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P:\Departments &amp; Divisions\Florida Regulatory\Rate Proceedings\2022 Natural Gas\Analytics\Benchmark Analysis\"/>
    </mc:Choice>
  </mc:AlternateContent>
  <bookViews>
    <workbookView xWindow="0" yWindow="0" windowWidth="15345" windowHeight="6705" firstSheet="3" activeTab="3"/>
  </bookViews>
  <sheets>
    <sheet name="Compare by FERC" sheetId="6" r:id="rId1"/>
    <sheet name="Pivots by Seg 3 codes" sheetId="7" state="hidden" r:id="rId2"/>
    <sheet name="Compare by seg 3 " sheetId="8" r:id="rId3"/>
    <sheet name="compare by vendors 21 to 2008" sheetId="15" r:id="rId4"/>
    <sheet name="CF Mtc. 2021" sheetId="2" r:id="rId5"/>
    <sheet name="CF Mtc. 2008" sheetId="3" r:id="rId6"/>
    <sheet name="Fac Mtc by vendor by desc 2021" sheetId="10" r:id="rId7"/>
    <sheet name="Fac Mtc by vendor by desc 2008" sheetId="12" r:id="rId8"/>
    <sheet name="Compare by Vendor 2021 to 2008" sheetId="14" r:id="rId9"/>
    <sheet name="Facilities Mtc. 2021" sheetId="9" r:id="rId10"/>
    <sheet name="Facilities Mtc 2008" sheetId="11" r:id="rId11"/>
    <sheet name="Seg 2 descriptions" sheetId="4" state="hidden" r:id="rId12"/>
    <sheet name="Seg 3 descriptions" sheetId="5" state="hidden" r:id="rId13"/>
  </sheets>
  <definedNames>
    <definedName name="_xlnm._FilterDatabase" localSheetId="5" hidden="1">'CF Mtc. 2008'!$A$1:$S$3908</definedName>
    <definedName name="_xlnm._FilterDatabase" localSheetId="4" hidden="1">'CF Mtc. 2021'!$A$1:$S$3609</definedName>
    <definedName name="_xlnm._FilterDatabase" localSheetId="9" hidden="1">'Facilities Mtc. 2021'!$A$1:$S$787</definedName>
  </definedNames>
  <calcPr calcId="162913"/>
  <pivotCaches>
    <pivotCache cacheId="0" r:id="rId14"/>
    <pivotCache cacheId="1" r:id="rId15"/>
    <pivotCache cacheId="2" r:id="rId16"/>
    <pivotCache cacheId="3" r:id="rId17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2" i="15" l="1"/>
  <c r="E31" i="15"/>
  <c r="Q34" i="8"/>
  <c r="O34" i="8"/>
  <c r="P34" i="8"/>
  <c r="N34" i="8"/>
  <c r="M34" i="8"/>
  <c r="C34" i="8"/>
  <c r="D34" i="8"/>
  <c r="E34" i="8"/>
  <c r="F34" i="8"/>
  <c r="G34" i="8"/>
  <c r="I34" i="8"/>
  <c r="J34" i="8"/>
  <c r="K34" i="8"/>
  <c r="L34" i="8"/>
  <c r="B34" i="8"/>
  <c r="L33" i="8"/>
  <c r="L32" i="8"/>
  <c r="I33" i="8"/>
  <c r="J33" i="8"/>
  <c r="K33" i="8"/>
  <c r="J32" i="8"/>
  <c r="K32" i="8"/>
  <c r="I32" i="8"/>
  <c r="F33" i="8"/>
  <c r="F32" i="8"/>
  <c r="F29" i="8"/>
  <c r="F28" i="8"/>
  <c r="J30" i="8"/>
  <c r="K30" i="8"/>
  <c r="L30" i="8"/>
  <c r="I30" i="8"/>
  <c r="L29" i="8"/>
  <c r="L28" i="8"/>
  <c r="B28" i="15"/>
  <c r="E29" i="15"/>
  <c r="F5" i="14" l="1"/>
  <c r="F6" i="14"/>
  <c r="F7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" i="14"/>
  <c r="F43" i="14"/>
  <c r="F4" i="15"/>
  <c r="M6" i="8" l="1"/>
  <c r="N6" i="8"/>
  <c r="O6" i="8"/>
  <c r="P6" i="8"/>
  <c r="Q6" i="8" s="1"/>
  <c r="M7" i="8"/>
  <c r="N7" i="8"/>
  <c r="O7" i="8"/>
  <c r="P7" i="8"/>
  <c r="M8" i="8"/>
  <c r="N8" i="8"/>
  <c r="O8" i="8"/>
  <c r="P8" i="8"/>
  <c r="M9" i="8"/>
  <c r="N9" i="8"/>
  <c r="O9" i="8"/>
  <c r="Q9" i="8" s="1"/>
  <c r="P9" i="8"/>
  <c r="M10" i="8"/>
  <c r="N10" i="8"/>
  <c r="O10" i="8"/>
  <c r="P10" i="8"/>
  <c r="M11" i="8"/>
  <c r="N11" i="8"/>
  <c r="O11" i="8"/>
  <c r="P11" i="8"/>
  <c r="M12" i="8"/>
  <c r="N12" i="8"/>
  <c r="O12" i="8"/>
  <c r="P12" i="8"/>
  <c r="M13" i="8"/>
  <c r="N13" i="8"/>
  <c r="O13" i="8"/>
  <c r="P13" i="8"/>
  <c r="M14" i="8"/>
  <c r="N14" i="8"/>
  <c r="O14" i="8"/>
  <c r="P14" i="8"/>
  <c r="M15" i="8"/>
  <c r="N15" i="8"/>
  <c r="O15" i="8"/>
  <c r="P15" i="8"/>
  <c r="M16" i="8"/>
  <c r="N16" i="8"/>
  <c r="Q16" i="8" s="1"/>
  <c r="O16" i="8"/>
  <c r="P16" i="8"/>
  <c r="M17" i="8"/>
  <c r="N17" i="8"/>
  <c r="O17" i="8"/>
  <c r="P17" i="8"/>
  <c r="Q17" i="8"/>
  <c r="M18" i="8"/>
  <c r="N18" i="8"/>
  <c r="O18" i="8"/>
  <c r="P18" i="8"/>
  <c r="M19" i="8"/>
  <c r="N19" i="8"/>
  <c r="O19" i="8"/>
  <c r="P19" i="8"/>
  <c r="M20" i="8"/>
  <c r="N20" i="8"/>
  <c r="O20" i="8"/>
  <c r="P20" i="8"/>
  <c r="M21" i="8"/>
  <c r="N21" i="8"/>
  <c r="O21" i="8"/>
  <c r="P21" i="8"/>
  <c r="M22" i="8"/>
  <c r="N22" i="8"/>
  <c r="O22" i="8"/>
  <c r="P22" i="8"/>
  <c r="Q22" i="8" s="1"/>
  <c r="M23" i="8"/>
  <c r="N23" i="8"/>
  <c r="O23" i="8"/>
  <c r="P23" i="8"/>
  <c r="M24" i="8"/>
  <c r="N24" i="8"/>
  <c r="O24" i="8"/>
  <c r="P24" i="8"/>
  <c r="Q24" i="8" s="1"/>
  <c r="M25" i="8"/>
  <c r="N25" i="8"/>
  <c r="O25" i="8"/>
  <c r="Q25" i="8" s="1"/>
  <c r="P25" i="8"/>
  <c r="M26" i="8"/>
  <c r="N26" i="8"/>
  <c r="O26" i="8"/>
  <c r="P26" i="8"/>
  <c r="P5" i="8"/>
  <c r="O5" i="8"/>
  <c r="N5" i="8"/>
  <c r="M5" i="8"/>
  <c r="L6" i="8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5" i="8"/>
  <c r="R3" i="3"/>
  <c r="S3" i="3"/>
  <c r="R4" i="3"/>
  <c r="S4" i="3"/>
  <c r="R5" i="3"/>
  <c r="S5" i="3"/>
  <c r="R6" i="3"/>
  <c r="S6" i="3"/>
  <c r="R7" i="3"/>
  <c r="S7" i="3"/>
  <c r="R8" i="3"/>
  <c r="S8" i="3"/>
  <c r="R9" i="3"/>
  <c r="S9" i="3"/>
  <c r="R10" i="3"/>
  <c r="S10" i="3"/>
  <c r="R11" i="3"/>
  <c r="S11" i="3"/>
  <c r="R12" i="3"/>
  <c r="S12" i="3"/>
  <c r="R13" i="3"/>
  <c r="S13" i="3"/>
  <c r="R14" i="3"/>
  <c r="S14" i="3"/>
  <c r="R15" i="3"/>
  <c r="S15" i="3"/>
  <c r="R16" i="3"/>
  <c r="S16" i="3"/>
  <c r="R17" i="3"/>
  <c r="S17" i="3"/>
  <c r="R18" i="3"/>
  <c r="S18" i="3"/>
  <c r="R19" i="3"/>
  <c r="S19" i="3"/>
  <c r="R20" i="3"/>
  <c r="S20" i="3"/>
  <c r="R21" i="3"/>
  <c r="S21" i="3"/>
  <c r="R22" i="3"/>
  <c r="S22" i="3"/>
  <c r="R23" i="3"/>
  <c r="S23" i="3"/>
  <c r="R24" i="3"/>
  <c r="S24" i="3"/>
  <c r="R25" i="3"/>
  <c r="S25" i="3"/>
  <c r="R26" i="3"/>
  <c r="S26" i="3"/>
  <c r="R27" i="3"/>
  <c r="S27" i="3"/>
  <c r="R28" i="3"/>
  <c r="S28" i="3"/>
  <c r="R29" i="3"/>
  <c r="S29" i="3"/>
  <c r="R30" i="3"/>
  <c r="S30" i="3"/>
  <c r="R31" i="3"/>
  <c r="S31" i="3"/>
  <c r="R32" i="3"/>
  <c r="S32" i="3"/>
  <c r="R33" i="3"/>
  <c r="S33" i="3"/>
  <c r="R34" i="3"/>
  <c r="S34" i="3"/>
  <c r="R35" i="3"/>
  <c r="S35" i="3"/>
  <c r="R36" i="3"/>
  <c r="S36" i="3"/>
  <c r="R37" i="3"/>
  <c r="S37" i="3"/>
  <c r="R38" i="3"/>
  <c r="S38" i="3"/>
  <c r="R39" i="3"/>
  <c r="S39" i="3"/>
  <c r="R40" i="3"/>
  <c r="S40" i="3"/>
  <c r="R41" i="3"/>
  <c r="S41" i="3"/>
  <c r="R42" i="3"/>
  <c r="S42" i="3"/>
  <c r="R43" i="3"/>
  <c r="S43" i="3"/>
  <c r="R44" i="3"/>
  <c r="S44" i="3"/>
  <c r="R45" i="3"/>
  <c r="S45" i="3"/>
  <c r="R46" i="3"/>
  <c r="S46" i="3"/>
  <c r="R47" i="3"/>
  <c r="S47" i="3"/>
  <c r="R48" i="3"/>
  <c r="S48" i="3"/>
  <c r="R49" i="3"/>
  <c r="S49" i="3"/>
  <c r="R50" i="3"/>
  <c r="S50" i="3"/>
  <c r="R51" i="3"/>
  <c r="S51" i="3"/>
  <c r="R52" i="3"/>
  <c r="S52" i="3"/>
  <c r="R53" i="3"/>
  <c r="S53" i="3"/>
  <c r="R54" i="3"/>
  <c r="S54" i="3"/>
  <c r="R55" i="3"/>
  <c r="S55" i="3"/>
  <c r="R56" i="3"/>
  <c r="S56" i="3"/>
  <c r="R57" i="3"/>
  <c r="S57" i="3"/>
  <c r="R58" i="3"/>
  <c r="S58" i="3"/>
  <c r="R59" i="3"/>
  <c r="S59" i="3"/>
  <c r="R60" i="3"/>
  <c r="S60" i="3"/>
  <c r="R61" i="3"/>
  <c r="S61" i="3"/>
  <c r="R62" i="3"/>
  <c r="S62" i="3"/>
  <c r="R63" i="3"/>
  <c r="S63" i="3"/>
  <c r="R64" i="3"/>
  <c r="S64" i="3"/>
  <c r="R65" i="3"/>
  <c r="S65" i="3"/>
  <c r="R66" i="3"/>
  <c r="S66" i="3"/>
  <c r="R67" i="3"/>
  <c r="S67" i="3"/>
  <c r="R68" i="3"/>
  <c r="S68" i="3"/>
  <c r="R69" i="3"/>
  <c r="S69" i="3"/>
  <c r="R70" i="3"/>
  <c r="S70" i="3"/>
  <c r="R71" i="3"/>
  <c r="S71" i="3"/>
  <c r="R72" i="3"/>
  <c r="S72" i="3"/>
  <c r="R73" i="3"/>
  <c r="S73" i="3"/>
  <c r="R74" i="3"/>
  <c r="S74" i="3"/>
  <c r="R75" i="3"/>
  <c r="S75" i="3"/>
  <c r="R76" i="3"/>
  <c r="S76" i="3"/>
  <c r="R77" i="3"/>
  <c r="S77" i="3"/>
  <c r="R78" i="3"/>
  <c r="S78" i="3"/>
  <c r="R79" i="3"/>
  <c r="S79" i="3"/>
  <c r="R80" i="3"/>
  <c r="S80" i="3"/>
  <c r="R81" i="3"/>
  <c r="S81" i="3"/>
  <c r="R82" i="3"/>
  <c r="S82" i="3"/>
  <c r="R83" i="3"/>
  <c r="S83" i="3"/>
  <c r="R84" i="3"/>
  <c r="S84" i="3"/>
  <c r="R85" i="3"/>
  <c r="S85" i="3"/>
  <c r="R86" i="3"/>
  <c r="S86" i="3"/>
  <c r="R87" i="3"/>
  <c r="S87" i="3"/>
  <c r="R88" i="3"/>
  <c r="S88" i="3"/>
  <c r="R89" i="3"/>
  <c r="S89" i="3"/>
  <c r="R90" i="3"/>
  <c r="S90" i="3"/>
  <c r="R91" i="3"/>
  <c r="S91" i="3"/>
  <c r="R92" i="3"/>
  <c r="S92" i="3"/>
  <c r="R93" i="3"/>
  <c r="S93" i="3"/>
  <c r="R94" i="3"/>
  <c r="S94" i="3"/>
  <c r="R95" i="3"/>
  <c r="S95" i="3"/>
  <c r="R96" i="3"/>
  <c r="S96" i="3"/>
  <c r="R97" i="3"/>
  <c r="S97" i="3"/>
  <c r="R98" i="3"/>
  <c r="S98" i="3"/>
  <c r="R99" i="3"/>
  <c r="S99" i="3"/>
  <c r="R100" i="3"/>
  <c r="S100" i="3"/>
  <c r="R101" i="3"/>
  <c r="S101" i="3"/>
  <c r="R102" i="3"/>
  <c r="S102" i="3"/>
  <c r="R103" i="3"/>
  <c r="S103" i="3"/>
  <c r="R104" i="3"/>
  <c r="S104" i="3"/>
  <c r="R105" i="3"/>
  <c r="S105" i="3"/>
  <c r="R106" i="3"/>
  <c r="S106" i="3"/>
  <c r="R107" i="3"/>
  <c r="S107" i="3"/>
  <c r="R108" i="3"/>
  <c r="S108" i="3"/>
  <c r="R109" i="3"/>
  <c r="S109" i="3"/>
  <c r="R110" i="3"/>
  <c r="S110" i="3"/>
  <c r="R111" i="3"/>
  <c r="S111" i="3"/>
  <c r="R112" i="3"/>
  <c r="S112" i="3"/>
  <c r="R113" i="3"/>
  <c r="S113" i="3"/>
  <c r="R114" i="3"/>
  <c r="S114" i="3"/>
  <c r="R115" i="3"/>
  <c r="S115" i="3"/>
  <c r="R116" i="3"/>
  <c r="S116" i="3"/>
  <c r="R117" i="3"/>
  <c r="S117" i="3"/>
  <c r="R118" i="3"/>
  <c r="S118" i="3"/>
  <c r="R119" i="3"/>
  <c r="S119" i="3"/>
  <c r="R120" i="3"/>
  <c r="S120" i="3"/>
  <c r="R121" i="3"/>
  <c r="S121" i="3"/>
  <c r="R122" i="3"/>
  <c r="S122" i="3"/>
  <c r="R123" i="3"/>
  <c r="S123" i="3"/>
  <c r="R124" i="3"/>
  <c r="S124" i="3"/>
  <c r="R125" i="3"/>
  <c r="S125" i="3"/>
  <c r="R126" i="3"/>
  <c r="S126" i="3"/>
  <c r="R127" i="3"/>
  <c r="S127" i="3"/>
  <c r="R128" i="3"/>
  <c r="S128" i="3"/>
  <c r="R129" i="3"/>
  <c r="S129" i="3"/>
  <c r="R130" i="3"/>
  <c r="S130" i="3"/>
  <c r="R131" i="3"/>
  <c r="S131" i="3"/>
  <c r="R132" i="3"/>
  <c r="S132" i="3"/>
  <c r="R133" i="3"/>
  <c r="S133" i="3"/>
  <c r="R134" i="3"/>
  <c r="S134" i="3"/>
  <c r="R135" i="3"/>
  <c r="S135" i="3"/>
  <c r="R136" i="3"/>
  <c r="S136" i="3"/>
  <c r="R137" i="3"/>
  <c r="S137" i="3"/>
  <c r="R138" i="3"/>
  <c r="S138" i="3"/>
  <c r="R139" i="3"/>
  <c r="S139" i="3"/>
  <c r="R140" i="3"/>
  <c r="S140" i="3"/>
  <c r="R141" i="3"/>
  <c r="S141" i="3"/>
  <c r="R142" i="3"/>
  <c r="S142" i="3"/>
  <c r="R143" i="3"/>
  <c r="S143" i="3"/>
  <c r="R144" i="3"/>
  <c r="S144" i="3"/>
  <c r="R145" i="3"/>
  <c r="S145" i="3"/>
  <c r="R146" i="3"/>
  <c r="S146" i="3"/>
  <c r="R147" i="3"/>
  <c r="S147" i="3"/>
  <c r="R148" i="3"/>
  <c r="S148" i="3"/>
  <c r="R149" i="3"/>
  <c r="S149" i="3"/>
  <c r="R150" i="3"/>
  <c r="S150" i="3"/>
  <c r="R151" i="3"/>
  <c r="S151" i="3"/>
  <c r="R152" i="3"/>
  <c r="S152" i="3"/>
  <c r="R153" i="3"/>
  <c r="S153" i="3"/>
  <c r="R154" i="3"/>
  <c r="S154" i="3"/>
  <c r="R155" i="3"/>
  <c r="S155" i="3"/>
  <c r="R156" i="3"/>
  <c r="S156" i="3"/>
  <c r="R157" i="3"/>
  <c r="S157" i="3"/>
  <c r="R158" i="3"/>
  <c r="S158" i="3"/>
  <c r="R159" i="3"/>
  <c r="S159" i="3"/>
  <c r="R160" i="3"/>
  <c r="S160" i="3"/>
  <c r="R161" i="3"/>
  <c r="S161" i="3"/>
  <c r="R162" i="3"/>
  <c r="S162" i="3"/>
  <c r="R163" i="3"/>
  <c r="S163" i="3"/>
  <c r="R164" i="3"/>
  <c r="S164" i="3"/>
  <c r="R165" i="3"/>
  <c r="S165" i="3"/>
  <c r="R166" i="3"/>
  <c r="S166" i="3"/>
  <c r="R167" i="3"/>
  <c r="S167" i="3"/>
  <c r="R168" i="3"/>
  <c r="S168" i="3"/>
  <c r="R169" i="3"/>
  <c r="S169" i="3"/>
  <c r="R170" i="3"/>
  <c r="S170" i="3"/>
  <c r="R171" i="3"/>
  <c r="S171" i="3"/>
  <c r="R172" i="3"/>
  <c r="S172" i="3"/>
  <c r="R173" i="3"/>
  <c r="S173" i="3"/>
  <c r="R174" i="3"/>
  <c r="S174" i="3"/>
  <c r="R175" i="3"/>
  <c r="S175" i="3"/>
  <c r="R176" i="3"/>
  <c r="S176" i="3"/>
  <c r="R177" i="3"/>
  <c r="S177" i="3"/>
  <c r="R178" i="3"/>
  <c r="S178" i="3"/>
  <c r="R179" i="3"/>
  <c r="S179" i="3"/>
  <c r="R180" i="3"/>
  <c r="S180" i="3"/>
  <c r="R181" i="3"/>
  <c r="S181" i="3"/>
  <c r="R182" i="3"/>
  <c r="S182" i="3"/>
  <c r="R183" i="3"/>
  <c r="S183" i="3"/>
  <c r="R184" i="3"/>
  <c r="S184" i="3"/>
  <c r="R185" i="3"/>
  <c r="S185" i="3"/>
  <c r="R186" i="3"/>
  <c r="S186" i="3"/>
  <c r="R187" i="3"/>
  <c r="S187" i="3"/>
  <c r="R188" i="3"/>
  <c r="S188" i="3"/>
  <c r="R189" i="3"/>
  <c r="S189" i="3"/>
  <c r="R190" i="3"/>
  <c r="S190" i="3"/>
  <c r="R191" i="3"/>
  <c r="S191" i="3"/>
  <c r="R192" i="3"/>
  <c r="S192" i="3"/>
  <c r="R193" i="3"/>
  <c r="S193" i="3"/>
  <c r="R194" i="3"/>
  <c r="S194" i="3"/>
  <c r="R195" i="3"/>
  <c r="S195" i="3"/>
  <c r="R196" i="3"/>
  <c r="S196" i="3"/>
  <c r="R197" i="3"/>
  <c r="S197" i="3"/>
  <c r="R198" i="3"/>
  <c r="S198" i="3"/>
  <c r="R199" i="3"/>
  <c r="S199" i="3"/>
  <c r="R200" i="3"/>
  <c r="S200" i="3"/>
  <c r="R201" i="3"/>
  <c r="S201" i="3"/>
  <c r="R202" i="3"/>
  <c r="S202" i="3"/>
  <c r="R203" i="3"/>
  <c r="S203" i="3"/>
  <c r="R204" i="3"/>
  <c r="S204" i="3"/>
  <c r="R205" i="3"/>
  <c r="S205" i="3"/>
  <c r="R206" i="3"/>
  <c r="S206" i="3"/>
  <c r="R207" i="3"/>
  <c r="S207" i="3"/>
  <c r="R208" i="3"/>
  <c r="S208" i="3"/>
  <c r="R209" i="3"/>
  <c r="S209" i="3"/>
  <c r="R210" i="3"/>
  <c r="S210" i="3"/>
  <c r="R211" i="3"/>
  <c r="S211" i="3"/>
  <c r="R212" i="3"/>
  <c r="S212" i="3"/>
  <c r="R213" i="3"/>
  <c r="S213" i="3"/>
  <c r="R214" i="3"/>
  <c r="S214" i="3"/>
  <c r="R215" i="3"/>
  <c r="S215" i="3"/>
  <c r="R216" i="3"/>
  <c r="S216" i="3"/>
  <c r="R217" i="3"/>
  <c r="S217" i="3"/>
  <c r="R218" i="3"/>
  <c r="S218" i="3"/>
  <c r="R219" i="3"/>
  <c r="S219" i="3"/>
  <c r="R220" i="3"/>
  <c r="S220" i="3"/>
  <c r="R221" i="3"/>
  <c r="S221" i="3"/>
  <c r="R222" i="3"/>
  <c r="S222" i="3"/>
  <c r="R223" i="3"/>
  <c r="S223" i="3"/>
  <c r="R224" i="3"/>
  <c r="S224" i="3"/>
  <c r="R225" i="3"/>
  <c r="S225" i="3"/>
  <c r="R226" i="3"/>
  <c r="S226" i="3"/>
  <c r="R227" i="3"/>
  <c r="S227" i="3"/>
  <c r="R228" i="3"/>
  <c r="S228" i="3"/>
  <c r="R229" i="3"/>
  <c r="S229" i="3"/>
  <c r="R230" i="3"/>
  <c r="S230" i="3"/>
  <c r="R231" i="3"/>
  <c r="S231" i="3"/>
  <c r="R232" i="3"/>
  <c r="S232" i="3"/>
  <c r="R233" i="3"/>
  <c r="S233" i="3"/>
  <c r="R234" i="3"/>
  <c r="S234" i="3"/>
  <c r="R235" i="3"/>
  <c r="S235" i="3"/>
  <c r="R236" i="3"/>
  <c r="S236" i="3"/>
  <c r="R237" i="3"/>
  <c r="S237" i="3"/>
  <c r="R238" i="3"/>
  <c r="S238" i="3"/>
  <c r="R239" i="3"/>
  <c r="S239" i="3"/>
  <c r="R240" i="3"/>
  <c r="S240" i="3"/>
  <c r="R241" i="3"/>
  <c r="S241" i="3"/>
  <c r="R242" i="3"/>
  <c r="S242" i="3"/>
  <c r="R243" i="3"/>
  <c r="S243" i="3"/>
  <c r="R244" i="3"/>
  <c r="S244" i="3"/>
  <c r="R245" i="3"/>
  <c r="S245" i="3"/>
  <c r="R246" i="3"/>
  <c r="S246" i="3"/>
  <c r="R247" i="3"/>
  <c r="S247" i="3"/>
  <c r="R248" i="3"/>
  <c r="S248" i="3"/>
  <c r="R249" i="3"/>
  <c r="S249" i="3"/>
  <c r="R250" i="3"/>
  <c r="S250" i="3"/>
  <c r="R251" i="3"/>
  <c r="S251" i="3"/>
  <c r="R252" i="3"/>
  <c r="S252" i="3"/>
  <c r="R253" i="3"/>
  <c r="S253" i="3"/>
  <c r="R254" i="3"/>
  <c r="S254" i="3"/>
  <c r="R255" i="3"/>
  <c r="S255" i="3"/>
  <c r="R256" i="3"/>
  <c r="S256" i="3"/>
  <c r="R257" i="3"/>
  <c r="S257" i="3"/>
  <c r="R258" i="3"/>
  <c r="S258" i="3"/>
  <c r="R259" i="3"/>
  <c r="S259" i="3"/>
  <c r="R260" i="3"/>
  <c r="S260" i="3"/>
  <c r="R261" i="3"/>
  <c r="S261" i="3"/>
  <c r="R262" i="3"/>
  <c r="S262" i="3"/>
  <c r="R263" i="3"/>
  <c r="S263" i="3"/>
  <c r="R264" i="3"/>
  <c r="S264" i="3"/>
  <c r="R265" i="3"/>
  <c r="S265" i="3"/>
  <c r="R266" i="3"/>
  <c r="S266" i="3"/>
  <c r="R267" i="3"/>
  <c r="S267" i="3"/>
  <c r="R268" i="3"/>
  <c r="S268" i="3"/>
  <c r="R269" i="3"/>
  <c r="S269" i="3"/>
  <c r="R270" i="3"/>
  <c r="S270" i="3"/>
  <c r="R271" i="3"/>
  <c r="S271" i="3"/>
  <c r="R272" i="3"/>
  <c r="S272" i="3"/>
  <c r="R273" i="3"/>
  <c r="S273" i="3"/>
  <c r="R274" i="3"/>
  <c r="S274" i="3"/>
  <c r="R275" i="3"/>
  <c r="S275" i="3"/>
  <c r="R276" i="3"/>
  <c r="S276" i="3"/>
  <c r="R277" i="3"/>
  <c r="S277" i="3"/>
  <c r="R278" i="3"/>
  <c r="S278" i="3"/>
  <c r="R279" i="3"/>
  <c r="S279" i="3"/>
  <c r="R280" i="3"/>
  <c r="S280" i="3"/>
  <c r="R281" i="3"/>
  <c r="S281" i="3"/>
  <c r="R282" i="3"/>
  <c r="S282" i="3"/>
  <c r="R283" i="3"/>
  <c r="S283" i="3"/>
  <c r="R284" i="3"/>
  <c r="S284" i="3"/>
  <c r="R285" i="3"/>
  <c r="S285" i="3"/>
  <c r="R286" i="3"/>
  <c r="S286" i="3"/>
  <c r="R287" i="3"/>
  <c r="S287" i="3"/>
  <c r="R288" i="3"/>
  <c r="S288" i="3"/>
  <c r="R289" i="3"/>
  <c r="S289" i="3"/>
  <c r="R290" i="3"/>
  <c r="S290" i="3"/>
  <c r="R291" i="3"/>
  <c r="S291" i="3"/>
  <c r="R292" i="3"/>
  <c r="S292" i="3"/>
  <c r="R293" i="3"/>
  <c r="S293" i="3"/>
  <c r="R294" i="3"/>
  <c r="S294" i="3"/>
  <c r="R295" i="3"/>
  <c r="S295" i="3"/>
  <c r="R296" i="3"/>
  <c r="S296" i="3"/>
  <c r="R297" i="3"/>
  <c r="S297" i="3"/>
  <c r="R298" i="3"/>
  <c r="S298" i="3"/>
  <c r="R299" i="3"/>
  <c r="S299" i="3"/>
  <c r="R300" i="3"/>
  <c r="S300" i="3"/>
  <c r="R301" i="3"/>
  <c r="S301" i="3"/>
  <c r="R302" i="3"/>
  <c r="S302" i="3"/>
  <c r="R303" i="3"/>
  <c r="S303" i="3"/>
  <c r="R304" i="3"/>
  <c r="S304" i="3"/>
  <c r="R305" i="3"/>
  <c r="S305" i="3"/>
  <c r="R306" i="3"/>
  <c r="S306" i="3"/>
  <c r="R307" i="3"/>
  <c r="S307" i="3"/>
  <c r="R308" i="3"/>
  <c r="S308" i="3"/>
  <c r="R309" i="3"/>
  <c r="S309" i="3"/>
  <c r="R310" i="3"/>
  <c r="S310" i="3"/>
  <c r="R311" i="3"/>
  <c r="S311" i="3"/>
  <c r="R312" i="3"/>
  <c r="S312" i="3"/>
  <c r="R313" i="3"/>
  <c r="S313" i="3"/>
  <c r="R314" i="3"/>
  <c r="S314" i="3"/>
  <c r="R315" i="3"/>
  <c r="S315" i="3"/>
  <c r="R316" i="3"/>
  <c r="S316" i="3"/>
  <c r="R317" i="3"/>
  <c r="S317" i="3"/>
  <c r="R318" i="3"/>
  <c r="S318" i="3"/>
  <c r="R319" i="3"/>
  <c r="S319" i="3"/>
  <c r="R320" i="3"/>
  <c r="S320" i="3"/>
  <c r="R321" i="3"/>
  <c r="S321" i="3"/>
  <c r="R322" i="3"/>
  <c r="S322" i="3"/>
  <c r="R323" i="3"/>
  <c r="S323" i="3"/>
  <c r="R324" i="3"/>
  <c r="S324" i="3"/>
  <c r="R325" i="3"/>
  <c r="S325" i="3"/>
  <c r="R326" i="3"/>
  <c r="S326" i="3"/>
  <c r="R327" i="3"/>
  <c r="S327" i="3"/>
  <c r="R328" i="3"/>
  <c r="S328" i="3"/>
  <c r="R329" i="3"/>
  <c r="S329" i="3"/>
  <c r="R330" i="3"/>
  <c r="S330" i="3"/>
  <c r="R331" i="3"/>
  <c r="S331" i="3"/>
  <c r="R332" i="3"/>
  <c r="S332" i="3"/>
  <c r="R333" i="3"/>
  <c r="S333" i="3"/>
  <c r="R334" i="3"/>
  <c r="S334" i="3"/>
  <c r="R335" i="3"/>
  <c r="S335" i="3"/>
  <c r="R336" i="3"/>
  <c r="S336" i="3"/>
  <c r="R337" i="3"/>
  <c r="S337" i="3"/>
  <c r="R338" i="3"/>
  <c r="S338" i="3"/>
  <c r="R339" i="3"/>
  <c r="S339" i="3"/>
  <c r="R340" i="3"/>
  <c r="S340" i="3"/>
  <c r="R341" i="3"/>
  <c r="S341" i="3"/>
  <c r="R342" i="3"/>
  <c r="S342" i="3"/>
  <c r="R343" i="3"/>
  <c r="S343" i="3"/>
  <c r="R344" i="3"/>
  <c r="S344" i="3"/>
  <c r="R345" i="3"/>
  <c r="S345" i="3"/>
  <c r="R346" i="3"/>
  <c r="S346" i="3"/>
  <c r="R347" i="3"/>
  <c r="S347" i="3"/>
  <c r="R348" i="3"/>
  <c r="S348" i="3"/>
  <c r="R349" i="3"/>
  <c r="S349" i="3"/>
  <c r="R350" i="3"/>
  <c r="S350" i="3"/>
  <c r="R351" i="3"/>
  <c r="S351" i="3"/>
  <c r="R352" i="3"/>
  <c r="S352" i="3"/>
  <c r="R353" i="3"/>
  <c r="S353" i="3"/>
  <c r="R354" i="3"/>
  <c r="S354" i="3"/>
  <c r="R355" i="3"/>
  <c r="S355" i="3"/>
  <c r="R356" i="3"/>
  <c r="S356" i="3"/>
  <c r="R357" i="3"/>
  <c r="S357" i="3"/>
  <c r="R358" i="3"/>
  <c r="S358" i="3"/>
  <c r="R359" i="3"/>
  <c r="S359" i="3"/>
  <c r="R360" i="3"/>
  <c r="S360" i="3"/>
  <c r="R361" i="3"/>
  <c r="S361" i="3"/>
  <c r="R362" i="3"/>
  <c r="S362" i="3"/>
  <c r="R363" i="3"/>
  <c r="S363" i="3"/>
  <c r="R364" i="3"/>
  <c r="S364" i="3"/>
  <c r="R365" i="3"/>
  <c r="S365" i="3"/>
  <c r="R366" i="3"/>
  <c r="S366" i="3"/>
  <c r="R367" i="3"/>
  <c r="S367" i="3"/>
  <c r="R368" i="3"/>
  <c r="S368" i="3"/>
  <c r="R369" i="3"/>
  <c r="S369" i="3"/>
  <c r="R370" i="3"/>
  <c r="S370" i="3"/>
  <c r="R371" i="3"/>
  <c r="S371" i="3"/>
  <c r="R372" i="3"/>
  <c r="S372" i="3"/>
  <c r="R373" i="3"/>
  <c r="S373" i="3"/>
  <c r="R374" i="3"/>
  <c r="S374" i="3"/>
  <c r="R375" i="3"/>
  <c r="S375" i="3"/>
  <c r="R376" i="3"/>
  <c r="S376" i="3"/>
  <c r="R377" i="3"/>
  <c r="S377" i="3"/>
  <c r="R378" i="3"/>
  <c r="S378" i="3"/>
  <c r="R379" i="3"/>
  <c r="S379" i="3"/>
  <c r="R380" i="3"/>
  <c r="S380" i="3"/>
  <c r="R381" i="3"/>
  <c r="S381" i="3"/>
  <c r="R382" i="3"/>
  <c r="S382" i="3"/>
  <c r="R383" i="3"/>
  <c r="S383" i="3"/>
  <c r="R384" i="3"/>
  <c r="S384" i="3"/>
  <c r="R385" i="3"/>
  <c r="S385" i="3"/>
  <c r="R386" i="3"/>
  <c r="S386" i="3"/>
  <c r="R387" i="3"/>
  <c r="S387" i="3"/>
  <c r="R388" i="3"/>
  <c r="S388" i="3"/>
  <c r="R389" i="3"/>
  <c r="S389" i="3"/>
  <c r="R390" i="3"/>
  <c r="S390" i="3"/>
  <c r="R391" i="3"/>
  <c r="S391" i="3"/>
  <c r="R392" i="3"/>
  <c r="S392" i="3"/>
  <c r="R393" i="3"/>
  <c r="S393" i="3"/>
  <c r="R394" i="3"/>
  <c r="S394" i="3"/>
  <c r="R395" i="3"/>
  <c r="S395" i="3"/>
  <c r="R396" i="3"/>
  <c r="S396" i="3"/>
  <c r="R397" i="3"/>
  <c r="S397" i="3"/>
  <c r="R398" i="3"/>
  <c r="S398" i="3"/>
  <c r="R399" i="3"/>
  <c r="S399" i="3"/>
  <c r="R400" i="3"/>
  <c r="S400" i="3"/>
  <c r="R401" i="3"/>
  <c r="S401" i="3"/>
  <c r="R402" i="3"/>
  <c r="S402" i="3"/>
  <c r="R403" i="3"/>
  <c r="S403" i="3"/>
  <c r="R404" i="3"/>
  <c r="S404" i="3"/>
  <c r="R405" i="3"/>
  <c r="S405" i="3"/>
  <c r="R406" i="3"/>
  <c r="S406" i="3"/>
  <c r="R407" i="3"/>
  <c r="S407" i="3"/>
  <c r="R408" i="3"/>
  <c r="S408" i="3"/>
  <c r="R409" i="3"/>
  <c r="S409" i="3"/>
  <c r="R410" i="3"/>
  <c r="S410" i="3"/>
  <c r="R411" i="3"/>
  <c r="S411" i="3"/>
  <c r="R412" i="3"/>
  <c r="S412" i="3"/>
  <c r="R413" i="3"/>
  <c r="S413" i="3"/>
  <c r="R414" i="3"/>
  <c r="S414" i="3"/>
  <c r="R415" i="3"/>
  <c r="S415" i="3"/>
  <c r="R416" i="3"/>
  <c r="S416" i="3"/>
  <c r="R417" i="3"/>
  <c r="S417" i="3"/>
  <c r="R418" i="3"/>
  <c r="S418" i="3"/>
  <c r="R419" i="3"/>
  <c r="S419" i="3"/>
  <c r="R420" i="3"/>
  <c r="S420" i="3"/>
  <c r="R421" i="3"/>
  <c r="S421" i="3"/>
  <c r="R422" i="3"/>
  <c r="S422" i="3"/>
  <c r="R423" i="3"/>
  <c r="S423" i="3"/>
  <c r="R424" i="3"/>
  <c r="S424" i="3"/>
  <c r="R425" i="3"/>
  <c r="S425" i="3"/>
  <c r="R426" i="3"/>
  <c r="S426" i="3"/>
  <c r="R427" i="3"/>
  <c r="S427" i="3"/>
  <c r="R428" i="3"/>
  <c r="S428" i="3"/>
  <c r="R429" i="3"/>
  <c r="S429" i="3"/>
  <c r="R430" i="3"/>
  <c r="S430" i="3"/>
  <c r="R431" i="3"/>
  <c r="S431" i="3"/>
  <c r="R432" i="3"/>
  <c r="S432" i="3"/>
  <c r="R433" i="3"/>
  <c r="S433" i="3"/>
  <c r="R434" i="3"/>
  <c r="S434" i="3"/>
  <c r="R435" i="3"/>
  <c r="S435" i="3"/>
  <c r="R436" i="3"/>
  <c r="S436" i="3"/>
  <c r="R437" i="3"/>
  <c r="S437" i="3"/>
  <c r="R438" i="3"/>
  <c r="S438" i="3"/>
  <c r="R439" i="3"/>
  <c r="S439" i="3"/>
  <c r="R440" i="3"/>
  <c r="S440" i="3"/>
  <c r="R441" i="3"/>
  <c r="S441" i="3"/>
  <c r="R442" i="3"/>
  <c r="S442" i="3"/>
  <c r="R443" i="3"/>
  <c r="S443" i="3"/>
  <c r="R444" i="3"/>
  <c r="S444" i="3"/>
  <c r="R445" i="3"/>
  <c r="S445" i="3"/>
  <c r="R446" i="3"/>
  <c r="S446" i="3"/>
  <c r="R447" i="3"/>
  <c r="S447" i="3"/>
  <c r="R448" i="3"/>
  <c r="S448" i="3"/>
  <c r="R449" i="3"/>
  <c r="S449" i="3"/>
  <c r="R450" i="3"/>
  <c r="S450" i="3"/>
  <c r="R451" i="3"/>
  <c r="S451" i="3"/>
  <c r="R452" i="3"/>
  <c r="S452" i="3"/>
  <c r="R453" i="3"/>
  <c r="S453" i="3"/>
  <c r="R454" i="3"/>
  <c r="S454" i="3"/>
  <c r="R455" i="3"/>
  <c r="S455" i="3"/>
  <c r="R456" i="3"/>
  <c r="S456" i="3"/>
  <c r="R457" i="3"/>
  <c r="S457" i="3"/>
  <c r="R458" i="3"/>
  <c r="S458" i="3"/>
  <c r="R459" i="3"/>
  <c r="S459" i="3"/>
  <c r="R460" i="3"/>
  <c r="S460" i="3"/>
  <c r="R461" i="3"/>
  <c r="S461" i="3"/>
  <c r="R462" i="3"/>
  <c r="S462" i="3"/>
  <c r="R463" i="3"/>
  <c r="S463" i="3"/>
  <c r="R464" i="3"/>
  <c r="S464" i="3"/>
  <c r="R465" i="3"/>
  <c r="S465" i="3"/>
  <c r="R466" i="3"/>
  <c r="S466" i="3"/>
  <c r="R467" i="3"/>
  <c r="S467" i="3"/>
  <c r="R468" i="3"/>
  <c r="S468" i="3"/>
  <c r="R469" i="3"/>
  <c r="S469" i="3"/>
  <c r="R470" i="3"/>
  <c r="S470" i="3"/>
  <c r="R471" i="3"/>
  <c r="S471" i="3"/>
  <c r="R472" i="3"/>
  <c r="S472" i="3"/>
  <c r="R473" i="3"/>
  <c r="S473" i="3"/>
  <c r="R474" i="3"/>
  <c r="S474" i="3"/>
  <c r="R475" i="3"/>
  <c r="S475" i="3"/>
  <c r="R476" i="3"/>
  <c r="S476" i="3"/>
  <c r="R477" i="3"/>
  <c r="S477" i="3"/>
  <c r="R478" i="3"/>
  <c r="S478" i="3"/>
  <c r="R479" i="3"/>
  <c r="S479" i="3"/>
  <c r="R480" i="3"/>
  <c r="S480" i="3"/>
  <c r="R481" i="3"/>
  <c r="S481" i="3"/>
  <c r="R482" i="3"/>
  <c r="S482" i="3"/>
  <c r="R483" i="3"/>
  <c r="S483" i="3"/>
  <c r="R484" i="3"/>
  <c r="S484" i="3"/>
  <c r="R485" i="3"/>
  <c r="S485" i="3"/>
  <c r="R486" i="3"/>
  <c r="S486" i="3"/>
  <c r="R487" i="3"/>
  <c r="S487" i="3"/>
  <c r="R488" i="3"/>
  <c r="S488" i="3"/>
  <c r="R489" i="3"/>
  <c r="S489" i="3"/>
  <c r="R490" i="3"/>
  <c r="S490" i="3"/>
  <c r="R491" i="3"/>
  <c r="S491" i="3"/>
  <c r="R492" i="3"/>
  <c r="S492" i="3"/>
  <c r="R493" i="3"/>
  <c r="S493" i="3"/>
  <c r="R494" i="3"/>
  <c r="S494" i="3"/>
  <c r="R495" i="3"/>
  <c r="S495" i="3"/>
  <c r="R496" i="3"/>
  <c r="S496" i="3"/>
  <c r="R497" i="3"/>
  <c r="S497" i="3"/>
  <c r="R498" i="3"/>
  <c r="S498" i="3"/>
  <c r="R499" i="3"/>
  <c r="S499" i="3"/>
  <c r="R500" i="3"/>
  <c r="S500" i="3"/>
  <c r="R501" i="3"/>
  <c r="S501" i="3"/>
  <c r="R502" i="3"/>
  <c r="S502" i="3"/>
  <c r="R503" i="3"/>
  <c r="S503" i="3"/>
  <c r="R504" i="3"/>
  <c r="S504" i="3"/>
  <c r="R505" i="3"/>
  <c r="S505" i="3"/>
  <c r="R506" i="3"/>
  <c r="S506" i="3"/>
  <c r="R507" i="3"/>
  <c r="S507" i="3"/>
  <c r="R508" i="3"/>
  <c r="S508" i="3"/>
  <c r="R509" i="3"/>
  <c r="S509" i="3"/>
  <c r="R510" i="3"/>
  <c r="S510" i="3"/>
  <c r="R511" i="3"/>
  <c r="S511" i="3"/>
  <c r="R512" i="3"/>
  <c r="S512" i="3"/>
  <c r="R513" i="3"/>
  <c r="S513" i="3"/>
  <c r="R514" i="3"/>
  <c r="S514" i="3"/>
  <c r="R515" i="3"/>
  <c r="S515" i="3"/>
  <c r="R516" i="3"/>
  <c r="S516" i="3"/>
  <c r="R517" i="3"/>
  <c r="S517" i="3"/>
  <c r="R518" i="3"/>
  <c r="S518" i="3"/>
  <c r="R519" i="3"/>
  <c r="S519" i="3"/>
  <c r="R520" i="3"/>
  <c r="S520" i="3"/>
  <c r="R521" i="3"/>
  <c r="S521" i="3"/>
  <c r="R522" i="3"/>
  <c r="S522" i="3"/>
  <c r="R523" i="3"/>
  <c r="S523" i="3"/>
  <c r="R524" i="3"/>
  <c r="S524" i="3"/>
  <c r="R525" i="3"/>
  <c r="S525" i="3"/>
  <c r="R526" i="3"/>
  <c r="S526" i="3"/>
  <c r="R527" i="3"/>
  <c r="S527" i="3"/>
  <c r="R528" i="3"/>
  <c r="S528" i="3"/>
  <c r="R529" i="3"/>
  <c r="S529" i="3"/>
  <c r="R530" i="3"/>
  <c r="S530" i="3"/>
  <c r="R531" i="3"/>
  <c r="S531" i="3"/>
  <c r="R532" i="3"/>
  <c r="S532" i="3"/>
  <c r="R533" i="3"/>
  <c r="S533" i="3"/>
  <c r="R534" i="3"/>
  <c r="S534" i="3"/>
  <c r="R535" i="3"/>
  <c r="S535" i="3"/>
  <c r="R536" i="3"/>
  <c r="S536" i="3"/>
  <c r="R537" i="3"/>
  <c r="S537" i="3"/>
  <c r="R538" i="3"/>
  <c r="S538" i="3"/>
  <c r="R539" i="3"/>
  <c r="S539" i="3"/>
  <c r="R540" i="3"/>
  <c r="S540" i="3"/>
  <c r="R541" i="3"/>
  <c r="S541" i="3"/>
  <c r="R542" i="3"/>
  <c r="S542" i="3"/>
  <c r="R543" i="3"/>
  <c r="S543" i="3"/>
  <c r="R544" i="3"/>
  <c r="S544" i="3"/>
  <c r="R545" i="3"/>
  <c r="S545" i="3"/>
  <c r="R546" i="3"/>
  <c r="S546" i="3"/>
  <c r="R547" i="3"/>
  <c r="S547" i="3"/>
  <c r="R548" i="3"/>
  <c r="S548" i="3"/>
  <c r="R549" i="3"/>
  <c r="S549" i="3"/>
  <c r="R550" i="3"/>
  <c r="S550" i="3"/>
  <c r="R551" i="3"/>
  <c r="S551" i="3"/>
  <c r="R552" i="3"/>
  <c r="S552" i="3"/>
  <c r="R553" i="3"/>
  <c r="S553" i="3"/>
  <c r="R554" i="3"/>
  <c r="S554" i="3"/>
  <c r="R555" i="3"/>
  <c r="S555" i="3"/>
  <c r="R556" i="3"/>
  <c r="S556" i="3"/>
  <c r="R557" i="3"/>
  <c r="S557" i="3"/>
  <c r="R558" i="3"/>
  <c r="S558" i="3"/>
  <c r="R559" i="3"/>
  <c r="S559" i="3"/>
  <c r="R560" i="3"/>
  <c r="S560" i="3"/>
  <c r="R561" i="3"/>
  <c r="S561" i="3"/>
  <c r="R562" i="3"/>
  <c r="S562" i="3"/>
  <c r="R563" i="3"/>
  <c r="S563" i="3"/>
  <c r="R564" i="3"/>
  <c r="S564" i="3"/>
  <c r="R565" i="3"/>
  <c r="S565" i="3"/>
  <c r="R566" i="3"/>
  <c r="S566" i="3"/>
  <c r="R567" i="3"/>
  <c r="S567" i="3"/>
  <c r="R568" i="3"/>
  <c r="S568" i="3"/>
  <c r="R569" i="3"/>
  <c r="S569" i="3"/>
  <c r="R570" i="3"/>
  <c r="S570" i="3"/>
  <c r="R571" i="3"/>
  <c r="S571" i="3"/>
  <c r="R572" i="3"/>
  <c r="S572" i="3"/>
  <c r="R573" i="3"/>
  <c r="S573" i="3"/>
  <c r="R574" i="3"/>
  <c r="S574" i="3"/>
  <c r="R575" i="3"/>
  <c r="S575" i="3"/>
  <c r="R576" i="3"/>
  <c r="S576" i="3"/>
  <c r="R577" i="3"/>
  <c r="S577" i="3"/>
  <c r="R578" i="3"/>
  <c r="S578" i="3"/>
  <c r="R579" i="3"/>
  <c r="S579" i="3"/>
  <c r="R580" i="3"/>
  <c r="S580" i="3"/>
  <c r="R581" i="3"/>
  <c r="S581" i="3"/>
  <c r="R582" i="3"/>
  <c r="S582" i="3"/>
  <c r="R583" i="3"/>
  <c r="S583" i="3"/>
  <c r="R584" i="3"/>
  <c r="S584" i="3"/>
  <c r="R585" i="3"/>
  <c r="S585" i="3"/>
  <c r="R586" i="3"/>
  <c r="S586" i="3"/>
  <c r="R587" i="3"/>
  <c r="S587" i="3"/>
  <c r="R588" i="3"/>
  <c r="S588" i="3"/>
  <c r="R589" i="3"/>
  <c r="S589" i="3"/>
  <c r="R590" i="3"/>
  <c r="S590" i="3"/>
  <c r="R591" i="3"/>
  <c r="S591" i="3"/>
  <c r="R592" i="3"/>
  <c r="S592" i="3"/>
  <c r="R593" i="3"/>
  <c r="S593" i="3"/>
  <c r="R594" i="3"/>
  <c r="S594" i="3"/>
  <c r="R595" i="3"/>
  <c r="S595" i="3"/>
  <c r="R596" i="3"/>
  <c r="S596" i="3"/>
  <c r="R597" i="3"/>
  <c r="S597" i="3"/>
  <c r="R598" i="3"/>
  <c r="S598" i="3"/>
  <c r="R599" i="3"/>
  <c r="S599" i="3"/>
  <c r="R600" i="3"/>
  <c r="S600" i="3"/>
  <c r="R601" i="3"/>
  <c r="S601" i="3"/>
  <c r="R602" i="3"/>
  <c r="S602" i="3"/>
  <c r="R603" i="3"/>
  <c r="S603" i="3"/>
  <c r="R604" i="3"/>
  <c r="S604" i="3"/>
  <c r="R605" i="3"/>
  <c r="S605" i="3"/>
  <c r="R606" i="3"/>
  <c r="S606" i="3"/>
  <c r="R607" i="3"/>
  <c r="S607" i="3"/>
  <c r="R608" i="3"/>
  <c r="S608" i="3"/>
  <c r="R609" i="3"/>
  <c r="S609" i="3"/>
  <c r="R610" i="3"/>
  <c r="S610" i="3"/>
  <c r="R611" i="3"/>
  <c r="S611" i="3"/>
  <c r="R612" i="3"/>
  <c r="S612" i="3"/>
  <c r="R613" i="3"/>
  <c r="S613" i="3"/>
  <c r="R614" i="3"/>
  <c r="S614" i="3"/>
  <c r="R615" i="3"/>
  <c r="S615" i="3"/>
  <c r="R616" i="3"/>
  <c r="S616" i="3"/>
  <c r="R617" i="3"/>
  <c r="S617" i="3"/>
  <c r="R618" i="3"/>
  <c r="S618" i="3"/>
  <c r="R619" i="3"/>
  <c r="S619" i="3"/>
  <c r="R620" i="3"/>
  <c r="S620" i="3"/>
  <c r="R621" i="3"/>
  <c r="S621" i="3"/>
  <c r="R622" i="3"/>
  <c r="S622" i="3"/>
  <c r="R623" i="3"/>
  <c r="S623" i="3"/>
  <c r="R624" i="3"/>
  <c r="S624" i="3"/>
  <c r="R625" i="3"/>
  <c r="S625" i="3"/>
  <c r="R626" i="3"/>
  <c r="S626" i="3"/>
  <c r="R627" i="3"/>
  <c r="S627" i="3"/>
  <c r="R628" i="3"/>
  <c r="S628" i="3"/>
  <c r="R629" i="3"/>
  <c r="S629" i="3"/>
  <c r="R630" i="3"/>
  <c r="S630" i="3"/>
  <c r="R631" i="3"/>
  <c r="S631" i="3"/>
  <c r="R632" i="3"/>
  <c r="S632" i="3"/>
  <c r="R633" i="3"/>
  <c r="S633" i="3"/>
  <c r="R634" i="3"/>
  <c r="S634" i="3"/>
  <c r="R635" i="3"/>
  <c r="S635" i="3"/>
  <c r="R636" i="3"/>
  <c r="S636" i="3"/>
  <c r="R637" i="3"/>
  <c r="S637" i="3"/>
  <c r="R638" i="3"/>
  <c r="S638" i="3"/>
  <c r="R639" i="3"/>
  <c r="S639" i="3"/>
  <c r="R640" i="3"/>
  <c r="S640" i="3"/>
  <c r="R641" i="3"/>
  <c r="S641" i="3"/>
  <c r="R642" i="3"/>
  <c r="S642" i="3"/>
  <c r="R643" i="3"/>
  <c r="S643" i="3"/>
  <c r="R644" i="3"/>
  <c r="S644" i="3"/>
  <c r="R645" i="3"/>
  <c r="S645" i="3"/>
  <c r="R646" i="3"/>
  <c r="S646" i="3"/>
  <c r="R647" i="3"/>
  <c r="S647" i="3"/>
  <c r="R648" i="3"/>
  <c r="S648" i="3"/>
  <c r="R649" i="3"/>
  <c r="S649" i="3"/>
  <c r="R650" i="3"/>
  <c r="S650" i="3"/>
  <c r="R651" i="3"/>
  <c r="S651" i="3"/>
  <c r="R652" i="3"/>
  <c r="S652" i="3"/>
  <c r="R653" i="3"/>
  <c r="S653" i="3"/>
  <c r="R654" i="3"/>
  <c r="S654" i="3"/>
  <c r="R655" i="3"/>
  <c r="S655" i="3"/>
  <c r="R656" i="3"/>
  <c r="S656" i="3"/>
  <c r="R657" i="3"/>
  <c r="S657" i="3"/>
  <c r="R658" i="3"/>
  <c r="S658" i="3"/>
  <c r="R659" i="3"/>
  <c r="S659" i="3"/>
  <c r="R660" i="3"/>
  <c r="S660" i="3"/>
  <c r="R661" i="3"/>
  <c r="S661" i="3"/>
  <c r="R662" i="3"/>
  <c r="S662" i="3"/>
  <c r="R663" i="3"/>
  <c r="S663" i="3"/>
  <c r="R664" i="3"/>
  <c r="S664" i="3"/>
  <c r="R665" i="3"/>
  <c r="S665" i="3"/>
  <c r="R666" i="3"/>
  <c r="S666" i="3"/>
  <c r="R667" i="3"/>
  <c r="S667" i="3"/>
  <c r="R668" i="3"/>
  <c r="S668" i="3"/>
  <c r="R669" i="3"/>
  <c r="S669" i="3"/>
  <c r="R670" i="3"/>
  <c r="S670" i="3"/>
  <c r="R671" i="3"/>
  <c r="S671" i="3"/>
  <c r="R672" i="3"/>
  <c r="S672" i="3"/>
  <c r="R673" i="3"/>
  <c r="S673" i="3"/>
  <c r="R674" i="3"/>
  <c r="S674" i="3"/>
  <c r="R675" i="3"/>
  <c r="S675" i="3"/>
  <c r="R676" i="3"/>
  <c r="S676" i="3"/>
  <c r="R677" i="3"/>
  <c r="S677" i="3"/>
  <c r="R678" i="3"/>
  <c r="S678" i="3"/>
  <c r="R679" i="3"/>
  <c r="S679" i="3"/>
  <c r="R680" i="3"/>
  <c r="S680" i="3"/>
  <c r="R681" i="3"/>
  <c r="S681" i="3"/>
  <c r="R682" i="3"/>
  <c r="S682" i="3"/>
  <c r="R683" i="3"/>
  <c r="S683" i="3"/>
  <c r="R684" i="3"/>
  <c r="S684" i="3"/>
  <c r="R685" i="3"/>
  <c r="S685" i="3"/>
  <c r="R686" i="3"/>
  <c r="S686" i="3"/>
  <c r="R687" i="3"/>
  <c r="S687" i="3"/>
  <c r="R688" i="3"/>
  <c r="S688" i="3"/>
  <c r="R689" i="3"/>
  <c r="S689" i="3"/>
  <c r="R690" i="3"/>
  <c r="S690" i="3"/>
  <c r="R691" i="3"/>
  <c r="S691" i="3"/>
  <c r="R692" i="3"/>
  <c r="S692" i="3"/>
  <c r="R693" i="3"/>
  <c r="S693" i="3"/>
  <c r="R694" i="3"/>
  <c r="S694" i="3"/>
  <c r="R695" i="3"/>
  <c r="S695" i="3"/>
  <c r="R696" i="3"/>
  <c r="S696" i="3"/>
  <c r="R697" i="3"/>
  <c r="S697" i="3"/>
  <c r="R698" i="3"/>
  <c r="S698" i="3"/>
  <c r="R699" i="3"/>
  <c r="S699" i="3"/>
  <c r="R700" i="3"/>
  <c r="S700" i="3"/>
  <c r="R701" i="3"/>
  <c r="S701" i="3"/>
  <c r="R702" i="3"/>
  <c r="S702" i="3"/>
  <c r="R703" i="3"/>
  <c r="S703" i="3"/>
  <c r="R704" i="3"/>
  <c r="S704" i="3"/>
  <c r="R705" i="3"/>
  <c r="S705" i="3"/>
  <c r="R706" i="3"/>
  <c r="S706" i="3"/>
  <c r="R707" i="3"/>
  <c r="S707" i="3"/>
  <c r="R708" i="3"/>
  <c r="S708" i="3"/>
  <c r="R709" i="3"/>
  <c r="S709" i="3"/>
  <c r="R710" i="3"/>
  <c r="S710" i="3"/>
  <c r="R711" i="3"/>
  <c r="S711" i="3"/>
  <c r="R712" i="3"/>
  <c r="S712" i="3"/>
  <c r="R713" i="3"/>
  <c r="S713" i="3"/>
  <c r="R714" i="3"/>
  <c r="S714" i="3"/>
  <c r="R715" i="3"/>
  <c r="S715" i="3"/>
  <c r="R716" i="3"/>
  <c r="S716" i="3"/>
  <c r="R717" i="3"/>
  <c r="S717" i="3"/>
  <c r="R718" i="3"/>
  <c r="S718" i="3"/>
  <c r="R719" i="3"/>
  <c r="S719" i="3"/>
  <c r="R720" i="3"/>
  <c r="S720" i="3"/>
  <c r="R721" i="3"/>
  <c r="S721" i="3"/>
  <c r="R722" i="3"/>
  <c r="S722" i="3"/>
  <c r="R723" i="3"/>
  <c r="S723" i="3"/>
  <c r="R724" i="3"/>
  <c r="S724" i="3"/>
  <c r="R725" i="3"/>
  <c r="S725" i="3"/>
  <c r="R726" i="3"/>
  <c r="S726" i="3"/>
  <c r="R727" i="3"/>
  <c r="S727" i="3"/>
  <c r="R728" i="3"/>
  <c r="S728" i="3"/>
  <c r="R729" i="3"/>
  <c r="S729" i="3"/>
  <c r="R730" i="3"/>
  <c r="S730" i="3"/>
  <c r="R731" i="3"/>
  <c r="S731" i="3"/>
  <c r="R732" i="3"/>
  <c r="S732" i="3"/>
  <c r="R733" i="3"/>
  <c r="S733" i="3"/>
  <c r="R734" i="3"/>
  <c r="S734" i="3"/>
  <c r="R735" i="3"/>
  <c r="S735" i="3"/>
  <c r="R736" i="3"/>
  <c r="S736" i="3"/>
  <c r="R737" i="3"/>
  <c r="S737" i="3"/>
  <c r="R738" i="3"/>
  <c r="S738" i="3"/>
  <c r="R739" i="3"/>
  <c r="S739" i="3"/>
  <c r="R740" i="3"/>
  <c r="S740" i="3"/>
  <c r="R741" i="3"/>
  <c r="S741" i="3"/>
  <c r="R742" i="3"/>
  <c r="S742" i="3"/>
  <c r="R743" i="3"/>
  <c r="S743" i="3"/>
  <c r="R744" i="3"/>
  <c r="S744" i="3"/>
  <c r="R745" i="3"/>
  <c r="S745" i="3"/>
  <c r="R746" i="3"/>
  <c r="S746" i="3"/>
  <c r="R747" i="3"/>
  <c r="S747" i="3"/>
  <c r="R748" i="3"/>
  <c r="S748" i="3"/>
  <c r="R749" i="3"/>
  <c r="S749" i="3"/>
  <c r="R750" i="3"/>
  <c r="S750" i="3"/>
  <c r="R751" i="3"/>
  <c r="S751" i="3"/>
  <c r="R752" i="3"/>
  <c r="S752" i="3"/>
  <c r="R753" i="3"/>
  <c r="S753" i="3"/>
  <c r="R754" i="3"/>
  <c r="S754" i="3"/>
  <c r="R755" i="3"/>
  <c r="S755" i="3"/>
  <c r="R756" i="3"/>
  <c r="S756" i="3"/>
  <c r="R757" i="3"/>
  <c r="S757" i="3"/>
  <c r="R758" i="3"/>
  <c r="S758" i="3"/>
  <c r="R759" i="3"/>
  <c r="S759" i="3"/>
  <c r="R760" i="3"/>
  <c r="S760" i="3"/>
  <c r="R761" i="3"/>
  <c r="S761" i="3"/>
  <c r="R762" i="3"/>
  <c r="S762" i="3"/>
  <c r="R763" i="3"/>
  <c r="S763" i="3"/>
  <c r="R764" i="3"/>
  <c r="S764" i="3"/>
  <c r="R765" i="3"/>
  <c r="S765" i="3"/>
  <c r="R766" i="3"/>
  <c r="S766" i="3"/>
  <c r="R767" i="3"/>
  <c r="S767" i="3"/>
  <c r="R768" i="3"/>
  <c r="S768" i="3"/>
  <c r="R769" i="3"/>
  <c r="S769" i="3"/>
  <c r="R770" i="3"/>
  <c r="S770" i="3"/>
  <c r="R771" i="3"/>
  <c r="S771" i="3"/>
  <c r="R772" i="3"/>
  <c r="S772" i="3"/>
  <c r="R773" i="3"/>
  <c r="S773" i="3"/>
  <c r="R774" i="3"/>
  <c r="S774" i="3"/>
  <c r="R775" i="3"/>
  <c r="S775" i="3"/>
  <c r="R776" i="3"/>
  <c r="S776" i="3"/>
  <c r="R777" i="3"/>
  <c r="S777" i="3"/>
  <c r="R778" i="3"/>
  <c r="S778" i="3"/>
  <c r="R779" i="3"/>
  <c r="S779" i="3"/>
  <c r="R780" i="3"/>
  <c r="S780" i="3"/>
  <c r="R781" i="3"/>
  <c r="S781" i="3"/>
  <c r="R782" i="3"/>
  <c r="S782" i="3"/>
  <c r="R783" i="3"/>
  <c r="S783" i="3"/>
  <c r="R784" i="3"/>
  <c r="S784" i="3"/>
  <c r="R785" i="3"/>
  <c r="S785" i="3"/>
  <c r="R786" i="3"/>
  <c r="S786" i="3"/>
  <c r="R787" i="3"/>
  <c r="S787" i="3"/>
  <c r="R788" i="3"/>
  <c r="S788" i="3"/>
  <c r="R789" i="3"/>
  <c r="S789" i="3"/>
  <c r="R790" i="3"/>
  <c r="S790" i="3"/>
  <c r="R791" i="3"/>
  <c r="S791" i="3"/>
  <c r="R792" i="3"/>
  <c r="S792" i="3"/>
  <c r="R793" i="3"/>
  <c r="S793" i="3"/>
  <c r="R794" i="3"/>
  <c r="S794" i="3"/>
  <c r="R795" i="3"/>
  <c r="S795" i="3"/>
  <c r="R796" i="3"/>
  <c r="S796" i="3"/>
  <c r="R797" i="3"/>
  <c r="S797" i="3"/>
  <c r="R798" i="3"/>
  <c r="S798" i="3"/>
  <c r="R799" i="3"/>
  <c r="S799" i="3"/>
  <c r="R800" i="3"/>
  <c r="S800" i="3"/>
  <c r="R801" i="3"/>
  <c r="S801" i="3"/>
  <c r="R802" i="3"/>
  <c r="S802" i="3"/>
  <c r="R803" i="3"/>
  <c r="S803" i="3"/>
  <c r="R804" i="3"/>
  <c r="S804" i="3"/>
  <c r="R805" i="3"/>
  <c r="S805" i="3"/>
  <c r="R806" i="3"/>
  <c r="S806" i="3"/>
  <c r="R807" i="3"/>
  <c r="S807" i="3"/>
  <c r="R808" i="3"/>
  <c r="S808" i="3"/>
  <c r="R809" i="3"/>
  <c r="S809" i="3"/>
  <c r="R810" i="3"/>
  <c r="S810" i="3"/>
  <c r="R811" i="3"/>
  <c r="S811" i="3"/>
  <c r="R812" i="3"/>
  <c r="S812" i="3"/>
  <c r="R813" i="3"/>
  <c r="S813" i="3"/>
  <c r="R814" i="3"/>
  <c r="S814" i="3"/>
  <c r="R815" i="3"/>
  <c r="S815" i="3"/>
  <c r="R816" i="3"/>
  <c r="S816" i="3"/>
  <c r="R817" i="3"/>
  <c r="S817" i="3"/>
  <c r="R818" i="3"/>
  <c r="S818" i="3"/>
  <c r="R819" i="3"/>
  <c r="S819" i="3"/>
  <c r="R820" i="3"/>
  <c r="S820" i="3"/>
  <c r="R821" i="3"/>
  <c r="S821" i="3"/>
  <c r="R822" i="3"/>
  <c r="S822" i="3"/>
  <c r="R823" i="3"/>
  <c r="S823" i="3"/>
  <c r="R824" i="3"/>
  <c r="S824" i="3"/>
  <c r="R825" i="3"/>
  <c r="S825" i="3"/>
  <c r="R826" i="3"/>
  <c r="S826" i="3"/>
  <c r="R827" i="3"/>
  <c r="S827" i="3"/>
  <c r="R828" i="3"/>
  <c r="S828" i="3"/>
  <c r="R829" i="3"/>
  <c r="S829" i="3"/>
  <c r="R830" i="3"/>
  <c r="S830" i="3"/>
  <c r="R831" i="3"/>
  <c r="S831" i="3"/>
  <c r="R832" i="3"/>
  <c r="S832" i="3"/>
  <c r="R833" i="3"/>
  <c r="S833" i="3"/>
  <c r="R834" i="3"/>
  <c r="S834" i="3"/>
  <c r="R835" i="3"/>
  <c r="S835" i="3"/>
  <c r="R836" i="3"/>
  <c r="S836" i="3"/>
  <c r="R837" i="3"/>
  <c r="S837" i="3"/>
  <c r="R838" i="3"/>
  <c r="S838" i="3"/>
  <c r="R839" i="3"/>
  <c r="S839" i="3"/>
  <c r="R840" i="3"/>
  <c r="S840" i="3"/>
  <c r="R841" i="3"/>
  <c r="S841" i="3"/>
  <c r="R842" i="3"/>
  <c r="S842" i="3"/>
  <c r="R843" i="3"/>
  <c r="S843" i="3"/>
  <c r="R844" i="3"/>
  <c r="S844" i="3"/>
  <c r="R845" i="3"/>
  <c r="S845" i="3"/>
  <c r="R846" i="3"/>
  <c r="S846" i="3"/>
  <c r="R847" i="3"/>
  <c r="S847" i="3"/>
  <c r="R848" i="3"/>
  <c r="S848" i="3"/>
  <c r="R849" i="3"/>
  <c r="S849" i="3"/>
  <c r="R850" i="3"/>
  <c r="S850" i="3"/>
  <c r="R851" i="3"/>
  <c r="S851" i="3"/>
  <c r="R852" i="3"/>
  <c r="S852" i="3"/>
  <c r="R853" i="3"/>
  <c r="S853" i="3"/>
  <c r="R854" i="3"/>
  <c r="S854" i="3"/>
  <c r="R855" i="3"/>
  <c r="S855" i="3"/>
  <c r="R856" i="3"/>
  <c r="S856" i="3"/>
  <c r="R857" i="3"/>
  <c r="S857" i="3"/>
  <c r="R858" i="3"/>
  <c r="S858" i="3"/>
  <c r="R859" i="3"/>
  <c r="S859" i="3"/>
  <c r="R860" i="3"/>
  <c r="S860" i="3"/>
  <c r="R861" i="3"/>
  <c r="S861" i="3"/>
  <c r="R862" i="3"/>
  <c r="S862" i="3"/>
  <c r="R863" i="3"/>
  <c r="S863" i="3"/>
  <c r="R864" i="3"/>
  <c r="S864" i="3"/>
  <c r="R865" i="3"/>
  <c r="S865" i="3"/>
  <c r="R866" i="3"/>
  <c r="S866" i="3"/>
  <c r="R867" i="3"/>
  <c r="S867" i="3"/>
  <c r="R868" i="3"/>
  <c r="S868" i="3"/>
  <c r="R869" i="3"/>
  <c r="S869" i="3"/>
  <c r="R870" i="3"/>
  <c r="S870" i="3"/>
  <c r="R871" i="3"/>
  <c r="S871" i="3"/>
  <c r="R872" i="3"/>
  <c r="S872" i="3"/>
  <c r="R873" i="3"/>
  <c r="S873" i="3"/>
  <c r="R874" i="3"/>
  <c r="S874" i="3"/>
  <c r="R875" i="3"/>
  <c r="S875" i="3"/>
  <c r="R876" i="3"/>
  <c r="S876" i="3"/>
  <c r="R877" i="3"/>
  <c r="S877" i="3"/>
  <c r="R878" i="3"/>
  <c r="S878" i="3"/>
  <c r="R879" i="3"/>
  <c r="S879" i="3"/>
  <c r="R880" i="3"/>
  <c r="S880" i="3"/>
  <c r="R881" i="3"/>
  <c r="S881" i="3"/>
  <c r="R882" i="3"/>
  <c r="S882" i="3"/>
  <c r="R883" i="3"/>
  <c r="S883" i="3"/>
  <c r="R884" i="3"/>
  <c r="S884" i="3"/>
  <c r="R885" i="3"/>
  <c r="S885" i="3"/>
  <c r="R886" i="3"/>
  <c r="S886" i="3"/>
  <c r="R887" i="3"/>
  <c r="S887" i="3"/>
  <c r="R888" i="3"/>
  <c r="S888" i="3"/>
  <c r="R889" i="3"/>
  <c r="S889" i="3"/>
  <c r="R890" i="3"/>
  <c r="S890" i="3"/>
  <c r="R891" i="3"/>
  <c r="S891" i="3"/>
  <c r="R892" i="3"/>
  <c r="S892" i="3"/>
  <c r="R893" i="3"/>
  <c r="S893" i="3"/>
  <c r="R894" i="3"/>
  <c r="S894" i="3"/>
  <c r="R895" i="3"/>
  <c r="S895" i="3"/>
  <c r="R896" i="3"/>
  <c r="S896" i="3"/>
  <c r="R897" i="3"/>
  <c r="S897" i="3"/>
  <c r="R898" i="3"/>
  <c r="S898" i="3"/>
  <c r="R899" i="3"/>
  <c r="S899" i="3"/>
  <c r="R900" i="3"/>
  <c r="S900" i="3"/>
  <c r="R901" i="3"/>
  <c r="S901" i="3"/>
  <c r="R902" i="3"/>
  <c r="S902" i="3"/>
  <c r="R903" i="3"/>
  <c r="S903" i="3"/>
  <c r="R904" i="3"/>
  <c r="S904" i="3"/>
  <c r="R905" i="3"/>
  <c r="S905" i="3"/>
  <c r="R906" i="3"/>
  <c r="S906" i="3"/>
  <c r="R907" i="3"/>
  <c r="S907" i="3"/>
  <c r="R908" i="3"/>
  <c r="S908" i="3"/>
  <c r="R909" i="3"/>
  <c r="S909" i="3"/>
  <c r="R910" i="3"/>
  <c r="S910" i="3"/>
  <c r="R911" i="3"/>
  <c r="S911" i="3"/>
  <c r="R912" i="3"/>
  <c r="S912" i="3"/>
  <c r="R913" i="3"/>
  <c r="S913" i="3"/>
  <c r="R914" i="3"/>
  <c r="S914" i="3"/>
  <c r="R915" i="3"/>
  <c r="S915" i="3"/>
  <c r="R916" i="3"/>
  <c r="S916" i="3"/>
  <c r="R917" i="3"/>
  <c r="S917" i="3"/>
  <c r="R918" i="3"/>
  <c r="S918" i="3"/>
  <c r="R919" i="3"/>
  <c r="S919" i="3"/>
  <c r="R920" i="3"/>
  <c r="S920" i="3"/>
  <c r="R921" i="3"/>
  <c r="S921" i="3"/>
  <c r="R922" i="3"/>
  <c r="S922" i="3"/>
  <c r="R923" i="3"/>
  <c r="S923" i="3"/>
  <c r="R924" i="3"/>
  <c r="S924" i="3"/>
  <c r="R925" i="3"/>
  <c r="S925" i="3"/>
  <c r="R926" i="3"/>
  <c r="S926" i="3"/>
  <c r="R927" i="3"/>
  <c r="S927" i="3"/>
  <c r="R928" i="3"/>
  <c r="S928" i="3"/>
  <c r="R929" i="3"/>
  <c r="S929" i="3"/>
  <c r="R930" i="3"/>
  <c r="S930" i="3"/>
  <c r="R931" i="3"/>
  <c r="S931" i="3"/>
  <c r="R932" i="3"/>
  <c r="S932" i="3"/>
  <c r="R933" i="3"/>
  <c r="S933" i="3"/>
  <c r="R934" i="3"/>
  <c r="S934" i="3"/>
  <c r="R935" i="3"/>
  <c r="S935" i="3"/>
  <c r="R936" i="3"/>
  <c r="S936" i="3"/>
  <c r="R937" i="3"/>
  <c r="S937" i="3"/>
  <c r="R938" i="3"/>
  <c r="S938" i="3"/>
  <c r="R939" i="3"/>
  <c r="S939" i="3"/>
  <c r="R940" i="3"/>
  <c r="S940" i="3"/>
  <c r="R941" i="3"/>
  <c r="S941" i="3"/>
  <c r="R942" i="3"/>
  <c r="S942" i="3"/>
  <c r="R943" i="3"/>
  <c r="S943" i="3"/>
  <c r="R944" i="3"/>
  <c r="S944" i="3"/>
  <c r="R945" i="3"/>
  <c r="S945" i="3"/>
  <c r="R946" i="3"/>
  <c r="S946" i="3"/>
  <c r="R947" i="3"/>
  <c r="S947" i="3"/>
  <c r="R948" i="3"/>
  <c r="S948" i="3"/>
  <c r="R949" i="3"/>
  <c r="S949" i="3"/>
  <c r="R950" i="3"/>
  <c r="S950" i="3"/>
  <c r="R951" i="3"/>
  <c r="S951" i="3"/>
  <c r="R952" i="3"/>
  <c r="S952" i="3"/>
  <c r="R953" i="3"/>
  <c r="S953" i="3"/>
  <c r="R954" i="3"/>
  <c r="S954" i="3"/>
  <c r="R955" i="3"/>
  <c r="S955" i="3"/>
  <c r="R956" i="3"/>
  <c r="S956" i="3"/>
  <c r="R957" i="3"/>
  <c r="S957" i="3"/>
  <c r="R958" i="3"/>
  <c r="S958" i="3"/>
  <c r="R959" i="3"/>
  <c r="S959" i="3"/>
  <c r="R960" i="3"/>
  <c r="S960" i="3"/>
  <c r="R961" i="3"/>
  <c r="S961" i="3"/>
  <c r="R962" i="3"/>
  <c r="S962" i="3"/>
  <c r="R963" i="3"/>
  <c r="S963" i="3"/>
  <c r="R964" i="3"/>
  <c r="S964" i="3"/>
  <c r="R965" i="3"/>
  <c r="S965" i="3"/>
  <c r="R966" i="3"/>
  <c r="S966" i="3"/>
  <c r="R967" i="3"/>
  <c r="S967" i="3"/>
  <c r="R968" i="3"/>
  <c r="S968" i="3"/>
  <c r="R969" i="3"/>
  <c r="S969" i="3"/>
  <c r="R970" i="3"/>
  <c r="S970" i="3"/>
  <c r="R971" i="3"/>
  <c r="S971" i="3"/>
  <c r="R972" i="3"/>
  <c r="S972" i="3"/>
  <c r="R973" i="3"/>
  <c r="S973" i="3"/>
  <c r="R974" i="3"/>
  <c r="S974" i="3"/>
  <c r="R975" i="3"/>
  <c r="S975" i="3"/>
  <c r="R976" i="3"/>
  <c r="S976" i="3"/>
  <c r="R977" i="3"/>
  <c r="S977" i="3"/>
  <c r="R978" i="3"/>
  <c r="S978" i="3"/>
  <c r="R979" i="3"/>
  <c r="S979" i="3"/>
  <c r="R980" i="3"/>
  <c r="S980" i="3"/>
  <c r="R981" i="3"/>
  <c r="S981" i="3"/>
  <c r="R982" i="3"/>
  <c r="S982" i="3"/>
  <c r="R983" i="3"/>
  <c r="S983" i="3"/>
  <c r="R984" i="3"/>
  <c r="S984" i="3"/>
  <c r="R985" i="3"/>
  <c r="S985" i="3"/>
  <c r="R986" i="3"/>
  <c r="S986" i="3"/>
  <c r="R987" i="3"/>
  <c r="S987" i="3"/>
  <c r="R988" i="3"/>
  <c r="S988" i="3"/>
  <c r="R989" i="3"/>
  <c r="S989" i="3"/>
  <c r="R990" i="3"/>
  <c r="S990" i="3"/>
  <c r="R991" i="3"/>
  <c r="S991" i="3"/>
  <c r="R992" i="3"/>
  <c r="S992" i="3"/>
  <c r="R993" i="3"/>
  <c r="S993" i="3"/>
  <c r="R994" i="3"/>
  <c r="S994" i="3"/>
  <c r="R995" i="3"/>
  <c r="S995" i="3"/>
  <c r="R996" i="3"/>
  <c r="S996" i="3"/>
  <c r="R997" i="3"/>
  <c r="S997" i="3"/>
  <c r="R998" i="3"/>
  <c r="S998" i="3"/>
  <c r="R999" i="3"/>
  <c r="S999" i="3"/>
  <c r="R1000" i="3"/>
  <c r="S1000" i="3"/>
  <c r="R1001" i="3"/>
  <c r="S1001" i="3"/>
  <c r="R1002" i="3"/>
  <c r="S1002" i="3"/>
  <c r="R1003" i="3"/>
  <c r="S1003" i="3"/>
  <c r="R1004" i="3"/>
  <c r="S1004" i="3"/>
  <c r="R1005" i="3"/>
  <c r="S1005" i="3"/>
  <c r="R1006" i="3"/>
  <c r="S1006" i="3"/>
  <c r="R1007" i="3"/>
  <c r="S1007" i="3"/>
  <c r="R1008" i="3"/>
  <c r="S1008" i="3"/>
  <c r="R1009" i="3"/>
  <c r="S1009" i="3"/>
  <c r="R1010" i="3"/>
  <c r="S1010" i="3"/>
  <c r="R1011" i="3"/>
  <c r="S1011" i="3"/>
  <c r="R1012" i="3"/>
  <c r="S1012" i="3"/>
  <c r="R1013" i="3"/>
  <c r="S1013" i="3"/>
  <c r="R1014" i="3"/>
  <c r="S1014" i="3"/>
  <c r="R1015" i="3"/>
  <c r="S1015" i="3"/>
  <c r="R1016" i="3"/>
  <c r="S1016" i="3"/>
  <c r="R1017" i="3"/>
  <c r="S1017" i="3"/>
  <c r="R1018" i="3"/>
  <c r="S1018" i="3"/>
  <c r="R1019" i="3"/>
  <c r="S1019" i="3"/>
  <c r="R1020" i="3"/>
  <c r="S1020" i="3"/>
  <c r="R1021" i="3"/>
  <c r="S1021" i="3"/>
  <c r="R1022" i="3"/>
  <c r="S1022" i="3"/>
  <c r="R1023" i="3"/>
  <c r="S1023" i="3"/>
  <c r="R1024" i="3"/>
  <c r="S1024" i="3"/>
  <c r="R1025" i="3"/>
  <c r="S1025" i="3"/>
  <c r="R1026" i="3"/>
  <c r="S1026" i="3"/>
  <c r="R1027" i="3"/>
  <c r="S1027" i="3"/>
  <c r="R1028" i="3"/>
  <c r="S1028" i="3"/>
  <c r="R1029" i="3"/>
  <c r="S1029" i="3"/>
  <c r="R1030" i="3"/>
  <c r="S1030" i="3"/>
  <c r="R1031" i="3"/>
  <c r="S1031" i="3"/>
  <c r="R1032" i="3"/>
  <c r="S1032" i="3"/>
  <c r="R1033" i="3"/>
  <c r="S1033" i="3"/>
  <c r="R1034" i="3"/>
  <c r="S1034" i="3"/>
  <c r="R1035" i="3"/>
  <c r="S1035" i="3"/>
  <c r="R1036" i="3"/>
  <c r="S1036" i="3"/>
  <c r="R1037" i="3"/>
  <c r="S1037" i="3"/>
  <c r="R1038" i="3"/>
  <c r="S1038" i="3"/>
  <c r="R1039" i="3"/>
  <c r="S1039" i="3"/>
  <c r="R1040" i="3"/>
  <c r="S1040" i="3"/>
  <c r="R1041" i="3"/>
  <c r="S1041" i="3"/>
  <c r="R1042" i="3"/>
  <c r="S1042" i="3"/>
  <c r="R1043" i="3"/>
  <c r="S1043" i="3"/>
  <c r="R1044" i="3"/>
  <c r="S1044" i="3"/>
  <c r="R1045" i="3"/>
  <c r="S1045" i="3"/>
  <c r="R1046" i="3"/>
  <c r="S1046" i="3"/>
  <c r="R1047" i="3"/>
  <c r="S1047" i="3"/>
  <c r="R1048" i="3"/>
  <c r="S1048" i="3"/>
  <c r="R1049" i="3"/>
  <c r="S1049" i="3"/>
  <c r="R1050" i="3"/>
  <c r="S1050" i="3"/>
  <c r="R1051" i="3"/>
  <c r="S1051" i="3"/>
  <c r="R1052" i="3"/>
  <c r="S1052" i="3"/>
  <c r="R1053" i="3"/>
  <c r="S1053" i="3"/>
  <c r="R1054" i="3"/>
  <c r="S1054" i="3"/>
  <c r="R1055" i="3"/>
  <c r="S1055" i="3"/>
  <c r="R1056" i="3"/>
  <c r="S1056" i="3"/>
  <c r="R1057" i="3"/>
  <c r="S1057" i="3"/>
  <c r="R1058" i="3"/>
  <c r="S1058" i="3"/>
  <c r="R1059" i="3"/>
  <c r="S1059" i="3"/>
  <c r="R1060" i="3"/>
  <c r="S1060" i="3"/>
  <c r="R1061" i="3"/>
  <c r="S1061" i="3"/>
  <c r="R1062" i="3"/>
  <c r="S1062" i="3"/>
  <c r="R1063" i="3"/>
  <c r="S1063" i="3"/>
  <c r="R1064" i="3"/>
  <c r="S1064" i="3"/>
  <c r="R1065" i="3"/>
  <c r="S1065" i="3"/>
  <c r="R1066" i="3"/>
  <c r="S1066" i="3"/>
  <c r="R1067" i="3"/>
  <c r="S1067" i="3"/>
  <c r="R1068" i="3"/>
  <c r="S1068" i="3"/>
  <c r="R1069" i="3"/>
  <c r="S1069" i="3"/>
  <c r="R1070" i="3"/>
  <c r="S1070" i="3"/>
  <c r="R1071" i="3"/>
  <c r="S1071" i="3"/>
  <c r="R1072" i="3"/>
  <c r="S1072" i="3"/>
  <c r="R1073" i="3"/>
  <c r="S1073" i="3"/>
  <c r="R1074" i="3"/>
  <c r="S1074" i="3"/>
  <c r="R1075" i="3"/>
  <c r="S1075" i="3"/>
  <c r="R1076" i="3"/>
  <c r="S1076" i="3"/>
  <c r="R1077" i="3"/>
  <c r="S1077" i="3"/>
  <c r="R1078" i="3"/>
  <c r="S1078" i="3"/>
  <c r="R1079" i="3"/>
  <c r="S1079" i="3"/>
  <c r="R1080" i="3"/>
  <c r="S1080" i="3"/>
  <c r="R1081" i="3"/>
  <c r="S1081" i="3"/>
  <c r="R1082" i="3"/>
  <c r="S1082" i="3"/>
  <c r="R1083" i="3"/>
  <c r="S1083" i="3"/>
  <c r="R1084" i="3"/>
  <c r="S1084" i="3"/>
  <c r="R1085" i="3"/>
  <c r="S1085" i="3"/>
  <c r="R1086" i="3"/>
  <c r="S1086" i="3"/>
  <c r="R1087" i="3"/>
  <c r="S1087" i="3"/>
  <c r="R1088" i="3"/>
  <c r="S1088" i="3"/>
  <c r="R1089" i="3"/>
  <c r="S1089" i="3"/>
  <c r="R1090" i="3"/>
  <c r="S1090" i="3"/>
  <c r="R1091" i="3"/>
  <c r="S1091" i="3"/>
  <c r="R1092" i="3"/>
  <c r="S1092" i="3"/>
  <c r="R1093" i="3"/>
  <c r="S1093" i="3"/>
  <c r="R1094" i="3"/>
  <c r="S1094" i="3"/>
  <c r="R1095" i="3"/>
  <c r="S1095" i="3"/>
  <c r="R1096" i="3"/>
  <c r="S1096" i="3"/>
  <c r="R1097" i="3"/>
  <c r="S1097" i="3"/>
  <c r="R1098" i="3"/>
  <c r="S1098" i="3"/>
  <c r="R1099" i="3"/>
  <c r="S1099" i="3"/>
  <c r="R1100" i="3"/>
  <c r="S1100" i="3"/>
  <c r="R1101" i="3"/>
  <c r="S1101" i="3"/>
  <c r="R1102" i="3"/>
  <c r="S1102" i="3"/>
  <c r="R1103" i="3"/>
  <c r="S1103" i="3"/>
  <c r="R1104" i="3"/>
  <c r="S1104" i="3"/>
  <c r="R1105" i="3"/>
  <c r="S1105" i="3"/>
  <c r="R1106" i="3"/>
  <c r="S1106" i="3"/>
  <c r="R1107" i="3"/>
  <c r="S1107" i="3"/>
  <c r="R1108" i="3"/>
  <c r="S1108" i="3"/>
  <c r="R1109" i="3"/>
  <c r="S1109" i="3"/>
  <c r="R1110" i="3"/>
  <c r="S1110" i="3"/>
  <c r="R1111" i="3"/>
  <c r="S1111" i="3"/>
  <c r="R1112" i="3"/>
  <c r="S1112" i="3"/>
  <c r="R1113" i="3"/>
  <c r="S1113" i="3"/>
  <c r="R1114" i="3"/>
  <c r="S1114" i="3"/>
  <c r="R1115" i="3"/>
  <c r="S1115" i="3"/>
  <c r="R1116" i="3"/>
  <c r="S1116" i="3"/>
  <c r="R1117" i="3"/>
  <c r="S1117" i="3"/>
  <c r="R1118" i="3"/>
  <c r="S1118" i="3"/>
  <c r="R1119" i="3"/>
  <c r="S1119" i="3"/>
  <c r="R1120" i="3"/>
  <c r="S1120" i="3"/>
  <c r="R1121" i="3"/>
  <c r="S1121" i="3"/>
  <c r="R1122" i="3"/>
  <c r="S1122" i="3"/>
  <c r="R1123" i="3"/>
  <c r="S1123" i="3"/>
  <c r="R1124" i="3"/>
  <c r="S1124" i="3"/>
  <c r="R1125" i="3"/>
  <c r="S1125" i="3"/>
  <c r="R1126" i="3"/>
  <c r="S1126" i="3"/>
  <c r="R1127" i="3"/>
  <c r="S1127" i="3"/>
  <c r="R1128" i="3"/>
  <c r="S1128" i="3"/>
  <c r="R1129" i="3"/>
  <c r="S1129" i="3"/>
  <c r="R1130" i="3"/>
  <c r="S1130" i="3"/>
  <c r="R1131" i="3"/>
  <c r="S1131" i="3"/>
  <c r="R1132" i="3"/>
  <c r="S1132" i="3"/>
  <c r="R1133" i="3"/>
  <c r="S1133" i="3"/>
  <c r="R1134" i="3"/>
  <c r="S1134" i="3"/>
  <c r="R1135" i="3"/>
  <c r="S1135" i="3"/>
  <c r="R1136" i="3"/>
  <c r="S1136" i="3"/>
  <c r="R1137" i="3"/>
  <c r="S1137" i="3"/>
  <c r="R1138" i="3"/>
  <c r="S1138" i="3"/>
  <c r="R1139" i="3"/>
  <c r="S1139" i="3"/>
  <c r="R1140" i="3"/>
  <c r="S1140" i="3"/>
  <c r="R1141" i="3"/>
  <c r="S1141" i="3"/>
  <c r="R1142" i="3"/>
  <c r="S1142" i="3"/>
  <c r="R1143" i="3"/>
  <c r="S1143" i="3"/>
  <c r="R1144" i="3"/>
  <c r="S1144" i="3"/>
  <c r="R1145" i="3"/>
  <c r="S1145" i="3"/>
  <c r="R1146" i="3"/>
  <c r="S1146" i="3"/>
  <c r="R1147" i="3"/>
  <c r="S1147" i="3"/>
  <c r="R1148" i="3"/>
  <c r="S1148" i="3"/>
  <c r="R1149" i="3"/>
  <c r="S1149" i="3"/>
  <c r="R1150" i="3"/>
  <c r="S1150" i="3"/>
  <c r="R1151" i="3"/>
  <c r="S1151" i="3"/>
  <c r="R1152" i="3"/>
  <c r="S1152" i="3"/>
  <c r="R1153" i="3"/>
  <c r="S1153" i="3"/>
  <c r="R1154" i="3"/>
  <c r="S1154" i="3"/>
  <c r="R1155" i="3"/>
  <c r="S1155" i="3"/>
  <c r="R1156" i="3"/>
  <c r="S1156" i="3"/>
  <c r="R1157" i="3"/>
  <c r="S1157" i="3"/>
  <c r="R1158" i="3"/>
  <c r="S1158" i="3"/>
  <c r="R1159" i="3"/>
  <c r="S1159" i="3"/>
  <c r="R1160" i="3"/>
  <c r="S1160" i="3"/>
  <c r="R1161" i="3"/>
  <c r="S1161" i="3"/>
  <c r="R1162" i="3"/>
  <c r="S1162" i="3"/>
  <c r="R1163" i="3"/>
  <c r="S1163" i="3"/>
  <c r="R1164" i="3"/>
  <c r="S1164" i="3"/>
  <c r="R1165" i="3"/>
  <c r="S1165" i="3"/>
  <c r="R1166" i="3"/>
  <c r="S1166" i="3"/>
  <c r="R1167" i="3"/>
  <c r="S1167" i="3"/>
  <c r="R1168" i="3"/>
  <c r="S1168" i="3"/>
  <c r="R1169" i="3"/>
  <c r="S1169" i="3"/>
  <c r="R1170" i="3"/>
  <c r="S1170" i="3"/>
  <c r="R1171" i="3"/>
  <c r="S1171" i="3"/>
  <c r="R1172" i="3"/>
  <c r="S1172" i="3"/>
  <c r="R1173" i="3"/>
  <c r="S1173" i="3"/>
  <c r="R1174" i="3"/>
  <c r="S1174" i="3"/>
  <c r="R1175" i="3"/>
  <c r="S1175" i="3"/>
  <c r="R1176" i="3"/>
  <c r="S1176" i="3"/>
  <c r="R1177" i="3"/>
  <c r="S1177" i="3"/>
  <c r="R1178" i="3"/>
  <c r="S1178" i="3"/>
  <c r="R1179" i="3"/>
  <c r="S1179" i="3"/>
  <c r="R1180" i="3"/>
  <c r="S1180" i="3"/>
  <c r="R1181" i="3"/>
  <c r="S1181" i="3"/>
  <c r="R1182" i="3"/>
  <c r="S1182" i="3"/>
  <c r="R1183" i="3"/>
  <c r="S1183" i="3"/>
  <c r="R1184" i="3"/>
  <c r="S1184" i="3"/>
  <c r="R1185" i="3"/>
  <c r="S1185" i="3"/>
  <c r="R1186" i="3"/>
  <c r="S1186" i="3"/>
  <c r="R1187" i="3"/>
  <c r="S1187" i="3"/>
  <c r="R1188" i="3"/>
  <c r="S1188" i="3"/>
  <c r="R1189" i="3"/>
  <c r="S1189" i="3"/>
  <c r="R1190" i="3"/>
  <c r="S1190" i="3"/>
  <c r="R1191" i="3"/>
  <c r="S1191" i="3"/>
  <c r="R1192" i="3"/>
  <c r="S1192" i="3"/>
  <c r="R1193" i="3"/>
  <c r="S1193" i="3"/>
  <c r="R1194" i="3"/>
  <c r="S1194" i="3"/>
  <c r="R1195" i="3"/>
  <c r="S1195" i="3"/>
  <c r="R1196" i="3"/>
  <c r="S1196" i="3"/>
  <c r="R1197" i="3"/>
  <c r="S1197" i="3"/>
  <c r="R1198" i="3"/>
  <c r="S1198" i="3"/>
  <c r="R1199" i="3"/>
  <c r="S1199" i="3"/>
  <c r="R1200" i="3"/>
  <c r="S1200" i="3"/>
  <c r="R1201" i="3"/>
  <c r="S1201" i="3"/>
  <c r="R1202" i="3"/>
  <c r="S1202" i="3"/>
  <c r="R1203" i="3"/>
  <c r="S1203" i="3"/>
  <c r="R1204" i="3"/>
  <c r="S1204" i="3"/>
  <c r="R1205" i="3"/>
  <c r="S1205" i="3"/>
  <c r="R1206" i="3"/>
  <c r="S1206" i="3"/>
  <c r="R1207" i="3"/>
  <c r="S1207" i="3"/>
  <c r="R1208" i="3"/>
  <c r="S1208" i="3"/>
  <c r="R1209" i="3"/>
  <c r="S1209" i="3"/>
  <c r="R1210" i="3"/>
  <c r="S1210" i="3"/>
  <c r="R1211" i="3"/>
  <c r="S1211" i="3"/>
  <c r="R1212" i="3"/>
  <c r="S1212" i="3"/>
  <c r="R1213" i="3"/>
  <c r="S1213" i="3"/>
  <c r="R1214" i="3"/>
  <c r="S1214" i="3"/>
  <c r="R1215" i="3"/>
  <c r="S1215" i="3"/>
  <c r="R1216" i="3"/>
  <c r="S1216" i="3"/>
  <c r="R1217" i="3"/>
  <c r="S1217" i="3"/>
  <c r="R1218" i="3"/>
  <c r="S1218" i="3"/>
  <c r="R1219" i="3"/>
  <c r="S1219" i="3"/>
  <c r="R1220" i="3"/>
  <c r="S1220" i="3"/>
  <c r="R1221" i="3"/>
  <c r="S1221" i="3"/>
  <c r="R1222" i="3"/>
  <c r="S1222" i="3"/>
  <c r="R1223" i="3"/>
  <c r="S1223" i="3"/>
  <c r="R1224" i="3"/>
  <c r="S1224" i="3"/>
  <c r="R1225" i="3"/>
  <c r="S1225" i="3"/>
  <c r="R1226" i="3"/>
  <c r="S1226" i="3"/>
  <c r="R1227" i="3"/>
  <c r="S1227" i="3"/>
  <c r="R1228" i="3"/>
  <c r="S1228" i="3"/>
  <c r="R1229" i="3"/>
  <c r="S1229" i="3"/>
  <c r="R1230" i="3"/>
  <c r="S1230" i="3"/>
  <c r="R1231" i="3"/>
  <c r="S1231" i="3"/>
  <c r="R1232" i="3"/>
  <c r="S1232" i="3"/>
  <c r="R1233" i="3"/>
  <c r="S1233" i="3"/>
  <c r="R1234" i="3"/>
  <c r="S1234" i="3"/>
  <c r="R1235" i="3"/>
  <c r="S1235" i="3"/>
  <c r="R1236" i="3"/>
  <c r="S1236" i="3"/>
  <c r="R1237" i="3"/>
  <c r="S1237" i="3"/>
  <c r="R1238" i="3"/>
  <c r="S1238" i="3"/>
  <c r="R1239" i="3"/>
  <c r="S1239" i="3"/>
  <c r="R1240" i="3"/>
  <c r="S1240" i="3"/>
  <c r="R1241" i="3"/>
  <c r="S1241" i="3"/>
  <c r="R1242" i="3"/>
  <c r="S1242" i="3"/>
  <c r="R1243" i="3"/>
  <c r="S1243" i="3"/>
  <c r="R1244" i="3"/>
  <c r="S1244" i="3"/>
  <c r="R1245" i="3"/>
  <c r="S1245" i="3"/>
  <c r="R1246" i="3"/>
  <c r="S1246" i="3"/>
  <c r="R1247" i="3"/>
  <c r="S1247" i="3"/>
  <c r="R1248" i="3"/>
  <c r="S1248" i="3"/>
  <c r="R1249" i="3"/>
  <c r="S1249" i="3"/>
  <c r="R1250" i="3"/>
  <c r="S1250" i="3"/>
  <c r="R1251" i="3"/>
  <c r="S1251" i="3"/>
  <c r="R1252" i="3"/>
  <c r="S1252" i="3"/>
  <c r="R1253" i="3"/>
  <c r="S1253" i="3"/>
  <c r="R1254" i="3"/>
  <c r="S1254" i="3"/>
  <c r="R1255" i="3"/>
  <c r="S1255" i="3"/>
  <c r="R1256" i="3"/>
  <c r="S1256" i="3"/>
  <c r="R1257" i="3"/>
  <c r="S1257" i="3"/>
  <c r="R1258" i="3"/>
  <c r="S1258" i="3"/>
  <c r="R1259" i="3"/>
  <c r="S1259" i="3"/>
  <c r="R1260" i="3"/>
  <c r="S1260" i="3"/>
  <c r="R1261" i="3"/>
  <c r="S1261" i="3"/>
  <c r="R1262" i="3"/>
  <c r="S1262" i="3"/>
  <c r="R1263" i="3"/>
  <c r="S1263" i="3"/>
  <c r="R1264" i="3"/>
  <c r="S1264" i="3"/>
  <c r="R1265" i="3"/>
  <c r="S1265" i="3"/>
  <c r="R1266" i="3"/>
  <c r="S1266" i="3"/>
  <c r="R1267" i="3"/>
  <c r="S1267" i="3"/>
  <c r="R1268" i="3"/>
  <c r="S1268" i="3"/>
  <c r="R1269" i="3"/>
  <c r="S1269" i="3"/>
  <c r="R1270" i="3"/>
  <c r="S1270" i="3"/>
  <c r="R1271" i="3"/>
  <c r="S1271" i="3"/>
  <c r="R1272" i="3"/>
  <c r="S1272" i="3"/>
  <c r="R1273" i="3"/>
  <c r="S1273" i="3"/>
  <c r="R1274" i="3"/>
  <c r="S1274" i="3"/>
  <c r="R1275" i="3"/>
  <c r="S1275" i="3"/>
  <c r="R1276" i="3"/>
  <c r="S1276" i="3"/>
  <c r="R1277" i="3"/>
  <c r="S1277" i="3"/>
  <c r="R1278" i="3"/>
  <c r="S1278" i="3"/>
  <c r="R1279" i="3"/>
  <c r="S1279" i="3"/>
  <c r="R1280" i="3"/>
  <c r="S1280" i="3"/>
  <c r="R1281" i="3"/>
  <c r="S1281" i="3"/>
  <c r="R1282" i="3"/>
  <c r="S1282" i="3"/>
  <c r="R1283" i="3"/>
  <c r="S1283" i="3"/>
  <c r="R1284" i="3"/>
  <c r="S1284" i="3"/>
  <c r="R1285" i="3"/>
  <c r="S1285" i="3"/>
  <c r="R1286" i="3"/>
  <c r="S1286" i="3"/>
  <c r="R1287" i="3"/>
  <c r="S1287" i="3"/>
  <c r="R1288" i="3"/>
  <c r="S1288" i="3"/>
  <c r="R1289" i="3"/>
  <c r="S1289" i="3"/>
  <c r="R1290" i="3"/>
  <c r="S1290" i="3"/>
  <c r="R1291" i="3"/>
  <c r="S1291" i="3"/>
  <c r="R1292" i="3"/>
  <c r="S1292" i="3"/>
  <c r="R1293" i="3"/>
  <c r="S1293" i="3"/>
  <c r="R1294" i="3"/>
  <c r="S1294" i="3"/>
  <c r="R1295" i="3"/>
  <c r="S1295" i="3"/>
  <c r="R1296" i="3"/>
  <c r="S1296" i="3"/>
  <c r="R1297" i="3"/>
  <c r="S1297" i="3"/>
  <c r="R1298" i="3"/>
  <c r="S1298" i="3"/>
  <c r="R1299" i="3"/>
  <c r="S1299" i="3"/>
  <c r="R1300" i="3"/>
  <c r="S1300" i="3"/>
  <c r="R1301" i="3"/>
  <c r="S1301" i="3"/>
  <c r="R1302" i="3"/>
  <c r="S1302" i="3"/>
  <c r="R1303" i="3"/>
  <c r="S1303" i="3"/>
  <c r="R1304" i="3"/>
  <c r="S1304" i="3"/>
  <c r="R1305" i="3"/>
  <c r="S1305" i="3"/>
  <c r="R1306" i="3"/>
  <c r="S1306" i="3"/>
  <c r="R1307" i="3"/>
  <c r="S1307" i="3"/>
  <c r="R1308" i="3"/>
  <c r="S1308" i="3"/>
  <c r="R1309" i="3"/>
  <c r="S1309" i="3"/>
  <c r="R1310" i="3"/>
  <c r="S1310" i="3"/>
  <c r="R1311" i="3"/>
  <c r="S1311" i="3"/>
  <c r="R1312" i="3"/>
  <c r="S1312" i="3"/>
  <c r="R1313" i="3"/>
  <c r="S1313" i="3"/>
  <c r="R1314" i="3"/>
  <c r="S1314" i="3"/>
  <c r="R1315" i="3"/>
  <c r="S1315" i="3"/>
  <c r="R1316" i="3"/>
  <c r="S1316" i="3"/>
  <c r="R1317" i="3"/>
  <c r="S1317" i="3"/>
  <c r="R1318" i="3"/>
  <c r="S1318" i="3"/>
  <c r="R1319" i="3"/>
  <c r="S1319" i="3"/>
  <c r="R1320" i="3"/>
  <c r="S1320" i="3"/>
  <c r="R1321" i="3"/>
  <c r="S1321" i="3"/>
  <c r="R1322" i="3"/>
  <c r="S1322" i="3"/>
  <c r="R1323" i="3"/>
  <c r="S1323" i="3"/>
  <c r="R1324" i="3"/>
  <c r="S1324" i="3"/>
  <c r="R1325" i="3"/>
  <c r="S1325" i="3"/>
  <c r="R1326" i="3"/>
  <c r="S1326" i="3"/>
  <c r="R1327" i="3"/>
  <c r="S1327" i="3"/>
  <c r="R1328" i="3"/>
  <c r="S1328" i="3"/>
  <c r="R1329" i="3"/>
  <c r="S1329" i="3"/>
  <c r="R1330" i="3"/>
  <c r="S1330" i="3"/>
  <c r="R1331" i="3"/>
  <c r="S1331" i="3"/>
  <c r="R1332" i="3"/>
  <c r="S1332" i="3"/>
  <c r="R1333" i="3"/>
  <c r="S1333" i="3"/>
  <c r="R1334" i="3"/>
  <c r="S1334" i="3"/>
  <c r="R1335" i="3"/>
  <c r="S1335" i="3"/>
  <c r="R1336" i="3"/>
  <c r="S1336" i="3"/>
  <c r="R1337" i="3"/>
  <c r="S1337" i="3"/>
  <c r="R1338" i="3"/>
  <c r="S1338" i="3"/>
  <c r="R1339" i="3"/>
  <c r="S1339" i="3"/>
  <c r="R1340" i="3"/>
  <c r="S1340" i="3"/>
  <c r="R1341" i="3"/>
  <c r="S1341" i="3"/>
  <c r="R1342" i="3"/>
  <c r="S1342" i="3"/>
  <c r="R1343" i="3"/>
  <c r="S1343" i="3"/>
  <c r="R1344" i="3"/>
  <c r="S1344" i="3"/>
  <c r="R1345" i="3"/>
  <c r="S1345" i="3"/>
  <c r="R1346" i="3"/>
  <c r="S1346" i="3"/>
  <c r="R1347" i="3"/>
  <c r="S1347" i="3"/>
  <c r="R1348" i="3"/>
  <c r="S1348" i="3"/>
  <c r="R1349" i="3"/>
  <c r="S1349" i="3"/>
  <c r="R1350" i="3"/>
  <c r="S1350" i="3"/>
  <c r="R1351" i="3"/>
  <c r="S1351" i="3"/>
  <c r="R1352" i="3"/>
  <c r="S1352" i="3"/>
  <c r="R1353" i="3"/>
  <c r="S1353" i="3"/>
  <c r="R1354" i="3"/>
  <c r="S1354" i="3"/>
  <c r="R1355" i="3"/>
  <c r="S1355" i="3"/>
  <c r="R1356" i="3"/>
  <c r="S1356" i="3"/>
  <c r="R1357" i="3"/>
  <c r="S1357" i="3"/>
  <c r="R1358" i="3"/>
  <c r="S1358" i="3"/>
  <c r="R1359" i="3"/>
  <c r="S1359" i="3"/>
  <c r="R1360" i="3"/>
  <c r="S1360" i="3"/>
  <c r="R1361" i="3"/>
  <c r="S1361" i="3"/>
  <c r="R1362" i="3"/>
  <c r="S1362" i="3"/>
  <c r="R1363" i="3"/>
  <c r="S1363" i="3"/>
  <c r="R1364" i="3"/>
  <c r="S1364" i="3"/>
  <c r="R1365" i="3"/>
  <c r="S1365" i="3"/>
  <c r="R1366" i="3"/>
  <c r="S1366" i="3"/>
  <c r="R1367" i="3"/>
  <c r="S1367" i="3"/>
  <c r="R1368" i="3"/>
  <c r="S1368" i="3"/>
  <c r="R1369" i="3"/>
  <c r="S1369" i="3"/>
  <c r="R1370" i="3"/>
  <c r="S1370" i="3"/>
  <c r="R1371" i="3"/>
  <c r="S1371" i="3"/>
  <c r="R1372" i="3"/>
  <c r="S1372" i="3"/>
  <c r="R1373" i="3"/>
  <c r="S1373" i="3"/>
  <c r="R1374" i="3"/>
  <c r="S1374" i="3"/>
  <c r="R1375" i="3"/>
  <c r="S1375" i="3"/>
  <c r="R1376" i="3"/>
  <c r="S1376" i="3"/>
  <c r="R1377" i="3"/>
  <c r="S1377" i="3"/>
  <c r="R1378" i="3"/>
  <c r="S1378" i="3"/>
  <c r="R1379" i="3"/>
  <c r="S1379" i="3"/>
  <c r="R1380" i="3"/>
  <c r="S1380" i="3"/>
  <c r="R1381" i="3"/>
  <c r="S1381" i="3"/>
  <c r="R1382" i="3"/>
  <c r="S1382" i="3"/>
  <c r="R1383" i="3"/>
  <c r="S1383" i="3"/>
  <c r="R1384" i="3"/>
  <c r="S1384" i="3"/>
  <c r="R1385" i="3"/>
  <c r="S1385" i="3"/>
  <c r="R1386" i="3"/>
  <c r="S1386" i="3"/>
  <c r="R1387" i="3"/>
  <c r="S1387" i="3"/>
  <c r="R1388" i="3"/>
  <c r="S1388" i="3"/>
  <c r="R1389" i="3"/>
  <c r="S1389" i="3"/>
  <c r="R1390" i="3"/>
  <c r="S1390" i="3"/>
  <c r="R1391" i="3"/>
  <c r="S1391" i="3"/>
  <c r="R1392" i="3"/>
  <c r="S1392" i="3"/>
  <c r="R1393" i="3"/>
  <c r="S1393" i="3"/>
  <c r="R1394" i="3"/>
  <c r="S1394" i="3"/>
  <c r="R1395" i="3"/>
  <c r="S1395" i="3"/>
  <c r="R1396" i="3"/>
  <c r="S1396" i="3"/>
  <c r="R1397" i="3"/>
  <c r="S1397" i="3"/>
  <c r="R1398" i="3"/>
  <c r="S1398" i="3"/>
  <c r="R1399" i="3"/>
  <c r="S1399" i="3"/>
  <c r="R1400" i="3"/>
  <c r="S1400" i="3"/>
  <c r="R1401" i="3"/>
  <c r="S1401" i="3"/>
  <c r="R1402" i="3"/>
  <c r="S1402" i="3"/>
  <c r="R1403" i="3"/>
  <c r="S1403" i="3"/>
  <c r="R1404" i="3"/>
  <c r="S1404" i="3"/>
  <c r="R1405" i="3"/>
  <c r="S1405" i="3"/>
  <c r="R1406" i="3"/>
  <c r="S1406" i="3"/>
  <c r="R1407" i="3"/>
  <c r="S1407" i="3"/>
  <c r="R1408" i="3"/>
  <c r="S1408" i="3"/>
  <c r="R1409" i="3"/>
  <c r="S1409" i="3"/>
  <c r="R1410" i="3"/>
  <c r="S1410" i="3"/>
  <c r="R1411" i="3"/>
  <c r="S1411" i="3"/>
  <c r="R1412" i="3"/>
  <c r="S1412" i="3"/>
  <c r="R1413" i="3"/>
  <c r="S1413" i="3"/>
  <c r="R1414" i="3"/>
  <c r="S1414" i="3"/>
  <c r="R1415" i="3"/>
  <c r="S1415" i="3"/>
  <c r="R1416" i="3"/>
  <c r="S1416" i="3"/>
  <c r="R1417" i="3"/>
  <c r="S1417" i="3"/>
  <c r="R1418" i="3"/>
  <c r="S1418" i="3"/>
  <c r="R1419" i="3"/>
  <c r="S1419" i="3"/>
  <c r="R1420" i="3"/>
  <c r="S1420" i="3"/>
  <c r="R1421" i="3"/>
  <c r="S1421" i="3"/>
  <c r="R1422" i="3"/>
  <c r="S1422" i="3"/>
  <c r="R1423" i="3"/>
  <c r="S1423" i="3"/>
  <c r="R1424" i="3"/>
  <c r="S1424" i="3"/>
  <c r="R1425" i="3"/>
  <c r="S1425" i="3"/>
  <c r="R1426" i="3"/>
  <c r="S1426" i="3"/>
  <c r="R1427" i="3"/>
  <c r="S1427" i="3"/>
  <c r="R1428" i="3"/>
  <c r="S1428" i="3"/>
  <c r="R1429" i="3"/>
  <c r="S1429" i="3"/>
  <c r="R1430" i="3"/>
  <c r="S1430" i="3"/>
  <c r="R1431" i="3"/>
  <c r="S1431" i="3"/>
  <c r="R1432" i="3"/>
  <c r="S1432" i="3"/>
  <c r="R1433" i="3"/>
  <c r="S1433" i="3"/>
  <c r="R1434" i="3"/>
  <c r="S1434" i="3"/>
  <c r="R1435" i="3"/>
  <c r="S1435" i="3"/>
  <c r="R1436" i="3"/>
  <c r="S1436" i="3"/>
  <c r="R1437" i="3"/>
  <c r="S1437" i="3"/>
  <c r="R1438" i="3"/>
  <c r="S1438" i="3"/>
  <c r="R1439" i="3"/>
  <c r="S1439" i="3"/>
  <c r="R1440" i="3"/>
  <c r="S1440" i="3"/>
  <c r="R1441" i="3"/>
  <c r="S1441" i="3"/>
  <c r="R1442" i="3"/>
  <c r="S1442" i="3"/>
  <c r="R1443" i="3"/>
  <c r="S1443" i="3"/>
  <c r="R1444" i="3"/>
  <c r="S1444" i="3"/>
  <c r="R1445" i="3"/>
  <c r="S1445" i="3"/>
  <c r="R1446" i="3"/>
  <c r="S1446" i="3"/>
  <c r="R1447" i="3"/>
  <c r="S1447" i="3"/>
  <c r="R1448" i="3"/>
  <c r="S1448" i="3"/>
  <c r="R1449" i="3"/>
  <c r="S1449" i="3"/>
  <c r="R1450" i="3"/>
  <c r="S1450" i="3"/>
  <c r="R1451" i="3"/>
  <c r="S1451" i="3"/>
  <c r="R1452" i="3"/>
  <c r="S1452" i="3"/>
  <c r="R1453" i="3"/>
  <c r="S1453" i="3"/>
  <c r="R1454" i="3"/>
  <c r="S1454" i="3"/>
  <c r="R1455" i="3"/>
  <c r="S1455" i="3"/>
  <c r="R1456" i="3"/>
  <c r="S1456" i="3"/>
  <c r="R1457" i="3"/>
  <c r="S1457" i="3"/>
  <c r="R1458" i="3"/>
  <c r="S1458" i="3"/>
  <c r="R1459" i="3"/>
  <c r="S1459" i="3"/>
  <c r="R1460" i="3"/>
  <c r="S1460" i="3"/>
  <c r="R1461" i="3"/>
  <c r="S1461" i="3"/>
  <c r="R1462" i="3"/>
  <c r="S1462" i="3"/>
  <c r="R1463" i="3"/>
  <c r="S1463" i="3"/>
  <c r="R1464" i="3"/>
  <c r="S1464" i="3"/>
  <c r="R1465" i="3"/>
  <c r="S1465" i="3"/>
  <c r="R1466" i="3"/>
  <c r="S1466" i="3"/>
  <c r="R1467" i="3"/>
  <c r="S1467" i="3"/>
  <c r="R1468" i="3"/>
  <c r="S1468" i="3"/>
  <c r="R1469" i="3"/>
  <c r="S1469" i="3"/>
  <c r="R1470" i="3"/>
  <c r="S1470" i="3"/>
  <c r="R1471" i="3"/>
  <c r="S1471" i="3"/>
  <c r="R1472" i="3"/>
  <c r="S1472" i="3"/>
  <c r="R1473" i="3"/>
  <c r="S1473" i="3"/>
  <c r="R1474" i="3"/>
  <c r="S1474" i="3"/>
  <c r="R1475" i="3"/>
  <c r="S1475" i="3"/>
  <c r="R1476" i="3"/>
  <c r="S1476" i="3"/>
  <c r="R1477" i="3"/>
  <c r="S1477" i="3"/>
  <c r="R1478" i="3"/>
  <c r="S1478" i="3"/>
  <c r="R1479" i="3"/>
  <c r="S1479" i="3"/>
  <c r="R1480" i="3"/>
  <c r="S1480" i="3"/>
  <c r="R1481" i="3"/>
  <c r="S1481" i="3"/>
  <c r="R1482" i="3"/>
  <c r="S1482" i="3"/>
  <c r="R1483" i="3"/>
  <c r="S1483" i="3"/>
  <c r="R1484" i="3"/>
  <c r="S1484" i="3"/>
  <c r="R1485" i="3"/>
  <c r="S1485" i="3"/>
  <c r="R1486" i="3"/>
  <c r="S1486" i="3"/>
  <c r="R1487" i="3"/>
  <c r="S1487" i="3"/>
  <c r="R1488" i="3"/>
  <c r="S1488" i="3"/>
  <c r="R1489" i="3"/>
  <c r="S1489" i="3"/>
  <c r="R1490" i="3"/>
  <c r="S1490" i="3"/>
  <c r="R1491" i="3"/>
  <c r="S1491" i="3"/>
  <c r="R1492" i="3"/>
  <c r="S1492" i="3"/>
  <c r="R1493" i="3"/>
  <c r="S1493" i="3"/>
  <c r="R1494" i="3"/>
  <c r="S1494" i="3"/>
  <c r="R1495" i="3"/>
  <c r="S1495" i="3"/>
  <c r="R1496" i="3"/>
  <c r="S1496" i="3"/>
  <c r="R1497" i="3"/>
  <c r="S1497" i="3"/>
  <c r="R1498" i="3"/>
  <c r="S1498" i="3"/>
  <c r="R1499" i="3"/>
  <c r="S1499" i="3"/>
  <c r="R1500" i="3"/>
  <c r="S1500" i="3"/>
  <c r="R1501" i="3"/>
  <c r="S1501" i="3"/>
  <c r="R1502" i="3"/>
  <c r="S1502" i="3"/>
  <c r="R1503" i="3"/>
  <c r="S1503" i="3"/>
  <c r="R1504" i="3"/>
  <c r="S1504" i="3"/>
  <c r="R1505" i="3"/>
  <c r="S1505" i="3"/>
  <c r="R1506" i="3"/>
  <c r="S1506" i="3"/>
  <c r="R1507" i="3"/>
  <c r="S1507" i="3"/>
  <c r="R1508" i="3"/>
  <c r="S1508" i="3"/>
  <c r="R1509" i="3"/>
  <c r="S1509" i="3"/>
  <c r="R1510" i="3"/>
  <c r="S1510" i="3"/>
  <c r="R1511" i="3"/>
  <c r="S1511" i="3"/>
  <c r="R1512" i="3"/>
  <c r="S1512" i="3"/>
  <c r="R1513" i="3"/>
  <c r="S1513" i="3"/>
  <c r="R1514" i="3"/>
  <c r="S1514" i="3"/>
  <c r="R1515" i="3"/>
  <c r="S1515" i="3"/>
  <c r="R1516" i="3"/>
  <c r="S1516" i="3"/>
  <c r="R1517" i="3"/>
  <c r="S1517" i="3"/>
  <c r="R1518" i="3"/>
  <c r="S1518" i="3"/>
  <c r="R1519" i="3"/>
  <c r="S1519" i="3"/>
  <c r="R1520" i="3"/>
  <c r="S1520" i="3"/>
  <c r="R1521" i="3"/>
  <c r="S1521" i="3"/>
  <c r="R1522" i="3"/>
  <c r="S1522" i="3"/>
  <c r="R1523" i="3"/>
  <c r="S1523" i="3"/>
  <c r="R1524" i="3"/>
  <c r="S1524" i="3"/>
  <c r="R1525" i="3"/>
  <c r="S1525" i="3"/>
  <c r="R1526" i="3"/>
  <c r="S1526" i="3"/>
  <c r="R1527" i="3"/>
  <c r="S1527" i="3"/>
  <c r="R1528" i="3"/>
  <c r="S1528" i="3"/>
  <c r="R1529" i="3"/>
  <c r="S1529" i="3"/>
  <c r="R1530" i="3"/>
  <c r="S1530" i="3"/>
  <c r="R1531" i="3"/>
  <c r="S1531" i="3"/>
  <c r="R1532" i="3"/>
  <c r="S1532" i="3"/>
  <c r="R1533" i="3"/>
  <c r="S1533" i="3"/>
  <c r="R1534" i="3"/>
  <c r="S1534" i="3"/>
  <c r="R1535" i="3"/>
  <c r="S1535" i="3"/>
  <c r="R1536" i="3"/>
  <c r="S1536" i="3"/>
  <c r="R1537" i="3"/>
  <c r="S1537" i="3"/>
  <c r="R1538" i="3"/>
  <c r="S1538" i="3"/>
  <c r="R1539" i="3"/>
  <c r="S1539" i="3"/>
  <c r="R1540" i="3"/>
  <c r="S1540" i="3"/>
  <c r="R1541" i="3"/>
  <c r="S1541" i="3"/>
  <c r="R1542" i="3"/>
  <c r="S1542" i="3"/>
  <c r="R1543" i="3"/>
  <c r="S1543" i="3"/>
  <c r="R1544" i="3"/>
  <c r="S1544" i="3"/>
  <c r="R1545" i="3"/>
  <c r="S1545" i="3"/>
  <c r="R1546" i="3"/>
  <c r="S1546" i="3"/>
  <c r="R1547" i="3"/>
  <c r="S1547" i="3"/>
  <c r="R1548" i="3"/>
  <c r="S1548" i="3"/>
  <c r="R1549" i="3"/>
  <c r="S1549" i="3"/>
  <c r="R1550" i="3"/>
  <c r="S1550" i="3"/>
  <c r="R1551" i="3"/>
  <c r="S1551" i="3"/>
  <c r="R1552" i="3"/>
  <c r="S1552" i="3"/>
  <c r="R1553" i="3"/>
  <c r="S1553" i="3"/>
  <c r="R1554" i="3"/>
  <c r="S1554" i="3"/>
  <c r="R1555" i="3"/>
  <c r="S1555" i="3"/>
  <c r="R1556" i="3"/>
  <c r="S1556" i="3"/>
  <c r="R1557" i="3"/>
  <c r="S1557" i="3"/>
  <c r="R1558" i="3"/>
  <c r="S1558" i="3"/>
  <c r="R1559" i="3"/>
  <c r="S1559" i="3"/>
  <c r="R1560" i="3"/>
  <c r="S1560" i="3"/>
  <c r="R1561" i="3"/>
  <c r="S1561" i="3"/>
  <c r="R1562" i="3"/>
  <c r="S1562" i="3"/>
  <c r="R1563" i="3"/>
  <c r="S1563" i="3"/>
  <c r="R1564" i="3"/>
  <c r="S1564" i="3"/>
  <c r="R1565" i="3"/>
  <c r="S1565" i="3"/>
  <c r="R1566" i="3"/>
  <c r="S1566" i="3"/>
  <c r="R1567" i="3"/>
  <c r="S1567" i="3"/>
  <c r="R1568" i="3"/>
  <c r="S1568" i="3"/>
  <c r="R1569" i="3"/>
  <c r="S1569" i="3"/>
  <c r="R1570" i="3"/>
  <c r="S1570" i="3"/>
  <c r="R1571" i="3"/>
  <c r="S1571" i="3"/>
  <c r="R1572" i="3"/>
  <c r="S1572" i="3"/>
  <c r="R1573" i="3"/>
  <c r="S1573" i="3"/>
  <c r="R1574" i="3"/>
  <c r="S1574" i="3"/>
  <c r="R1575" i="3"/>
  <c r="S1575" i="3"/>
  <c r="R1576" i="3"/>
  <c r="S1576" i="3"/>
  <c r="R1577" i="3"/>
  <c r="S1577" i="3"/>
  <c r="R1578" i="3"/>
  <c r="S1578" i="3"/>
  <c r="R1579" i="3"/>
  <c r="S1579" i="3"/>
  <c r="R1580" i="3"/>
  <c r="S1580" i="3"/>
  <c r="R1581" i="3"/>
  <c r="S1581" i="3"/>
  <c r="R1582" i="3"/>
  <c r="S1582" i="3"/>
  <c r="R1583" i="3"/>
  <c r="S1583" i="3"/>
  <c r="R1584" i="3"/>
  <c r="S1584" i="3"/>
  <c r="R1585" i="3"/>
  <c r="S1585" i="3"/>
  <c r="R1586" i="3"/>
  <c r="S1586" i="3"/>
  <c r="R1587" i="3"/>
  <c r="S1587" i="3"/>
  <c r="R1588" i="3"/>
  <c r="S1588" i="3"/>
  <c r="R1589" i="3"/>
  <c r="S1589" i="3"/>
  <c r="R1590" i="3"/>
  <c r="S1590" i="3"/>
  <c r="R1591" i="3"/>
  <c r="S1591" i="3"/>
  <c r="R1592" i="3"/>
  <c r="S1592" i="3"/>
  <c r="R1593" i="3"/>
  <c r="S1593" i="3"/>
  <c r="R1594" i="3"/>
  <c r="S1594" i="3"/>
  <c r="R1595" i="3"/>
  <c r="S1595" i="3"/>
  <c r="R1596" i="3"/>
  <c r="S1596" i="3"/>
  <c r="R1597" i="3"/>
  <c r="S1597" i="3"/>
  <c r="R1598" i="3"/>
  <c r="S1598" i="3"/>
  <c r="R1599" i="3"/>
  <c r="S1599" i="3"/>
  <c r="R1600" i="3"/>
  <c r="S1600" i="3"/>
  <c r="R1601" i="3"/>
  <c r="S1601" i="3"/>
  <c r="R1602" i="3"/>
  <c r="S1602" i="3"/>
  <c r="R1603" i="3"/>
  <c r="S1603" i="3"/>
  <c r="R1604" i="3"/>
  <c r="S1604" i="3"/>
  <c r="R1605" i="3"/>
  <c r="S1605" i="3"/>
  <c r="R1606" i="3"/>
  <c r="S1606" i="3"/>
  <c r="R1607" i="3"/>
  <c r="S1607" i="3"/>
  <c r="R1608" i="3"/>
  <c r="S1608" i="3"/>
  <c r="R1609" i="3"/>
  <c r="S1609" i="3"/>
  <c r="R1610" i="3"/>
  <c r="S1610" i="3"/>
  <c r="R1611" i="3"/>
  <c r="S1611" i="3"/>
  <c r="R1612" i="3"/>
  <c r="S1612" i="3"/>
  <c r="R1613" i="3"/>
  <c r="S1613" i="3"/>
  <c r="R1614" i="3"/>
  <c r="S1614" i="3"/>
  <c r="R1615" i="3"/>
  <c r="S1615" i="3"/>
  <c r="R1616" i="3"/>
  <c r="S1616" i="3"/>
  <c r="R1617" i="3"/>
  <c r="S1617" i="3"/>
  <c r="R1618" i="3"/>
  <c r="S1618" i="3"/>
  <c r="R1619" i="3"/>
  <c r="S1619" i="3"/>
  <c r="R1620" i="3"/>
  <c r="S1620" i="3"/>
  <c r="R1621" i="3"/>
  <c r="S1621" i="3"/>
  <c r="R1622" i="3"/>
  <c r="S1622" i="3"/>
  <c r="R1623" i="3"/>
  <c r="S1623" i="3"/>
  <c r="R1624" i="3"/>
  <c r="S1624" i="3"/>
  <c r="R1625" i="3"/>
  <c r="S1625" i="3"/>
  <c r="R1626" i="3"/>
  <c r="S1626" i="3"/>
  <c r="R1627" i="3"/>
  <c r="S1627" i="3"/>
  <c r="R1628" i="3"/>
  <c r="S1628" i="3"/>
  <c r="R1629" i="3"/>
  <c r="S1629" i="3"/>
  <c r="R1630" i="3"/>
  <c r="S1630" i="3"/>
  <c r="R1631" i="3"/>
  <c r="S1631" i="3"/>
  <c r="R1632" i="3"/>
  <c r="S1632" i="3"/>
  <c r="R1633" i="3"/>
  <c r="S1633" i="3"/>
  <c r="R1634" i="3"/>
  <c r="S1634" i="3"/>
  <c r="R1635" i="3"/>
  <c r="S1635" i="3"/>
  <c r="R1636" i="3"/>
  <c r="S1636" i="3"/>
  <c r="R1637" i="3"/>
  <c r="S1637" i="3"/>
  <c r="R1638" i="3"/>
  <c r="S1638" i="3"/>
  <c r="R1639" i="3"/>
  <c r="S1639" i="3"/>
  <c r="R1640" i="3"/>
  <c r="S1640" i="3"/>
  <c r="R1641" i="3"/>
  <c r="S1641" i="3"/>
  <c r="R1642" i="3"/>
  <c r="S1642" i="3"/>
  <c r="R1643" i="3"/>
  <c r="S1643" i="3"/>
  <c r="R1644" i="3"/>
  <c r="S1644" i="3"/>
  <c r="R1645" i="3"/>
  <c r="S1645" i="3"/>
  <c r="R1646" i="3"/>
  <c r="S1646" i="3"/>
  <c r="R1647" i="3"/>
  <c r="S1647" i="3"/>
  <c r="R1648" i="3"/>
  <c r="S1648" i="3"/>
  <c r="R1649" i="3"/>
  <c r="S1649" i="3"/>
  <c r="R1650" i="3"/>
  <c r="S1650" i="3"/>
  <c r="R1651" i="3"/>
  <c r="S1651" i="3"/>
  <c r="R1652" i="3"/>
  <c r="S1652" i="3"/>
  <c r="R1653" i="3"/>
  <c r="S1653" i="3"/>
  <c r="R1654" i="3"/>
  <c r="S1654" i="3"/>
  <c r="R1655" i="3"/>
  <c r="S1655" i="3"/>
  <c r="R1656" i="3"/>
  <c r="S1656" i="3"/>
  <c r="R1657" i="3"/>
  <c r="S1657" i="3"/>
  <c r="R1658" i="3"/>
  <c r="S1658" i="3"/>
  <c r="R1659" i="3"/>
  <c r="S1659" i="3"/>
  <c r="R1660" i="3"/>
  <c r="S1660" i="3"/>
  <c r="R1661" i="3"/>
  <c r="S1661" i="3"/>
  <c r="R1662" i="3"/>
  <c r="S1662" i="3"/>
  <c r="R1663" i="3"/>
  <c r="S1663" i="3"/>
  <c r="R1664" i="3"/>
  <c r="S1664" i="3"/>
  <c r="R1665" i="3"/>
  <c r="S1665" i="3"/>
  <c r="R1666" i="3"/>
  <c r="S1666" i="3"/>
  <c r="R1667" i="3"/>
  <c r="S1667" i="3"/>
  <c r="R1668" i="3"/>
  <c r="S1668" i="3"/>
  <c r="R1669" i="3"/>
  <c r="S1669" i="3"/>
  <c r="R1670" i="3"/>
  <c r="S1670" i="3"/>
  <c r="R1671" i="3"/>
  <c r="S1671" i="3"/>
  <c r="R1672" i="3"/>
  <c r="S1672" i="3"/>
  <c r="R1673" i="3"/>
  <c r="S1673" i="3"/>
  <c r="R1674" i="3"/>
  <c r="S1674" i="3"/>
  <c r="R1675" i="3"/>
  <c r="S1675" i="3"/>
  <c r="R1676" i="3"/>
  <c r="S1676" i="3"/>
  <c r="R1677" i="3"/>
  <c r="S1677" i="3"/>
  <c r="R1678" i="3"/>
  <c r="S1678" i="3"/>
  <c r="R1679" i="3"/>
  <c r="S1679" i="3"/>
  <c r="R1680" i="3"/>
  <c r="S1680" i="3"/>
  <c r="R1681" i="3"/>
  <c r="S1681" i="3"/>
  <c r="R1682" i="3"/>
  <c r="S1682" i="3"/>
  <c r="R1683" i="3"/>
  <c r="S1683" i="3"/>
  <c r="R1684" i="3"/>
  <c r="S1684" i="3"/>
  <c r="R1685" i="3"/>
  <c r="S1685" i="3"/>
  <c r="R1686" i="3"/>
  <c r="S1686" i="3"/>
  <c r="R1687" i="3"/>
  <c r="S1687" i="3"/>
  <c r="R1688" i="3"/>
  <c r="S1688" i="3"/>
  <c r="R1689" i="3"/>
  <c r="S1689" i="3"/>
  <c r="R1690" i="3"/>
  <c r="S1690" i="3"/>
  <c r="R1691" i="3"/>
  <c r="S1691" i="3"/>
  <c r="R1692" i="3"/>
  <c r="S1692" i="3"/>
  <c r="R1693" i="3"/>
  <c r="S1693" i="3"/>
  <c r="R1694" i="3"/>
  <c r="S1694" i="3"/>
  <c r="R1695" i="3"/>
  <c r="S1695" i="3"/>
  <c r="R1696" i="3"/>
  <c r="S1696" i="3"/>
  <c r="R1697" i="3"/>
  <c r="S1697" i="3"/>
  <c r="R1698" i="3"/>
  <c r="S1698" i="3"/>
  <c r="R1699" i="3"/>
  <c r="S1699" i="3"/>
  <c r="R1700" i="3"/>
  <c r="S1700" i="3"/>
  <c r="R1701" i="3"/>
  <c r="S1701" i="3"/>
  <c r="R1702" i="3"/>
  <c r="S1702" i="3"/>
  <c r="R1703" i="3"/>
  <c r="S1703" i="3"/>
  <c r="R1704" i="3"/>
  <c r="S1704" i="3"/>
  <c r="R1705" i="3"/>
  <c r="S1705" i="3"/>
  <c r="R1706" i="3"/>
  <c r="S1706" i="3"/>
  <c r="R1707" i="3"/>
  <c r="S1707" i="3"/>
  <c r="R1708" i="3"/>
  <c r="S1708" i="3"/>
  <c r="R1709" i="3"/>
  <c r="S1709" i="3"/>
  <c r="R1710" i="3"/>
  <c r="S1710" i="3"/>
  <c r="R1711" i="3"/>
  <c r="S1711" i="3"/>
  <c r="R1712" i="3"/>
  <c r="S1712" i="3"/>
  <c r="R1713" i="3"/>
  <c r="S1713" i="3"/>
  <c r="R1714" i="3"/>
  <c r="S1714" i="3"/>
  <c r="R1715" i="3"/>
  <c r="S1715" i="3"/>
  <c r="R1716" i="3"/>
  <c r="S1716" i="3"/>
  <c r="R1717" i="3"/>
  <c r="S1717" i="3"/>
  <c r="R1718" i="3"/>
  <c r="S1718" i="3"/>
  <c r="R1719" i="3"/>
  <c r="S1719" i="3"/>
  <c r="R1720" i="3"/>
  <c r="S1720" i="3"/>
  <c r="R1721" i="3"/>
  <c r="S1721" i="3"/>
  <c r="R1722" i="3"/>
  <c r="S1722" i="3"/>
  <c r="R1723" i="3"/>
  <c r="S1723" i="3"/>
  <c r="R1724" i="3"/>
  <c r="S1724" i="3"/>
  <c r="R1725" i="3"/>
  <c r="S1725" i="3"/>
  <c r="R1726" i="3"/>
  <c r="S1726" i="3"/>
  <c r="R1727" i="3"/>
  <c r="S1727" i="3"/>
  <c r="R1728" i="3"/>
  <c r="S1728" i="3"/>
  <c r="R1729" i="3"/>
  <c r="S1729" i="3"/>
  <c r="R1730" i="3"/>
  <c r="S1730" i="3"/>
  <c r="R1731" i="3"/>
  <c r="S1731" i="3"/>
  <c r="R1732" i="3"/>
  <c r="S1732" i="3"/>
  <c r="R1733" i="3"/>
  <c r="S1733" i="3"/>
  <c r="R1734" i="3"/>
  <c r="S1734" i="3"/>
  <c r="R1735" i="3"/>
  <c r="S1735" i="3"/>
  <c r="R1736" i="3"/>
  <c r="S1736" i="3"/>
  <c r="R1737" i="3"/>
  <c r="S1737" i="3"/>
  <c r="R1738" i="3"/>
  <c r="S1738" i="3"/>
  <c r="R1739" i="3"/>
  <c r="S1739" i="3"/>
  <c r="R1740" i="3"/>
  <c r="S1740" i="3"/>
  <c r="R1741" i="3"/>
  <c r="S1741" i="3"/>
  <c r="R1742" i="3"/>
  <c r="S1742" i="3"/>
  <c r="R1743" i="3"/>
  <c r="S1743" i="3"/>
  <c r="R1744" i="3"/>
  <c r="S1744" i="3"/>
  <c r="R1745" i="3"/>
  <c r="S1745" i="3"/>
  <c r="R1746" i="3"/>
  <c r="S1746" i="3"/>
  <c r="R1747" i="3"/>
  <c r="S1747" i="3"/>
  <c r="R1748" i="3"/>
  <c r="S1748" i="3"/>
  <c r="R1749" i="3"/>
  <c r="S1749" i="3"/>
  <c r="R1750" i="3"/>
  <c r="S1750" i="3"/>
  <c r="R1751" i="3"/>
  <c r="S1751" i="3"/>
  <c r="R1752" i="3"/>
  <c r="S1752" i="3"/>
  <c r="R1753" i="3"/>
  <c r="S1753" i="3"/>
  <c r="R1754" i="3"/>
  <c r="S1754" i="3"/>
  <c r="R1755" i="3"/>
  <c r="S1755" i="3"/>
  <c r="R1756" i="3"/>
  <c r="S1756" i="3"/>
  <c r="R1757" i="3"/>
  <c r="S1757" i="3"/>
  <c r="R1758" i="3"/>
  <c r="S1758" i="3"/>
  <c r="R1759" i="3"/>
  <c r="S1759" i="3"/>
  <c r="R1760" i="3"/>
  <c r="S1760" i="3"/>
  <c r="R1761" i="3"/>
  <c r="S1761" i="3"/>
  <c r="R1762" i="3"/>
  <c r="S1762" i="3"/>
  <c r="R1763" i="3"/>
  <c r="S1763" i="3"/>
  <c r="R1764" i="3"/>
  <c r="S1764" i="3"/>
  <c r="R1765" i="3"/>
  <c r="S1765" i="3"/>
  <c r="R1766" i="3"/>
  <c r="S1766" i="3"/>
  <c r="R1767" i="3"/>
  <c r="S1767" i="3"/>
  <c r="R1768" i="3"/>
  <c r="S1768" i="3"/>
  <c r="R1769" i="3"/>
  <c r="S1769" i="3"/>
  <c r="R1770" i="3"/>
  <c r="S1770" i="3"/>
  <c r="R1771" i="3"/>
  <c r="S1771" i="3"/>
  <c r="R1772" i="3"/>
  <c r="S1772" i="3"/>
  <c r="R1773" i="3"/>
  <c r="S1773" i="3"/>
  <c r="R1774" i="3"/>
  <c r="S1774" i="3"/>
  <c r="R1775" i="3"/>
  <c r="S1775" i="3"/>
  <c r="R1776" i="3"/>
  <c r="S1776" i="3"/>
  <c r="R1777" i="3"/>
  <c r="S1777" i="3"/>
  <c r="R1778" i="3"/>
  <c r="S1778" i="3"/>
  <c r="R1779" i="3"/>
  <c r="S1779" i="3"/>
  <c r="R1780" i="3"/>
  <c r="S1780" i="3"/>
  <c r="R1781" i="3"/>
  <c r="S1781" i="3"/>
  <c r="R1782" i="3"/>
  <c r="S1782" i="3"/>
  <c r="R1783" i="3"/>
  <c r="S1783" i="3"/>
  <c r="R1784" i="3"/>
  <c r="S1784" i="3"/>
  <c r="R1785" i="3"/>
  <c r="S1785" i="3"/>
  <c r="R1786" i="3"/>
  <c r="S1786" i="3"/>
  <c r="R1787" i="3"/>
  <c r="S1787" i="3"/>
  <c r="R1788" i="3"/>
  <c r="S1788" i="3"/>
  <c r="R1789" i="3"/>
  <c r="S1789" i="3"/>
  <c r="R1790" i="3"/>
  <c r="S1790" i="3"/>
  <c r="R1791" i="3"/>
  <c r="S1791" i="3"/>
  <c r="R1792" i="3"/>
  <c r="S1792" i="3"/>
  <c r="R1793" i="3"/>
  <c r="S1793" i="3"/>
  <c r="R1794" i="3"/>
  <c r="S1794" i="3"/>
  <c r="R1795" i="3"/>
  <c r="S1795" i="3"/>
  <c r="R1796" i="3"/>
  <c r="S1796" i="3"/>
  <c r="R1797" i="3"/>
  <c r="S1797" i="3"/>
  <c r="R1798" i="3"/>
  <c r="S1798" i="3"/>
  <c r="R1799" i="3"/>
  <c r="S1799" i="3"/>
  <c r="R1800" i="3"/>
  <c r="S1800" i="3"/>
  <c r="R1801" i="3"/>
  <c r="S1801" i="3"/>
  <c r="R1802" i="3"/>
  <c r="S1802" i="3"/>
  <c r="R1803" i="3"/>
  <c r="S1803" i="3"/>
  <c r="R1804" i="3"/>
  <c r="S1804" i="3"/>
  <c r="R1805" i="3"/>
  <c r="S1805" i="3"/>
  <c r="R1806" i="3"/>
  <c r="S1806" i="3"/>
  <c r="R1807" i="3"/>
  <c r="S1807" i="3"/>
  <c r="R1808" i="3"/>
  <c r="S1808" i="3"/>
  <c r="R1809" i="3"/>
  <c r="S1809" i="3"/>
  <c r="R1810" i="3"/>
  <c r="S1810" i="3"/>
  <c r="R1811" i="3"/>
  <c r="S1811" i="3"/>
  <c r="R1812" i="3"/>
  <c r="S1812" i="3"/>
  <c r="R1813" i="3"/>
  <c r="S1813" i="3"/>
  <c r="R1814" i="3"/>
  <c r="S1814" i="3"/>
  <c r="R1815" i="3"/>
  <c r="S1815" i="3"/>
  <c r="R1816" i="3"/>
  <c r="S1816" i="3"/>
  <c r="R1817" i="3"/>
  <c r="S1817" i="3"/>
  <c r="R1818" i="3"/>
  <c r="S1818" i="3"/>
  <c r="R1819" i="3"/>
  <c r="S1819" i="3"/>
  <c r="R1820" i="3"/>
  <c r="S1820" i="3"/>
  <c r="R1821" i="3"/>
  <c r="S1821" i="3"/>
  <c r="R1822" i="3"/>
  <c r="S1822" i="3"/>
  <c r="R1823" i="3"/>
  <c r="S1823" i="3"/>
  <c r="R1824" i="3"/>
  <c r="S1824" i="3"/>
  <c r="R1825" i="3"/>
  <c r="S1825" i="3"/>
  <c r="R1826" i="3"/>
  <c r="S1826" i="3"/>
  <c r="R1827" i="3"/>
  <c r="S1827" i="3"/>
  <c r="R1828" i="3"/>
  <c r="S1828" i="3"/>
  <c r="R1829" i="3"/>
  <c r="S1829" i="3"/>
  <c r="R1830" i="3"/>
  <c r="S1830" i="3"/>
  <c r="R1831" i="3"/>
  <c r="S1831" i="3"/>
  <c r="R1832" i="3"/>
  <c r="S1832" i="3"/>
  <c r="R1833" i="3"/>
  <c r="S1833" i="3"/>
  <c r="R1834" i="3"/>
  <c r="S1834" i="3"/>
  <c r="R1835" i="3"/>
  <c r="S1835" i="3"/>
  <c r="R1836" i="3"/>
  <c r="S1836" i="3"/>
  <c r="R1837" i="3"/>
  <c r="S1837" i="3"/>
  <c r="R1838" i="3"/>
  <c r="S1838" i="3"/>
  <c r="R1839" i="3"/>
  <c r="S1839" i="3"/>
  <c r="R1840" i="3"/>
  <c r="S1840" i="3"/>
  <c r="R1841" i="3"/>
  <c r="S1841" i="3"/>
  <c r="R1842" i="3"/>
  <c r="S1842" i="3"/>
  <c r="R1843" i="3"/>
  <c r="S1843" i="3"/>
  <c r="R1844" i="3"/>
  <c r="S1844" i="3"/>
  <c r="R1845" i="3"/>
  <c r="S1845" i="3"/>
  <c r="R1846" i="3"/>
  <c r="S1846" i="3"/>
  <c r="R1847" i="3"/>
  <c r="S1847" i="3"/>
  <c r="R1848" i="3"/>
  <c r="S1848" i="3"/>
  <c r="R1849" i="3"/>
  <c r="S1849" i="3"/>
  <c r="R1850" i="3"/>
  <c r="S1850" i="3"/>
  <c r="R1851" i="3"/>
  <c r="S1851" i="3"/>
  <c r="R1852" i="3"/>
  <c r="S1852" i="3"/>
  <c r="R1853" i="3"/>
  <c r="S1853" i="3"/>
  <c r="R1854" i="3"/>
  <c r="S1854" i="3"/>
  <c r="R1855" i="3"/>
  <c r="S1855" i="3"/>
  <c r="R1856" i="3"/>
  <c r="S1856" i="3"/>
  <c r="R1857" i="3"/>
  <c r="S1857" i="3"/>
  <c r="R1858" i="3"/>
  <c r="S1858" i="3"/>
  <c r="R1859" i="3"/>
  <c r="S1859" i="3"/>
  <c r="R1860" i="3"/>
  <c r="S1860" i="3"/>
  <c r="R1861" i="3"/>
  <c r="S1861" i="3"/>
  <c r="R1862" i="3"/>
  <c r="S1862" i="3"/>
  <c r="R1863" i="3"/>
  <c r="S1863" i="3"/>
  <c r="R1864" i="3"/>
  <c r="S1864" i="3"/>
  <c r="R1865" i="3"/>
  <c r="S1865" i="3"/>
  <c r="R1866" i="3"/>
  <c r="S1866" i="3"/>
  <c r="R1867" i="3"/>
  <c r="S1867" i="3"/>
  <c r="R1868" i="3"/>
  <c r="S1868" i="3"/>
  <c r="R1869" i="3"/>
  <c r="S1869" i="3"/>
  <c r="R1870" i="3"/>
  <c r="S1870" i="3"/>
  <c r="R1871" i="3"/>
  <c r="S1871" i="3"/>
  <c r="R1872" i="3"/>
  <c r="S1872" i="3"/>
  <c r="R1873" i="3"/>
  <c r="S1873" i="3"/>
  <c r="R1874" i="3"/>
  <c r="S1874" i="3"/>
  <c r="R1875" i="3"/>
  <c r="S1875" i="3"/>
  <c r="R1876" i="3"/>
  <c r="S1876" i="3"/>
  <c r="R1877" i="3"/>
  <c r="S1877" i="3"/>
  <c r="R1878" i="3"/>
  <c r="S1878" i="3"/>
  <c r="R1879" i="3"/>
  <c r="S1879" i="3"/>
  <c r="R1880" i="3"/>
  <c r="S1880" i="3"/>
  <c r="R1881" i="3"/>
  <c r="S1881" i="3"/>
  <c r="R1882" i="3"/>
  <c r="S1882" i="3"/>
  <c r="R1883" i="3"/>
  <c r="S1883" i="3"/>
  <c r="R1884" i="3"/>
  <c r="S1884" i="3"/>
  <c r="R1885" i="3"/>
  <c r="S1885" i="3"/>
  <c r="R1886" i="3"/>
  <c r="S1886" i="3"/>
  <c r="R1887" i="3"/>
  <c r="S1887" i="3"/>
  <c r="R1888" i="3"/>
  <c r="S1888" i="3"/>
  <c r="R1889" i="3"/>
  <c r="S1889" i="3"/>
  <c r="R1890" i="3"/>
  <c r="S1890" i="3"/>
  <c r="R1891" i="3"/>
  <c r="S1891" i="3"/>
  <c r="R1892" i="3"/>
  <c r="S1892" i="3"/>
  <c r="R1893" i="3"/>
  <c r="S1893" i="3"/>
  <c r="R1894" i="3"/>
  <c r="S1894" i="3"/>
  <c r="R1895" i="3"/>
  <c r="S1895" i="3"/>
  <c r="R1896" i="3"/>
  <c r="S1896" i="3"/>
  <c r="R1897" i="3"/>
  <c r="S1897" i="3"/>
  <c r="R1898" i="3"/>
  <c r="S1898" i="3"/>
  <c r="R1899" i="3"/>
  <c r="S1899" i="3"/>
  <c r="R1900" i="3"/>
  <c r="S1900" i="3"/>
  <c r="R1901" i="3"/>
  <c r="S1901" i="3"/>
  <c r="R1902" i="3"/>
  <c r="S1902" i="3"/>
  <c r="R1903" i="3"/>
  <c r="S1903" i="3"/>
  <c r="R1904" i="3"/>
  <c r="S1904" i="3"/>
  <c r="R1905" i="3"/>
  <c r="S1905" i="3"/>
  <c r="R1906" i="3"/>
  <c r="S1906" i="3"/>
  <c r="R1907" i="3"/>
  <c r="S1907" i="3"/>
  <c r="R1908" i="3"/>
  <c r="S1908" i="3"/>
  <c r="R1909" i="3"/>
  <c r="S1909" i="3"/>
  <c r="R1910" i="3"/>
  <c r="S1910" i="3"/>
  <c r="R1911" i="3"/>
  <c r="S1911" i="3"/>
  <c r="R1912" i="3"/>
  <c r="S1912" i="3"/>
  <c r="R1913" i="3"/>
  <c r="S1913" i="3"/>
  <c r="R1914" i="3"/>
  <c r="S1914" i="3"/>
  <c r="R1915" i="3"/>
  <c r="S1915" i="3"/>
  <c r="R1916" i="3"/>
  <c r="S1916" i="3"/>
  <c r="R1917" i="3"/>
  <c r="S1917" i="3"/>
  <c r="R1918" i="3"/>
  <c r="S1918" i="3"/>
  <c r="R1919" i="3"/>
  <c r="S1919" i="3"/>
  <c r="R1920" i="3"/>
  <c r="S1920" i="3"/>
  <c r="R1921" i="3"/>
  <c r="S1921" i="3"/>
  <c r="R1922" i="3"/>
  <c r="S1922" i="3"/>
  <c r="R1923" i="3"/>
  <c r="S1923" i="3"/>
  <c r="R1924" i="3"/>
  <c r="S1924" i="3"/>
  <c r="R1925" i="3"/>
  <c r="S1925" i="3"/>
  <c r="R1926" i="3"/>
  <c r="S1926" i="3"/>
  <c r="R1927" i="3"/>
  <c r="S1927" i="3"/>
  <c r="R1928" i="3"/>
  <c r="S1928" i="3"/>
  <c r="R1929" i="3"/>
  <c r="S1929" i="3"/>
  <c r="R1930" i="3"/>
  <c r="S1930" i="3"/>
  <c r="R1931" i="3"/>
  <c r="S1931" i="3"/>
  <c r="R1932" i="3"/>
  <c r="S1932" i="3"/>
  <c r="R1933" i="3"/>
  <c r="S1933" i="3"/>
  <c r="R1934" i="3"/>
  <c r="S1934" i="3"/>
  <c r="R1935" i="3"/>
  <c r="S1935" i="3"/>
  <c r="R1936" i="3"/>
  <c r="S1936" i="3"/>
  <c r="R1937" i="3"/>
  <c r="S1937" i="3"/>
  <c r="R1938" i="3"/>
  <c r="S1938" i="3"/>
  <c r="R1939" i="3"/>
  <c r="S1939" i="3"/>
  <c r="R1940" i="3"/>
  <c r="S1940" i="3"/>
  <c r="R1941" i="3"/>
  <c r="S1941" i="3"/>
  <c r="R1942" i="3"/>
  <c r="S1942" i="3"/>
  <c r="R1943" i="3"/>
  <c r="S1943" i="3"/>
  <c r="R1944" i="3"/>
  <c r="S1944" i="3"/>
  <c r="R1945" i="3"/>
  <c r="S1945" i="3"/>
  <c r="R1946" i="3"/>
  <c r="S1946" i="3"/>
  <c r="R1947" i="3"/>
  <c r="S1947" i="3"/>
  <c r="R1948" i="3"/>
  <c r="S1948" i="3"/>
  <c r="R1949" i="3"/>
  <c r="S1949" i="3"/>
  <c r="R1950" i="3"/>
  <c r="S1950" i="3"/>
  <c r="R1951" i="3"/>
  <c r="S1951" i="3"/>
  <c r="R1952" i="3"/>
  <c r="S1952" i="3"/>
  <c r="R1953" i="3"/>
  <c r="S1953" i="3"/>
  <c r="R1954" i="3"/>
  <c r="S1954" i="3"/>
  <c r="R1955" i="3"/>
  <c r="S1955" i="3"/>
  <c r="R1956" i="3"/>
  <c r="S1956" i="3"/>
  <c r="R1957" i="3"/>
  <c r="S1957" i="3"/>
  <c r="R1958" i="3"/>
  <c r="S1958" i="3"/>
  <c r="R1959" i="3"/>
  <c r="S1959" i="3"/>
  <c r="R1960" i="3"/>
  <c r="S1960" i="3"/>
  <c r="R1961" i="3"/>
  <c r="S1961" i="3"/>
  <c r="R1962" i="3"/>
  <c r="S1962" i="3"/>
  <c r="R1963" i="3"/>
  <c r="S1963" i="3"/>
  <c r="R1964" i="3"/>
  <c r="S1964" i="3"/>
  <c r="R1965" i="3"/>
  <c r="S1965" i="3"/>
  <c r="R1966" i="3"/>
  <c r="S1966" i="3"/>
  <c r="R1967" i="3"/>
  <c r="S1967" i="3"/>
  <c r="R1968" i="3"/>
  <c r="S1968" i="3"/>
  <c r="R1969" i="3"/>
  <c r="S1969" i="3"/>
  <c r="R1970" i="3"/>
  <c r="S1970" i="3"/>
  <c r="R1971" i="3"/>
  <c r="S1971" i="3"/>
  <c r="R1972" i="3"/>
  <c r="S1972" i="3"/>
  <c r="R1973" i="3"/>
  <c r="S1973" i="3"/>
  <c r="R1974" i="3"/>
  <c r="S1974" i="3"/>
  <c r="R1975" i="3"/>
  <c r="S1975" i="3"/>
  <c r="R1976" i="3"/>
  <c r="S1976" i="3"/>
  <c r="R1977" i="3"/>
  <c r="S1977" i="3"/>
  <c r="R1978" i="3"/>
  <c r="S1978" i="3"/>
  <c r="R1979" i="3"/>
  <c r="S1979" i="3"/>
  <c r="R1980" i="3"/>
  <c r="S1980" i="3"/>
  <c r="R1981" i="3"/>
  <c r="S1981" i="3"/>
  <c r="R1982" i="3"/>
  <c r="S1982" i="3"/>
  <c r="R1983" i="3"/>
  <c r="S1983" i="3"/>
  <c r="R1984" i="3"/>
  <c r="S1984" i="3"/>
  <c r="R1985" i="3"/>
  <c r="S1985" i="3"/>
  <c r="R1986" i="3"/>
  <c r="S1986" i="3"/>
  <c r="R1987" i="3"/>
  <c r="S1987" i="3"/>
  <c r="R1988" i="3"/>
  <c r="S1988" i="3"/>
  <c r="R1989" i="3"/>
  <c r="S1989" i="3"/>
  <c r="R1990" i="3"/>
  <c r="S1990" i="3"/>
  <c r="R1991" i="3"/>
  <c r="S1991" i="3"/>
  <c r="R1992" i="3"/>
  <c r="S1992" i="3"/>
  <c r="R1993" i="3"/>
  <c r="S1993" i="3"/>
  <c r="R1994" i="3"/>
  <c r="S1994" i="3"/>
  <c r="R1995" i="3"/>
  <c r="S1995" i="3"/>
  <c r="R1996" i="3"/>
  <c r="S1996" i="3"/>
  <c r="R1997" i="3"/>
  <c r="S1997" i="3"/>
  <c r="R1998" i="3"/>
  <c r="S1998" i="3"/>
  <c r="R1999" i="3"/>
  <c r="S1999" i="3"/>
  <c r="R2000" i="3"/>
  <c r="S2000" i="3"/>
  <c r="R2001" i="3"/>
  <c r="S2001" i="3"/>
  <c r="R2002" i="3"/>
  <c r="S2002" i="3"/>
  <c r="R2003" i="3"/>
  <c r="S2003" i="3"/>
  <c r="R2004" i="3"/>
  <c r="S2004" i="3"/>
  <c r="R2005" i="3"/>
  <c r="S2005" i="3"/>
  <c r="R2006" i="3"/>
  <c r="S2006" i="3"/>
  <c r="R2007" i="3"/>
  <c r="S2007" i="3"/>
  <c r="R2008" i="3"/>
  <c r="S2008" i="3"/>
  <c r="R2009" i="3"/>
  <c r="S2009" i="3"/>
  <c r="R2010" i="3"/>
  <c r="S2010" i="3"/>
  <c r="R2011" i="3"/>
  <c r="S2011" i="3"/>
  <c r="R2012" i="3"/>
  <c r="S2012" i="3"/>
  <c r="R2013" i="3"/>
  <c r="S2013" i="3"/>
  <c r="R2014" i="3"/>
  <c r="S2014" i="3"/>
  <c r="R2015" i="3"/>
  <c r="S2015" i="3"/>
  <c r="R2016" i="3"/>
  <c r="S2016" i="3"/>
  <c r="R2017" i="3"/>
  <c r="S2017" i="3"/>
  <c r="R2018" i="3"/>
  <c r="S2018" i="3"/>
  <c r="R2019" i="3"/>
  <c r="S2019" i="3"/>
  <c r="R2020" i="3"/>
  <c r="S2020" i="3"/>
  <c r="R2021" i="3"/>
  <c r="S2021" i="3"/>
  <c r="R2022" i="3"/>
  <c r="S2022" i="3"/>
  <c r="R2023" i="3"/>
  <c r="S2023" i="3"/>
  <c r="R2024" i="3"/>
  <c r="S2024" i="3"/>
  <c r="R2025" i="3"/>
  <c r="S2025" i="3"/>
  <c r="R2026" i="3"/>
  <c r="S2026" i="3"/>
  <c r="R2027" i="3"/>
  <c r="S2027" i="3"/>
  <c r="R2028" i="3"/>
  <c r="S2028" i="3"/>
  <c r="R2029" i="3"/>
  <c r="S2029" i="3"/>
  <c r="R2030" i="3"/>
  <c r="S2030" i="3"/>
  <c r="R2031" i="3"/>
  <c r="S2031" i="3"/>
  <c r="R2032" i="3"/>
  <c r="S2032" i="3"/>
  <c r="R2033" i="3"/>
  <c r="S2033" i="3"/>
  <c r="R2034" i="3"/>
  <c r="S2034" i="3"/>
  <c r="R2035" i="3"/>
  <c r="S2035" i="3"/>
  <c r="R2036" i="3"/>
  <c r="S2036" i="3"/>
  <c r="R2037" i="3"/>
  <c r="S2037" i="3"/>
  <c r="R2038" i="3"/>
  <c r="S2038" i="3"/>
  <c r="R2039" i="3"/>
  <c r="S2039" i="3"/>
  <c r="R2040" i="3"/>
  <c r="S2040" i="3"/>
  <c r="R2041" i="3"/>
  <c r="S2041" i="3"/>
  <c r="R2042" i="3"/>
  <c r="S2042" i="3"/>
  <c r="R2043" i="3"/>
  <c r="S2043" i="3"/>
  <c r="R2044" i="3"/>
  <c r="S2044" i="3"/>
  <c r="R2045" i="3"/>
  <c r="S2045" i="3"/>
  <c r="R2046" i="3"/>
  <c r="S2046" i="3"/>
  <c r="R2047" i="3"/>
  <c r="S2047" i="3"/>
  <c r="R2048" i="3"/>
  <c r="S2048" i="3"/>
  <c r="R2049" i="3"/>
  <c r="S2049" i="3"/>
  <c r="R2050" i="3"/>
  <c r="S2050" i="3"/>
  <c r="R2051" i="3"/>
  <c r="S2051" i="3"/>
  <c r="R2052" i="3"/>
  <c r="S2052" i="3"/>
  <c r="R2053" i="3"/>
  <c r="S2053" i="3"/>
  <c r="R2054" i="3"/>
  <c r="S2054" i="3"/>
  <c r="R2055" i="3"/>
  <c r="S2055" i="3"/>
  <c r="R2056" i="3"/>
  <c r="S2056" i="3"/>
  <c r="R2057" i="3"/>
  <c r="S2057" i="3"/>
  <c r="R2058" i="3"/>
  <c r="S2058" i="3"/>
  <c r="R2059" i="3"/>
  <c r="S2059" i="3"/>
  <c r="R2060" i="3"/>
  <c r="S2060" i="3"/>
  <c r="R2061" i="3"/>
  <c r="S2061" i="3"/>
  <c r="R2062" i="3"/>
  <c r="S2062" i="3"/>
  <c r="R2063" i="3"/>
  <c r="S2063" i="3"/>
  <c r="R2064" i="3"/>
  <c r="S2064" i="3"/>
  <c r="R2065" i="3"/>
  <c r="S2065" i="3"/>
  <c r="R2066" i="3"/>
  <c r="S2066" i="3"/>
  <c r="R2067" i="3"/>
  <c r="S2067" i="3"/>
  <c r="R2068" i="3"/>
  <c r="S2068" i="3"/>
  <c r="R2069" i="3"/>
  <c r="S2069" i="3"/>
  <c r="R2070" i="3"/>
  <c r="S2070" i="3"/>
  <c r="R2071" i="3"/>
  <c r="S2071" i="3"/>
  <c r="R2072" i="3"/>
  <c r="S2072" i="3"/>
  <c r="R2073" i="3"/>
  <c r="S2073" i="3"/>
  <c r="R2074" i="3"/>
  <c r="S2074" i="3"/>
  <c r="R2075" i="3"/>
  <c r="S2075" i="3"/>
  <c r="R2076" i="3"/>
  <c r="S2076" i="3"/>
  <c r="R2077" i="3"/>
  <c r="S2077" i="3"/>
  <c r="R2078" i="3"/>
  <c r="S2078" i="3"/>
  <c r="R2079" i="3"/>
  <c r="S2079" i="3"/>
  <c r="R2080" i="3"/>
  <c r="S2080" i="3"/>
  <c r="R2081" i="3"/>
  <c r="S2081" i="3"/>
  <c r="R2082" i="3"/>
  <c r="S2082" i="3"/>
  <c r="R2083" i="3"/>
  <c r="S2083" i="3"/>
  <c r="R2084" i="3"/>
  <c r="S2084" i="3"/>
  <c r="R2085" i="3"/>
  <c r="S2085" i="3"/>
  <c r="R2086" i="3"/>
  <c r="S2086" i="3"/>
  <c r="R2087" i="3"/>
  <c r="S2087" i="3"/>
  <c r="R2088" i="3"/>
  <c r="S2088" i="3"/>
  <c r="R2089" i="3"/>
  <c r="S2089" i="3"/>
  <c r="R2090" i="3"/>
  <c r="S2090" i="3"/>
  <c r="R2091" i="3"/>
  <c r="S2091" i="3"/>
  <c r="R2092" i="3"/>
  <c r="S2092" i="3"/>
  <c r="R2093" i="3"/>
  <c r="S2093" i="3"/>
  <c r="R2094" i="3"/>
  <c r="S2094" i="3"/>
  <c r="R2095" i="3"/>
  <c r="S2095" i="3"/>
  <c r="R2096" i="3"/>
  <c r="S2096" i="3"/>
  <c r="R2097" i="3"/>
  <c r="S2097" i="3"/>
  <c r="R2098" i="3"/>
  <c r="S2098" i="3"/>
  <c r="R2099" i="3"/>
  <c r="S2099" i="3"/>
  <c r="R2100" i="3"/>
  <c r="S2100" i="3"/>
  <c r="R2101" i="3"/>
  <c r="S2101" i="3"/>
  <c r="R2102" i="3"/>
  <c r="S2102" i="3"/>
  <c r="R2103" i="3"/>
  <c r="S2103" i="3"/>
  <c r="R2104" i="3"/>
  <c r="S2104" i="3"/>
  <c r="R2105" i="3"/>
  <c r="S2105" i="3"/>
  <c r="R2106" i="3"/>
  <c r="S2106" i="3"/>
  <c r="R2107" i="3"/>
  <c r="S2107" i="3"/>
  <c r="R2108" i="3"/>
  <c r="S2108" i="3"/>
  <c r="R2109" i="3"/>
  <c r="S2109" i="3"/>
  <c r="R2110" i="3"/>
  <c r="S2110" i="3"/>
  <c r="R2111" i="3"/>
  <c r="S2111" i="3"/>
  <c r="R2112" i="3"/>
  <c r="S2112" i="3"/>
  <c r="R2113" i="3"/>
  <c r="S2113" i="3"/>
  <c r="R2114" i="3"/>
  <c r="S2114" i="3"/>
  <c r="R2115" i="3"/>
  <c r="S2115" i="3"/>
  <c r="R2116" i="3"/>
  <c r="S2116" i="3"/>
  <c r="R2117" i="3"/>
  <c r="S2117" i="3"/>
  <c r="R2118" i="3"/>
  <c r="S2118" i="3"/>
  <c r="R2119" i="3"/>
  <c r="S2119" i="3"/>
  <c r="R2120" i="3"/>
  <c r="S2120" i="3"/>
  <c r="R2121" i="3"/>
  <c r="S2121" i="3"/>
  <c r="R2122" i="3"/>
  <c r="S2122" i="3"/>
  <c r="R2123" i="3"/>
  <c r="S2123" i="3"/>
  <c r="R2124" i="3"/>
  <c r="S2124" i="3"/>
  <c r="R2125" i="3"/>
  <c r="S2125" i="3"/>
  <c r="R2126" i="3"/>
  <c r="S2126" i="3"/>
  <c r="R2127" i="3"/>
  <c r="S2127" i="3"/>
  <c r="R2128" i="3"/>
  <c r="S2128" i="3"/>
  <c r="R2129" i="3"/>
  <c r="S2129" i="3"/>
  <c r="R2130" i="3"/>
  <c r="S2130" i="3"/>
  <c r="R2131" i="3"/>
  <c r="S2131" i="3"/>
  <c r="R2132" i="3"/>
  <c r="S2132" i="3"/>
  <c r="R2133" i="3"/>
  <c r="S2133" i="3"/>
  <c r="R2134" i="3"/>
  <c r="S2134" i="3"/>
  <c r="R2135" i="3"/>
  <c r="S2135" i="3"/>
  <c r="R2136" i="3"/>
  <c r="S2136" i="3"/>
  <c r="R2137" i="3"/>
  <c r="S2137" i="3"/>
  <c r="R2138" i="3"/>
  <c r="S2138" i="3"/>
  <c r="R2139" i="3"/>
  <c r="S2139" i="3"/>
  <c r="R2140" i="3"/>
  <c r="S2140" i="3"/>
  <c r="R2141" i="3"/>
  <c r="S2141" i="3"/>
  <c r="R2142" i="3"/>
  <c r="S2142" i="3"/>
  <c r="R2143" i="3"/>
  <c r="S2143" i="3"/>
  <c r="R2144" i="3"/>
  <c r="S2144" i="3"/>
  <c r="R2145" i="3"/>
  <c r="S2145" i="3"/>
  <c r="R2146" i="3"/>
  <c r="S2146" i="3"/>
  <c r="R2147" i="3"/>
  <c r="S2147" i="3"/>
  <c r="R2148" i="3"/>
  <c r="S2148" i="3"/>
  <c r="R2149" i="3"/>
  <c r="S2149" i="3"/>
  <c r="R2150" i="3"/>
  <c r="S2150" i="3"/>
  <c r="R2151" i="3"/>
  <c r="S2151" i="3"/>
  <c r="R2152" i="3"/>
  <c r="S2152" i="3"/>
  <c r="R2153" i="3"/>
  <c r="S2153" i="3"/>
  <c r="R2154" i="3"/>
  <c r="S2154" i="3"/>
  <c r="R2155" i="3"/>
  <c r="S2155" i="3"/>
  <c r="R2156" i="3"/>
  <c r="S2156" i="3"/>
  <c r="R2157" i="3"/>
  <c r="S2157" i="3"/>
  <c r="R2158" i="3"/>
  <c r="S2158" i="3"/>
  <c r="R2159" i="3"/>
  <c r="S2159" i="3"/>
  <c r="R2160" i="3"/>
  <c r="S2160" i="3"/>
  <c r="R2161" i="3"/>
  <c r="S2161" i="3"/>
  <c r="R2162" i="3"/>
  <c r="S2162" i="3"/>
  <c r="R2163" i="3"/>
  <c r="S2163" i="3"/>
  <c r="R2164" i="3"/>
  <c r="S2164" i="3"/>
  <c r="R2165" i="3"/>
  <c r="S2165" i="3"/>
  <c r="R2166" i="3"/>
  <c r="S2166" i="3"/>
  <c r="R2167" i="3"/>
  <c r="S2167" i="3"/>
  <c r="R2168" i="3"/>
  <c r="S2168" i="3"/>
  <c r="R2169" i="3"/>
  <c r="S2169" i="3"/>
  <c r="R2170" i="3"/>
  <c r="S2170" i="3"/>
  <c r="R2171" i="3"/>
  <c r="S2171" i="3"/>
  <c r="R2172" i="3"/>
  <c r="S2172" i="3"/>
  <c r="R2173" i="3"/>
  <c r="S2173" i="3"/>
  <c r="R2174" i="3"/>
  <c r="S2174" i="3"/>
  <c r="R2175" i="3"/>
  <c r="S2175" i="3"/>
  <c r="R2176" i="3"/>
  <c r="S2176" i="3"/>
  <c r="R2177" i="3"/>
  <c r="S2177" i="3"/>
  <c r="R2178" i="3"/>
  <c r="S2178" i="3"/>
  <c r="R2179" i="3"/>
  <c r="S2179" i="3"/>
  <c r="R2180" i="3"/>
  <c r="S2180" i="3"/>
  <c r="R2181" i="3"/>
  <c r="S2181" i="3"/>
  <c r="R2182" i="3"/>
  <c r="S2182" i="3"/>
  <c r="R2183" i="3"/>
  <c r="S2183" i="3"/>
  <c r="R2184" i="3"/>
  <c r="S2184" i="3"/>
  <c r="R2185" i="3"/>
  <c r="S2185" i="3"/>
  <c r="R2186" i="3"/>
  <c r="S2186" i="3"/>
  <c r="R2187" i="3"/>
  <c r="S2187" i="3"/>
  <c r="R2188" i="3"/>
  <c r="S2188" i="3"/>
  <c r="R2189" i="3"/>
  <c r="S2189" i="3"/>
  <c r="R2190" i="3"/>
  <c r="S2190" i="3"/>
  <c r="R2191" i="3"/>
  <c r="S2191" i="3"/>
  <c r="R2192" i="3"/>
  <c r="S2192" i="3"/>
  <c r="R2193" i="3"/>
  <c r="S2193" i="3"/>
  <c r="R2194" i="3"/>
  <c r="S2194" i="3"/>
  <c r="R2195" i="3"/>
  <c r="S2195" i="3"/>
  <c r="R2196" i="3"/>
  <c r="S2196" i="3"/>
  <c r="R2197" i="3"/>
  <c r="S2197" i="3"/>
  <c r="R2198" i="3"/>
  <c r="S2198" i="3"/>
  <c r="R2199" i="3"/>
  <c r="S2199" i="3"/>
  <c r="R2200" i="3"/>
  <c r="S2200" i="3"/>
  <c r="R2201" i="3"/>
  <c r="S2201" i="3"/>
  <c r="R2202" i="3"/>
  <c r="S2202" i="3"/>
  <c r="R2203" i="3"/>
  <c r="S2203" i="3"/>
  <c r="R2204" i="3"/>
  <c r="S2204" i="3"/>
  <c r="R2205" i="3"/>
  <c r="S2205" i="3"/>
  <c r="R2206" i="3"/>
  <c r="S2206" i="3"/>
  <c r="R2207" i="3"/>
  <c r="S2207" i="3"/>
  <c r="R2208" i="3"/>
  <c r="S2208" i="3"/>
  <c r="R2209" i="3"/>
  <c r="S2209" i="3"/>
  <c r="R2210" i="3"/>
  <c r="S2210" i="3"/>
  <c r="R2211" i="3"/>
  <c r="S2211" i="3"/>
  <c r="R2212" i="3"/>
  <c r="S2212" i="3"/>
  <c r="R2213" i="3"/>
  <c r="S2213" i="3"/>
  <c r="R2214" i="3"/>
  <c r="S2214" i="3"/>
  <c r="R2215" i="3"/>
  <c r="S2215" i="3"/>
  <c r="R2216" i="3"/>
  <c r="S2216" i="3"/>
  <c r="R2217" i="3"/>
  <c r="S2217" i="3"/>
  <c r="R2218" i="3"/>
  <c r="S2218" i="3"/>
  <c r="R2219" i="3"/>
  <c r="S2219" i="3"/>
  <c r="R2220" i="3"/>
  <c r="S2220" i="3"/>
  <c r="R2221" i="3"/>
  <c r="S2221" i="3"/>
  <c r="R2222" i="3"/>
  <c r="S2222" i="3"/>
  <c r="R2223" i="3"/>
  <c r="S2223" i="3"/>
  <c r="R2224" i="3"/>
  <c r="S2224" i="3"/>
  <c r="R2225" i="3"/>
  <c r="S2225" i="3"/>
  <c r="R2226" i="3"/>
  <c r="S2226" i="3"/>
  <c r="R2227" i="3"/>
  <c r="S2227" i="3"/>
  <c r="R2228" i="3"/>
  <c r="S2228" i="3"/>
  <c r="R2229" i="3"/>
  <c r="S2229" i="3"/>
  <c r="R2230" i="3"/>
  <c r="S2230" i="3"/>
  <c r="R2231" i="3"/>
  <c r="S2231" i="3"/>
  <c r="R2232" i="3"/>
  <c r="S2232" i="3"/>
  <c r="R2233" i="3"/>
  <c r="S2233" i="3"/>
  <c r="R2234" i="3"/>
  <c r="S2234" i="3"/>
  <c r="R2235" i="3"/>
  <c r="S2235" i="3"/>
  <c r="R2236" i="3"/>
  <c r="S2236" i="3"/>
  <c r="R2237" i="3"/>
  <c r="S2237" i="3"/>
  <c r="R2238" i="3"/>
  <c r="S2238" i="3"/>
  <c r="R2239" i="3"/>
  <c r="S2239" i="3"/>
  <c r="R2240" i="3"/>
  <c r="S2240" i="3"/>
  <c r="R2241" i="3"/>
  <c r="S2241" i="3"/>
  <c r="R2242" i="3"/>
  <c r="S2242" i="3"/>
  <c r="R2243" i="3"/>
  <c r="S2243" i="3"/>
  <c r="R2244" i="3"/>
  <c r="S2244" i="3"/>
  <c r="R2245" i="3"/>
  <c r="S2245" i="3"/>
  <c r="R2246" i="3"/>
  <c r="S2246" i="3"/>
  <c r="R2247" i="3"/>
  <c r="S2247" i="3"/>
  <c r="R2248" i="3"/>
  <c r="S2248" i="3"/>
  <c r="R2249" i="3"/>
  <c r="S2249" i="3"/>
  <c r="R2250" i="3"/>
  <c r="S2250" i="3"/>
  <c r="R2251" i="3"/>
  <c r="S2251" i="3"/>
  <c r="R2252" i="3"/>
  <c r="S2252" i="3"/>
  <c r="R2253" i="3"/>
  <c r="S2253" i="3"/>
  <c r="R2254" i="3"/>
  <c r="S2254" i="3"/>
  <c r="R2255" i="3"/>
  <c r="S2255" i="3"/>
  <c r="R2256" i="3"/>
  <c r="S2256" i="3"/>
  <c r="R2257" i="3"/>
  <c r="S2257" i="3"/>
  <c r="R2258" i="3"/>
  <c r="S2258" i="3"/>
  <c r="R2259" i="3"/>
  <c r="S2259" i="3"/>
  <c r="R2260" i="3"/>
  <c r="S2260" i="3"/>
  <c r="R2261" i="3"/>
  <c r="S2261" i="3"/>
  <c r="R2262" i="3"/>
  <c r="S2262" i="3"/>
  <c r="R2263" i="3"/>
  <c r="S2263" i="3"/>
  <c r="R2264" i="3"/>
  <c r="S2264" i="3"/>
  <c r="R2265" i="3"/>
  <c r="S2265" i="3"/>
  <c r="R2266" i="3"/>
  <c r="S2266" i="3"/>
  <c r="R2267" i="3"/>
  <c r="S2267" i="3"/>
  <c r="R2268" i="3"/>
  <c r="S2268" i="3"/>
  <c r="R2269" i="3"/>
  <c r="S2269" i="3"/>
  <c r="R2270" i="3"/>
  <c r="S2270" i="3"/>
  <c r="R2271" i="3"/>
  <c r="S2271" i="3"/>
  <c r="R2272" i="3"/>
  <c r="S2272" i="3"/>
  <c r="R2273" i="3"/>
  <c r="S2273" i="3"/>
  <c r="R2274" i="3"/>
  <c r="S2274" i="3"/>
  <c r="R2275" i="3"/>
  <c r="S2275" i="3"/>
  <c r="R2276" i="3"/>
  <c r="S2276" i="3"/>
  <c r="R2277" i="3"/>
  <c r="S2277" i="3"/>
  <c r="R2278" i="3"/>
  <c r="S2278" i="3"/>
  <c r="R2279" i="3"/>
  <c r="S2279" i="3"/>
  <c r="R2280" i="3"/>
  <c r="S2280" i="3"/>
  <c r="R2281" i="3"/>
  <c r="S2281" i="3"/>
  <c r="R2282" i="3"/>
  <c r="S2282" i="3"/>
  <c r="R2283" i="3"/>
  <c r="S2283" i="3"/>
  <c r="R2284" i="3"/>
  <c r="S2284" i="3"/>
  <c r="R2285" i="3"/>
  <c r="S2285" i="3"/>
  <c r="R2286" i="3"/>
  <c r="S2286" i="3"/>
  <c r="R2287" i="3"/>
  <c r="S2287" i="3"/>
  <c r="R2288" i="3"/>
  <c r="S2288" i="3"/>
  <c r="R2289" i="3"/>
  <c r="S2289" i="3"/>
  <c r="R2290" i="3"/>
  <c r="S2290" i="3"/>
  <c r="R2291" i="3"/>
  <c r="S2291" i="3"/>
  <c r="R2292" i="3"/>
  <c r="S2292" i="3"/>
  <c r="R2293" i="3"/>
  <c r="S2293" i="3"/>
  <c r="R2294" i="3"/>
  <c r="S2294" i="3"/>
  <c r="R2295" i="3"/>
  <c r="S2295" i="3"/>
  <c r="R2296" i="3"/>
  <c r="S2296" i="3"/>
  <c r="R2297" i="3"/>
  <c r="S2297" i="3"/>
  <c r="R2298" i="3"/>
  <c r="S2298" i="3"/>
  <c r="R2299" i="3"/>
  <c r="S2299" i="3"/>
  <c r="R2300" i="3"/>
  <c r="S2300" i="3"/>
  <c r="R2301" i="3"/>
  <c r="S2301" i="3"/>
  <c r="R2302" i="3"/>
  <c r="S2302" i="3"/>
  <c r="R2303" i="3"/>
  <c r="S2303" i="3"/>
  <c r="R2304" i="3"/>
  <c r="S2304" i="3"/>
  <c r="R2305" i="3"/>
  <c r="S2305" i="3"/>
  <c r="R2306" i="3"/>
  <c r="S2306" i="3"/>
  <c r="R2307" i="3"/>
  <c r="S2307" i="3"/>
  <c r="R2308" i="3"/>
  <c r="S2308" i="3"/>
  <c r="R2309" i="3"/>
  <c r="S2309" i="3"/>
  <c r="R2310" i="3"/>
  <c r="S2310" i="3"/>
  <c r="R2311" i="3"/>
  <c r="S2311" i="3"/>
  <c r="R2312" i="3"/>
  <c r="S2312" i="3"/>
  <c r="R2313" i="3"/>
  <c r="S2313" i="3"/>
  <c r="R2314" i="3"/>
  <c r="S2314" i="3"/>
  <c r="R2315" i="3"/>
  <c r="S2315" i="3"/>
  <c r="R2316" i="3"/>
  <c r="S2316" i="3"/>
  <c r="R2317" i="3"/>
  <c r="S2317" i="3"/>
  <c r="R2318" i="3"/>
  <c r="S2318" i="3"/>
  <c r="R2319" i="3"/>
  <c r="S2319" i="3"/>
  <c r="R2320" i="3"/>
  <c r="S2320" i="3"/>
  <c r="R2321" i="3"/>
  <c r="S2321" i="3"/>
  <c r="R2322" i="3"/>
  <c r="S2322" i="3"/>
  <c r="R2323" i="3"/>
  <c r="S2323" i="3"/>
  <c r="R2324" i="3"/>
  <c r="S2324" i="3"/>
  <c r="R2325" i="3"/>
  <c r="S2325" i="3"/>
  <c r="R2326" i="3"/>
  <c r="S2326" i="3"/>
  <c r="R2327" i="3"/>
  <c r="S2327" i="3"/>
  <c r="R2328" i="3"/>
  <c r="S2328" i="3"/>
  <c r="R2329" i="3"/>
  <c r="S2329" i="3"/>
  <c r="R2330" i="3"/>
  <c r="S2330" i="3"/>
  <c r="R2331" i="3"/>
  <c r="S2331" i="3"/>
  <c r="R2332" i="3"/>
  <c r="S2332" i="3"/>
  <c r="R2333" i="3"/>
  <c r="S2333" i="3"/>
  <c r="R2334" i="3"/>
  <c r="S2334" i="3"/>
  <c r="R2335" i="3"/>
  <c r="S2335" i="3"/>
  <c r="R2336" i="3"/>
  <c r="S2336" i="3"/>
  <c r="R2337" i="3"/>
  <c r="S2337" i="3"/>
  <c r="R2338" i="3"/>
  <c r="S2338" i="3"/>
  <c r="R2339" i="3"/>
  <c r="S2339" i="3"/>
  <c r="R2340" i="3"/>
  <c r="S2340" i="3"/>
  <c r="R2341" i="3"/>
  <c r="S2341" i="3"/>
  <c r="R2342" i="3"/>
  <c r="S2342" i="3"/>
  <c r="R2343" i="3"/>
  <c r="S2343" i="3"/>
  <c r="R2344" i="3"/>
  <c r="S2344" i="3"/>
  <c r="R2345" i="3"/>
  <c r="S2345" i="3"/>
  <c r="R2346" i="3"/>
  <c r="S2346" i="3"/>
  <c r="R2347" i="3"/>
  <c r="S2347" i="3"/>
  <c r="R2348" i="3"/>
  <c r="S2348" i="3"/>
  <c r="R2349" i="3"/>
  <c r="S2349" i="3"/>
  <c r="R2350" i="3"/>
  <c r="S2350" i="3"/>
  <c r="R2351" i="3"/>
  <c r="S2351" i="3"/>
  <c r="R2352" i="3"/>
  <c r="S2352" i="3"/>
  <c r="R2353" i="3"/>
  <c r="S2353" i="3"/>
  <c r="R2354" i="3"/>
  <c r="S2354" i="3"/>
  <c r="R2355" i="3"/>
  <c r="S2355" i="3"/>
  <c r="R2356" i="3"/>
  <c r="S2356" i="3"/>
  <c r="R2357" i="3"/>
  <c r="S2357" i="3"/>
  <c r="R2358" i="3"/>
  <c r="S2358" i="3"/>
  <c r="R2359" i="3"/>
  <c r="S2359" i="3"/>
  <c r="R2360" i="3"/>
  <c r="S2360" i="3"/>
  <c r="R2361" i="3"/>
  <c r="S2361" i="3"/>
  <c r="R2362" i="3"/>
  <c r="S2362" i="3"/>
  <c r="R2363" i="3"/>
  <c r="S2363" i="3"/>
  <c r="R2364" i="3"/>
  <c r="S2364" i="3"/>
  <c r="R2365" i="3"/>
  <c r="S2365" i="3"/>
  <c r="R2366" i="3"/>
  <c r="S2366" i="3"/>
  <c r="R2367" i="3"/>
  <c r="S2367" i="3"/>
  <c r="R2368" i="3"/>
  <c r="S2368" i="3"/>
  <c r="R2369" i="3"/>
  <c r="S2369" i="3"/>
  <c r="R2370" i="3"/>
  <c r="S2370" i="3"/>
  <c r="R2371" i="3"/>
  <c r="S2371" i="3"/>
  <c r="R2372" i="3"/>
  <c r="S2372" i="3"/>
  <c r="R2373" i="3"/>
  <c r="S2373" i="3"/>
  <c r="R2374" i="3"/>
  <c r="S2374" i="3"/>
  <c r="R2375" i="3"/>
  <c r="S2375" i="3"/>
  <c r="R2376" i="3"/>
  <c r="S2376" i="3"/>
  <c r="R2377" i="3"/>
  <c r="S2377" i="3"/>
  <c r="R2378" i="3"/>
  <c r="S2378" i="3"/>
  <c r="R2379" i="3"/>
  <c r="S2379" i="3"/>
  <c r="R2380" i="3"/>
  <c r="S2380" i="3"/>
  <c r="R2381" i="3"/>
  <c r="S2381" i="3"/>
  <c r="R2382" i="3"/>
  <c r="S2382" i="3"/>
  <c r="R2383" i="3"/>
  <c r="S2383" i="3"/>
  <c r="R2384" i="3"/>
  <c r="S2384" i="3"/>
  <c r="R2385" i="3"/>
  <c r="S2385" i="3"/>
  <c r="R2386" i="3"/>
  <c r="S2386" i="3"/>
  <c r="R2387" i="3"/>
  <c r="S2387" i="3"/>
  <c r="R2388" i="3"/>
  <c r="S2388" i="3"/>
  <c r="R2389" i="3"/>
  <c r="S2389" i="3"/>
  <c r="R2390" i="3"/>
  <c r="S2390" i="3"/>
  <c r="R2391" i="3"/>
  <c r="S2391" i="3"/>
  <c r="R2392" i="3"/>
  <c r="S2392" i="3"/>
  <c r="R2393" i="3"/>
  <c r="S2393" i="3"/>
  <c r="R2394" i="3"/>
  <c r="S2394" i="3"/>
  <c r="R2395" i="3"/>
  <c r="S2395" i="3"/>
  <c r="R2396" i="3"/>
  <c r="S2396" i="3"/>
  <c r="R2397" i="3"/>
  <c r="S2397" i="3"/>
  <c r="R2398" i="3"/>
  <c r="S2398" i="3"/>
  <c r="R2399" i="3"/>
  <c r="S2399" i="3"/>
  <c r="R2400" i="3"/>
  <c r="S2400" i="3"/>
  <c r="R2401" i="3"/>
  <c r="S2401" i="3"/>
  <c r="R2402" i="3"/>
  <c r="S2402" i="3"/>
  <c r="R2403" i="3"/>
  <c r="S2403" i="3"/>
  <c r="R2404" i="3"/>
  <c r="S2404" i="3"/>
  <c r="R2405" i="3"/>
  <c r="S2405" i="3"/>
  <c r="R2406" i="3"/>
  <c r="S2406" i="3"/>
  <c r="R2407" i="3"/>
  <c r="S2407" i="3"/>
  <c r="R2408" i="3"/>
  <c r="S2408" i="3"/>
  <c r="R2409" i="3"/>
  <c r="S2409" i="3"/>
  <c r="R2410" i="3"/>
  <c r="S2410" i="3"/>
  <c r="R2411" i="3"/>
  <c r="S2411" i="3"/>
  <c r="R2412" i="3"/>
  <c r="S2412" i="3"/>
  <c r="R2413" i="3"/>
  <c r="S2413" i="3"/>
  <c r="R2414" i="3"/>
  <c r="S2414" i="3"/>
  <c r="R2415" i="3"/>
  <c r="S2415" i="3"/>
  <c r="R2416" i="3"/>
  <c r="S2416" i="3"/>
  <c r="R2417" i="3"/>
  <c r="S2417" i="3"/>
  <c r="R2418" i="3"/>
  <c r="S2418" i="3"/>
  <c r="R2419" i="3"/>
  <c r="S2419" i="3"/>
  <c r="R2420" i="3"/>
  <c r="S2420" i="3"/>
  <c r="R2421" i="3"/>
  <c r="S2421" i="3"/>
  <c r="R2422" i="3"/>
  <c r="S2422" i="3"/>
  <c r="R2423" i="3"/>
  <c r="S2423" i="3"/>
  <c r="R2424" i="3"/>
  <c r="S2424" i="3"/>
  <c r="R2425" i="3"/>
  <c r="S2425" i="3"/>
  <c r="R2426" i="3"/>
  <c r="S2426" i="3"/>
  <c r="R2427" i="3"/>
  <c r="S2427" i="3"/>
  <c r="R2428" i="3"/>
  <c r="S2428" i="3"/>
  <c r="R2429" i="3"/>
  <c r="S2429" i="3"/>
  <c r="R2430" i="3"/>
  <c r="S2430" i="3"/>
  <c r="R2431" i="3"/>
  <c r="S2431" i="3"/>
  <c r="R2432" i="3"/>
  <c r="S2432" i="3"/>
  <c r="R2433" i="3"/>
  <c r="S2433" i="3"/>
  <c r="R2434" i="3"/>
  <c r="S2434" i="3"/>
  <c r="R2435" i="3"/>
  <c r="S2435" i="3"/>
  <c r="R2436" i="3"/>
  <c r="S2436" i="3"/>
  <c r="R2437" i="3"/>
  <c r="S2437" i="3"/>
  <c r="R2438" i="3"/>
  <c r="S2438" i="3"/>
  <c r="R2439" i="3"/>
  <c r="S2439" i="3"/>
  <c r="R2440" i="3"/>
  <c r="S2440" i="3"/>
  <c r="R2441" i="3"/>
  <c r="S2441" i="3"/>
  <c r="R2442" i="3"/>
  <c r="S2442" i="3"/>
  <c r="R2443" i="3"/>
  <c r="S2443" i="3"/>
  <c r="R2444" i="3"/>
  <c r="S2444" i="3"/>
  <c r="R2445" i="3"/>
  <c r="S2445" i="3"/>
  <c r="R2446" i="3"/>
  <c r="S2446" i="3"/>
  <c r="R2447" i="3"/>
  <c r="S2447" i="3"/>
  <c r="R2448" i="3"/>
  <c r="S2448" i="3"/>
  <c r="R2449" i="3"/>
  <c r="S2449" i="3"/>
  <c r="R2450" i="3"/>
  <c r="S2450" i="3"/>
  <c r="R2451" i="3"/>
  <c r="S2451" i="3"/>
  <c r="R2452" i="3"/>
  <c r="S2452" i="3"/>
  <c r="R2453" i="3"/>
  <c r="S2453" i="3"/>
  <c r="R2454" i="3"/>
  <c r="S2454" i="3"/>
  <c r="R2455" i="3"/>
  <c r="S2455" i="3"/>
  <c r="R2456" i="3"/>
  <c r="S2456" i="3"/>
  <c r="R2457" i="3"/>
  <c r="S2457" i="3"/>
  <c r="R2458" i="3"/>
  <c r="S2458" i="3"/>
  <c r="R2459" i="3"/>
  <c r="S2459" i="3"/>
  <c r="R2460" i="3"/>
  <c r="S2460" i="3"/>
  <c r="R2461" i="3"/>
  <c r="S2461" i="3"/>
  <c r="R2462" i="3"/>
  <c r="S2462" i="3"/>
  <c r="R2463" i="3"/>
  <c r="S2463" i="3"/>
  <c r="R2464" i="3"/>
  <c r="S2464" i="3"/>
  <c r="R2465" i="3"/>
  <c r="S2465" i="3"/>
  <c r="R2466" i="3"/>
  <c r="S2466" i="3"/>
  <c r="R2467" i="3"/>
  <c r="S2467" i="3"/>
  <c r="R2468" i="3"/>
  <c r="S2468" i="3"/>
  <c r="R2469" i="3"/>
  <c r="S2469" i="3"/>
  <c r="R2470" i="3"/>
  <c r="S2470" i="3"/>
  <c r="R2471" i="3"/>
  <c r="S2471" i="3"/>
  <c r="R2472" i="3"/>
  <c r="S2472" i="3"/>
  <c r="R2473" i="3"/>
  <c r="S2473" i="3"/>
  <c r="R2474" i="3"/>
  <c r="S2474" i="3"/>
  <c r="R2475" i="3"/>
  <c r="S2475" i="3"/>
  <c r="R2476" i="3"/>
  <c r="S2476" i="3"/>
  <c r="R2477" i="3"/>
  <c r="S2477" i="3"/>
  <c r="R2478" i="3"/>
  <c r="S2478" i="3"/>
  <c r="R2479" i="3"/>
  <c r="S2479" i="3"/>
  <c r="R2480" i="3"/>
  <c r="S2480" i="3"/>
  <c r="R2481" i="3"/>
  <c r="S2481" i="3"/>
  <c r="R2482" i="3"/>
  <c r="S2482" i="3"/>
  <c r="R2483" i="3"/>
  <c r="S2483" i="3"/>
  <c r="R2484" i="3"/>
  <c r="S2484" i="3"/>
  <c r="R2485" i="3"/>
  <c r="S2485" i="3"/>
  <c r="R2486" i="3"/>
  <c r="S2486" i="3"/>
  <c r="R2487" i="3"/>
  <c r="S2487" i="3"/>
  <c r="R2488" i="3"/>
  <c r="S2488" i="3"/>
  <c r="R2489" i="3"/>
  <c r="S2489" i="3"/>
  <c r="R2490" i="3"/>
  <c r="S2490" i="3"/>
  <c r="R2491" i="3"/>
  <c r="S2491" i="3"/>
  <c r="R2492" i="3"/>
  <c r="S2492" i="3"/>
  <c r="R2493" i="3"/>
  <c r="S2493" i="3"/>
  <c r="R2494" i="3"/>
  <c r="S2494" i="3"/>
  <c r="R2495" i="3"/>
  <c r="S2495" i="3"/>
  <c r="R2496" i="3"/>
  <c r="S2496" i="3"/>
  <c r="R2497" i="3"/>
  <c r="S2497" i="3"/>
  <c r="R2498" i="3"/>
  <c r="S2498" i="3"/>
  <c r="R2499" i="3"/>
  <c r="S2499" i="3"/>
  <c r="R2500" i="3"/>
  <c r="S2500" i="3"/>
  <c r="R2501" i="3"/>
  <c r="S2501" i="3"/>
  <c r="R2502" i="3"/>
  <c r="S2502" i="3"/>
  <c r="R2503" i="3"/>
  <c r="S2503" i="3"/>
  <c r="R2504" i="3"/>
  <c r="S2504" i="3"/>
  <c r="R2505" i="3"/>
  <c r="S2505" i="3"/>
  <c r="R2506" i="3"/>
  <c r="S2506" i="3"/>
  <c r="R2507" i="3"/>
  <c r="S2507" i="3"/>
  <c r="R2508" i="3"/>
  <c r="S2508" i="3"/>
  <c r="R2509" i="3"/>
  <c r="S2509" i="3"/>
  <c r="R2510" i="3"/>
  <c r="S2510" i="3"/>
  <c r="R2511" i="3"/>
  <c r="S2511" i="3"/>
  <c r="R2512" i="3"/>
  <c r="S2512" i="3"/>
  <c r="R2513" i="3"/>
  <c r="S2513" i="3"/>
  <c r="R2514" i="3"/>
  <c r="S2514" i="3"/>
  <c r="R2515" i="3"/>
  <c r="S2515" i="3"/>
  <c r="R2516" i="3"/>
  <c r="S2516" i="3"/>
  <c r="R2517" i="3"/>
  <c r="S2517" i="3"/>
  <c r="R2518" i="3"/>
  <c r="S2518" i="3"/>
  <c r="R2519" i="3"/>
  <c r="S2519" i="3"/>
  <c r="R2520" i="3"/>
  <c r="S2520" i="3"/>
  <c r="R2521" i="3"/>
  <c r="S2521" i="3"/>
  <c r="R2522" i="3"/>
  <c r="S2522" i="3"/>
  <c r="R2523" i="3"/>
  <c r="S2523" i="3"/>
  <c r="R2524" i="3"/>
  <c r="S2524" i="3"/>
  <c r="R2525" i="3"/>
  <c r="S2525" i="3"/>
  <c r="R2526" i="3"/>
  <c r="S2526" i="3"/>
  <c r="R2527" i="3"/>
  <c r="S2527" i="3"/>
  <c r="R2528" i="3"/>
  <c r="S2528" i="3"/>
  <c r="R2529" i="3"/>
  <c r="S2529" i="3"/>
  <c r="R2530" i="3"/>
  <c r="S2530" i="3"/>
  <c r="R2531" i="3"/>
  <c r="S2531" i="3"/>
  <c r="R2532" i="3"/>
  <c r="S2532" i="3"/>
  <c r="R2533" i="3"/>
  <c r="S2533" i="3"/>
  <c r="R2534" i="3"/>
  <c r="S2534" i="3"/>
  <c r="R2535" i="3"/>
  <c r="S2535" i="3"/>
  <c r="R2536" i="3"/>
  <c r="S2536" i="3"/>
  <c r="R2537" i="3"/>
  <c r="S2537" i="3"/>
  <c r="R2538" i="3"/>
  <c r="S2538" i="3"/>
  <c r="R2539" i="3"/>
  <c r="S2539" i="3"/>
  <c r="R2540" i="3"/>
  <c r="S2540" i="3"/>
  <c r="R2541" i="3"/>
  <c r="S2541" i="3"/>
  <c r="R2542" i="3"/>
  <c r="S2542" i="3"/>
  <c r="R2543" i="3"/>
  <c r="S2543" i="3"/>
  <c r="R2544" i="3"/>
  <c r="S2544" i="3"/>
  <c r="R2545" i="3"/>
  <c r="S2545" i="3"/>
  <c r="R2546" i="3"/>
  <c r="S2546" i="3"/>
  <c r="R2547" i="3"/>
  <c r="S2547" i="3"/>
  <c r="R2548" i="3"/>
  <c r="S2548" i="3"/>
  <c r="R2549" i="3"/>
  <c r="S2549" i="3"/>
  <c r="R2550" i="3"/>
  <c r="S2550" i="3"/>
  <c r="R2551" i="3"/>
  <c r="S2551" i="3"/>
  <c r="R2552" i="3"/>
  <c r="S2552" i="3"/>
  <c r="R2553" i="3"/>
  <c r="S2553" i="3"/>
  <c r="R2554" i="3"/>
  <c r="S2554" i="3"/>
  <c r="R2555" i="3"/>
  <c r="S2555" i="3"/>
  <c r="R2556" i="3"/>
  <c r="S2556" i="3"/>
  <c r="R2557" i="3"/>
  <c r="S2557" i="3"/>
  <c r="R2558" i="3"/>
  <c r="S2558" i="3"/>
  <c r="R2559" i="3"/>
  <c r="S2559" i="3"/>
  <c r="R2560" i="3"/>
  <c r="S2560" i="3"/>
  <c r="R2561" i="3"/>
  <c r="S2561" i="3"/>
  <c r="R2562" i="3"/>
  <c r="S2562" i="3"/>
  <c r="R2563" i="3"/>
  <c r="S2563" i="3"/>
  <c r="R2564" i="3"/>
  <c r="S2564" i="3"/>
  <c r="R2565" i="3"/>
  <c r="S2565" i="3"/>
  <c r="R2566" i="3"/>
  <c r="S2566" i="3"/>
  <c r="R2567" i="3"/>
  <c r="S2567" i="3"/>
  <c r="R2568" i="3"/>
  <c r="S2568" i="3"/>
  <c r="R2569" i="3"/>
  <c r="S2569" i="3"/>
  <c r="R2570" i="3"/>
  <c r="S2570" i="3"/>
  <c r="R2571" i="3"/>
  <c r="S2571" i="3"/>
  <c r="R2572" i="3"/>
  <c r="S2572" i="3"/>
  <c r="R2573" i="3"/>
  <c r="S2573" i="3"/>
  <c r="R2574" i="3"/>
  <c r="S2574" i="3"/>
  <c r="R2575" i="3"/>
  <c r="S2575" i="3"/>
  <c r="R2576" i="3"/>
  <c r="S2576" i="3"/>
  <c r="R2577" i="3"/>
  <c r="S2577" i="3"/>
  <c r="R2578" i="3"/>
  <c r="S2578" i="3"/>
  <c r="R2579" i="3"/>
  <c r="S2579" i="3"/>
  <c r="R2580" i="3"/>
  <c r="S2580" i="3"/>
  <c r="R2581" i="3"/>
  <c r="S2581" i="3"/>
  <c r="R2582" i="3"/>
  <c r="S2582" i="3"/>
  <c r="R2583" i="3"/>
  <c r="S2583" i="3"/>
  <c r="R2584" i="3"/>
  <c r="S2584" i="3"/>
  <c r="R2585" i="3"/>
  <c r="S2585" i="3"/>
  <c r="R2586" i="3"/>
  <c r="S2586" i="3"/>
  <c r="R2587" i="3"/>
  <c r="S2587" i="3"/>
  <c r="R2588" i="3"/>
  <c r="S2588" i="3"/>
  <c r="R2589" i="3"/>
  <c r="S2589" i="3"/>
  <c r="R2590" i="3"/>
  <c r="S2590" i="3"/>
  <c r="R2591" i="3"/>
  <c r="S2591" i="3"/>
  <c r="R2592" i="3"/>
  <c r="S2592" i="3"/>
  <c r="R2593" i="3"/>
  <c r="S2593" i="3"/>
  <c r="R2594" i="3"/>
  <c r="S2594" i="3"/>
  <c r="R2595" i="3"/>
  <c r="S2595" i="3"/>
  <c r="R2596" i="3"/>
  <c r="S2596" i="3"/>
  <c r="R2597" i="3"/>
  <c r="S2597" i="3"/>
  <c r="R2598" i="3"/>
  <c r="S2598" i="3"/>
  <c r="R2599" i="3"/>
  <c r="S2599" i="3"/>
  <c r="R2600" i="3"/>
  <c r="S2600" i="3"/>
  <c r="R2601" i="3"/>
  <c r="S2601" i="3"/>
  <c r="R2602" i="3"/>
  <c r="S2602" i="3"/>
  <c r="R2603" i="3"/>
  <c r="S2603" i="3"/>
  <c r="R2604" i="3"/>
  <c r="S2604" i="3"/>
  <c r="R2605" i="3"/>
  <c r="S2605" i="3"/>
  <c r="R2606" i="3"/>
  <c r="S2606" i="3"/>
  <c r="R2607" i="3"/>
  <c r="S2607" i="3"/>
  <c r="R2608" i="3"/>
  <c r="S2608" i="3"/>
  <c r="R2609" i="3"/>
  <c r="S2609" i="3"/>
  <c r="R2610" i="3"/>
  <c r="S2610" i="3"/>
  <c r="R2611" i="3"/>
  <c r="S2611" i="3"/>
  <c r="R2612" i="3"/>
  <c r="S2612" i="3"/>
  <c r="R2613" i="3"/>
  <c r="S2613" i="3"/>
  <c r="R2614" i="3"/>
  <c r="S2614" i="3"/>
  <c r="R2615" i="3"/>
  <c r="S2615" i="3"/>
  <c r="R2616" i="3"/>
  <c r="S2616" i="3"/>
  <c r="R2617" i="3"/>
  <c r="S2617" i="3"/>
  <c r="R2618" i="3"/>
  <c r="S2618" i="3"/>
  <c r="R2619" i="3"/>
  <c r="S2619" i="3"/>
  <c r="R2620" i="3"/>
  <c r="S2620" i="3"/>
  <c r="R2621" i="3"/>
  <c r="S2621" i="3"/>
  <c r="R2622" i="3"/>
  <c r="S2622" i="3"/>
  <c r="R2623" i="3"/>
  <c r="S2623" i="3"/>
  <c r="R2624" i="3"/>
  <c r="S2624" i="3"/>
  <c r="R2625" i="3"/>
  <c r="S2625" i="3"/>
  <c r="R2626" i="3"/>
  <c r="S2626" i="3"/>
  <c r="R2627" i="3"/>
  <c r="S2627" i="3"/>
  <c r="R2628" i="3"/>
  <c r="S2628" i="3"/>
  <c r="R2629" i="3"/>
  <c r="S2629" i="3"/>
  <c r="R2630" i="3"/>
  <c r="S2630" i="3"/>
  <c r="R2631" i="3"/>
  <c r="S2631" i="3"/>
  <c r="R2632" i="3"/>
  <c r="S2632" i="3"/>
  <c r="R2633" i="3"/>
  <c r="S2633" i="3"/>
  <c r="R2634" i="3"/>
  <c r="S2634" i="3"/>
  <c r="R2635" i="3"/>
  <c r="S2635" i="3"/>
  <c r="R2636" i="3"/>
  <c r="S2636" i="3"/>
  <c r="R2637" i="3"/>
  <c r="S2637" i="3"/>
  <c r="R2638" i="3"/>
  <c r="S2638" i="3"/>
  <c r="R2639" i="3"/>
  <c r="S2639" i="3"/>
  <c r="R2640" i="3"/>
  <c r="S2640" i="3"/>
  <c r="R2641" i="3"/>
  <c r="S2641" i="3"/>
  <c r="R2642" i="3"/>
  <c r="S2642" i="3"/>
  <c r="R2643" i="3"/>
  <c r="S2643" i="3"/>
  <c r="R2644" i="3"/>
  <c r="S2644" i="3"/>
  <c r="R2645" i="3"/>
  <c r="S2645" i="3"/>
  <c r="R2646" i="3"/>
  <c r="S2646" i="3"/>
  <c r="R2647" i="3"/>
  <c r="S2647" i="3"/>
  <c r="R2648" i="3"/>
  <c r="S2648" i="3"/>
  <c r="R2649" i="3"/>
  <c r="S2649" i="3"/>
  <c r="R2650" i="3"/>
  <c r="S2650" i="3"/>
  <c r="R2651" i="3"/>
  <c r="S2651" i="3"/>
  <c r="R2652" i="3"/>
  <c r="S2652" i="3"/>
  <c r="R2653" i="3"/>
  <c r="S2653" i="3"/>
  <c r="R2654" i="3"/>
  <c r="S2654" i="3"/>
  <c r="R2655" i="3"/>
  <c r="S2655" i="3"/>
  <c r="R2656" i="3"/>
  <c r="S2656" i="3"/>
  <c r="R2657" i="3"/>
  <c r="S2657" i="3"/>
  <c r="R2658" i="3"/>
  <c r="S2658" i="3"/>
  <c r="R2659" i="3"/>
  <c r="S2659" i="3"/>
  <c r="R2660" i="3"/>
  <c r="S2660" i="3"/>
  <c r="R2661" i="3"/>
  <c r="S2661" i="3"/>
  <c r="R2662" i="3"/>
  <c r="S2662" i="3"/>
  <c r="R2663" i="3"/>
  <c r="S2663" i="3"/>
  <c r="R2664" i="3"/>
  <c r="S2664" i="3"/>
  <c r="R2665" i="3"/>
  <c r="S2665" i="3"/>
  <c r="R2666" i="3"/>
  <c r="S2666" i="3"/>
  <c r="R2667" i="3"/>
  <c r="S2667" i="3"/>
  <c r="R2668" i="3"/>
  <c r="S2668" i="3"/>
  <c r="R2669" i="3"/>
  <c r="S2669" i="3"/>
  <c r="R2670" i="3"/>
  <c r="S2670" i="3"/>
  <c r="R2671" i="3"/>
  <c r="S2671" i="3"/>
  <c r="R2672" i="3"/>
  <c r="S2672" i="3"/>
  <c r="R2673" i="3"/>
  <c r="S2673" i="3"/>
  <c r="R2674" i="3"/>
  <c r="S2674" i="3"/>
  <c r="R2675" i="3"/>
  <c r="S2675" i="3"/>
  <c r="R2676" i="3"/>
  <c r="S2676" i="3"/>
  <c r="R2677" i="3"/>
  <c r="S2677" i="3"/>
  <c r="R2678" i="3"/>
  <c r="S2678" i="3"/>
  <c r="R2679" i="3"/>
  <c r="S2679" i="3"/>
  <c r="R2680" i="3"/>
  <c r="S2680" i="3"/>
  <c r="R2681" i="3"/>
  <c r="S2681" i="3"/>
  <c r="R2682" i="3"/>
  <c r="S2682" i="3"/>
  <c r="R2683" i="3"/>
  <c r="S2683" i="3"/>
  <c r="R2684" i="3"/>
  <c r="S2684" i="3"/>
  <c r="R2685" i="3"/>
  <c r="S2685" i="3"/>
  <c r="R2686" i="3"/>
  <c r="S2686" i="3"/>
  <c r="R2687" i="3"/>
  <c r="S2687" i="3"/>
  <c r="R2688" i="3"/>
  <c r="S2688" i="3"/>
  <c r="R2689" i="3"/>
  <c r="S2689" i="3"/>
  <c r="R2690" i="3"/>
  <c r="S2690" i="3"/>
  <c r="R2691" i="3"/>
  <c r="S2691" i="3"/>
  <c r="R2692" i="3"/>
  <c r="S2692" i="3"/>
  <c r="R2693" i="3"/>
  <c r="S2693" i="3"/>
  <c r="R2694" i="3"/>
  <c r="S2694" i="3"/>
  <c r="R2695" i="3"/>
  <c r="S2695" i="3"/>
  <c r="R2696" i="3"/>
  <c r="S2696" i="3"/>
  <c r="R2697" i="3"/>
  <c r="S2697" i="3"/>
  <c r="R2698" i="3"/>
  <c r="S2698" i="3"/>
  <c r="R2699" i="3"/>
  <c r="S2699" i="3"/>
  <c r="R2700" i="3"/>
  <c r="S2700" i="3"/>
  <c r="R2701" i="3"/>
  <c r="S2701" i="3"/>
  <c r="R2702" i="3"/>
  <c r="S2702" i="3"/>
  <c r="R2703" i="3"/>
  <c r="S2703" i="3"/>
  <c r="R2704" i="3"/>
  <c r="S2704" i="3"/>
  <c r="R2705" i="3"/>
  <c r="S2705" i="3"/>
  <c r="R2706" i="3"/>
  <c r="S2706" i="3"/>
  <c r="R2707" i="3"/>
  <c r="S2707" i="3"/>
  <c r="R2708" i="3"/>
  <c r="S2708" i="3"/>
  <c r="R2709" i="3"/>
  <c r="S2709" i="3"/>
  <c r="R2710" i="3"/>
  <c r="S2710" i="3"/>
  <c r="R2711" i="3"/>
  <c r="S2711" i="3"/>
  <c r="R2712" i="3"/>
  <c r="S2712" i="3"/>
  <c r="R2713" i="3"/>
  <c r="S2713" i="3"/>
  <c r="R2714" i="3"/>
  <c r="S2714" i="3"/>
  <c r="R2715" i="3"/>
  <c r="S2715" i="3"/>
  <c r="R2716" i="3"/>
  <c r="S2716" i="3"/>
  <c r="R2717" i="3"/>
  <c r="S2717" i="3"/>
  <c r="R2718" i="3"/>
  <c r="S2718" i="3"/>
  <c r="R2719" i="3"/>
  <c r="S2719" i="3"/>
  <c r="R2720" i="3"/>
  <c r="S2720" i="3"/>
  <c r="R2721" i="3"/>
  <c r="S2721" i="3"/>
  <c r="R2722" i="3"/>
  <c r="S2722" i="3"/>
  <c r="R2723" i="3"/>
  <c r="S2723" i="3"/>
  <c r="R2724" i="3"/>
  <c r="S2724" i="3"/>
  <c r="R2725" i="3"/>
  <c r="S2725" i="3"/>
  <c r="R2726" i="3"/>
  <c r="S2726" i="3"/>
  <c r="R2727" i="3"/>
  <c r="S2727" i="3"/>
  <c r="R2728" i="3"/>
  <c r="S2728" i="3"/>
  <c r="R2729" i="3"/>
  <c r="S2729" i="3"/>
  <c r="R2730" i="3"/>
  <c r="S2730" i="3"/>
  <c r="R2731" i="3"/>
  <c r="S2731" i="3"/>
  <c r="R2732" i="3"/>
  <c r="S2732" i="3"/>
  <c r="R2733" i="3"/>
  <c r="S2733" i="3"/>
  <c r="R2734" i="3"/>
  <c r="S2734" i="3"/>
  <c r="R2735" i="3"/>
  <c r="S2735" i="3"/>
  <c r="R2736" i="3"/>
  <c r="S2736" i="3"/>
  <c r="R2737" i="3"/>
  <c r="S2737" i="3"/>
  <c r="R2738" i="3"/>
  <c r="S2738" i="3"/>
  <c r="R2739" i="3"/>
  <c r="S2739" i="3"/>
  <c r="R2740" i="3"/>
  <c r="S2740" i="3"/>
  <c r="R2741" i="3"/>
  <c r="S2741" i="3"/>
  <c r="R2742" i="3"/>
  <c r="S2742" i="3"/>
  <c r="R2743" i="3"/>
  <c r="S2743" i="3"/>
  <c r="R2744" i="3"/>
  <c r="S2744" i="3"/>
  <c r="R2745" i="3"/>
  <c r="S2745" i="3"/>
  <c r="R2746" i="3"/>
  <c r="S2746" i="3"/>
  <c r="R2747" i="3"/>
  <c r="S2747" i="3"/>
  <c r="R2748" i="3"/>
  <c r="S2748" i="3"/>
  <c r="R2749" i="3"/>
  <c r="S2749" i="3"/>
  <c r="R2750" i="3"/>
  <c r="S2750" i="3"/>
  <c r="R2751" i="3"/>
  <c r="S2751" i="3"/>
  <c r="R2752" i="3"/>
  <c r="S2752" i="3"/>
  <c r="R2753" i="3"/>
  <c r="S2753" i="3"/>
  <c r="R2754" i="3"/>
  <c r="S2754" i="3"/>
  <c r="R2755" i="3"/>
  <c r="S2755" i="3"/>
  <c r="R2756" i="3"/>
  <c r="S2756" i="3"/>
  <c r="R2757" i="3"/>
  <c r="S2757" i="3"/>
  <c r="R2758" i="3"/>
  <c r="S2758" i="3"/>
  <c r="R2759" i="3"/>
  <c r="S2759" i="3"/>
  <c r="R2760" i="3"/>
  <c r="S2760" i="3"/>
  <c r="R2761" i="3"/>
  <c r="S2761" i="3"/>
  <c r="R2762" i="3"/>
  <c r="S2762" i="3"/>
  <c r="R2763" i="3"/>
  <c r="S2763" i="3"/>
  <c r="R2764" i="3"/>
  <c r="S2764" i="3"/>
  <c r="R2765" i="3"/>
  <c r="S2765" i="3"/>
  <c r="R2766" i="3"/>
  <c r="S2766" i="3"/>
  <c r="R2767" i="3"/>
  <c r="S2767" i="3"/>
  <c r="R2768" i="3"/>
  <c r="S2768" i="3"/>
  <c r="R2769" i="3"/>
  <c r="S2769" i="3"/>
  <c r="R2770" i="3"/>
  <c r="S2770" i="3"/>
  <c r="R2771" i="3"/>
  <c r="S2771" i="3"/>
  <c r="R2772" i="3"/>
  <c r="S2772" i="3"/>
  <c r="R2773" i="3"/>
  <c r="S2773" i="3"/>
  <c r="R2774" i="3"/>
  <c r="S2774" i="3"/>
  <c r="R2775" i="3"/>
  <c r="S2775" i="3"/>
  <c r="R2776" i="3"/>
  <c r="S2776" i="3"/>
  <c r="R2777" i="3"/>
  <c r="S2777" i="3"/>
  <c r="R2778" i="3"/>
  <c r="S2778" i="3"/>
  <c r="R2779" i="3"/>
  <c r="S2779" i="3"/>
  <c r="R2780" i="3"/>
  <c r="S2780" i="3"/>
  <c r="R2781" i="3"/>
  <c r="S2781" i="3"/>
  <c r="R2782" i="3"/>
  <c r="S2782" i="3"/>
  <c r="R2783" i="3"/>
  <c r="S2783" i="3"/>
  <c r="R2784" i="3"/>
  <c r="S2784" i="3"/>
  <c r="R2785" i="3"/>
  <c r="S2785" i="3"/>
  <c r="R2786" i="3"/>
  <c r="S2786" i="3"/>
  <c r="R2787" i="3"/>
  <c r="S2787" i="3"/>
  <c r="R2788" i="3"/>
  <c r="S2788" i="3"/>
  <c r="R2789" i="3"/>
  <c r="S2789" i="3"/>
  <c r="R2790" i="3"/>
  <c r="S2790" i="3"/>
  <c r="R2791" i="3"/>
  <c r="S2791" i="3"/>
  <c r="R2792" i="3"/>
  <c r="S2792" i="3"/>
  <c r="R2793" i="3"/>
  <c r="S2793" i="3"/>
  <c r="R2794" i="3"/>
  <c r="S2794" i="3"/>
  <c r="R2795" i="3"/>
  <c r="S2795" i="3"/>
  <c r="R2796" i="3"/>
  <c r="S2796" i="3"/>
  <c r="R2797" i="3"/>
  <c r="S2797" i="3"/>
  <c r="R2798" i="3"/>
  <c r="S2798" i="3"/>
  <c r="R2799" i="3"/>
  <c r="S2799" i="3"/>
  <c r="R2800" i="3"/>
  <c r="S2800" i="3"/>
  <c r="R2801" i="3"/>
  <c r="S2801" i="3"/>
  <c r="R2802" i="3"/>
  <c r="S2802" i="3"/>
  <c r="R2803" i="3"/>
  <c r="S2803" i="3"/>
  <c r="R2804" i="3"/>
  <c r="S2804" i="3"/>
  <c r="R2805" i="3"/>
  <c r="S2805" i="3"/>
  <c r="R2806" i="3"/>
  <c r="S2806" i="3"/>
  <c r="R2807" i="3"/>
  <c r="S2807" i="3"/>
  <c r="R2808" i="3"/>
  <c r="S2808" i="3"/>
  <c r="R2809" i="3"/>
  <c r="S2809" i="3"/>
  <c r="R2810" i="3"/>
  <c r="S2810" i="3"/>
  <c r="R2811" i="3"/>
  <c r="S2811" i="3"/>
  <c r="R2812" i="3"/>
  <c r="S2812" i="3"/>
  <c r="R2813" i="3"/>
  <c r="S2813" i="3"/>
  <c r="R2814" i="3"/>
  <c r="S2814" i="3"/>
  <c r="R2815" i="3"/>
  <c r="S2815" i="3"/>
  <c r="R2816" i="3"/>
  <c r="S2816" i="3"/>
  <c r="R2817" i="3"/>
  <c r="S2817" i="3"/>
  <c r="R2818" i="3"/>
  <c r="S2818" i="3"/>
  <c r="R2819" i="3"/>
  <c r="S2819" i="3"/>
  <c r="R2820" i="3"/>
  <c r="S2820" i="3"/>
  <c r="R2821" i="3"/>
  <c r="S2821" i="3"/>
  <c r="R2822" i="3"/>
  <c r="S2822" i="3"/>
  <c r="R2823" i="3"/>
  <c r="S2823" i="3"/>
  <c r="R2824" i="3"/>
  <c r="S2824" i="3"/>
  <c r="R2825" i="3"/>
  <c r="S2825" i="3"/>
  <c r="R2826" i="3"/>
  <c r="S2826" i="3"/>
  <c r="R2827" i="3"/>
  <c r="S2827" i="3"/>
  <c r="R2828" i="3"/>
  <c r="S2828" i="3"/>
  <c r="R2829" i="3"/>
  <c r="S2829" i="3"/>
  <c r="R2830" i="3"/>
  <c r="S2830" i="3"/>
  <c r="R2831" i="3"/>
  <c r="S2831" i="3"/>
  <c r="R2832" i="3"/>
  <c r="S2832" i="3"/>
  <c r="R2833" i="3"/>
  <c r="S2833" i="3"/>
  <c r="R2834" i="3"/>
  <c r="S2834" i="3"/>
  <c r="R2835" i="3"/>
  <c r="S2835" i="3"/>
  <c r="R2836" i="3"/>
  <c r="S2836" i="3"/>
  <c r="R2837" i="3"/>
  <c r="S2837" i="3"/>
  <c r="R2838" i="3"/>
  <c r="S2838" i="3"/>
  <c r="R2839" i="3"/>
  <c r="S2839" i="3"/>
  <c r="R2840" i="3"/>
  <c r="S2840" i="3"/>
  <c r="R2841" i="3"/>
  <c r="S2841" i="3"/>
  <c r="R2842" i="3"/>
  <c r="S2842" i="3"/>
  <c r="R2843" i="3"/>
  <c r="S2843" i="3"/>
  <c r="R2844" i="3"/>
  <c r="S2844" i="3"/>
  <c r="R2845" i="3"/>
  <c r="S2845" i="3"/>
  <c r="R2846" i="3"/>
  <c r="S2846" i="3"/>
  <c r="R2847" i="3"/>
  <c r="S2847" i="3"/>
  <c r="R2848" i="3"/>
  <c r="S2848" i="3"/>
  <c r="R2849" i="3"/>
  <c r="S2849" i="3"/>
  <c r="R2850" i="3"/>
  <c r="S2850" i="3"/>
  <c r="R2851" i="3"/>
  <c r="S2851" i="3"/>
  <c r="R2852" i="3"/>
  <c r="S2852" i="3"/>
  <c r="R2853" i="3"/>
  <c r="S2853" i="3"/>
  <c r="R2854" i="3"/>
  <c r="S2854" i="3"/>
  <c r="R2855" i="3"/>
  <c r="S2855" i="3"/>
  <c r="R2856" i="3"/>
  <c r="S2856" i="3"/>
  <c r="R2857" i="3"/>
  <c r="S2857" i="3"/>
  <c r="R2858" i="3"/>
  <c r="S2858" i="3"/>
  <c r="R2859" i="3"/>
  <c r="S2859" i="3"/>
  <c r="R2860" i="3"/>
  <c r="S2860" i="3"/>
  <c r="R2861" i="3"/>
  <c r="S2861" i="3"/>
  <c r="R2862" i="3"/>
  <c r="S2862" i="3"/>
  <c r="R2863" i="3"/>
  <c r="S2863" i="3"/>
  <c r="R2864" i="3"/>
  <c r="S2864" i="3"/>
  <c r="R2865" i="3"/>
  <c r="S2865" i="3"/>
  <c r="R2866" i="3"/>
  <c r="S2866" i="3"/>
  <c r="R2867" i="3"/>
  <c r="S2867" i="3"/>
  <c r="R2868" i="3"/>
  <c r="S2868" i="3"/>
  <c r="R2869" i="3"/>
  <c r="S2869" i="3"/>
  <c r="R2870" i="3"/>
  <c r="S2870" i="3"/>
  <c r="R2871" i="3"/>
  <c r="S2871" i="3"/>
  <c r="R2872" i="3"/>
  <c r="S2872" i="3"/>
  <c r="R2873" i="3"/>
  <c r="S2873" i="3"/>
  <c r="R2874" i="3"/>
  <c r="S2874" i="3"/>
  <c r="R2875" i="3"/>
  <c r="S2875" i="3"/>
  <c r="R2876" i="3"/>
  <c r="S2876" i="3"/>
  <c r="R2877" i="3"/>
  <c r="S2877" i="3"/>
  <c r="R2878" i="3"/>
  <c r="S2878" i="3"/>
  <c r="R2879" i="3"/>
  <c r="S2879" i="3"/>
  <c r="R2880" i="3"/>
  <c r="S2880" i="3"/>
  <c r="R2881" i="3"/>
  <c r="S2881" i="3"/>
  <c r="R2882" i="3"/>
  <c r="S2882" i="3"/>
  <c r="R2883" i="3"/>
  <c r="S2883" i="3"/>
  <c r="R2884" i="3"/>
  <c r="S2884" i="3"/>
  <c r="R2885" i="3"/>
  <c r="S2885" i="3"/>
  <c r="R2886" i="3"/>
  <c r="S2886" i="3"/>
  <c r="R2887" i="3"/>
  <c r="S2887" i="3"/>
  <c r="R2888" i="3"/>
  <c r="S2888" i="3"/>
  <c r="R2889" i="3"/>
  <c r="S2889" i="3"/>
  <c r="R2890" i="3"/>
  <c r="S2890" i="3"/>
  <c r="R2891" i="3"/>
  <c r="S2891" i="3"/>
  <c r="R2892" i="3"/>
  <c r="S2892" i="3"/>
  <c r="R2893" i="3"/>
  <c r="S2893" i="3"/>
  <c r="R2894" i="3"/>
  <c r="S2894" i="3"/>
  <c r="R2895" i="3"/>
  <c r="S2895" i="3"/>
  <c r="R2896" i="3"/>
  <c r="S2896" i="3"/>
  <c r="R2897" i="3"/>
  <c r="S2897" i="3"/>
  <c r="R2898" i="3"/>
  <c r="S2898" i="3"/>
  <c r="R2899" i="3"/>
  <c r="S2899" i="3"/>
  <c r="R2900" i="3"/>
  <c r="S2900" i="3"/>
  <c r="R2901" i="3"/>
  <c r="S2901" i="3"/>
  <c r="R2902" i="3"/>
  <c r="S2902" i="3"/>
  <c r="R2903" i="3"/>
  <c r="S2903" i="3"/>
  <c r="R2904" i="3"/>
  <c r="S2904" i="3"/>
  <c r="R2905" i="3"/>
  <c r="S2905" i="3"/>
  <c r="R2906" i="3"/>
  <c r="S2906" i="3"/>
  <c r="R2907" i="3"/>
  <c r="S2907" i="3"/>
  <c r="R2908" i="3"/>
  <c r="S2908" i="3"/>
  <c r="R2909" i="3"/>
  <c r="S2909" i="3"/>
  <c r="R2910" i="3"/>
  <c r="S2910" i="3"/>
  <c r="R2911" i="3"/>
  <c r="S2911" i="3"/>
  <c r="R2912" i="3"/>
  <c r="S2912" i="3"/>
  <c r="R2913" i="3"/>
  <c r="S2913" i="3"/>
  <c r="R2914" i="3"/>
  <c r="S2914" i="3"/>
  <c r="R2915" i="3"/>
  <c r="S2915" i="3"/>
  <c r="R2916" i="3"/>
  <c r="S2916" i="3"/>
  <c r="R2917" i="3"/>
  <c r="S2917" i="3"/>
  <c r="R2918" i="3"/>
  <c r="S2918" i="3"/>
  <c r="R2919" i="3"/>
  <c r="S2919" i="3"/>
  <c r="R2920" i="3"/>
  <c r="S2920" i="3"/>
  <c r="R2921" i="3"/>
  <c r="S2921" i="3"/>
  <c r="R2922" i="3"/>
  <c r="S2922" i="3"/>
  <c r="R2923" i="3"/>
  <c r="S2923" i="3"/>
  <c r="R2924" i="3"/>
  <c r="S2924" i="3"/>
  <c r="R2925" i="3"/>
  <c r="S2925" i="3"/>
  <c r="R2926" i="3"/>
  <c r="S2926" i="3"/>
  <c r="R2927" i="3"/>
  <c r="S2927" i="3"/>
  <c r="R2928" i="3"/>
  <c r="S2928" i="3"/>
  <c r="R2929" i="3"/>
  <c r="S2929" i="3"/>
  <c r="R2930" i="3"/>
  <c r="S2930" i="3"/>
  <c r="R2931" i="3"/>
  <c r="S2931" i="3"/>
  <c r="R2932" i="3"/>
  <c r="S2932" i="3"/>
  <c r="R2933" i="3"/>
  <c r="S2933" i="3"/>
  <c r="R2934" i="3"/>
  <c r="S2934" i="3"/>
  <c r="R2935" i="3"/>
  <c r="S2935" i="3"/>
  <c r="R2936" i="3"/>
  <c r="S2936" i="3"/>
  <c r="R2937" i="3"/>
  <c r="S2937" i="3"/>
  <c r="R2938" i="3"/>
  <c r="S2938" i="3"/>
  <c r="R2939" i="3"/>
  <c r="S2939" i="3"/>
  <c r="R2940" i="3"/>
  <c r="S2940" i="3"/>
  <c r="R2941" i="3"/>
  <c r="S2941" i="3"/>
  <c r="R2942" i="3"/>
  <c r="S2942" i="3"/>
  <c r="R2943" i="3"/>
  <c r="S2943" i="3"/>
  <c r="R2944" i="3"/>
  <c r="S2944" i="3"/>
  <c r="R2945" i="3"/>
  <c r="S2945" i="3"/>
  <c r="R2946" i="3"/>
  <c r="S2946" i="3"/>
  <c r="R2947" i="3"/>
  <c r="S2947" i="3"/>
  <c r="R2948" i="3"/>
  <c r="S2948" i="3"/>
  <c r="R2949" i="3"/>
  <c r="S2949" i="3"/>
  <c r="R2950" i="3"/>
  <c r="S2950" i="3"/>
  <c r="R2951" i="3"/>
  <c r="S2951" i="3"/>
  <c r="R2952" i="3"/>
  <c r="S2952" i="3"/>
  <c r="R2953" i="3"/>
  <c r="S2953" i="3"/>
  <c r="R2954" i="3"/>
  <c r="S2954" i="3"/>
  <c r="R2955" i="3"/>
  <c r="S2955" i="3"/>
  <c r="R2956" i="3"/>
  <c r="S2956" i="3"/>
  <c r="R2957" i="3"/>
  <c r="S2957" i="3"/>
  <c r="R2958" i="3"/>
  <c r="S2958" i="3"/>
  <c r="R2959" i="3"/>
  <c r="S2959" i="3"/>
  <c r="R2960" i="3"/>
  <c r="S2960" i="3"/>
  <c r="R2961" i="3"/>
  <c r="S2961" i="3"/>
  <c r="R2962" i="3"/>
  <c r="S2962" i="3"/>
  <c r="R2963" i="3"/>
  <c r="S2963" i="3"/>
  <c r="R2964" i="3"/>
  <c r="S2964" i="3"/>
  <c r="R2965" i="3"/>
  <c r="S2965" i="3"/>
  <c r="R2966" i="3"/>
  <c r="S2966" i="3"/>
  <c r="R2967" i="3"/>
  <c r="S2967" i="3"/>
  <c r="R2968" i="3"/>
  <c r="S2968" i="3"/>
  <c r="R2969" i="3"/>
  <c r="S2969" i="3"/>
  <c r="R2970" i="3"/>
  <c r="S2970" i="3"/>
  <c r="R2971" i="3"/>
  <c r="S2971" i="3"/>
  <c r="R2972" i="3"/>
  <c r="S2972" i="3"/>
  <c r="R2973" i="3"/>
  <c r="S2973" i="3"/>
  <c r="R2974" i="3"/>
  <c r="S2974" i="3"/>
  <c r="R2975" i="3"/>
  <c r="S2975" i="3"/>
  <c r="R2976" i="3"/>
  <c r="S2976" i="3"/>
  <c r="R2977" i="3"/>
  <c r="S2977" i="3"/>
  <c r="R2978" i="3"/>
  <c r="S2978" i="3"/>
  <c r="R2979" i="3"/>
  <c r="S2979" i="3"/>
  <c r="R2980" i="3"/>
  <c r="S2980" i="3"/>
  <c r="R2981" i="3"/>
  <c r="S2981" i="3"/>
  <c r="R2982" i="3"/>
  <c r="S2982" i="3"/>
  <c r="R2983" i="3"/>
  <c r="S2983" i="3"/>
  <c r="R2984" i="3"/>
  <c r="S2984" i="3"/>
  <c r="R2985" i="3"/>
  <c r="S2985" i="3"/>
  <c r="R2986" i="3"/>
  <c r="S2986" i="3"/>
  <c r="R2987" i="3"/>
  <c r="S2987" i="3"/>
  <c r="R2988" i="3"/>
  <c r="S2988" i="3"/>
  <c r="R2989" i="3"/>
  <c r="S2989" i="3"/>
  <c r="R2990" i="3"/>
  <c r="S2990" i="3"/>
  <c r="R2991" i="3"/>
  <c r="S2991" i="3"/>
  <c r="R2992" i="3"/>
  <c r="S2992" i="3"/>
  <c r="R2993" i="3"/>
  <c r="S2993" i="3"/>
  <c r="R2994" i="3"/>
  <c r="S2994" i="3"/>
  <c r="R2995" i="3"/>
  <c r="S2995" i="3"/>
  <c r="R2996" i="3"/>
  <c r="S2996" i="3"/>
  <c r="R2997" i="3"/>
  <c r="S2997" i="3"/>
  <c r="R2998" i="3"/>
  <c r="S2998" i="3"/>
  <c r="R2999" i="3"/>
  <c r="S2999" i="3"/>
  <c r="R3000" i="3"/>
  <c r="S3000" i="3"/>
  <c r="R3001" i="3"/>
  <c r="S3001" i="3"/>
  <c r="R3002" i="3"/>
  <c r="S3002" i="3"/>
  <c r="R3003" i="3"/>
  <c r="S3003" i="3"/>
  <c r="R3004" i="3"/>
  <c r="S3004" i="3"/>
  <c r="R3005" i="3"/>
  <c r="S3005" i="3"/>
  <c r="R3006" i="3"/>
  <c r="S3006" i="3"/>
  <c r="R3007" i="3"/>
  <c r="S3007" i="3"/>
  <c r="R3008" i="3"/>
  <c r="S3008" i="3"/>
  <c r="R3009" i="3"/>
  <c r="S3009" i="3"/>
  <c r="R3010" i="3"/>
  <c r="S3010" i="3"/>
  <c r="R3011" i="3"/>
  <c r="S3011" i="3"/>
  <c r="R3012" i="3"/>
  <c r="S3012" i="3"/>
  <c r="R3013" i="3"/>
  <c r="S3013" i="3"/>
  <c r="R3014" i="3"/>
  <c r="S3014" i="3"/>
  <c r="R3015" i="3"/>
  <c r="S3015" i="3"/>
  <c r="R3016" i="3"/>
  <c r="S3016" i="3"/>
  <c r="R3017" i="3"/>
  <c r="S3017" i="3"/>
  <c r="R3018" i="3"/>
  <c r="S3018" i="3"/>
  <c r="R3019" i="3"/>
  <c r="S3019" i="3"/>
  <c r="R3020" i="3"/>
  <c r="S3020" i="3"/>
  <c r="R3021" i="3"/>
  <c r="S3021" i="3"/>
  <c r="R3022" i="3"/>
  <c r="S3022" i="3"/>
  <c r="R3023" i="3"/>
  <c r="S3023" i="3"/>
  <c r="R3024" i="3"/>
  <c r="S3024" i="3"/>
  <c r="R3025" i="3"/>
  <c r="S3025" i="3"/>
  <c r="R3026" i="3"/>
  <c r="S3026" i="3"/>
  <c r="R3027" i="3"/>
  <c r="S3027" i="3"/>
  <c r="R3028" i="3"/>
  <c r="S3028" i="3"/>
  <c r="R3029" i="3"/>
  <c r="S3029" i="3"/>
  <c r="R3030" i="3"/>
  <c r="S3030" i="3"/>
  <c r="R3031" i="3"/>
  <c r="S3031" i="3"/>
  <c r="R3032" i="3"/>
  <c r="S3032" i="3"/>
  <c r="R3033" i="3"/>
  <c r="S3033" i="3"/>
  <c r="R3034" i="3"/>
  <c r="S3034" i="3"/>
  <c r="R3035" i="3"/>
  <c r="S3035" i="3"/>
  <c r="R3036" i="3"/>
  <c r="S3036" i="3"/>
  <c r="R3037" i="3"/>
  <c r="S3037" i="3"/>
  <c r="R3038" i="3"/>
  <c r="S3038" i="3"/>
  <c r="R3039" i="3"/>
  <c r="S3039" i="3"/>
  <c r="R3040" i="3"/>
  <c r="S3040" i="3"/>
  <c r="R3041" i="3"/>
  <c r="S3041" i="3"/>
  <c r="R3042" i="3"/>
  <c r="S3042" i="3"/>
  <c r="R3043" i="3"/>
  <c r="S3043" i="3"/>
  <c r="R3044" i="3"/>
  <c r="S3044" i="3"/>
  <c r="R3045" i="3"/>
  <c r="S3045" i="3"/>
  <c r="R3046" i="3"/>
  <c r="S3046" i="3"/>
  <c r="R3047" i="3"/>
  <c r="S3047" i="3"/>
  <c r="R3048" i="3"/>
  <c r="S3048" i="3"/>
  <c r="R3049" i="3"/>
  <c r="S3049" i="3"/>
  <c r="R3050" i="3"/>
  <c r="S3050" i="3"/>
  <c r="R3051" i="3"/>
  <c r="S3051" i="3"/>
  <c r="R3052" i="3"/>
  <c r="S3052" i="3"/>
  <c r="R3053" i="3"/>
  <c r="S3053" i="3"/>
  <c r="R3054" i="3"/>
  <c r="S3054" i="3"/>
  <c r="R3055" i="3"/>
  <c r="S3055" i="3"/>
  <c r="R3056" i="3"/>
  <c r="S3056" i="3"/>
  <c r="R3057" i="3"/>
  <c r="S3057" i="3"/>
  <c r="R3058" i="3"/>
  <c r="S3058" i="3"/>
  <c r="R3059" i="3"/>
  <c r="S3059" i="3"/>
  <c r="R3060" i="3"/>
  <c r="S3060" i="3"/>
  <c r="R3061" i="3"/>
  <c r="S3061" i="3"/>
  <c r="R3062" i="3"/>
  <c r="S3062" i="3"/>
  <c r="R3063" i="3"/>
  <c r="S3063" i="3"/>
  <c r="R3064" i="3"/>
  <c r="S3064" i="3"/>
  <c r="R3065" i="3"/>
  <c r="S3065" i="3"/>
  <c r="R3066" i="3"/>
  <c r="S3066" i="3"/>
  <c r="R3067" i="3"/>
  <c r="S3067" i="3"/>
  <c r="R3068" i="3"/>
  <c r="S3068" i="3"/>
  <c r="R3069" i="3"/>
  <c r="S3069" i="3"/>
  <c r="R3070" i="3"/>
  <c r="S3070" i="3"/>
  <c r="R3071" i="3"/>
  <c r="S3071" i="3"/>
  <c r="R3072" i="3"/>
  <c r="S3072" i="3"/>
  <c r="R3073" i="3"/>
  <c r="S3073" i="3"/>
  <c r="R3074" i="3"/>
  <c r="S3074" i="3"/>
  <c r="R3075" i="3"/>
  <c r="S3075" i="3"/>
  <c r="R3076" i="3"/>
  <c r="S3076" i="3"/>
  <c r="R3077" i="3"/>
  <c r="S3077" i="3"/>
  <c r="R3078" i="3"/>
  <c r="S3078" i="3"/>
  <c r="R3079" i="3"/>
  <c r="S3079" i="3"/>
  <c r="R3080" i="3"/>
  <c r="S3080" i="3"/>
  <c r="R3081" i="3"/>
  <c r="S3081" i="3"/>
  <c r="R3082" i="3"/>
  <c r="S3082" i="3"/>
  <c r="R3083" i="3"/>
  <c r="S3083" i="3"/>
  <c r="R3084" i="3"/>
  <c r="S3084" i="3"/>
  <c r="R3085" i="3"/>
  <c r="S3085" i="3"/>
  <c r="R3086" i="3"/>
  <c r="S3086" i="3"/>
  <c r="R3087" i="3"/>
  <c r="S3087" i="3"/>
  <c r="R3088" i="3"/>
  <c r="S3088" i="3"/>
  <c r="R3089" i="3"/>
  <c r="S3089" i="3"/>
  <c r="R3090" i="3"/>
  <c r="S3090" i="3"/>
  <c r="R3091" i="3"/>
  <c r="S3091" i="3"/>
  <c r="R3092" i="3"/>
  <c r="S3092" i="3"/>
  <c r="R3093" i="3"/>
  <c r="S3093" i="3"/>
  <c r="R3094" i="3"/>
  <c r="S3094" i="3"/>
  <c r="R3095" i="3"/>
  <c r="S3095" i="3"/>
  <c r="R3096" i="3"/>
  <c r="S3096" i="3"/>
  <c r="R3097" i="3"/>
  <c r="S3097" i="3"/>
  <c r="R3098" i="3"/>
  <c r="S3098" i="3"/>
  <c r="R3099" i="3"/>
  <c r="S3099" i="3"/>
  <c r="R3100" i="3"/>
  <c r="S3100" i="3"/>
  <c r="R3101" i="3"/>
  <c r="S3101" i="3"/>
  <c r="R3102" i="3"/>
  <c r="S3102" i="3"/>
  <c r="R3103" i="3"/>
  <c r="S3103" i="3"/>
  <c r="R3104" i="3"/>
  <c r="S3104" i="3"/>
  <c r="R3105" i="3"/>
  <c r="S3105" i="3"/>
  <c r="R3106" i="3"/>
  <c r="S3106" i="3"/>
  <c r="R3107" i="3"/>
  <c r="S3107" i="3"/>
  <c r="R3108" i="3"/>
  <c r="S3108" i="3"/>
  <c r="R3109" i="3"/>
  <c r="S3109" i="3"/>
  <c r="R3110" i="3"/>
  <c r="S3110" i="3"/>
  <c r="R3111" i="3"/>
  <c r="S3111" i="3"/>
  <c r="R3112" i="3"/>
  <c r="S3112" i="3"/>
  <c r="R3113" i="3"/>
  <c r="S3113" i="3"/>
  <c r="R3114" i="3"/>
  <c r="S3114" i="3"/>
  <c r="R3115" i="3"/>
  <c r="S3115" i="3"/>
  <c r="R3116" i="3"/>
  <c r="S3116" i="3"/>
  <c r="R3117" i="3"/>
  <c r="S3117" i="3"/>
  <c r="R3118" i="3"/>
  <c r="S3118" i="3"/>
  <c r="R3119" i="3"/>
  <c r="S3119" i="3"/>
  <c r="R3120" i="3"/>
  <c r="S3120" i="3"/>
  <c r="R3121" i="3"/>
  <c r="S3121" i="3"/>
  <c r="R3122" i="3"/>
  <c r="S3122" i="3"/>
  <c r="R3123" i="3"/>
  <c r="S3123" i="3"/>
  <c r="R3124" i="3"/>
  <c r="S3124" i="3"/>
  <c r="R3125" i="3"/>
  <c r="S3125" i="3"/>
  <c r="R3126" i="3"/>
  <c r="S3126" i="3"/>
  <c r="R3127" i="3"/>
  <c r="S3127" i="3"/>
  <c r="R3128" i="3"/>
  <c r="S3128" i="3"/>
  <c r="R3129" i="3"/>
  <c r="S3129" i="3"/>
  <c r="R3130" i="3"/>
  <c r="S3130" i="3"/>
  <c r="R3131" i="3"/>
  <c r="S3131" i="3"/>
  <c r="R3132" i="3"/>
  <c r="S3132" i="3"/>
  <c r="R3133" i="3"/>
  <c r="S3133" i="3"/>
  <c r="R3134" i="3"/>
  <c r="S3134" i="3"/>
  <c r="R3135" i="3"/>
  <c r="S3135" i="3"/>
  <c r="R3136" i="3"/>
  <c r="S3136" i="3"/>
  <c r="R3137" i="3"/>
  <c r="S3137" i="3"/>
  <c r="R3138" i="3"/>
  <c r="S3138" i="3"/>
  <c r="R3139" i="3"/>
  <c r="S3139" i="3"/>
  <c r="R3140" i="3"/>
  <c r="S3140" i="3"/>
  <c r="R3141" i="3"/>
  <c r="S3141" i="3"/>
  <c r="R3142" i="3"/>
  <c r="S3142" i="3"/>
  <c r="R3143" i="3"/>
  <c r="S3143" i="3"/>
  <c r="R3144" i="3"/>
  <c r="S3144" i="3"/>
  <c r="R3145" i="3"/>
  <c r="S3145" i="3"/>
  <c r="R3146" i="3"/>
  <c r="S3146" i="3"/>
  <c r="R3147" i="3"/>
  <c r="S3147" i="3"/>
  <c r="R3148" i="3"/>
  <c r="S3148" i="3"/>
  <c r="R3149" i="3"/>
  <c r="S3149" i="3"/>
  <c r="R3150" i="3"/>
  <c r="S3150" i="3"/>
  <c r="R3151" i="3"/>
  <c r="S3151" i="3"/>
  <c r="R3152" i="3"/>
  <c r="S3152" i="3"/>
  <c r="R3153" i="3"/>
  <c r="S3153" i="3"/>
  <c r="R3154" i="3"/>
  <c r="S3154" i="3"/>
  <c r="R3155" i="3"/>
  <c r="S3155" i="3"/>
  <c r="R3156" i="3"/>
  <c r="S3156" i="3"/>
  <c r="R3157" i="3"/>
  <c r="S3157" i="3"/>
  <c r="R3158" i="3"/>
  <c r="S3158" i="3"/>
  <c r="R3159" i="3"/>
  <c r="S3159" i="3"/>
  <c r="R3160" i="3"/>
  <c r="S3160" i="3"/>
  <c r="R3161" i="3"/>
  <c r="S3161" i="3"/>
  <c r="R3162" i="3"/>
  <c r="S3162" i="3"/>
  <c r="R3163" i="3"/>
  <c r="S3163" i="3"/>
  <c r="R3164" i="3"/>
  <c r="S3164" i="3"/>
  <c r="R3165" i="3"/>
  <c r="S3165" i="3"/>
  <c r="R3166" i="3"/>
  <c r="S3166" i="3"/>
  <c r="R3167" i="3"/>
  <c r="S3167" i="3"/>
  <c r="R3168" i="3"/>
  <c r="S3168" i="3"/>
  <c r="R3169" i="3"/>
  <c r="S3169" i="3"/>
  <c r="R3170" i="3"/>
  <c r="S3170" i="3"/>
  <c r="R3171" i="3"/>
  <c r="S3171" i="3"/>
  <c r="R3172" i="3"/>
  <c r="S3172" i="3"/>
  <c r="R3173" i="3"/>
  <c r="S3173" i="3"/>
  <c r="R3174" i="3"/>
  <c r="S3174" i="3"/>
  <c r="R3175" i="3"/>
  <c r="S3175" i="3"/>
  <c r="R3176" i="3"/>
  <c r="S3176" i="3"/>
  <c r="R3177" i="3"/>
  <c r="S3177" i="3"/>
  <c r="R3178" i="3"/>
  <c r="S3178" i="3"/>
  <c r="R3179" i="3"/>
  <c r="S3179" i="3"/>
  <c r="R3180" i="3"/>
  <c r="S3180" i="3"/>
  <c r="R3181" i="3"/>
  <c r="S3181" i="3"/>
  <c r="R3182" i="3"/>
  <c r="S3182" i="3"/>
  <c r="R3183" i="3"/>
  <c r="S3183" i="3"/>
  <c r="R3184" i="3"/>
  <c r="S3184" i="3"/>
  <c r="R3185" i="3"/>
  <c r="S3185" i="3"/>
  <c r="R3186" i="3"/>
  <c r="S3186" i="3"/>
  <c r="R3187" i="3"/>
  <c r="S3187" i="3"/>
  <c r="R3188" i="3"/>
  <c r="S3188" i="3"/>
  <c r="R3189" i="3"/>
  <c r="S3189" i="3"/>
  <c r="R3190" i="3"/>
  <c r="S3190" i="3"/>
  <c r="R3191" i="3"/>
  <c r="S3191" i="3"/>
  <c r="R3192" i="3"/>
  <c r="S3192" i="3"/>
  <c r="R3193" i="3"/>
  <c r="S3193" i="3"/>
  <c r="R3194" i="3"/>
  <c r="S3194" i="3"/>
  <c r="R3195" i="3"/>
  <c r="S3195" i="3"/>
  <c r="R3196" i="3"/>
  <c r="S3196" i="3"/>
  <c r="R3197" i="3"/>
  <c r="S3197" i="3"/>
  <c r="R3198" i="3"/>
  <c r="S3198" i="3"/>
  <c r="R3199" i="3"/>
  <c r="S3199" i="3"/>
  <c r="R3200" i="3"/>
  <c r="S3200" i="3"/>
  <c r="R3201" i="3"/>
  <c r="S3201" i="3"/>
  <c r="R3202" i="3"/>
  <c r="S3202" i="3"/>
  <c r="R3203" i="3"/>
  <c r="S3203" i="3"/>
  <c r="R3204" i="3"/>
  <c r="S3204" i="3"/>
  <c r="R3205" i="3"/>
  <c r="S3205" i="3"/>
  <c r="R3206" i="3"/>
  <c r="S3206" i="3"/>
  <c r="R3207" i="3"/>
  <c r="S3207" i="3"/>
  <c r="R3208" i="3"/>
  <c r="S3208" i="3"/>
  <c r="R3209" i="3"/>
  <c r="S3209" i="3"/>
  <c r="R3210" i="3"/>
  <c r="S3210" i="3"/>
  <c r="R3211" i="3"/>
  <c r="S3211" i="3"/>
  <c r="R3212" i="3"/>
  <c r="S3212" i="3"/>
  <c r="R3213" i="3"/>
  <c r="S3213" i="3"/>
  <c r="R3214" i="3"/>
  <c r="S3214" i="3"/>
  <c r="R3215" i="3"/>
  <c r="S3215" i="3"/>
  <c r="R3216" i="3"/>
  <c r="S3216" i="3"/>
  <c r="R3217" i="3"/>
  <c r="S3217" i="3"/>
  <c r="R3218" i="3"/>
  <c r="S3218" i="3"/>
  <c r="R3219" i="3"/>
  <c r="S3219" i="3"/>
  <c r="R3220" i="3"/>
  <c r="S3220" i="3"/>
  <c r="R3221" i="3"/>
  <c r="S3221" i="3"/>
  <c r="R3222" i="3"/>
  <c r="S3222" i="3"/>
  <c r="R3223" i="3"/>
  <c r="S3223" i="3"/>
  <c r="R3224" i="3"/>
  <c r="S3224" i="3"/>
  <c r="R3225" i="3"/>
  <c r="S3225" i="3"/>
  <c r="R3226" i="3"/>
  <c r="S3226" i="3"/>
  <c r="R3227" i="3"/>
  <c r="S3227" i="3"/>
  <c r="R3228" i="3"/>
  <c r="S3228" i="3"/>
  <c r="R3229" i="3"/>
  <c r="S3229" i="3"/>
  <c r="R3230" i="3"/>
  <c r="S3230" i="3"/>
  <c r="R3231" i="3"/>
  <c r="S3231" i="3"/>
  <c r="R3232" i="3"/>
  <c r="S3232" i="3"/>
  <c r="R3233" i="3"/>
  <c r="S3233" i="3"/>
  <c r="R3234" i="3"/>
  <c r="S3234" i="3"/>
  <c r="R3235" i="3"/>
  <c r="S3235" i="3"/>
  <c r="R3236" i="3"/>
  <c r="S3236" i="3"/>
  <c r="R3237" i="3"/>
  <c r="S3237" i="3"/>
  <c r="R3238" i="3"/>
  <c r="S3238" i="3"/>
  <c r="R3239" i="3"/>
  <c r="S3239" i="3"/>
  <c r="R3240" i="3"/>
  <c r="S3240" i="3"/>
  <c r="R3241" i="3"/>
  <c r="S3241" i="3"/>
  <c r="R3242" i="3"/>
  <c r="S3242" i="3"/>
  <c r="R3243" i="3"/>
  <c r="S3243" i="3"/>
  <c r="R3244" i="3"/>
  <c r="S3244" i="3"/>
  <c r="R3245" i="3"/>
  <c r="S3245" i="3"/>
  <c r="R3246" i="3"/>
  <c r="S3246" i="3"/>
  <c r="R3247" i="3"/>
  <c r="S3247" i="3"/>
  <c r="R3248" i="3"/>
  <c r="S3248" i="3"/>
  <c r="R3249" i="3"/>
  <c r="S3249" i="3"/>
  <c r="R3250" i="3"/>
  <c r="S3250" i="3"/>
  <c r="R3251" i="3"/>
  <c r="S3251" i="3"/>
  <c r="R3252" i="3"/>
  <c r="S3252" i="3"/>
  <c r="R3253" i="3"/>
  <c r="S3253" i="3"/>
  <c r="R3254" i="3"/>
  <c r="S3254" i="3"/>
  <c r="R3255" i="3"/>
  <c r="S3255" i="3"/>
  <c r="R3256" i="3"/>
  <c r="S3256" i="3"/>
  <c r="R3257" i="3"/>
  <c r="S3257" i="3"/>
  <c r="R3258" i="3"/>
  <c r="S3258" i="3"/>
  <c r="R3259" i="3"/>
  <c r="S3259" i="3"/>
  <c r="R3260" i="3"/>
  <c r="S3260" i="3"/>
  <c r="R3261" i="3"/>
  <c r="S3261" i="3"/>
  <c r="R3262" i="3"/>
  <c r="S3262" i="3"/>
  <c r="R3263" i="3"/>
  <c r="S3263" i="3"/>
  <c r="R3264" i="3"/>
  <c r="S3264" i="3"/>
  <c r="R3265" i="3"/>
  <c r="S3265" i="3"/>
  <c r="R3266" i="3"/>
  <c r="S3266" i="3"/>
  <c r="R3267" i="3"/>
  <c r="S3267" i="3"/>
  <c r="R3268" i="3"/>
  <c r="S3268" i="3"/>
  <c r="R3269" i="3"/>
  <c r="S3269" i="3"/>
  <c r="R3270" i="3"/>
  <c r="S3270" i="3"/>
  <c r="R3271" i="3"/>
  <c r="S3271" i="3"/>
  <c r="R3272" i="3"/>
  <c r="S3272" i="3"/>
  <c r="R3273" i="3"/>
  <c r="S3273" i="3"/>
  <c r="R3274" i="3"/>
  <c r="S3274" i="3"/>
  <c r="R3275" i="3"/>
  <c r="S3275" i="3"/>
  <c r="R3276" i="3"/>
  <c r="S3276" i="3"/>
  <c r="R3277" i="3"/>
  <c r="S3277" i="3"/>
  <c r="R3278" i="3"/>
  <c r="S3278" i="3"/>
  <c r="R3279" i="3"/>
  <c r="S3279" i="3"/>
  <c r="R3280" i="3"/>
  <c r="S3280" i="3"/>
  <c r="R3281" i="3"/>
  <c r="S3281" i="3"/>
  <c r="R3282" i="3"/>
  <c r="S3282" i="3"/>
  <c r="R3283" i="3"/>
  <c r="S3283" i="3"/>
  <c r="R3284" i="3"/>
  <c r="S3284" i="3"/>
  <c r="R3285" i="3"/>
  <c r="S3285" i="3"/>
  <c r="R3286" i="3"/>
  <c r="S3286" i="3"/>
  <c r="R3287" i="3"/>
  <c r="S3287" i="3"/>
  <c r="R3288" i="3"/>
  <c r="S3288" i="3"/>
  <c r="R3289" i="3"/>
  <c r="S3289" i="3"/>
  <c r="R3290" i="3"/>
  <c r="S3290" i="3"/>
  <c r="R3291" i="3"/>
  <c r="S3291" i="3"/>
  <c r="R3292" i="3"/>
  <c r="S3292" i="3"/>
  <c r="R3293" i="3"/>
  <c r="S3293" i="3"/>
  <c r="R3294" i="3"/>
  <c r="S3294" i="3"/>
  <c r="R3295" i="3"/>
  <c r="S3295" i="3"/>
  <c r="R3296" i="3"/>
  <c r="S3296" i="3"/>
  <c r="R3297" i="3"/>
  <c r="S3297" i="3"/>
  <c r="R3298" i="3"/>
  <c r="S3298" i="3"/>
  <c r="R3299" i="3"/>
  <c r="S3299" i="3"/>
  <c r="R3300" i="3"/>
  <c r="S3300" i="3"/>
  <c r="R3301" i="3"/>
  <c r="S3301" i="3"/>
  <c r="R3302" i="3"/>
  <c r="S3302" i="3"/>
  <c r="R3303" i="3"/>
  <c r="S3303" i="3"/>
  <c r="R3304" i="3"/>
  <c r="S3304" i="3"/>
  <c r="R3305" i="3"/>
  <c r="S3305" i="3"/>
  <c r="R3306" i="3"/>
  <c r="S3306" i="3"/>
  <c r="R3307" i="3"/>
  <c r="S3307" i="3"/>
  <c r="R3308" i="3"/>
  <c r="S3308" i="3"/>
  <c r="R3309" i="3"/>
  <c r="S3309" i="3"/>
  <c r="R3310" i="3"/>
  <c r="S3310" i="3"/>
  <c r="R3311" i="3"/>
  <c r="S3311" i="3"/>
  <c r="R3312" i="3"/>
  <c r="S3312" i="3"/>
  <c r="R3313" i="3"/>
  <c r="S3313" i="3"/>
  <c r="R3314" i="3"/>
  <c r="S3314" i="3"/>
  <c r="R3315" i="3"/>
  <c r="S3315" i="3"/>
  <c r="R3316" i="3"/>
  <c r="S3316" i="3"/>
  <c r="R3317" i="3"/>
  <c r="S3317" i="3"/>
  <c r="R3318" i="3"/>
  <c r="S3318" i="3"/>
  <c r="R3319" i="3"/>
  <c r="S3319" i="3"/>
  <c r="R3320" i="3"/>
  <c r="S3320" i="3"/>
  <c r="R3321" i="3"/>
  <c r="S3321" i="3"/>
  <c r="R3322" i="3"/>
  <c r="S3322" i="3"/>
  <c r="R3323" i="3"/>
  <c r="S3323" i="3"/>
  <c r="R3324" i="3"/>
  <c r="S3324" i="3"/>
  <c r="R3325" i="3"/>
  <c r="S3325" i="3"/>
  <c r="R3326" i="3"/>
  <c r="S3326" i="3"/>
  <c r="R3327" i="3"/>
  <c r="S3327" i="3"/>
  <c r="R3328" i="3"/>
  <c r="S3328" i="3"/>
  <c r="R3329" i="3"/>
  <c r="S3329" i="3"/>
  <c r="R3330" i="3"/>
  <c r="S3330" i="3"/>
  <c r="R3331" i="3"/>
  <c r="S3331" i="3"/>
  <c r="R3332" i="3"/>
  <c r="S3332" i="3"/>
  <c r="R3333" i="3"/>
  <c r="S3333" i="3"/>
  <c r="R3334" i="3"/>
  <c r="S3334" i="3"/>
  <c r="R3335" i="3"/>
  <c r="S3335" i="3"/>
  <c r="R3336" i="3"/>
  <c r="S3336" i="3"/>
  <c r="R3337" i="3"/>
  <c r="S3337" i="3"/>
  <c r="R3338" i="3"/>
  <c r="S3338" i="3"/>
  <c r="R3339" i="3"/>
  <c r="S3339" i="3"/>
  <c r="R3340" i="3"/>
  <c r="S3340" i="3"/>
  <c r="R3341" i="3"/>
  <c r="S3341" i="3"/>
  <c r="R3342" i="3"/>
  <c r="S3342" i="3"/>
  <c r="R3343" i="3"/>
  <c r="S3343" i="3"/>
  <c r="R3344" i="3"/>
  <c r="S3344" i="3"/>
  <c r="R3345" i="3"/>
  <c r="S3345" i="3"/>
  <c r="R3346" i="3"/>
  <c r="S3346" i="3"/>
  <c r="R3347" i="3"/>
  <c r="S3347" i="3"/>
  <c r="R3348" i="3"/>
  <c r="S3348" i="3"/>
  <c r="R3349" i="3"/>
  <c r="S3349" i="3"/>
  <c r="R3350" i="3"/>
  <c r="S3350" i="3"/>
  <c r="R3351" i="3"/>
  <c r="S3351" i="3"/>
  <c r="R3352" i="3"/>
  <c r="S3352" i="3"/>
  <c r="R3353" i="3"/>
  <c r="S3353" i="3"/>
  <c r="R3354" i="3"/>
  <c r="S3354" i="3"/>
  <c r="R3355" i="3"/>
  <c r="S3355" i="3"/>
  <c r="R3356" i="3"/>
  <c r="S3356" i="3"/>
  <c r="R3357" i="3"/>
  <c r="S3357" i="3"/>
  <c r="R3358" i="3"/>
  <c r="S3358" i="3"/>
  <c r="R3359" i="3"/>
  <c r="S3359" i="3"/>
  <c r="R3360" i="3"/>
  <c r="S3360" i="3"/>
  <c r="R3361" i="3"/>
  <c r="S3361" i="3"/>
  <c r="R3362" i="3"/>
  <c r="S3362" i="3"/>
  <c r="R3363" i="3"/>
  <c r="S3363" i="3"/>
  <c r="R3364" i="3"/>
  <c r="S3364" i="3"/>
  <c r="R3365" i="3"/>
  <c r="S3365" i="3"/>
  <c r="R3366" i="3"/>
  <c r="S3366" i="3"/>
  <c r="R3367" i="3"/>
  <c r="S3367" i="3"/>
  <c r="R3368" i="3"/>
  <c r="S3368" i="3"/>
  <c r="R3369" i="3"/>
  <c r="S3369" i="3"/>
  <c r="R3370" i="3"/>
  <c r="S3370" i="3"/>
  <c r="R3371" i="3"/>
  <c r="S3371" i="3"/>
  <c r="R3372" i="3"/>
  <c r="S3372" i="3"/>
  <c r="R3373" i="3"/>
  <c r="S3373" i="3"/>
  <c r="R3374" i="3"/>
  <c r="S3374" i="3"/>
  <c r="R3375" i="3"/>
  <c r="S3375" i="3"/>
  <c r="R3376" i="3"/>
  <c r="S3376" i="3"/>
  <c r="R3377" i="3"/>
  <c r="S3377" i="3"/>
  <c r="R3378" i="3"/>
  <c r="S3378" i="3"/>
  <c r="R3379" i="3"/>
  <c r="S3379" i="3"/>
  <c r="R3380" i="3"/>
  <c r="S3380" i="3"/>
  <c r="R3381" i="3"/>
  <c r="S3381" i="3"/>
  <c r="R3382" i="3"/>
  <c r="S3382" i="3"/>
  <c r="R3383" i="3"/>
  <c r="S3383" i="3"/>
  <c r="R3384" i="3"/>
  <c r="S3384" i="3"/>
  <c r="R3385" i="3"/>
  <c r="S3385" i="3"/>
  <c r="R3386" i="3"/>
  <c r="S3386" i="3"/>
  <c r="R3387" i="3"/>
  <c r="S3387" i="3"/>
  <c r="R3388" i="3"/>
  <c r="S3388" i="3"/>
  <c r="R3389" i="3"/>
  <c r="S3389" i="3"/>
  <c r="R3390" i="3"/>
  <c r="S3390" i="3"/>
  <c r="R3391" i="3"/>
  <c r="S3391" i="3"/>
  <c r="R3392" i="3"/>
  <c r="S3392" i="3"/>
  <c r="R3393" i="3"/>
  <c r="S3393" i="3"/>
  <c r="R3394" i="3"/>
  <c r="S3394" i="3"/>
  <c r="R3395" i="3"/>
  <c r="S3395" i="3"/>
  <c r="R3396" i="3"/>
  <c r="S3396" i="3"/>
  <c r="R3397" i="3"/>
  <c r="S3397" i="3"/>
  <c r="R3398" i="3"/>
  <c r="S3398" i="3"/>
  <c r="R3399" i="3"/>
  <c r="S3399" i="3"/>
  <c r="R3400" i="3"/>
  <c r="S3400" i="3"/>
  <c r="R3401" i="3"/>
  <c r="S3401" i="3"/>
  <c r="R3402" i="3"/>
  <c r="S3402" i="3"/>
  <c r="R3403" i="3"/>
  <c r="S3403" i="3"/>
  <c r="R3404" i="3"/>
  <c r="S3404" i="3"/>
  <c r="R3405" i="3"/>
  <c r="S3405" i="3"/>
  <c r="R3406" i="3"/>
  <c r="S3406" i="3"/>
  <c r="R3407" i="3"/>
  <c r="S3407" i="3"/>
  <c r="R3408" i="3"/>
  <c r="S3408" i="3"/>
  <c r="R3409" i="3"/>
  <c r="S3409" i="3"/>
  <c r="R3410" i="3"/>
  <c r="S3410" i="3"/>
  <c r="R3411" i="3"/>
  <c r="S3411" i="3"/>
  <c r="R3412" i="3"/>
  <c r="S3412" i="3"/>
  <c r="R3413" i="3"/>
  <c r="S3413" i="3"/>
  <c r="R3414" i="3"/>
  <c r="S3414" i="3"/>
  <c r="R3415" i="3"/>
  <c r="S3415" i="3"/>
  <c r="R3416" i="3"/>
  <c r="S3416" i="3"/>
  <c r="R3417" i="3"/>
  <c r="S3417" i="3"/>
  <c r="R3418" i="3"/>
  <c r="S3418" i="3"/>
  <c r="R3419" i="3"/>
  <c r="S3419" i="3"/>
  <c r="R3420" i="3"/>
  <c r="S3420" i="3"/>
  <c r="R3421" i="3"/>
  <c r="S3421" i="3"/>
  <c r="R3422" i="3"/>
  <c r="S3422" i="3"/>
  <c r="R3423" i="3"/>
  <c r="S3423" i="3"/>
  <c r="R3424" i="3"/>
  <c r="S3424" i="3"/>
  <c r="R3425" i="3"/>
  <c r="S3425" i="3"/>
  <c r="R3426" i="3"/>
  <c r="S3426" i="3"/>
  <c r="R3427" i="3"/>
  <c r="S3427" i="3"/>
  <c r="R3428" i="3"/>
  <c r="S3428" i="3"/>
  <c r="R3429" i="3"/>
  <c r="S3429" i="3"/>
  <c r="R3430" i="3"/>
  <c r="S3430" i="3"/>
  <c r="R3431" i="3"/>
  <c r="S3431" i="3"/>
  <c r="R3432" i="3"/>
  <c r="S3432" i="3"/>
  <c r="R3433" i="3"/>
  <c r="S3433" i="3"/>
  <c r="R3434" i="3"/>
  <c r="S3434" i="3"/>
  <c r="R3435" i="3"/>
  <c r="S3435" i="3"/>
  <c r="R3436" i="3"/>
  <c r="S3436" i="3"/>
  <c r="R3437" i="3"/>
  <c r="S3437" i="3"/>
  <c r="R3438" i="3"/>
  <c r="S3438" i="3"/>
  <c r="R3439" i="3"/>
  <c r="S3439" i="3"/>
  <c r="R3440" i="3"/>
  <c r="S3440" i="3"/>
  <c r="R3441" i="3"/>
  <c r="S3441" i="3"/>
  <c r="R3442" i="3"/>
  <c r="S3442" i="3"/>
  <c r="R3443" i="3"/>
  <c r="S3443" i="3"/>
  <c r="R3444" i="3"/>
  <c r="S3444" i="3"/>
  <c r="R3445" i="3"/>
  <c r="S3445" i="3"/>
  <c r="R3446" i="3"/>
  <c r="S3446" i="3"/>
  <c r="R3447" i="3"/>
  <c r="S3447" i="3"/>
  <c r="R3448" i="3"/>
  <c r="S3448" i="3"/>
  <c r="R3449" i="3"/>
  <c r="S3449" i="3"/>
  <c r="R3450" i="3"/>
  <c r="S3450" i="3"/>
  <c r="R3451" i="3"/>
  <c r="S3451" i="3"/>
  <c r="R3452" i="3"/>
  <c r="S3452" i="3"/>
  <c r="R3453" i="3"/>
  <c r="S3453" i="3"/>
  <c r="R3454" i="3"/>
  <c r="S3454" i="3"/>
  <c r="R3455" i="3"/>
  <c r="S3455" i="3"/>
  <c r="R3456" i="3"/>
  <c r="S3456" i="3"/>
  <c r="R3457" i="3"/>
  <c r="S3457" i="3"/>
  <c r="R3458" i="3"/>
  <c r="S3458" i="3"/>
  <c r="R3459" i="3"/>
  <c r="S3459" i="3"/>
  <c r="R3460" i="3"/>
  <c r="S3460" i="3"/>
  <c r="R3461" i="3"/>
  <c r="S3461" i="3"/>
  <c r="R3462" i="3"/>
  <c r="S3462" i="3"/>
  <c r="R3463" i="3"/>
  <c r="S3463" i="3"/>
  <c r="R3464" i="3"/>
  <c r="S3464" i="3"/>
  <c r="R3465" i="3"/>
  <c r="S3465" i="3"/>
  <c r="R3466" i="3"/>
  <c r="S3466" i="3"/>
  <c r="R3467" i="3"/>
  <c r="S3467" i="3"/>
  <c r="R3468" i="3"/>
  <c r="S3468" i="3"/>
  <c r="R3469" i="3"/>
  <c r="S3469" i="3"/>
  <c r="R3470" i="3"/>
  <c r="S3470" i="3"/>
  <c r="R3471" i="3"/>
  <c r="S3471" i="3"/>
  <c r="R3472" i="3"/>
  <c r="S3472" i="3"/>
  <c r="R3473" i="3"/>
  <c r="S3473" i="3"/>
  <c r="R3474" i="3"/>
  <c r="S3474" i="3"/>
  <c r="R3475" i="3"/>
  <c r="S3475" i="3"/>
  <c r="R3476" i="3"/>
  <c r="S3476" i="3"/>
  <c r="R3477" i="3"/>
  <c r="S3477" i="3"/>
  <c r="R3478" i="3"/>
  <c r="S3478" i="3"/>
  <c r="R3479" i="3"/>
  <c r="S3479" i="3"/>
  <c r="R3480" i="3"/>
  <c r="S3480" i="3"/>
  <c r="R3481" i="3"/>
  <c r="S3481" i="3"/>
  <c r="R3482" i="3"/>
  <c r="S3482" i="3"/>
  <c r="R3483" i="3"/>
  <c r="S3483" i="3"/>
  <c r="R3484" i="3"/>
  <c r="S3484" i="3"/>
  <c r="R3485" i="3"/>
  <c r="S3485" i="3"/>
  <c r="R3486" i="3"/>
  <c r="S3486" i="3"/>
  <c r="R3487" i="3"/>
  <c r="S3487" i="3"/>
  <c r="R3488" i="3"/>
  <c r="S3488" i="3"/>
  <c r="R3489" i="3"/>
  <c r="S3489" i="3"/>
  <c r="R3490" i="3"/>
  <c r="S3490" i="3"/>
  <c r="R3491" i="3"/>
  <c r="S3491" i="3"/>
  <c r="R3492" i="3"/>
  <c r="S3492" i="3"/>
  <c r="R3493" i="3"/>
  <c r="S3493" i="3"/>
  <c r="R3494" i="3"/>
  <c r="S3494" i="3"/>
  <c r="R3495" i="3"/>
  <c r="S3495" i="3"/>
  <c r="R3496" i="3"/>
  <c r="S3496" i="3"/>
  <c r="R3497" i="3"/>
  <c r="S3497" i="3"/>
  <c r="R3498" i="3"/>
  <c r="S3498" i="3"/>
  <c r="R3499" i="3"/>
  <c r="S3499" i="3"/>
  <c r="R3500" i="3"/>
  <c r="S3500" i="3"/>
  <c r="R3501" i="3"/>
  <c r="S3501" i="3"/>
  <c r="R3502" i="3"/>
  <c r="S3502" i="3"/>
  <c r="R3503" i="3"/>
  <c r="S3503" i="3"/>
  <c r="R3504" i="3"/>
  <c r="S3504" i="3"/>
  <c r="R3505" i="3"/>
  <c r="S3505" i="3"/>
  <c r="R3506" i="3"/>
  <c r="S3506" i="3"/>
  <c r="R3507" i="3"/>
  <c r="S3507" i="3"/>
  <c r="R3508" i="3"/>
  <c r="S3508" i="3"/>
  <c r="R3509" i="3"/>
  <c r="S3509" i="3"/>
  <c r="R3510" i="3"/>
  <c r="S3510" i="3"/>
  <c r="R3511" i="3"/>
  <c r="S3511" i="3"/>
  <c r="R3512" i="3"/>
  <c r="S3512" i="3"/>
  <c r="R3513" i="3"/>
  <c r="S3513" i="3"/>
  <c r="R3514" i="3"/>
  <c r="S3514" i="3"/>
  <c r="R3515" i="3"/>
  <c r="S3515" i="3"/>
  <c r="R3516" i="3"/>
  <c r="S3516" i="3"/>
  <c r="R3517" i="3"/>
  <c r="S3517" i="3"/>
  <c r="R3518" i="3"/>
  <c r="S3518" i="3"/>
  <c r="R3519" i="3"/>
  <c r="S3519" i="3"/>
  <c r="R3520" i="3"/>
  <c r="S3520" i="3"/>
  <c r="R3521" i="3"/>
  <c r="S3521" i="3"/>
  <c r="R3522" i="3"/>
  <c r="S3522" i="3"/>
  <c r="R3523" i="3"/>
  <c r="S3523" i="3"/>
  <c r="R3524" i="3"/>
  <c r="S3524" i="3"/>
  <c r="R3525" i="3"/>
  <c r="S3525" i="3"/>
  <c r="R3526" i="3"/>
  <c r="S3526" i="3"/>
  <c r="R3527" i="3"/>
  <c r="S3527" i="3"/>
  <c r="R3528" i="3"/>
  <c r="S3528" i="3"/>
  <c r="R3529" i="3"/>
  <c r="S3529" i="3"/>
  <c r="R3530" i="3"/>
  <c r="S3530" i="3"/>
  <c r="R3531" i="3"/>
  <c r="S3531" i="3"/>
  <c r="R3532" i="3"/>
  <c r="S3532" i="3"/>
  <c r="R3533" i="3"/>
  <c r="S3533" i="3"/>
  <c r="R3534" i="3"/>
  <c r="S3534" i="3"/>
  <c r="R3535" i="3"/>
  <c r="S3535" i="3"/>
  <c r="R3536" i="3"/>
  <c r="S3536" i="3"/>
  <c r="R3537" i="3"/>
  <c r="S3537" i="3"/>
  <c r="R3538" i="3"/>
  <c r="S3538" i="3"/>
  <c r="R3539" i="3"/>
  <c r="S3539" i="3"/>
  <c r="R3540" i="3"/>
  <c r="S3540" i="3"/>
  <c r="R3541" i="3"/>
  <c r="S3541" i="3"/>
  <c r="R3542" i="3"/>
  <c r="S3542" i="3"/>
  <c r="R3543" i="3"/>
  <c r="S3543" i="3"/>
  <c r="R3544" i="3"/>
  <c r="S3544" i="3"/>
  <c r="R3545" i="3"/>
  <c r="S3545" i="3"/>
  <c r="R3546" i="3"/>
  <c r="S3546" i="3"/>
  <c r="R3547" i="3"/>
  <c r="S3547" i="3"/>
  <c r="R3548" i="3"/>
  <c r="S3548" i="3"/>
  <c r="R3549" i="3"/>
  <c r="S3549" i="3"/>
  <c r="R3550" i="3"/>
  <c r="S3550" i="3"/>
  <c r="R3551" i="3"/>
  <c r="S3551" i="3"/>
  <c r="R3552" i="3"/>
  <c r="S3552" i="3"/>
  <c r="R3553" i="3"/>
  <c r="S3553" i="3"/>
  <c r="R3554" i="3"/>
  <c r="S3554" i="3"/>
  <c r="R3555" i="3"/>
  <c r="S3555" i="3"/>
  <c r="R3556" i="3"/>
  <c r="S3556" i="3"/>
  <c r="R3557" i="3"/>
  <c r="S3557" i="3"/>
  <c r="R3558" i="3"/>
  <c r="S3558" i="3"/>
  <c r="R3559" i="3"/>
  <c r="S3559" i="3"/>
  <c r="R3560" i="3"/>
  <c r="S3560" i="3"/>
  <c r="R3561" i="3"/>
  <c r="S3561" i="3"/>
  <c r="R3562" i="3"/>
  <c r="S3562" i="3"/>
  <c r="R3563" i="3"/>
  <c r="S3563" i="3"/>
  <c r="R3564" i="3"/>
  <c r="S3564" i="3"/>
  <c r="R3565" i="3"/>
  <c r="S3565" i="3"/>
  <c r="R3566" i="3"/>
  <c r="S3566" i="3"/>
  <c r="R3567" i="3"/>
  <c r="S3567" i="3"/>
  <c r="R3568" i="3"/>
  <c r="S3568" i="3"/>
  <c r="R3569" i="3"/>
  <c r="S3569" i="3"/>
  <c r="R3570" i="3"/>
  <c r="S3570" i="3"/>
  <c r="R3571" i="3"/>
  <c r="S3571" i="3"/>
  <c r="R3572" i="3"/>
  <c r="S3572" i="3"/>
  <c r="R3573" i="3"/>
  <c r="S3573" i="3"/>
  <c r="R3574" i="3"/>
  <c r="S3574" i="3"/>
  <c r="R3575" i="3"/>
  <c r="S3575" i="3"/>
  <c r="R3576" i="3"/>
  <c r="S3576" i="3"/>
  <c r="R3577" i="3"/>
  <c r="S3577" i="3"/>
  <c r="R3578" i="3"/>
  <c r="S3578" i="3"/>
  <c r="R3579" i="3"/>
  <c r="S3579" i="3"/>
  <c r="R3580" i="3"/>
  <c r="S3580" i="3"/>
  <c r="R3581" i="3"/>
  <c r="S3581" i="3"/>
  <c r="R3582" i="3"/>
  <c r="S3582" i="3"/>
  <c r="R3583" i="3"/>
  <c r="S3583" i="3"/>
  <c r="R3584" i="3"/>
  <c r="S3584" i="3"/>
  <c r="R3585" i="3"/>
  <c r="S3585" i="3"/>
  <c r="R3586" i="3"/>
  <c r="S3586" i="3"/>
  <c r="R3587" i="3"/>
  <c r="S3587" i="3"/>
  <c r="R3588" i="3"/>
  <c r="S3588" i="3"/>
  <c r="R3589" i="3"/>
  <c r="S3589" i="3"/>
  <c r="R3590" i="3"/>
  <c r="S3590" i="3"/>
  <c r="R3591" i="3"/>
  <c r="S3591" i="3"/>
  <c r="R3592" i="3"/>
  <c r="S3592" i="3"/>
  <c r="R3593" i="3"/>
  <c r="S3593" i="3"/>
  <c r="R3594" i="3"/>
  <c r="S3594" i="3"/>
  <c r="R3595" i="3"/>
  <c r="S3595" i="3"/>
  <c r="R3596" i="3"/>
  <c r="S3596" i="3"/>
  <c r="R3597" i="3"/>
  <c r="S3597" i="3"/>
  <c r="R3598" i="3"/>
  <c r="S3598" i="3"/>
  <c r="R3599" i="3"/>
  <c r="S3599" i="3"/>
  <c r="R3600" i="3"/>
  <c r="S3600" i="3"/>
  <c r="R3601" i="3"/>
  <c r="S3601" i="3"/>
  <c r="R3602" i="3"/>
  <c r="S3602" i="3"/>
  <c r="R3603" i="3"/>
  <c r="S3603" i="3"/>
  <c r="R3604" i="3"/>
  <c r="S3604" i="3"/>
  <c r="R3605" i="3"/>
  <c r="S3605" i="3"/>
  <c r="R3606" i="3"/>
  <c r="S3606" i="3"/>
  <c r="R3607" i="3"/>
  <c r="S3607" i="3"/>
  <c r="R3608" i="3"/>
  <c r="S3608" i="3"/>
  <c r="R3609" i="3"/>
  <c r="S3609" i="3"/>
  <c r="R3610" i="3"/>
  <c r="S3610" i="3"/>
  <c r="R3611" i="3"/>
  <c r="S3611" i="3"/>
  <c r="R3612" i="3"/>
  <c r="S3612" i="3"/>
  <c r="R3613" i="3"/>
  <c r="S3613" i="3"/>
  <c r="R3614" i="3"/>
  <c r="S3614" i="3"/>
  <c r="R3615" i="3"/>
  <c r="S3615" i="3"/>
  <c r="R3616" i="3"/>
  <c r="S3616" i="3"/>
  <c r="R3617" i="3"/>
  <c r="S3617" i="3"/>
  <c r="R3618" i="3"/>
  <c r="S3618" i="3"/>
  <c r="R3619" i="3"/>
  <c r="S3619" i="3"/>
  <c r="R3620" i="3"/>
  <c r="S3620" i="3"/>
  <c r="R3621" i="3"/>
  <c r="S3621" i="3"/>
  <c r="R3622" i="3"/>
  <c r="S3622" i="3"/>
  <c r="R3623" i="3"/>
  <c r="S3623" i="3"/>
  <c r="R3624" i="3"/>
  <c r="S3624" i="3"/>
  <c r="R3625" i="3"/>
  <c r="S3625" i="3"/>
  <c r="R3626" i="3"/>
  <c r="S3626" i="3"/>
  <c r="R3627" i="3"/>
  <c r="S3627" i="3"/>
  <c r="R3628" i="3"/>
  <c r="S3628" i="3"/>
  <c r="R3629" i="3"/>
  <c r="S3629" i="3"/>
  <c r="R3630" i="3"/>
  <c r="S3630" i="3"/>
  <c r="R3631" i="3"/>
  <c r="S3631" i="3"/>
  <c r="R3632" i="3"/>
  <c r="S3632" i="3"/>
  <c r="R3633" i="3"/>
  <c r="S3633" i="3"/>
  <c r="R3634" i="3"/>
  <c r="S3634" i="3"/>
  <c r="R3635" i="3"/>
  <c r="S3635" i="3"/>
  <c r="R3636" i="3"/>
  <c r="S3636" i="3"/>
  <c r="R3637" i="3"/>
  <c r="S3637" i="3"/>
  <c r="R3638" i="3"/>
  <c r="S3638" i="3"/>
  <c r="R3639" i="3"/>
  <c r="S3639" i="3"/>
  <c r="R3640" i="3"/>
  <c r="S3640" i="3"/>
  <c r="R3641" i="3"/>
  <c r="S3641" i="3"/>
  <c r="R3642" i="3"/>
  <c r="S3642" i="3"/>
  <c r="R3643" i="3"/>
  <c r="S3643" i="3"/>
  <c r="R3644" i="3"/>
  <c r="S3644" i="3"/>
  <c r="R3645" i="3"/>
  <c r="S3645" i="3"/>
  <c r="R3646" i="3"/>
  <c r="S3646" i="3"/>
  <c r="R3647" i="3"/>
  <c r="S3647" i="3"/>
  <c r="R3648" i="3"/>
  <c r="S3648" i="3"/>
  <c r="R3649" i="3"/>
  <c r="S3649" i="3"/>
  <c r="R3650" i="3"/>
  <c r="S3650" i="3"/>
  <c r="R3651" i="3"/>
  <c r="S3651" i="3"/>
  <c r="R3652" i="3"/>
  <c r="S3652" i="3"/>
  <c r="R3653" i="3"/>
  <c r="S3653" i="3"/>
  <c r="R3654" i="3"/>
  <c r="S3654" i="3"/>
  <c r="R3655" i="3"/>
  <c r="S3655" i="3"/>
  <c r="R3656" i="3"/>
  <c r="S3656" i="3"/>
  <c r="R3657" i="3"/>
  <c r="S3657" i="3"/>
  <c r="R3658" i="3"/>
  <c r="S3658" i="3"/>
  <c r="R3659" i="3"/>
  <c r="S3659" i="3"/>
  <c r="R3660" i="3"/>
  <c r="S3660" i="3"/>
  <c r="R3661" i="3"/>
  <c r="S3661" i="3"/>
  <c r="R3662" i="3"/>
  <c r="S3662" i="3"/>
  <c r="R3663" i="3"/>
  <c r="S3663" i="3"/>
  <c r="R3664" i="3"/>
  <c r="S3664" i="3"/>
  <c r="R3665" i="3"/>
  <c r="S3665" i="3"/>
  <c r="R3666" i="3"/>
  <c r="S3666" i="3"/>
  <c r="R3667" i="3"/>
  <c r="S3667" i="3"/>
  <c r="R3668" i="3"/>
  <c r="S3668" i="3"/>
  <c r="R3669" i="3"/>
  <c r="S3669" i="3"/>
  <c r="R3670" i="3"/>
  <c r="S3670" i="3"/>
  <c r="R3671" i="3"/>
  <c r="S3671" i="3"/>
  <c r="R3672" i="3"/>
  <c r="S3672" i="3"/>
  <c r="R3673" i="3"/>
  <c r="S3673" i="3"/>
  <c r="R3674" i="3"/>
  <c r="S3674" i="3"/>
  <c r="R3675" i="3"/>
  <c r="S3675" i="3"/>
  <c r="R3676" i="3"/>
  <c r="S3676" i="3"/>
  <c r="R3677" i="3"/>
  <c r="S3677" i="3"/>
  <c r="R3678" i="3"/>
  <c r="S3678" i="3"/>
  <c r="R3679" i="3"/>
  <c r="S3679" i="3"/>
  <c r="R3680" i="3"/>
  <c r="S3680" i="3"/>
  <c r="R3681" i="3"/>
  <c r="S3681" i="3"/>
  <c r="R3682" i="3"/>
  <c r="S3682" i="3"/>
  <c r="R3683" i="3"/>
  <c r="S3683" i="3"/>
  <c r="R3684" i="3"/>
  <c r="S3684" i="3"/>
  <c r="R3685" i="3"/>
  <c r="S3685" i="3"/>
  <c r="R3686" i="3"/>
  <c r="S3686" i="3"/>
  <c r="R3687" i="3"/>
  <c r="S3687" i="3"/>
  <c r="R3688" i="3"/>
  <c r="S3688" i="3"/>
  <c r="R3689" i="3"/>
  <c r="S3689" i="3"/>
  <c r="R3690" i="3"/>
  <c r="S3690" i="3"/>
  <c r="R3691" i="3"/>
  <c r="S3691" i="3"/>
  <c r="R3692" i="3"/>
  <c r="S3692" i="3"/>
  <c r="R3693" i="3"/>
  <c r="S3693" i="3"/>
  <c r="R3694" i="3"/>
  <c r="S3694" i="3"/>
  <c r="R3695" i="3"/>
  <c r="S3695" i="3"/>
  <c r="R3696" i="3"/>
  <c r="S3696" i="3"/>
  <c r="R3697" i="3"/>
  <c r="S3697" i="3"/>
  <c r="R3698" i="3"/>
  <c r="S3698" i="3"/>
  <c r="R3699" i="3"/>
  <c r="S3699" i="3"/>
  <c r="R3700" i="3"/>
  <c r="S3700" i="3"/>
  <c r="R3701" i="3"/>
  <c r="S3701" i="3"/>
  <c r="R3702" i="3"/>
  <c r="S3702" i="3"/>
  <c r="R3703" i="3"/>
  <c r="S3703" i="3"/>
  <c r="R3704" i="3"/>
  <c r="S3704" i="3"/>
  <c r="R3705" i="3"/>
  <c r="S3705" i="3"/>
  <c r="R3706" i="3"/>
  <c r="S3706" i="3"/>
  <c r="R3707" i="3"/>
  <c r="S3707" i="3"/>
  <c r="R3708" i="3"/>
  <c r="S3708" i="3"/>
  <c r="R3709" i="3"/>
  <c r="S3709" i="3"/>
  <c r="R3710" i="3"/>
  <c r="S3710" i="3"/>
  <c r="R3711" i="3"/>
  <c r="S3711" i="3"/>
  <c r="R3712" i="3"/>
  <c r="S3712" i="3"/>
  <c r="R3713" i="3"/>
  <c r="S3713" i="3"/>
  <c r="R3714" i="3"/>
  <c r="S3714" i="3"/>
  <c r="R3715" i="3"/>
  <c r="S3715" i="3"/>
  <c r="R3716" i="3"/>
  <c r="S3716" i="3"/>
  <c r="R3717" i="3"/>
  <c r="S3717" i="3"/>
  <c r="R3718" i="3"/>
  <c r="S3718" i="3"/>
  <c r="R3719" i="3"/>
  <c r="S3719" i="3"/>
  <c r="R3720" i="3"/>
  <c r="S3720" i="3"/>
  <c r="R3721" i="3"/>
  <c r="S3721" i="3"/>
  <c r="R3722" i="3"/>
  <c r="S3722" i="3"/>
  <c r="R3723" i="3"/>
  <c r="S3723" i="3"/>
  <c r="R3724" i="3"/>
  <c r="S3724" i="3"/>
  <c r="R3725" i="3"/>
  <c r="S3725" i="3"/>
  <c r="R3726" i="3"/>
  <c r="S3726" i="3"/>
  <c r="R3727" i="3"/>
  <c r="S3727" i="3"/>
  <c r="R3728" i="3"/>
  <c r="S3728" i="3"/>
  <c r="R3729" i="3"/>
  <c r="S3729" i="3"/>
  <c r="R3730" i="3"/>
  <c r="S3730" i="3"/>
  <c r="R3731" i="3"/>
  <c r="S3731" i="3"/>
  <c r="R3732" i="3"/>
  <c r="S3732" i="3"/>
  <c r="R3733" i="3"/>
  <c r="S3733" i="3"/>
  <c r="R3734" i="3"/>
  <c r="S3734" i="3"/>
  <c r="R3735" i="3"/>
  <c r="S3735" i="3"/>
  <c r="R3736" i="3"/>
  <c r="S3736" i="3"/>
  <c r="R3737" i="3"/>
  <c r="S3737" i="3"/>
  <c r="R3738" i="3"/>
  <c r="S3738" i="3"/>
  <c r="R3739" i="3"/>
  <c r="S3739" i="3"/>
  <c r="R3740" i="3"/>
  <c r="S3740" i="3"/>
  <c r="R3741" i="3"/>
  <c r="S3741" i="3"/>
  <c r="R3742" i="3"/>
  <c r="S3742" i="3"/>
  <c r="R3743" i="3"/>
  <c r="S3743" i="3"/>
  <c r="R3744" i="3"/>
  <c r="S3744" i="3"/>
  <c r="R3745" i="3"/>
  <c r="S3745" i="3"/>
  <c r="R3746" i="3"/>
  <c r="S3746" i="3"/>
  <c r="R3747" i="3"/>
  <c r="S3747" i="3"/>
  <c r="R3748" i="3"/>
  <c r="S3748" i="3"/>
  <c r="R3749" i="3"/>
  <c r="S3749" i="3"/>
  <c r="R3750" i="3"/>
  <c r="S3750" i="3"/>
  <c r="R3751" i="3"/>
  <c r="S3751" i="3"/>
  <c r="R3752" i="3"/>
  <c r="S3752" i="3"/>
  <c r="R3753" i="3"/>
  <c r="S3753" i="3"/>
  <c r="R3754" i="3"/>
  <c r="S3754" i="3"/>
  <c r="R3755" i="3"/>
  <c r="S3755" i="3"/>
  <c r="R3756" i="3"/>
  <c r="S3756" i="3"/>
  <c r="R3757" i="3"/>
  <c r="S3757" i="3"/>
  <c r="R3758" i="3"/>
  <c r="S3758" i="3"/>
  <c r="R3759" i="3"/>
  <c r="S3759" i="3"/>
  <c r="R3760" i="3"/>
  <c r="S3760" i="3"/>
  <c r="R3761" i="3"/>
  <c r="S3761" i="3"/>
  <c r="R3762" i="3"/>
  <c r="S3762" i="3"/>
  <c r="R3763" i="3"/>
  <c r="S3763" i="3"/>
  <c r="R3764" i="3"/>
  <c r="S3764" i="3"/>
  <c r="R3765" i="3"/>
  <c r="S3765" i="3"/>
  <c r="R3766" i="3"/>
  <c r="S3766" i="3"/>
  <c r="R3767" i="3"/>
  <c r="S3767" i="3"/>
  <c r="R3768" i="3"/>
  <c r="S3768" i="3"/>
  <c r="R3769" i="3"/>
  <c r="S3769" i="3"/>
  <c r="R3770" i="3"/>
  <c r="S3770" i="3"/>
  <c r="R3771" i="3"/>
  <c r="S3771" i="3"/>
  <c r="R3772" i="3"/>
  <c r="S3772" i="3"/>
  <c r="R3773" i="3"/>
  <c r="S3773" i="3"/>
  <c r="R3774" i="3"/>
  <c r="S3774" i="3"/>
  <c r="R3775" i="3"/>
  <c r="S3775" i="3"/>
  <c r="R3776" i="3"/>
  <c r="S3776" i="3"/>
  <c r="R3777" i="3"/>
  <c r="S3777" i="3"/>
  <c r="R3778" i="3"/>
  <c r="S3778" i="3"/>
  <c r="R3779" i="3"/>
  <c r="S3779" i="3"/>
  <c r="R3780" i="3"/>
  <c r="S3780" i="3"/>
  <c r="R3781" i="3"/>
  <c r="S3781" i="3"/>
  <c r="R3782" i="3"/>
  <c r="S3782" i="3"/>
  <c r="R3783" i="3"/>
  <c r="S3783" i="3"/>
  <c r="R3784" i="3"/>
  <c r="S3784" i="3"/>
  <c r="R3785" i="3"/>
  <c r="S3785" i="3"/>
  <c r="R3786" i="3"/>
  <c r="S3786" i="3"/>
  <c r="R3787" i="3"/>
  <c r="S3787" i="3"/>
  <c r="R3788" i="3"/>
  <c r="S3788" i="3"/>
  <c r="R3789" i="3"/>
  <c r="S3789" i="3"/>
  <c r="R3790" i="3"/>
  <c r="S3790" i="3"/>
  <c r="R3791" i="3"/>
  <c r="S3791" i="3"/>
  <c r="R3792" i="3"/>
  <c r="S3792" i="3"/>
  <c r="R3793" i="3"/>
  <c r="S3793" i="3"/>
  <c r="R3794" i="3"/>
  <c r="S3794" i="3"/>
  <c r="R3795" i="3"/>
  <c r="S3795" i="3"/>
  <c r="R3796" i="3"/>
  <c r="S3796" i="3"/>
  <c r="R3797" i="3"/>
  <c r="S3797" i="3"/>
  <c r="R3798" i="3"/>
  <c r="S3798" i="3"/>
  <c r="R3799" i="3"/>
  <c r="S3799" i="3"/>
  <c r="R3800" i="3"/>
  <c r="S3800" i="3"/>
  <c r="R3801" i="3"/>
  <c r="S3801" i="3"/>
  <c r="R3802" i="3"/>
  <c r="S3802" i="3"/>
  <c r="R3803" i="3"/>
  <c r="S3803" i="3"/>
  <c r="R3804" i="3"/>
  <c r="S3804" i="3"/>
  <c r="R3805" i="3"/>
  <c r="S3805" i="3"/>
  <c r="R3806" i="3"/>
  <c r="S3806" i="3"/>
  <c r="R3807" i="3"/>
  <c r="S3807" i="3"/>
  <c r="R3808" i="3"/>
  <c r="S3808" i="3"/>
  <c r="R3809" i="3"/>
  <c r="S3809" i="3"/>
  <c r="R3810" i="3"/>
  <c r="S3810" i="3"/>
  <c r="R3811" i="3"/>
  <c r="S3811" i="3"/>
  <c r="R3812" i="3"/>
  <c r="S3812" i="3"/>
  <c r="R3813" i="3"/>
  <c r="S3813" i="3"/>
  <c r="R3814" i="3"/>
  <c r="S3814" i="3"/>
  <c r="R3815" i="3"/>
  <c r="S3815" i="3"/>
  <c r="R3816" i="3"/>
  <c r="S3816" i="3"/>
  <c r="R3817" i="3"/>
  <c r="S3817" i="3"/>
  <c r="R3818" i="3"/>
  <c r="S3818" i="3"/>
  <c r="R3819" i="3"/>
  <c r="S3819" i="3"/>
  <c r="R3820" i="3"/>
  <c r="S3820" i="3"/>
  <c r="R3821" i="3"/>
  <c r="S3821" i="3"/>
  <c r="R3822" i="3"/>
  <c r="S3822" i="3"/>
  <c r="R3823" i="3"/>
  <c r="S3823" i="3"/>
  <c r="R3824" i="3"/>
  <c r="S3824" i="3"/>
  <c r="R3825" i="3"/>
  <c r="S3825" i="3"/>
  <c r="R3826" i="3"/>
  <c r="S3826" i="3"/>
  <c r="R3827" i="3"/>
  <c r="S3827" i="3"/>
  <c r="R3828" i="3"/>
  <c r="S3828" i="3"/>
  <c r="R3829" i="3"/>
  <c r="S3829" i="3"/>
  <c r="R3830" i="3"/>
  <c r="S3830" i="3"/>
  <c r="R3831" i="3"/>
  <c r="S3831" i="3"/>
  <c r="R3832" i="3"/>
  <c r="S3832" i="3"/>
  <c r="R3833" i="3"/>
  <c r="S3833" i="3"/>
  <c r="R3834" i="3"/>
  <c r="S3834" i="3"/>
  <c r="R3835" i="3"/>
  <c r="S3835" i="3"/>
  <c r="R3836" i="3"/>
  <c r="S3836" i="3"/>
  <c r="R3837" i="3"/>
  <c r="S3837" i="3"/>
  <c r="R3838" i="3"/>
  <c r="S3838" i="3"/>
  <c r="R3839" i="3"/>
  <c r="S3839" i="3"/>
  <c r="R3840" i="3"/>
  <c r="S3840" i="3"/>
  <c r="R3841" i="3"/>
  <c r="S3841" i="3"/>
  <c r="R3842" i="3"/>
  <c r="S3842" i="3"/>
  <c r="R3843" i="3"/>
  <c r="S3843" i="3"/>
  <c r="R3844" i="3"/>
  <c r="S3844" i="3"/>
  <c r="R3845" i="3"/>
  <c r="S3845" i="3"/>
  <c r="R3846" i="3"/>
  <c r="S3846" i="3"/>
  <c r="R3847" i="3"/>
  <c r="S3847" i="3"/>
  <c r="R3848" i="3"/>
  <c r="S3848" i="3"/>
  <c r="R3849" i="3"/>
  <c r="S3849" i="3"/>
  <c r="R3850" i="3"/>
  <c r="S3850" i="3"/>
  <c r="R3851" i="3"/>
  <c r="S3851" i="3"/>
  <c r="R3852" i="3"/>
  <c r="S3852" i="3"/>
  <c r="R3853" i="3"/>
  <c r="S3853" i="3"/>
  <c r="R3854" i="3"/>
  <c r="S3854" i="3"/>
  <c r="R3855" i="3"/>
  <c r="S3855" i="3"/>
  <c r="R3856" i="3"/>
  <c r="S3856" i="3"/>
  <c r="R3857" i="3"/>
  <c r="S3857" i="3"/>
  <c r="R3858" i="3"/>
  <c r="S3858" i="3"/>
  <c r="R3859" i="3"/>
  <c r="S3859" i="3"/>
  <c r="R3860" i="3"/>
  <c r="S3860" i="3"/>
  <c r="R3861" i="3"/>
  <c r="S3861" i="3"/>
  <c r="R3862" i="3"/>
  <c r="S3862" i="3"/>
  <c r="R3863" i="3"/>
  <c r="S3863" i="3"/>
  <c r="R3864" i="3"/>
  <c r="S3864" i="3"/>
  <c r="R3865" i="3"/>
  <c r="S3865" i="3"/>
  <c r="R3866" i="3"/>
  <c r="S3866" i="3"/>
  <c r="R3867" i="3"/>
  <c r="S3867" i="3"/>
  <c r="R3868" i="3"/>
  <c r="S3868" i="3"/>
  <c r="R3869" i="3"/>
  <c r="S3869" i="3"/>
  <c r="R3870" i="3"/>
  <c r="S3870" i="3"/>
  <c r="R3871" i="3"/>
  <c r="S3871" i="3"/>
  <c r="R3872" i="3"/>
  <c r="S3872" i="3"/>
  <c r="R3873" i="3"/>
  <c r="S3873" i="3"/>
  <c r="R3874" i="3"/>
  <c r="S3874" i="3"/>
  <c r="R3875" i="3"/>
  <c r="S3875" i="3"/>
  <c r="R3876" i="3"/>
  <c r="S3876" i="3"/>
  <c r="R3877" i="3"/>
  <c r="S3877" i="3"/>
  <c r="R3878" i="3"/>
  <c r="S3878" i="3"/>
  <c r="R3879" i="3"/>
  <c r="S3879" i="3"/>
  <c r="R3880" i="3"/>
  <c r="S3880" i="3"/>
  <c r="R3881" i="3"/>
  <c r="S3881" i="3"/>
  <c r="R3882" i="3"/>
  <c r="S3882" i="3"/>
  <c r="R3883" i="3"/>
  <c r="S3883" i="3"/>
  <c r="R3884" i="3"/>
  <c r="S3884" i="3"/>
  <c r="R3885" i="3"/>
  <c r="S3885" i="3"/>
  <c r="R3886" i="3"/>
  <c r="S3886" i="3"/>
  <c r="R3887" i="3"/>
  <c r="S3887" i="3"/>
  <c r="R3888" i="3"/>
  <c r="S3888" i="3"/>
  <c r="R3889" i="3"/>
  <c r="S3889" i="3"/>
  <c r="R3890" i="3"/>
  <c r="S3890" i="3"/>
  <c r="R3891" i="3"/>
  <c r="S3891" i="3"/>
  <c r="R3892" i="3"/>
  <c r="S3892" i="3"/>
  <c r="R3893" i="3"/>
  <c r="S3893" i="3"/>
  <c r="R3894" i="3"/>
  <c r="S3894" i="3"/>
  <c r="R3895" i="3"/>
  <c r="S3895" i="3"/>
  <c r="R3896" i="3"/>
  <c r="S3896" i="3"/>
  <c r="R3897" i="3"/>
  <c r="S3897" i="3"/>
  <c r="R3898" i="3"/>
  <c r="S3898" i="3"/>
  <c r="R3899" i="3"/>
  <c r="S3899" i="3"/>
  <c r="R3900" i="3"/>
  <c r="S3900" i="3"/>
  <c r="R3901" i="3"/>
  <c r="S3901" i="3"/>
  <c r="R3902" i="3"/>
  <c r="S3902" i="3"/>
  <c r="R3903" i="3"/>
  <c r="S3903" i="3"/>
  <c r="R3904" i="3"/>
  <c r="S3904" i="3"/>
  <c r="R3905" i="3"/>
  <c r="S3905" i="3"/>
  <c r="R3906" i="3"/>
  <c r="S3906" i="3"/>
  <c r="R3907" i="3"/>
  <c r="S3907" i="3"/>
  <c r="R3908" i="3"/>
  <c r="S3908" i="3"/>
  <c r="S2" i="3"/>
  <c r="R2" i="3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R613" i="2"/>
  <c r="R614" i="2"/>
  <c r="R615" i="2"/>
  <c r="R616" i="2"/>
  <c r="R617" i="2"/>
  <c r="R618" i="2"/>
  <c r="R619" i="2"/>
  <c r="R620" i="2"/>
  <c r="R621" i="2"/>
  <c r="R622" i="2"/>
  <c r="R623" i="2"/>
  <c r="R624" i="2"/>
  <c r="R625" i="2"/>
  <c r="R626" i="2"/>
  <c r="R627" i="2"/>
  <c r="R628" i="2"/>
  <c r="R629" i="2"/>
  <c r="R630" i="2"/>
  <c r="R631" i="2"/>
  <c r="R632" i="2"/>
  <c r="R633" i="2"/>
  <c r="R634" i="2"/>
  <c r="R635" i="2"/>
  <c r="R636" i="2"/>
  <c r="R637" i="2"/>
  <c r="R638" i="2"/>
  <c r="R639" i="2"/>
  <c r="R640" i="2"/>
  <c r="R641" i="2"/>
  <c r="R642" i="2"/>
  <c r="R643" i="2"/>
  <c r="R644" i="2"/>
  <c r="R645" i="2"/>
  <c r="R646" i="2"/>
  <c r="R647" i="2"/>
  <c r="R648" i="2"/>
  <c r="R649" i="2"/>
  <c r="R650" i="2"/>
  <c r="R651" i="2"/>
  <c r="R652" i="2"/>
  <c r="R653" i="2"/>
  <c r="R654" i="2"/>
  <c r="R655" i="2"/>
  <c r="R656" i="2"/>
  <c r="R657" i="2"/>
  <c r="R658" i="2"/>
  <c r="R659" i="2"/>
  <c r="R660" i="2"/>
  <c r="R661" i="2"/>
  <c r="R662" i="2"/>
  <c r="R663" i="2"/>
  <c r="R664" i="2"/>
  <c r="R665" i="2"/>
  <c r="R666" i="2"/>
  <c r="R667" i="2"/>
  <c r="R668" i="2"/>
  <c r="R669" i="2"/>
  <c r="R670" i="2"/>
  <c r="R671" i="2"/>
  <c r="R672" i="2"/>
  <c r="R673" i="2"/>
  <c r="R674" i="2"/>
  <c r="R675" i="2"/>
  <c r="R676" i="2"/>
  <c r="R677" i="2"/>
  <c r="R678" i="2"/>
  <c r="R679" i="2"/>
  <c r="R680" i="2"/>
  <c r="R681" i="2"/>
  <c r="R682" i="2"/>
  <c r="R683" i="2"/>
  <c r="R684" i="2"/>
  <c r="R685" i="2"/>
  <c r="R686" i="2"/>
  <c r="R687" i="2"/>
  <c r="R688" i="2"/>
  <c r="R689" i="2"/>
  <c r="R690" i="2"/>
  <c r="R691" i="2"/>
  <c r="R692" i="2"/>
  <c r="R693" i="2"/>
  <c r="R694" i="2"/>
  <c r="R695" i="2"/>
  <c r="R696" i="2"/>
  <c r="R697" i="2"/>
  <c r="R698" i="2"/>
  <c r="R699" i="2"/>
  <c r="R700" i="2"/>
  <c r="R701" i="2"/>
  <c r="R702" i="2"/>
  <c r="R703" i="2"/>
  <c r="R704" i="2"/>
  <c r="R705" i="2"/>
  <c r="R706" i="2"/>
  <c r="R707" i="2"/>
  <c r="R708" i="2"/>
  <c r="R709" i="2"/>
  <c r="R710" i="2"/>
  <c r="R711" i="2"/>
  <c r="R712" i="2"/>
  <c r="R713" i="2"/>
  <c r="R714" i="2"/>
  <c r="R715" i="2"/>
  <c r="R716" i="2"/>
  <c r="R717" i="2"/>
  <c r="R718" i="2"/>
  <c r="R719" i="2"/>
  <c r="R720" i="2"/>
  <c r="R721" i="2"/>
  <c r="R722" i="2"/>
  <c r="R723" i="2"/>
  <c r="R724" i="2"/>
  <c r="R725" i="2"/>
  <c r="R726" i="2"/>
  <c r="R727" i="2"/>
  <c r="R728" i="2"/>
  <c r="R729" i="2"/>
  <c r="R730" i="2"/>
  <c r="R731" i="2"/>
  <c r="R732" i="2"/>
  <c r="R733" i="2"/>
  <c r="R734" i="2"/>
  <c r="R735" i="2"/>
  <c r="R736" i="2"/>
  <c r="R737" i="2"/>
  <c r="R738" i="2"/>
  <c r="R739" i="2"/>
  <c r="R740" i="2"/>
  <c r="R741" i="2"/>
  <c r="R742" i="2"/>
  <c r="R743" i="2"/>
  <c r="R744" i="2"/>
  <c r="R745" i="2"/>
  <c r="R746" i="2"/>
  <c r="R747" i="2"/>
  <c r="R748" i="2"/>
  <c r="R749" i="2"/>
  <c r="R750" i="2"/>
  <c r="R751" i="2"/>
  <c r="R752" i="2"/>
  <c r="R753" i="2"/>
  <c r="R754" i="2"/>
  <c r="R755" i="2"/>
  <c r="R756" i="2"/>
  <c r="R757" i="2"/>
  <c r="R758" i="2"/>
  <c r="R759" i="2"/>
  <c r="R760" i="2"/>
  <c r="R761" i="2"/>
  <c r="R762" i="2"/>
  <c r="R763" i="2"/>
  <c r="R764" i="2"/>
  <c r="R765" i="2"/>
  <c r="R766" i="2"/>
  <c r="R767" i="2"/>
  <c r="R768" i="2"/>
  <c r="R769" i="2"/>
  <c r="R770" i="2"/>
  <c r="R771" i="2"/>
  <c r="R772" i="2"/>
  <c r="R773" i="2"/>
  <c r="R774" i="2"/>
  <c r="R775" i="2"/>
  <c r="R776" i="2"/>
  <c r="R777" i="2"/>
  <c r="R778" i="2"/>
  <c r="R779" i="2"/>
  <c r="R780" i="2"/>
  <c r="R781" i="2"/>
  <c r="R782" i="2"/>
  <c r="R783" i="2"/>
  <c r="R784" i="2"/>
  <c r="R785" i="2"/>
  <c r="R786" i="2"/>
  <c r="R787" i="2"/>
  <c r="R788" i="2"/>
  <c r="R789" i="2"/>
  <c r="R790" i="2"/>
  <c r="R791" i="2"/>
  <c r="R792" i="2"/>
  <c r="R793" i="2"/>
  <c r="R794" i="2"/>
  <c r="R795" i="2"/>
  <c r="R796" i="2"/>
  <c r="R797" i="2"/>
  <c r="R798" i="2"/>
  <c r="R799" i="2"/>
  <c r="R800" i="2"/>
  <c r="R801" i="2"/>
  <c r="R802" i="2"/>
  <c r="R803" i="2"/>
  <c r="R804" i="2"/>
  <c r="R805" i="2"/>
  <c r="R806" i="2"/>
  <c r="R807" i="2"/>
  <c r="R808" i="2"/>
  <c r="R809" i="2"/>
  <c r="R810" i="2"/>
  <c r="R811" i="2"/>
  <c r="R812" i="2"/>
  <c r="R813" i="2"/>
  <c r="R814" i="2"/>
  <c r="R815" i="2"/>
  <c r="R816" i="2"/>
  <c r="R817" i="2"/>
  <c r="R818" i="2"/>
  <c r="R819" i="2"/>
  <c r="R820" i="2"/>
  <c r="R821" i="2"/>
  <c r="R822" i="2"/>
  <c r="R823" i="2"/>
  <c r="R824" i="2"/>
  <c r="R825" i="2"/>
  <c r="R826" i="2"/>
  <c r="R827" i="2"/>
  <c r="R828" i="2"/>
  <c r="R829" i="2"/>
  <c r="R830" i="2"/>
  <c r="R831" i="2"/>
  <c r="R832" i="2"/>
  <c r="R833" i="2"/>
  <c r="R834" i="2"/>
  <c r="R835" i="2"/>
  <c r="R836" i="2"/>
  <c r="R837" i="2"/>
  <c r="R838" i="2"/>
  <c r="R839" i="2"/>
  <c r="R840" i="2"/>
  <c r="R841" i="2"/>
  <c r="R842" i="2"/>
  <c r="R843" i="2"/>
  <c r="R844" i="2"/>
  <c r="R845" i="2"/>
  <c r="R846" i="2"/>
  <c r="R847" i="2"/>
  <c r="R848" i="2"/>
  <c r="R849" i="2"/>
  <c r="R850" i="2"/>
  <c r="R851" i="2"/>
  <c r="R852" i="2"/>
  <c r="R853" i="2"/>
  <c r="R854" i="2"/>
  <c r="R855" i="2"/>
  <c r="R856" i="2"/>
  <c r="R857" i="2"/>
  <c r="R858" i="2"/>
  <c r="R859" i="2"/>
  <c r="R860" i="2"/>
  <c r="R861" i="2"/>
  <c r="R862" i="2"/>
  <c r="R863" i="2"/>
  <c r="R864" i="2"/>
  <c r="R865" i="2"/>
  <c r="R866" i="2"/>
  <c r="R867" i="2"/>
  <c r="R868" i="2"/>
  <c r="R869" i="2"/>
  <c r="R870" i="2"/>
  <c r="R871" i="2"/>
  <c r="R872" i="2"/>
  <c r="R873" i="2"/>
  <c r="R874" i="2"/>
  <c r="R875" i="2"/>
  <c r="R876" i="2"/>
  <c r="R877" i="2"/>
  <c r="R878" i="2"/>
  <c r="R879" i="2"/>
  <c r="R880" i="2"/>
  <c r="R881" i="2"/>
  <c r="R882" i="2"/>
  <c r="R883" i="2"/>
  <c r="R884" i="2"/>
  <c r="R885" i="2"/>
  <c r="R886" i="2"/>
  <c r="R887" i="2"/>
  <c r="R888" i="2"/>
  <c r="R889" i="2"/>
  <c r="R890" i="2"/>
  <c r="R891" i="2"/>
  <c r="R892" i="2"/>
  <c r="R893" i="2"/>
  <c r="R894" i="2"/>
  <c r="R895" i="2"/>
  <c r="R896" i="2"/>
  <c r="R897" i="2"/>
  <c r="R898" i="2"/>
  <c r="R899" i="2"/>
  <c r="R900" i="2"/>
  <c r="R901" i="2"/>
  <c r="R902" i="2"/>
  <c r="R903" i="2"/>
  <c r="R904" i="2"/>
  <c r="R905" i="2"/>
  <c r="R906" i="2"/>
  <c r="R907" i="2"/>
  <c r="R908" i="2"/>
  <c r="R909" i="2"/>
  <c r="R910" i="2"/>
  <c r="R911" i="2"/>
  <c r="R912" i="2"/>
  <c r="R913" i="2"/>
  <c r="R914" i="2"/>
  <c r="R915" i="2"/>
  <c r="R916" i="2"/>
  <c r="R917" i="2"/>
  <c r="R918" i="2"/>
  <c r="R919" i="2"/>
  <c r="R920" i="2"/>
  <c r="R921" i="2"/>
  <c r="R922" i="2"/>
  <c r="R923" i="2"/>
  <c r="R924" i="2"/>
  <c r="R925" i="2"/>
  <c r="R926" i="2"/>
  <c r="R927" i="2"/>
  <c r="R928" i="2"/>
  <c r="R929" i="2"/>
  <c r="R930" i="2"/>
  <c r="R931" i="2"/>
  <c r="R932" i="2"/>
  <c r="R933" i="2"/>
  <c r="R934" i="2"/>
  <c r="R935" i="2"/>
  <c r="R936" i="2"/>
  <c r="R937" i="2"/>
  <c r="R938" i="2"/>
  <c r="R939" i="2"/>
  <c r="R940" i="2"/>
  <c r="R941" i="2"/>
  <c r="R942" i="2"/>
  <c r="R943" i="2"/>
  <c r="R944" i="2"/>
  <c r="R945" i="2"/>
  <c r="R946" i="2"/>
  <c r="R947" i="2"/>
  <c r="R948" i="2"/>
  <c r="R949" i="2"/>
  <c r="R950" i="2"/>
  <c r="R951" i="2"/>
  <c r="R952" i="2"/>
  <c r="R953" i="2"/>
  <c r="R954" i="2"/>
  <c r="R955" i="2"/>
  <c r="R956" i="2"/>
  <c r="R957" i="2"/>
  <c r="R958" i="2"/>
  <c r="R959" i="2"/>
  <c r="R960" i="2"/>
  <c r="R961" i="2"/>
  <c r="R962" i="2"/>
  <c r="R963" i="2"/>
  <c r="R964" i="2"/>
  <c r="R965" i="2"/>
  <c r="R966" i="2"/>
  <c r="R967" i="2"/>
  <c r="R968" i="2"/>
  <c r="R969" i="2"/>
  <c r="R970" i="2"/>
  <c r="R971" i="2"/>
  <c r="R972" i="2"/>
  <c r="R973" i="2"/>
  <c r="R974" i="2"/>
  <c r="R975" i="2"/>
  <c r="R976" i="2"/>
  <c r="R977" i="2"/>
  <c r="R978" i="2"/>
  <c r="R979" i="2"/>
  <c r="R980" i="2"/>
  <c r="R981" i="2"/>
  <c r="R982" i="2"/>
  <c r="R983" i="2"/>
  <c r="R984" i="2"/>
  <c r="R985" i="2"/>
  <c r="R986" i="2"/>
  <c r="R987" i="2"/>
  <c r="R988" i="2"/>
  <c r="R989" i="2"/>
  <c r="R990" i="2"/>
  <c r="R991" i="2"/>
  <c r="R992" i="2"/>
  <c r="R993" i="2"/>
  <c r="R994" i="2"/>
  <c r="R995" i="2"/>
  <c r="R996" i="2"/>
  <c r="R997" i="2"/>
  <c r="R998" i="2"/>
  <c r="R999" i="2"/>
  <c r="R1000" i="2"/>
  <c r="R1001" i="2"/>
  <c r="R1002" i="2"/>
  <c r="R1003" i="2"/>
  <c r="R1004" i="2"/>
  <c r="R1005" i="2"/>
  <c r="R1006" i="2"/>
  <c r="R1007" i="2"/>
  <c r="R1008" i="2"/>
  <c r="R1009" i="2"/>
  <c r="R1010" i="2"/>
  <c r="R1011" i="2"/>
  <c r="R1012" i="2"/>
  <c r="R1013" i="2"/>
  <c r="R1014" i="2"/>
  <c r="R1015" i="2"/>
  <c r="R1016" i="2"/>
  <c r="R1017" i="2"/>
  <c r="R1018" i="2"/>
  <c r="R1019" i="2"/>
  <c r="R1020" i="2"/>
  <c r="R1021" i="2"/>
  <c r="R1022" i="2"/>
  <c r="R1023" i="2"/>
  <c r="R1024" i="2"/>
  <c r="R1025" i="2"/>
  <c r="R1026" i="2"/>
  <c r="R1027" i="2"/>
  <c r="R1028" i="2"/>
  <c r="R1029" i="2"/>
  <c r="R1030" i="2"/>
  <c r="R1031" i="2"/>
  <c r="R1032" i="2"/>
  <c r="R1033" i="2"/>
  <c r="R1034" i="2"/>
  <c r="R1035" i="2"/>
  <c r="R1036" i="2"/>
  <c r="R1037" i="2"/>
  <c r="R1038" i="2"/>
  <c r="R1039" i="2"/>
  <c r="R1040" i="2"/>
  <c r="R1041" i="2"/>
  <c r="R1042" i="2"/>
  <c r="R1043" i="2"/>
  <c r="R1044" i="2"/>
  <c r="R1045" i="2"/>
  <c r="R1046" i="2"/>
  <c r="R1047" i="2"/>
  <c r="R1048" i="2"/>
  <c r="R1049" i="2"/>
  <c r="R1050" i="2"/>
  <c r="R1051" i="2"/>
  <c r="R1052" i="2"/>
  <c r="R1053" i="2"/>
  <c r="R1054" i="2"/>
  <c r="R1055" i="2"/>
  <c r="R1056" i="2"/>
  <c r="R1057" i="2"/>
  <c r="R1058" i="2"/>
  <c r="R1059" i="2"/>
  <c r="R1060" i="2"/>
  <c r="R1061" i="2"/>
  <c r="R1062" i="2"/>
  <c r="R1063" i="2"/>
  <c r="R1064" i="2"/>
  <c r="R1065" i="2"/>
  <c r="R1066" i="2"/>
  <c r="R1067" i="2"/>
  <c r="R1068" i="2"/>
  <c r="R1069" i="2"/>
  <c r="R1070" i="2"/>
  <c r="R1071" i="2"/>
  <c r="R1072" i="2"/>
  <c r="R1073" i="2"/>
  <c r="R1074" i="2"/>
  <c r="R1075" i="2"/>
  <c r="R1076" i="2"/>
  <c r="R1077" i="2"/>
  <c r="R1078" i="2"/>
  <c r="R1079" i="2"/>
  <c r="R1080" i="2"/>
  <c r="R1081" i="2"/>
  <c r="R1082" i="2"/>
  <c r="R1083" i="2"/>
  <c r="R1084" i="2"/>
  <c r="R1085" i="2"/>
  <c r="R1086" i="2"/>
  <c r="R1087" i="2"/>
  <c r="R1088" i="2"/>
  <c r="R1089" i="2"/>
  <c r="R1090" i="2"/>
  <c r="R1091" i="2"/>
  <c r="R1092" i="2"/>
  <c r="R1093" i="2"/>
  <c r="R1094" i="2"/>
  <c r="R1095" i="2"/>
  <c r="R1096" i="2"/>
  <c r="R1097" i="2"/>
  <c r="R1098" i="2"/>
  <c r="R1099" i="2"/>
  <c r="R1100" i="2"/>
  <c r="R1101" i="2"/>
  <c r="R1102" i="2"/>
  <c r="R1103" i="2"/>
  <c r="R1104" i="2"/>
  <c r="R1105" i="2"/>
  <c r="R1106" i="2"/>
  <c r="R1107" i="2"/>
  <c r="R1108" i="2"/>
  <c r="R1109" i="2"/>
  <c r="R1110" i="2"/>
  <c r="R1111" i="2"/>
  <c r="R1112" i="2"/>
  <c r="R1113" i="2"/>
  <c r="R1114" i="2"/>
  <c r="R1115" i="2"/>
  <c r="R1116" i="2"/>
  <c r="R1117" i="2"/>
  <c r="R1118" i="2"/>
  <c r="R1119" i="2"/>
  <c r="R1120" i="2"/>
  <c r="R1121" i="2"/>
  <c r="R1122" i="2"/>
  <c r="R1123" i="2"/>
  <c r="R1124" i="2"/>
  <c r="R1125" i="2"/>
  <c r="R1126" i="2"/>
  <c r="R1127" i="2"/>
  <c r="R1128" i="2"/>
  <c r="R1129" i="2"/>
  <c r="R1130" i="2"/>
  <c r="R1131" i="2"/>
  <c r="R1132" i="2"/>
  <c r="R1133" i="2"/>
  <c r="R1134" i="2"/>
  <c r="R1135" i="2"/>
  <c r="R1136" i="2"/>
  <c r="R1137" i="2"/>
  <c r="R1138" i="2"/>
  <c r="R1139" i="2"/>
  <c r="R1140" i="2"/>
  <c r="R1141" i="2"/>
  <c r="R1142" i="2"/>
  <c r="R1143" i="2"/>
  <c r="R1144" i="2"/>
  <c r="R1145" i="2"/>
  <c r="R1146" i="2"/>
  <c r="R1147" i="2"/>
  <c r="R1148" i="2"/>
  <c r="R1149" i="2"/>
  <c r="R1150" i="2"/>
  <c r="R1151" i="2"/>
  <c r="R1152" i="2"/>
  <c r="R1153" i="2"/>
  <c r="R1154" i="2"/>
  <c r="R1155" i="2"/>
  <c r="R1156" i="2"/>
  <c r="R1157" i="2"/>
  <c r="R1158" i="2"/>
  <c r="R1159" i="2"/>
  <c r="R1160" i="2"/>
  <c r="R1161" i="2"/>
  <c r="R1162" i="2"/>
  <c r="R1163" i="2"/>
  <c r="R1164" i="2"/>
  <c r="R1165" i="2"/>
  <c r="R1166" i="2"/>
  <c r="R1167" i="2"/>
  <c r="R1168" i="2"/>
  <c r="R1169" i="2"/>
  <c r="R1170" i="2"/>
  <c r="R1171" i="2"/>
  <c r="R1172" i="2"/>
  <c r="R1173" i="2"/>
  <c r="R1174" i="2"/>
  <c r="R1175" i="2"/>
  <c r="R1176" i="2"/>
  <c r="R1177" i="2"/>
  <c r="R1178" i="2"/>
  <c r="R1179" i="2"/>
  <c r="R1180" i="2"/>
  <c r="R1181" i="2"/>
  <c r="R1182" i="2"/>
  <c r="R1183" i="2"/>
  <c r="R1184" i="2"/>
  <c r="R1185" i="2"/>
  <c r="R1186" i="2"/>
  <c r="R1187" i="2"/>
  <c r="R1188" i="2"/>
  <c r="R1189" i="2"/>
  <c r="R1190" i="2"/>
  <c r="R1191" i="2"/>
  <c r="R1192" i="2"/>
  <c r="R1193" i="2"/>
  <c r="R1194" i="2"/>
  <c r="R1195" i="2"/>
  <c r="R1196" i="2"/>
  <c r="R1197" i="2"/>
  <c r="R1198" i="2"/>
  <c r="R1199" i="2"/>
  <c r="R1200" i="2"/>
  <c r="R1201" i="2"/>
  <c r="R1202" i="2"/>
  <c r="R1203" i="2"/>
  <c r="R1204" i="2"/>
  <c r="R1205" i="2"/>
  <c r="R1206" i="2"/>
  <c r="R1207" i="2"/>
  <c r="R1208" i="2"/>
  <c r="R1209" i="2"/>
  <c r="R1210" i="2"/>
  <c r="R1211" i="2"/>
  <c r="R1212" i="2"/>
  <c r="R1213" i="2"/>
  <c r="R1214" i="2"/>
  <c r="R1215" i="2"/>
  <c r="R1216" i="2"/>
  <c r="R1217" i="2"/>
  <c r="R1218" i="2"/>
  <c r="R1219" i="2"/>
  <c r="R1220" i="2"/>
  <c r="R1221" i="2"/>
  <c r="R1222" i="2"/>
  <c r="R1223" i="2"/>
  <c r="R1224" i="2"/>
  <c r="R1225" i="2"/>
  <c r="R1226" i="2"/>
  <c r="R1227" i="2"/>
  <c r="R1228" i="2"/>
  <c r="R1229" i="2"/>
  <c r="R1230" i="2"/>
  <c r="R1231" i="2"/>
  <c r="R1232" i="2"/>
  <c r="R1233" i="2"/>
  <c r="R1234" i="2"/>
  <c r="R1235" i="2"/>
  <c r="R1236" i="2"/>
  <c r="R1237" i="2"/>
  <c r="R1238" i="2"/>
  <c r="R1239" i="2"/>
  <c r="R1240" i="2"/>
  <c r="R1241" i="2"/>
  <c r="R1242" i="2"/>
  <c r="R1243" i="2"/>
  <c r="R1244" i="2"/>
  <c r="R1245" i="2"/>
  <c r="R1246" i="2"/>
  <c r="R1247" i="2"/>
  <c r="R1248" i="2"/>
  <c r="R1249" i="2"/>
  <c r="R1250" i="2"/>
  <c r="R1251" i="2"/>
  <c r="R1252" i="2"/>
  <c r="R1253" i="2"/>
  <c r="R1254" i="2"/>
  <c r="R1255" i="2"/>
  <c r="R1256" i="2"/>
  <c r="R1257" i="2"/>
  <c r="R1258" i="2"/>
  <c r="R1259" i="2"/>
  <c r="R1260" i="2"/>
  <c r="R1261" i="2"/>
  <c r="R1262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1276" i="2"/>
  <c r="R1277" i="2"/>
  <c r="R1278" i="2"/>
  <c r="R1279" i="2"/>
  <c r="R1280" i="2"/>
  <c r="R1281" i="2"/>
  <c r="R1282" i="2"/>
  <c r="R1283" i="2"/>
  <c r="R1284" i="2"/>
  <c r="R1285" i="2"/>
  <c r="R1286" i="2"/>
  <c r="R1287" i="2"/>
  <c r="R1288" i="2"/>
  <c r="R1289" i="2"/>
  <c r="R1290" i="2"/>
  <c r="R1291" i="2"/>
  <c r="R1292" i="2"/>
  <c r="R1293" i="2"/>
  <c r="R1294" i="2"/>
  <c r="R1295" i="2"/>
  <c r="R1296" i="2"/>
  <c r="R1297" i="2"/>
  <c r="R1298" i="2"/>
  <c r="R1299" i="2"/>
  <c r="R1300" i="2"/>
  <c r="R1301" i="2"/>
  <c r="R1302" i="2"/>
  <c r="R1303" i="2"/>
  <c r="R1304" i="2"/>
  <c r="R1305" i="2"/>
  <c r="R1306" i="2"/>
  <c r="R1307" i="2"/>
  <c r="R1308" i="2"/>
  <c r="R1309" i="2"/>
  <c r="R1310" i="2"/>
  <c r="R1311" i="2"/>
  <c r="R1312" i="2"/>
  <c r="R1313" i="2"/>
  <c r="R1314" i="2"/>
  <c r="R1315" i="2"/>
  <c r="R1316" i="2"/>
  <c r="R1317" i="2"/>
  <c r="R1318" i="2"/>
  <c r="R1319" i="2"/>
  <c r="R1320" i="2"/>
  <c r="R1321" i="2"/>
  <c r="R1322" i="2"/>
  <c r="R1323" i="2"/>
  <c r="R1324" i="2"/>
  <c r="R1325" i="2"/>
  <c r="R1326" i="2"/>
  <c r="R1327" i="2"/>
  <c r="R1328" i="2"/>
  <c r="R1329" i="2"/>
  <c r="R1330" i="2"/>
  <c r="R1331" i="2"/>
  <c r="R1332" i="2"/>
  <c r="R1333" i="2"/>
  <c r="R1334" i="2"/>
  <c r="R1335" i="2"/>
  <c r="R1336" i="2"/>
  <c r="R1337" i="2"/>
  <c r="R1338" i="2"/>
  <c r="R1339" i="2"/>
  <c r="R1340" i="2"/>
  <c r="R1341" i="2"/>
  <c r="R1342" i="2"/>
  <c r="R1343" i="2"/>
  <c r="R1344" i="2"/>
  <c r="R1345" i="2"/>
  <c r="R1346" i="2"/>
  <c r="R1347" i="2"/>
  <c r="R1348" i="2"/>
  <c r="R1349" i="2"/>
  <c r="R1350" i="2"/>
  <c r="R1351" i="2"/>
  <c r="R1352" i="2"/>
  <c r="R1353" i="2"/>
  <c r="R1354" i="2"/>
  <c r="R1355" i="2"/>
  <c r="R1356" i="2"/>
  <c r="R1357" i="2"/>
  <c r="R1358" i="2"/>
  <c r="R1359" i="2"/>
  <c r="R1360" i="2"/>
  <c r="R1361" i="2"/>
  <c r="R1362" i="2"/>
  <c r="R1363" i="2"/>
  <c r="R1364" i="2"/>
  <c r="R1365" i="2"/>
  <c r="R1366" i="2"/>
  <c r="R1367" i="2"/>
  <c r="R1368" i="2"/>
  <c r="R1369" i="2"/>
  <c r="R1370" i="2"/>
  <c r="R1371" i="2"/>
  <c r="R1372" i="2"/>
  <c r="R1373" i="2"/>
  <c r="R1374" i="2"/>
  <c r="R1375" i="2"/>
  <c r="R1376" i="2"/>
  <c r="R1377" i="2"/>
  <c r="R1378" i="2"/>
  <c r="R1379" i="2"/>
  <c r="R1380" i="2"/>
  <c r="R1381" i="2"/>
  <c r="R1382" i="2"/>
  <c r="R1383" i="2"/>
  <c r="R1384" i="2"/>
  <c r="R1385" i="2"/>
  <c r="R1386" i="2"/>
  <c r="R1387" i="2"/>
  <c r="R1388" i="2"/>
  <c r="R1389" i="2"/>
  <c r="R1390" i="2"/>
  <c r="R1391" i="2"/>
  <c r="R1392" i="2"/>
  <c r="R1393" i="2"/>
  <c r="R1394" i="2"/>
  <c r="R1395" i="2"/>
  <c r="R1396" i="2"/>
  <c r="R1397" i="2"/>
  <c r="R1398" i="2"/>
  <c r="R1399" i="2"/>
  <c r="R1400" i="2"/>
  <c r="R1401" i="2"/>
  <c r="R1402" i="2"/>
  <c r="R1403" i="2"/>
  <c r="R1404" i="2"/>
  <c r="R1405" i="2"/>
  <c r="R1406" i="2"/>
  <c r="R1407" i="2"/>
  <c r="R1408" i="2"/>
  <c r="R1409" i="2"/>
  <c r="R1410" i="2"/>
  <c r="R1411" i="2"/>
  <c r="R1412" i="2"/>
  <c r="R1413" i="2"/>
  <c r="R1414" i="2"/>
  <c r="R1415" i="2"/>
  <c r="R1416" i="2"/>
  <c r="R1417" i="2"/>
  <c r="R1418" i="2"/>
  <c r="R1419" i="2"/>
  <c r="R1420" i="2"/>
  <c r="R1421" i="2"/>
  <c r="R1422" i="2"/>
  <c r="R1423" i="2"/>
  <c r="R1424" i="2"/>
  <c r="R1425" i="2"/>
  <c r="R1426" i="2"/>
  <c r="R1427" i="2"/>
  <c r="R1428" i="2"/>
  <c r="R1429" i="2"/>
  <c r="R1430" i="2"/>
  <c r="R1431" i="2"/>
  <c r="R1432" i="2"/>
  <c r="R1433" i="2"/>
  <c r="R1434" i="2"/>
  <c r="R1435" i="2"/>
  <c r="R1436" i="2"/>
  <c r="R1437" i="2"/>
  <c r="R1438" i="2"/>
  <c r="R1439" i="2"/>
  <c r="R1440" i="2"/>
  <c r="R1441" i="2"/>
  <c r="R1442" i="2"/>
  <c r="R1443" i="2"/>
  <c r="R1444" i="2"/>
  <c r="R1445" i="2"/>
  <c r="R1446" i="2"/>
  <c r="R1447" i="2"/>
  <c r="R1448" i="2"/>
  <c r="R1449" i="2"/>
  <c r="R1450" i="2"/>
  <c r="R1451" i="2"/>
  <c r="R1452" i="2"/>
  <c r="R1453" i="2"/>
  <c r="R1454" i="2"/>
  <c r="R1455" i="2"/>
  <c r="R1456" i="2"/>
  <c r="R1457" i="2"/>
  <c r="R1458" i="2"/>
  <c r="R1459" i="2"/>
  <c r="R1460" i="2"/>
  <c r="R1461" i="2"/>
  <c r="R1462" i="2"/>
  <c r="R1463" i="2"/>
  <c r="R1464" i="2"/>
  <c r="R1465" i="2"/>
  <c r="R1466" i="2"/>
  <c r="R1467" i="2"/>
  <c r="R1468" i="2"/>
  <c r="R1469" i="2"/>
  <c r="R1470" i="2"/>
  <c r="R1471" i="2"/>
  <c r="R1472" i="2"/>
  <c r="R1473" i="2"/>
  <c r="R1474" i="2"/>
  <c r="R1475" i="2"/>
  <c r="R1476" i="2"/>
  <c r="R1477" i="2"/>
  <c r="R1478" i="2"/>
  <c r="R1479" i="2"/>
  <c r="R1480" i="2"/>
  <c r="R1481" i="2"/>
  <c r="R1482" i="2"/>
  <c r="R1483" i="2"/>
  <c r="R1484" i="2"/>
  <c r="R1485" i="2"/>
  <c r="R1486" i="2"/>
  <c r="R1487" i="2"/>
  <c r="R1488" i="2"/>
  <c r="R1489" i="2"/>
  <c r="R1490" i="2"/>
  <c r="R1491" i="2"/>
  <c r="R1492" i="2"/>
  <c r="R1493" i="2"/>
  <c r="R1494" i="2"/>
  <c r="R1495" i="2"/>
  <c r="R1496" i="2"/>
  <c r="R1497" i="2"/>
  <c r="R1498" i="2"/>
  <c r="R1499" i="2"/>
  <c r="R1500" i="2"/>
  <c r="R1501" i="2"/>
  <c r="R1502" i="2"/>
  <c r="R1503" i="2"/>
  <c r="R1504" i="2"/>
  <c r="R1505" i="2"/>
  <c r="R1506" i="2"/>
  <c r="R1507" i="2"/>
  <c r="R1508" i="2"/>
  <c r="R1509" i="2"/>
  <c r="R1510" i="2"/>
  <c r="R1511" i="2"/>
  <c r="R1512" i="2"/>
  <c r="R1513" i="2"/>
  <c r="R1514" i="2"/>
  <c r="R1515" i="2"/>
  <c r="R1516" i="2"/>
  <c r="R1517" i="2"/>
  <c r="R1518" i="2"/>
  <c r="R1519" i="2"/>
  <c r="R1520" i="2"/>
  <c r="R1521" i="2"/>
  <c r="R1522" i="2"/>
  <c r="R1523" i="2"/>
  <c r="R1524" i="2"/>
  <c r="R1525" i="2"/>
  <c r="R1526" i="2"/>
  <c r="R1527" i="2"/>
  <c r="R1528" i="2"/>
  <c r="R1529" i="2"/>
  <c r="R1530" i="2"/>
  <c r="R1531" i="2"/>
  <c r="R1532" i="2"/>
  <c r="R1533" i="2"/>
  <c r="R1534" i="2"/>
  <c r="R1535" i="2"/>
  <c r="R1536" i="2"/>
  <c r="R1537" i="2"/>
  <c r="R1538" i="2"/>
  <c r="R1539" i="2"/>
  <c r="R1540" i="2"/>
  <c r="R1541" i="2"/>
  <c r="R1542" i="2"/>
  <c r="R1543" i="2"/>
  <c r="R1544" i="2"/>
  <c r="R1545" i="2"/>
  <c r="R1546" i="2"/>
  <c r="R1547" i="2"/>
  <c r="R1548" i="2"/>
  <c r="R1549" i="2"/>
  <c r="R1550" i="2"/>
  <c r="R1551" i="2"/>
  <c r="R1552" i="2"/>
  <c r="R1553" i="2"/>
  <c r="R1554" i="2"/>
  <c r="R1555" i="2"/>
  <c r="R1556" i="2"/>
  <c r="R1557" i="2"/>
  <c r="R1558" i="2"/>
  <c r="R1559" i="2"/>
  <c r="R1560" i="2"/>
  <c r="R1561" i="2"/>
  <c r="R1562" i="2"/>
  <c r="R1563" i="2"/>
  <c r="R1564" i="2"/>
  <c r="R1565" i="2"/>
  <c r="R1566" i="2"/>
  <c r="R1567" i="2"/>
  <c r="R1568" i="2"/>
  <c r="R1569" i="2"/>
  <c r="R1570" i="2"/>
  <c r="R1571" i="2"/>
  <c r="R1572" i="2"/>
  <c r="R1573" i="2"/>
  <c r="R1574" i="2"/>
  <c r="R1575" i="2"/>
  <c r="R1576" i="2"/>
  <c r="R1577" i="2"/>
  <c r="R1578" i="2"/>
  <c r="R1579" i="2"/>
  <c r="R1580" i="2"/>
  <c r="R1581" i="2"/>
  <c r="R1582" i="2"/>
  <c r="R1583" i="2"/>
  <c r="R1584" i="2"/>
  <c r="R1585" i="2"/>
  <c r="R1586" i="2"/>
  <c r="R1587" i="2"/>
  <c r="R1588" i="2"/>
  <c r="R1589" i="2"/>
  <c r="R1590" i="2"/>
  <c r="R1591" i="2"/>
  <c r="R1592" i="2"/>
  <c r="R1593" i="2"/>
  <c r="R1594" i="2"/>
  <c r="R1595" i="2"/>
  <c r="R1596" i="2"/>
  <c r="R1597" i="2"/>
  <c r="R1598" i="2"/>
  <c r="R1599" i="2"/>
  <c r="R1600" i="2"/>
  <c r="R1601" i="2"/>
  <c r="R1602" i="2"/>
  <c r="R1603" i="2"/>
  <c r="R1604" i="2"/>
  <c r="R1605" i="2"/>
  <c r="R1606" i="2"/>
  <c r="R1607" i="2"/>
  <c r="R1608" i="2"/>
  <c r="R1609" i="2"/>
  <c r="R1610" i="2"/>
  <c r="R1611" i="2"/>
  <c r="R1612" i="2"/>
  <c r="R1613" i="2"/>
  <c r="R1614" i="2"/>
  <c r="R1615" i="2"/>
  <c r="R1616" i="2"/>
  <c r="R1617" i="2"/>
  <c r="R1618" i="2"/>
  <c r="R1619" i="2"/>
  <c r="R1620" i="2"/>
  <c r="R1621" i="2"/>
  <c r="R1622" i="2"/>
  <c r="R1623" i="2"/>
  <c r="R1624" i="2"/>
  <c r="R1625" i="2"/>
  <c r="R1626" i="2"/>
  <c r="R1627" i="2"/>
  <c r="R1628" i="2"/>
  <c r="R1629" i="2"/>
  <c r="R1630" i="2"/>
  <c r="R1631" i="2"/>
  <c r="R1632" i="2"/>
  <c r="R1633" i="2"/>
  <c r="R1634" i="2"/>
  <c r="R1635" i="2"/>
  <c r="R1636" i="2"/>
  <c r="R1637" i="2"/>
  <c r="R1638" i="2"/>
  <c r="R1639" i="2"/>
  <c r="R1640" i="2"/>
  <c r="R1641" i="2"/>
  <c r="R1642" i="2"/>
  <c r="R1643" i="2"/>
  <c r="R1644" i="2"/>
  <c r="R1645" i="2"/>
  <c r="R1646" i="2"/>
  <c r="R1647" i="2"/>
  <c r="R1648" i="2"/>
  <c r="R1649" i="2"/>
  <c r="R1650" i="2"/>
  <c r="R1651" i="2"/>
  <c r="R1652" i="2"/>
  <c r="R1653" i="2"/>
  <c r="R1654" i="2"/>
  <c r="R1655" i="2"/>
  <c r="R1656" i="2"/>
  <c r="R1657" i="2"/>
  <c r="R1658" i="2"/>
  <c r="R1659" i="2"/>
  <c r="R1660" i="2"/>
  <c r="R1661" i="2"/>
  <c r="R1662" i="2"/>
  <c r="R1663" i="2"/>
  <c r="R1664" i="2"/>
  <c r="R1665" i="2"/>
  <c r="R1666" i="2"/>
  <c r="R1667" i="2"/>
  <c r="R1668" i="2"/>
  <c r="R1669" i="2"/>
  <c r="R1670" i="2"/>
  <c r="R1671" i="2"/>
  <c r="R1672" i="2"/>
  <c r="R1673" i="2"/>
  <c r="R1674" i="2"/>
  <c r="R1675" i="2"/>
  <c r="R1676" i="2"/>
  <c r="R1677" i="2"/>
  <c r="R1678" i="2"/>
  <c r="R1679" i="2"/>
  <c r="R1680" i="2"/>
  <c r="R1681" i="2"/>
  <c r="R1682" i="2"/>
  <c r="R1683" i="2"/>
  <c r="R1684" i="2"/>
  <c r="R1685" i="2"/>
  <c r="R1686" i="2"/>
  <c r="R1687" i="2"/>
  <c r="R1688" i="2"/>
  <c r="R1689" i="2"/>
  <c r="R1690" i="2"/>
  <c r="R1691" i="2"/>
  <c r="R1692" i="2"/>
  <c r="R1693" i="2"/>
  <c r="R1694" i="2"/>
  <c r="R1695" i="2"/>
  <c r="R1696" i="2"/>
  <c r="R1697" i="2"/>
  <c r="R1698" i="2"/>
  <c r="R1699" i="2"/>
  <c r="R1700" i="2"/>
  <c r="R1701" i="2"/>
  <c r="R1702" i="2"/>
  <c r="R1703" i="2"/>
  <c r="R1704" i="2"/>
  <c r="R1705" i="2"/>
  <c r="R1706" i="2"/>
  <c r="R1707" i="2"/>
  <c r="R1708" i="2"/>
  <c r="R1709" i="2"/>
  <c r="R1710" i="2"/>
  <c r="R1711" i="2"/>
  <c r="R1712" i="2"/>
  <c r="R1713" i="2"/>
  <c r="R1714" i="2"/>
  <c r="R1715" i="2"/>
  <c r="R1716" i="2"/>
  <c r="R1717" i="2"/>
  <c r="R1718" i="2"/>
  <c r="R1719" i="2"/>
  <c r="R1720" i="2"/>
  <c r="R1721" i="2"/>
  <c r="R1722" i="2"/>
  <c r="R1723" i="2"/>
  <c r="R1724" i="2"/>
  <c r="R1725" i="2"/>
  <c r="R1726" i="2"/>
  <c r="R1727" i="2"/>
  <c r="R1728" i="2"/>
  <c r="R1729" i="2"/>
  <c r="R1730" i="2"/>
  <c r="R1731" i="2"/>
  <c r="R1732" i="2"/>
  <c r="R1733" i="2"/>
  <c r="R1734" i="2"/>
  <c r="R1735" i="2"/>
  <c r="R1736" i="2"/>
  <c r="R1737" i="2"/>
  <c r="R1738" i="2"/>
  <c r="R1739" i="2"/>
  <c r="R1740" i="2"/>
  <c r="R1741" i="2"/>
  <c r="R1742" i="2"/>
  <c r="R1743" i="2"/>
  <c r="R1744" i="2"/>
  <c r="R1745" i="2"/>
  <c r="R1746" i="2"/>
  <c r="R1747" i="2"/>
  <c r="R1748" i="2"/>
  <c r="R1749" i="2"/>
  <c r="R1750" i="2"/>
  <c r="R1751" i="2"/>
  <c r="R1752" i="2"/>
  <c r="R1753" i="2"/>
  <c r="R1754" i="2"/>
  <c r="R1755" i="2"/>
  <c r="R1756" i="2"/>
  <c r="R1757" i="2"/>
  <c r="R1758" i="2"/>
  <c r="R1759" i="2"/>
  <c r="R1760" i="2"/>
  <c r="R1761" i="2"/>
  <c r="R1762" i="2"/>
  <c r="R1763" i="2"/>
  <c r="R1764" i="2"/>
  <c r="R1765" i="2"/>
  <c r="R1766" i="2"/>
  <c r="R1767" i="2"/>
  <c r="R1768" i="2"/>
  <c r="R1769" i="2"/>
  <c r="R1770" i="2"/>
  <c r="R1771" i="2"/>
  <c r="R1772" i="2"/>
  <c r="R1773" i="2"/>
  <c r="R1774" i="2"/>
  <c r="R1775" i="2"/>
  <c r="R1776" i="2"/>
  <c r="R1777" i="2"/>
  <c r="R1778" i="2"/>
  <c r="R1779" i="2"/>
  <c r="R1780" i="2"/>
  <c r="R1781" i="2"/>
  <c r="R1782" i="2"/>
  <c r="R1783" i="2"/>
  <c r="R1784" i="2"/>
  <c r="R1785" i="2"/>
  <c r="R1786" i="2"/>
  <c r="R1787" i="2"/>
  <c r="R1788" i="2"/>
  <c r="R1789" i="2"/>
  <c r="R1790" i="2"/>
  <c r="R1791" i="2"/>
  <c r="R1792" i="2"/>
  <c r="R1793" i="2"/>
  <c r="R1794" i="2"/>
  <c r="R1795" i="2"/>
  <c r="R1796" i="2"/>
  <c r="R1797" i="2"/>
  <c r="R1798" i="2"/>
  <c r="R1799" i="2"/>
  <c r="R1800" i="2"/>
  <c r="R1801" i="2"/>
  <c r="R1802" i="2"/>
  <c r="R1803" i="2"/>
  <c r="R1804" i="2"/>
  <c r="R1805" i="2"/>
  <c r="R1806" i="2"/>
  <c r="R1807" i="2"/>
  <c r="R1808" i="2"/>
  <c r="R1809" i="2"/>
  <c r="R1810" i="2"/>
  <c r="R1811" i="2"/>
  <c r="R1812" i="2"/>
  <c r="R1813" i="2"/>
  <c r="R1814" i="2"/>
  <c r="R1815" i="2"/>
  <c r="R1816" i="2"/>
  <c r="R1817" i="2"/>
  <c r="R1818" i="2"/>
  <c r="R1819" i="2"/>
  <c r="R1820" i="2"/>
  <c r="R1821" i="2"/>
  <c r="R1822" i="2"/>
  <c r="R1823" i="2"/>
  <c r="R1824" i="2"/>
  <c r="R1825" i="2"/>
  <c r="R1826" i="2"/>
  <c r="R1827" i="2"/>
  <c r="R1828" i="2"/>
  <c r="R1829" i="2"/>
  <c r="R1830" i="2"/>
  <c r="R1831" i="2"/>
  <c r="R1832" i="2"/>
  <c r="R1833" i="2"/>
  <c r="R1834" i="2"/>
  <c r="R1835" i="2"/>
  <c r="R1836" i="2"/>
  <c r="R1837" i="2"/>
  <c r="R1838" i="2"/>
  <c r="R1839" i="2"/>
  <c r="R1840" i="2"/>
  <c r="R1841" i="2"/>
  <c r="R1842" i="2"/>
  <c r="R1843" i="2"/>
  <c r="R1844" i="2"/>
  <c r="R1845" i="2"/>
  <c r="R1846" i="2"/>
  <c r="R1847" i="2"/>
  <c r="R1848" i="2"/>
  <c r="R1849" i="2"/>
  <c r="R1850" i="2"/>
  <c r="R1851" i="2"/>
  <c r="R1852" i="2"/>
  <c r="R1853" i="2"/>
  <c r="R1854" i="2"/>
  <c r="R1855" i="2"/>
  <c r="R1856" i="2"/>
  <c r="R1857" i="2"/>
  <c r="R1858" i="2"/>
  <c r="R1859" i="2"/>
  <c r="R1860" i="2"/>
  <c r="R1861" i="2"/>
  <c r="R1862" i="2"/>
  <c r="R1863" i="2"/>
  <c r="R1864" i="2"/>
  <c r="R1865" i="2"/>
  <c r="R1866" i="2"/>
  <c r="R1867" i="2"/>
  <c r="R1868" i="2"/>
  <c r="R1869" i="2"/>
  <c r="R1870" i="2"/>
  <c r="R1871" i="2"/>
  <c r="R1872" i="2"/>
  <c r="R1873" i="2"/>
  <c r="R1874" i="2"/>
  <c r="R1875" i="2"/>
  <c r="R1876" i="2"/>
  <c r="R1877" i="2"/>
  <c r="R1878" i="2"/>
  <c r="R1879" i="2"/>
  <c r="R1880" i="2"/>
  <c r="R1881" i="2"/>
  <c r="R1882" i="2"/>
  <c r="R1883" i="2"/>
  <c r="R1884" i="2"/>
  <c r="R1885" i="2"/>
  <c r="R1886" i="2"/>
  <c r="R1887" i="2"/>
  <c r="R1888" i="2"/>
  <c r="R1889" i="2"/>
  <c r="R1890" i="2"/>
  <c r="R1891" i="2"/>
  <c r="R1892" i="2"/>
  <c r="R1893" i="2"/>
  <c r="R1894" i="2"/>
  <c r="R1895" i="2"/>
  <c r="R1896" i="2"/>
  <c r="R1897" i="2"/>
  <c r="R1898" i="2"/>
  <c r="R1899" i="2"/>
  <c r="R1900" i="2"/>
  <c r="R1901" i="2"/>
  <c r="R1902" i="2"/>
  <c r="R1903" i="2"/>
  <c r="R1904" i="2"/>
  <c r="R1905" i="2"/>
  <c r="R1906" i="2"/>
  <c r="R1907" i="2"/>
  <c r="R1908" i="2"/>
  <c r="R1909" i="2"/>
  <c r="R1910" i="2"/>
  <c r="R1911" i="2"/>
  <c r="R1912" i="2"/>
  <c r="R1913" i="2"/>
  <c r="R1914" i="2"/>
  <c r="R1915" i="2"/>
  <c r="R1916" i="2"/>
  <c r="R1917" i="2"/>
  <c r="R1918" i="2"/>
  <c r="R1919" i="2"/>
  <c r="R1920" i="2"/>
  <c r="R1921" i="2"/>
  <c r="R1922" i="2"/>
  <c r="R1923" i="2"/>
  <c r="R1924" i="2"/>
  <c r="R1925" i="2"/>
  <c r="R1926" i="2"/>
  <c r="R1927" i="2"/>
  <c r="R1928" i="2"/>
  <c r="R1929" i="2"/>
  <c r="R1930" i="2"/>
  <c r="R1931" i="2"/>
  <c r="R1932" i="2"/>
  <c r="R1933" i="2"/>
  <c r="R1934" i="2"/>
  <c r="R1935" i="2"/>
  <c r="R1936" i="2"/>
  <c r="R1937" i="2"/>
  <c r="R1938" i="2"/>
  <c r="R1939" i="2"/>
  <c r="R1940" i="2"/>
  <c r="R1941" i="2"/>
  <c r="R1942" i="2"/>
  <c r="R1943" i="2"/>
  <c r="R1944" i="2"/>
  <c r="R1945" i="2"/>
  <c r="R1946" i="2"/>
  <c r="R1947" i="2"/>
  <c r="R1948" i="2"/>
  <c r="R1949" i="2"/>
  <c r="R1950" i="2"/>
  <c r="R1951" i="2"/>
  <c r="R1952" i="2"/>
  <c r="R1953" i="2"/>
  <c r="R1954" i="2"/>
  <c r="R1955" i="2"/>
  <c r="R1956" i="2"/>
  <c r="R1957" i="2"/>
  <c r="R1958" i="2"/>
  <c r="R1959" i="2"/>
  <c r="R1960" i="2"/>
  <c r="R1961" i="2"/>
  <c r="R1962" i="2"/>
  <c r="R1963" i="2"/>
  <c r="R1964" i="2"/>
  <c r="R1965" i="2"/>
  <c r="R1966" i="2"/>
  <c r="R1967" i="2"/>
  <c r="R1968" i="2"/>
  <c r="R1969" i="2"/>
  <c r="R1970" i="2"/>
  <c r="R1971" i="2"/>
  <c r="R1972" i="2"/>
  <c r="R1973" i="2"/>
  <c r="R1974" i="2"/>
  <c r="R1975" i="2"/>
  <c r="R1976" i="2"/>
  <c r="R1977" i="2"/>
  <c r="R1978" i="2"/>
  <c r="R1979" i="2"/>
  <c r="R1980" i="2"/>
  <c r="R1981" i="2"/>
  <c r="R1982" i="2"/>
  <c r="R1983" i="2"/>
  <c r="R1984" i="2"/>
  <c r="R1985" i="2"/>
  <c r="R1986" i="2"/>
  <c r="R1987" i="2"/>
  <c r="R1988" i="2"/>
  <c r="R1989" i="2"/>
  <c r="R1990" i="2"/>
  <c r="R1991" i="2"/>
  <c r="R1992" i="2"/>
  <c r="R1993" i="2"/>
  <c r="R1994" i="2"/>
  <c r="R1995" i="2"/>
  <c r="R1996" i="2"/>
  <c r="R1997" i="2"/>
  <c r="R1998" i="2"/>
  <c r="R1999" i="2"/>
  <c r="R2000" i="2"/>
  <c r="R2001" i="2"/>
  <c r="R2002" i="2"/>
  <c r="R2003" i="2"/>
  <c r="R2004" i="2"/>
  <c r="R2005" i="2"/>
  <c r="R2006" i="2"/>
  <c r="R2007" i="2"/>
  <c r="R2008" i="2"/>
  <c r="R2009" i="2"/>
  <c r="R2010" i="2"/>
  <c r="R2011" i="2"/>
  <c r="R2012" i="2"/>
  <c r="R2013" i="2"/>
  <c r="R2014" i="2"/>
  <c r="R2015" i="2"/>
  <c r="R2016" i="2"/>
  <c r="R2017" i="2"/>
  <c r="R2018" i="2"/>
  <c r="R2019" i="2"/>
  <c r="R2020" i="2"/>
  <c r="R2021" i="2"/>
  <c r="R2022" i="2"/>
  <c r="R2023" i="2"/>
  <c r="R2024" i="2"/>
  <c r="R2025" i="2"/>
  <c r="R2026" i="2"/>
  <c r="R2027" i="2"/>
  <c r="R2028" i="2"/>
  <c r="R2029" i="2"/>
  <c r="R2030" i="2"/>
  <c r="R2031" i="2"/>
  <c r="R2032" i="2"/>
  <c r="R2033" i="2"/>
  <c r="R2034" i="2"/>
  <c r="R2035" i="2"/>
  <c r="R2036" i="2"/>
  <c r="R2037" i="2"/>
  <c r="R2038" i="2"/>
  <c r="R2039" i="2"/>
  <c r="R2040" i="2"/>
  <c r="R2041" i="2"/>
  <c r="R2042" i="2"/>
  <c r="R2043" i="2"/>
  <c r="R2044" i="2"/>
  <c r="R2045" i="2"/>
  <c r="R2046" i="2"/>
  <c r="R2047" i="2"/>
  <c r="R2048" i="2"/>
  <c r="R2049" i="2"/>
  <c r="R2050" i="2"/>
  <c r="R2051" i="2"/>
  <c r="R2052" i="2"/>
  <c r="R2053" i="2"/>
  <c r="R2054" i="2"/>
  <c r="R2055" i="2"/>
  <c r="R2056" i="2"/>
  <c r="R2057" i="2"/>
  <c r="R2058" i="2"/>
  <c r="R2059" i="2"/>
  <c r="R2060" i="2"/>
  <c r="R2061" i="2"/>
  <c r="R2062" i="2"/>
  <c r="R2063" i="2"/>
  <c r="R2064" i="2"/>
  <c r="R2065" i="2"/>
  <c r="R2066" i="2"/>
  <c r="R2067" i="2"/>
  <c r="R2068" i="2"/>
  <c r="R2069" i="2"/>
  <c r="R2070" i="2"/>
  <c r="R2071" i="2"/>
  <c r="R2072" i="2"/>
  <c r="R2073" i="2"/>
  <c r="R2074" i="2"/>
  <c r="R2075" i="2"/>
  <c r="R2076" i="2"/>
  <c r="R2077" i="2"/>
  <c r="R2078" i="2"/>
  <c r="R2079" i="2"/>
  <c r="R2080" i="2"/>
  <c r="R2081" i="2"/>
  <c r="R2082" i="2"/>
  <c r="R2083" i="2"/>
  <c r="R2084" i="2"/>
  <c r="R2085" i="2"/>
  <c r="R2086" i="2"/>
  <c r="R2087" i="2"/>
  <c r="R2088" i="2"/>
  <c r="R2089" i="2"/>
  <c r="R2090" i="2"/>
  <c r="R2091" i="2"/>
  <c r="R2092" i="2"/>
  <c r="R2093" i="2"/>
  <c r="R2094" i="2"/>
  <c r="R2095" i="2"/>
  <c r="R2096" i="2"/>
  <c r="R2097" i="2"/>
  <c r="R2098" i="2"/>
  <c r="R2099" i="2"/>
  <c r="R2100" i="2"/>
  <c r="R2101" i="2"/>
  <c r="R2102" i="2"/>
  <c r="R2103" i="2"/>
  <c r="R2104" i="2"/>
  <c r="R2105" i="2"/>
  <c r="R2106" i="2"/>
  <c r="R2107" i="2"/>
  <c r="R2108" i="2"/>
  <c r="R2109" i="2"/>
  <c r="R2110" i="2"/>
  <c r="R2111" i="2"/>
  <c r="R2112" i="2"/>
  <c r="R2113" i="2"/>
  <c r="R2114" i="2"/>
  <c r="R2115" i="2"/>
  <c r="R2116" i="2"/>
  <c r="R2117" i="2"/>
  <c r="R2118" i="2"/>
  <c r="R2119" i="2"/>
  <c r="R2120" i="2"/>
  <c r="R2121" i="2"/>
  <c r="R2122" i="2"/>
  <c r="R2123" i="2"/>
  <c r="R2124" i="2"/>
  <c r="R2125" i="2"/>
  <c r="R2126" i="2"/>
  <c r="R2127" i="2"/>
  <c r="R2128" i="2"/>
  <c r="R2129" i="2"/>
  <c r="R2130" i="2"/>
  <c r="R2131" i="2"/>
  <c r="R2132" i="2"/>
  <c r="R2133" i="2"/>
  <c r="R2134" i="2"/>
  <c r="R2135" i="2"/>
  <c r="R2136" i="2"/>
  <c r="R2137" i="2"/>
  <c r="R2138" i="2"/>
  <c r="R2139" i="2"/>
  <c r="R2140" i="2"/>
  <c r="R2141" i="2"/>
  <c r="R2142" i="2"/>
  <c r="R2143" i="2"/>
  <c r="R2144" i="2"/>
  <c r="R2145" i="2"/>
  <c r="R2146" i="2"/>
  <c r="R2147" i="2"/>
  <c r="R2148" i="2"/>
  <c r="R2149" i="2"/>
  <c r="R2150" i="2"/>
  <c r="R2151" i="2"/>
  <c r="R2152" i="2"/>
  <c r="R2153" i="2"/>
  <c r="R2154" i="2"/>
  <c r="R2155" i="2"/>
  <c r="R2156" i="2"/>
  <c r="R2157" i="2"/>
  <c r="R2158" i="2"/>
  <c r="R2159" i="2"/>
  <c r="R2160" i="2"/>
  <c r="R2161" i="2"/>
  <c r="R2162" i="2"/>
  <c r="R2163" i="2"/>
  <c r="R2164" i="2"/>
  <c r="R2165" i="2"/>
  <c r="R2166" i="2"/>
  <c r="R2167" i="2"/>
  <c r="R2168" i="2"/>
  <c r="R2169" i="2"/>
  <c r="R2170" i="2"/>
  <c r="R2171" i="2"/>
  <c r="R2172" i="2"/>
  <c r="R2173" i="2"/>
  <c r="R2174" i="2"/>
  <c r="R2175" i="2"/>
  <c r="R2176" i="2"/>
  <c r="R2177" i="2"/>
  <c r="R2178" i="2"/>
  <c r="R2179" i="2"/>
  <c r="R2180" i="2"/>
  <c r="R2181" i="2"/>
  <c r="R2182" i="2"/>
  <c r="R2183" i="2"/>
  <c r="R2184" i="2"/>
  <c r="R2185" i="2"/>
  <c r="R2186" i="2"/>
  <c r="R2187" i="2"/>
  <c r="R2188" i="2"/>
  <c r="R2189" i="2"/>
  <c r="R2190" i="2"/>
  <c r="R2191" i="2"/>
  <c r="R2192" i="2"/>
  <c r="R2193" i="2"/>
  <c r="R2194" i="2"/>
  <c r="R2195" i="2"/>
  <c r="R2196" i="2"/>
  <c r="R2197" i="2"/>
  <c r="R2198" i="2"/>
  <c r="R2199" i="2"/>
  <c r="R2200" i="2"/>
  <c r="R2201" i="2"/>
  <c r="R2202" i="2"/>
  <c r="R2203" i="2"/>
  <c r="R2204" i="2"/>
  <c r="R2205" i="2"/>
  <c r="R2206" i="2"/>
  <c r="R2207" i="2"/>
  <c r="R2208" i="2"/>
  <c r="R2209" i="2"/>
  <c r="R2210" i="2"/>
  <c r="R2211" i="2"/>
  <c r="R2212" i="2"/>
  <c r="R2213" i="2"/>
  <c r="R2214" i="2"/>
  <c r="R2215" i="2"/>
  <c r="R2216" i="2"/>
  <c r="R2217" i="2"/>
  <c r="R2218" i="2"/>
  <c r="R2219" i="2"/>
  <c r="R2220" i="2"/>
  <c r="R2221" i="2"/>
  <c r="R2222" i="2"/>
  <c r="R2223" i="2"/>
  <c r="R2224" i="2"/>
  <c r="R2225" i="2"/>
  <c r="R2226" i="2"/>
  <c r="R2227" i="2"/>
  <c r="R2228" i="2"/>
  <c r="R2229" i="2"/>
  <c r="R2230" i="2"/>
  <c r="R2231" i="2"/>
  <c r="R2232" i="2"/>
  <c r="R2233" i="2"/>
  <c r="R2234" i="2"/>
  <c r="R2235" i="2"/>
  <c r="R2236" i="2"/>
  <c r="R2237" i="2"/>
  <c r="R2238" i="2"/>
  <c r="R2239" i="2"/>
  <c r="R2240" i="2"/>
  <c r="R2241" i="2"/>
  <c r="R2242" i="2"/>
  <c r="R2243" i="2"/>
  <c r="R2244" i="2"/>
  <c r="R2245" i="2"/>
  <c r="R2246" i="2"/>
  <c r="R2247" i="2"/>
  <c r="R2248" i="2"/>
  <c r="R2249" i="2"/>
  <c r="R2250" i="2"/>
  <c r="R2251" i="2"/>
  <c r="R2252" i="2"/>
  <c r="R2253" i="2"/>
  <c r="R2254" i="2"/>
  <c r="R2255" i="2"/>
  <c r="R2256" i="2"/>
  <c r="R2257" i="2"/>
  <c r="R2258" i="2"/>
  <c r="R2259" i="2"/>
  <c r="R2260" i="2"/>
  <c r="R2261" i="2"/>
  <c r="R2262" i="2"/>
  <c r="R2263" i="2"/>
  <c r="R2264" i="2"/>
  <c r="R2265" i="2"/>
  <c r="R2266" i="2"/>
  <c r="R2267" i="2"/>
  <c r="R2268" i="2"/>
  <c r="R2269" i="2"/>
  <c r="R2270" i="2"/>
  <c r="R2271" i="2"/>
  <c r="R2272" i="2"/>
  <c r="R2273" i="2"/>
  <c r="R2274" i="2"/>
  <c r="R2275" i="2"/>
  <c r="R2276" i="2"/>
  <c r="R2277" i="2"/>
  <c r="R2278" i="2"/>
  <c r="R2279" i="2"/>
  <c r="R2280" i="2"/>
  <c r="R2281" i="2"/>
  <c r="R2282" i="2"/>
  <c r="R2283" i="2"/>
  <c r="R2284" i="2"/>
  <c r="R2285" i="2"/>
  <c r="R2286" i="2"/>
  <c r="R2287" i="2"/>
  <c r="R2288" i="2"/>
  <c r="R2289" i="2"/>
  <c r="R2290" i="2"/>
  <c r="R2291" i="2"/>
  <c r="R2292" i="2"/>
  <c r="R2293" i="2"/>
  <c r="R2294" i="2"/>
  <c r="R2295" i="2"/>
  <c r="R2296" i="2"/>
  <c r="R2297" i="2"/>
  <c r="R2298" i="2"/>
  <c r="R2299" i="2"/>
  <c r="R2300" i="2"/>
  <c r="R2301" i="2"/>
  <c r="R2302" i="2"/>
  <c r="R2303" i="2"/>
  <c r="R2304" i="2"/>
  <c r="R2305" i="2"/>
  <c r="R2306" i="2"/>
  <c r="R2307" i="2"/>
  <c r="R2308" i="2"/>
  <c r="R2309" i="2"/>
  <c r="R2310" i="2"/>
  <c r="R2311" i="2"/>
  <c r="R2312" i="2"/>
  <c r="R2313" i="2"/>
  <c r="R2314" i="2"/>
  <c r="R2315" i="2"/>
  <c r="R2316" i="2"/>
  <c r="R2317" i="2"/>
  <c r="R2318" i="2"/>
  <c r="R2319" i="2"/>
  <c r="R2320" i="2"/>
  <c r="R2321" i="2"/>
  <c r="R2322" i="2"/>
  <c r="R2323" i="2"/>
  <c r="R2324" i="2"/>
  <c r="R2325" i="2"/>
  <c r="R2326" i="2"/>
  <c r="R2327" i="2"/>
  <c r="R2328" i="2"/>
  <c r="R2329" i="2"/>
  <c r="R2330" i="2"/>
  <c r="R2331" i="2"/>
  <c r="R2332" i="2"/>
  <c r="R2333" i="2"/>
  <c r="R2334" i="2"/>
  <c r="R2335" i="2"/>
  <c r="R2336" i="2"/>
  <c r="R2337" i="2"/>
  <c r="R2338" i="2"/>
  <c r="R2339" i="2"/>
  <c r="R2340" i="2"/>
  <c r="R2341" i="2"/>
  <c r="R2342" i="2"/>
  <c r="R2343" i="2"/>
  <c r="R2344" i="2"/>
  <c r="R2345" i="2"/>
  <c r="R2346" i="2"/>
  <c r="R2347" i="2"/>
  <c r="R2348" i="2"/>
  <c r="R2349" i="2"/>
  <c r="R2350" i="2"/>
  <c r="R2351" i="2"/>
  <c r="R2352" i="2"/>
  <c r="R2353" i="2"/>
  <c r="R2354" i="2"/>
  <c r="R2355" i="2"/>
  <c r="R2356" i="2"/>
  <c r="R2357" i="2"/>
  <c r="R2358" i="2"/>
  <c r="R2359" i="2"/>
  <c r="R2360" i="2"/>
  <c r="R2361" i="2"/>
  <c r="R2362" i="2"/>
  <c r="R2363" i="2"/>
  <c r="R2364" i="2"/>
  <c r="R2365" i="2"/>
  <c r="R2366" i="2"/>
  <c r="R2367" i="2"/>
  <c r="R2368" i="2"/>
  <c r="R2369" i="2"/>
  <c r="R2370" i="2"/>
  <c r="R2371" i="2"/>
  <c r="R2372" i="2"/>
  <c r="R2373" i="2"/>
  <c r="R2374" i="2"/>
  <c r="R2375" i="2"/>
  <c r="R2376" i="2"/>
  <c r="R2377" i="2"/>
  <c r="R2378" i="2"/>
  <c r="R2379" i="2"/>
  <c r="R2380" i="2"/>
  <c r="R2381" i="2"/>
  <c r="R2382" i="2"/>
  <c r="R2383" i="2"/>
  <c r="R2384" i="2"/>
  <c r="R2385" i="2"/>
  <c r="R2386" i="2"/>
  <c r="R2387" i="2"/>
  <c r="R2388" i="2"/>
  <c r="R2389" i="2"/>
  <c r="R2390" i="2"/>
  <c r="R2391" i="2"/>
  <c r="R2392" i="2"/>
  <c r="R2393" i="2"/>
  <c r="R2394" i="2"/>
  <c r="R2395" i="2"/>
  <c r="R2396" i="2"/>
  <c r="R2397" i="2"/>
  <c r="R2398" i="2"/>
  <c r="R2399" i="2"/>
  <c r="R2400" i="2"/>
  <c r="R2401" i="2"/>
  <c r="R2402" i="2"/>
  <c r="R2403" i="2"/>
  <c r="R2404" i="2"/>
  <c r="R2405" i="2"/>
  <c r="R2406" i="2"/>
  <c r="R2407" i="2"/>
  <c r="R2408" i="2"/>
  <c r="R2409" i="2"/>
  <c r="R2410" i="2"/>
  <c r="R2411" i="2"/>
  <c r="R2412" i="2"/>
  <c r="R2413" i="2"/>
  <c r="R2414" i="2"/>
  <c r="R2415" i="2"/>
  <c r="R2416" i="2"/>
  <c r="R2417" i="2"/>
  <c r="R2418" i="2"/>
  <c r="R2419" i="2"/>
  <c r="R2420" i="2"/>
  <c r="R2421" i="2"/>
  <c r="R2422" i="2"/>
  <c r="R2423" i="2"/>
  <c r="R2424" i="2"/>
  <c r="R2425" i="2"/>
  <c r="R2426" i="2"/>
  <c r="R2427" i="2"/>
  <c r="R2428" i="2"/>
  <c r="R2429" i="2"/>
  <c r="R2430" i="2"/>
  <c r="R2431" i="2"/>
  <c r="R2432" i="2"/>
  <c r="R2433" i="2"/>
  <c r="R2434" i="2"/>
  <c r="R2435" i="2"/>
  <c r="R2436" i="2"/>
  <c r="R2437" i="2"/>
  <c r="R2438" i="2"/>
  <c r="R2439" i="2"/>
  <c r="R2440" i="2"/>
  <c r="R2441" i="2"/>
  <c r="R2442" i="2"/>
  <c r="R2443" i="2"/>
  <c r="R2444" i="2"/>
  <c r="R2445" i="2"/>
  <c r="R2446" i="2"/>
  <c r="R2447" i="2"/>
  <c r="R2448" i="2"/>
  <c r="R2449" i="2"/>
  <c r="R2450" i="2"/>
  <c r="R2451" i="2"/>
  <c r="R2452" i="2"/>
  <c r="R2453" i="2"/>
  <c r="R2454" i="2"/>
  <c r="R2455" i="2"/>
  <c r="R2456" i="2"/>
  <c r="R2457" i="2"/>
  <c r="R2458" i="2"/>
  <c r="R2459" i="2"/>
  <c r="R2460" i="2"/>
  <c r="R2461" i="2"/>
  <c r="R2462" i="2"/>
  <c r="R2463" i="2"/>
  <c r="R2464" i="2"/>
  <c r="R2465" i="2"/>
  <c r="R2466" i="2"/>
  <c r="R2467" i="2"/>
  <c r="R2468" i="2"/>
  <c r="R2469" i="2"/>
  <c r="R2470" i="2"/>
  <c r="R2471" i="2"/>
  <c r="R2472" i="2"/>
  <c r="R2473" i="2"/>
  <c r="R2474" i="2"/>
  <c r="R2475" i="2"/>
  <c r="R2476" i="2"/>
  <c r="R2477" i="2"/>
  <c r="R2478" i="2"/>
  <c r="R2479" i="2"/>
  <c r="R2480" i="2"/>
  <c r="R2481" i="2"/>
  <c r="R2482" i="2"/>
  <c r="R2483" i="2"/>
  <c r="R2484" i="2"/>
  <c r="R2485" i="2"/>
  <c r="R2486" i="2"/>
  <c r="R2487" i="2"/>
  <c r="R2488" i="2"/>
  <c r="R2489" i="2"/>
  <c r="R2490" i="2"/>
  <c r="R2491" i="2"/>
  <c r="R2492" i="2"/>
  <c r="R2493" i="2"/>
  <c r="R2494" i="2"/>
  <c r="R2495" i="2"/>
  <c r="R2496" i="2"/>
  <c r="R2497" i="2"/>
  <c r="R2498" i="2"/>
  <c r="R2499" i="2"/>
  <c r="R2500" i="2"/>
  <c r="R2501" i="2"/>
  <c r="R2502" i="2"/>
  <c r="R2503" i="2"/>
  <c r="R2504" i="2"/>
  <c r="R2505" i="2"/>
  <c r="R2506" i="2"/>
  <c r="R2507" i="2"/>
  <c r="R2508" i="2"/>
  <c r="R2509" i="2"/>
  <c r="R2510" i="2"/>
  <c r="R2511" i="2"/>
  <c r="R2512" i="2"/>
  <c r="R2513" i="2"/>
  <c r="R2514" i="2"/>
  <c r="R2515" i="2"/>
  <c r="R2516" i="2"/>
  <c r="R2517" i="2"/>
  <c r="R2518" i="2"/>
  <c r="R2519" i="2"/>
  <c r="R2520" i="2"/>
  <c r="R2521" i="2"/>
  <c r="R2522" i="2"/>
  <c r="R2523" i="2"/>
  <c r="R2524" i="2"/>
  <c r="R2525" i="2"/>
  <c r="R2526" i="2"/>
  <c r="R2527" i="2"/>
  <c r="R2528" i="2"/>
  <c r="R2529" i="2"/>
  <c r="R2530" i="2"/>
  <c r="R2531" i="2"/>
  <c r="R2532" i="2"/>
  <c r="R2533" i="2"/>
  <c r="R2534" i="2"/>
  <c r="R2535" i="2"/>
  <c r="R2536" i="2"/>
  <c r="R2537" i="2"/>
  <c r="R2538" i="2"/>
  <c r="R2539" i="2"/>
  <c r="R2540" i="2"/>
  <c r="R2541" i="2"/>
  <c r="R2542" i="2"/>
  <c r="R2543" i="2"/>
  <c r="R2544" i="2"/>
  <c r="R2545" i="2"/>
  <c r="R2546" i="2"/>
  <c r="R2547" i="2"/>
  <c r="R2548" i="2"/>
  <c r="R2549" i="2"/>
  <c r="R2550" i="2"/>
  <c r="R2551" i="2"/>
  <c r="R2552" i="2"/>
  <c r="R2553" i="2"/>
  <c r="R2554" i="2"/>
  <c r="R2555" i="2"/>
  <c r="R2556" i="2"/>
  <c r="R2557" i="2"/>
  <c r="R2558" i="2"/>
  <c r="R2559" i="2"/>
  <c r="R2560" i="2"/>
  <c r="R2561" i="2"/>
  <c r="R2562" i="2"/>
  <c r="R2563" i="2"/>
  <c r="R2564" i="2"/>
  <c r="R2565" i="2"/>
  <c r="R2566" i="2"/>
  <c r="R2567" i="2"/>
  <c r="R2568" i="2"/>
  <c r="R2569" i="2"/>
  <c r="R2570" i="2"/>
  <c r="R2571" i="2"/>
  <c r="R2572" i="2"/>
  <c r="R2573" i="2"/>
  <c r="R2574" i="2"/>
  <c r="R2575" i="2"/>
  <c r="R2576" i="2"/>
  <c r="R2577" i="2"/>
  <c r="R2578" i="2"/>
  <c r="R2579" i="2"/>
  <c r="R2580" i="2"/>
  <c r="R2581" i="2"/>
  <c r="R2582" i="2"/>
  <c r="R2583" i="2"/>
  <c r="R2584" i="2"/>
  <c r="R2585" i="2"/>
  <c r="R2586" i="2"/>
  <c r="R2587" i="2"/>
  <c r="R2588" i="2"/>
  <c r="R2589" i="2"/>
  <c r="R2590" i="2"/>
  <c r="R2591" i="2"/>
  <c r="R2592" i="2"/>
  <c r="R2593" i="2"/>
  <c r="R2594" i="2"/>
  <c r="R2595" i="2"/>
  <c r="R2596" i="2"/>
  <c r="R2597" i="2"/>
  <c r="R2598" i="2"/>
  <c r="R2599" i="2"/>
  <c r="R2600" i="2"/>
  <c r="R2601" i="2"/>
  <c r="R2602" i="2"/>
  <c r="R2603" i="2"/>
  <c r="R2604" i="2"/>
  <c r="R2605" i="2"/>
  <c r="R2606" i="2"/>
  <c r="R2607" i="2"/>
  <c r="R2608" i="2"/>
  <c r="R2609" i="2"/>
  <c r="R2610" i="2"/>
  <c r="R2611" i="2"/>
  <c r="R2612" i="2"/>
  <c r="R2613" i="2"/>
  <c r="R2614" i="2"/>
  <c r="R2615" i="2"/>
  <c r="R2616" i="2"/>
  <c r="R2617" i="2"/>
  <c r="R2618" i="2"/>
  <c r="R2619" i="2"/>
  <c r="R2620" i="2"/>
  <c r="R2621" i="2"/>
  <c r="R2622" i="2"/>
  <c r="R2623" i="2"/>
  <c r="R2624" i="2"/>
  <c r="R2625" i="2"/>
  <c r="R2626" i="2"/>
  <c r="R2627" i="2"/>
  <c r="R2628" i="2"/>
  <c r="R2629" i="2"/>
  <c r="R2630" i="2"/>
  <c r="R2631" i="2"/>
  <c r="R2632" i="2"/>
  <c r="R2633" i="2"/>
  <c r="R2634" i="2"/>
  <c r="R2635" i="2"/>
  <c r="R2636" i="2"/>
  <c r="R2637" i="2"/>
  <c r="R2638" i="2"/>
  <c r="R2639" i="2"/>
  <c r="R2640" i="2"/>
  <c r="R2641" i="2"/>
  <c r="R2642" i="2"/>
  <c r="R2643" i="2"/>
  <c r="R2644" i="2"/>
  <c r="R2645" i="2"/>
  <c r="R2646" i="2"/>
  <c r="R2647" i="2"/>
  <c r="R2648" i="2"/>
  <c r="R2649" i="2"/>
  <c r="R2650" i="2"/>
  <c r="R2651" i="2"/>
  <c r="R2652" i="2"/>
  <c r="R2653" i="2"/>
  <c r="R2654" i="2"/>
  <c r="R2655" i="2"/>
  <c r="R2656" i="2"/>
  <c r="R2657" i="2"/>
  <c r="R2658" i="2"/>
  <c r="R2659" i="2"/>
  <c r="R2660" i="2"/>
  <c r="R2661" i="2"/>
  <c r="R2662" i="2"/>
  <c r="R2663" i="2"/>
  <c r="R2664" i="2"/>
  <c r="R2665" i="2"/>
  <c r="R2666" i="2"/>
  <c r="R2667" i="2"/>
  <c r="R2668" i="2"/>
  <c r="R2669" i="2"/>
  <c r="R2670" i="2"/>
  <c r="R2671" i="2"/>
  <c r="R2672" i="2"/>
  <c r="R2673" i="2"/>
  <c r="R2674" i="2"/>
  <c r="R2675" i="2"/>
  <c r="R2676" i="2"/>
  <c r="R2677" i="2"/>
  <c r="R2678" i="2"/>
  <c r="R2679" i="2"/>
  <c r="R2680" i="2"/>
  <c r="R2681" i="2"/>
  <c r="R2682" i="2"/>
  <c r="R2683" i="2"/>
  <c r="R2684" i="2"/>
  <c r="R2685" i="2"/>
  <c r="R2686" i="2"/>
  <c r="R2687" i="2"/>
  <c r="R2688" i="2"/>
  <c r="R2689" i="2"/>
  <c r="R2690" i="2"/>
  <c r="R2691" i="2"/>
  <c r="R2692" i="2"/>
  <c r="R2693" i="2"/>
  <c r="R2694" i="2"/>
  <c r="R2695" i="2"/>
  <c r="R2696" i="2"/>
  <c r="R2697" i="2"/>
  <c r="R2698" i="2"/>
  <c r="R2699" i="2"/>
  <c r="R2700" i="2"/>
  <c r="R2701" i="2"/>
  <c r="R2702" i="2"/>
  <c r="R2703" i="2"/>
  <c r="R2704" i="2"/>
  <c r="R2705" i="2"/>
  <c r="R2706" i="2"/>
  <c r="R2707" i="2"/>
  <c r="R2708" i="2"/>
  <c r="R2709" i="2"/>
  <c r="R2710" i="2"/>
  <c r="R2711" i="2"/>
  <c r="R2712" i="2"/>
  <c r="R2713" i="2"/>
  <c r="R2714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2730" i="2"/>
  <c r="R2731" i="2"/>
  <c r="R2732" i="2"/>
  <c r="R2733" i="2"/>
  <c r="R2734" i="2"/>
  <c r="R2735" i="2"/>
  <c r="R2736" i="2"/>
  <c r="R2737" i="2"/>
  <c r="R2738" i="2"/>
  <c r="R2739" i="2"/>
  <c r="R2740" i="2"/>
  <c r="R2741" i="2"/>
  <c r="R2742" i="2"/>
  <c r="R2743" i="2"/>
  <c r="R2744" i="2"/>
  <c r="R2745" i="2"/>
  <c r="R2746" i="2"/>
  <c r="R2747" i="2"/>
  <c r="R2748" i="2"/>
  <c r="R2749" i="2"/>
  <c r="R2750" i="2"/>
  <c r="R2751" i="2"/>
  <c r="R2752" i="2"/>
  <c r="R2753" i="2"/>
  <c r="R2754" i="2"/>
  <c r="R2755" i="2"/>
  <c r="R2756" i="2"/>
  <c r="R2757" i="2"/>
  <c r="R2758" i="2"/>
  <c r="R2759" i="2"/>
  <c r="R2760" i="2"/>
  <c r="R2761" i="2"/>
  <c r="R2762" i="2"/>
  <c r="R2763" i="2"/>
  <c r="R2764" i="2"/>
  <c r="R2765" i="2"/>
  <c r="R2766" i="2"/>
  <c r="R2767" i="2"/>
  <c r="R2768" i="2"/>
  <c r="R2769" i="2"/>
  <c r="R2770" i="2"/>
  <c r="R2771" i="2"/>
  <c r="R2772" i="2"/>
  <c r="R2773" i="2"/>
  <c r="R2774" i="2"/>
  <c r="R2775" i="2"/>
  <c r="R2776" i="2"/>
  <c r="R2777" i="2"/>
  <c r="R2778" i="2"/>
  <c r="R2779" i="2"/>
  <c r="R2780" i="2"/>
  <c r="R2781" i="2"/>
  <c r="R2782" i="2"/>
  <c r="R2783" i="2"/>
  <c r="R2784" i="2"/>
  <c r="R2785" i="2"/>
  <c r="R2786" i="2"/>
  <c r="R2787" i="2"/>
  <c r="R2788" i="2"/>
  <c r="R2789" i="2"/>
  <c r="R2790" i="2"/>
  <c r="R2791" i="2"/>
  <c r="R2792" i="2"/>
  <c r="R2793" i="2"/>
  <c r="R2794" i="2"/>
  <c r="R2795" i="2"/>
  <c r="R2796" i="2"/>
  <c r="R2797" i="2"/>
  <c r="R2798" i="2"/>
  <c r="R2799" i="2"/>
  <c r="R2800" i="2"/>
  <c r="R2801" i="2"/>
  <c r="R2802" i="2"/>
  <c r="R2803" i="2"/>
  <c r="R2804" i="2"/>
  <c r="R2805" i="2"/>
  <c r="R2806" i="2"/>
  <c r="R2807" i="2"/>
  <c r="R2808" i="2"/>
  <c r="R2809" i="2"/>
  <c r="R2810" i="2"/>
  <c r="R2811" i="2"/>
  <c r="R2812" i="2"/>
  <c r="R2813" i="2"/>
  <c r="R2814" i="2"/>
  <c r="R2815" i="2"/>
  <c r="R2816" i="2"/>
  <c r="R2817" i="2"/>
  <c r="R2818" i="2"/>
  <c r="R2819" i="2"/>
  <c r="R2820" i="2"/>
  <c r="R2821" i="2"/>
  <c r="R2822" i="2"/>
  <c r="R2823" i="2"/>
  <c r="R2824" i="2"/>
  <c r="R2825" i="2"/>
  <c r="R2826" i="2"/>
  <c r="R2827" i="2"/>
  <c r="R2828" i="2"/>
  <c r="R2829" i="2"/>
  <c r="R2830" i="2"/>
  <c r="R2831" i="2"/>
  <c r="R2832" i="2"/>
  <c r="R2833" i="2"/>
  <c r="R2834" i="2"/>
  <c r="R2835" i="2"/>
  <c r="R2836" i="2"/>
  <c r="R2837" i="2"/>
  <c r="R2838" i="2"/>
  <c r="R2839" i="2"/>
  <c r="R2840" i="2"/>
  <c r="R2841" i="2"/>
  <c r="R2842" i="2"/>
  <c r="R2843" i="2"/>
  <c r="R2844" i="2"/>
  <c r="R2845" i="2"/>
  <c r="R2846" i="2"/>
  <c r="R2847" i="2"/>
  <c r="R2848" i="2"/>
  <c r="R2849" i="2"/>
  <c r="R2850" i="2"/>
  <c r="R2851" i="2"/>
  <c r="R2852" i="2"/>
  <c r="R2853" i="2"/>
  <c r="R2854" i="2"/>
  <c r="R2855" i="2"/>
  <c r="R2856" i="2"/>
  <c r="R2857" i="2"/>
  <c r="R2858" i="2"/>
  <c r="R2859" i="2"/>
  <c r="R2860" i="2"/>
  <c r="R2861" i="2"/>
  <c r="R2862" i="2"/>
  <c r="R2863" i="2"/>
  <c r="R2864" i="2"/>
  <c r="R2865" i="2"/>
  <c r="R2866" i="2"/>
  <c r="R2867" i="2"/>
  <c r="R2868" i="2"/>
  <c r="R2869" i="2"/>
  <c r="R2870" i="2"/>
  <c r="R2871" i="2"/>
  <c r="R2872" i="2"/>
  <c r="R2873" i="2"/>
  <c r="R2874" i="2"/>
  <c r="R2875" i="2"/>
  <c r="R2876" i="2"/>
  <c r="R2877" i="2"/>
  <c r="R2878" i="2"/>
  <c r="R2879" i="2"/>
  <c r="R2880" i="2"/>
  <c r="R2881" i="2"/>
  <c r="R2882" i="2"/>
  <c r="R2883" i="2"/>
  <c r="R2884" i="2"/>
  <c r="R2885" i="2"/>
  <c r="R2886" i="2"/>
  <c r="R2887" i="2"/>
  <c r="R2888" i="2"/>
  <c r="R2889" i="2"/>
  <c r="R2890" i="2"/>
  <c r="R2891" i="2"/>
  <c r="R2892" i="2"/>
  <c r="R2893" i="2"/>
  <c r="R2894" i="2"/>
  <c r="R2895" i="2"/>
  <c r="R2896" i="2"/>
  <c r="R2897" i="2"/>
  <c r="R2898" i="2"/>
  <c r="R2899" i="2"/>
  <c r="R2900" i="2"/>
  <c r="R2901" i="2"/>
  <c r="R2902" i="2"/>
  <c r="R2903" i="2"/>
  <c r="R2904" i="2"/>
  <c r="R2905" i="2"/>
  <c r="R2906" i="2"/>
  <c r="R2907" i="2"/>
  <c r="R2908" i="2"/>
  <c r="R2909" i="2"/>
  <c r="R2910" i="2"/>
  <c r="R2911" i="2"/>
  <c r="R2912" i="2"/>
  <c r="R2913" i="2"/>
  <c r="R2914" i="2"/>
  <c r="R2915" i="2"/>
  <c r="R2916" i="2"/>
  <c r="R2917" i="2"/>
  <c r="R2918" i="2"/>
  <c r="R2919" i="2"/>
  <c r="R2920" i="2"/>
  <c r="R2921" i="2"/>
  <c r="R2922" i="2"/>
  <c r="R2923" i="2"/>
  <c r="R2924" i="2"/>
  <c r="R2925" i="2"/>
  <c r="R2926" i="2"/>
  <c r="R2927" i="2"/>
  <c r="R2928" i="2"/>
  <c r="R2929" i="2"/>
  <c r="R2930" i="2"/>
  <c r="R2931" i="2"/>
  <c r="R2932" i="2"/>
  <c r="R2933" i="2"/>
  <c r="R2934" i="2"/>
  <c r="R2935" i="2"/>
  <c r="R2936" i="2"/>
  <c r="R2937" i="2"/>
  <c r="R2938" i="2"/>
  <c r="R2939" i="2"/>
  <c r="R2940" i="2"/>
  <c r="R2941" i="2"/>
  <c r="R2942" i="2"/>
  <c r="R2943" i="2"/>
  <c r="R2944" i="2"/>
  <c r="R2945" i="2"/>
  <c r="R2946" i="2"/>
  <c r="R2947" i="2"/>
  <c r="R2948" i="2"/>
  <c r="R2949" i="2"/>
  <c r="R2950" i="2"/>
  <c r="R2951" i="2"/>
  <c r="R2952" i="2"/>
  <c r="R2953" i="2"/>
  <c r="R2954" i="2"/>
  <c r="R2955" i="2"/>
  <c r="R2956" i="2"/>
  <c r="R2957" i="2"/>
  <c r="R2958" i="2"/>
  <c r="R2959" i="2"/>
  <c r="R2960" i="2"/>
  <c r="R2961" i="2"/>
  <c r="R2962" i="2"/>
  <c r="R2963" i="2"/>
  <c r="R2964" i="2"/>
  <c r="R2965" i="2"/>
  <c r="R2966" i="2"/>
  <c r="R2967" i="2"/>
  <c r="R2968" i="2"/>
  <c r="R2969" i="2"/>
  <c r="R2970" i="2"/>
  <c r="R2971" i="2"/>
  <c r="R2972" i="2"/>
  <c r="R2973" i="2"/>
  <c r="R2974" i="2"/>
  <c r="R2975" i="2"/>
  <c r="R2976" i="2"/>
  <c r="R2977" i="2"/>
  <c r="R2978" i="2"/>
  <c r="R2979" i="2"/>
  <c r="R2980" i="2"/>
  <c r="R2981" i="2"/>
  <c r="R2982" i="2"/>
  <c r="R2983" i="2"/>
  <c r="R2984" i="2"/>
  <c r="R2985" i="2"/>
  <c r="R2986" i="2"/>
  <c r="R2987" i="2"/>
  <c r="R2988" i="2"/>
  <c r="R2989" i="2"/>
  <c r="R2990" i="2"/>
  <c r="R2991" i="2"/>
  <c r="R2992" i="2"/>
  <c r="R2993" i="2"/>
  <c r="R2994" i="2"/>
  <c r="R2995" i="2"/>
  <c r="R2996" i="2"/>
  <c r="R2997" i="2"/>
  <c r="R2998" i="2"/>
  <c r="R2999" i="2"/>
  <c r="R3000" i="2"/>
  <c r="R3001" i="2"/>
  <c r="R3002" i="2"/>
  <c r="R3003" i="2"/>
  <c r="R3004" i="2"/>
  <c r="R3005" i="2"/>
  <c r="R3006" i="2"/>
  <c r="R3007" i="2"/>
  <c r="R3008" i="2"/>
  <c r="R3009" i="2"/>
  <c r="R3010" i="2"/>
  <c r="R3011" i="2"/>
  <c r="R3012" i="2"/>
  <c r="R3013" i="2"/>
  <c r="R3014" i="2"/>
  <c r="R3015" i="2"/>
  <c r="R3016" i="2"/>
  <c r="R3017" i="2"/>
  <c r="R3018" i="2"/>
  <c r="R3019" i="2"/>
  <c r="R3020" i="2"/>
  <c r="R3021" i="2"/>
  <c r="R3022" i="2"/>
  <c r="R3023" i="2"/>
  <c r="R3024" i="2"/>
  <c r="R3025" i="2"/>
  <c r="R3026" i="2"/>
  <c r="R3027" i="2"/>
  <c r="R3028" i="2"/>
  <c r="R3029" i="2"/>
  <c r="R3030" i="2"/>
  <c r="R3031" i="2"/>
  <c r="R3032" i="2"/>
  <c r="R3033" i="2"/>
  <c r="R3034" i="2"/>
  <c r="R3035" i="2"/>
  <c r="R3036" i="2"/>
  <c r="R3037" i="2"/>
  <c r="R3038" i="2"/>
  <c r="R3039" i="2"/>
  <c r="R3040" i="2"/>
  <c r="R3041" i="2"/>
  <c r="R3042" i="2"/>
  <c r="R3043" i="2"/>
  <c r="R3044" i="2"/>
  <c r="R3045" i="2"/>
  <c r="R3046" i="2"/>
  <c r="R3047" i="2"/>
  <c r="R3048" i="2"/>
  <c r="R3049" i="2"/>
  <c r="R3050" i="2"/>
  <c r="R3051" i="2"/>
  <c r="R3052" i="2"/>
  <c r="R3053" i="2"/>
  <c r="R3054" i="2"/>
  <c r="R3055" i="2"/>
  <c r="R3056" i="2"/>
  <c r="R3057" i="2"/>
  <c r="R3058" i="2"/>
  <c r="R3059" i="2"/>
  <c r="R3060" i="2"/>
  <c r="R3061" i="2"/>
  <c r="R3062" i="2"/>
  <c r="R3063" i="2"/>
  <c r="R3064" i="2"/>
  <c r="R3065" i="2"/>
  <c r="R3066" i="2"/>
  <c r="R3067" i="2"/>
  <c r="R3068" i="2"/>
  <c r="R3069" i="2"/>
  <c r="R3070" i="2"/>
  <c r="R3071" i="2"/>
  <c r="R3072" i="2"/>
  <c r="R3073" i="2"/>
  <c r="R3074" i="2"/>
  <c r="R3075" i="2"/>
  <c r="R3076" i="2"/>
  <c r="R3077" i="2"/>
  <c r="R3078" i="2"/>
  <c r="R3079" i="2"/>
  <c r="R3080" i="2"/>
  <c r="R3081" i="2"/>
  <c r="R3082" i="2"/>
  <c r="R3083" i="2"/>
  <c r="R3084" i="2"/>
  <c r="R3085" i="2"/>
  <c r="R3086" i="2"/>
  <c r="R3087" i="2"/>
  <c r="R3088" i="2"/>
  <c r="R3089" i="2"/>
  <c r="R3090" i="2"/>
  <c r="R3091" i="2"/>
  <c r="R3092" i="2"/>
  <c r="R3093" i="2"/>
  <c r="R3094" i="2"/>
  <c r="R3095" i="2"/>
  <c r="R3096" i="2"/>
  <c r="R3097" i="2"/>
  <c r="R3098" i="2"/>
  <c r="R3099" i="2"/>
  <c r="R3100" i="2"/>
  <c r="R3101" i="2"/>
  <c r="R3102" i="2"/>
  <c r="R3103" i="2"/>
  <c r="R3104" i="2"/>
  <c r="R3105" i="2"/>
  <c r="R3106" i="2"/>
  <c r="R3107" i="2"/>
  <c r="R3108" i="2"/>
  <c r="R3109" i="2"/>
  <c r="R3110" i="2"/>
  <c r="R3111" i="2"/>
  <c r="R3112" i="2"/>
  <c r="R3113" i="2"/>
  <c r="R3114" i="2"/>
  <c r="R3115" i="2"/>
  <c r="R3116" i="2"/>
  <c r="R3117" i="2"/>
  <c r="R3118" i="2"/>
  <c r="R3119" i="2"/>
  <c r="R3120" i="2"/>
  <c r="R3121" i="2"/>
  <c r="R3122" i="2"/>
  <c r="R3123" i="2"/>
  <c r="R3124" i="2"/>
  <c r="R3125" i="2"/>
  <c r="R3126" i="2"/>
  <c r="R3127" i="2"/>
  <c r="R3128" i="2"/>
  <c r="R3129" i="2"/>
  <c r="R3130" i="2"/>
  <c r="R3131" i="2"/>
  <c r="R3132" i="2"/>
  <c r="R3133" i="2"/>
  <c r="R3134" i="2"/>
  <c r="R3135" i="2"/>
  <c r="R3136" i="2"/>
  <c r="R3137" i="2"/>
  <c r="R3138" i="2"/>
  <c r="R3139" i="2"/>
  <c r="R3140" i="2"/>
  <c r="R3141" i="2"/>
  <c r="R3142" i="2"/>
  <c r="R3143" i="2"/>
  <c r="R3144" i="2"/>
  <c r="R3145" i="2"/>
  <c r="R3146" i="2"/>
  <c r="R3147" i="2"/>
  <c r="R3148" i="2"/>
  <c r="R3149" i="2"/>
  <c r="R3150" i="2"/>
  <c r="R3151" i="2"/>
  <c r="R3152" i="2"/>
  <c r="R3153" i="2"/>
  <c r="R3154" i="2"/>
  <c r="R3155" i="2"/>
  <c r="R3156" i="2"/>
  <c r="R3157" i="2"/>
  <c r="R3158" i="2"/>
  <c r="R3159" i="2"/>
  <c r="R3160" i="2"/>
  <c r="R3161" i="2"/>
  <c r="R3162" i="2"/>
  <c r="R3163" i="2"/>
  <c r="R3164" i="2"/>
  <c r="R3165" i="2"/>
  <c r="R3166" i="2"/>
  <c r="R3167" i="2"/>
  <c r="R3168" i="2"/>
  <c r="R3169" i="2"/>
  <c r="R3170" i="2"/>
  <c r="R3171" i="2"/>
  <c r="R3172" i="2"/>
  <c r="R3173" i="2"/>
  <c r="R3174" i="2"/>
  <c r="R3175" i="2"/>
  <c r="R3176" i="2"/>
  <c r="R3177" i="2"/>
  <c r="R3178" i="2"/>
  <c r="R3179" i="2"/>
  <c r="R3180" i="2"/>
  <c r="R3181" i="2"/>
  <c r="R3182" i="2"/>
  <c r="R3183" i="2"/>
  <c r="R3184" i="2"/>
  <c r="R3185" i="2"/>
  <c r="R3186" i="2"/>
  <c r="R3187" i="2"/>
  <c r="R3188" i="2"/>
  <c r="R3189" i="2"/>
  <c r="R3190" i="2"/>
  <c r="R3191" i="2"/>
  <c r="R3192" i="2"/>
  <c r="R3193" i="2"/>
  <c r="R3194" i="2"/>
  <c r="R3195" i="2"/>
  <c r="R3196" i="2"/>
  <c r="R3197" i="2"/>
  <c r="R3198" i="2"/>
  <c r="R3199" i="2"/>
  <c r="R3200" i="2"/>
  <c r="R3201" i="2"/>
  <c r="R3202" i="2"/>
  <c r="R3203" i="2"/>
  <c r="R3204" i="2"/>
  <c r="R3205" i="2"/>
  <c r="R3206" i="2"/>
  <c r="R3207" i="2"/>
  <c r="R3208" i="2"/>
  <c r="R3209" i="2"/>
  <c r="R3210" i="2"/>
  <c r="R3211" i="2"/>
  <c r="R3212" i="2"/>
  <c r="R3213" i="2"/>
  <c r="R3214" i="2"/>
  <c r="R3215" i="2"/>
  <c r="R3216" i="2"/>
  <c r="R3217" i="2"/>
  <c r="R3218" i="2"/>
  <c r="R3219" i="2"/>
  <c r="R3220" i="2"/>
  <c r="R3221" i="2"/>
  <c r="R3222" i="2"/>
  <c r="R3223" i="2"/>
  <c r="R3224" i="2"/>
  <c r="R3225" i="2"/>
  <c r="R3226" i="2"/>
  <c r="R3227" i="2"/>
  <c r="R3228" i="2"/>
  <c r="R3229" i="2"/>
  <c r="R3230" i="2"/>
  <c r="R3231" i="2"/>
  <c r="R3232" i="2"/>
  <c r="R3233" i="2"/>
  <c r="R3234" i="2"/>
  <c r="R3235" i="2"/>
  <c r="R3236" i="2"/>
  <c r="R3237" i="2"/>
  <c r="R3238" i="2"/>
  <c r="R3239" i="2"/>
  <c r="R3240" i="2"/>
  <c r="R3241" i="2"/>
  <c r="R3242" i="2"/>
  <c r="R3243" i="2"/>
  <c r="R3244" i="2"/>
  <c r="R3245" i="2"/>
  <c r="R3246" i="2"/>
  <c r="R3247" i="2"/>
  <c r="R3248" i="2"/>
  <c r="R3249" i="2"/>
  <c r="R3250" i="2"/>
  <c r="R3251" i="2"/>
  <c r="R3252" i="2"/>
  <c r="R3253" i="2"/>
  <c r="R3254" i="2"/>
  <c r="R3255" i="2"/>
  <c r="R3256" i="2"/>
  <c r="R3257" i="2"/>
  <c r="R3258" i="2"/>
  <c r="R3259" i="2"/>
  <c r="R3260" i="2"/>
  <c r="R3261" i="2"/>
  <c r="R3262" i="2"/>
  <c r="R3263" i="2"/>
  <c r="R3264" i="2"/>
  <c r="R3265" i="2"/>
  <c r="R3266" i="2"/>
  <c r="R3267" i="2"/>
  <c r="R3268" i="2"/>
  <c r="R3269" i="2"/>
  <c r="R3270" i="2"/>
  <c r="R3271" i="2"/>
  <c r="R3272" i="2"/>
  <c r="R3273" i="2"/>
  <c r="R3274" i="2"/>
  <c r="R3275" i="2"/>
  <c r="R3276" i="2"/>
  <c r="R3277" i="2"/>
  <c r="R3278" i="2"/>
  <c r="R3279" i="2"/>
  <c r="R3280" i="2"/>
  <c r="R3281" i="2"/>
  <c r="R3282" i="2"/>
  <c r="R3283" i="2"/>
  <c r="R3284" i="2"/>
  <c r="R3285" i="2"/>
  <c r="R3286" i="2"/>
  <c r="R3287" i="2"/>
  <c r="R3288" i="2"/>
  <c r="R3289" i="2"/>
  <c r="R3290" i="2"/>
  <c r="R3291" i="2"/>
  <c r="R3292" i="2"/>
  <c r="R3293" i="2"/>
  <c r="R3294" i="2"/>
  <c r="R3295" i="2"/>
  <c r="R3296" i="2"/>
  <c r="R3297" i="2"/>
  <c r="R3298" i="2"/>
  <c r="R3299" i="2"/>
  <c r="R3300" i="2"/>
  <c r="R3301" i="2"/>
  <c r="R3302" i="2"/>
  <c r="R3303" i="2"/>
  <c r="R3304" i="2"/>
  <c r="R3305" i="2"/>
  <c r="R3306" i="2"/>
  <c r="R3307" i="2"/>
  <c r="R3308" i="2"/>
  <c r="R3309" i="2"/>
  <c r="R3310" i="2"/>
  <c r="R3311" i="2"/>
  <c r="R3312" i="2"/>
  <c r="R3313" i="2"/>
  <c r="R3314" i="2"/>
  <c r="R3315" i="2"/>
  <c r="R3316" i="2"/>
  <c r="R3317" i="2"/>
  <c r="R3318" i="2"/>
  <c r="R3319" i="2"/>
  <c r="R3320" i="2"/>
  <c r="R3321" i="2"/>
  <c r="R3322" i="2"/>
  <c r="R3323" i="2"/>
  <c r="R3324" i="2"/>
  <c r="R3325" i="2"/>
  <c r="R3326" i="2"/>
  <c r="R3327" i="2"/>
  <c r="R3328" i="2"/>
  <c r="R3329" i="2"/>
  <c r="R3330" i="2"/>
  <c r="R3331" i="2"/>
  <c r="R3332" i="2"/>
  <c r="R3333" i="2"/>
  <c r="R3334" i="2"/>
  <c r="R3335" i="2"/>
  <c r="R3336" i="2"/>
  <c r="R3337" i="2"/>
  <c r="R3338" i="2"/>
  <c r="R3339" i="2"/>
  <c r="R3340" i="2"/>
  <c r="R3341" i="2"/>
  <c r="R3342" i="2"/>
  <c r="R3343" i="2"/>
  <c r="R3344" i="2"/>
  <c r="R3345" i="2"/>
  <c r="R3346" i="2"/>
  <c r="R3347" i="2"/>
  <c r="R3348" i="2"/>
  <c r="R3349" i="2"/>
  <c r="R3350" i="2"/>
  <c r="R3351" i="2"/>
  <c r="R3352" i="2"/>
  <c r="R3353" i="2"/>
  <c r="R3354" i="2"/>
  <c r="R3355" i="2"/>
  <c r="R3356" i="2"/>
  <c r="R3357" i="2"/>
  <c r="R3358" i="2"/>
  <c r="R3359" i="2"/>
  <c r="R3360" i="2"/>
  <c r="R3361" i="2"/>
  <c r="R3362" i="2"/>
  <c r="R3363" i="2"/>
  <c r="R3364" i="2"/>
  <c r="R3365" i="2"/>
  <c r="R3366" i="2"/>
  <c r="R3367" i="2"/>
  <c r="R3368" i="2"/>
  <c r="R3369" i="2"/>
  <c r="R3370" i="2"/>
  <c r="R3371" i="2"/>
  <c r="R3372" i="2"/>
  <c r="R3373" i="2"/>
  <c r="R3374" i="2"/>
  <c r="R3375" i="2"/>
  <c r="R3376" i="2"/>
  <c r="R3377" i="2"/>
  <c r="R3378" i="2"/>
  <c r="R3379" i="2"/>
  <c r="R3380" i="2"/>
  <c r="R3381" i="2"/>
  <c r="R3382" i="2"/>
  <c r="R3383" i="2"/>
  <c r="R3384" i="2"/>
  <c r="R3385" i="2"/>
  <c r="R3386" i="2"/>
  <c r="R3387" i="2"/>
  <c r="R3388" i="2"/>
  <c r="R3389" i="2"/>
  <c r="R3390" i="2"/>
  <c r="R3391" i="2"/>
  <c r="R3392" i="2"/>
  <c r="R3393" i="2"/>
  <c r="R3394" i="2"/>
  <c r="R3395" i="2"/>
  <c r="R3396" i="2"/>
  <c r="R3397" i="2"/>
  <c r="R3398" i="2"/>
  <c r="R3399" i="2"/>
  <c r="R3400" i="2"/>
  <c r="R3401" i="2"/>
  <c r="R3402" i="2"/>
  <c r="R3403" i="2"/>
  <c r="R3404" i="2"/>
  <c r="R3405" i="2"/>
  <c r="R3406" i="2"/>
  <c r="R3407" i="2"/>
  <c r="R3408" i="2"/>
  <c r="R3409" i="2"/>
  <c r="R3410" i="2"/>
  <c r="R3411" i="2"/>
  <c r="R3412" i="2"/>
  <c r="R3413" i="2"/>
  <c r="R3414" i="2"/>
  <c r="R3415" i="2"/>
  <c r="R3416" i="2"/>
  <c r="R3417" i="2"/>
  <c r="R3418" i="2"/>
  <c r="R3419" i="2"/>
  <c r="R3420" i="2"/>
  <c r="R3421" i="2"/>
  <c r="R3422" i="2"/>
  <c r="R3423" i="2"/>
  <c r="R3424" i="2"/>
  <c r="R3425" i="2"/>
  <c r="R3426" i="2"/>
  <c r="R3427" i="2"/>
  <c r="R3428" i="2"/>
  <c r="R3429" i="2"/>
  <c r="R3430" i="2"/>
  <c r="R3431" i="2"/>
  <c r="R3432" i="2"/>
  <c r="R3433" i="2"/>
  <c r="R3434" i="2"/>
  <c r="R3435" i="2"/>
  <c r="R3436" i="2"/>
  <c r="R3437" i="2"/>
  <c r="R3438" i="2"/>
  <c r="R3439" i="2"/>
  <c r="R3440" i="2"/>
  <c r="R3441" i="2"/>
  <c r="R3442" i="2"/>
  <c r="R3443" i="2"/>
  <c r="R3444" i="2"/>
  <c r="R3445" i="2"/>
  <c r="R3446" i="2"/>
  <c r="R3447" i="2"/>
  <c r="R3448" i="2"/>
  <c r="R3449" i="2"/>
  <c r="R3450" i="2"/>
  <c r="R3451" i="2"/>
  <c r="R3452" i="2"/>
  <c r="R3453" i="2"/>
  <c r="R3454" i="2"/>
  <c r="R3455" i="2"/>
  <c r="R3456" i="2"/>
  <c r="R3457" i="2"/>
  <c r="R3458" i="2"/>
  <c r="R3459" i="2"/>
  <c r="R3460" i="2"/>
  <c r="R3461" i="2"/>
  <c r="R3462" i="2"/>
  <c r="R3463" i="2"/>
  <c r="R3464" i="2"/>
  <c r="R3465" i="2"/>
  <c r="R3466" i="2"/>
  <c r="R3467" i="2"/>
  <c r="R3468" i="2"/>
  <c r="R3469" i="2"/>
  <c r="R3470" i="2"/>
  <c r="R3471" i="2"/>
  <c r="R3472" i="2"/>
  <c r="R3473" i="2"/>
  <c r="R3474" i="2"/>
  <c r="R3475" i="2"/>
  <c r="R3476" i="2"/>
  <c r="R3477" i="2"/>
  <c r="R3478" i="2"/>
  <c r="R3479" i="2"/>
  <c r="R3480" i="2"/>
  <c r="R3481" i="2"/>
  <c r="R3482" i="2"/>
  <c r="R3483" i="2"/>
  <c r="R3484" i="2"/>
  <c r="R3485" i="2"/>
  <c r="R3486" i="2"/>
  <c r="R3487" i="2"/>
  <c r="R3488" i="2"/>
  <c r="R3489" i="2"/>
  <c r="R3490" i="2"/>
  <c r="R3491" i="2"/>
  <c r="R3492" i="2"/>
  <c r="R3493" i="2"/>
  <c r="R3494" i="2"/>
  <c r="R3495" i="2"/>
  <c r="R3496" i="2"/>
  <c r="R3497" i="2"/>
  <c r="R3498" i="2"/>
  <c r="R3499" i="2"/>
  <c r="R3500" i="2"/>
  <c r="R3501" i="2"/>
  <c r="R3502" i="2"/>
  <c r="R3503" i="2"/>
  <c r="R3504" i="2"/>
  <c r="R3505" i="2"/>
  <c r="R3506" i="2"/>
  <c r="R3507" i="2"/>
  <c r="R3508" i="2"/>
  <c r="R3509" i="2"/>
  <c r="R3510" i="2"/>
  <c r="R3511" i="2"/>
  <c r="R3512" i="2"/>
  <c r="R3513" i="2"/>
  <c r="R3514" i="2"/>
  <c r="R3515" i="2"/>
  <c r="R3516" i="2"/>
  <c r="R3517" i="2"/>
  <c r="R3518" i="2"/>
  <c r="R3519" i="2"/>
  <c r="R3520" i="2"/>
  <c r="R3521" i="2"/>
  <c r="R3522" i="2"/>
  <c r="R3523" i="2"/>
  <c r="R3524" i="2"/>
  <c r="R3525" i="2"/>
  <c r="R3526" i="2"/>
  <c r="R3527" i="2"/>
  <c r="R3528" i="2"/>
  <c r="R3529" i="2"/>
  <c r="R3530" i="2"/>
  <c r="R3531" i="2"/>
  <c r="R3532" i="2"/>
  <c r="R3533" i="2"/>
  <c r="R3534" i="2"/>
  <c r="R3535" i="2"/>
  <c r="R3536" i="2"/>
  <c r="R3537" i="2"/>
  <c r="R3538" i="2"/>
  <c r="R3539" i="2"/>
  <c r="R3540" i="2"/>
  <c r="R3541" i="2"/>
  <c r="R3542" i="2"/>
  <c r="R3543" i="2"/>
  <c r="R3544" i="2"/>
  <c r="R3545" i="2"/>
  <c r="R3546" i="2"/>
  <c r="R3547" i="2"/>
  <c r="R3548" i="2"/>
  <c r="R3549" i="2"/>
  <c r="R3550" i="2"/>
  <c r="R3551" i="2"/>
  <c r="R3552" i="2"/>
  <c r="R3553" i="2"/>
  <c r="R3554" i="2"/>
  <c r="R3555" i="2"/>
  <c r="R3556" i="2"/>
  <c r="R3557" i="2"/>
  <c r="R3558" i="2"/>
  <c r="R3559" i="2"/>
  <c r="R3560" i="2"/>
  <c r="R3561" i="2"/>
  <c r="R3562" i="2"/>
  <c r="R3563" i="2"/>
  <c r="R3564" i="2"/>
  <c r="R3565" i="2"/>
  <c r="R3566" i="2"/>
  <c r="R3567" i="2"/>
  <c r="R3568" i="2"/>
  <c r="R3569" i="2"/>
  <c r="R3570" i="2"/>
  <c r="R3571" i="2"/>
  <c r="R3572" i="2"/>
  <c r="R3573" i="2"/>
  <c r="R3574" i="2"/>
  <c r="R3575" i="2"/>
  <c r="R3576" i="2"/>
  <c r="R3577" i="2"/>
  <c r="R3578" i="2"/>
  <c r="R3579" i="2"/>
  <c r="R3580" i="2"/>
  <c r="R3581" i="2"/>
  <c r="R3582" i="2"/>
  <c r="R3583" i="2"/>
  <c r="R3584" i="2"/>
  <c r="R3585" i="2"/>
  <c r="R3586" i="2"/>
  <c r="R3587" i="2"/>
  <c r="R3588" i="2"/>
  <c r="R3589" i="2"/>
  <c r="R3590" i="2"/>
  <c r="R3591" i="2"/>
  <c r="R3592" i="2"/>
  <c r="R3593" i="2"/>
  <c r="R3594" i="2"/>
  <c r="R3595" i="2"/>
  <c r="R3596" i="2"/>
  <c r="R3597" i="2"/>
  <c r="R3598" i="2"/>
  <c r="R3599" i="2"/>
  <c r="R3600" i="2"/>
  <c r="R3601" i="2"/>
  <c r="R3602" i="2"/>
  <c r="R3603" i="2"/>
  <c r="R3604" i="2"/>
  <c r="R3605" i="2"/>
  <c r="R3606" i="2"/>
  <c r="R3607" i="2"/>
  <c r="R3608" i="2"/>
  <c r="R3609" i="2"/>
  <c r="R2" i="2"/>
  <c r="H10" i="6"/>
  <c r="H6" i="6"/>
  <c r="H4" i="6"/>
  <c r="C4" i="6"/>
  <c r="H9" i="6"/>
  <c r="H5" i="6"/>
  <c r="H8" i="6"/>
  <c r="H7" i="6"/>
  <c r="H11" i="6" l="1"/>
  <c r="Q26" i="8"/>
  <c r="Q19" i="8"/>
  <c r="Q15" i="8"/>
  <c r="Q13" i="8"/>
  <c r="Q12" i="8"/>
  <c r="Q10" i="8"/>
  <c r="Q8" i="8"/>
  <c r="Q14" i="8"/>
  <c r="Q7" i="8"/>
  <c r="Q5" i="8"/>
  <c r="Q23" i="8"/>
  <c r="Q21" i="8"/>
  <c r="Q20" i="8"/>
  <c r="Q18" i="8"/>
  <c r="Q11" i="8"/>
  <c r="C8" i="6"/>
  <c r="C11" i="6"/>
  <c r="C9" i="6"/>
  <c r="C5" i="6"/>
  <c r="C6" i="6"/>
  <c r="C10" i="6"/>
  <c r="C7" i="6"/>
  <c r="C12" i="6" l="1"/>
</calcChain>
</file>

<file path=xl/sharedStrings.xml><?xml version="1.0" encoding="utf-8"?>
<sst xmlns="http://schemas.openxmlformats.org/spreadsheetml/2006/main" count="127630" uniqueCount="7433">
  <si>
    <t>Journal_Type</t>
  </si>
  <si>
    <t>Originating_Org</t>
  </si>
  <si>
    <t>Journal_Number</t>
  </si>
  <si>
    <t>Account_Code</t>
  </si>
  <si>
    <t>Seg1_Code</t>
  </si>
  <si>
    <t>Seg2_Code</t>
  </si>
  <si>
    <t>Seg3_Code</t>
  </si>
  <si>
    <t>Seg4_Code</t>
  </si>
  <si>
    <t>Reference_Code</t>
  </si>
  <si>
    <t>Amount</t>
  </si>
  <si>
    <t>Description</t>
  </si>
  <si>
    <t>Vendor_Name</t>
  </si>
  <si>
    <t>Document_1</t>
  </si>
  <si>
    <t>Document_2</t>
  </si>
  <si>
    <t>Apply_Date</t>
  </si>
  <si>
    <t>Posted_Date</t>
  </si>
  <si>
    <t>Posted_Status</t>
  </si>
  <si>
    <t>SYS-AP</t>
  </si>
  <si>
    <t>FC00</t>
  </si>
  <si>
    <t>JRNL00531010</t>
  </si>
  <si>
    <t>CF00</t>
  </si>
  <si>
    <t>FC460</t>
  </si>
  <si>
    <t>7830</t>
  </si>
  <si>
    <t>8910</t>
  </si>
  <si>
    <t/>
  </si>
  <si>
    <t>ANNUAL YZ MAINTENANCE AT AUBURN</t>
  </si>
  <si>
    <t>DEVTECH SALES INC</t>
  </si>
  <si>
    <t>1121962</t>
  </si>
  <si>
    <t>VO838657</t>
  </si>
  <si>
    <t>Yes</t>
  </si>
  <si>
    <t>JRNL00535675</t>
  </si>
  <si>
    <t>OP460</t>
  </si>
  <si>
    <t>7340</t>
  </si>
  <si>
    <t>SUNSHINE STATE ONE CALL OF FLORIDA</t>
  </si>
  <si>
    <t>JRNL00537426</t>
  </si>
  <si>
    <t>7290</t>
  </si>
  <si>
    <t>UNITED UTILITY SERVICE INC</t>
  </si>
  <si>
    <t>241769</t>
  </si>
  <si>
    <t>VO860270</t>
  </si>
  <si>
    <t>AA700</t>
  </si>
  <si>
    <t>8010</t>
  </si>
  <si>
    <t>8790</t>
  </si>
  <si>
    <t>JRNL00542326</t>
  </si>
  <si>
    <t>JRNL00547097</t>
  </si>
  <si>
    <t>JRNL00547785</t>
  </si>
  <si>
    <t>241822</t>
  </si>
  <si>
    <t>VO895110</t>
  </si>
  <si>
    <t>JRNL00528524</t>
  </si>
  <si>
    <t>7730</t>
  </si>
  <si>
    <t>CU00</t>
  </si>
  <si>
    <t>7720</t>
  </si>
  <si>
    <t>JRNL00532420</t>
  </si>
  <si>
    <t>JRNL00534459</t>
  </si>
  <si>
    <t>241753</t>
  </si>
  <si>
    <t>VO851475</t>
  </si>
  <si>
    <t>JRNL00536392</t>
  </si>
  <si>
    <t>8740</t>
  </si>
  <si>
    <t>JRNL00541278</t>
  </si>
  <si>
    <t>HEATH CONSULTANTS INCORPORATED</t>
  </si>
  <si>
    <t>JRNL00546239</t>
  </si>
  <si>
    <t>241816</t>
  </si>
  <si>
    <t>VO889285</t>
  </si>
  <si>
    <t>JRNL00529255</t>
  </si>
  <si>
    <t>JRNL00530461</t>
  </si>
  <si>
    <t>LAKE MATTIE GATE ODORANT</t>
  </si>
  <si>
    <t>ODORIZATION SOLUTIONS INC</t>
  </si>
  <si>
    <t>11935</t>
  </si>
  <si>
    <t>VO836584</t>
  </si>
  <si>
    <t>JRNL00531381</t>
  </si>
  <si>
    <t>241741</t>
  </si>
  <si>
    <t>VO839505</t>
  </si>
  <si>
    <t>JRNL00534414</t>
  </si>
  <si>
    <t>EN400</t>
  </si>
  <si>
    <t>7350</t>
  </si>
  <si>
    <t>JRNL00537791</t>
  </si>
  <si>
    <t>JRNL00539097</t>
  </si>
  <si>
    <t>8900</t>
  </si>
  <si>
    <t>INDUSTRIAL STATION BATTERIES</t>
  </si>
  <si>
    <t>JEM-TECH INC</t>
  </si>
  <si>
    <t>2021-3092</t>
  </si>
  <si>
    <t>VO865440</t>
  </si>
  <si>
    <t>JRNL00528863</t>
  </si>
  <si>
    <t>LOCATES</t>
  </si>
  <si>
    <t>MILLER PIPELINE LLC</t>
  </si>
  <si>
    <t>PRECISION METER REPAIR INC</t>
  </si>
  <si>
    <t>JRNL00530320</t>
  </si>
  <si>
    <t>8870</t>
  </si>
  <si>
    <t>LEAK REPAIR; 112 S 20TH ST</t>
  </si>
  <si>
    <t>T &amp; T PIPELINE</t>
  </si>
  <si>
    <t>113459A</t>
  </si>
  <si>
    <t>VO835257</t>
  </si>
  <si>
    <t>LEAK REPAIR; 114 BRIDGETON ST</t>
  </si>
  <si>
    <t>113447A</t>
  </si>
  <si>
    <t>VO835272</t>
  </si>
  <si>
    <t>JRNL00533239</t>
  </si>
  <si>
    <t>241749</t>
  </si>
  <si>
    <t>VO846436</t>
  </si>
  <si>
    <t>LAKE HAMILTON HIT LINE</t>
  </si>
  <si>
    <t>SABCON UNDERGROUND LLC</t>
  </si>
  <si>
    <t>1924</t>
  </si>
  <si>
    <t>VO860000</t>
  </si>
  <si>
    <t>241767</t>
  </si>
  <si>
    <t>VO860020</t>
  </si>
  <si>
    <t>8920</t>
  </si>
  <si>
    <t>NG COMM DEAD METER CHECK</t>
  </si>
  <si>
    <t>JRNL00537982</t>
  </si>
  <si>
    <t>241773</t>
  </si>
  <si>
    <t>VO863307</t>
  </si>
  <si>
    <t>JRNL00542837</t>
  </si>
  <si>
    <t>2 300 SA105 RF WW FLG SB 08 (FL</t>
  </si>
  <si>
    <t>CONSOLIDATED PIPE &amp; SUPPLY CO</t>
  </si>
  <si>
    <t>7711147-001-000</t>
  </si>
  <si>
    <t>VO895015</t>
  </si>
  <si>
    <t>COMPLIANCE WORK PAINTING (3/8/-</t>
  </si>
  <si>
    <t>9161</t>
  </si>
  <si>
    <t>VO844281</t>
  </si>
  <si>
    <t>HOURLY MAINTENANCE</t>
  </si>
  <si>
    <t>9176</t>
  </si>
  <si>
    <t>VO844286</t>
  </si>
  <si>
    <t>JRNL00535752</t>
  </si>
  <si>
    <t>PRECO MAINT. AT LW WEST, LW NOR</t>
  </si>
  <si>
    <t>2021-3034</t>
  </si>
  <si>
    <t>VO854645</t>
  </si>
  <si>
    <t>241763</t>
  </si>
  <si>
    <t>VO857570</t>
  </si>
  <si>
    <t>JRNL00544307</t>
  </si>
  <si>
    <t>MAINT OF MAINS</t>
  </si>
  <si>
    <t>402113</t>
  </si>
  <si>
    <t>VO882404</t>
  </si>
  <si>
    <t>JRNL00536030</t>
  </si>
  <si>
    <t>8940</t>
  </si>
  <si>
    <t>42 INCH TELEMATIC TELESCOPIC FO</t>
  </si>
  <si>
    <t>HIGH REACH COMPANY LLC</t>
  </si>
  <si>
    <t>700013795</t>
  </si>
  <si>
    <t>VO856351</t>
  </si>
  <si>
    <t>JRNL00544255</t>
  </si>
  <si>
    <t>DISCOUNT</t>
  </si>
  <si>
    <t>THE HOME DEPOT PRO</t>
  </si>
  <si>
    <t>644293672</t>
  </si>
  <si>
    <t>VO881921</t>
  </si>
  <si>
    <t>JRNL00546062</t>
  </si>
  <si>
    <t>MAINTENANCE HOURS</t>
  </si>
  <si>
    <t>9457</t>
  </si>
  <si>
    <t>VO888159</t>
  </si>
  <si>
    <t>JRNL00529162</t>
  </si>
  <si>
    <t>9104</t>
  </si>
  <si>
    <t>VO832327</t>
  </si>
  <si>
    <t>SAMPLE/ PT METER CHANGE</t>
  </si>
  <si>
    <t>9162</t>
  </si>
  <si>
    <t>VO844280</t>
  </si>
  <si>
    <t>1028 S LAKE MARIAM DR; LEAK REP</t>
  </si>
  <si>
    <t>113527A</t>
  </si>
  <si>
    <t>VO844302</t>
  </si>
  <si>
    <t>241755</t>
  </si>
  <si>
    <t>VO851476</t>
  </si>
  <si>
    <t>JRNL00543195</t>
  </si>
  <si>
    <t>2221 CYPRESS GARDENS- REPLACE R</t>
  </si>
  <si>
    <t>2043</t>
  </si>
  <si>
    <t>VO879500</t>
  </si>
  <si>
    <t>241814</t>
  </si>
  <si>
    <t>VO889282</t>
  </si>
  <si>
    <t>JRNL00547401</t>
  </si>
  <si>
    <t>MAINT MAINS</t>
  </si>
  <si>
    <t>424081</t>
  </si>
  <si>
    <t>VO892149</t>
  </si>
  <si>
    <t>241740</t>
  </si>
  <si>
    <t>VO839504</t>
  </si>
  <si>
    <t>JRNL00532279</t>
  </si>
  <si>
    <t>241745</t>
  </si>
  <si>
    <t>VO843580</t>
  </si>
  <si>
    <t>JRNL00539068</t>
  </si>
  <si>
    <t>241775</t>
  </si>
  <si>
    <t>VO865223</t>
  </si>
  <si>
    <t>JRNL00533334</t>
  </si>
  <si>
    <t>2461 E. GULF LAKE HWY., INVERNE</t>
  </si>
  <si>
    <t>322137</t>
  </si>
  <si>
    <t>VO846536</t>
  </si>
  <si>
    <t>JRNL00536093</t>
  </si>
  <si>
    <t>TURN ON</t>
  </si>
  <si>
    <t>9502</t>
  </si>
  <si>
    <t>VO891642</t>
  </si>
  <si>
    <t>241736</t>
  </si>
  <si>
    <t>VO832386</t>
  </si>
  <si>
    <t>JRNL00531904</t>
  </si>
  <si>
    <t>LEAK REPAIR; 207 TIFFANY LOOP</t>
  </si>
  <si>
    <t>113491A</t>
  </si>
  <si>
    <t>VO840464</t>
  </si>
  <si>
    <t>8890</t>
  </si>
  <si>
    <t>COMPLIANCE WORK; ODORANT TANK R</t>
  </si>
  <si>
    <t>113493A</t>
  </si>
  <si>
    <t>VO840469</t>
  </si>
  <si>
    <t>JRNL00542394</t>
  </si>
  <si>
    <t>241795</t>
  </si>
  <si>
    <t>VO879551</t>
  </si>
  <si>
    <t>241743</t>
  </si>
  <si>
    <t>VO843578</t>
  </si>
  <si>
    <t>JRNL00546361</t>
  </si>
  <si>
    <t>JRNL00541507</t>
  </si>
  <si>
    <t>BARTOW HOSPITAL EMERGENCY</t>
  </si>
  <si>
    <t>1981</t>
  </si>
  <si>
    <t>VO874334</t>
  </si>
  <si>
    <t>JRNL00541740</t>
  </si>
  <si>
    <t>JRNL00535889</t>
  </si>
  <si>
    <t>LEAK REPAIR - 742 VIA BIANCA DR</t>
  </si>
  <si>
    <t>113605A</t>
  </si>
  <si>
    <t>VO855548</t>
  </si>
  <si>
    <t>JRNL00537644</t>
  </si>
  <si>
    <t>COMPLIANCE WORK PAINTING (6/7-6</t>
  </si>
  <si>
    <t>9284</t>
  </si>
  <si>
    <t>VO861628</t>
  </si>
  <si>
    <t>JRNL00543535</t>
  </si>
  <si>
    <t>9367</t>
  </si>
  <si>
    <t>VO879773</t>
  </si>
  <si>
    <t>241801</t>
  </si>
  <si>
    <t>VO879869</t>
  </si>
  <si>
    <t>JRNL00546697</t>
  </si>
  <si>
    <t>241818</t>
  </si>
  <si>
    <t>VO890874</t>
  </si>
  <si>
    <t>MAINT OF FACILITIES</t>
  </si>
  <si>
    <t>ODORANT FOR QUINCY GATE</t>
  </si>
  <si>
    <t>11936</t>
  </si>
  <si>
    <t>VO857510</t>
  </si>
  <si>
    <t>YZ MEMORY MODULE</t>
  </si>
  <si>
    <t>1123714</t>
  </si>
  <si>
    <t>VO873507</t>
  </si>
  <si>
    <t>MONTHLY ASSESSMENT BILLING (9/2</t>
  </si>
  <si>
    <t>1091705</t>
  </si>
  <si>
    <t>VO882389</t>
  </si>
  <si>
    <t>8930</t>
  </si>
  <si>
    <t>NG RES GREASE/REPLACE SERVICE C</t>
  </si>
  <si>
    <t>NG RES DEAD METER CHECK</t>
  </si>
  <si>
    <t>JRNL00545905</t>
  </si>
  <si>
    <t>424 RECKER HWY</t>
  </si>
  <si>
    <t>113795A</t>
  </si>
  <si>
    <t>VO886739</t>
  </si>
  <si>
    <t>JRNL00531329</t>
  </si>
  <si>
    <t>JRNL00530745</t>
  </si>
  <si>
    <t>US HWY 27 &amp; US HWY 17-92</t>
  </si>
  <si>
    <t>113478A</t>
  </si>
  <si>
    <t>VO838312</t>
  </si>
  <si>
    <t>4862 S EVERSTEN TER - MAINT OF</t>
  </si>
  <si>
    <t>329492</t>
  </si>
  <si>
    <t>VO846538</t>
  </si>
  <si>
    <t>GAUGES WITH 1/4-INCH BASE FOR C</t>
  </si>
  <si>
    <t>1122942</t>
  </si>
  <si>
    <t>VO853880</t>
  </si>
  <si>
    <t>RECKER ROAD</t>
  </si>
  <si>
    <t>7704399-000-000</t>
  </si>
  <si>
    <t>VO895014</t>
  </si>
  <si>
    <t>US 27 &amp; POLO PARK</t>
  </si>
  <si>
    <t>113427A</t>
  </si>
  <si>
    <t>VO832343</t>
  </si>
  <si>
    <t>GREASE/REP SERVICE COCK</t>
  </si>
  <si>
    <t>BACK UP- PLANT CITY HIT LINE</t>
  </si>
  <si>
    <t>2011</t>
  </si>
  <si>
    <t>VO879488</t>
  </si>
  <si>
    <t>NG RES PRESSURE CHECK</t>
  </si>
  <si>
    <t>LAKE BLUE GATE ODORANT</t>
  </si>
  <si>
    <t>NG RES HIGH BILL INVESTIGATION</t>
  </si>
  <si>
    <t>LAKE MATTIE ROAD SURVEY/ LAND S</t>
  </si>
  <si>
    <t>SINGLEPOINT ACQUISITIONS GROUP INC</t>
  </si>
  <si>
    <t>FPU11111003</t>
  </si>
  <si>
    <t>VO889898</t>
  </si>
  <si>
    <t>JRNL00532223</t>
  </si>
  <si>
    <t>JRNL00528644</t>
  </si>
  <si>
    <t>JRNL00534093</t>
  </si>
  <si>
    <t>LEAK REPAIR - 1009 E CANAL ST</t>
  </si>
  <si>
    <t>113556A</t>
  </si>
  <si>
    <t>VO849202</t>
  </si>
  <si>
    <t>JRNL00534106</t>
  </si>
  <si>
    <t>ANNUAL YZ MAINTENANCE AT QUINCY</t>
  </si>
  <si>
    <t>1122434</t>
  </si>
  <si>
    <t>VO849329</t>
  </si>
  <si>
    <t>JRNL00535205</t>
  </si>
  <si>
    <t>JRNL00539853</t>
  </si>
  <si>
    <t>SYMPHONY PLACE (RITCHIE BROTHER</t>
  </si>
  <si>
    <t>113676A</t>
  </si>
  <si>
    <t>VO868625</t>
  </si>
  <si>
    <t>JRNL00544119</t>
  </si>
  <si>
    <t>SR 544: LAKE HAMILTON LOCATE</t>
  </si>
  <si>
    <t>113759A</t>
  </si>
  <si>
    <t>VO880943</t>
  </si>
  <si>
    <t>JRNL00530627</t>
  </si>
  <si>
    <t>6290</t>
  </si>
  <si>
    <t>1/2 INCH SERVICES</t>
  </si>
  <si>
    <t>7703575-000-000</t>
  </si>
  <si>
    <t>VO837715</t>
  </si>
  <si>
    <t>JRNL00530737</t>
  </si>
  <si>
    <t>JRNL00527398</t>
  </si>
  <si>
    <t>COMPLIANCE WORK PAINTING (4/26-</t>
  </si>
  <si>
    <t>9237</t>
  </si>
  <si>
    <t>VO854064</t>
  </si>
  <si>
    <t>NG COMM PRESSURE CHECK</t>
  </si>
  <si>
    <t>241739</t>
  </si>
  <si>
    <t>VO835309</t>
  </si>
  <si>
    <t>7705233-001-000</t>
  </si>
  <si>
    <t>VO837713</t>
  </si>
  <si>
    <t>7710336-011-000</t>
  </si>
  <si>
    <t>VO837718</t>
  </si>
  <si>
    <t>JRNL00537746</t>
  </si>
  <si>
    <t>JRNL00537357</t>
  </si>
  <si>
    <t>351066</t>
  </si>
  <si>
    <t>VO862534</t>
  </si>
  <si>
    <t>NG COMM PRESSURE CHECK (APPLIAN</t>
  </si>
  <si>
    <t>9098</t>
  </si>
  <si>
    <t>VO832323</t>
  </si>
  <si>
    <t>US HWY 27 &amp; 17-92; LINE SPOTTIN</t>
  </si>
  <si>
    <t>113519A</t>
  </si>
  <si>
    <t>VO844300</t>
  </si>
  <si>
    <t>JRNL00533913</t>
  </si>
  <si>
    <t>344158</t>
  </si>
  <si>
    <t>VO857457</t>
  </si>
  <si>
    <t>344156</t>
  </si>
  <si>
    <t>VO857459</t>
  </si>
  <si>
    <t>344159</t>
  </si>
  <si>
    <t>VO857461</t>
  </si>
  <si>
    <t>JRNL00536608</t>
  </si>
  <si>
    <t>COMPLIANCE WORK PAINTING (5/17</t>
  </si>
  <si>
    <t>9262</t>
  </si>
  <si>
    <t>VO857791</t>
  </si>
  <si>
    <t>390348</t>
  </si>
  <si>
    <t>VO876173</t>
  </si>
  <si>
    <t>FIX WASHOUT ON CFG HOLMES COUNT</t>
  </si>
  <si>
    <t>BRADLEY R DONALDSON</t>
  </si>
  <si>
    <t>1235</t>
  </si>
  <si>
    <t>VO889163</t>
  </si>
  <si>
    <t>NG RES GREASE/REPL SERVICE COCK</t>
  </si>
  <si>
    <t>241779</t>
  </si>
  <si>
    <t>VO868652</t>
  </si>
  <si>
    <t>JRNL00539376</t>
  </si>
  <si>
    <t>GOLDFINGER DR - REPAIR 2-INCH M</t>
  </si>
  <si>
    <t>113538A</t>
  </si>
  <si>
    <t>VO851066</t>
  </si>
  <si>
    <t>YELLOW MARKERS</t>
  </si>
  <si>
    <t>7711080-001-000</t>
  </si>
  <si>
    <t>VO859559</t>
  </si>
  <si>
    <t>JRNL00539961</t>
  </si>
  <si>
    <t>WILDER RD PLANT CITY</t>
  </si>
  <si>
    <t>113683A</t>
  </si>
  <si>
    <t>VO869094</t>
  </si>
  <si>
    <t>PLANT CITY WEST GATE ODORANT</t>
  </si>
  <si>
    <t>JRNL00535613</t>
  </si>
  <si>
    <t>CITY GATE MAINTENANCE ITEMS</t>
  </si>
  <si>
    <t>2021-3017</t>
  </si>
  <si>
    <t>VO853126</t>
  </si>
  <si>
    <t>JRNL00542070</t>
  </si>
  <si>
    <t>21-22 CITY OF CRYSTAL RIVER ROW</t>
  </si>
  <si>
    <t>WILLIS TOWERS WATSON NORTHEAST INC</t>
  </si>
  <si>
    <t>3044031</t>
  </si>
  <si>
    <t>VO875082</t>
  </si>
  <si>
    <t>JRNL00544595</t>
  </si>
  <si>
    <t>407447</t>
  </si>
  <si>
    <t>VO883825</t>
  </si>
  <si>
    <t>COMPLIANCE WORK PAINTING (6/15-</t>
  </si>
  <si>
    <t>9302</t>
  </si>
  <si>
    <t>VO862675</t>
  </si>
  <si>
    <t>JRNL00541961</t>
  </si>
  <si>
    <t>MONTHLY ASSESSMENT BILLING (10/</t>
  </si>
  <si>
    <t>1092469</t>
  </si>
  <si>
    <t>VO883802</t>
  </si>
  <si>
    <t>RITCHIE BROTHERS LOOP FEED</t>
  </si>
  <si>
    <t>FPU10708003</t>
  </si>
  <si>
    <t>VO868621</t>
  </si>
  <si>
    <t>3007 SILVERADO TERR</t>
  </si>
  <si>
    <t>2001</t>
  </si>
  <si>
    <t>VO874327</t>
  </si>
  <si>
    <t>FPU10809004</t>
  </si>
  <si>
    <t>VO874338</t>
  </si>
  <si>
    <t>CATHODIC WORK; RECKER HWY</t>
  </si>
  <si>
    <t>113739A</t>
  </si>
  <si>
    <t>VO880939</t>
  </si>
  <si>
    <t>JRNL00532496</t>
  </si>
  <si>
    <t>NEW WALES STATION PAINTING</t>
  </si>
  <si>
    <t>1861</t>
  </si>
  <si>
    <t>VO844521</t>
  </si>
  <si>
    <t>JRNL00538675</t>
  </si>
  <si>
    <t>JRNL00540781</t>
  </si>
  <si>
    <t>JRNL00543872</t>
  </si>
  <si>
    <t>241803</t>
  </si>
  <si>
    <t>VO880334</t>
  </si>
  <si>
    <t>LEAK REPAIR; 10922 BROOKSNEST C</t>
  </si>
  <si>
    <t>113351A</t>
  </si>
  <si>
    <t>VO826859</t>
  </si>
  <si>
    <t>241735</t>
  </si>
  <si>
    <t>VO832385</t>
  </si>
  <si>
    <t>241765</t>
  </si>
  <si>
    <t>VO857800</t>
  </si>
  <si>
    <t>JRNL00541083</t>
  </si>
  <si>
    <t>ANNUAL YZ MAINTENANCE AT SONIC</t>
  </si>
  <si>
    <t>1123762</t>
  </si>
  <si>
    <t>VO873052</t>
  </si>
  <si>
    <t>1092061</t>
  </si>
  <si>
    <t>VO882393</t>
  </si>
  <si>
    <t>JRNL00544360</t>
  </si>
  <si>
    <t>NG GREASE/REPL SERVICE COCK</t>
  </si>
  <si>
    <t>241805</t>
  </si>
  <si>
    <t>VO882723</t>
  </si>
  <si>
    <t>348939</t>
  </si>
  <si>
    <t>VO862528</t>
  </si>
  <si>
    <t>PR460</t>
  </si>
  <si>
    <t>42 FOOT TELEMATIC TELESCOPIC FO</t>
  </si>
  <si>
    <t>7000142459</t>
  </si>
  <si>
    <t>VO868935</t>
  </si>
  <si>
    <t>LEAK ON MAIN</t>
  </si>
  <si>
    <t>370385</t>
  </si>
  <si>
    <t>VO869006</t>
  </si>
  <si>
    <t>JRNL00542562</t>
  </si>
  <si>
    <t>SERVICE CHARGES</t>
  </si>
  <si>
    <t>7711813-002-000</t>
  </si>
  <si>
    <t>VO877489</t>
  </si>
  <si>
    <t>JRNL00528027</t>
  </si>
  <si>
    <t>9188</t>
  </si>
  <si>
    <t>VO846412</t>
  </si>
  <si>
    <t>241747</t>
  </si>
  <si>
    <t>VO846435</t>
  </si>
  <si>
    <t>NG RES GREASE/ REPL SERVICE COC</t>
  </si>
  <si>
    <t>JRNL00545815</t>
  </si>
  <si>
    <t>241812</t>
  </si>
  <si>
    <t>VO885884</t>
  </si>
  <si>
    <t>JRNL00528568</t>
  </si>
  <si>
    <t>241737</t>
  </si>
  <si>
    <t>VO832387</t>
  </si>
  <si>
    <t>STATION MAINTENANCE PARTS</t>
  </si>
  <si>
    <t>2021-3036</t>
  </si>
  <si>
    <t>VO854644</t>
  </si>
  <si>
    <t>349281</t>
  </si>
  <si>
    <t>VO862531</t>
  </si>
  <si>
    <t>JRNL00547437</t>
  </si>
  <si>
    <t>US HWY 27, INSTALL 4-INCH VALVE</t>
  </si>
  <si>
    <t>113831A</t>
  </si>
  <si>
    <t>VO892776</t>
  </si>
  <si>
    <t>7705233-000-000</t>
  </si>
  <si>
    <t>VO837716</t>
  </si>
  <si>
    <t>JRNL00532531</t>
  </si>
  <si>
    <t>416674</t>
  </si>
  <si>
    <t>VO889867</t>
  </si>
  <si>
    <t>WINTER HAVEN YARD; 12/3/2020</t>
  </si>
  <si>
    <t>113349A</t>
  </si>
  <si>
    <t>VO826871</t>
  </si>
  <si>
    <t>7TH ST VALVE MAINTENANCE</t>
  </si>
  <si>
    <t>1901</t>
  </si>
  <si>
    <t>VO856770</t>
  </si>
  <si>
    <t>HIT LINE PLANT CITY</t>
  </si>
  <si>
    <t>1949</t>
  </si>
  <si>
    <t>VO868617</t>
  </si>
  <si>
    <t>HOURLY MAINT/INSTALL BYPASS</t>
  </si>
  <si>
    <t>9263</t>
  </si>
  <si>
    <t>VO857790</t>
  </si>
  <si>
    <t>NG RES GREASE/REPL SERVICE VALV</t>
  </si>
  <si>
    <t>DAILY WORK (3/22/2021 - 3/26/20</t>
  </si>
  <si>
    <t>9190</t>
  </si>
  <si>
    <t>1121961</t>
  </si>
  <si>
    <t>VO828592</t>
  </si>
  <si>
    <t>JRNL00540663</t>
  </si>
  <si>
    <t>9121</t>
  </si>
  <si>
    <t>AP-ADJ</t>
  </si>
  <si>
    <t>AP-ACCR</t>
  </si>
  <si>
    <t>AA</t>
  </si>
  <si>
    <t>JRNL00543502</t>
  </si>
  <si>
    <t>PR403</t>
  </si>
  <si>
    <t>6110</t>
  </si>
  <si>
    <t>JRNL00543485</t>
  </si>
  <si>
    <t>MG125</t>
  </si>
  <si>
    <t>TARGET</t>
  </si>
  <si>
    <t>302-670-1352/WH42 WH42//</t>
  </si>
  <si>
    <t>241783</t>
  </si>
  <si>
    <t>VO869123</t>
  </si>
  <si>
    <t>241781</t>
  </si>
  <si>
    <t>VO869126</t>
  </si>
  <si>
    <t>JRNL00527273</t>
  </si>
  <si>
    <t>JRNL00534756</t>
  </si>
  <si>
    <t>PR470</t>
  </si>
  <si>
    <t>GULF TO LAKE HWY - MAINT OF MAI</t>
  </si>
  <si>
    <t>337703</t>
  </si>
  <si>
    <t>VO852082</t>
  </si>
  <si>
    <t>702 CHAMPIONS DR</t>
  </si>
  <si>
    <t>113647A</t>
  </si>
  <si>
    <t>VO861636</t>
  </si>
  <si>
    <t>EXECUTIVE RD; COMPLIANCE WORK</t>
  </si>
  <si>
    <t>113090A</t>
  </si>
  <si>
    <t>VO826876</t>
  </si>
  <si>
    <t>7704290-000-000</t>
  </si>
  <si>
    <t>VO895012</t>
  </si>
  <si>
    <t>ODORIZOR PARTS FOR PRECO AT LAK</t>
  </si>
  <si>
    <t>2021-3298</t>
  </si>
  <si>
    <t>VO895099</t>
  </si>
  <si>
    <t>JRNL00543301</t>
  </si>
  <si>
    <t>LEAK REPAIR - 525 WESTSIDE RIDG</t>
  </si>
  <si>
    <t>113659A</t>
  </si>
  <si>
    <t>VO862678</t>
  </si>
  <si>
    <t>MONTHLY ASSESSMENT BILLING (5/1</t>
  </si>
  <si>
    <t>PS-INV1000442</t>
  </si>
  <si>
    <t>VO868734</t>
  </si>
  <si>
    <t>8460 CHAMPIONS GATE BLVD - CUT</t>
  </si>
  <si>
    <t>113681A</t>
  </si>
  <si>
    <t>VO868626</t>
  </si>
  <si>
    <t>JRNL00540836</t>
  </si>
  <si>
    <t>LINE MARKER DECALS</t>
  </si>
  <si>
    <t>7712129-000-000</t>
  </si>
  <si>
    <t>VO871298</t>
  </si>
  <si>
    <t>9152</t>
  </si>
  <si>
    <t>VO844279</t>
  </si>
  <si>
    <t>SAMPLE / PT METER CHANGE</t>
  </si>
  <si>
    <t>344154</t>
  </si>
  <si>
    <t>VO857458</t>
  </si>
  <si>
    <t>348938</t>
  </si>
  <si>
    <t>VO862521</t>
  </si>
  <si>
    <t>348940</t>
  </si>
  <si>
    <t>VO862530</t>
  </si>
  <si>
    <t>407452</t>
  </si>
  <si>
    <t>VO883824</t>
  </si>
  <si>
    <t>9122</t>
  </si>
  <si>
    <t>VO835249</t>
  </si>
  <si>
    <t>LEAK REPAIR; 146 LAKE DAISY TER</t>
  </si>
  <si>
    <t>113470A</t>
  </si>
  <si>
    <t>VO835281</t>
  </si>
  <si>
    <t>MAINT/WAREHOUSE</t>
  </si>
  <si>
    <t>AUBURNDALE HIT LINE</t>
  </si>
  <si>
    <t>7704840-000-000</t>
  </si>
  <si>
    <t>VO895016</t>
  </si>
  <si>
    <t>344157</t>
  </si>
  <si>
    <t>VO857460</t>
  </si>
  <si>
    <t>344160</t>
  </si>
  <si>
    <t>VO857462</t>
  </si>
  <si>
    <t>ANNUAL YZ MAINTENANCE HAINES CI</t>
  </si>
  <si>
    <t>1122795</t>
  </si>
  <si>
    <t>VO849328</t>
  </si>
  <si>
    <t>OVERLOOK EMERGENCY</t>
  </si>
  <si>
    <t>1984</t>
  </si>
  <si>
    <t>VO874336</t>
  </si>
  <si>
    <t>PARK RD STATION WORK; PLANT CIT</t>
  </si>
  <si>
    <t>113430A</t>
  </si>
  <si>
    <t>VO832366</t>
  </si>
  <si>
    <t>COMPLIANCE WORK PAINTING 3/16-3</t>
  </si>
  <si>
    <t>9175</t>
  </si>
  <si>
    <t>VO844285</t>
  </si>
  <si>
    <t>BACK UP- INTERLOCHEN-REVISED 9.</t>
  </si>
  <si>
    <t>2013</t>
  </si>
  <si>
    <t>VO879490</t>
  </si>
  <si>
    <t>YZ - MILTON ROY FISHER - BULK T</t>
  </si>
  <si>
    <t>1122763</t>
  </si>
  <si>
    <t>VO850989</t>
  </si>
  <si>
    <t>HWY 27 TROUBLE SHOOTING</t>
  </si>
  <si>
    <t>CORRPRO COMPANIES INC</t>
  </si>
  <si>
    <t>630442</t>
  </si>
  <si>
    <t>VO827896</t>
  </si>
  <si>
    <t>7710185-000-000</t>
  </si>
  <si>
    <t>VO837711</t>
  </si>
  <si>
    <t>7705369-011-000</t>
  </si>
  <si>
    <t>VO837714</t>
  </si>
  <si>
    <t>7701264-001-000</t>
  </si>
  <si>
    <t>VO837717</t>
  </si>
  <si>
    <t>COMPLIANCE WORK PAINTING (7/-7/</t>
  </si>
  <si>
    <t>9324</t>
  </si>
  <si>
    <t>VO868599</t>
  </si>
  <si>
    <t>JRNL00527614</t>
  </si>
  <si>
    <t>JRNL00544661</t>
  </si>
  <si>
    <t>SOD</t>
  </si>
  <si>
    <t>2070</t>
  </si>
  <si>
    <t>VO884096</t>
  </si>
  <si>
    <t>BACK UP- CHURCH ON THE HILL</t>
  </si>
  <si>
    <t>2010</t>
  </si>
  <si>
    <t>VO879489</t>
  </si>
  <si>
    <t>PLANT CITY ASPHALT</t>
  </si>
  <si>
    <t>2012</t>
  </si>
  <si>
    <t>VO879494</t>
  </si>
  <si>
    <t>INTERLOCHEN 9/8/21</t>
  </si>
  <si>
    <t>2031</t>
  </si>
  <si>
    <t>VO879496</t>
  </si>
  <si>
    <t>LEAK REPAIR - 8460 CHAMPIONS GA</t>
  </si>
  <si>
    <t>113631A</t>
  </si>
  <si>
    <t>VO859604</t>
  </si>
  <si>
    <t>9480</t>
  </si>
  <si>
    <t>VO889888</t>
  </si>
  <si>
    <t>GATE STATION BATTERIES</t>
  </si>
  <si>
    <t>412253</t>
  </si>
  <si>
    <t>VO889864</t>
  </si>
  <si>
    <t>416671</t>
  </si>
  <si>
    <t>VO889865</t>
  </si>
  <si>
    <t>22900 US 27</t>
  </si>
  <si>
    <t>113510A</t>
  </si>
  <si>
    <t>VO843029</t>
  </si>
  <si>
    <t>COMPLIANCE WORK; 12-7-2020</t>
  </si>
  <si>
    <t>113329A</t>
  </si>
  <si>
    <t>VO826491</t>
  </si>
  <si>
    <t>JRNL00529216</t>
  </si>
  <si>
    <t>FC400</t>
  </si>
  <si>
    <t>JRNL00528631</t>
  </si>
  <si>
    <t>GC100</t>
  </si>
  <si>
    <t>8710</t>
  </si>
  <si>
    <t>6120</t>
  </si>
  <si>
    <t>JRNL00545282</t>
  </si>
  <si>
    <t>JRNL00545242</t>
  </si>
  <si>
    <t>JRNL00546859</t>
  </si>
  <si>
    <t>JRNL00546838</t>
  </si>
  <si>
    <t>LEAK REPAIR - 43470 HWY 27</t>
  </si>
  <si>
    <t>113583A</t>
  </si>
  <si>
    <t>VO854073</t>
  </si>
  <si>
    <t>COUNTY LINE RD- LAKE OFFSET</t>
  </si>
  <si>
    <t>2034</t>
  </si>
  <si>
    <t>VO879498</t>
  </si>
  <si>
    <t>WORLD WIDE NONDESTRUCTIVE TESTING LLC</t>
  </si>
  <si>
    <t>4376</t>
  </si>
  <si>
    <t>VO879658</t>
  </si>
  <si>
    <t>8807</t>
  </si>
  <si>
    <t>REYNOLDS RD</t>
  </si>
  <si>
    <t>1980</t>
  </si>
  <si>
    <t>VO874333</t>
  </si>
  <si>
    <t>COMPLIANCE WORKING PAINTING (4/</t>
  </si>
  <si>
    <t>9208</t>
  </si>
  <si>
    <t>VO878484</t>
  </si>
  <si>
    <t>NG COMM DEAD METER CHANGE</t>
  </si>
  <si>
    <t>241732</t>
  </si>
  <si>
    <t>VO827138</t>
  </si>
  <si>
    <t>COMPLIANCE WORK PAINTING</t>
  </si>
  <si>
    <t>9223</t>
  </si>
  <si>
    <t>VO852034</t>
  </si>
  <si>
    <t>LAKE MATTIE ROAD SURVEY</t>
  </si>
  <si>
    <t>FPU10517001</t>
  </si>
  <si>
    <t>VO889268</t>
  </si>
  <si>
    <t>RECKER HWY</t>
  </si>
  <si>
    <t>113829A</t>
  </si>
  <si>
    <t>VO892775</t>
  </si>
  <si>
    <t>LEAK REPAIR; 427 DARLINGTON LOO</t>
  </si>
  <si>
    <t>113455A</t>
  </si>
  <si>
    <t>VO835262</t>
  </si>
  <si>
    <t>WILLIAM VAN FLEET; LOWER LINE</t>
  </si>
  <si>
    <t>113449A</t>
  </si>
  <si>
    <t>VO835271</t>
  </si>
  <si>
    <t>JRNL00532841</t>
  </si>
  <si>
    <t>YZ DTEX RECALIBRATION</t>
  </si>
  <si>
    <t>1123877</t>
  </si>
  <si>
    <t>VO874286</t>
  </si>
  <si>
    <t>JRNL00545082</t>
  </si>
  <si>
    <t>JRNL00546192</t>
  </si>
  <si>
    <t>LEAK REPAIR; 901 AVE M SE</t>
  </si>
  <si>
    <t>113397A</t>
  </si>
  <si>
    <t>VO828834</t>
  </si>
  <si>
    <t>COMPLIANCE WORK - PAINTING</t>
  </si>
  <si>
    <t>9200</t>
  </si>
  <si>
    <t>VO847996</t>
  </si>
  <si>
    <t>NG COM GREASE/REPL SERVICE COCK</t>
  </si>
  <si>
    <t>GAUGES FOR INDUSTRIAL STATIONS</t>
  </si>
  <si>
    <t>1122570</t>
  </si>
  <si>
    <t>VO845762</t>
  </si>
  <si>
    <t>MISC EQUIP</t>
  </si>
  <si>
    <t>618271092</t>
  </si>
  <si>
    <t>VO862310</t>
  </si>
  <si>
    <t>RONALD REAGAN/17-92</t>
  </si>
  <si>
    <t>113705A</t>
  </si>
  <si>
    <t>VO874342</t>
  </si>
  <si>
    <t>241791</t>
  </si>
  <si>
    <t>VO874702</t>
  </si>
  <si>
    <t>241793</t>
  </si>
  <si>
    <t>VO874703</t>
  </si>
  <si>
    <t>JRNL00529702</t>
  </si>
  <si>
    <t>241738</t>
  </si>
  <si>
    <t>VO833871</t>
  </si>
  <si>
    <t>INSTALL LINE MARKERS; PCP LINE</t>
  </si>
  <si>
    <t>113359A</t>
  </si>
  <si>
    <t>VO826484</t>
  </si>
  <si>
    <t>SAMPLE PT METER CHANGE</t>
  </si>
  <si>
    <t>MAINT OF MAIN</t>
  </si>
  <si>
    <t>7711541-001-000</t>
  </si>
  <si>
    <t>VO868471</t>
  </si>
  <si>
    <t>FORK LIFT RENTAL</t>
  </si>
  <si>
    <t>700014767</t>
  </si>
  <si>
    <t>VO873545</t>
  </si>
  <si>
    <t>ANNUAL YZ MAINTENANCE AT FORT M</t>
  </si>
  <si>
    <t>1124589</t>
  </si>
  <si>
    <t>VO892692</t>
  </si>
  <si>
    <t>PLANT CITY EAST ODORANT</t>
  </si>
  <si>
    <t>MAINTENANACE ITEMS FOR INDUSTRI</t>
  </si>
  <si>
    <t>SR 544</t>
  </si>
  <si>
    <t>113658A</t>
  </si>
  <si>
    <t>VO862676</t>
  </si>
  <si>
    <t>7713002-013-000</t>
  </si>
  <si>
    <t>VO876084</t>
  </si>
  <si>
    <t>407449</t>
  </si>
  <si>
    <t>VO883827</t>
  </si>
  <si>
    <t>JRNL00531125</t>
  </si>
  <si>
    <t>CITRUS COUNTY YZ</t>
  </si>
  <si>
    <t>1122128</t>
  </si>
  <si>
    <t>VO838924</t>
  </si>
  <si>
    <t>PRE-ASSESSMENT REPORT</t>
  </si>
  <si>
    <t>632323</t>
  </si>
  <si>
    <t>VO829663</t>
  </si>
  <si>
    <t>309282</t>
  </si>
  <si>
    <t>VO837741</t>
  </si>
  <si>
    <t>9229</t>
  </si>
  <si>
    <t>365149</t>
  </si>
  <si>
    <t>VO868559</t>
  </si>
  <si>
    <t>9093</t>
  </si>
  <si>
    <t>VO832322</t>
  </si>
  <si>
    <t>NG COMM GREASE/REPL SERVICE COC</t>
  </si>
  <si>
    <t>7710185-001-000</t>
  </si>
  <si>
    <t>VO831298</t>
  </si>
  <si>
    <t>OPTOS FOR BINDERHOLZ METER SIGN</t>
  </si>
  <si>
    <t>2021-3169</t>
  </si>
  <si>
    <t>VO875613</t>
  </si>
  <si>
    <t>ASSIST FPU AT MOSAIC; 2/323/21</t>
  </si>
  <si>
    <t>113498A</t>
  </si>
  <si>
    <t>VO840460</t>
  </si>
  <si>
    <t>METER DEVICES</t>
  </si>
  <si>
    <t>ACLARA TECHNOLOGIES LLC</t>
  </si>
  <si>
    <t>18004758 RI</t>
  </si>
  <si>
    <t>VO832803</t>
  </si>
  <si>
    <t>EF GRIFFEN RD</t>
  </si>
  <si>
    <t>113830A</t>
  </si>
  <si>
    <t>VO892778</t>
  </si>
  <si>
    <t>7710216-000-000</t>
  </si>
  <si>
    <t>VO837712</t>
  </si>
  <si>
    <t>9142</t>
  </si>
  <si>
    <t>VO840449</t>
  </si>
  <si>
    <t>RECKER HWY SONNY'S EMERGENCY</t>
  </si>
  <si>
    <t>1917</t>
  </si>
  <si>
    <t>VO857793</t>
  </si>
  <si>
    <t>JRNL00537521</t>
  </si>
  <si>
    <t>FPU LINE MARKERS AND LOCATE FLA</t>
  </si>
  <si>
    <t>7711411-000-000</t>
  </si>
  <si>
    <t>VO860799</t>
  </si>
  <si>
    <t>374310</t>
  </si>
  <si>
    <t>VO870113</t>
  </si>
  <si>
    <t>398902</t>
  </si>
  <si>
    <t>VO882405</t>
  </si>
  <si>
    <t>ELOISE LOOP RD</t>
  </si>
  <si>
    <t>113687A</t>
  </si>
  <si>
    <t>VO869091</t>
  </si>
  <si>
    <t>407445</t>
  </si>
  <si>
    <t>VO883826</t>
  </si>
  <si>
    <t>305527</t>
  </si>
  <si>
    <t>VO837740</t>
  </si>
  <si>
    <t>308313</t>
  </si>
  <si>
    <t>VO837742</t>
  </si>
  <si>
    <t>9137</t>
  </si>
  <si>
    <t>VO839187</t>
  </si>
  <si>
    <t>363069</t>
  </si>
  <si>
    <t>VO868557</t>
  </si>
  <si>
    <t>412256</t>
  </si>
  <si>
    <t>VO889869</t>
  </si>
  <si>
    <t>WINTER HAVEN YARD</t>
  </si>
  <si>
    <t>113358A</t>
  </si>
  <si>
    <t>VO826485</t>
  </si>
  <si>
    <t>TWIN LAKES</t>
  </si>
  <si>
    <t>113254A</t>
  </si>
  <si>
    <t>VO826874</t>
  </si>
  <si>
    <t>2464 NW BROWNVILLE ST; ARCADIA</t>
  </si>
  <si>
    <t>113423A</t>
  </si>
  <si>
    <t>VO832350</t>
  </si>
  <si>
    <t>241789</t>
  </si>
  <si>
    <t>VO874701</t>
  </si>
  <si>
    <t>ANNUAL YZ MAINTENANCE AT HOLMES</t>
  </si>
  <si>
    <t>1123970</t>
  </si>
  <si>
    <t>VO878460</t>
  </si>
  <si>
    <t>JRNL00532049</t>
  </si>
  <si>
    <t>WAWA EMERGENCY</t>
  </si>
  <si>
    <t>1898</t>
  </si>
  <si>
    <t>VO855543</t>
  </si>
  <si>
    <t>9390</t>
  </si>
  <si>
    <t>VO879778</t>
  </si>
  <si>
    <t>JRNL00545309</t>
  </si>
  <si>
    <t>305528</t>
  </si>
  <si>
    <t>VO837748</t>
  </si>
  <si>
    <t>STATION WORK CR 555</t>
  </si>
  <si>
    <t>113590A</t>
  </si>
  <si>
    <t>VO855550</t>
  </si>
  <si>
    <t>9412</t>
  </si>
  <si>
    <t>VO879783</t>
  </si>
  <si>
    <t>HIT LINE- 2015 SMITH AVE</t>
  </si>
  <si>
    <t>2068</t>
  </si>
  <si>
    <t>VO884097</t>
  </si>
  <si>
    <t>MONTHLY ASSESSMENT SEPT., 2021</t>
  </si>
  <si>
    <t>PS-INV1003908</t>
  </si>
  <si>
    <t>VO880314</t>
  </si>
  <si>
    <t>SOIL RESISTIVITY ON LINE A-10,</t>
  </si>
  <si>
    <t>630252</t>
  </si>
  <si>
    <t>VO829664</t>
  </si>
  <si>
    <t>SR 544 &amp; CREST DR</t>
  </si>
  <si>
    <t>113484A</t>
  </si>
  <si>
    <t>VO838020</t>
  </si>
  <si>
    <t>BATES RD LOCATES</t>
  </si>
  <si>
    <t>113662A</t>
  </si>
  <si>
    <t>VO868629</t>
  </si>
  <si>
    <t>LOMA VISTA</t>
  </si>
  <si>
    <t>2002</t>
  </si>
  <si>
    <t>VO874325</t>
  </si>
  <si>
    <t>ODORANT PER POUND (202LBS)</t>
  </si>
  <si>
    <t>1124550</t>
  </si>
  <si>
    <t>VO890814</t>
  </si>
  <si>
    <t>328173</t>
  </si>
  <si>
    <t>VO852009</t>
  </si>
  <si>
    <t>JRNL00531493</t>
  </si>
  <si>
    <t>Accrue - DEVTECH SALES INC</t>
  </si>
  <si>
    <t>JRNL00531302</t>
  </si>
  <si>
    <t>JRNL00538531</t>
  </si>
  <si>
    <t>JRNL00538678</t>
  </si>
  <si>
    <t>JRNL00538450</t>
  </si>
  <si>
    <t>PR480</t>
  </si>
  <si>
    <t>PR480_Payroll Accrual 1A</t>
  </si>
  <si>
    <t>F8_PR480_PA1A</t>
  </si>
  <si>
    <t>JRNL00538417</t>
  </si>
  <si>
    <t>302-670-1457/WH37 WH37//</t>
  </si>
  <si>
    <t>JRNL00543608</t>
  </si>
  <si>
    <t>Accrue-PIPELINE MAINTENANCE &amp; SERVICE</t>
  </si>
  <si>
    <t>3908</t>
  </si>
  <si>
    <t>JRNL00543563</t>
  </si>
  <si>
    <t>Accrue-PRECISION METER REPAIR INC</t>
  </si>
  <si>
    <t>9383</t>
  </si>
  <si>
    <t>9420</t>
  </si>
  <si>
    <t>LEAK REPAIR; 2668 CLUBHOUSE DR</t>
  </si>
  <si>
    <t>113350A</t>
  </si>
  <si>
    <t>VO826860</t>
  </si>
  <si>
    <t>10137 W FISHBOWL - MAINT OF SER</t>
  </si>
  <si>
    <t>329490</t>
  </si>
  <si>
    <t>VO846537</t>
  </si>
  <si>
    <t>445362-2 I4 FRAME, TAMPA 2 POLK</t>
  </si>
  <si>
    <t>HBK ENGINEERING LLC</t>
  </si>
  <si>
    <t>85679</t>
  </si>
  <si>
    <t>VO840420</t>
  </si>
  <si>
    <t>EMERGENCY- HIT LINE 3/11/21</t>
  </si>
  <si>
    <t>1856</t>
  </si>
  <si>
    <t>VO844291</t>
  </si>
  <si>
    <t>BATTERIES FOR INDUSTRIAL METERS</t>
  </si>
  <si>
    <t>2021-3215</t>
  </si>
  <si>
    <t>VO880922</t>
  </si>
  <si>
    <t>JRNL00549191</t>
  </si>
  <si>
    <t>Accrue - CORRPRO COMPANIES INC</t>
  </si>
  <si>
    <t>670203</t>
  </si>
  <si>
    <t>PY</t>
  </si>
  <si>
    <t>JRNL00530789</t>
  </si>
  <si>
    <t>MS410</t>
  </si>
  <si>
    <t>FC B08-OT/On Call/CT</t>
  </si>
  <si>
    <t>302-670-1274/WH40 WH40//</t>
  </si>
  <si>
    <t>JRNL00541292</t>
  </si>
  <si>
    <t>241785</t>
  </si>
  <si>
    <t>VO873958</t>
  </si>
  <si>
    <t>WINTER HAVEN 2021 DAY RATE SVC</t>
  </si>
  <si>
    <t>645551</t>
  </si>
  <si>
    <t>VO884966</t>
  </si>
  <si>
    <t>9497</t>
  </si>
  <si>
    <t>VO890855</t>
  </si>
  <si>
    <t>CR 559A; OFFSET</t>
  </si>
  <si>
    <t>113822A</t>
  </si>
  <si>
    <t>VO890868</t>
  </si>
  <si>
    <t>COMPLIANCE WORK PAINTING (3/22-</t>
  </si>
  <si>
    <t>9189</t>
  </si>
  <si>
    <t>VO846413</t>
  </si>
  <si>
    <t>GAUGES FOR CITRUS GATES</t>
  </si>
  <si>
    <t>1122958</t>
  </si>
  <si>
    <t>VO853881</t>
  </si>
  <si>
    <t>COMPLIANCE WORK PAINTING (5/10-</t>
  </si>
  <si>
    <t>9256</t>
  </si>
  <si>
    <t>VO856740</t>
  </si>
  <si>
    <t>700014516</t>
  </si>
  <si>
    <t>VO870090</t>
  </si>
  <si>
    <t>HAINES CITY STATION</t>
  </si>
  <si>
    <t>1964</t>
  </si>
  <si>
    <t>VO868618</t>
  </si>
  <si>
    <t>1974</t>
  </si>
  <si>
    <t>VO874332</t>
  </si>
  <si>
    <t>400 W. CRYSTAL BEACH RD</t>
  </si>
  <si>
    <t>113779A</t>
  </si>
  <si>
    <t>VO884103</t>
  </si>
  <si>
    <t>302-423-6982/CHESAPEAKE UTILITIES//</t>
  </si>
  <si>
    <t>AA-ADJ</t>
  </si>
  <si>
    <t>TC780</t>
  </si>
  <si>
    <t>6210</t>
  </si>
  <si>
    <t>6220</t>
  </si>
  <si>
    <t>6240</t>
  </si>
  <si>
    <t>6310</t>
  </si>
  <si>
    <t>6390</t>
  </si>
  <si>
    <t>9225</t>
  </si>
  <si>
    <t>VO852032</t>
  </si>
  <si>
    <t>JRNL00536704</t>
  </si>
  <si>
    <t>7712609-012-000</t>
  </si>
  <si>
    <t>VO870845</t>
  </si>
  <si>
    <t>241797</t>
  </si>
  <si>
    <t>VO879860</t>
  </si>
  <si>
    <t>JRNL00544446</t>
  </si>
  <si>
    <t>MAINT/ WAREHOUSE</t>
  </si>
  <si>
    <t>JRNL00547647</t>
  </si>
  <si>
    <t>9514</t>
  </si>
  <si>
    <t>VO894421</t>
  </si>
  <si>
    <t>9131</t>
  </si>
  <si>
    <t>VO839186</t>
  </si>
  <si>
    <t>424082</t>
  </si>
  <si>
    <t>VO892148</t>
  </si>
  <si>
    <t>JRNL00538005</t>
  </si>
  <si>
    <t>FC B24-Salaries</t>
  </si>
  <si>
    <t>990041959X01132021</t>
  </si>
  <si>
    <t>Accrue - PRECISION METER REPAIR INC</t>
  </si>
  <si>
    <t>OP460_Payroll Accrual 1B</t>
  </si>
  <si>
    <t>F8_OP460_PA1B</t>
  </si>
  <si>
    <t>AP-PCARD</t>
  </si>
  <si>
    <t>Zimmer/Miscellaneous-6290</t>
  </si>
  <si>
    <t>LG100</t>
  </si>
  <si>
    <t>JRNL00529972</t>
  </si>
  <si>
    <t>JRNL00529949</t>
  </si>
  <si>
    <t>JRNL00536618</t>
  </si>
  <si>
    <t>NG430</t>
  </si>
  <si>
    <t>8850</t>
  </si>
  <si>
    <t>NG430_Payroll Accrual 1B</t>
  </si>
  <si>
    <t>F8_NG430_PA1B</t>
  </si>
  <si>
    <t>JRNL00536574</t>
  </si>
  <si>
    <t>JRNL00535212</t>
  </si>
  <si>
    <t>9228</t>
  </si>
  <si>
    <t>JRNL00534973</t>
  </si>
  <si>
    <t>9227</t>
  </si>
  <si>
    <t>9209</t>
  </si>
  <si>
    <t>9224</t>
  </si>
  <si>
    <t>PR480_Payroll Accrual 1B</t>
  </si>
  <si>
    <t>F8_PR480_PA1B</t>
  </si>
  <si>
    <t>Accrue - SABCON UNDERGROUND LLC</t>
  </si>
  <si>
    <t>2148</t>
  </si>
  <si>
    <t>2150</t>
  </si>
  <si>
    <t>302-480-3083/WH35 WH35//</t>
  </si>
  <si>
    <t>COMPLIANCE PAINTING</t>
  </si>
  <si>
    <t>9153</t>
  </si>
  <si>
    <t>VO843019</t>
  </si>
  <si>
    <t>MAINT OF METERS</t>
  </si>
  <si>
    <t>GAS EQUIPMENT CO INC</t>
  </si>
  <si>
    <t>S100901381.002</t>
  </si>
  <si>
    <t>VO837725</t>
  </si>
  <si>
    <t>ANNUAL YZ MAINTENANCE ST. CLOUD</t>
  </si>
  <si>
    <t>1122796</t>
  </si>
  <si>
    <t>VO849327</t>
  </si>
  <si>
    <t>LOMA VISTA DR - CUT LINE</t>
  </si>
  <si>
    <t>113698A</t>
  </si>
  <si>
    <t>VO874339</t>
  </si>
  <si>
    <t>DAILY WORK (3/29/2021 - 4/1/202</t>
  </si>
  <si>
    <t>SR 27 &amp; POLO PARK</t>
  </si>
  <si>
    <t>113420A</t>
  </si>
  <si>
    <t>VO832347</t>
  </si>
  <si>
    <t>CONE RD; LINE MARKERS</t>
  </si>
  <si>
    <t>113516A</t>
  </si>
  <si>
    <t>VO844299</t>
  </si>
  <si>
    <t>JRNL00547489</t>
  </si>
  <si>
    <t>YZ CALIBRATION AND MAINTENANCE</t>
  </si>
  <si>
    <t>1124636</t>
  </si>
  <si>
    <t>VO892889</t>
  </si>
  <si>
    <t>JRNL00540462</t>
  </si>
  <si>
    <t>Accrue-HEATH CONSULTANTS INCORPORATED</t>
  </si>
  <si>
    <t>JRNL00540379</t>
  </si>
  <si>
    <t>302-359-8523/CHESAPEAKE UTILITIES//</t>
  </si>
  <si>
    <t>JRNL00541010</t>
  </si>
  <si>
    <t>JRNL00533994</t>
  </si>
  <si>
    <t>COMPLIANCE WORKING PAINTING (7/</t>
  </si>
  <si>
    <t>9332</t>
  </si>
  <si>
    <t>VO867401</t>
  </si>
  <si>
    <t>1510 CYPRESS GARDENS BLVD  - LI</t>
  </si>
  <si>
    <t>113693A</t>
  </si>
  <si>
    <t>VO874348</t>
  </si>
  <si>
    <t>DAVENPORT - HIT LINE</t>
  </si>
  <si>
    <t>2084</t>
  </si>
  <si>
    <t>VO884099</t>
  </si>
  <si>
    <t>MAINT OF MAINS - GULF TO LAKE H</t>
  </si>
  <si>
    <t>331434</t>
  </si>
  <si>
    <t>VO852010</t>
  </si>
  <si>
    <t>JRNL00537983</t>
  </si>
  <si>
    <t>VO852004</t>
  </si>
  <si>
    <t>302-670-1385/WH44 WH44//</t>
  </si>
  <si>
    <t>302-670-1419/WH45 WH45//</t>
  </si>
  <si>
    <t>NG431</t>
  </si>
  <si>
    <t>NG431_Payroll Accrual 1A</t>
  </si>
  <si>
    <t>F8_NG431_PA1A</t>
  </si>
  <si>
    <t>JRNL00534926</t>
  </si>
  <si>
    <t>JRNL00538416</t>
  </si>
  <si>
    <t>JRNL00548555</t>
  </si>
  <si>
    <t>JRNL00531225</t>
  </si>
  <si>
    <t>JRNL00533162</t>
  </si>
  <si>
    <t>JRNL00540124</t>
  </si>
  <si>
    <t>GJ</t>
  </si>
  <si>
    <t>00000</t>
  </si>
  <si>
    <t>5800</t>
  </si>
  <si>
    <t>JRNL00546759</t>
  </si>
  <si>
    <t>JRNL00546898</t>
  </si>
  <si>
    <t>JRNL00530752</t>
  </si>
  <si>
    <t>022421</t>
  </si>
  <si>
    <t>JRNL00541962</t>
  </si>
  <si>
    <t>JRNL00541996</t>
  </si>
  <si>
    <t>JRNL00530551</t>
  </si>
  <si>
    <t>M&amp;R GATE ITEMS</t>
  </si>
  <si>
    <t>2021-2926</t>
  </si>
  <si>
    <t>VO837314</t>
  </si>
  <si>
    <t>JRNL00531974</t>
  </si>
  <si>
    <t>241742</t>
  </si>
  <si>
    <t>VO840816</t>
  </si>
  <si>
    <t>ANNUAL YZ MAINTENANCE AT BARTOW</t>
  </si>
  <si>
    <t>1122495</t>
  </si>
  <si>
    <t>VO841241</t>
  </si>
  <si>
    <t>344155</t>
  </si>
  <si>
    <t>VO858105</t>
  </si>
  <si>
    <t>9210</t>
  </si>
  <si>
    <t>VO864395</t>
  </si>
  <si>
    <t>7711752-000-000</t>
  </si>
  <si>
    <t>VO870844</t>
  </si>
  <si>
    <t>241799</t>
  </si>
  <si>
    <t>VO879864</t>
  </si>
  <si>
    <t>9513</t>
  </si>
  <si>
    <t>VO894420</t>
  </si>
  <si>
    <t>302-423-3106/WH41 WH41//</t>
  </si>
  <si>
    <t>JRNL00541819</t>
  </si>
  <si>
    <t>337696</t>
  </si>
  <si>
    <t>VO852027</t>
  </si>
  <si>
    <t>OP460_Payroll Accrual 1A</t>
  </si>
  <si>
    <t>F8_OP460_PA1A</t>
  </si>
  <si>
    <t>JRNL00529763</t>
  </si>
  <si>
    <t>9114</t>
  </si>
  <si>
    <t>VO834262</t>
  </si>
  <si>
    <t>JRNL00544048</t>
  </si>
  <si>
    <t>GAUGES FOR INDUSTRIALS</t>
  </si>
  <si>
    <t>1124156</t>
  </si>
  <si>
    <t>VO880436</t>
  </si>
  <si>
    <t>335436</t>
  </si>
  <si>
    <t>VO852002</t>
  </si>
  <si>
    <t>VO879771</t>
  </si>
  <si>
    <t>JRNL00537700</t>
  </si>
  <si>
    <t>HIGH PRESSURE GAUGES POLK POWER</t>
  </si>
  <si>
    <t>1123382</t>
  </si>
  <si>
    <t>VO861855</t>
  </si>
  <si>
    <t>NG430_Payroll Accrual 1A</t>
  </si>
  <si>
    <t>F8_NG430_PA1A</t>
  </si>
  <si>
    <t>COMPLIANCE WORK PAINTING (6/28-</t>
  </si>
  <si>
    <t>9315</t>
  </si>
  <si>
    <t>VO868600</t>
  </si>
  <si>
    <t>FOR INDIRECT INSPECTION REPORT</t>
  </si>
  <si>
    <t>636011</t>
  </si>
  <si>
    <t>VO834215</t>
  </si>
  <si>
    <t>HWY 27 OFF RAMP</t>
  </si>
  <si>
    <t>113512A</t>
  </si>
  <si>
    <t>VO844982</t>
  </si>
  <si>
    <t>CHILIS US HWY 19, CRYSTAL RIVER</t>
  </si>
  <si>
    <t>324070</t>
  </si>
  <si>
    <t>VO846535</t>
  </si>
  <si>
    <t>N BALDWIN AVE &amp; W OAK ST</t>
  </si>
  <si>
    <t>113424A</t>
  </si>
  <si>
    <t>VO832345</t>
  </si>
  <si>
    <t>MOVE DCU POLE</t>
  </si>
  <si>
    <t>372570</t>
  </si>
  <si>
    <t>VO869004</t>
  </si>
  <si>
    <t>VIZCAY WAY &amp; VICTORY LANE</t>
  </si>
  <si>
    <t>113485A</t>
  </si>
  <si>
    <t>VO838022</t>
  </si>
  <si>
    <t>MATERIALS</t>
  </si>
  <si>
    <t>1123014</t>
  </si>
  <si>
    <t>VO873505</t>
  </si>
  <si>
    <t>FLANGE ISOLATION KIT</t>
  </si>
  <si>
    <t>1123094</t>
  </si>
  <si>
    <t>VO873506</t>
  </si>
  <si>
    <t>6330</t>
  </si>
  <si>
    <t>EN402</t>
  </si>
  <si>
    <t>AP-EXSYS</t>
  </si>
  <si>
    <t>JRNL00547947</t>
  </si>
  <si>
    <t>Hagan/Facilities Maintenance-7830</t>
  </si>
  <si>
    <t>122021</t>
  </si>
  <si>
    <t>6320</t>
  </si>
  <si>
    <t>JRNL00533182</t>
  </si>
  <si>
    <t>JRNL00535120</t>
  </si>
  <si>
    <t>JRNL00529939</t>
  </si>
  <si>
    <t>Clear OP460 Veh (incl Storm Proj)</t>
  </si>
  <si>
    <t>F5_OP460_STRMVEH</t>
  </si>
  <si>
    <t>JRNL00548545</t>
  </si>
  <si>
    <t>SCENIC HWY- HAINES CITY</t>
  </si>
  <si>
    <t>2030</t>
  </si>
  <si>
    <t>VO879495</t>
  </si>
  <si>
    <t>GAUGES FOR DISTRICT STATIONS</t>
  </si>
  <si>
    <t>VO852036</t>
  </si>
  <si>
    <t>700015323</t>
  </si>
  <si>
    <t>VO883306</t>
  </si>
  <si>
    <t>LEAK REPAIR; 1701 10TH ST</t>
  </si>
  <si>
    <t>113819A</t>
  </si>
  <si>
    <t>VO890867</t>
  </si>
  <si>
    <t>649014</t>
  </si>
  <si>
    <t>VO884967</t>
  </si>
  <si>
    <t>OAK BLOSSOM DR: MAIN RETIREMENT</t>
  </si>
  <si>
    <t>113788A</t>
  </si>
  <si>
    <t>VO885027</t>
  </si>
  <si>
    <t>ANNUAL PRECO MAINTENANCE - TREN</t>
  </si>
  <si>
    <t>2021-3130</t>
  </si>
  <si>
    <t>VO871323</t>
  </si>
  <si>
    <t>LEAK REPAIR: 7576 OAK MOSS LOOP</t>
  </si>
  <si>
    <t>113776A</t>
  </si>
  <si>
    <t>VO884102</t>
  </si>
  <si>
    <t>JRNL00530035</t>
  </si>
  <si>
    <t>NEW WALES M&amp;R MAINTENANCE</t>
  </si>
  <si>
    <t>CLASSIC CONTROLS INC</t>
  </si>
  <si>
    <t>185515</t>
  </si>
  <si>
    <t>VO834357</t>
  </si>
  <si>
    <t>N LAKE SHIPP DR</t>
  </si>
  <si>
    <t>113603A</t>
  </si>
  <si>
    <t>VO855547</t>
  </si>
  <si>
    <t>COMPLIANCE WORK PAINTING (6/1-6</t>
  </si>
  <si>
    <t>9279</t>
  </si>
  <si>
    <t>VO861626</t>
  </si>
  <si>
    <t>JRNL00533955</t>
  </si>
  <si>
    <t>FILTER ELEMENTS FOR POLK POWER</t>
  </si>
  <si>
    <t>2021-2989</t>
  </si>
  <si>
    <t>VO848156</t>
  </si>
  <si>
    <t>901 OLEANDER</t>
  </si>
  <si>
    <t>1965</t>
  </si>
  <si>
    <t>VO868620</t>
  </si>
  <si>
    <t>PETES PLUGS</t>
  </si>
  <si>
    <t>1123857</t>
  </si>
  <si>
    <t>VO874864</t>
  </si>
  <si>
    <t>MONTHLY ASSESSMENT BILLING (8/1</t>
  </si>
  <si>
    <t>PS-INV1002191</t>
  </si>
  <si>
    <t>VO874964</t>
  </si>
  <si>
    <t>416672</t>
  </si>
  <si>
    <t>VO889866</t>
  </si>
  <si>
    <t>319987</t>
  </si>
  <si>
    <t>VO852012</t>
  </si>
  <si>
    <t>RES NG DEAD METER CHECK</t>
  </si>
  <si>
    <t>Accrue-MILLER PIPELINE LLC</t>
  </si>
  <si>
    <t>316004</t>
  </si>
  <si>
    <t>337700</t>
  </si>
  <si>
    <t>DAVENPORT HIT LINE (1215 US 17)</t>
  </si>
  <si>
    <t>2092</t>
  </si>
  <si>
    <t>VO885019</t>
  </si>
  <si>
    <t>MISCELLANEOUS LINE MARKERS</t>
  </si>
  <si>
    <t>113381A</t>
  </si>
  <si>
    <t>VO828848</t>
  </si>
  <si>
    <t>COGEN STATION - CLEAR SPRINGS</t>
  </si>
  <si>
    <t>1910</t>
  </si>
  <si>
    <t>VO857794</t>
  </si>
  <si>
    <t>ABANDONMENTS/MAINT OF MAINS</t>
  </si>
  <si>
    <t>VO852799</t>
  </si>
  <si>
    <t>9509 WATERFORD OAKS BLVD</t>
  </si>
  <si>
    <t>113694A</t>
  </si>
  <si>
    <t>VO874349</t>
  </si>
  <si>
    <t>TURKEY CREEK PIPE VERIFICATION</t>
  </si>
  <si>
    <t>113812A</t>
  </si>
  <si>
    <t>VO888755</t>
  </si>
  <si>
    <t>335429</t>
  </si>
  <si>
    <t>JRNL00527750</t>
  </si>
  <si>
    <t>December Estimate</t>
  </si>
  <si>
    <t>JRNL00527548</t>
  </si>
  <si>
    <t>PR460_Payroll Accrual 1B</t>
  </si>
  <si>
    <t>F8_PR460_PA1B</t>
  </si>
  <si>
    <t>JRNL00547898</t>
  </si>
  <si>
    <t>FC B50-Salaries</t>
  </si>
  <si>
    <t>ROW MOWING CHATTAHOOCHEE</t>
  </si>
  <si>
    <t>372565</t>
  </si>
  <si>
    <t>VO870111</t>
  </si>
  <si>
    <t>ANNUAL YZ MAINTENANCE AT LAKE M</t>
  </si>
  <si>
    <t>1123600</t>
  </si>
  <si>
    <t>VO870850</t>
  </si>
  <si>
    <t>NG RES PRESSURE CHECK (BILLING)</t>
  </si>
  <si>
    <t>GAUGES FOR GATE STATIONS</t>
  </si>
  <si>
    <t>2021-2979</t>
  </si>
  <si>
    <t>VO845809</t>
  </si>
  <si>
    <t>JRNL00528666</t>
  </si>
  <si>
    <t>RECKER HWY &amp; 21ST ST; STATION M</t>
  </si>
  <si>
    <t>113401A</t>
  </si>
  <si>
    <t>VO829878</t>
  </si>
  <si>
    <t>308317</t>
  </si>
  <si>
    <t>VO837743</t>
  </si>
  <si>
    <t>308318</t>
  </si>
  <si>
    <t>VO837744</t>
  </si>
  <si>
    <t>ANNUAL YZ MAINTENANCE AT CLEAR</t>
  </si>
  <si>
    <t>1122499</t>
  </si>
  <si>
    <t>VO841240</t>
  </si>
  <si>
    <t>HOOVER RD; LINE LOCATE; 2/17/21</t>
  </si>
  <si>
    <t>113500A</t>
  </si>
  <si>
    <t>VO841289</t>
  </si>
  <si>
    <t>VO852037</t>
  </si>
  <si>
    <t>PS-INV1001186</t>
  </si>
  <si>
    <t>VO870917</t>
  </si>
  <si>
    <t>POLK POWER PLANT</t>
  </si>
  <si>
    <t>113787A</t>
  </si>
  <si>
    <t>VO885025</t>
  </si>
  <si>
    <t>7704285-000-000</t>
  </si>
  <si>
    <t>VO895013</t>
  </si>
  <si>
    <t>PS-INV1000156</t>
  </si>
  <si>
    <t>VO868733</t>
  </si>
  <si>
    <t>113790A</t>
  </si>
  <si>
    <t>VO885026</t>
  </si>
  <si>
    <t>HIT LINE REPAIR</t>
  </si>
  <si>
    <t>1991</t>
  </si>
  <si>
    <t>VO874330</t>
  </si>
  <si>
    <t>JRNL00542704</t>
  </si>
  <si>
    <t>700015052</t>
  </si>
  <si>
    <t>VO878095</t>
  </si>
  <si>
    <t>DETEX RECALIBRATION SER# 31254</t>
  </si>
  <si>
    <t>1124015</t>
  </si>
  <si>
    <t>VO878462</t>
  </si>
  <si>
    <t>ODORANT  PER POUND (91LBS)</t>
  </si>
  <si>
    <t>1124546</t>
  </si>
  <si>
    <t>VO890815</t>
  </si>
  <si>
    <t>NATURAL GAS TECH LABOR</t>
  </si>
  <si>
    <t>9316</t>
  </si>
  <si>
    <t>VO870884</t>
  </si>
  <si>
    <t>RES NG GREASE/REPL SERVICE COCK</t>
  </si>
  <si>
    <t>JRNL00533833</t>
  </si>
  <si>
    <t>FC B14-OT/On Call/CT</t>
  </si>
  <si>
    <t>Accrue-UNITED UTILITY SERVICE INC</t>
  </si>
  <si>
    <t>302-450-2280/WH43 WH43//</t>
  </si>
  <si>
    <t>MG111</t>
  </si>
  <si>
    <t>SV430</t>
  </si>
  <si>
    <t>302-670-1625/WH46 WH46//</t>
  </si>
  <si>
    <t>302-423-4267/RTU MODEMS DEBARY//</t>
  </si>
  <si>
    <t>JRNL00528898</t>
  </si>
  <si>
    <t>FC B02-Salaries</t>
  </si>
  <si>
    <t>JRNL00546819</t>
  </si>
  <si>
    <t>OP400</t>
  </si>
  <si>
    <t>Clear OP400 Fixed Pay Dept</t>
  </si>
  <si>
    <t>4FF_OP400_PD</t>
  </si>
  <si>
    <t>JRNL00546828</t>
  </si>
  <si>
    <t>BARTOW AIRBASE HIT LINE-EMERGEN</t>
  </si>
  <si>
    <t>2041</t>
  </si>
  <si>
    <t>VO880930</t>
  </si>
  <si>
    <t>2407 CYPRESS GARDENS BLVD HIT L</t>
  </si>
  <si>
    <t>2069</t>
  </si>
  <si>
    <t>VO884095</t>
  </si>
  <si>
    <t>381672</t>
  </si>
  <si>
    <t>VO873949</t>
  </si>
  <si>
    <t>CYPRESS GARDENS RD</t>
  </si>
  <si>
    <t>113805A</t>
  </si>
  <si>
    <t>VO888751</t>
  </si>
  <si>
    <t>JIM JOHNSON RD., LOCATE 4-INCH</t>
  </si>
  <si>
    <t>113818A</t>
  </si>
  <si>
    <t>VO890864</t>
  </si>
  <si>
    <t>HWY 60 EMERGENCY - HIT LINE</t>
  </si>
  <si>
    <t>1992</t>
  </si>
  <si>
    <t>VO874328</t>
  </si>
  <si>
    <t>WILDER RD</t>
  </si>
  <si>
    <t>113692A</t>
  </si>
  <si>
    <t>VO874347</t>
  </si>
  <si>
    <t>7712244-013-000</t>
  </si>
  <si>
    <t>VO870843</t>
  </si>
  <si>
    <t>21-105 FPU FLORENCEVILLA HOURS</t>
  </si>
  <si>
    <t>2109</t>
  </si>
  <si>
    <t>VO889894</t>
  </si>
  <si>
    <t>LEAK REPAIR - 341 CHEROKEE AVE</t>
  </si>
  <si>
    <t>113665A</t>
  </si>
  <si>
    <t>VO868627</t>
  </si>
  <si>
    <t>LAKE SILVER</t>
  </si>
  <si>
    <t>1993</t>
  </si>
  <si>
    <t>VO874329</t>
  </si>
  <si>
    <t>NG RES DEAD  METER CHECK</t>
  </si>
  <si>
    <t>ANNUAL YZ MAINTENANCE AT CHATTA</t>
  </si>
  <si>
    <t>1123971</t>
  </si>
  <si>
    <t>VO878461</t>
  </si>
  <si>
    <t>GAUGES FOR DISTRICTS</t>
  </si>
  <si>
    <t>GAUGES FOR GATES</t>
  </si>
  <si>
    <t>JRNL00531989</t>
  </si>
  <si>
    <t>21-22 Osceola County Bond</t>
  </si>
  <si>
    <t>2910267</t>
  </si>
  <si>
    <t>VO841145</t>
  </si>
  <si>
    <t>OAK BLOSSOM DR EMERGENCY-9/30/2</t>
  </si>
  <si>
    <t>2050</t>
  </si>
  <si>
    <t>VO880313</t>
  </si>
  <si>
    <t>PRECO ODORIZOR SUPPORT</t>
  </si>
  <si>
    <t>2021-3196</t>
  </si>
  <si>
    <t>VO883307</t>
  </si>
  <si>
    <t>ANODES</t>
  </si>
  <si>
    <t>113354A</t>
  </si>
  <si>
    <t>VO826856</t>
  </si>
  <si>
    <t>WOODROW WILSON &amp; W LOWRY AVE</t>
  </si>
  <si>
    <t>113332A</t>
  </si>
  <si>
    <t>VO826872</t>
  </si>
  <si>
    <t>FPU10510004</t>
  </si>
  <si>
    <t>VO856774</t>
  </si>
  <si>
    <t>JRNL00545232</t>
  </si>
  <si>
    <t>MG784</t>
  </si>
  <si>
    <t>JRNL00530014</t>
  </si>
  <si>
    <t>EN430</t>
  </si>
  <si>
    <t>FC B06-OT/On Call/CT</t>
  </si>
  <si>
    <t>JRNL00538016</t>
  </si>
  <si>
    <t>FC B26-Salaries</t>
  </si>
  <si>
    <t>JRNL00546829</t>
  </si>
  <si>
    <t>6230</t>
  </si>
  <si>
    <t>Clear OP460 Py and 62s (excl Storm Proj)</t>
  </si>
  <si>
    <t>F5_OP460_STRMPYD</t>
  </si>
  <si>
    <t>JRNL00535891</t>
  </si>
  <si>
    <t>FC B20-OT/On Call/CT</t>
  </si>
  <si>
    <t>JRNL00533142</t>
  </si>
  <si>
    <t>GM410</t>
  </si>
  <si>
    <t>6141</t>
  </si>
  <si>
    <t>Clear GM410 Fixed Pay Dept</t>
  </si>
  <si>
    <t>4FF_GM410_PD</t>
  </si>
  <si>
    <t>6142</t>
  </si>
  <si>
    <t>6143</t>
  </si>
  <si>
    <t>JRNL00545222</t>
  </si>
  <si>
    <t>JRNL00540104</t>
  </si>
  <si>
    <t>JRNL00543465</t>
  </si>
  <si>
    <t>JRNL00538396</t>
  </si>
  <si>
    <t>CN770</t>
  </si>
  <si>
    <t>JRNL00539592</t>
  </si>
  <si>
    <t>Zimmer/Facilities Maintenance-7830</t>
  </si>
  <si>
    <t>071921</t>
  </si>
  <si>
    <t>JRNL00527627</t>
  </si>
  <si>
    <t>NG410</t>
  </si>
  <si>
    <t>JRNL00527597</t>
  </si>
  <si>
    <t>302-526-9035/WH36 WH36//</t>
  </si>
  <si>
    <t>JRNL00547903</t>
  </si>
  <si>
    <t>FC B48-OT/On Call/CT</t>
  </si>
  <si>
    <t>JRNL00544492</t>
  </si>
  <si>
    <t>FC B42-OT/On Call/CT</t>
  </si>
  <si>
    <t>Accrue - T &amp; T PIPELINE</t>
  </si>
  <si>
    <t>JRNL00527628</t>
  </si>
  <si>
    <t>JRNL00527598</t>
  </si>
  <si>
    <t>6260</t>
  </si>
  <si>
    <t>6250</t>
  </si>
  <si>
    <t>JRNL00543476</t>
  </si>
  <si>
    <t>JRNL00548546</t>
  </si>
  <si>
    <t>JRNL00540018</t>
  </si>
  <si>
    <t>JRNL00546840</t>
  </si>
  <si>
    <t>OP400_Payroll Accrual 1A</t>
  </si>
  <si>
    <t>F7_OP400_PA1A</t>
  </si>
  <si>
    <t>JRNL00548557</t>
  </si>
  <si>
    <t>JRNL00541166</t>
  </si>
  <si>
    <t>FC B34-OT/On Call/CT</t>
  </si>
  <si>
    <t>JRNL00541799</t>
  </si>
  <si>
    <t>JRNL00534906</t>
  </si>
  <si>
    <t>JRNL00536554</t>
  </si>
  <si>
    <t>JRNL00545233</t>
  </si>
  <si>
    <t>JRNL00541810</t>
  </si>
  <si>
    <t>JRNL00547897</t>
  </si>
  <si>
    <t>FC B52-OT/On Call/CT</t>
  </si>
  <si>
    <t>JRNL00548536</t>
  </si>
  <si>
    <t>JRNL00543475</t>
  </si>
  <si>
    <t>JRNL00538406</t>
  </si>
  <si>
    <t>JRNL00534916</t>
  </si>
  <si>
    <t>JRNL00533152</t>
  </si>
  <si>
    <t>JRNL00540114</t>
  </si>
  <si>
    <t>NG COMM GREASE/REPLACE SERVICE</t>
  </si>
  <si>
    <t>COMPLIANCE WORK PAINTING (5/24-</t>
  </si>
  <si>
    <t>9272</t>
  </si>
  <si>
    <t>VO859593</t>
  </si>
  <si>
    <t>FPU10604004</t>
  </si>
  <si>
    <t>VO859596</t>
  </si>
  <si>
    <t>9130</t>
  </si>
  <si>
    <t>BACK UP - HOSPITAL EMERGENCY</t>
  </si>
  <si>
    <t>2003</t>
  </si>
  <si>
    <t>VO874326</t>
  </si>
  <si>
    <t>7704340-000-000</t>
  </si>
  <si>
    <t>VO878030</t>
  </si>
  <si>
    <t>PROJECT RITCHIE BROTHERS LOOP</t>
  </si>
  <si>
    <t>FPU10909004</t>
  </si>
  <si>
    <t>VO878489</t>
  </si>
  <si>
    <t>2400 E F GRIFFEN RD</t>
  </si>
  <si>
    <t>113806A</t>
  </si>
  <si>
    <t>VO888759</t>
  </si>
  <si>
    <t>COMPLIANCE WORK PAINTING (6/22-</t>
  </si>
  <si>
    <t>9307</t>
  </si>
  <si>
    <t>VO864400</t>
  </si>
  <si>
    <t>7250</t>
  </si>
  <si>
    <t>1095506</t>
  </si>
  <si>
    <t>VO894392</t>
  </si>
  <si>
    <t>COMPLIANCE WORK PAINTING (5/3-5</t>
  </si>
  <si>
    <t>9247</t>
  </si>
  <si>
    <t>VO855541</t>
  </si>
  <si>
    <t>9280</t>
  </si>
  <si>
    <t>JRNL00541809</t>
  </si>
  <si>
    <t>Accrue - UNITED UTILITY SERVICE INC</t>
  </si>
  <si>
    <t>JRNL00538449</t>
  </si>
  <si>
    <t>JRNL00531226</t>
  </si>
  <si>
    <t>PR470_Payroll Accrual 1A</t>
  </si>
  <si>
    <t>F8_PR470_PA1A</t>
  </si>
  <si>
    <t>JRNL00545243</t>
  </si>
  <si>
    <t>JRNL00548556</t>
  </si>
  <si>
    <t>JRNL00546839</t>
  </si>
  <si>
    <t>302-670-1646/WH39 WH39//</t>
  </si>
  <si>
    <t>302-423-5704/RTU MODEMS DEBARY//</t>
  </si>
  <si>
    <t>JRNL00537974</t>
  </si>
  <si>
    <t>062521</t>
  </si>
  <si>
    <t>JRNL00541780</t>
  </si>
  <si>
    <t>JRNL00541913</t>
  </si>
  <si>
    <t>JRNL00545281</t>
  </si>
  <si>
    <t>JRNL00545241</t>
  </si>
  <si>
    <t>Accrue-T &amp; T PIPELINE</t>
  </si>
  <si>
    <t>PR460_Payroll Accrual 1A</t>
  </si>
  <si>
    <t>F8_PR460_PA1A</t>
  </si>
  <si>
    <t>JRNL00535008</t>
  </si>
  <si>
    <t>NG400</t>
  </si>
  <si>
    <t>NG400_Payroll Accrual 1A</t>
  </si>
  <si>
    <t>F8_NG400_PA1A</t>
  </si>
  <si>
    <t>JRNL00534925</t>
  </si>
  <si>
    <t>Accrue-CONSOLIDATED PIPE &amp; SUPPLY CO</t>
  </si>
  <si>
    <t>7711005-000-000</t>
  </si>
  <si>
    <t>FC B02-OT/On Call/CT</t>
  </si>
  <si>
    <t>JRNL00545328</t>
  </si>
  <si>
    <t>JRNL00545145</t>
  </si>
  <si>
    <t>JRNL00543486</t>
  </si>
  <si>
    <t>JRNL00529950</t>
  </si>
  <si>
    <t>JRNL00541820</t>
  </si>
  <si>
    <t>JRNL00540125</t>
  </si>
  <si>
    <t>JRNL00533163</t>
  </si>
  <si>
    <t>JRNL00536575</t>
  </si>
  <si>
    <t>JRNL00534927</t>
  </si>
  <si>
    <t>EN401</t>
  </si>
  <si>
    <t>Clear EN401 Veh (incl Storm Proj)</t>
  </si>
  <si>
    <t>F5_EN401_STRMVEH</t>
  </si>
  <si>
    <t>JRNL00531344</t>
  </si>
  <si>
    <t>LG400</t>
  </si>
  <si>
    <t>JRNL00527360</t>
  </si>
  <si>
    <t>JRNL00526841</t>
  </si>
  <si>
    <t>JRNL00536683</t>
  </si>
  <si>
    <t>JRNL00536811</t>
  </si>
  <si>
    <t>JRNL00531252</t>
  </si>
  <si>
    <t>JRNL00541882</t>
  </si>
  <si>
    <t>FC B42-Salaries</t>
  </si>
  <si>
    <t>JRNL00540156</t>
  </si>
  <si>
    <t>JRNL00540146</t>
  </si>
  <si>
    <t>JRNL00531215</t>
  </si>
  <si>
    <t>JRNL00528626</t>
  </si>
  <si>
    <t>JRNL00535566</t>
  </si>
  <si>
    <t>JRNL00535557</t>
  </si>
  <si>
    <t>Accrue-WILLIS TOWERS WATSON NORTHEAST</t>
  </si>
  <si>
    <t>JRNL00539744</t>
  </si>
  <si>
    <t>FC B30-Salaries</t>
  </si>
  <si>
    <t>JRNL00540155</t>
  </si>
  <si>
    <t>JRNL00540123</t>
  </si>
  <si>
    <t>JRNL00541881</t>
  </si>
  <si>
    <t>JRNL00541818</t>
  </si>
  <si>
    <t>PR470_Payroll Accrual 1B</t>
  </si>
  <si>
    <t>F8_PR470_PA1B</t>
  </si>
  <si>
    <t>FC B06-Salaries</t>
  </si>
  <si>
    <t>JRNL00534131</t>
  </si>
  <si>
    <t>FC B16-Salaries</t>
  </si>
  <si>
    <t>FC B14-Salaries</t>
  </si>
  <si>
    <t>JRNL00527625</t>
  </si>
  <si>
    <t>GM410_Payroll Accrual 1A</t>
  </si>
  <si>
    <t>F7_GM410_PA1A</t>
  </si>
  <si>
    <t>JRNL00527595</t>
  </si>
  <si>
    <t>JRNL00543503</t>
  </si>
  <si>
    <t>JRNL00536565</t>
  </si>
  <si>
    <t>JRNL00534917</t>
  </si>
  <si>
    <t>JRNL00529940</t>
  </si>
  <si>
    <t>JRNL00531216</t>
  </si>
  <si>
    <t>JRNL00540115</t>
  </si>
  <si>
    <t>Accrue-SABCON UNDERGROUND LLC</t>
  </si>
  <si>
    <t>2042</t>
  </si>
  <si>
    <t>JRNL00546382</t>
  </si>
  <si>
    <t>FC B46-OT/On Call/CT</t>
  </si>
  <si>
    <t>JRNL00541197</t>
  </si>
  <si>
    <t>Tamayo/Facilities Maintenance-7830</t>
  </si>
  <si>
    <t>080921</t>
  </si>
  <si>
    <t>083021</t>
  </si>
  <si>
    <t>JRNL00533183</t>
  </si>
  <si>
    <t>JRNL00546858</t>
  </si>
  <si>
    <t>MS410_Payroll Accrual 1B</t>
  </si>
  <si>
    <t>F8_MS410_PA1B</t>
  </si>
  <si>
    <t>JRNL00546837</t>
  </si>
  <si>
    <t>JRNL00529973</t>
  </si>
  <si>
    <t>Clear PR470 Veh (incl Storm Proj)</t>
  </si>
  <si>
    <t>F5_PR470_STRMVEH</t>
  </si>
  <si>
    <t>FC B30-OT/On Call/CT</t>
  </si>
  <si>
    <t>PR440</t>
  </si>
  <si>
    <t>JRNL00529944</t>
  </si>
  <si>
    <t>JRNL00540614</t>
  </si>
  <si>
    <t>JRNL00540615</t>
  </si>
  <si>
    <t>JRNL00529451</t>
  </si>
  <si>
    <t>JRNL00529796</t>
  </si>
  <si>
    <t>Clear PR470 Py and 62s (excl Storm Proj)</t>
  </si>
  <si>
    <t>F5_PR470_STRMPYD</t>
  </si>
  <si>
    <t>Clear PR460 Pay and Dept</t>
  </si>
  <si>
    <t>F6_PR460_PD</t>
  </si>
  <si>
    <t>JRNL00533181</t>
  </si>
  <si>
    <t>JRNL00533161</t>
  </si>
  <si>
    <t>JRNL00543480</t>
  </si>
  <si>
    <t>JRNL00529971</t>
  </si>
  <si>
    <t>JRNL00529948</t>
  </si>
  <si>
    <t>JRNL00531251</t>
  </si>
  <si>
    <t>JRNL00531224</t>
  </si>
  <si>
    <t>Clear PR480 Pay and Dept</t>
  </si>
  <si>
    <t>F5_PR480_PDE</t>
  </si>
  <si>
    <t>JRNL00536564</t>
  </si>
  <si>
    <t>JRNL00528899</t>
  </si>
  <si>
    <t>FC B04-Salaries</t>
  </si>
  <si>
    <t>FC B50-OT/On Call/CT</t>
  </si>
  <si>
    <t>JRNL00543466</t>
  </si>
  <si>
    <t>JRNL00538397</t>
  </si>
  <si>
    <t>JRNL00540105</t>
  </si>
  <si>
    <t>JRNL00534907</t>
  </si>
  <si>
    <t>JRNL00533143</t>
  </si>
  <si>
    <t>JRNL00531206</t>
  </si>
  <si>
    <t>JRNL00529930</t>
  </si>
  <si>
    <t>JRNL00545223</t>
  </si>
  <si>
    <t>Clear PR440 Pay and Dept</t>
  </si>
  <si>
    <t>F5_PR440_PDE</t>
  </si>
  <si>
    <t>JRNL00541800</t>
  </si>
  <si>
    <t>JRNL00536555</t>
  </si>
  <si>
    <t>JRNL00536573</t>
  </si>
  <si>
    <t>JRNL00538415</t>
  </si>
  <si>
    <t>JRNL00538407</t>
  </si>
  <si>
    <t>BO770</t>
  </si>
  <si>
    <t>MS410_Payroll Accrual 1A</t>
  </si>
  <si>
    <t>F8_MS410_PA1A</t>
  </si>
  <si>
    <t>JRNL00540506</t>
  </si>
  <si>
    <t>Accrue-SUNSHINE STATE ONE CALL OF FLOR</t>
  </si>
  <si>
    <t>JRNL00540578</t>
  </si>
  <si>
    <t>JRNL00542398</t>
  </si>
  <si>
    <t>FC B36-OT/On Call/CT</t>
  </si>
  <si>
    <t>JRNL00545398</t>
  </si>
  <si>
    <t>JRNL00545326</t>
  </si>
  <si>
    <t>7790</t>
  </si>
  <si>
    <t>JRNL00548483</t>
  </si>
  <si>
    <t>Accrue- T&amp;T Pipeline Co Inc</t>
  </si>
  <si>
    <t>JRNL00528509</t>
  </si>
  <si>
    <t>Accrue - CORPRO</t>
  </si>
  <si>
    <t>JRNL00528503</t>
  </si>
  <si>
    <t>Accrue - AEGION/CORPRO</t>
  </si>
  <si>
    <t>JRNL00536293</t>
  </si>
  <si>
    <t>052021</t>
  </si>
  <si>
    <t>FC B48-Salaries</t>
  </si>
  <si>
    <t>JRNL00535010</t>
  </si>
  <si>
    <t>JRNL00546861</t>
  </si>
  <si>
    <t>JRNL00533607</t>
  </si>
  <si>
    <t>Accrue - ALTERNATIVE GAS CONSTRUCTION IN</t>
  </si>
  <si>
    <t>JRNL00533061</t>
  </si>
  <si>
    <t>JRNL00533657</t>
  </si>
  <si>
    <t>FC B24-OT/On Call/CT</t>
  </si>
  <si>
    <t>Accrue-WORLD WIDE NONDESTRUCTIVE TESTI</t>
  </si>
  <si>
    <t>JRNL00545283</t>
  </si>
  <si>
    <t>Accrue-HIGH REACH COMPANY LLC</t>
  </si>
  <si>
    <t>JRNL00536617</t>
  </si>
  <si>
    <t>JRNL00529961</t>
  </si>
  <si>
    <t>Clear GM410</t>
  </si>
  <si>
    <t>JRNL00532659</t>
  </si>
  <si>
    <t>032221</t>
  </si>
  <si>
    <t>JRNL00538448</t>
  </si>
  <si>
    <t>JRNL00529967</t>
  </si>
  <si>
    <t>JRNL00531235</t>
  </si>
  <si>
    <t>FC B52-Salaries</t>
  </si>
  <si>
    <t>JRNL00539135</t>
  </si>
  <si>
    <t>FC B28-OT/On Call/CT</t>
  </si>
  <si>
    <t>JRNL00537580</t>
  </si>
  <si>
    <t>FC B22-OT/On Call/CT</t>
  </si>
  <si>
    <t>FC B34-Salaries</t>
  </si>
  <si>
    <t>JRNL00544367</t>
  </si>
  <si>
    <t>FC B40-Salaries</t>
  </si>
  <si>
    <t>JRNL00533601</t>
  </si>
  <si>
    <t>FC B20-Salaries</t>
  </si>
  <si>
    <t>JRNL00532528</t>
  </si>
  <si>
    <t>FC B10-Salaries</t>
  </si>
  <si>
    <t>JRNL00533153</t>
  </si>
  <si>
    <t>Accrue-DEVTECH SALES INC</t>
  </si>
  <si>
    <t>1123876</t>
  </si>
  <si>
    <t>JRNL00534277</t>
  </si>
  <si>
    <t>McCarty/Facilities Maintenance-7830</t>
  </si>
  <si>
    <t>042021</t>
  </si>
  <si>
    <t>Accrue-CORRPRO COMPANIES INC</t>
  </si>
  <si>
    <t>JRNL00540157</t>
  </si>
  <si>
    <t>JRNL00535009</t>
  </si>
  <si>
    <t>Clear NG431 Fixed Pay Dept</t>
  </si>
  <si>
    <t>4FF_NG431_PD</t>
  </si>
  <si>
    <t>PLANT</t>
  </si>
  <si>
    <t>JRNL00543985</t>
  </si>
  <si>
    <t>Write off CWIP Balance</t>
  </si>
  <si>
    <t>JRNL00542783</t>
  </si>
  <si>
    <t>FC B38-Salaries</t>
  </si>
  <si>
    <t>Clear NG430 Fixed Pay Dept</t>
  </si>
  <si>
    <t>4FF_NG430_PD</t>
  </si>
  <si>
    <t>JRNL00527631</t>
  </si>
  <si>
    <t>JRNL00527611</t>
  </si>
  <si>
    <t>AP-ADJP</t>
  </si>
  <si>
    <t>JRNL00536911</t>
  </si>
  <si>
    <t>Zimmer/OtherFacilities-7790</t>
  </si>
  <si>
    <t>042621</t>
  </si>
  <si>
    <t>Accrue-JEM-TECH INC</t>
  </si>
  <si>
    <t>2021-3192</t>
  </si>
  <si>
    <t>6150</t>
  </si>
  <si>
    <t>FC B26-OT/On Call/CT</t>
  </si>
  <si>
    <t>JRNL00529834</t>
  </si>
  <si>
    <t>Washington/Facilities Maintenance-7830</t>
  </si>
  <si>
    <t>031021</t>
  </si>
  <si>
    <t>Clear MS410 Pay and Dept</t>
  </si>
  <si>
    <t>F5_MS410_PD</t>
  </si>
  <si>
    <t>JRNL00543501</t>
  </si>
  <si>
    <t>JRNL00543484</t>
  </si>
  <si>
    <t>E4SE-ADJ</t>
  </si>
  <si>
    <t>JRNL00531103</t>
  </si>
  <si>
    <t>MISCINVGAIN:FPIN</t>
  </si>
  <si>
    <t>JRNL00524738</t>
  </si>
  <si>
    <t>JRNL00527629</t>
  </si>
  <si>
    <t>JRNL00527599</t>
  </si>
  <si>
    <t>JRNL00536619</t>
  </si>
  <si>
    <t>JRNL00542900</t>
  </si>
  <si>
    <t>092321</t>
  </si>
  <si>
    <t>090821</t>
  </si>
  <si>
    <t>Accrue - CLASSIC CONTROLS INC</t>
  </si>
  <si>
    <t>JRNL00530095</t>
  </si>
  <si>
    <t>FC B22-Salaries</t>
  </si>
  <si>
    <t>Clear EN401 Py and 62s (excl Storm Proj)</t>
  </si>
  <si>
    <t>F5_EN401_STRMPYD</t>
  </si>
  <si>
    <t>JRNL00537966</t>
  </si>
  <si>
    <t>061721</t>
  </si>
  <si>
    <t>JRNL00548811</t>
  </si>
  <si>
    <t>JRNL00543497</t>
  </si>
  <si>
    <t>JRNL00537852</t>
  </si>
  <si>
    <t>1091364</t>
  </si>
  <si>
    <t>Accrue-SINGLEPOINT ACQUISITIONS GROUP</t>
  </si>
  <si>
    <t>March Estimate</t>
  </si>
  <si>
    <t>JRNL00533262</t>
  </si>
  <si>
    <t>JRNL00546860</t>
  </si>
  <si>
    <t>JRNL00535900</t>
  </si>
  <si>
    <t>FC B18-Salaries</t>
  </si>
  <si>
    <t>JRNL00545279</t>
  </si>
  <si>
    <t>EN401_Payroll Accrual 1A</t>
  </si>
  <si>
    <t>F7_EN401_PA1A</t>
  </si>
  <si>
    <t>JRNL00545239</t>
  </si>
  <si>
    <t>JRNL00545925</t>
  </si>
  <si>
    <t>FC B44-Salaries</t>
  </si>
  <si>
    <t>JRNL00540721</t>
  </si>
  <si>
    <t>FC B32-OT/On Call/CT</t>
  </si>
  <si>
    <t>JRNL00541883</t>
  </si>
  <si>
    <t>JRNL00528477</t>
  </si>
  <si>
    <t>JRNL00528471</t>
  </si>
  <si>
    <t>JRNL00531823</t>
  </si>
  <si>
    <t>JRNL00531813</t>
  </si>
  <si>
    <t>JRNL00548554</t>
  </si>
  <si>
    <t>JRNL00527630</t>
  </si>
  <si>
    <t>JRNL00527600</t>
  </si>
  <si>
    <t>JRNL00527935</t>
  </si>
  <si>
    <t>JRNL00527759</t>
  </si>
  <si>
    <t>Accrue - HBK ENGINEERING LLC</t>
  </si>
  <si>
    <t>February Estimates</t>
  </si>
  <si>
    <t>JRNL00528697</t>
  </si>
  <si>
    <t>012021</t>
  </si>
  <si>
    <t>JRNL00531253</t>
  </si>
  <si>
    <t>FC B04-OT/On Call/CT</t>
  </si>
  <si>
    <t>FC B28-Salaries</t>
  </si>
  <si>
    <t>FC B40-OT/On Call/CT</t>
  </si>
  <si>
    <t>JRNL00540643</t>
  </si>
  <si>
    <t>JRNL00540647</t>
  </si>
  <si>
    <t>Accrue - JEM-TECH INC</t>
  </si>
  <si>
    <t>Accrue-ODORIZATION SOLUTIONS INC</t>
  </si>
  <si>
    <t>JRNL00542723</t>
  </si>
  <si>
    <t>091421</t>
  </si>
  <si>
    <t>Accrue - MILLER PIPELINE LLC</t>
  </si>
  <si>
    <t>322142</t>
  </si>
  <si>
    <t>FC B10-OT/On Call/CT</t>
  </si>
  <si>
    <t>JRNL00532529</t>
  </si>
  <si>
    <t>FC B12-Salaries</t>
  </si>
  <si>
    <t>FC B08-Salaries</t>
  </si>
  <si>
    <t>FC B36-Salaries</t>
  </si>
  <si>
    <t>JRNL00548397</t>
  </si>
  <si>
    <t>JRNL00535318</t>
  </si>
  <si>
    <t>JRNL00535122</t>
  </si>
  <si>
    <t>431924</t>
  </si>
  <si>
    <t>JRNL00533675</t>
  </si>
  <si>
    <t>JRNL00533761</t>
  </si>
  <si>
    <t>FC B12-OT/On Call/CT</t>
  </si>
  <si>
    <t>9537</t>
  </si>
  <si>
    <t>9525</t>
  </si>
  <si>
    <t>Accrue - ODORIZATION SOLUTIONS INC</t>
  </si>
  <si>
    <t>11937</t>
  </si>
  <si>
    <t>FC B32-Salaries</t>
  </si>
  <si>
    <t>JRNL00549133</t>
  </si>
  <si>
    <t>113850A</t>
  </si>
  <si>
    <t>JRNL00548036</t>
  </si>
  <si>
    <t>123021</t>
  </si>
  <si>
    <t>Accrue - CONSOLIDATED PIPE &amp; SUPPLY CO</t>
  </si>
  <si>
    <t>241826</t>
  </si>
  <si>
    <t>FC B16-OT/On Call/CT</t>
  </si>
  <si>
    <t>PR440_Payroll Accrual 1A</t>
  </si>
  <si>
    <t>F8_PR440_PA1A</t>
  </si>
  <si>
    <t>MG781</t>
  </si>
  <si>
    <t>Clear MG781_Payroll Accrual</t>
  </si>
  <si>
    <t>FC B44-OT/On Call/CT</t>
  </si>
  <si>
    <t>LINE LOCATES 9/19 - 9/25</t>
  </si>
  <si>
    <t>VO880289</t>
  </si>
  <si>
    <t>ECDA SERVICES FOR FPU PIPELINES</t>
  </si>
  <si>
    <t>667636</t>
  </si>
  <si>
    <t>VO886715</t>
  </si>
  <si>
    <t>BATES RD &amp; US 27 - LOCATES</t>
  </si>
  <si>
    <t>113560A</t>
  </si>
  <si>
    <t>VO849203</t>
  </si>
  <si>
    <t>VO874288</t>
  </si>
  <si>
    <t>COUNTY LINE RD OFFSET-FINAL</t>
  </si>
  <si>
    <t>VO879807</t>
  </si>
  <si>
    <t>1/4-INCH SS PLUGS</t>
  </si>
  <si>
    <t>VO885214</t>
  </si>
  <si>
    <t>M&amp;R INDUSTRIAL ITEMS</t>
  </si>
  <si>
    <t>MAINT OF MAINS - E THOMAS ST AN</t>
  </si>
  <si>
    <t>VO852031</t>
  </si>
  <si>
    <t>VO852077</t>
  </si>
  <si>
    <t>Accrue - AEGION CORRPRO</t>
  </si>
  <si>
    <t>PR440_Payroll Accrual 1B</t>
  </si>
  <si>
    <t>F8_PR440_PA1B</t>
  </si>
  <si>
    <t>FC B18-OT/On Call/CT</t>
  </si>
  <si>
    <t>JRNL00528336</t>
  </si>
  <si>
    <t>JRNL00528275</t>
  </si>
  <si>
    <t>FC B46-Salaries</t>
  </si>
  <si>
    <t>Accrue - ACLARA TECHNOLOGIES LLC</t>
  </si>
  <si>
    <t>FC B38-OT/On Call/CT</t>
  </si>
  <si>
    <t>RES NG PRESSURE CHECK</t>
  </si>
  <si>
    <t>COMMERCIAL MAINTENANCE</t>
  </si>
  <si>
    <t>CF00-FC460-7830-8910</t>
  </si>
  <si>
    <t>CF00-FC460-7830-8900</t>
  </si>
  <si>
    <t>CF00-FC460-7830-8870</t>
  </si>
  <si>
    <t>CF00-OP460-7290-8920</t>
  </si>
  <si>
    <t>CF00-FC460-7830-8920</t>
  </si>
  <si>
    <t>CF00-FC460-7830-8940</t>
  </si>
  <si>
    <t>CF00-OP460-7290-8870</t>
  </si>
  <si>
    <t>CF00-FC460-7830-8890</t>
  </si>
  <si>
    <t>CF00-OP460-7290-8930</t>
  </si>
  <si>
    <t>CF00-OP460-6290-8920</t>
  </si>
  <si>
    <t>CF00-PR470-6290-8870</t>
  </si>
  <si>
    <t>CF00-FC460-7830-8930</t>
  </si>
  <si>
    <t>CF00-OP460-6290-8870</t>
  </si>
  <si>
    <t>CF00-MS410-6120-8870</t>
  </si>
  <si>
    <t>CF00-MS410-6120-8900</t>
  </si>
  <si>
    <t>CF00-MS410-6120-8910</t>
  </si>
  <si>
    <t>CF00-PR470-6120-8870</t>
  </si>
  <si>
    <t>CF00-OP460-6120-8870</t>
  </si>
  <si>
    <t>CF00-PR470-6110-8870</t>
  </si>
  <si>
    <t>CF00-OP460-6110-8870</t>
  </si>
  <si>
    <t>CF00-OP460-6110-8940</t>
  </si>
  <si>
    <t>CF00-MS410-6110-8870</t>
  </si>
  <si>
    <t>CF00-MS410-6110-8890</t>
  </si>
  <si>
    <t>CF00-MS410-6110-8900</t>
  </si>
  <si>
    <t>CF00-MS410-6110-8910</t>
  </si>
  <si>
    <t>CF00-MS410-6110-8940</t>
  </si>
  <si>
    <t>CF00-OP460-6120-8920</t>
  </si>
  <si>
    <t>CF00-OP460-6120-8910</t>
  </si>
  <si>
    <t>CF00-OP460-6120-8930</t>
  </si>
  <si>
    <t>CF00-OP460-6120-8900</t>
  </si>
  <si>
    <t>CF00-NG430-6120-8850</t>
  </si>
  <si>
    <t>CF00-OP460-7830-8910</t>
  </si>
  <si>
    <t>CF00-NG431-6110-8850</t>
  </si>
  <si>
    <t>CF00-OP460-6110-8930</t>
  </si>
  <si>
    <t>CF00-OP460-6110-8900</t>
  </si>
  <si>
    <t>CF00-NG430-6110-8850</t>
  </si>
  <si>
    <t>CF00-OP460-6110-8920</t>
  </si>
  <si>
    <t>CF00-OP460-6110-8910</t>
  </si>
  <si>
    <t>CF00-OP460-6120-8940</t>
  </si>
  <si>
    <t>CF00-OP460-6120-8890</t>
  </si>
  <si>
    <t>CF00-OP460-6310-8900</t>
  </si>
  <si>
    <t>CF00-OP460-6320-8910</t>
  </si>
  <si>
    <t>CF00-OP460-6320-8930</t>
  </si>
  <si>
    <t>CF00-OP460-6310-8920</t>
  </si>
  <si>
    <t>CF00-OP460-6310-8870</t>
  </si>
  <si>
    <t>CF00-OP460-6320-8870</t>
  </si>
  <si>
    <t>CF00-OP460-6390-8920</t>
  </si>
  <si>
    <t>CF00-OP460-6310-8910</t>
  </si>
  <si>
    <t>CF00-OP460-6310-8930</t>
  </si>
  <si>
    <t>CF00-OP460-6110-8890</t>
  </si>
  <si>
    <t>CF00-MS410-6110-8930</t>
  </si>
  <si>
    <t>CF00-OP460-6390-8930</t>
  </si>
  <si>
    <t>CF00-OP460-6390-8900</t>
  </si>
  <si>
    <t>CF00-OP460-6390-8910</t>
  </si>
  <si>
    <t>CF00-OP460-6390-8870</t>
  </si>
  <si>
    <t>CF00-OP460-6330-8920</t>
  </si>
  <si>
    <t>CF00-OP460-6330-8870</t>
  </si>
  <si>
    <t>CF00-OP460-6330-8910</t>
  </si>
  <si>
    <t>CF00-OP460-6330-8930</t>
  </si>
  <si>
    <t>CF00-OP460-6330-8900</t>
  </si>
  <si>
    <t>CF00-OP460-6320-8920</t>
  </si>
  <si>
    <t>CF00-OP460-6320-8900</t>
  </si>
  <si>
    <t>CF00-OP400-6320-8850</t>
  </si>
  <si>
    <t>CF00-OP400-6210-8850</t>
  </si>
  <si>
    <t>CF00-OP400-6220-8850</t>
  </si>
  <si>
    <t>CF00-OP400-6110-8850</t>
  </si>
  <si>
    <t>CF00-OP460-6310-8940</t>
  </si>
  <si>
    <t>CF00-OP460-6390-8940</t>
  </si>
  <si>
    <t>CF00-OP460-6310-8890</t>
  </si>
  <si>
    <t>CF00-OP460-6390-8890</t>
  </si>
  <si>
    <t>CF00-OP460-6330-8940</t>
  </si>
  <si>
    <t>CF00-OP460-6330-8890</t>
  </si>
  <si>
    <t>CF00-OP460-6320-8940</t>
  </si>
  <si>
    <t>CF00-OP460-6320-8890</t>
  </si>
  <si>
    <t>CF00-MS410-6120-8890</t>
  </si>
  <si>
    <t>CF00-OP460-6230-8930</t>
  </si>
  <si>
    <t>CF00-OP460-6230-8900</t>
  </si>
  <si>
    <t>CF00-GM410-6141-8850</t>
  </si>
  <si>
    <t>CF00-GM410-6142-8850</t>
  </si>
  <si>
    <t>CF00-GM410-6143-8850</t>
  </si>
  <si>
    <t>CF00-GM410-6320-8850</t>
  </si>
  <si>
    <t>CF00-OP460-6220-8870</t>
  </si>
  <si>
    <t>CF00-OP460-6220-8890</t>
  </si>
  <si>
    <t>CF00-OP460-6220-8930</t>
  </si>
  <si>
    <t>CF00-OP460-6220-8900</t>
  </si>
  <si>
    <t>CF00-OP460-6220-8940</t>
  </si>
  <si>
    <t>CF00-OP460-6290-8900</t>
  </si>
  <si>
    <t>CF00-OP460-6290-8940</t>
  </si>
  <si>
    <t>CF00-OP460-6290-8890</t>
  </si>
  <si>
    <t>CF00-OP460-6290-8930</t>
  </si>
  <si>
    <t>CF00-OP460-6260-8900</t>
  </si>
  <si>
    <t>CF00-OP460-6260-8940</t>
  </si>
  <si>
    <t>CF00-OP460-6260-8870</t>
  </si>
  <si>
    <t>CF00-OP460-6260-8930</t>
  </si>
  <si>
    <t>CF00-OP460-6250-8940</t>
  </si>
  <si>
    <t>CF00-OP460-6250-8870</t>
  </si>
  <si>
    <t>CF00-OP460-6260-8890</t>
  </si>
  <si>
    <t>CF00-OP460-6250-8930</t>
  </si>
  <si>
    <t>CF00-OP460-6250-8900</t>
  </si>
  <si>
    <t>CF00-OP460-6240-8940</t>
  </si>
  <si>
    <t>CF00-OP460-6240-8870</t>
  </si>
  <si>
    <t>CF00-OP460-6240-8930</t>
  </si>
  <si>
    <t>CF00-OP460-6250-8890</t>
  </si>
  <si>
    <t>CF00-OP460-6240-8890</t>
  </si>
  <si>
    <t>CF00-OP460-6240-8900</t>
  </si>
  <si>
    <t>CF00-OP460-6230-8890</t>
  </si>
  <si>
    <t>CF00-OP460-6230-8870</t>
  </si>
  <si>
    <t>CF00-OP460-6230-8940</t>
  </si>
  <si>
    <t>CF00-OP460-6260-8920</t>
  </si>
  <si>
    <t>CF00-OP460-6260-8910</t>
  </si>
  <si>
    <t>CF00-OP460-6250-8920</t>
  </si>
  <si>
    <t>CF00-OP460-6250-8910</t>
  </si>
  <si>
    <t>CF00-OP460-6240-8920</t>
  </si>
  <si>
    <t>CF00-OP460-6230-8910</t>
  </si>
  <si>
    <t>CF00-OP460-6240-8910</t>
  </si>
  <si>
    <t>CF00-GM410-6290-8850</t>
  </si>
  <si>
    <t>CF00-GM410-6240-8850</t>
  </si>
  <si>
    <t>CF00-GM410-6110-8850</t>
  </si>
  <si>
    <t>CF00-OP460-6230-8920</t>
  </si>
  <si>
    <t>CF00-OP460-6220-8910</t>
  </si>
  <si>
    <t>CF00-OP460-6220-8920</t>
  </si>
  <si>
    <t>CF00-OP460-6290-8910</t>
  </si>
  <si>
    <t>CF00-OP460-6210-8870</t>
  </si>
  <si>
    <t>CF00-OP460-6210-8930</t>
  </si>
  <si>
    <t>CF00-OP460-6210-8920</t>
  </si>
  <si>
    <t>CF00-OP400-6290-8850</t>
  </si>
  <si>
    <t>CF00-OP460-7250-8870</t>
  </si>
  <si>
    <t>CF00-PR470-6120-8930</t>
  </si>
  <si>
    <t>CF00-PR470-6110-8930</t>
  </si>
  <si>
    <t>CF00-PR480-6120-8870</t>
  </si>
  <si>
    <t>CF00-PR460-6120-8930</t>
  </si>
  <si>
    <t>CF00-PR470-6110-8910</t>
  </si>
  <si>
    <t>CF00-PR470-6110-8920</t>
  </si>
  <si>
    <t>CF00-PR470-6110-8890</t>
  </si>
  <si>
    <t>CF00-EN401-6320-8890</t>
  </si>
  <si>
    <t>CF00-EN401-6330-8890</t>
  </si>
  <si>
    <t>CF00-EN401-6390-8890</t>
  </si>
  <si>
    <t>CF00-EN401-6310-8890</t>
  </si>
  <si>
    <t>CF00-EN401-6110-8890</t>
  </si>
  <si>
    <t>CF00-PR470-6120-8910</t>
  </si>
  <si>
    <t>CF00-PR470-6120-8920</t>
  </si>
  <si>
    <t>CF00-PR470-6120-8890</t>
  </si>
  <si>
    <t>CF00-MS410-6110-8920</t>
  </si>
  <si>
    <t>CF00-OP460-6210-8900</t>
  </si>
  <si>
    <t>CF00-MS410-6120-8940</t>
  </si>
  <si>
    <t>CF00-PR480-6110-8870</t>
  </si>
  <si>
    <t>CF00-PR470-6390-8870</t>
  </si>
  <si>
    <t>CF00-PR470-6330-8870</t>
  </si>
  <si>
    <t>CF00-PR470-6310-8870</t>
  </si>
  <si>
    <t>CF00-PR470-6320-8870</t>
  </si>
  <si>
    <t>CF00-PR440-6120-8870</t>
  </si>
  <si>
    <t>CF00-PR470-6240-8870</t>
  </si>
  <si>
    <t>CF00-PR470-6220-8870</t>
  </si>
  <si>
    <t>CF00-PR470-6250-8930</t>
  </si>
  <si>
    <t>CF00-PR470-6290-8930</t>
  </si>
  <si>
    <t>CF00-PR460-6110-8930</t>
  </si>
  <si>
    <t>CF00-PR460-6110-8940</t>
  </si>
  <si>
    <t>CF00-PR480-6240-8870</t>
  </si>
  <si>
    <t>CF00-PR480-6290-8870</t>
  </si>
  <si>
    <t>CF00-PR480-6320-8870</t>
  </si>
  <si>
    <t>CF00-PR480-6330-8870</t>
  </si>
  <si>
    <t>CF00-PR470-6240-8930</t>
  </si>
  <si>
    <t>CF00-PR470-6250-8870</t>
  </si>
  <si>
    <t>CF00-PR470-6220-8930</t>
  </si>
  <si>
    <t>CF00-PR460-6330-8940</t>
  </si>
  <si>
    <t>CF00-PR460-6390-8940</t>
  </si>
  <si>
    <t>CF00-PR460-6120-8940</t>
  </si>
  <si>
    <t>CF00-PR460-6240-8940</t>
  </si>
  <si>
    <t>CF00-PR460-6290-8940</t>
  </si>
  <si>
    <t>CF00-PR460-6310-8940</t>
  </si>
  <si>
    <t>CF00-PR460-6320-8940</t>
  </si>
  <si>
    <t>CF00-PR470-6320-8930</t>
  </si>
  <si>
    <t>CF00-PR470-6310-8930</t>
  </si>
  <si>
    <t>CF00-PR470-6330-8930</t>
  </si>
  <si>
    <t>CF00-PR470-6390-8930</t>
  </si>
  <si>
    <t>CF00-PR470-6290-8890</t>
  </si>
  <si>
    <t>CF00-PR470-6250-8890</t>
  </si>
  <si>
    <t>CF00-PR470-6240-8890</t>
  </si>
  <si>
    <t>CF00-PR470-6220-8890</t>
  </si>
  <si>
    <t>CF00-PR470-6210-8870</t>
  </si>
  <si>
    <t>CF00-PR470-6310-8890</t>
  </si>
  <si>
    <t>CF00-PR470-6330-8890</t>
  </si>
  <si>
    <t>CF00-PR470-6390-8890</t>
  </si>
  <si>
    <t>CF00-PR470-6320-8890</t>
  </si>
  <si>
    <t>CF00-PR470-6210-8930</t>
  </si>
  <si>
    <t>CF00-PR460-6290-8930</t>
  </si>
  <si>
    <t>CF00-PR460-6320-8930</t>
  </si>
  <si>
    <t>CF00-PR460-6330-8930</t>
  </si>
  <si>
    <t>CF00-PR460-6240-8930</t>
  </si>
  <si>
    <t>CF00-PR470-6220-8920</t>
  </si>
  <si>
    <t>CF00-PR470-6290-8920</t>
  </si>
  <si>
    <t>CF00-PR470-6240-8920</t>
  </si>
  <si>
    <t>CF00-PR470-6290-8910</t>
  </si>
  <si>
    <t>CF00-PR440-6240-8870</t>
  </si>
  <si>
    <t>CF00-PR440-6290-8870</t>
  </si>
  <si>
    <t>CF00-PR440-6110-8870</t>
  </si>
  <si>
    <t>CF00-PR470-6250-8910</t>
  </si>
  <si>
    <t>CF00-PR470-6240-8910</t>
  </si>
  <si>
    <t>CF00-PR470-6220-8910</t>
  </si>
  <si>
    <t>CF00-PR470-6390-8920</t>
  </si>
  <si>
    <t>CF00-PR470-6330-8920</t>
  </si>
  <si>
    <t>CF00-PR470-6310-8920</t>
  </si>
  <si>
    <t>CF00-PR470-6320-8920</t>
  </si>
  <si>
    <t>CF00-FC460-7790-8900</t>
  </si>
  <si>
    <t>CF00-MS410-6120-8920</t>
  </si>
  <si>
    <t>CF00-MS410-6120-8930</t>
  </si>
  <si>
    <t>CF00-NG431-6240-8850</t>
  </si>
  <si>
    <t>CF00-NG431-6290-8850</t>
  </si>
  <si>
    <t>CF00-NG431-6310-8850</t>
  </si>
  <si>
    <t>CF00-NG431-6320-8850</t>
  </si>
  <si>
    <t>CF00-NG431-6330-8850</t>
  </si>
  <si>
    <t>CF00-NG431-6390-8850</t>
  </si>
  <si>
    <t>CF00-NG431-6250-8850</t>
  </si>
  <si>
    <t>CF00-NG431-6220-8850</t>
  </si>
  <si>
    <t>CF00-NG430-6320-8850</t>
  </si>
  <si>
    <t>CF00-NG430-6330-8850</t>
  </si>
  <si>
    <t>CF00-NG430-6390-8850</t>
  </si>
  <si>
    <t>CF00-NG430-6240-8850</t>
  </si>
  <si>
    <t>CF00-NG430-6290-8850</t>
  </si>
  <si>
    <t>CF00-NG430-6310-8850</t>
  </si>
  <si>
    <t>CF00-NG430-6210-8850</t>
  </si>
  <si>
    <t>CF00-NG430-6220-8850</t>
  </si>
  <si>
    <t>CF00-NG430-6250-8850</t>
  </si>
  <si>
    <t>CF00-NG430-6150-8850</t>
  </si>
  <si>
    <t>CF00-NG430-6230-8850</t>
  </si>
  <si>
    <t>CF00-FC400-7830-8870</t>
  </si>
  <si>
    <t>CF00-MS410-6220-8900</t>
  </si>
  <si>
    <t>CF00-MS410-6210-8870</t>
  </si>
  <si>
    <t>CF00-MS410-6220-8890</t>
  </si>
  <si>
    <t>CF00-MS410-6220-8930</t>
  </si>
  <si>
    <t>CF00-MS410-6210-8900</t>
  </si>
  <si>
    <t>CF00-MS410-6210-8890</t>
  </si>
  <si>
    <t>CF00-MS410-6210-8930</t>
  </si>
  <si>
    <t>CF00-MS410-6210-8910</t>
  </si>
  <si>
    <t>CF00-MS410-6390-8930</t>
  </si>
  <si>
    <t>CF00-MS410-6390-8890</t>
  </si>
  <si>
    <t>CF00-MS410-6330-8900</t>
  </si>
  <si>
    <t>CF00-MS410-6390-8900</t>
  </si>
  <si>
    <t>CF00-MS410-6390-8870</t>
  </si>
  <si>
    <t>CF00-MS410-6390-8910</t>
  </si>
  <si>
    <t>CF00-MS410-6330-8890</t>
  </si>
  <si>
    <t>CF00-MS410-6330-8870</t>
  </si>
  <si>
    <t>CF00-MS410-6330-8930</t>
  </si>
  <si>
    <t>CF00-MS410-6330-8910</t>
  </si>
  <si>
    <t>CF00-MS410-6320-8930</t>
  </si>
  <si>
    <t>CF00-MS410-6320-8900</t>
  </si>
  <si>
    <t>CF00-MS410-6310-8870</t>
  </si>
  <si>
    <t>CF00-MS410-6320-8890</t>
  </si>
  <si>
    <t>CF00-MS410-6320-8870</t>
  </si>
  <si>
    <t>CF00-MS410-6320-8910</t>
  </si>
  <si>
    <t>CF00-MS410-6310-8930</t>
  </si>
  <si>
    <t>CF00-MS410-6310-8900</t>
  </si>
  <si>
    <t>CF00-PR470-6310-8910</t>
  </si>
  <si>
    <t>CF00-PR470-6390-8910</t>
  </si>
  <si>
    <t>CF00-PR470-6330-8910</t>
  </si>
  <si>
    <t>CF00-MS410-6290-8930</t>
  </si>
  <si>
    <t>CF00-MS410-6310-8890</t>
  </si>
  <si>
    <t>CF00-MS410-6310-8910</t>
  </si>
  <si>
    <t>CF00-MS410-6290-8870</t>
  </si>
  <si>
    <t>CF00-MS410-6290-8890</t>
  </si>
  <si>
    <t>CF00-MS410-6290-8910</t>
  </si>
  <si>
    <t>CF00-MS410-6250-8890</t>
  </si>
  <si>
    <t>CF00-MS410-6250-8870</t>
  </si>
  <si>
    <t>CF00-MS410-6250-8900</t>
  </si>
  <si>
    <t>CF00-MS410-6290-8900</t>
  </si>
  <si>
    <t>CF00-MS410-6250-8930</t>
  </si>
  <si>
    <t>CF00-MS410-6250-8910</t>
  </si>
  <si>
    <t>CF00-MS410-6240-8910</t>
  </si>
  <si>
    <t>CF00-MS410-6240-8900</t>
  </si>
  <si>
    <t>CF00-MS410-6220-8910</t>
  </si>
  <si>
    <t>CF00-MS410-6240-8890</t>
  </si>
  <si>
    <t>CF00-MS410-6240-8870</t>
  </si>
  <si>
    <t>CF00-MS410-6240-8930</t>
  </si>
  <si>
    <t>CF00-MS410-6210-8940</t>
  </si>
  <si>
    <t>CF00-MS410-6220-8870</t>
  </si>
  <si>
    <t>CF00-MS410-6390-8940</t>
  </si>
  <si>
    <t>CF00-MS410-6330-8940</t>
  </si>
  <si>
    <t>CF00-MS410-6320-8940</t>
  </si>
  <si>
    <t>CF00-MS410-6310-8940</t>
  </si>
  <si>
    <t>CF00-MS410-6250-8940</t>
  </si>
  <si>
    <t>CF00-MS410-6240-8940</t>
  </si>
  <si>
    <t>CF00-MS410-6290-8940</t>
  </si>
  <si>
    <t>CF00-MS410-6220-8940</t>
  </si>
  <si>
    <t>CF00-PR470-6320-8910</t>
  </si>
  <si>
    <t>CF00-EN401-6210-8890</t>
  </si>
  <si>
    <t>CF00-EN401-6220-8890</t>
  </si>
  <si>
    <t>CF00-EN401-6240-8890</t>
  </si>
  <si>
    <t>CF00-EN401-6290-8890</t>
  </si>
  <si>
    <t>CF00-MS410-6330-8920</t>
  </si>
  <si>
    <t>CF00-MS410-6390-8920</t>
  </si>
  <si>
    <t>CF00-MS410-6320-8920</t>
  </si>
  <si>
    <t>CF00-MS410-6310-8920</t>
  </si>
  <si>
    <t>CF00-MS410-6290-8920</t>
  </si>
  <si>
    <t>CF00-MS410-6240-8920</t>
  </si>
  <si>
    <t>CF00-MS410-6220-8920</t>
  </si>
  <si>
    <t>CF00-MS410-6210-8920</t>
  </si>
  <si>
    <t>CF00-NG400-6110-8850</t>
  </si>
  <si>
    <t>CF00-MG781-6110-8850</t>
  </si>
  <si>
    <t>PD</t>
  </si>
  <si>
    <t>3000</t>
  </si>
  <si>
    <t>FLJE00018940</t>
  </si>
  <si>
    <t>CF10-OP310-6110-8920</t>
  </si>
  <si>
    <t>CF10</t>
  </si>
  <si>
    <t>OP310</t>
  </si>
  <si>
    <t>PDTR-0809CUCW</t>
  </si>
  <si>
    <t>FVN00231</t>
  </si>
  <si>
    <t>CF10-OP310-6110-8890</t>
  </si>
  <si>
    <t>FVN05607</t>
  </si>
  <si>
    <t>CF10-OP310-6110-8870</t>
  </si>
  <si>
    <t>FVN00293</t>
  </si>
  <si>
    <t>CF10-OP310-6110-8930</t>
  </si>
  <si>
    <t>FVN00403</t>
  </si>
  <si>
    <t>FVN00922</t>
  </si>
  <si>
    <t>FLJE00019222</t>
  </si>
  <si>
    <t>CF10-OP310-6120-8920</t>
  </si>
  <si>
    <t>PDTO-0813CUCW</t>
  </si>
  <si>
    <t>CF00-OP300-6120-8890</t>
  </si>
  <si>
    <t>OP300</t>
  </si>
  <si>
    <t>FVN00596</t>
  </si>
  <si>
    <t>CF00-OP300-6120-8900</t>
  </si>
  <si>
    <t>CF10-OP310-6120-8870</t>
  </si>
  <si>
    <t>FVN00636</t>
  </si>
  <si>
    <t>JRNL00034747</t>
  </si>
  <si>
    <t>CF10-FC300-7830-8930</t>
  </si>
  <si>
    <t>FC300</t>
  </si>
  <si>
    <t>COMM 750 METER INTESTED &amp; RETUR</t>
  </si>
  <si>
    <t>4677</t>
  </si>
  <si>
    <t>VO015335</t>
  </si>
  <si>
    <t>JRNL00035159</t>
  </si>
  <si>
    <t>DOMESTIC METERS INTESTED &amp; RETI</t>
  </si>
  <si>
    <t>4705</t>
  </si>
  <si>
    <t>VO016594</t>
  </si>
  <si>
    <t>JRNL00028312</t>
  </si>
  <si>
    <t>CF10-OP310-7290-8870</t>
  </si>
  <si>
    <t>2 INCH PE REPAIR RIDGEWOOD LAKE</t>
  </si>
  <si>
    <t>PIPELINE MAINTENANCE &amp; SERVICE INC</t>
  </si>
  <si>
    <t>2373</t>
  </si>
  <si>
    <t>VO005465</t>
  </si>
  <si>
    <t>JRNL00031357</t>
  </si>
  <si>
    <t>CF20-OP320-7290-8930</t>
  </si>
  <si>
    <t>CF20</t>
  </si>
  <si>
    <t>OP320</t>
  </si>
  <si>
    <t>turn on</t>
  </si>
  <si>
    <t>CITRUS COMMERCIAL SERVICES</t>
  </si>
  <si>
    <t>1075</t>
  </si>
  <si>
    <t>VO010430</t>
  </si>
  <si>
    <t>JRNL00034479</t>
  </si>
  <si>
    <t>DOMESTIC METERS INTESTED &amp; RETU</t>
  </si>
  <si>
    <t>4674</t>
  </si>
  <si>
    <t>VO014280</t>
  </si>
  <si>
    <t>JRNL00037958</t>
  </si>
  <si>
    <t>RAISED 3 INCH MAIN   CYPRESS WO</t>
  </si>
  <si>
    <t>2444</t>
  </si>
  <si>
    <t>VO020054</t>
  </si>
  <si>
    <t>JRNL00030724</t>
  </si>
  <si>
    <t>CF10-FC300-7830-8870</t>
  </si>
  <si>
    <t>INSTALL TRANSITIONS THELMA/GLEN</t>
  </si>
  <si>
    <t>2409</t>
  </si>
  <si>
    <t>VO009120</t>
  </si>
  <si>
    <t>FVN05485</t>
  </si>
  <si>
    <t>FLJE00018695</t>
  </si>
  <si>
    <t>CONSOLIDATED PIPE AND SUPPLY</t>
  </si>
  <si>
    <t>7780154-000-000</t>
  </si>
  <si>
    <t>FVO0039512</t>
  </si>
  <si>
    <t>FLJE00018999</t>
  </si>
  <si>
    <t>CF00-MG304-6320-8870</t>
  </si>
  <si>
    <t>MG304</t>
  </si>
  <si>
    <t xml:space="preserve"> </t>
  </si>
  <si>
    <t>OP110 Dept Charges</t>
  </si>
  <si>
    <t>OP110_D</t>
  </si>
  <si>
    <t>Recipient Acct</t>
  </si>
  <si>
    <t>CF00-MG304-6330-8870</t>
  </si>
  <si>
    <t>JRNL00029007</t>
  </si>
  <si>
    <t>CU W29-OT/On Call/CT</t>
  </si>
  <si>
    <t>CF00-OP300-6120-8870</t>
  </si>
  <si>
    <t>CF00-OP300-6120-8910</t>
  </si>
  <si>
    <t>CF00-OP310-6120-8870</t>
  </si>
  <si>
    <t>CF10-OP310-6120-8930</t>
  </si>
  <si>
    <t>FLJE00019647</t>
  </si>
  <si>
    <t>OP125 Payroll Accrual 1</t>
  </si>
  <si>
    <t>Z_OP125_PA1</t>
  </si>
  <si>
    <t>FLJE00018790</t>
  </si>
  <si>
    <t>FLJE00018783</t>
  </si>
  <si>
    <t>FLJE00019153</t>
  </si>
  <si>
    <t>CF20-FC300-7830-8930</t>
  </si>
  <si>
    <t>4415</t>
  </si>
  <si>
    <t>FVO0040286</t>
  </si>
  <si>
    <t>JRNL00035196</t>
  </si>
  <si>
    <t>CF00-OP300-6110-8870</t>
  </si>
  <si>
    <t>CU W41-Salaries</t>
  </si>
  <si>
    <t>CF20-OP320-6110-8890</t>
  </si>
  <si>
    <t>CF00-OP300-6110-8890</t>
  </si>
  <si>
    <t>CF00-OP300-6110-8900</t>
  </si>
  <si>
    <t>CF00-OP300-6110-8910</t>
  </si>
  <si>
    <t>CF00-OP310-6110-8870</t>
  </si>
  <si>
    <t>JRNL00038669</t>
  </si>
  <si>
    <t>CF10-FC300-7290-8870</t>
  </si>
  <si>
    <t>Charge 2 FCB300</t>
  </si>
  <si>
    <t>Charge 2 FFT75</t>
  </si>
  <si>
    <t>Charge 2 FST75</t>
  </si>
  <si>
    <t>JRNL00033571</t>
  </si>
  <si>
    <t>OP300_Payroll Accrual 1B</t>
  </si>
  <si>
    <t>8_OP300_PA1B</t>
  </si>
  <si>
    <t>CF00-OP300-6120-8920</t>
  </si>
  <si>
    <t>CF00-OP300-6120-8930</t>
  </si>
  <si>
    <t>JRNL00031519</t>
  </si>
  <si>
    <t>CF00-OP300-6120-8940</t>
  </si>
  <si>
    <t>JRNL00037312</t>
  </si>
  <si>
    <t>FLJE00019031</t>
  </si>
  <si>
    <t>CF10-OP310-6120-8900</t>
  </si>
  <si>
    <t>JRNL00025753</t>
  </si>
  <si>
    <t>CF10-MG310-6110-8870</t>
  </si>
  <si>
    <t>MG310</t>
  </si>
  <si>
    <t>PAY_ACCR</t>
  </si>
  <si>
    <t>CF10-MG310-6110-8900</t>
  </si>
  <si>
    <t>CF10-MG310-6110-8910</t>
  </si>
  <si>
    <t>CF20-MG310-6110-8870</t>
  </si>
  <si>
    <t>CF20-MG310-6110-8920</t>
  </si>
  <si>
    <t>JRNL00029572</t>
  </si>
  <si>
    <t>CENTRAL AVE &amp; HWY 27 DUG UP CAS</t>
  </si>
  <si>
    <t>2382</t>
  </si>
  <si>
    <t>VO008149</t>
  </si>
  <si>
    <t>CF10-FC300-7290-8910</t>
  </si>
  <si>
    <t>PAINT STATION FOR FRED'S MARKET</t>
  </si>
  <si>
    <t>2364</t>
  </si>
  <si>
    <t>VO005462</t>
  </si>
  <si>
    <t>JRNL00027044</t>
  </si>
  <si>
    <t>CF10-OP310-7290-8930</t>
  </si>
  <si>
    <t>COMMERCIAL &amp; DOMESTIC INTEST</t>
  </si>
  <si>
    <t>4587</t>
  </si>
  <si>
    <t>VO004192</t>
  </si>
  <si>
    <t>JRNL00034745</t>
  </si>
  <si>
    <t>CF10-FC300-7830-8910</t>
  </si>
  <si>
    <t>PAINT STATIONS</t>
  </si>
  <si>
    <t>SWEETS PAINT OUTLET INC</t>
  </si>
  <si>
    <t>0060476</t>
  </si>
  <si>
    <t>VO015256</t>
  </si>
  <si>
    <t>JRNL00030628</t>
  </si>
  <si>
    <t>ASPHALT</t>
  </si>
  <si>
    <t>APAC SOUTHEAST INC</t>
  </si>
  <si>
    <t>3000052640</t>
  </si>
  <si>
    <t>VO008979</t>
  </si>
  <si>
    <t>JRNL00037240</t>
  </si>
  <si>
    <t>CF10-FC300-7830-8900</t>
  </si>
  <si>
    <t>BLASTED &amp; PAINTED LK ALFRED GAT</t>
  </si>
  <si>
    <t>2458</t>
  </si>
  <si>
    <t>VO019514</t>
  </si>
  <si>
    <t>INSTALL ANODES HWY 17 SOUTH BAR</t>
  </si>
  <si>
    <t>2386</t>
  </si>
  <si>
    <t>VO008146</t>
  </si>
  <si>
    <t>JRNL00030375</t>
  </si>
  <si>
    <t>OVETIME TIM ON BROKE LINES</t>
  </si>
  <si>
    <t>29954</t>
  </si>
  <si>
    <t>VO008509</t>
  </si>
  <si>
    <t>JRNL00038873</t>
  </si>
  <si>
    <t>CF10-FC300-7790-8900</t>
  </si>
  <si>
    <t>COMMERCIAL 415 METERS INTEST &amp;</t>
  </si>
  <si>
    <t>4750</t>
  </si>
  <si>
    <t>VO023197</t>
  </si>
  <si>
    <t>JRNL00025678</t>
  </si>
  <si>
    <t>TURBINE PARTS</t>
  </si>
  <si>
    <t>EQUIPMENT CONTROLS INC</t>
  </si>
  <si>
    <t>S1074158.001</t>
  </si>
  <si>
    <t>VO001563</t>
  </si>
  <si>
    <t>CF10-FC300-7830-8890</t>
  </si>
  <si>
    <t>CHANGE OVER TO NEW STATION</t>
  </si>
  <si>
    <t>JRNL00031019</t>
  </si>
  <si>
    <t>ROCKWELL &amp; AMERICAN INDEXES TRI</t>
  </si>
  <si>
    <t>4639</t>
  </si>
  <si>
    <t>VO009848</t>
  </si>
  <si>
    <t>JRNL00035995</t>
  </si>
  <si>
    <t>REGULATOR SPRINGS</t>
  </si>
  <si>
    <t>AMERICAN METER CO</t>
  </si>
  <si>
    <t>91081417</t>
  </si>
  <si>
    <t>VO017253</t>
  </si>
  <si>
    <t>JRNL00038323</t>
  </si>
  <si>
    <t>CHECK NOISY METER</t>
  </si>
  <si>
    <t>ANDERSON GAS SERVICE</t>
  </si>
  <si>
    <t>523</t>
  </si>
  <si>
    <t>VO021596</t>
  </si>
  <si>
    <t>JRNL00038776</t>
  </si>
  <si>
    <t>598</t>
  </si>
  <si>
    <t>VO022590</t>
  </si>
  <si>
    <t>COMMERCIAL 1000 METERS INTENSTE</t>
  </si>
  <si>
    <t>JRNL00025535</t>
  </si>
  <si>
    <t>NATURAL REG INFORMATION</t>
  </si>
  <si>
    <t>ADVANCED GAS SERVICES INC</t>
  </si>
  <si>
    <t>315430</t>
  </si>
  <si>
    <t>VO000055</t>
  </si>
  <si>
    <t>JRNL00026932</t>
  </si>
  <si>
    <t>EAGLE CREST 2 INCH PE REPAIR</t>
  </si>
  <si>
    <t>2363</t>
  </si>
  <si>
    <t>VO003325</t>
  </si>
  <si>
    <t>JRNL00036204</t>
  </si>
  <si>
    <t>CF10-FC300-7830-8920</t>
  </si>
  <si>
    <t>REPAIR 3/4 IN SERVICE</t>
  </si>
  <si>
    <t>2454</t>
  </si>
  <si>
    <t>VO018761</t>
  </si>
  <si>
    <t>599</t>
  </si>
  <si>
    <t>VO022589</t>
  </si>
  <si>
    <t>593</t>
  </si>
  <si>
    <t>VO022594</t>
  </si>
  <si>
    <t>JRNL00025747</t>
  </si>
  <si>
    <t>4TH ST &amp; AVE D.N.W. 2INCH REPAI</t>
  </si>
  <si>
    <t>2357</t>
  </si>
  <si>
    <t>VO001862</t>
  </si>
  <si>
    <t>JRNL00031018</t>
  </si>
  <si>
    <t>REPAIR 1 IN. PE SVC</t>
  </si>
  <si>
    <t>2396</t>
  </si>
  <si>
    <t>VO009818</t>
  </si>
  <si>
    <t>TIED MAIN BACK IN AFTER IT WAS</t>
  </si>
  <si>
    <t>2462</t>
  </si>
  <si>
    <t>VO019520</t>
  </si>
  <si>
    <t>JRNL00032828</t>
  </si>
  <si>
    <t>CF10-FC300-7790-8910</t>
  </si>
  <si>
    <t>12-24V BATTERY CONDITIONER</t>
  </si>
  <si>
    <t>POWER UP</t>
  </si>
  <si>
    <t>221403</t>
  </si>
  <si>
    <t>VO012344</t>
  </si>
  <si>
    <t>JRNL00026854</t>
  </si>
  <si>
    <t>MICHEAL WORKING FOR CFGC</t>
  </si>
  <si>
    <t>2356</t>
  </si>
  <si>
    <t>VO002861</t>
  </si>
  <si>
    <t>JRNL00030549</t>
  </si>
  <si>
    <t>CHARGE FOR MICHAEL</t>
  </si>
  <si>
    <t>2394</t>
  </si>
  <si>
    <t>VO008745</t>
  </si>
  <si>
    <t>JRNL00037085</t>
  </si>
  <si>
    <t>CU W47-Salaries</t>
  </si>
  <si>
    <t>CF10-OP310-6110-8940</t>
  </si>
  <si>
    <t>JRNL00036169</t>
  </si>
  <si>
    <t>CF10-AA700-6110-8870</t>
  </si>
  <si>
    <t>Accr CU W45 PY-FLORIDA</t>
  </si>
  <si>
    <t>JRNL00036168</t>
  </si>
  <si>
    <t>JRNL00031420</t>
  </si>
  <si>
    <t>FCB200</t>
  </si>
  <si>
    <t>FLJE00019032</t>
  </si>
  <si>
    <t>CN104 Payroll Accrual 1</t>
  </si>
  <si>
    <t>Z_CN104_PA1</t>
  </si>
  <si>
    <t>CF10-OP310-6120-8890</t>
  </si>
  <si>
    <t>FLJE00018665</t>
  </si>
  <si>
    <t>29855</t>
  </si>
  <si>
    <t>FVO0039375</t>
  </si>
  <si>
    <t>JRNL00030453</t>
  </si>
  <si>
    <t>CU W32-Salaries</t>
  </si>
  <si>
    <t>FLJE00018897</t>
  </si>
  <si>
    <t>29869</t>
  </si>
  <si>
    <t>FVO0039779</t>
  </si>
  <si>
    <t>JRNL00026078</t>
  </si>
  <si>
    <t>CF20-MG310-6390-8870</t>
  </si>
  <si>
    <t>Clear MG310 Pay and Dept</t>
  </si>
  <si>
    <t>5_MG310_PD</t>
  </si>
  <si>
    <t>CF20-MG310-6330-8870</t>
  </si>
  <si>
    <t>CF10-MG310-6390-8870</t>
  </si>
  <si>
    <t>CF10-MG310-6390-8900</t>
  </si>
  <si>
    <t>CF10-MG310-6390-8920</t>
  </si>
  <si>
    <t>CF10-MG310-6390-8940</t>
  </si>
  <si>
    <t>CF20-MG310-6320-8870</t>
  </si>
  <si>
    <t>CF10-MG310-6330-8870</t>
  </si>
  <si>
    <t>CF10-MG310-6330-8900</t>
  </si>
  <si>
    <t>CF10-MG310-6330-8920</t>
  </si>
  <si>
    <t>CF10-MG310-6330-8940</t>
  </si>
  <si>
    <t>CF20-MG310-6310-8870</t>
  </si>
  <si>
    <t>CF10-MG310-6320-8870</t>
  </si>
  <si>
    <t>CF10-MG310-6320-8900</t>
  </si>
  <si>
    <t>CF10-MG310-6320-8920</t>
  </si>
  <si>
    <t>CF10-MG310-6320-8940</t>
  </si>
  <si>
    <t>CF20-MG310-6290-8870</t>
  </si>
  <si>
    <t>CF10-MG310-6310-8870</t>
  </si>
  <si>
    <t>CF10-MG310-6310-8900</t>
  </si>
  <si>
    <t>CF10-MG310-6310-8920</t>
  </si>
  <si>
    <t>CF10-MG310-6310-8940</t>
  </si>
  <si>
    <t>CF20-MG310-6240-8870</t>
  </si>
  <si>
    <t>CF10-MG310-6290-8870</t>
  </si>
  <si>
    <t>CF10-MG310-6290-8900</t>
  </si>
  <si>
    <t>CF10-MG310-6290-8920</t>
  </si>
  <si>
    <t>CF10-MG310-6290-8940</t>
  </si>
  <si>
    <t>CF20-MG310-6220-8870</t>
  </si>
  <si>
    <t>CF10-MG310-6240-8870</t>
  </si>
  <si>
    <t>CF10-MG310-6240-8900</t>
  </si>
  <si>
    <t>CF10-MG310-6240-8920</t>
  </si>
  <si>
    <t>CF10-MG310-6240-8940</t>
  </si>
  <si>
    <t>CF20-MG310-6210-8870</t>
  </si>
  <si>
    <t>CF10-MG310-6220-8870</t>
  </si>
  <si>
    <t>CF10-MG310-6220-8900</t>
  </si>
  <si>
    <t>CF10-MG310-6220-8920</t>
  </si>
  <si>
    <t>CF10-MG310-6220-8940</t>
  </si>
  <si>
    <t>CF10-MG310-6210-8870</t>
  </si>
  <si>
    <t>CF10-MG310-6210-8900</t>
  </si>
  <si>
    <t>CF10-MG310-6210-8920</t>
  </si>
  <si>
    <t>CF10-MG310-6210-8940</t>
  </si>
  <si>
    <t>CF00-MG304-6220-8870</t>
  </si>
  <si>
    <t>CF00-MG304-6240-8870</t>
  </si>
  <si>
    <t>CF00-MG304-6310-8870</t>
  </si>
  <si>
    <t>CF00-MG304-6110-8870</t>
  </si>
  <si>
    <t>CF00-MG304-6210-8870</t>
  </si>
  <si>
    <t>ACCR</t>
  </si>
  <si>
    <t>JRNL00040830</t>
  </si>
  <si>
    <t>Accrue Equipment Controls</t>
  </si>
  <si>
    <t>FLJE00018675</t>
  </si>
  <si>
    <t>PIPELINE MAINTENANCE &amp; SERVICE, INC</t>
  </si>
  <si>
    <t>2306</t>
  </si>
  <si>
    <t>FVO0039421</t>
  </si>
  <si>
    <t>JRNL00029232</t>
  </si>
  <si>
    <t>FRW200</t>
  </si>
  <si>
    <t>JRNL00035203</t>
  </si>
  <si>
    <t>FCB150</t>
  </si>
  <si>
    <t>JRNL00033228</t>
  </si>
  <si>
    <t>CU W38-OT/On Call/CT</t>
  </si>
  <si>
    <t>CF00-OP310-6120-8920</t>
  </si>
  <si>
    <t>CF20-OP320-6120-8870</t>
  </si>
  <si>
    <t>Charge 2 FFL415F</t>
  </si>
  <si>
    <t>FLJE00019459</t>
  </si>
  <si>
    <t>4511</t>
  </si>
  <si>
    <t>FVO0040967</t>
  </si>
  <si>
    <t>JRNL00025824</t>
  </si>
  <si>
    <t>CU W22-OT/On Call/CT</t>
  </si>
  <si>
    <t>JRNL00029576</t>
  </si>
  <si>
    <t>CF20-OP320-6110-8870</t>
  </si>
  <si>
    <t>OP320_Payroll Accrual 1A</t>
  </si>
  <si>
    <t>8_OP320_PA1A</t>
  </si>
  <si>
    <t>JRNL00029387</t>
  </si>
  <si>
    <t>SF-ACCR</t>
  </si>
  <si>
    <t>FLJE00018561</t>
  </si>
  <si>
    <t>Piepline Maintenance</t>
  </si>
  <si>
    <t>FLJE00018553</t>
  </si>
  <si>
    <t>FLJE00018769</t>
  </si>
  <si>
    <t>CN104 Dept Charges</t>
  </si>
  <si>
    <t>CN104_D</t>
  </si>
  <si>
    <t>FLJE00019638</t>
  </si>
  <si>
    <t>CF10-OP310-6330-8870</t>
  </si>
  <si>
    <t>CF10-OP310-6330-8920</t>
  </si>
  <si>
    <t>CF10-OP310-6330-8940</t>
  </si>
  <si>
    <t>CF10-OP310-6320-8870</t>
  </si>
  <si>
    <t>CF10-OP310-6320-8920</t>
  </si>
  <si>
    <t>CF10-OP310-6320-8940</t>
  </si>
  <si>
    <t>FLJE00019308</t>
  </si>
  <si>
    <t>CF10-OP310-6330-8900</t>
  </si>
  <si>
    <t>CF10-OP310-6330-8890</t>
  </si>
  <si>
    <t>OP112 Payroll Accrual 1</t>
  </si>
  <si>
    <t>Z_OP112_PA1</t>
  </si>
  <si>
    <t>CF00-OP300-6110-8940</t>
  </si>
  <si>
    <t>OP125 Dept Charges</t>
  </si>
  <si>
    <t>OP125_D</t>
  </si>
  <si>
    <t>CF10-OP310-6320-8900</t>
  </si>
  <si>
    <t>CF10-OP310-6390-8870</t>
  </si>
  <si>
    <t>CF10-OP310-6390-8920</t>
  </si>
  <si>
    <t>CF10-OP310-6290-8920</t>
  </si>
  <si>
    <t>CF10-OP310-6310-8870</t>
  </si>
  <si>
    <t>CF10-OP310-6310-8920</t>
  </si>
  <si>
    <t>CF10-OP310-6390-8940</t>
  </si>
  <si>
    <t>CF10-OP310-6310-8940</t>
  </si>
  <si>
    <t>CF10-OP310-6290-8870</t>
  </si>
  <si>
    <t>CF10-OP310-6250-8870</t>
  </si>
  <si>
    <t>CF10-OP310-6240-8870</t>
  </si>
  <si>
    <t>CF10-OP310-6290-8940</t>
  </si>
  <si>
    <t>CF10-OP310-6250-8920</t>
  </si>
  <si>
    <t>CF10-OP310-6250-8940</t>
  </si>
  <si>
    <t>CF10-OP310-6240-8920</t>
  </si>
  <si>
    <t>CF10-OP310-6240-8940</t>
  </si>
  <si>
    <t>CF10-OP310-6230-8870</t>
  </si>
  <si>
    <t>CF10-OP310-6230-8920</t>
  </si>
  <si>
    <t>CF10-OP310-6230-8940</t>
  </si>
  <si>
    <t>CF10-OP310-6120-8940</t>
  </si>
  <si>
    <t>CF10-OP310-6390-8900</t>
  </si>
  <si>
    <t>CF10-OP310-6310-8900</t>
  </si>
  <si>
    <t>CF10-OP310-6290-8900</t>
  </si>
  <si>
    <t>CF10-OP310-6250-8900</t>
  </si>
  <si>
    <t>CF10-OP310-6240-8900</t>
  </si>
  <si>
    <t>FLJE00018950</t>
  </si>
  <si>
    <t>CLASSIC CONTROLS, INC</t>
  </si>
  <si>
    <t>130028</t>
  </si>
  <si>
    <t>FVO0040084</t>
  </si>
  <si>
    <t>FLJE00019518</t>
  </si>
  <si>
    <t>4530</t>
  </si>
  <si>
    <t>FVO0041302</t>
  </si>
  <si>
    <t>FLJE00019567</t>
  </si>
  <si>
    <t>PDTR-0817CUCW</t>
  </si>
  <si>
    <t>JRNL00036111</t>
  </si>
  <si>
    <t>CF20-OP320-7290-8920</t>
  </si>
  <si>
    <t>PONCE'S BAKERY</t>
  </si>
  <si>
    <t>1125</t>
  </si>
  <si>
    <t>VO017870</t>
  </si>
  <si>
    <t>JRNL00031003</t>
  </si>
  <si>
    <t>MOONEY PARTS</t>
  </si>
  <si>
    <t>131613</t>
  </si>
  <si>
    <t>VO009631</t>
  </si>
  <si>
    <t>COMMERCIAL 1000 METER REPAIRED</t>
  </si>
  <si>
    <t>COMMERCIAL 415 METERS INTESTED</t>
  </si>
  <si>
    <t>MOVE SVC AT YUM'S CHINESE REST</t>
  </si>
  <si>
    <t>JRNL00032902</t>
  </si>
  <si>
    <t>CF10-OP310-7290-8920</t>
  </si>
  <si>
    <t>EAST KING REST - CONVERSION</t>
  </si>
  <si>
    <t>2393</t>
  </si>
  <si>
    <t>VO012651</t>
  </si>
  <si>
    <t>JRNL00028682</t>
  </si>
  <si>
    <t>Couplings</t>
  </si>
  <si>
    <t>7781651-000-000</t>
  </si>
  <si>
    <t>VO006584</t>
  </si>
  <si>
    <t>FVN00921</t>
  </si>
  <si>
    <t>CF10-OP310-6110-8900</t>
  </si>
  <si>
    <t>CF20-FC300-7830-8870</t>
  </si>
  <si>
    <t>Charge 43 FLM1</t>
  </si>
  <si>
    <t>FTT200</t>
  </si>
  <si>
    <t>CF00-OP300-6110-8930</t>
  </si>
  <si>
    <t>Charge 2 FAN117</t>
  </si>
  <si>
    <t>OP110 Payroll Accrual 1</t>
  </si>
  <si>
    <t>Z_OP110_PA1</t>
  </si>
  <si>
    <t>JRNL00039000</t>
  </si>
  <si>
    <t>OP310_Payroll Accrual 1B</t>
  </si>
  <si>
    <t>8_OP310_PA1B</t>
  </si>
  <si>
    <t>CF20-OP310-6120-8890</t>
  </si>
  <si>
    <t>JRNL00040833</t>
  </si>
  <si>
    <t>FLJE00019104</t>
  </si>
  <si>
    <t>PDTO-0810CUCW</t>
  </si>
  <si>
    <t>FLJE00019068</t>
  </si>
  <si>
    <t>FLJE00019102</t>
  </si>
  <si>
    <t>FVN00837</t>
  </si>
  <si>
    <t>FVN01024</t>
  </si>
  <si>
    <t>Charge 2 FTF50</t>
  </si>
  <si>
    <t>JRNL00037172</t>
  </si>
  <si>
    <t>JRNL00038749</t>
  </si>
  <si>
    <t>FLJE00018487</t>
  </si>
  <si>
    <t>2296</t>
  </si>
  <si>
    <t>FVO0038924</t>
  </si>
  <si>
    <t>SV103 Payroll Accrual 1</t>
  </si>
  <si>
    <t>Z_SV103_PA1</t>
  </si>
  <si>
    <t>JRNL00037317</t>
  </si>
  <si>
    <t>BLAST &amp; PAINT LK ALFRED DISTILL</t>
  </si>
  <si>
    <t>2449</t>
  </si>
  <si>
    <t>VO019625</t>
  </si>
  <si>
    <t>JRNL00027049</t>
  </si>
  <si>
    <t>LINE MARKERS DECALS</t>
  </si>
  <si>
    <t>RHINO MARKING AND PROTECTION SYSTEMS</t>
  </si>
  <si>
    <t>28569</t>
  </si>
  <si>
    <t>VO003960</t>
  </si>
  <si>
    <t>JRNL00025641</t>
  </si>
  <si>
    <t>METERS INTESTED</t>
  </si>
  <si>
    <t>4563</t>
  </si>
  <si>
    <t>VO001425</t>
  </si>
  <si>
    <t>DOMESTIC METERS INTEST &amp; RETIRE</t>
  </si>
  <si>
    <t>4549</t>
  </si>
  <si>
    <t>VO001459</t>
  </si>
  <si>
    <t>REPAIR RECTIFIER METAL CAN</t>
  </si>
  <si>
    <t>KRIEGER ELECTRIC INC</t>
  </si>
  <si>
    <t>91566</t>
  </si>
  <si>
    <t>VO009648</t>
  </si>
  <si>
    <t>JRNL00038148</t>
  </si>
  <si>
    <t>Hole saws</t>
  </si>
  <si>
    <t>MT DEASON CO INC</t>
  </si>
  <si>
    <t>65636</t>
  </si>
  <si>
    <t>VO020624</t>
  </si>
  <si>
    <t>BLASTED &amp; PAINTED LK ALFRED DIS</t>
  </si>
  <si>
    <t>JRNL00027771</t>
  </si>
  <si>
    <t>TEST HEADS</t>
  </si>
  <si>
    <t>CARSONITE INTERNATIONAL CORP</t>
  </si>
  <si>
    <t>5127308</t>
  </si>
  <si>
    <t>VO005091</t>
  </si>
  <si>
    <t>METER CHANGE</t>
  </si>
  <si>
    <t>REPAIR OF 6 IN. HWY 54</t>
  </si>
  <si>
    <t>2419</t>
  </si>
  <si>
    <t>VO012655</t>
  </si>
  <si>
    <t>JRNL00028839</t>
  </si>
  <si>
    <t>REPLACE LIGHTNING PROTECTION</t>
  </si>
  <si>
    <t>GORDON CECIL CONE</t>
  </si>
  <si>
    <t>658</t>
  </si>
  <si>
    <t>VO006952</t>
  </si>
  <si>
    <t>COMM. 800 METER INTESTED &amp; RETI</t>
  </si>
  <si>
    <t>4679</t>
  </si>
  <si>
    <t>VO015334</t>
  </si>
  <si>
    <t>CF10-FC300-7790-8890</t>
  </si>
  <si>
    <t>BUILD REGULATOR STATION</t>
  </si>
  <si>
    <t>4TH ST IN DUNDEE REPLACED INSUL</t>
  </si>
  <si>
    <t>JRNL00027045</t>
  </si>
  <si>
    <t>MICHAEL WORKING FOR CFG</t>
  </si>
  <si>
    <t>2368</t>
  </si>
  <si>
    <t>VO004255</t>
  </si>
  <si>
    <t>DOMESTIC METER INTEST &amp; RETIRE</t>
  </si>
  <si>
    <t>4607</t>
  </si>
  <si>
    <t>VO008145</t>
  </si>
  <si>
    <t>QQ TO GO-CONVERSION</t>
  </si>
  <si>
    <t>2391</t>
  </si>
  <si>
    <t>VO012649</t>
  </si>
  <si>
    <t>JRNL00028387</t>
  </si>
  <si>
    <t>6 INCH MAIN REPAIR IN PLANT CIT</t>
  </si>
  <si>
    <t>2376</t>
  </si>
  <si>
    <t>VO005741</t>
  </si>
  <si>
    <t>JRNL00031004</t>
  </si>
  <si>
    <t>CHANGE SERVICE COCKS</t>
  </si>
  <si>
    <t>29956</t>
  </si>
  <si>
    <t>VO009656</t>
  </si>
  <si>
    <t>JRNL00025506</t>
  </si>
  <si>
    <t>RAISE PRESSURE</t>
  </si>
  <si>
    <t>643</t>
  </si>
  <si>
    <t>VO000481</t>
  </si>
  <si>
    <t>JRNL00032921</t>
  </si>
  <si>
    <t>THERMOWELD CARTRIDGES</t>
  </si>
  <si>
    <t>7782132-000-000</t>
  </si>
  <si>
    <t>VO012669</t>
  </si>
  <si>
    <t>OP320_Payroll Accrual 1B</t>
  </si>
  <si>
    <t>8_OP320_PA1B</t>
  </si>
  <si>
    <t>FLJE00019184</t>
  </si>
  <si>
    <t>PDTR-0812CUCB</t>
  </si>
  <si>
    <t>FVN00309</t>
  </si>
  <si>
    <t>CF10-MG310-6110-8890</t>
  </si>
  <si>
    <t>CF10-MG310-6110-8940</t>
  </si>
  <si>
    <t>PDTR-0812CUCW</t>
  </si>
  <si>
    <t>PDTR-0813CUCW</t>
  </si>
  <si>
    <t>JRNL00030810</t>
  </si>
  <si>
    <t>CU W31-OT/On Call/CT</t>
  </si>
  <si>
    <t>JRNL00038829</t>
  </si>
  <si>
    <t>Correct Std Cost not in Inv</t>
  </si>
  <si>
    <t>FLJE00018899</t>
  </si>
  <si>
    <t>2318</t>
  </si>
  <si>
    <t>FVO0039786</t>
  </si>
  <si>
    <t>JRNL00033579</t>
  </si>
  <si>
    <t>CF00-MG303-6110-8870</t>
  </si>
  <si>
    <t>MG303</t>
  </si>
  <si>
    <t>MG303_Payroll Accrual 1A</t>
  </si>
  <si>
    <t>8_MG303_PA1A</t>
  </si>
  <si>
    <t>CF-ADJ</t>
  </si>
  <si>
    <t>FLJE00019583</t>
  </si>
  <si>
    <t>ITRON INC</t>
  </si>
  <si>
    <t>Accrue Classic Controls</t>
  </si>
  <si>
    <t>FLJE00019206</t>
  </si>
  <si>
    <t>CF20-OP320-7290-8870</t>
  </si>
  <si>
    <t>CCI INC</t>
  </si>
  <si>
    <t>C76468</t>
  </si>
  <si>
    <t>FVO0040586</t>
  </si>
  <si>
    <t>FTF200</t>
  </si>
  <si>
    <t>UTILICIS</t>
  </si>
  <si>
    <t>JRNL00032461</t>
  </si>
  <si>
    <t>J12-CASH RECEIPTS</t>
  </si>
  <si>
    <t>FLM1</t>
  </si>
  <si>
    <t>JRNL00029293</t>
  </si>
  <si>
    <t>Accr 100% CU W31 Act-Salaries</t>
  </si>
  <si>
    <t>JRNL00029314</t>
  </si>
  <si>
    <t>FLJE00019159</t>
  </si>
  <si>
    <t>PDTR-0811CUCW</t>
  </si>
  <si>
    <t>FVN05535</t>
  </si>
  <si>
    <t>FLJE00019318</t>
  </si>
  <si>
    <t>FLJE00019317</t>
  </si>
  <si>
    <t>FRP400</t>
  </si>
  <si>
    <t>JRNL00037316</t>
  </si>
  <si>
    <t>CF20-OP320-6120-8940</t>
  </si>
  <si>
    <t>CF20-OP320-6120-8920</t>
  </si>
  <si>
    <t>CF20-OP320-6120-8930</t>
  </si>
  <si>
    <t>JRNL00029022</t>
  </si>
  <si>
    <t>CU W30-OT/On Call/CT</t>
  </si>
  <si>
    <t>FLJE00018643</t>
  </si>
  <si>
    <t>CF20-OP320-6290-8940</t>
  </si>
  <si>
    <t>HD SUPPLY WATERWORKS, LTD.</t>
  </si>
  <si>
    <t>SP31832637.001</t>
  </si>
  <si>
    <t>FVO0039279</t>
  </si>
  <si>
    <t>JRNL00027629</t>
  </si>
  <si>
    <t>JRNL00027621</t>
  </si>
  <si>
    <t>JRNL00031517</t>
  </si>
  <si>
    <t>CF20-OP320-6120-8910</t>
  </si>
  <si>
    <t>CF10-OP320-6120-8940</t>
  </si>
  <si>
    <t>JRNL00028990</t>
  </si>
  <si>
    <t>CU W28-OT/On Call/CT</t>
  </si>
  <si>
    <t>JRNL00033550</t>
  </si>
  <si>
    <t>FBX200</t>
  </si>
  <si>
    <t>JRNL00030467</t>
  </si>
  <si>
    <t>CU W33-Salaries</t>
  </si>
  <si>
    <t>CF10-OP310-6320-8890</t>
  </si>
  <si>
    <t>CF10-OP310-6390-8890</t>
  </si>
  <si>
    <t>CF10-OP310-6310-8890</t>
  </si>
  <si>
    <t>CF10-OP310-6290-8890</t>
  </si>
  <si>
    <t>CF10-OP310-6250-8890</t>
  </si>
  <si>
    <t>CF10-OP310-6240-8890</t>
  </si>
  <si>
    <t>CF10-OP310-6230-8890</t>
  </si>
  <si>
    <t>FFT75</t>
  </si>
  <si>
    <t>JRNL00027191</t>
  </si>
  <si>
    <t>CU W24-OT/On Call/CT</t>
  </si>
  <si>
    <t>FCP200</t>
  </si>
  <si>
    <t>FCB300</t>
  </si>
  <si>
    <t>JRNL00027207</t>
  </si>
  <si>
    <t>CU W25-OT/On Call/CT</t>
  </si>
  <si>
    <t>JRNL00035220</t>
  </si>
  <si>
    <t>CU W44-Salaries</t>
  </si>
  <si>
    <t>FFT125</t>
  </si>
  <si>
    <t>CN105 Dept Charges</t>
  </si>
  <si>
    <t>CN105_D</t>
  </si>
  <si>
    <t>CF20-OP320-6330-8910</t>
  </si>
  <si>
    <t>CF10-OP320-6330-8940</t>
  </si>
  <si>
    <t>CF20-OP320-6320-8910</t>
  </si>
  <si>
    <t>CF20-OP320-6390-8910</t>
  </si>
  <si>
    <t>CF10-OP320-6320-8940</t>
  </si>
  <si>
    <t>CF20-OP320-6310-8910</t>
  </si>
  <si>
    <t>CF10-OP320-6390-8940</t>
  </si>
  <si>
    <t>CF10-OP320-6310-8940</t>
  </si>
  <si>
    <t>4529</t>
  </si>
  <si>
    <t>FVO0041298</t>
  </si>
  <si>
    <t>CU W33-OT/On Call/CT</t>
  </si>
  <si>
    <t>CF20-OP320-6110-8940</t>
  </si>
  <si>
    <t>CF20-OP320-6290-8910</t>
  </si>
  <si>
    <t>CF20-OP320-6250-8910</t>
  </si>
  <si>
    <t>CF10-OP320-6290-8940</t>
  </si>
  <si>
    <t>CF20-OP320-6240-8910</t>
  </si>
  <si>
    <t>CF10-OP320-6250-8940</t>
  </si>
  <si>
    <t>CF10-OP320-6240-8940</t>
  </si>
  <si>
    <t>CF20-OP320-6230-8910</t>
  </si>
  <si>
    <t>CF20-OP320-6220-8910</t>
  </si>
  <si>
    <t>CF10-OP320-6230-8940</t>
  </si>
  <si>
    <t>CF20-OP320-6210-8910</t>
  </si>
  <si>
    <t>CF10-OP320-6220-8940</t>
  </si>
  <si>
    <t>CF10-OP320-6210-8940</t>
  </si>
  <si>
    <t>CF20-OP320-6110-8910</t>
  </si>
  <si>
    <t>CF10-OP320-6110-8940</t>
  </si>
  <si>
    <t>CF20-OP320-6330-8870</t>
  </si>
  <si>
    <t>CF20-OP320-6330-8890</t>
  </si>
  <si>
    <t>CF20-OP320-6320-8870</t>
  </si>
  <si>
    <t>CF20-OP320-6320-8890</t>
  </si>
  <si>
    <t>CF20-OP320-6390-8870</t>
  </si>
  <si>
    <t>CF20-OP320-6390-8890</t>
  </si>
  <si>
    <t>CF20-OP320-6310-8870</t>
  </si>
  <si>
    <t>CF20-OP320-6310-8890</t>
  </si>
  <si>
    <t>CF20-OP320-6290-8890</t>
  </si>
  <si>
    <t>CF20-OP320-6290-8870</t>
  </si>
  <si>
    <t>CF20-OP320-6260-8870</t>
  </si>
  <si>
    <t>CF20-OP320-6260-8890</t>
  </si>
  <si>
    <t>CF20-OP320-6250-8870</t>
  </si>
  <si>
    <t>CF20-OP320-6250-8890</t>
  </si>
  <si>
    <t>CF20-OP320-6240-8870</t>
  </si>
  <si>
    <t>CF20-OP320-6240-8890</t>
  </si>
  <si>
    <t>CF20-OP320-6230-8870</t>
  </si>
  <si>
    <t>CF20-OP320-6230-8890</t>
  </si>
  <si>
    <t>CF20-OP320-6220-8870</t>
  </si>
  <si>
    <t>CF20-OP320-6220-8890</t>
  </si>
  <si>
    <t>CF20-OP320-6210-8870</t>
  </si>
  <si>
    <t>CF20-OP320-6210-8890</t>
  </si>
  <si>
    <t>CF20-OP320-6120-8890</t>
  </si>
  <si>
    <t>JRNL00036112</t>
  </si>
  <si>
    <t>OUTSIDE SERVICE</t>
  </si>
  <si>
    <t>1127</t>
  </si>
  <si>
    <t>VO017933</t>
  </si>
  <si>
    <t>MOONEY REGULATOR KITS</t>
  </si>
  <si>
    <t>132277</t>
  </si>
  <si>
    <t>VO017262</t>
  </si>
  <si>
    <t>JRNL00038157</t>
  </si>
  <si>
    <t>INDUSTRIAL METERS INTESTED &amp; RE</t>
  </si>
  <si>
    <t>4733</t>
  </si>
  <si>
    <t>VO020791</t>
  </si>
  <si>
    <t>JRNL00032494</t>
  </si>
  <si>
    <t>PHONE LINES CHATTAHOOCHEE</t>
  </si>
  <si>
    <t>666</t>
  </si>
  <si>
    <t>VO011399</t>
  </si>
  <si>
    <t>750 METER INTEST (HERNANDO LP)</t>
  </si>
  <si>
    <t>4627</t>
  </si>
  <si>
    <t>VO009121</t>
  </si>
  <si>
    <t>JRNL00027050</t>
  </si>
  <si>
    <t>GAUGES</t>
  </si>
  <si>
    <t>THE AVANTI COMPANY INC</t>
  </si>
  <si>
    <t>081655</t>
  </si>
  <si>
    <t>VO003842</t>
  </si>
  <si>
    <t>JRNL00038866</t>
  </si>
  <si>
    <t>SEALING CUPS</t>
  </si>
  <si>
    <t>65636A</t>
  </si>
  <si>
    <t>VO023184</t>
  </si>
  <si>
    <t>FLJE00019585</t>
  </si>
  <si>
    <t>2340</t>
  </si>
  <si>
    <t>FVO0041461</t>
  </si>
  <si>
    <t>FLJE00019491</t>
  </si>
  <si>
    <t>PDTR-0815CUCW</t>
  </si>
  <si>
    <t>JRNL00026095</t>
  </si>
  <si>
    <t>OP300_Payroll Accrual 1A</t>
  </si>
  <si>
    <t>8_OP300_PA1A</t>
  </si>
  <si>
    <t>JRNL00026090</t>
  </si>
  <si>
    <t>RHINO MARKING SYSTEMS</t>
  </si>
  <si>
    <t>27899</t>
  </si>
  <si>
    <t>FVO0040042</t>
  </si>
  <si>
    <t>CF10-MG310-6110-8920</t>
  </si>
  <si>
    <t>Charge 2 FFL415R</t>
  </si>
  <si>
    <t>JRNL00035202</t>
  </si>
  <si>
    <t>CU W42-OT/On Call/CT</t>
  </si>
  <si>
    <t>Charge 4 FCB100</t>
  </si>
  <si>
    <t>CF-ACCR</t>
  </si>
  <si>
    <t>FLJE00019051</t>
  </si>
  <si>
    <t>Accrue Pipeline Mainenance</t>
  </si>
  <si>
    <t>FLJE00019110</t>
  </si>
  <si>
    <t>OP310_Payroll Accrual 1A</t>
  </si>
  <si>
    <t>8_OP310_PA1A</t>
  </si>
  <si>
    <t>FLJE00018610</t>
  </si>
  <si>
    <t>PDTR-0803CUCW</t>
  </si>
  <si>
    <t>FVN05456</t>
  </si>
  <si>
    <t>CF20-OP310-6110-8890</t>
  </si>
  <si>
    <t>CF00-OP310-6110-8920</t>
  </si>
  <si>
    <t>CF00-OP300-6110-8920</t>
  </si>
  <si>
    <t>Charge 2 FRS75</t>
  </si>
  <si>
    <t>Charge 2 FTL200</t>
  </si>
  <si>
    <t>Charge 2 FTT75</t>
  </si>
  <si>
    <t>JRNL00033318</t>
  </si>
  <si>
    <t>CU W40-Salaries</t>
  </si>
  <si>
    <t>FLEAKFT1</t>
  </si>
  <si>
    <t>JRNL00027211</t>
  </si>
  <si>
    <t>CU W26-OT/On Call/CT</t>
  </si>
  <si>
    <t>MG125 Payroll Accrual 1</t>
  </si>
  <si>
    <t>Z_MG125_PA1</t>
  </si>
  <si>
    <t>COMMERCIAL 425 METER INTESTED &amp;</t>
  </si>
  <si>
    <t>604</t>
  </si>
  <si>
    <t>VO022596</t>
  </si>
  <si>
    <t>COMMERCIAL 750 METER INTESTED &amp;</t>
  </si>
  <si>
    <t>COMM 425 METERS INTESTED &amp; RETU</t>
  </si>
  <si>
    <t>2 INCH PE REPAIR</t>
  </si>
  <si>
    <t>2398</t>
  </si>
  <si>
    <t>VO008746</t>
  </si>
  <si>
    <t>RECALIBRATION OF DETEX S/N308</t>
  </si>
  <si>
    <t>082523</t>
  </si>
  <si>
    <t>VO012284</t>
  </si>
  <si>
    <t>JRNL00038384</t>
  </si>
  <si>
    <t>CF20-FC300-7830-8910</t>
  </si>
  <si>
    <t>WORK ON GATE STATION</t>
  </si>
  <si>
    <t>2464</t>
  </si>
  <si>
    <t>VO022030</t>
  </si>
  <si>
    <t>608</t>
  </si>
  <si>
    <t>VO022597</t>
  </si>
  <si>
    <t>JRNL00030817</t>
  </si>
  <si>
    <t>Decals</t>
  </si>
  <si>
    <t>29204</t>
  </si>
  <si>
    <t>VO009404</t>
  </si>
  <si>
    <t>PAINT HAINES CITY NORTH STATION</t>
  </si>
  <si>
    <t>2448</t>
  </si>
  <si>
    <t>VO019510</t>
  </si>
  <si>
    <t>FLJE00018677</t>
  </si>
  <si>
    <t>PDTR-0804CUCW</t>
  </si>
  <si>
    <t>CF20-OP320-6110-8920</t>
  </si>
  <si>
    <t>CF20-OP320-6110-8930</t>
  </si>
  <si>
    <t>PDTR-0804CUCB</t>
  </si>
  <si>
    <t>FVN00236</t>
  </si>
  <si>
    <t>CF10-MG310-6110-8930</t>
  </si>
  <si>
    <t>FLJE00018461</t>
  </si>
  <si>
    <t>FLJE00018457</t>
  </si>
  <si>
    <t>FLJE00019568</t>
  </si>
  <si>
    <t>w/o Inventory Adjustment</t>
  </si>
  <si>
    <t>JRNL00026082</t>
  </si>
  <si>
    <t>Accr 100% CU W23 PY Est-Salaries</t>
  </si>
  <si>
    <t>JRNL00025955</t>
  </si>
  <si>
    <t>CF00-OP310-6110-8930</t>
  </si>
  <si>
    <t>JRNL00033230</t>
  </si>
  <si>
    <t>CU W39-OT/On Call/CT</t>
  </si>
  <si>
    <t>FLJE00018678</t>
  </si>
  <si>
    <t>PDTO-0805CUCW</t>
  </si>
  <si>
    <t>JRNL00037183</t>
  </si>
  <si>
    <t>CU W48-OT/On Call/CT</t>
  </si>
  <si>
    <t>FLJE00019590</t>
  </si>
  <si>
    <t>PDTR-0818CUCB</t>
  </si>
  <si>
    <t>FPP200</t>
  </si>
  <si>
    <t>CU W22-Salaries</t>
  </si>
  <si>
    <t>CN105 Payroll Accrual 1</t>
  </si>
  <si>
    <t>Z_CN105_PA1</t>
  </si>
  <si>
    <t>JRNL00029021</t>
  </si>
  <si>
    <t>CU B30-Salaries</t>
  </si>
  <si>
    <t>FLJE00019486</t>
  </si>
  <si>
    <t>29883</t>
  </si>
  <si>
    <t>FVO0041120</t>
  </si>
  <si>
    <t>JRNL00037069</t>
  </si>
  <si>
    <t>CU W45-Salaries</t>
  </si>
  <si>
    <t>CU W41-OT/On Call/CT</t>
  </si>
  <si>
    <t>CF20-OP310-6120-8940</t>
  </si>
  <si>
    <t>JRNL00038797</t>
  </si>
  <si>
    <t>CU W52-Salaries</t>
  </si>
  <si>
    <t>CN103 Payroll Accrual 1</t>
  </si>
  <si>
    <t>Z_CN103_PA1</t>
  </si>
  <si>
    <t>CU W48-Salaries</t>
  </si>
  <si>
    <t>CU W38-Salaries</t>
  </si>
  <si>
    <t>JRNL00037589</t>
  </si>
  <si>
    <t>CU W49-OT/On Call/CT</t>
  </si>
  <si>
    <t>Accr 100% CU W23 PY Est-OT/On Call/CT</t>
  </si>
  <si>
    <t>JRNL00033225</t>
  </si>
  <si>
    <t>CU W37-Salaries</t>
  </si>
  <si>
    <t>SV103 Dept Charges</t>
  </si>
  <si>
    <t>SV103_D</t>
  </si>
  <si>
    <t>CF10-OP310-6330-8930</t>
  </si>
  <si>
    <t>CF10-OP310-6320-8930</t>
  </si>
  <si>
    <t>JRNL00028433</t>
  </si>
  <si>
    <t>CU B28-Salaries</t>
  </si>
  <si>
    <t>CF10-OP310-6390-8930</t>
  </si>
  <si>
    <t>CF10-OP310-6310-8930</t>
  </si>
  <si>
    <t>CF10-OP310-6290-8930</t>
  </si>
  <si>
    <t>CF10-OP310-6250-8930</t>
  </si>
  <si>
    <t>CF10-OP310-6230-8900</t>
  </si>
  <si>
    <t>Accr 100% CU W31 Act-OT/On Call/CT</t>
  </si>
  <si>
    <t>CF10-OP310-6240-8930</t>
  </si>
  <si>
    <t>CF10-OP310-6230-8930</t>
  </si>
  <si>
    <t>CU W32-OT/On Call/CT</t>
  </si>
  <si>
    <t>JRNL00038796</t>
  </si>
  <si>
    <t>CU W51-OT/On Call/CT</t>
  </si>
  <si>
    <t>JRNL00038788</t>
  </si>
  <si>
    <t>CU W50-OT/On Call/CT</t>
  </si>
  <si>
    <t>CN103 Dept Charges</t>
  </si>
  <si>
    <t>CN103_D</t>
  </si>
  <si>
    <t>CF10-MG310-6220-8910</t>
  </si>
  <si>
    <t>CF10-MG310-6330-8910</t>
  </si>
  <si>
    <t>CF20-MG310-6330-8920</t>
  </si>
  <si>
    <t>CF10-MG310-6320-8910</t>
  </si>
  <si>
    <t>CF20-MG310-6320-8920</t>
  </si>
  <si>
    <t>CF10-MG310-6330-8890</t>
  </si>
  <si>
    <t>PDTO-0811CUCW</t>
  </si>
  <si>
    <t>FLJE00018609</t>
  </si>
  <si>
    <t>4453</t>
  </si>
  <si>
    <t>FVO0039035</t>
  </si>
  <si>
    <t>FLJE00018682</t>
  </si>
  <si>
    <t>CF00-OP300-7290-8940</t>
  </si>
  <si>
    <t>JEM-TECH INCORPORATED</t>
  </si>
  <si>
    <t>INV-112</t>
  </si>
  <si>
    <t>FVO0039471</t>
  </si>
  <si>
    <t>FLJE00018647</t>
  </si>
  <si>
    <t>4459</t>
  </si>
  <si>
    <t>FVO0039216</t>
  </si>
  <si>
    <t>FLJE00018949</t>
  </si>
  <si>
    <t>4471</t>
  </si>
  <si>
    <t>FVO0039923</t>
  </si>
  <si>
    <t>FLJE00018772</t>
  </si>
  <si>
    <t>PDTO-0806CUCW</t>
  </si>
  <si>
    <t>FAN117</t>
  </si>
  <si>
    <t>CU W24-Salaries</t>
  </si>
  <si>
    <t>FLJE00018894</t>
  </si>
  <si>
    <t>PDTO-0807CUCW</t>
  </si>
  <si>
    <t>CF10-OP310-6210-8930</t>
  </si>
  <si>
    <t>CU W45-OT/On Call/CT</t>
  </si>
  <si>
    <t>Charge 13 FNV50</t>
  </si>
  <si>
    <t>FLJE00019250</t>
  </si>
  <si>
    <t>SWEET S PAINT OUTLET, INC</t>
  </si>
  <si>
    <t>0055419</t>
  </si>
  <si>
    <t>FVO0040749</t>
  </si>
  <si>
    <t>FLJE00019589</t>
  </si>
  <si>
    <t>PDTR-0818CUCW</t>
  </si>
  <si>
    <t>FVN00875</t>
  </si>
  <si>
    <t>JRNL00038790</t>
  </si>
  <si>
    <t>CU B50-Salaries</t>
  </si>
  <si>
    <t>PDTO-0809CUCW</t>
  </si>
  <si>
    <t>CF00-OP310-6120-8930</t>
  </si>
  <si>
    <t>JRNL00038982</t>
  </si>
  <si>
    <t>Clear OP310 Pay and Dept</t>
  </si>
  <si>
    <t>5_OP310_PD</t>
  </si>
  <si>
    <t>CF10-OP310-6220-8870</t>
  </si>
  <si>
    <t>CF10-OP310-6220-8920</t>
  </si>
  <si>
    <t>CF10-OP310-6220-8930</t>
  </si>
  <si>
    <t>JRNL00027468</t>
  </si>
  <si>
    <t>CF10-OP310-6260-8870</t>
  </si>
  <si>
    <t>CF10-OP310-6260-8920</t>
  </si>
  <si>
    <t>CF10-OP310-6260-8930</t>
  </si>
  <si>
    <t>CF20-MG310-6310-8920</t>
  </si>
  <si>
    <t>CF10-MG310-6320-8890</t>
  </si>
  <si>
    <t>CF10-MG310-6390-8890</t>
  </si>
  <si>
    <t>CF10-MG310-6390-8910</t>
  </si>
  <si>
    <t>CF10-MG310-6310-8890</t>
  </si>
  <si>
    <t>CF10-MG310-6310-8910</t>
  </si>
  <si>
    <t>CF10-MG310-6290-8890</t>
  </si>
  <si>
    <t>CF10-MG310-6290-8910</t>
  </si>
  <si>
    <t>CF10-OP310-6210-8870</t>
  </si>
  <si>
    <t>Charge out Inv Count Variance</t>
  </si>
  <si>
    <t>Charge out Inv Count Rounding</t>
  </si>
  <si>
    <t>Clear OP320 Pay and Dept</t>
  </si>
  <si>
    <t>5_OP320_PD</t>
  </si>
  <si>
    <t>CF20-OP320-6390-8920</t>
  </si>
  <si>
    <t>CF10-MG310-6240-8890</t>
  </si>
  <si>
    <t>CF10-MG310-6240-8910</t>
  </si>
  <si>
    <t>CF10-MG310-6210-8890</t>
  </si>
  <si>
    <t>CF10-MG310-6210-8910</t>
  </si>
  <si>
    <t>CF20-MG310-6230-8920</t>
  </si>
  <si>
    <t>CF20-MG310-6240-8920</t>
  </si>
  <si>
    <t>CF20-MG310-6220-8920</t>
  </si>
  <si>
    <t>CF10-MG310-6230-8870</t>
  </si>
  <si>
    <t>CF10-MG310-6230-8900</t>
  </si>
  <si>
    <t>CF10-MG310-6230-8910</t>
  </si>
  <si>
    <t>CF20-MG310-6230-8870</t>
  </si>
  <si>
    <t>CF20-MG310-6210-8920</t>
  </si>
  <si>
    <t>CF10-MG310-6230-8890</t>
  </si>
  <si>
    <t>CF10-MG310-6220-8890</t>
  </si>
  <si>
    <t>CF20-OP320-6330-8920</t>
  </si>
  <si>
    <t>CF20-OP320-6320-8920</t>
  </si>
  <si>
    <t>CF20-OP320-6310-8920</t>
  </si>
  <si>
    <t>FCB100</t>
  </si>
  <si>
    <t>FCP400</t>
  </si>
  <si>
    <t>FLJE00019742</t>
  </si>
  <si>
    <t>29886</t>
  </si>
  <si>
    <t>FVO0041665</t>
  </si>
  <si>
    <t>JRNL00025769</t>
  </si>
  <si>
    <t>PDTR-0820CUCW</t>
  </si>
  <si>
    <t>CF20-OP320-6390-8930</t>
  </si>
  <si>
    <t>CF20-OP320-6330-8930</t>
  </si>
  <si>
    <t>JRNL00025852</t>
  </si>
  <si>
    <t>CU B22-Salaries</t>
  </si>
  <si>
    <t>CU W39-Salaries</t>
  </si>
  <si>
    <t>CF20-OP320-6320-8930</t>
  </si>
  <si>
    <t>CF20-OP320-6310-8930</t>
  </si>
  <si>
    <t>CF20-OP320-6290-8930</t>
  </si>
  <si>
    <t>CF20-OP320-6290-8920</t>
  </si>
  <si>
    <t>CF20-OP320-6250-8920</t>
  </si>
  <si>
    <t>CF20-OP320-6250-8930</t>
  </si>
  <si>
    <t>CF20-OP320-6240-8920</t>
  </si>
  <si>
    <t>CF20-OP320-6240-8930</t>
  </si>
  <si>
    <t>CF20-OP320-6230-8930</t>
  </si>
  <si>
    <t>CF20-OP320-6230-8920</t>
  </si>
  <si>
    <t>CF20-OP320-6220-8920</t>
  </si>
  <si>
    <t>CF20-OP320-6220-8930</t>
  </si>
  <si>
    <t>CF20-OP320-6210-8920</t>
  </si>
  <si>
    <t>CF20-OP320-6210-8930</t>
  </si>
  <si>
    <t>JRNL00038908</t>
  </si>
  <si>
    <t>CU W01-Salaries</t>
  </si>
  <si>
    <t>FEP200</t>
  </si>
  <si>
    <t>FFP125</t>
  </si>
  <si>
    <t>597</t>
  </si>
  <si>
    <t>VO022591</t>
  </si>
  <si>
    <t>585</t>
  </si>
  <si>
    <t>VO022621</t>
  </si>
  <si>
    <t>COMM &amp; DOM METER INTEST &amp; RETUR</t>
  </si>
  <si>
    <t>4704</t>
  </si>
  <si>
    <t>VO016595</t>
  </si>
  <si>
    <t>JRNL00026923</t>
  </si>
  <si>
    <t>Gauges &amp; meter oil</t>
  </si>
  <si>
    <t>081561</t>
  </si>
  <si>
    <t>VO003181</t>
  </si>
  <si>
    <t>PHONE LINES GEORGIA PACIFIC</t>
  </si>
  <si>
    <t>667</t>
  </si>
  <si>
    <t>VO011398</t>
  </si>
  <si>
    <t>DOMESTIC METERS INTEST &amp; RETURN</t>
  </si>
  <si>
    <t>JRNL00031486</t>
  </si>
  <si>
    <t>2 INCH CUP STOPPERS</t>
  </si>
  <si>
    <t>T D WILLIAMSON INC</t>
  </si>
  <si>
    <t>876786</t>
  </si>
  <si>
    <t>VO010773</t>
  </si>
  <si>
    <t>JRNL00035158</t>
  </si>
  <si>
    <t>SPOT MAIN</t>
  </si>
  <si>
    <t>2434</t>
  </si>
  <si>
    <t>VO016614</t>
  </si>
  <si>
    <t>7781387-000-000</t>
  </si>
  <si>
    <t>VO004203</t>
  </si>
  <si>
    <t>JRNL00037314</t>
  </si>
  <si>
    <t>REPAIR 4 LEAKS</t>
  </si>
  <si>
    <t>2457</t>
  </si>
  <si>
    <t>VO019623</t>
  </si>
  <si>
    <t>FLJE00019279</t>
  </si>
  <si>
    <t>29880</t>
  </si>
  <si>
    <t>FVO0040879</t>
  </si>
  <si>
    <t>FLJE00019485</t>
  </si>
  <si>
    <t>AVANTI COMPANY INC, THE</t>
  </si>
  <si>
    <t>080944</t>
  </si>
  <si>
    <t>FVO0041073</t>
  </si>
  <si>
    <t>CF10-OP310-6210-8920</t>
  </si>
  <si>
    <t>JRNL00029283</t>
  </si>
  <si>
    <t>CF00-OP310-6390-8870</t>
  </si>
  <si>
    <t>JRNL00035416</t>
  </si>
  <si>
    <t>CF10-MG310-6330-8930</t>
  </si>
  <si>
    <t>CF10-MG310-6320-8930</t>
  </si>
  <si>
    <t>CF10-MG310-6310-8930</t>
  </si>
  <si>
    <t>CF10-MG310-6390-8930</t>
  </si>
  <si>
    <t>JRNL00037275</t>
  </si>
  <si>
    <t>CF20-OP320-6390-8940</t>
  </si>
  <si>
    <t>CF20-OP320-6330-8940</t>
  </si>
  <si>
    <t>CF20-OP320-6320-8940</t>
  </si>
  <si>
    <t>CF20-OP320-6310-8940</t>
  </si>
  <si>
    <t>CF00-OP310-6330-8870</t>
  </si>
  <si>
    <t>CF00-OP310-6320-8870</t>
  </si>
  <si>
    <t>CF00-OP310-6310-8870</t>
  </si>
  <si>
    <t>CF00-OP310-6290-8870</t>
  </si>
  <si>
    <t>CF10-MG310-6240-8930</t>
  </si>
  <si>
    <t>CF10-MG310-6220-8930</t>
  </si>
  <si>
    <t>CF10-MG310-6230-8930</t>
  </si>
  <si>
    <t>CF10-MG310-6230-8940</t>
  </si>
  <si>
    <t>Charge 14 FNV50</t>
  </si>
  <si>
    <t>JRNL00027110</t>
  </si>
  <si>
    <t>CU B26-Salaries</t>
  </si>
  <si>
    <t>PDTO-0803CUCW</t>
  </si>
  <si>
    <t>JRNL00027255</t>
  </si>
  <si>
    <t>CU W27-OT/On Call/CT</t>
  </si>
  <si>
    <t>JRNL00027253</t>
  </si>
  <si>
    <t>Accr 10% CU B28 PY Est-Salaries</t>
  </si>
  <si>
    <t>JRNL00027504</t>
  </si>
  <si>
    <t>FLJE00019612</t>
  </si>
  <si>
    <t>2341</t>
  </si>
  <si>
    <t>FVO0041541</t>
  </si>
  <si>
    <t>FLJE00019195</t>
  </si>
  <si>
    <t>2323</t>
  </si>
  <si>
    <t>FVO0040481</t>
  </si>
  <si>
    <t>2307</t>
  </si>
  <si>
    <t>FVO0039422</t>
  </si>
  <si>
    <t>FLJE00019278</t>
  </si>
  <si>
    <t>2336</t>
  </si>
  <si>
    <t>FVO0040897</t>
  </si>
  <si>
    <t>JRNL00025801</t>
  </si>
  <si>
    <t>CU W21-OT/On Call/CT</t>
  </si>
  <si>
    <t>MG310_Payroll Accrual 1A</t>
  </si>
  <si>
    <t>8_MG310_PA1A</t>
  </si>
  <si>
    <t>CF00-MG310-6110-8870</t>
  </si>
  <si>
    <t>FLEAKFT</t>
  </si>
  <si>
    <t>Charge 6 FAN117</t>
  </si>
  <si>
    <t>FLJE00018963</t>
  </si>
  <si>
    <t>4479</t>
  </si>
  <si>
    <t>FVO0040165</t>
  </si>
  <si>
    <t>CU W25-Salaries</t>
  </si>
  <si>
    <t>JRNL00037199</t>
  </si>
  <si>
    <t>Correct Inventory Variances</t>
  </si>
  <si>
    <t>JRNL00037910</t>
  </si>
  <si>
    <t>Accrue Pipeline Maintenance</t>
  </si>
  <si>
    <t>JRNL00037815</t>
  </si>
  <si>
    <t>CU W52-OT/On Call/CT</t>
  </si>
  <si>
    <t>FLJE00019593</t>
  </si>
  <si>
    <t>29884</t>
  </si>
  <si>
    <t>FVO0041532</t>
  </si>
  <si>
    <t>CF20-OP320-6250-8940</t>
  </si>
  <si>
    <t>CF20-OP320-6240-8940</t>
  </si>
  <si>
    <t>CF20-OP320-6230-8940</t>
  </si>
  <si>
    <t>CU W50-Salaries</t>
  </si>
  <si>
    <t>JRNL00027097</t>
  </si>
  <si>
    <t>CU W23-Salaries</t>
  </si>
  <si>
    <t>Charge 6 FFT75</t>
  </si>
  <si>
    <t>FLJE00019367</t>
  </si>
  <si>
    <t>PDTR-0814CUCW</t>
  </si>
  <si>
    <t>Charge 38 FANTS</t>
  </si>
  <si>
    <t>CU W27-Salaries</t>
  </si>
  <si>
    <t>Charge 3 FCB150</t>
  </si>
  <si>
    <t>Charge 3 FTL025</t>
  </si>
  <si>
    <t>Charge 3 FAN117</t>
  </si>
  <si>
    <t>FEP400</t>
  </si>
  <si>
    <t>Charge 1 FCB350</t>
  </si>
  <si>
    <t>PDTR-0807CUCW</t>
  </si>
  <si>
    <t>FVN00876</t>
  </si>
  <si>
    <t>Return to Stock 19 FLM1</t>
  </si>
  <si>
    <t>CF00-OP310-6250-8870</t>
  </si>
  <si>
    <t>CF00-OP310-6240-8870</t>
  </si>
  <si>
    <t>CF00-OP310-6230-8870</t>
  </si>
  <si>
    <t>CF00-OP310-6210-8870</t>
  </si>
  <si>
    <t>JRNL00031497</t>
  </si>
  <si>
    <t>CU W36-Salaries</t>
  </si>
  <si>
    <t>FLJE00019148</t>
  </si>
  <si>
    <t>C80357</t>
  </si>
  <si>
    <t>FVO0040250</t>
  </si>
  <si>
    <t>Return to Stock 14 FCB150</t>
  </si>
  <si>
    <t>PDTO-0804CUCW</t>
  </si>
  <si>
    <t>CF00-OP300-6390-8870</t>
  </si>
  <si>
    <t>Clear OP300 Pay and Dept</t>
  </si>
  <si>
    <t>5_OP300_PD</t>
  </si>
  <si>
    <t>CF00-OP300-6390-8890</t>
  </si>
  <si>
    <t>CF00-OP300-6390-8900</t>
  </si>
  <si>
    <t>CF00-OP300-6390-8910</t>
  </si>
  <si>
    <t>CF00-OP300-6330-8900</t>
  </si>
  <si>
    <t>CF00-OP300-6330-8910</t>
  </si>
  <si>
    <t>CF00-OP300-6330-8870</t>
  </si>
  <si>
    <t>CF00-OP300-6330-8890</t>
  </si>
  <si>
    <t>CF00-OP300-6320-8870</t>
  </si>
  <si>
    <t>CF00-OP300-6320-8890</t>
  </si>
  <si>
    <t>CF00-OP300-6320-8900</t>
  </si>
  <si>
    <t>CF00-OP300-6320-8910</t>
  </si>
  <si>
    <t>CF00-OP300-6310-8870</t>
  </si>
  <si>
    <t>CF00-OP300-6310-8890</t>
  </si>
  <si>
    <t>CF00-OP300-6310-8900</t>
  </si>
  <si>
    <t>CF00-OP300-6310-8910</t>
  </si>
  <si>
    <t>CF00-OP300-6290-8900</t>
  </si>
  <si>
    <t>CF00-OP300-6290-8910</t>
  </si>
  <si>
    <t>CF00-OP300-6290-8870</t>
  </si>
  <si>
    <t>CF00-OP300-6290-8890</t>
  </si>
  <si>
    <t>CF00-OP300-6250-8870</t>
  </si>
  <si>
    <t>CF00-OP300-6250-8890</t>
  </si>
  <si>
    <t>CF00-OP300-6250-8900</t>
  </si>
  <si>
    <t>CF00-OP300-6250-8910</t>
  </si>
  <si>
    <t>CF00-OP300-6240-8870</t>
  </si>
  <si>
    <t>CF00-OP300-6240-8890</t>
  </si>
  <si>
    <t>CF00-OP300-6240-8900</t>
  </si>
  <si>
    <t>CF00-OP300-6240-8910</t>
  </si>
  <si>
    <t>CF00-OP300-6230-8900</t>
  </si>
  <si>
    <t>CF00-OP300-6230-8910</t>
  </si>
  <si>
    <t>FVN05896</t>
  </si>
  <si>
    <t>FST75</t>
  </si>
  <si>
    <t>CF00-OP300-6390-8930</t>
  </si>
  <si>
    <t>CF00-OP300-6330-8930</t>
  </si>
  <si>
    <t>CF00-OP300-6320-8930</t>
  </si>
  <si>
    <t>CF00-OP300-6310-8930</t>
  </si>
  <si>
    <t>CF00-OP300-6290-8930</t>
  </si>
  <si>
    <t>CF00-OP300-6250-8930</t>
  </si>
  <si>
    <t>CF00-OP300-6240-8930</t>
  </si>
  <si>
    <t>CF00-OP300-6210-8870</t>
  </si>
  <si>
    <t>CF00-OP300-6210-8890</t>
  </si>
  <si>
    <t>CF00-OP300-6210-8900</t>
  </si>
  <si>
    <t>CF00-OP300-6210-8910</t>
  </si>
  <si>
    <t>CF00-OP300-6210-8930</t>
  </si>
  <si>
    <t>CU W44-OT/On Call/CT</t>
  </si>
  <si>
    <t>FLJE00019022</t>
  </si>
  <si>
    <t>2326</t>
  </si>
  <si>
    <t>FVO0040194</t>
  </si>
  <si>
    <t>C81627</t>
  </si>
  <si>
    <t>FVO0040588</t>
  </si>
  <si>
    <t>JRNL00037064</t>
  </si>
  <si>
    <t>CU B46-Salaries</t>
  </si>
  <si>
    <t>OP112 Dept Charges</t>
  </si>
  <si>
    <t>OP112_D</t>
  </si>
  <si>
    <t>CF00-OP300-6330-8940</t>
  </si>
  <si>
    <t>JRNL00035218</t>
  </si>
  <si>
    <t>CF00-OP300-6230-8870</t>
  </si>
  <si>
    <t>CF00-OP300-6230-8890</t>
  </si>
  <si>
    <t>CF00-OP300-6220-8870</t>
  </si>
  <si>
    <t>CF00-OP300-6220-8890</t>
  </si>
  <si>
    <t>CF00-OP300-6220-8900</t>
  </si>
  <si>
    <t>CF00-OP300-6220-8910</t>
  </si>
  <si>
    <t>CU W21-Salaries</t>
  </si>
  <si>
    <t>CF20-OP320-6220-8940</t>
  </si>
  <si>
    <t>CF20-OP320-6210-8940</t>
  </si>
  <si>
    <t>CF20-OP310-6390-8940</t>
  </si>
  <si>
    <t>CF20-OP310-6390-8890</t>
  </si>
  <si>
    <t>CF20-OP310-6330-8890</t>
  </si>
  <si>
    <t>CF20-OP310-6330-8940</t>
  </si>
  <si>
    <t>CF20-OP310-6320-8890</t>
  </si>
  <si>
    <t>CF20-OP310-6320-8940</t>
  </si>
  <si>
    <t>CF20-OP310-6310-8890</t>
  </si>
  <si>
    <t>CF20-OP310-6310-8940</t>
  </si>
  <si>
    <t>CF20-OP310-6290-8890</t>
  </si>
  <si>
    <t>CF20-OP310-6290-8940</t>
  </si>
  <si>
    <t>CF20-OP310-6250-8940</t>
  </si>
  <si>
    <t>CF20-OP310-6250-8890</t>
  </si>
  <si>
    <t>CF10-OP310-6220-8940</t>
  </si>
  <si>
    <t>CF00-OP300-6390-8940</t>
  </si>
  <si>
    <t>JRNL00029607</t>
  </si>
  <si>
    <t>PDTO-0818CUCW</t>
  </si>
  <si>
    <t>JRNL00038925</t>
  </si>
  <si>
    <t>Accr 30% CU B02 Act-Salaries</t>
  </si>
  <si>
    <t>IVADJ</t>
  </si>
  <si>
    <t>FLJE00018968</t>
  </si>
  <si>
    <t>Fla 1st Qtr Cycle Count - 2 LS300</t>
  </si>
  <si>
    <t>C80614</t>
  </si>
  <si>
    <t>FVO0040246</t>
  </si>
  <si>
    <t>CU W30-Salaries</t>
  </si>
  <si>
    <t>CF00-OP300-6320-8940</t>
  </si>
  <si>
    <t>CF00-OP300-6310-8940</t>
  </si>
  <si>
    <t>CF00-OP300-6290-8940</t>
  </si>
  <si>
    <t>CF00-OP300-6250-8940</t>
  </si>
  <si>
    <t>CF00-OP300-6240-8940</t>
  </si>
  <si>
    <t>CF00-OP300-6210-8940</t>
  </si>
  <si>
    <t>COMMERCIAL METER INTEST &amp; RETIR</t>
  </si>
  <si>
    <t>4551</t>
  </si>
  <si>
    <t>VO001841</t>
  </si>
  <si>
    <t>REPAIR LEAK ON STAION ST CLOUD</t>
  </si>
  <si>
    <t>2347</t>
  </si>
  <si>
    <t>VO005467</t>
  </si>
  <si>
    <t>JRNL00031239</t>
  </si>
  <si>
    <t>LOWES BUSINESS ACCOUNTS</t>
  </si>
  <si>
    <t>9022795 0808</t>
  </si>
  <si>
    <t>VO010263</t>
  </si>
  <si>
    <t>BLAST &amp; PAINT PURINA MILLS STAT</t>
  </si>
  <si>
    <t>2447</t>
  </si>
  <si>
    <t>VO019507</t>
  </si>
  <si>
    <t>LOWERED 4 IN MAIN IN ST CLOUD</t>
  </si>
  <si>
    <t>2461</t>
  </si>
  <si>
    <t>VO019518</t>
  </si>
  <si>
    <t>JRNL00025582</t>
  </si>
  <si>
    <t>RESET MODEMS AT PRISON</t>
  </si>
  <si>
    <t>645</t>
  </si>
  <si>
    <t>VO001065</t>
  </si>
  <si>
    <t>JRNL00028326</t>
  </si>
  <si>
    <t>BOLTS, NUTS, GASKETS</t>
  </si>
  <si>
    <t>7781429-000-000</t>
  </si>
  <si>
    <t>VO005444</t>
  </si>
  <si>
    <t>CF00-OP300-6230-8940</t>
  </si>
  <si>
    <t>CF00-OP300-6220-8940</t>
  </si>
  <si>
    <t>FLJE00019170</t>
  </si>
  <si>
    <t>27940</t>
  </si>
  <si>
    <t>FVO0040334</t>
  </si>
  <si>
    <t>PDTR-0814CUCB</t>
  </si>
  <si>
    <t>FTP4000</t>
  </si>
  <si>
    <t>T.D. WILLIAMSON INC.</t>
  </si>
  <si>
    <t>870604</t>
  </si>
  <si>
    <t>FVO0040759</t>
  </si>
  <si>
    <t>FLJE00019168</t>
  </si>
  <si>
    <t>870442</t>
  </si>
  <si>
    <t>FVO0040442</t>
  </si>
  <si>
    <t>FTP2000</t>
  </si>
  <si>
    <t>CU W37-OT/On Call/CT</t>
  </si>
  <si>
    <t>JRNL00037182</t>
  </si>
  <si>
    <t>CU B48-Salaries</t>
  </si>
  <si>
    <t>JRNL00037072</t>
  </si>
  <si>
    <t>PDTO-0815CUCW</t>
  </si>
  <si>
    <t>FVN06204</t>
  </si>
  <si>
    <t>FVN05355</t>
  </si>
  <si>
    <t>PDTO-0814CUCW</t>
  </si>
  <si>
    <t>CF20-OP310-6240-8890</t>
  </si>
  <si>
    <t>CF20-OP310-6240-8940</t>
  </si>
  <si>
    <t>LOWE'S DEPT #79</t>
  </si>
  <si>
    <t>01141</t>
  </si>
  <si>
    <t>FVO0039083</t>
  </si>
  <si>
    <t>PDTR-0820CUCB</t>
  </si>
  <si>
    <t>FLJE00019792</t>
  </si>
  <si>
    <t>PDTR-0819CUCW</t>
  </si>
  <si>
    <t>FLJE00018927</t>
  </si>
  <si>
    <t>7780181-000-000</t>
  </si>
  <si>
    <t>FVO0039897</t>
  </si>
  <si>
    <t>2327</t>
  </si>
  <si>
    <t>FVO0040196</t>
  </si>
  <si>
    <t>CU W49-Salaries</t>
  </si>
  <si>
    <t>FLJE00019477</t>
  </si>
  <si>
    <t>2337</t>
  </si>
  <si>
    <t>FVO0041071</t>
  </si>
  <si>
    <t>2298</t>
  </si>
  <si>
    <t>FVO0038926</t>
  </si>
  <si>
    <t>FLJE00018551</t>
  </si>
  <si>
    <t>PDTR-0802CUCW</t>
  </si>
  <si>
    <t>CF00-MG310-6390-8870</t>
  </si>
  <si>
    <t>CF00-MG310-6320-8870</t>
  </si>
  <si>
    <t>CF00-MG310-6330-8870</t>
  </si>
  <si>
    <t>CF00-MG310-6310-8870</t>
  </si>
  <si>
    <t>CF10-MG310-6250-8870</t>
  </si>
  <si>
    <t>Accr 60% CU W02 Act-OT/On Call/CT</t>
  </si>
  <si>
    <t>FLJE00019506</t>
  </si>
  <si>
    <t>PDTR-0816CUCW</t>
  </si>
  <si>
    <t>JRNL00035387</t>
  </si>
  <si>
    <t>JRNL00035438</t>
  </si>
  <si>
    <t>CF00-MG310-6240-8870</t>
  </si>
  <si>
    <t>CF00-MG310-6290-8870</t>
  </si>
  <si>
    <t>CF00-MG310-6220-8870</t>
  </si>
  <si>
    <t>CF00-MG310-6230-8870</t>
  </si>
  <si>
    <t>JRNL00033446</t>
  </si>
  <si>
    <t>JRNL00031503</t>
  </si>
  <si>
    <t>CF00-OP300-7290-8900</t>
  </si>
  <si>
    <t>THE AVANTI COMPANY, INC</t>
  </si>
  <si>
    <t>SYS-IV</t>
  </si>
  <si>
    <t>FLJE00018381</t>
  </si>
  <si>
    <t>GL Inv. Adjustment:2731</t>
  </si>
  <si>
    <t>GL Inv. Adjustment:2732</t>
  </si>
  <si>
    <t>GL Inv. Adjustment:2733</t>
  </si>
  <si>
    <t>FLJE00019552</t>
  </si>
  <si>
    <t>GL Inv. Adjustment:2838</t>
  </si>
  <si>
    <t>FLJE00019582</t>
  </si>
  <si>
    <t>GL Inv. Adjustment:2840</t>
  </si>
  <si>
    <t>FLJE00018926</t>
  </si>
  <si>
    <t>GL Inv. Adjustment:2799</t>
  </si>
  <si>
    <t>FLJE00018906</t>
  </si>
  <si>
    <t>GL Inv. Adjustment:2775</t>
  </si>
  <si>
    <t>FLJE00019198</t>
  </si>
  <si>
    <t>GL Inv. Adjustment:2824</t>
  </si>
  <si>
    <t>GL Inv. Adjustment:2773</t>
  </si>
  <si>
    <t>GL Inv. Adjustment:2774</t>
  </si>
  <si>
    <t>FLJE00019197</t>
  </si>
  <si>
    <t>GL Inv. Adjustment:2822</t>
  </si>
  <si>
    <t>GL Inv. Adjustment:2823</t>
  </si>
  <si>
    <t>FLJE00018912</t>
  </si>
  <si>
    <t>GL Inv. Adjustment:2781</t>
  </si>
  <si>
    <t>FLJE00018661</t>
  </si>
  <si>
    <t>GL Inv. Adjustment:2771</t>
  </si>
  <si>
    <t>GL Inv. Adjustment:2738</t>
  </si>
  <si>
    <t>CF20-OP310-6210-8940</t>
  </si>
  <si>
    <t>CF10-OP310-6210-8940</t>
  </si>
  <si>
    <t>CF20-OP310-6210-8890</t>
  </si>
  <si>
    <t>FLS200</t>
  </si>
  <si>
    <t>PDTR-0802CUCB</t>
  </si>
  <si>
    <t>GL Inv. Adjustment:2734</t>
  </si>
  <si>
    <t>GL Inv. Adjustment:2735</t>
  </si>
  <si>
    <t>FLJE00019146</t>
  </si>
  <si>
    <t>GL Inv. Adjustment:2817</t>
  </si>
  <si>
    <t>GL Inv. Adjustment:2820</t>
  </si>
  <si>
    <t>GL Inv. Adjustment:2821</t>
  </si>
  <si>
    <t>GL Inv. Adjustment:2844</t>
  </si>
  <si>
    <t>GL Inv. Adjustment:2802</t>
  </si>
  <si>
    <t>GL Inv. Adjustment:2803</t>
  </si>
  <si>
    <t>FLJE00019546</t>
  </si>
  <si>
    <t>GL Inv. Adjustment:2832</t>
  </si>
  <si>
    <t>GL Inv. Adjustment:2839</t>
  </si>
  <si>
    <t>FLJE00018917</t>
  </si>
  <si>
    <t>GL Inv. Adjustment:2788</t>
  </si>
  <si>
    <t>GL Inv. Adjustment:2772</t>
  </si>
  <si>
    <t>GL Inv. Adjustment:2786</t>
  </si>
  <si>
    <t>GL Inv. Adjustment:2770</t>
  </si>
  <si>
    <t>CF00-MG303-6210-8870</t>
  </si>
  <si>
    <t>Clear MG303 Pay and Dept</t>
  </si>
  <si>
    <t>5_MG303_PD</t>
  </si>
  <si>
    <t>CF00-MG303-6220-8870</t>
  </si>
  <si>
    <t>CF00-MG303-6390-8870</t>
  </si>
  <si>
    <t>CF00-MG303-6320-8870</t>
  </si>
  <si>
    <t>CF00-MG303-6330-8870</t>
  </si>
  <si>
    <t>CF00-MG303-6240-8870</t>
  </si>
  <si>
    <t>CF00-MG303-6310-8870</t>
  </si>
  <si>
    <t>29856</t>
  </si>
  <si>
    <t>FVO0039374</t>
  </si>
  <si>
    <t>FTT400</t>
  </si>
  <si>
    <t>FVN05692</t>
  </si>
  <si>
    <t>JRNL00030463</t>
  </si>
  <si>
    <t>CU B32-Salaries</t>
  </si>
  <si>
    <t>Rcls J12 Posted to Hand Accrual</t>
  </si>
  <si>
    <t>FLS150</t>
  </si>
  <si>
    <t>LUDLUM ASSOCIATES CO. INC.</t>
  </si>
  <si>
    <t>15478</t>
  </si>
  <si>
    <t>FVO0040162</t>
  </si>
  <si>
    <t>FLJE00019690</t>
  </si>
  <si>
    <t>GL Inv. Adjustment:2847</t>
  </si>
  <si>
    <t>GL Inv. Adjustment:2836</t>
  </si>
  <si>
    <t>GL Inv. Adjustment:2846</t>
  </si>
  <si>
    <t>CF00-MG303-6230-8870</t>
  </si>
  <si>
    <t>GL Inv. Adjustment:2795</t>
  </si>
  <si>
    <t>GL Inv. Adjustment:2796</t>
  </si>
  <si>
    <t>GL Inv. Adjustment:2778</t>
  </si>
  <si>
    <t>JRNL00030902</t>
  </si>
  <si>
    <t>CU W34-Salaries</t>
  </si>
  <si>
    <t>JRNL00033319</t>
  </si>
  <si>
    <t>CU B40-Salaries</t>
  </si>
  <si>
    <t>JRNL00037070</t>
  </si>
  <si>
    <t>CU W46-Salaries</t>
  </si>
  <si>
    <t>GL Inv. Adjustment:2783</t>
  </si>
  <si>
    <t>GL Inv. Adjustment:2740</t>
  </si>
  <si>
    <t>GL Inv. Adjustment:2741</t>
  </si>
  <si>
    <t>CF00-MG303-6290-8870</t>
  </si>
  <si>
    <t>CF00-MG303-6260-8870</t>
  </si>
  <si>
    <t>FTT125</t>
  </si>
  <si>
    <t>PDTO-0812CUCW</t>
  </si>
  <si>
    <t>MG125 Dept Charges</t>
  </si>
  <si>
    <t>MG125_D</t>
  </si>
  <si>
    <t>JRNL00033229</t>
  </si>
  <si>
    <t>CU B38-Salaries</t>
  </si>
  <si>
    <t>FLJE00018418</t>
  </si>
  <si>
    <t>PDTO-0801CUCW</t>
  </si>
  <si>
    <t>CU W42-Salaries</t>
  </si>
  <si>
    <t>PDTR-0816CUCB</t>
  </si>
  <si>
    <t>GL Inv. Adjustment:2848</t>
  </si>
  <si>
    <t>GL Inv. Adjustment:2850</t>
  </si>
  <si>
    <t>GL Inv. Adjustment:2835</t>
  </si>
  <si>
    <t>GL Inv. Adjustment:2837</t>
  </si>
  <si>
    <t>GL Inv. Adjustment:2845</t>
  </si>
  <si>
    <t>GL Inv. Adjustment:2776</t>
  </si>
  <si>
    <t>GL Inv. Adjustment:2777</t>
  </si>
  <si>
    <t>GL Inv. Adjustment:2825</t>
  </si>
  <si>
    <t>GL Inv. Adjustment:2739</t>
  </si>
  <si>
    <t>CU W28-Salaries</t>
  </si>
  <si>
    <t>JRNL00031421</t>
  </si>
  <si>
    <t>3rd Qtr Inventory Cycle Count</t>
  </si>
  <si>
    <t>CU W34-OT/On Call/CT</t>
  </si>
  <si>
    <t>PDTR-0801CUCW</t>
  </si>
  <si>
    <t>GL Inv. Adjustment:2818</t>
  </si>
  <si>
    <t>GL Inv. Adjustment:2833</t>
  </si>
  <si>
    <t>Accr 60% CU W02 Act-Salaries</t>
  </si>
  <si>
    <t>JRNL00031369</t>
  </si>
  <si>
    <t>CU W35-OT/On Call/CT</t>
  </si>
  <si>
    <t>GL Inv. Adjustment:2800</t>
  </si>
  <si>
    <t>GL Inv. Adjustment:2794</t>
  </si>
  <si>
    <t>GL Inv. Adjustment:2797</t>
  </si>
  <si>
    <t>GL Inv. Adjustment:2792</t>
  </si>
  <si>
    <t>GL Inv. Adjustment:2793</t>
  </si>
  <si>
    <t>GL Inv. Adjustment:2780</t>
  </si>
  <si>
    <t>GL Inv. Adjustment:2782</t>
  </si>
  <si>
    <t>PDTR-0805CUCW</t>
  </si>
  <si>
    <t>29879</t>
  </si>
  <si>
    <t>FVO0040172</t>
  </si>
  <si>
    <t>CU W31-Salaries</t>
  </si>
  <si>
    <t>3rd Qtr Inv Cycle FCB100 Count</t>
  </si>
  <si>
    <t>CU W51-Salaries</t>
  </si>
  <si>
    <t>CU W26-Salaries</t>
  </si>
  <si>
    <t>C81399</t>
  </si>
  <si>
    <t>FVO0040587</t>
  </si>
  <si>
    <t>PDTO-0817CUCW</t>
  </si>
  <si>
    <t>GL Inv. Adjustment:2736</t>
  </si>
  <si>
    <t>GL Inv. Adjustment:2849</t>
  </si>
  <si>
    <t>GL Inv. Adjustment:2851</t>
  </si>
  <si>
    <t>GL Inv. Adjustment:2834</t>
  </si>
  <si>
    <t>GL Inv. Adjustment:2819</t>
  </si>
  <si>
    <t>GL Inv. Adjustment:2841</t>
  </si>
  <si>
    <t>GL Inv. Adjustment:2842</t>
  </si>
  <si>
    <t>GL Inv. Adjustment:2843</t>
  </si>
  <si>
    <t>GL Inv. Adjustment:2801</t>
  </si>
  <si>
    <t>GL Inv. Adjustment:2798</t>
  </si>
  <si>
    <t>GL Inv. Adjustment:2789</t>
  </si>
  <si>
    <t>GL Inv. Adjustment:2785</t>
  </si>
  <si>
    <t>GL Inv. Adjustment:2787</t>
  </si>
  <si>
    <t>GL Inv. Adjustment:2737</t>
  </si>
  <si>
    <t>GL Inv. Adjustment:2769</t>
  </si>
  <si>
    <t>JRNL00027101</t>
  </si>
  <si>
    <t>CU B24-Salaries</t>
  </si>
  <si>
    <t>JRNL00037065</t>
  </si>
  <si>
    <t>CF00-OP300-6260-8910</t>
  </si>
  <si>
    <t>CF00-OP300-6260-8940</t>
  </si>
  <si>
    <t>CF00-OP300-6260-8870</t>
  </si>
  <si>
    <t>CF00-OP300-6260-8890</t>
  </si>
  <si>
    <t>CF00-OP300-6260-8900</t>
  </si>
  <si>
    <t>CF20-OP310-6110-8940</t>
  </si>
  <si>
    <t>CF00-OP310-6390-8920</t>
  </si>
  <si>
    <t>CF00-OP310-6330-8920</t>
  </si>
  <si>
    <t>CF00-OP310-6320-8920</t>
  </si>
  <si>
    <t>CF00-OP310-6310-8920</t>
  </si>
  <si>
    <t>CF00-OP310-6290-8920</t>
  </si>
  <si>
    <t>CF00-OP310-6250-8920</t>
  </si>
  <si>
    <t>CF20-OP310-6220-8890</t>
  </si>
  <si>
    <t>CF00-OP310-6240-8920</t>
  </si>
  <si>
    <t>CF00-OP310-6220-8870</t>
  </si>
  <si>
    <t>CF00-OP310-6220-8920</t>
  </si>
  <si>
    <t>CARSONITE COMPOSITES</t>
  </si>
  <si>
    <t>5124950</t>
  </si>
  <si>
    <t>FVO0039041</t>
  </si>
  <si>
    <t>2299</t>
  </si>
  <si>
    <t>FVO0038925</t>
  </si>
  <si>
    <t>CF00-OP300-6390-8920</t>
  </si>
  <si>
    <t>CF00-OP300-6330-8920</t>
  </si>
  <si>
    <t>CF00-OP300-6320-8920</t>
  </si>
  <si>
    <t>CF00-OP300-6310-8920</t>
  </si>
  <si>
    <t>CF00-OP300-6290-8920</t>
  </si>
  <si>
    <t>CF00-OP300-6250-8920</t>
  </si>
  <si>
    <t>CF00-OP300-6240-8920</t>
  </si>
  <si>
    <t>4512</t>
  </si>
  <si>
    <t>FVO0040970</t>
  </si>
  <si>
    <t>PDTO-0816CUCW</t>
  </si>
  <si>
    <t>PDTR-0806CUCB</t>
  </si>
  <si>
    <t>PDTO-0820CUCW</t>
  </si>
  <si>
    <t>PDTR-0810CUCW</t>
  </si>
  <si>
    <t>YZ ODORIZER MAINTENANCE</t>
  </si>
  <si>
    <t>082464</t>
  </si>
  <si>
    <t>VO012287</t>
  </si>
  <si>
    <t>JRNL00034526</t>
  </si>
  <si>
    <t>REPLACE REGULATOR</t>
  </si>
  <si>
    <t>343</t>
  </si>
  <si>
    <t>VO014286</t>
  </si>
  <si>
    <t>PAINT STATION AT MASTER CONTAIN</t>
  </si>
  <si>
    <t>2369</t>
  </si>
  <si>
    <t>VO004268</t>
  </si>
  <si>
    <t>S1079AC1</t>
  </si>
  <si>
    <t>FVO0041085</t>
  </si>
  <si>
    <t>FCW150</t>
  </si>
  <si>
    <t>080807</t>
  </si>
  <si>
    <t>FVO0040756</t>
  </si>
  <si>
    <t>FEW200</t>
  </si>
  <si>
    <t>CF00-OP310-6390-8930</t>
  </si>
  <si>
    <t>CF00-OP310-6330-8930</t>
  </si>
  <si>
    <t>CF00-OP310-6320-8930</t>
  </si>
  <si>
    <t>CF00-OP310-6310-8930</t>
  </si>
  <si>
    <t>CF00-OP310-6290-8930</t>
  </si>
  <si>
    <t>CF00-OP310-6250-8930</t>
  </si>
  <si>
    <t>CU W35-Salaries</t>
  </si>
  <si>
    <t>4521</t>
  </si>
  <si>
    <t>FVO0041062</t>
  </si>
  <si>
    <t>JRNL00035221</t>
  </si>
  <si>
    <t>CU B44-Salaries</t>
  </si>
  <si>
    <t>JRNL00030896</t>
  </si>
  <si>
    <t>CU B34-Salaries</t>
  </si>
  <si>
    <t>CF00-OP310-6240-8930</t>
  </si>
  <si>
    <t>CF00-OP310-6230-8920</t>
  </si>
  <si>
    <t>CF00-OP310-6230-8930</t>
  </si>
  <si>
    <t>CU W40-OT/On Call/CT</t>
  </si>
  <si>
    <t>ASPHALT TO PATCH ROAD</t>
  </si>
  <si>
    <t>HOME DEPOT CREDIT SERVICES</t>
  </si>
  <si>
    <t>60353225048 0808</t>
  </si>
  <si>
    <t>VO008896</t>
  </si>
  <si>
    <t>1/2 PE REPAIR AND LEAK</t>
  </si>
  <si>
    <t>2433</t>
  </si>
  <si>
    <t>VO016611</t>
  </si>
  <si>
    <t>BLAST &amp; PAINT SUN ORCHARD STATI</t>
  </si>
  <si>
    <t>COMMERCIAL 425 METER INTEST &amp; R</t>
  </si>
  <si>
    <t>INSTALL TEST STATIONS</t>
  </si>
  <si>
    <t>2442</t>
  </si>
  <si>
    <t>VO018770</t>
  </si>
  <si>
    <t>596</t>
  </si>
  <si>
    <t>VO022592</t>
  </si>
  <si>
    <t>JRNL00035213</t>
  </si>
  <si>
    <t>CU B42-Salaries</t>
  </si>
  <si>
    <t>FLJE00019372</t>
  </si>
  <si>
    <t>Accrue Precision Meter Repair</t>
  </si>
  <si>
    <t>FLJE00019443</t>
  </si>
  <si>
    <t>FCW200</t>
  </si>
  <si>
    <t>FLJE00018923</t>
  </si>
  <si>
    <t>PDTO-0808CUCW</t>
  </si>
  <si>
    <t>JRNL00033223</t>
  </si>
  <si>
    <t>CU B36-Salaries</t>
  </si>
  <si>
    <t>PDTR-0808CUCB</t>
  </si>
  <si>
    <t>FVN00230</t>
  </si>
  <si>
    <t>PDTR-0810CUCB</t>
  </si>
  <si>
    <t>FLJE00019628</t>
  </si>
  <si>
    <t>MESA PRODUCTS INC</t>
  </si>
  <si>
    <t>D10298</t>
  </si>
  <si>
    <t>FVO0041563</t>
  </si>
  <si>
    <t>C79743</t>
  </si>
  <si>
    <t>FVO0040244</t>
  </si>
  <si>
    <t>CU W23-OT/On Call/CT</t>
  </si>
  <si>
    <t>JRNL00027249</t>
  </si>
  <si>
    <t>Accr 20% CU W28 PY Est-OT/On Call/CT</t>
  </si>
  <si>
    <t>JRNL00027503</t>
  </si>
  <si>
    <t>PDTO-0802CUCW</t>
  </si>
  <si>
    <t>CF00-OP300-6220-8920</t>
  </si>
  <si>
    <t>INDUSTRIAL METERS TESTED &amp; REPA</t>
  </si>
  <si>
    <t>4637</t>
  </si>
  <si>
    <t>VO009849</t>
  </si>
  <si>
    <t>DOMESTIC METER INTESTED &amp; RETUR</t>
  </si>
  <si>
    <t>REPAIR SERVICE</t>
  </si>
  <si>
    <t>415 METER INTEST &amp; RETIRE (W.H.</t>
  </si>
  <si>
    <t>PAINT METER STATION AT OAIS LAU</t>
  </si>
  <si>
    <t>JRNL00026928</t>
  </si>
  <si>
    <t>INTEST &amp; REPAIR INSDUSTRIAL MET</t>
  </si>
  <si>
    <t>4575</t>
  </si>
  <si>
    <t>VO003323</t>
  </si>
  <si>
    <t>JRNL00032498</t>
  </si>
  <si>
    <t>UPGRADE METER</t>
  </si>
  <si>
    <t>29959</t>
  </si>
  <si>
    <t>VO011546</t>
  </si>
  <si>
    <t>BLAST &amp; PAINT RECKER HWY GATE S</t>
  </si>
  <si>
    <t>2446</t>
  </si>
  <si>
    <t>VO019509</t>
  </si>
  <si>
    <t>750 METER REPAIRED</t>
  </si>
  <si>
    <t>4570</t>
  </si>
  <si>
    <t>VO001840</t>
  </si>
  <si>
    <t>JRNL00036205</t>
  </si>
  <si>
    <t>DAN wILSON WATER HEATERS</t>
  </si>
  <si>
    <t>1116</t>
  </si>
  <si>
    <t>VO018882</t>
  </si>
  <si>
    <t>JRNL00030459</t>
  </si>
  <si>
    <t>AMERICAN AL 800 - 1000 5 FT IND</t>
  </si>
  <si>
    <t>4625</t>
  </si>
  <si>
    <t>VO008562</t>
  </si>
  <si>
    <t>INSTALL 9 TEST STATIONS MULBERR</t>
  </si>
  <si>
    <t>COMM 415 METERS INTESTED &amp; RETI</t>
  </si>
  <si>
    <t>BLAST &amp; PAINT DERBY &amp; MCKEAN ST</t>
  </si>
  <si>
    <t>2450</t>
  </si>
  <si>
    <t>VO019512</t>
  </si>
  <si>
    <t>CU W46-OT/On Call/CT</t>
  </si>
  <si>
    <t>PDTO-0819CUCW</t>
  </si>
  <si>
    <t>C79742</t>
  </si>
  <si>
    <t>FVO0040247</t>
  </si>
  <si>
    <t>CU W29-Salaries</t>
  </si>
  <si>
    <t>CU W36-OT/On Call/CT</t>
  </si>
  <si>
    <t>PDTR-0806CUCW</t>
  </si>
  <si>
    <t>PDTR-0808CUCW</t>
  </si>
  <si>
    <t>Accr 20% CU W28 PY Est-Salaries</t>
  </si>
  <si>
    <t>JRNL00031762</t>
  </si>
  <si>
    <t>Steel survey</t>
  </si>
  <si>
    <t>2413</t>
  </si>
  <si>
    <t>VO010851</t>
  </si>
  <si>
    <t>JRNL00030376</t>
  </si>
  <si>
    <t>LOCKS</t>
  </si>
  <si>
    <t>HERCULES INDUSTRIES INC</t>
  </si>
  <si>
    <t>56277</t>
  </si>
  <si>
    <t>VO008454</t>
  </si>
  <si>
    <t>EXTRUDED COATING REPAIR</t>
  </si>
  <si>
    <t>2421</t>
  </si>
  <si>
    <t>VO012662</t>
  </si>
  <si>
    <t>MK414</t>
  </si>
  <si>
    <t>CB781</t>
  </si>
  <si>
    <t>CB782</t>
  </si>
  <si>
    <t>RA400</t>
  </si>
  <si>
    <t>SS700</t>
  </si>
  <si>
    <t>DV770</t>
  </si>
  <si>
    <t>CE771</t>
  </si>
  <si>
    <t>RM800</t>
  </si>
  <si>
    <t>BM410</t>
  </si>
  <si>
    <t>OC470</t>
  </si>
  <si>
    <t>MK400</t>
  </si>
  <si>
    <t>AA900</t>
  </si>
  <si>
    <t>OC431</t>
  </si>
  <si>
    <t>RA711</t>
  </si>
  <si>
    <t>OC310</t>
  </si>
  <si>
    <t>HR902</t>
  </si>
  <si>
    <t>MG775</t>
  </si>
  <si>
    <t>MG776</t>
  </si>
  <si>
    <t>CF781</t>
  </si>
  <si>
    <t>MG771</t>
  </si>
  <si>
    <t>CB773</t>
  </si>
  <si>
    <t>MG782</t>
  </si>
  <si>
    <t>AA780</t>
  </si>
  <si>
    <t>MK415</t>
  </si>
  <si>
    <t>GA400</t>
  </si>
  <si>
    <t>MG400</t>
  </si>
  <si>
    <t>MG901</t>
  </si>
  <si>
    <t>SM400</t>
  </si>
  <si>
    <t>MG713</t>
  </si>
  <si>
    <t>OB780</t>
  </si>
  <si>
    <t>MK410</t>
  </si>
  <si>
    <t>MG110</t>
  </si>
  <si>
    <t>OC413</t>
  </si>
  <si>
    <t>OB453</t>
  </si>
  <si>
    <t>OB840</t>
  </si>
  <si>
    <t>MK412</t>
  </si>
  <si>
    <t>AU900</t>
  </si>
  <si>
    <t>MG129</t>
  </si>
  <si>
    <t>AC901</t>
  </si>
  <si>
    <t>PM400</t>
  </si>
  <si>
    <t>CI712</t>
  </si>
  <si>
    <t>SM711</t>
  </si>
  <si>
    <t>RA712</t>
  </si>
  <si>
    <t>MK700</t>
  </si>
  <si>
    <t>CI711</t>
  </si>
  <si>
    <t>MG118</t>
  </si>
  <si>
    <t>MK702</t>
  </si>
  <si>
    <t>CI770</t>
  </si>
  <si>
    <t>MK701</t>
  </si>
  <si>
    <t>CA400</t>
  </si>
  <si>
    <t>EA770</t>
  </si>
  <si>
    <t>CS771</t>
  </si>
  <si>
    <t>MG773</t>
  </si>
  <si>
    <t>MG770</t>
  </si>
  <si>
    <t>MG774</t>
  </si>
  <si>
    <t>CU900</t>
  </si>
  <si>
    <t>BD900</t>
  </si>
  <si>
    <t>CM900</t>
  </si>
  <si>
    <t>MG903</t>
  </si>
  <si>
    <t>AC806</t>
  </si>
  <si>
    <t>AC807</t>
  </si>
  <si>
    <t>MG913</t>
  </si>
  <si>
    <t>AC800</t>
  </si>
  <si>
    <t>AC803</t>
  </si>
  <si>
    <t>AC804</t>
  </si>
  <si>
    <t>MG906</t>
  </si>
  <si>
    <t>MG908</t>
  </si>
  <si>
    <t>MG904</t>
  </si>
  <si>
    <t>IT810</t>
  </si>
  <si>
    <t>PU800</t>
  </si>
  <si>
    <t>RA902</t>
  </si>
  <si>
    <t>MG914</t>
  </si>
  <si>
    <t>MG915</t>
  </si>
  <si>
    <t>IT813</t>
  </si>
  <si>
    <t>IT806</t>
  </si>
  <si>
    <t>IT800</t>
  </si>
  <si>
    <t>IT805</t>
  </si>
  <si>
    <t>IT807</t>
  </si>
  <si>
    <t>SM771</t>
  </si>
  <si>
    <t>GV900</t>
  </si>
  <si>
    <t>FM800</t>
  </si>
  <si>
    <t>CM902</t>
  </si>
  <si>
    <t>DI900</t>
  </si>
  <si>
    <t>AC900</t>
  </si>
  <si>
    <t>GW900</t>
  </si>
  <si>
    <t>AC805</t>
  </si>
  <si>
    <t>RA901</t>
  </si>
  <si>
    <t>BT900</t>
  </si>
  <si>
    <t>OB804</t>
  </si>
  <si>
    <t>OB805</t>
  </si>
  <si>
    <t>OB806</t>
  </si>
  <si>
    <t>OB800</t>
  </si>
  <si>
    <t>OB803</t>
  </si>
  <si>
    <t>HR900</t>
  </si>
  <si>
    <t>IA800</t>
  </si>
  <si>
    <t>IR900</t>
  </si>
  <si>
    <t>SM800</t>
  </si>
  <si>
    <t>CM901</t>
  </si>
  <si>
    <t>SC900</t>
  </si>
  <si>
    <t>SU900</t>
  </si>
  <si>
    <t>IT811</t>
  </si>
  <si>
    <t>IT804</t>
  </si>
  <si>
    <t>IT809</t>
  </si>
  <si>
    <t>IT801</t>
  </si>
  <si>
    <t>MG907</t>
  </si>
  <si>
    <t>IT812</t>
  </si>
  <si>
    <t>IT814</t>
  </si>
  <si>
    <t>MG909</t>
  </si>
  <si>
    <t>TM900</t>
  </si>
  <si>
    <t>MK110</t>
  </si>
  <si>
    <t>SS400</t>
  </si>
  <si>
    <t>IM430</t>
  </si>
  <si>
    <t>XX700</t>
  </si>
  <si>
    <t>XX770</t>
  </si>
  <si>
    <t>CU901</t>
  </si>
  <si>
    <t>MK411</t>
  </si>
  <si>
    <t>OB301</t>
  </si>
  <si>
    <t>OB450</t>
  </si>
  <si>
    <t>SU700</t>
  </si>
  <si>
    <t>OB440</t>
  </si>
  <si>
    <t>NG411</t>
  </si>
  <si>
    <t>MG402</t>
  </si>
  <si>
    <t>AA800</t>
  </si>
  <si>
    <t>AA770</t>
  </si>
  <si>
    <t>SM770</t>
  </si>
  <si>
    <t>OC450</t>
  </si>
  <si>
    <t>SA311</t>
  </si>
  <si>
    <t>SA320</t>
  </si>
  <si>
    <t>CS300</t>
  </si>
  <si>
    <t>MG300</t>
  </si>
  <si>
    <t>MG305</t>
  </si>
  <si>
    <t>OB300</t>
  </si>
  <si>
    <t>SU300</t>
  </si>
  <si>
    <t>CA300</t>
  </si>
  <si>
    <t>IT802</t>
  </si>
  <si>
    <t>OC320</t>
  </si>
  <si>
    <t>SA310</t>
  </si>
  <si>
    <t>HR904</t>
  </si>
  <si>
    <t>AC700</t>
  </si>
  <si>
    <t>SM710</t>
  </si>
  <si>
    <t>MG710</t>
  </si>
  <si>
    <t>MG100</t>
  </si>
  <si>
    <t>MG301</t>
  </si>
  <si>
    <t>MG320</t>
  </si>
  <si>
    <t>MG302</t>
  </si>
  <si>
    <t>MG902</t>
  </si>
  <si>
    <t>SA312</t>
  </si>
  <si>
    <t>HR901</t>
  </si>
  <si>
    <t>OB111</t>
  </si>
  <si>
    <t>MG999</t>
  </si>
  <si>
    <t>IT808</t>
  </si>
  <si>
    <t>Code</t>
  </si>
  <si>
    <t>No Department</t>
  </si>
  <si>
    <t>00001</t>
  </si>
  <si>
    <t>AP Clearing-DE</t>
  </si>
  <si>
    <t>00002</t>
  </si>
  <si>
    <t>AP Clearing-MD</t>
  </si>
  <si>
    <t>00003</t>
  </si>
  <si>
    <t>AP Clearing-ES</t>
  </si>
  <si>
    <t>00004</t>
  </si>
  <si>
    <t>AP Clearing-DP</t>
  </si>
  <si>
    <t>00005</t>
  </si>
  <si>
    <t>AP Clearing-MP</t>
  </si>
  <si>
    <t>00006</t>
  </si>
  <si>
    <t>AP Clearing-CF</t>
  </si>
  <si>
    <t>00007</t>
  </si>
  <si>
    <t>AP Clearing-PS</t>
  </si>
  <si>
    <t>00008</t>
  </si>
  <si>
    <t>AP Clearing-PC</t>
  </si>
  <si>
    <t>00009</t>
  </si>
  <si>
    <t>AP Clearing-SF</t>
  </si>
  <si>
    <t>00010</t>
  </si>
  <si>
    <t>AP Clearing-FG</t>
  </si>
  <si>
    <t>00011</t>
  </si>
  <si>
    <t>AP Clearing-3000</t>
  </si>
  <si>
    <t>00012</t>
  </si>
  <si>
    <t>AP Clearing-1000</t>
  </si>
  <si>
    <t>00013</t>
  </si>
  <si>
    <t>AP Clearing-SE</t>
  </si>
  <si>
    <t>00014</t>
  </si>
  <si>
    <t>AP Clearing-FC</t>
  </si>
  <si>
    <t>00015</t>
  </si>
  <si>
    <t>AP Clearing-FN</t>
  </si>
  <si>
    <t>00016</t>
  </si>
  <si>
    <t>AP Clearing-FE</t>
  </si>
  <si>
    <t>00017</t>
  </si>
  <si>
    <t>AP Clearing-FF</t>
  </si>
  <si>
    <t>00018</t>
  </si>
  <si>
    <t>AP Clearing-FM</t>
  </si>
  <si>
    <t>00019</t>
  </si>
  <si>
    <t>AP Clearing-WC</t>
  </si>
  <si>
    <t>00020</t>
  </si>
  <si>
    <t>AP Clearing-FI</t>
  </si>
  <si>
    <t>00021</t>
  </si>
  <si>
    <t>AP Clearing-FT</t>
  </si>
  <si>
    <t>00022</t>
  </si>
  <si>
    <t>AP Clearing-EK</t>
  </si>
  <si>
    <t>00023</t>
  </si>
  <si>
    <t>AP Clearing-Temp5</t>
  </si>
  <si>
    <t>00024</t>
  </si>
  <si>
    <t>AP Clearing-Temp6</t>
  </si>
  <si>
    <t>00800</t>
  </si>
  <si>
    <t>XX</t>
  </si>
  <si>
    <t>A1501</t>
  </si>
  <si>
    <t>VP-Aspire Energy of Ohio</t>
  </si>
  <si>
    <t>A1502</t>
  </si>
  <si>
    <t>Director of Operations</t>
  </si>
  <si>
    <t>A1503</t>
  </si>
  <si>
    <t>Financial Analysis &amp; Services</t>
  </si>
  <si>
    <t>A1504</t>
  </si>
  <si>
    <t>Energy Logistics-Aspire</t>
  </si>
  <si>
    <t>A1505</t>
  </si>
  <si>
    <t>Business Development</t>
  </si>
  <si>
    <t>A1506</t>
  </si>
  <si>
    <t>Engineering Manager</t>
  </si>
  <si>
    <t>A1507</t>
  </si>
  <si>
    <t>Land</t>
  </si>
  <si>
    <t>A1508</t>
  </si>
  <si>
    <t>Engineering/GIS</t>
  </si>
  <si>
    <t>A1509</t>
  </si>
  <si>
    <t>Engineering-Transmission</t>
  </si>
  <si>
    <t>A1510</t>
  </si>
  <si>
    <t>Operations-South</t>
  </si>
  <si>
    <t>A1511</t>
  </si>
  <si>
    <t>Operations-North</t>
  </si>
  <si>
    <t>A1515</t>
  </si>
  <si>
    <t>Operations-Construction</t>
  </si>
  <si>
    <t>A1520</t>
  </si>
  <si>
    <t>Operations-Support Services</t>
  </si>
  <si>
    <t>A1521</t>
  </si>
  <si>
    <t>Field &amp; Construction Support</t>
  </si>
  <si>
    <t>A1522</t>
  </si>
  <si>
    <t>Field &amp; Meter Read Svc</t>
  </si>
  <si>
    <t>A1599</t>
  </si>
  <si>
    <t>Aspire Energy of Ohio-General</t>
  </si>
  <si>
    <t>Accounting Accruals-Direct</t>
  </si>
  <si>
    <t>AA740</t>
  </si>
  <si>
    <t>Accounting Accruals-Direct FPU</t>
  </si>
  <si>
    <t>Accounting Accruals-CCare DMV</t>
  </si>
  <si>
    <t>AA771</t>
  </si>
  <si>
    <t>Accounting Accruals-Safety DMV</t>
  </si>
  <si>
    <t>Accounting Accruals-CCare FPU</t>
  </si>
  <si>
    <t>AA781</t>
  </si>
  <si>
    <t>Accounting Accruals-Safety FPU</t>
  </si>
  <si>
    <t>Accounting Accruals-Corporate Services</t>
  </si>
  <si>
    <t>AA899</t>
  </si>
  <si>
    <t>Budget Reallocation-Corporate Services</t>
  </si>
  <si>
    <t>Accounting Accruals-Corporate Overhead</t>
  </si>
  <si>
    <t>AA940</t>
  </si>
  <si>
    <t>Accounting Accruals-Corporate OH FPU</t>
  </si>
  <si>
    <t>AA999</t>
  </si>
  <si>
    <t>Budget Reallocation-Corporate Overhead</t>
  </si>
  <si>
    <t>AC500</t>
  </si>
  <si>
    <t>HVAC Accounting</t>
  </si>
  <si>
    <t>Accounting</t>
  </si>
  <si>
    <t>Business Unit Accounting</t>
  </si>
  <si>
    <t>AC801</t>
  </si>
  <si>
    <t>X Business Unit Accounting-FPU</t>
  </si>
  <si>
    <t>AC802</t>
  </si>
  <si>
    <t>Financial Policy</t>
  </si>
  <si>
    <t>Process Improvement</t>
  </si>
  <si>
    <t>Financial Planning &amp; Analysis</t>
  </si>
  <si>
    <t>Strategic Growth Services &amp; Analytics</t>
  </si>
  <si>
    <t>Accounts Payable</t>
  </si>
  <si>
    <t>Fixed Asset Accounting</t>
  </si>
  <si>
    <t>AC840</t>
  </si>
  <si>
    <t>Corporate Accounting</t>
  </si>
  <si>
    <t>Tax Accounting</t>
  </si>
  <si>
    <t>Audit Committee</t>
  </si>
  <si>
    <t>Board of Directors</t>
  </si>
  <si>
    <t>BD901</t>
  </si>
  <si>
    <t>Board of Directors-Governance Comm</t>
  </si>
  <si>
    <t>BD902</t>
  </si>
  <si>
    <t>Board of Directors-Compensation Comm</t>
  </si>
  <si>
    <t>Mgr, Operations Technical Services</t>
  </si>
  <si>
    <t>Business Operations</t>
  </si>
  <si>
    <t>BP710</t>
  </si>
  <si>
    <t>Business Planning-Transmission</t>
  </si>
  <si>
    <t>BP720</t>
  </si>
  <si>
    <t>BravePoint General</t>
  </si>
  <si>
    <t>BP721</t>
  </si>
  <si>
    <t>SI Systems</t>
  </si>
  <si>
    <t>BP722</t>
  </si>
  <si>
    <t>BravePoint Database</t>
  </si>
  <si>
    <t>Business Transformation</t>
  </si>
  <si>
    <t>CA100</t>
  </si>
  <si>
    <t>Business Devel/Analysis/Planning</t>
  </si>
  <si>
    <t>CA110</t>
  </si>
  <si>
    <t>Natural Gas Distribution Acct North</t>
  </si>
  <si>
    <t>CA200</t>
  </si>
  <si>
    <t>Business Analyst-Sharp</t>
  </si>
  <si>
    <t>X Customer Accounting-Florida</t>
  </si>
  <si>
    <t>Natural Gas Distribution Acct South</t>
  </si>
  <si>
    <t>CA710</t>
  </si>
  <si>
    <t>Natural Gas Pipeline Accounting</t>
  </si>
  <si>
    <t>CA712</t>
  </si>
  <si>
    <t>Non-Regulated Accounting</t>
  </si>
  <si>
    <t>CB111</t>
  </si>
  <si>
    <t>X Credit &amp; Collections</t>
  </si>
  <si>
    <t>CB400</t>
  </si>
  <si>
    <t>X FPU Collections</t>
  </si>
  <si>
    <t>CB711</t>
  </si>
  <si>
    <t>X Credit &amp; Collections Manager</t>
  </si>
  <si>
    <t>CB712</t>
  </si>
  <si>
    <t>X Payment Processing</t>
  </si>
  <si>
    <t>CB771</t>
  </si>
  <si>
    <t>DNG-CC-Back Office-Billing/Admin</t>
  </si>
  <si>
    <t>CB772</t>
  </si>
  <si>
    <t>DNG-CC-Back Office-Collections</t>
  </si>
  <si>
    <t>CC-Back Office-Payment Processing</t>
  </si>
  <si>
    <t>FPU-CC-Back Office-Billing/Admin</t>
  </si>
  <si>
    <t>FPU-CC-Back Office-Collections</t>
  </si>
  <si>
    <t>CD900</t>
  </si>
  <si>
    <t>Corporate Development</t>
  </si>
  <si>
    <t>Customer Experience</t>
  </si>
  <si>
    <t>CF111</t>
  </si>
  <si>
    <t>X Customer Quality Assurance</t>
  </si>
  <si>
    <t>CF711</t>
  </si>
  <si>
    <t>X Manager of Customer Care Operations</t>
  </si>
  <si>
    <t>CF771</t>
  </si>
  <si>
    <t>DNG-CC-Front Office-Customer Service</t>
  </si>
  <si>
    <t>CF772</t>
  </si>
  <si>
    <t>CC-Front Office-Quality Analysis</t>
  </si>
  <si>
    <t>FPU-CC-Front Office-Customer Service</t>
  </si>
  <si>
    <t>CG463</t>
  </si>
  <si>
    <t>Marlin CNG Compression Services</t>
  </si>
  <si>
    <t>Continuous Improvement Projects</t>
  </si>
  <si>
    <t>Continuous Improvement Program</t>
  </si>
  <si>
    <t>Continuous Improvement</t>
  </si>
  <si>
    <t>CM710</t>
  </si>
  <si>
    <t>X Communications-FPU</t>
  </si>
  <si>
    <t>Communications</t>
  </si>
  <si>
    <t>Communications/Public Relations</t>
  </si>
  <si>
    <t>Public Relations &amp; Strategic Comm.</t>
  </si>
  <si>
    <t>CN100</t>
  </si>
  <si>
    <t>Construction-ESNG</t>
  </si>
  <si>
    <t>CN110</t>
  </si>
  <si>
    <t>Construction-North</t>
  </si>
  <si>
    <t>CN111</t>
  </si>
  <si>
    <t>Construction-South</t>
  </si>
  <si>
    <t>CN112</t>
  </si>
  <si>
    <t>Construction-Other</t>
  </si>
  <si>
    <t>Construction Services</t>
  </si>
  <si>
    <t>CO100</t>
  </si>
  <si>
    <t>Commerical Services</t>
  </si>
  <si>
    <t>CR710</t>
  </si>
  <si>
    <t>X Customer Relations Manager-FPU</t>
  </si>
  <si>
    <t>CR711</t>
  </si>
  <si>
    <t>X Customer Relations-FPU</t>
  </si>
  <si>
    <t>CR800</t>
  </si>
  <si>
    <t>CR801</t>
  </si>
  <si>
    <t>CS110</t>
  </si>
  <si>
    <t>Customer Billing and Collections</t>
  </si>
  <si>
    <t>CS111</t>
  </si>
  <si>
    <t>Customer Service</t>
  </si>
  <si>
    <t>CS210</t>
  </si>
  <si>
    <t>Customer Service-Dover</t>
  </si>
  <si>
    <t>CS220</t>
  </si>
  <si>
    <t>Customer Service-Salisbury</t>
  </si>
  <si>
    <t>CS230</t>
  </si>
  <si>
    <t>Customer Service-Belle Haven</t>
  </si>
  <si>
    <t>CS240</t>
  </si>
  <si>
    <t>Customer Service-Easton</t>
  </si>
  <si>
    <t>CS245</t>
  </si>
  <si>
    <t>Customer Service-Western Shore</t>
  </si>
  <si>
    <t>CS250</t>
  </si>
  <si>
    <t>Customer Service-Georgetown</t>
  </si>
  <si>
    <t>CS255</t>
  </si>
  <si>
    <t>Customer Service-Cecil County</t>
  </si>
  <si>
    <t>CS260</t>
  </si>
  <si>
    <t>Customer Service-Pocomoke</t>
  </si>
  <si>
    <t>CS280</t>
  </si>
  <si>
    <t>Customer Service-Honey Brook</t>
  </si>
  <si>
    <t>CS281</t>
  </si>
  <si>
    <t>Customer Service-Allentown</t>
  </si>
  <si>
    <t>CS282</t>
  </si>
  <si>
    <t>Customer Service-Poconos</t>
  </si>
  <si>
    <t>X Customer Service-Florida</t>
  </si>
  <si>
    <t>CS400</t>
  </si>
  <si>
    <t>X Customer Service Director-FPU</t>
  </si>
  <si>
    <t>CS401</t>
  </si>
  <si>
    <t>X Back Office Manager</t>
  </si>
  <si>
    <t>CS402</t>
  </si>
  <si>
    <t>X Call Center Manager</t>
  </si>
  <si>
    <t>CS410</t>
  </si>
  <si>
    <t>X Customer Service-SF</t>
  </si>
  <si>
    <t>CS411</t>
  </si>
  <si>
    <t>Back Office-SF</t>
  </si>
  <si>
    <t>CS412</t>
  </si>
  <si>
    <t>X Call Center-SF</t>
  </si>
  <si>
    <t>CS430</t>
  </si>
  <si>
    <t>X Customer Service Manager-CF</t>
  </si>
  <si>
    <t>CS431</t>
  </si>
  <si>
    <t>X Customer Service-CF</t>
  </si>
  <si>
    <t>CS432</t>
  </si>
  <si>
    <t>X Customer Service-Meter Reading-CF</t>
  </si>
  <si>
    <t>CS440</t>
  </si>
  <si>
    <t>X Customer Service-NW</t>
  </si>
  <si>
    <t>CS442</t>
  </si>
  <si>
    <t>X Call Center-NW</t>
  </si>
  <si>
    <t>CS450</t>
  </si>
  <si>
    <t>X Customer Service Manager-NE</t>
  </si>
  <si>
    <t>CS451</t>
  </si>
  <si>
    <t>X Customer Service-NE</t>
  </si>
  <si>
    <t>CS452</t>
  </si>
  <si>
    <t>X Customer Service-Meter Reading-NE</t>
  </si>
  <si>
    <t>CS500</t>
  </si>
  <si>
    <t>Customer Service-Aspire Propane</t>
  </si>
  <si>
    <t>CS504</t>
  </si>
  <si>
    <t>Customer Service-SW Pennsylvania</t>
  </si>
  <si>
    <t>CS710</t>
  </si>
  <si>
    <t>Customer Care-Solutions Manager</t>
  </si>
  <si>
    <t>CC-Solutions</t>
  </si>
  <si>
    <t>CS800</t>
  </si>
  <si>
    <t>X Customer Service-FPU</t>
  </si>
  <si>
    <t>Capital Resource Clearing</t>
  </si>
  <si>
    <t>CV300</t>
  </si>
  <si>
    <t>X Conservation Programs</t>
  </si>
  <si>
    <t>CV400</t>
  </si>
  <si>
    <t>Conservation Manager-FPU</t>
  </si>
  <si>
    <t>CV410</t>
  </si>
  <si>
    <t>X Conservation-SF</t>
  </si>
  <si>
    <t>CV430</t>
  </si>
  <si>
    <t>X Conservation-CF</t>
  </si>
  <si>
    <t>CV440</t>
  </si>
  <si>
    <t>X Conservation-NW</t>
  </si>
  <si>
    <t>CV450</t>
  </si>
  <si>
    <t>X Conservation-NE</t>
  </si>
  <si>
    <t>CV800</t>
  </si>
  <si>
    <t>X Conservation Manager-FPU</t>
  </si>
  <si>
    <t>Diversity &amp; Inclusion</t>
  </si>
  <si>
    <t>Environmental Affairs</t>
  </si>
  <si>
    <t>EL440</t>
  </si>
  <si>
    <t>Electric Operations Manager-NW</t>
  </si>
  <si>
    <t>EL441</t>
  </si>
  <si>
    <t>Electric Line Operations-NW</t>
  </si>
  <si>
    <t>EL442</t>
  </si>
  <si>
    <t>Electric Service Operations-NW</t>
  </si>
  <si>
    <t>EL450</t>
  </si>
  <si>
    <t>Electric Operations Manager-NE</t>
  </si>
  <si>
    <t>EL451</t>
  </si>
  <si>
    <t>Electric Line Operations-NE</t>
  </si>
  <si>
    <t>EL452</t>
  </si>
  <si>
    <t>Electric Service Operations-NE</t>
  </si>
  <si>
    <t>EL453</t>
  </si>
  <si>
    <t>Electric Production Operations-Rayonier</t>
  </si>
  <si>
    <t>EN100</t>
  </si>
  <si>
    <t>Engineering</t>
  </si>
  <si>
    <t>EN101</t>
  </si>
  <si>
    <t>Engineering Services</t>
  </si>
  <si>
    <t>Engineering-System Development</t>
  </si>
  <si>
    <t>Capital Projects Manager</t>
  </si>
  <si>
    <t>EN403</t>
  </si>
  <si>
    <t>Engineering-NF</t>
  </si>
  <si>
    <t>EN410</t>
  </si>
  <si>
    <t>Engineering-SF</t>
  </si>
  <si>
    <t>Engineering-CF</t>
  </si>
  <si>
    <t>EN440</t>
  </si>
  <si>
    <t>Engineering-NW</t>
  </si>
  <si>
    <t>EN450</t>
  </si>
  <si>
    <t>Engineering-NE</t>
  </si>
  <si>
    <t>ES110</t>
  </si>
  <si>
    <t>Energy Services &amp; Business Development</t>
  </si>
  <si>
    <t>FA400</t>
  </si>
  <si>
    <t>Financial Project Analysis</t>
  </si>
  <si>
    <t>FC100</t>
  </si>
  <si>
    <t>Facilities-ESNG</t>
  </si>
  <si>
    <t>FC110</t>
  </si>
  <si>
    <t>Facilities-NGDD</t>
  </si>
  <si>
    <t>FC111</t>
  </si>
  <si>
    <t>Facilities-Worcester County</t>
  </si>
  <si>
    <t>FC112</t>
  </si>
  <si>
    <t>Facilities-Elkton</t>
  </si>
  <si>
    <t>FC200</t>
  </si>
  <si>
    <t>Community Gas Systems-PA</t>
  </si>
  <si>
    <t>FC201</t>
  </si>
  <si>
    <t>Community Gas Systems-DE</t>
  </si>
  <si>
    <t>FC202</t>
  </si>
  <si>
    <t>Community Gas Systems-MD</t>
  </si>
  <si>
    <t>FC210</t>
  </si>
  <si>
    <t>Bulk Facility-Dover</t>
  </si>
  <si>
    <t>FC211</t>
  </si>
  <si>
    <t>Bulk Facility-Sharp National</t>
  </si>
  <si>
    <t>FC220</t>
  </si>
  <si>
    <t>Bulk Facility-Salisbury</t>
  </si>
  <si>
    <t>FC230</t>
  </si>
  <si>
    <t>Bulk Facility-Belle Haven</t>
  </si>
  <si>
    <t>FC240</t>
  </si>
  <si>
    <t>Bulk Facility-Easton</t>
  </si>
  <si>
    <t>FC245</t>
  </si>
  <si>
    <t>Bulk Facility-Jessup</t>
  </si>
  <si>
    <t>FC250</t>
  </si>
  <si>
    <t>Bulk Facility-Georgetown</t>
  </si>
  <si>
    <t>FC255</t>
  </si>
  <si>
    <t>Bulk Facility-Cecil County</t>
  </si>
  <si>
    <t>FC260</t>
  </si>
  <si>
    <t>Bulk Facility-Pocomoke</t>
  </si>
  <si>
    <t>FC280</t>
  </si>
  <si>
    <t>Bulk Facility-Honey Brook</t>
  </si>
  <si>
    <t>FC281</t>
  </si>
  <si>
    <t>Bulk Facility-Allentown</t>
  </si>
  <si>
    <t>FC282</t>
  </si>
  <si>
    <t>Bulk Facility-Poconos</t>
  </si>
  <si>
    <t>FC283</t>
  </si>
  <si>
    <t>Bulk Facility-Crane</t>
  </si>
  <si>
    <t>FC285</t>
  </si>
  <si>
    <t>Bulk Facility-Jacksonville</t>
  </si>
  <si>
    <t>FC286</t>
  </si>
  <si>
    <t>Bulk Facility-West Point</t>
  </si>
  <si>
    <t>FC299</t>
  </si>
  <si>
    <t>Bulk Facility 999</t>
  </si>
  <si>
    <t>X Facilities-Florida</t>
  </si>
  <si>
    <t>FC301</t>
  </si>
  <si>
    <t>CNG Filling Station</t>
  </si>
  <si>
    <t>Facilities-FPU</t>
  </si>
  <si>
    <t>FC401</t>
  </si>
  <si>
    <t>Electric Substation</t>
  </si>
  <si>
    <t>FC402</t>
  </si>
  <si>
    <t>City Gate Station</t>
  </si>
  <si>
    <t>FC403</t>
  </si>
  <si>
    <t>PPC Facilities</t>
  </si>
  <si>
    <t>FC410</t>
  </si>
  <si>
    <t>Bulk Facility Lantana</t>
  </si>
  <si>
    <t>FC411</t>
  </si>
  <si>
    <t>Facilities-South</t>
  </si>
  <si>
    <t>FC412</t>
  </si>
  <si>
    <t>Propane Facilities-Sebastian</t>
  </si>
  <si>
    <t>FC413</t>
  </si>
  <si>
    <t>South Florida Propane Facilities</t>
  </si>
  <si>
    <t>FC430</t>
  </si>
  <si>
    <t>Propane Facilities-Debary</t>
  </si>
  <si>
    <t>FC431</t>
  </si>
  <si>
    <t>Facilities-Debary</t>
  </si>
  <si>
    <t>FC440</t>
  </si>
  <si>
    <t>Propane Facilities-Marianna</t>
  </si>
  <si>
    <t>FC450</t>
  </si>
  <si>
    <t>Bulk Facility Airport-NE</t>
  </si>
  <si>
    <t>FC451</t>
  </si>
  <si>
    <t>Natural Gas Facilities-Fernandina</t>
  </si>
  <si>
    <t>FC453</t>
  </si>
  <si>
    <t>Eight Flags Combined Heat &amp; Power</t>
  </si>
  <si>
    <t>Facilities-West</t>
  </si>
  <si>
    <t>FC461</t>
  </si>
  <si>
    <t>Propane Facilities-Winter Haven</t>
  </si>
  <si>
    <t>FC462</t>
  </si>
  <si>
    <t>Marlin CNG Facility</t>
  </si>
  <si>
    <t>FC470</t>
  </si>
  <si>
    <t>Propane Facilities-Hernando</t>
  </si>
  <si>
    <t>FC480</t>
  </si>
  <si>
    <t>Propane Facilities-Newberry</t>
  </si>
  <si>
    <t>FC490</t>
  </si>
  <si>
    <t>Bulk Facility-Okeechobee</t>
  </si>
  <si>
    <t>FC491</t>
  </si>
  <si>
    <t>Bulk Facility-Clewiston</t>
  </si>
  <si>
    <t>FC501</t>
  </si>
  <si>
    <t>Propane Facility-Orrville</t>
  </si>
  <si>
    <t>FC502</t>
  </si>
  <si>
    <t>Propane Facility-Meigs</t>
  </si>
  <si>
    <t>FC503</t>
  </si>
  <si>
    <t>Propane Facility-Homer</t>
  </si>
  <si>
    <t>FC504</t>
  </si>
  <si>
    <t>Propane Facility-SW Pennsylvania</t>
  </si>
  <si>
    <t>FC700</t>
  </si>
  <si>
    <t>Eastern Shore Real Estate Lots</t>
  </si>
  <si>
    <t>Facilities Management</t>
  </si>
  <si>
    <t>FP900</t>
  </si>
  <si>
    <t>Capital Resource Clearing-FPU</t>
  </si>
  <si>
    <t>FT100</t>
  </si>
  <si>
    <t>Field Tech Services Manager</t>
  </si>
  <si>
    <t>Governmental Affairs</t>
  </si>
  <si>
    <t>Gas Control-ESNG</t>
  </si>
  <si>
    <t>GC101</t>
  </si>
  <si>
    <t>X System Planning &amp; Process Controls</t>
  </si>
  <si>
    <t>GC110</t>
  </si>
  <si>
    <t>Gas Control-Distribution</t>
  </si>
  <si>
    <t>General Manager-SF</t>
  </si>
  <si>
    <t>GM430</t>
  </si>
  <si>
    <t>X General Manager-CF</t>
  </si>
  <si>
    <t>GM440</t>
  </si>
  <si>
    <t>Director, Electric Operations</t>
  </si>
  <si>
    <t>GM450</t>
  </si>
  <si>
    <t>Director, System Planning &amp; Engineering</t>
  </si>
  <si>
    <t>GN300</t>
  </si>
  <si>
    <t>X Aquarius General</t>
  </si>
  <si>
    <t>GN700</t>
  </si>
  <si>
    <t>GN720</t>
  </si>
  <si>
    <t>Aspire Energy of Ohio</t>
  </si>
  <si>
    <t>GN721</t>
  </si>
  <si>
    <t>Aspire Energy of Ohio-Coop</t>
  </si>
  <si>
    <t>GN730</t>
  </si>
  <si>
    <t>Xeron General</t>
  </si>
  <si>
    <t>GN740</t>
  </si>
  <si>
    <t>Indiantown General</t>
  </si>
  <si>
    <t>GN798</t>
  </si>
  <si>
    <t>X OnSight General</t>
  </si>
  <si>
    <t>GN799</t>
  </si>
  <si>
    <t>X Water General</t>
  </si>
  <si>
    <t>GP400</t>
  </si>
  <si>
    <t>Gas Reliability Infrastructure Program</t>
  </si>
  <si>
    <t>GP401</t>
  </si>
  <si>
    <t>GRIP Project Manager</t>
  </si>
  <si>
    <t>GR400</t>
  </si>
  <si>
    <t>X Fleet Manager-FPU</t>
  </si>
  <si>
    <t>GR410</t>
  </si>
  <si>
    <t>Garage-SF</t>
  </si>
  <si>
    <t>GR450</t>
  </si>
  <si>
    <t>Garage-NE</t>
  </si>
  <si>
    <t>GR800</t>
  </si>
  <si>
    <t>GS100</t>
  </si>
  <si>
    <t>Gas Scheduling-ESNG</t>
  </si>
  <si>
    <t>Corporate Governance</t>
  </si>
  <si>
    <t>Capital Committee</t>
  </si>
  <si>
    <t>Human Resources</t>
  </si>
  <si>
    <t>Service Excellence</t>
  </si>
  <si>
    <t>Retiree Benefits</t>
  </si>
  <si>
    <t>HR903</t>
  </si>
  <si>
    <t>COBRA Benefits</t>
  </si>
  <si>
    <t>X HR-Florida Costs only</t>
  </si>
  <si>
    <t>HR905</t>
  </si>
  <si>
    <t>HR-Delmarva Costs only</t>
  </si>
  <si>
    <t>HR906</t>
  </si>
  <si>
    <t>X HR-FPU</t>
  </si>
  <si>
    <t>HR940</t>
  </si>
  <si>
    <t>HR-FPU</t>
  </si>
  <si>
    <t>HR942</t>
  </si>
  <si>
    <t>Retiree Benefits-FPU</t>
  </si>
  <si>
    <t>HR943</t>
  </si>
  <si>
    <t>COBRA Benefits-FPU</t>
  </si>
  <si>
    <t>HR944</t>
  </si>
  <si>
    <t>HR-FPU only</t>
  </si>
  <si>
    <t>Internal Audit</t>
  </si>
  <si>
    <t>IA801</t>
  </si>
  <si>
    <t>X Internal Audit-FPU</t>
  </si>
  <si>
    <t>IA840</t>
  </si>
  <si>
    <t>IM410</t>
  </si>
  <si>
    <t>I&amp;M Operations Manager-SF</t>
  </si>
  <si>
    <t>IM411</t>
  </si>
  <si>
    <t>X I&amp;M Operations-SF</t>
  </si>
  <si>
    <t>IM412</t>
  </si>
  <si>
    <t>X Gas Operations-SF</t>
  </si>
  <si>
    <t>IM413</t>
  </si>
  <si>
    <t>X Collectors-SF</t>
  </si>
  <si>
    <t>I&amp;M Operations Manager-CF</t>
  </si>
  <si>
    <t>IM431</t>
  </si>
  <si>
    <t>X I&amp;M Operations-CF</t>
  </si>
  <si>
    <t>Investor Relations</t>
  </si>
  <si>
    <t>IT400</t>
  </si>
  <si>
    <t>Business Analyst &amp; Liaison-Florida</t>
  </si>
  <si>
    <t>IS Staff-Dover</t>
  </si>
  <si>
    <t>Financial System</t>
  </si>
  <si>
    <t>Natural Gas Billing System</t>
  </si>
  <si>
    <t>IT803</t>
  </si>
  <si>
    <t>Propane Billing System</t>
  </si>
  <si>
    <t>HR and Payroll System</t>
  </si>
  <si>
    <t>System Support</t>
  </si>
  <si>
    <t>Network Support</t>
  </si>
  <si>
    <t>Desktop Support</t>
  </si>
  <si>
    <t>Software Development</t>
  </si>
  <si>
    <t>ECIS</t>
  </si>
  <si>
    <t>Cyber Security</t>
  </si>
  <si>
    <t>Applications</t>
  </si>
  <si>
    <t>Business Applications</t>
  </si>
  <si>
    <t>BIS Project Management</t>
  </si>
  <si>
    <t>Solutions</t>
  </si>
  <si>
    <t>IT840</t>
  </si>
  <si>
    <t>IT-FPU</t>
  </si>
  <si>
    <t>IT846</t>
  </si>
  <si>
    <t>Network Support-FPU</t>
  </si>
  <si>
    <t>IT849</t>
  </si>
  <si>
    <t>ECIS-FPU</t>
  </si>
  <si>
    <t>Transmission Logistics Manager</t>
  </si>
  <si>
    <t>Energy Logistics-FPU</t>
  </si>
  <si>
    <t>LG410</t>
  </si>
  <si>
    <t>X Energy Logistics-SF</t>
  </si>
  <si>
    <t>LG800</t>
  </si>
  <si>
    <t>X Energy Logistics-FPU</t>
  </si>
  <si>
    <t>LN463</t>
  </si>
  <si>
    <t>LNG Business Devel &amp; Admin</t>
  </si>
  <si>
    <t>VP-ESNG</t>
  </si>
  <si>
    <t>MG101</t>
  </si>
  <si>
    <t>Ops Compliance &amp; Eng Mgr - ESNG</t>
  </si>
  <si>
    <t>MG102</t>
  </si>
  <si>
    <t>Gas Pipeline Ops Manager - ESNG</t>
  </si>
  <si>
    <t>MG103</t>
  </si>
  <si>
    <t>Financial Analysis &amp; Services Mgr</t>
  </si>
  <si>
    <t>MG104</t>
  </si>
  <si>
    <t>Director Commercial &amp; Marketing Ops</t>
  </si>
  <si>
    <t>MG105</t>
  </si>
  <si>
    <t>Director Rates &amp; Regulatory Affairs</t>
  </si>
  <si>
    <t>MG106</t>
  </si>
  <si>
    <t>Director Business Planning</t>
  </si>
  <si>
    <t>Natural Gas Distribution Management</t>
  </si>
  <si>
    <t>Distribution Operations Manager</t>
  </si>
  <si>
    <t>MG112</t>
  </si>
  <si>
    <t>X Customer Service Management</t>
  </si>
  <si>
    <t>MG113</t>
  </si>
  <si>
    <t>Distribution Integrity Manager</t>
  </si>
  <si>
    <t>MG114</t>
  </si>
  <si>
    <t>X Southern Distribution Field Ops Mgr</t>
  </si>
  <si>
    <t>MG115</t>
  </si>
  <si>
    <t>Gas Supply &amp; Strategic Development Mgr</t>
  </si>
  <si>
    <t>MG116</t>
  </si>
  <si>
    <t>Operations Analysis Manager</t>
  </si>
  <si>
    <t>MG117</t>
  </si>
  <si>
    <t>Manager of Gas Operations</t>
  </si>
  <si>
    <t>District Gas Operations Mgr-North</t>
  </si>
  <si>
    <t>MG119</t>
  </si>
  <si>
    <t>District Gas Operations Mgr-Central</t>
  </si>
  <si>
    <t>MG120</t>
  </si>
  <si>
    <t>District Gas Operations Mgr-Southeast</t>
  </si>
  <si>
    <t>MG121</t>
  </si>
  <si>
    <t>District Gas Operations Mgr-Southwest</t>
  </si>
  <si>
    <t>MG122</t>
  </si>
  <si>
    <t>Manager of Gas Conversions</t>
  </si>
  <si>
    <t>MG123</t>
  </si>
  <si>
    <t>Government &amp; Public Relations Management</t>
  </si>
  <si>
    <t>MG124</t>
  </si>
  <si>
    <t>Distribution Conversions</t>
  </si>
  <si>
    <t>MG126</t>
  </si>
  <si>
    <t>X Governmental &amp; Community Affairs Mgmt</t>
  </si>
  <si>
    <t>MG127</t>
  </si>
  <si>
    <t>Development &amp; Planning Management</t>
  </si>
  <si>
    <t>MG128</t>
  </si>
  <si>
    <t>Dir of Energy Services</t>
  </si>
  <si>
    <t>Business Planning</t>
  </si>
  <si>
    <t>MG130</t>
  </si>
  <si>
    <t>MG200</t>
  </si>
  <si>
    <t>Propane President</t>
  </si>
  <si>
    <t>MG201</t>
  </si>
  <si>
    <t>Dir of Energy Business Development</t>
  </si>
  <si>
    <t>MG202</t>
  </si>
  <si>
    <t>Dir of Supply &amp; Ind Sales</t>
  </si>
  <si>
    <t>MG206</t>
  </si>
  <si>
    <t>Prop Mgr-Pocomoke and Belle Haven</t>
  </si>
  <si>
    <t>MG208</t>
  </si>
  <si>
    <t>Prop Mgr-Honeybrook and Cecil County</t>
  </si>
  <si>
    <t>MG209</t>
  </si>
  <si>
    <t>Prop Mgr-Allentown and Pocono</t>
  </si>
  <si>
    <t>X Florida Regional Manager</t>
  </si>
  <si>
    <t>X Florida Financial Analyst</t>
  </si>
  <si>
    <t>X Customer Service Manager</t>
  </si>
  <si>
    <t>X Business Development Manager</t>
  </si>
  <si>
    <t>X Director of Operations and Engineering</t>
  </si>
  <si>
    <t>X Sales Manager</t>
  </si>
  <si>
    <t>MG306</t>
  </si>
  <si>
    <t>X PESCO General Manager</t>
  </si>
  <si>
    <t>MG307</t>
  </si>
  <si>
    <t>X FL Operations Manager</t>
  </si>
  <si>
    <t>MG308</t>
  </si>
  <si>
    <t>X FL Compliance and Training Manager</t>
  </si>
  <si>
    <t>MG309</t>
  </si>
  <si>
    <t>X FL Engineering Manager</t>
  </si>
  <si>
    <t>X Operations Manager-Tri-County</t>
  </si>
  <si>
    <t>X Operations Manager-Citrus County</t>
  </si>
  <si>
    <t>MG330</t>
  </si>
  <si>
    <t>X Operations Manager-Treasure Coast</t>
  </si>
  <si>
    <t>VP Regulatory Affairs/Business Planning</t>
  </si>
  <si>
    <t>MG401</t>
  </si>
  <si>
    <t>Director of Bus. Management &amp; Analysis</t>
  </si>
  <si>
    <t>Business Process Manager</t>
  </si>
  <si>
    <t>MG460</t>
  </si>
  <si>
    <t>X Gas Operations Management</t>
  </si>
  <si>
    <t>MG462</t>
  </si>
  <si>
    <t>Marlin CNG Services Management</t>
  </si>
  <si>
    <t>MG500</t>
  </si>
  <si>
    <t>HVAC Management</t>
  </si>
  <si>
    <t>VP Transmission</t>
  </si>
  <si>
    <t>MG711</t>
  </si>
  <si>
    <t>X Director of Propane Operations</t>
  </si>
  <si>
    <t>MG712</t>
  </si>
  <si>
    <t>X COO FPU Operations</t>
  </si>
  <si>
    <t>President-FPU</t>
  </si>
  <si>
    <t>MG714</t>
  </si>
  <si>
    <t>X Distribution Customer Relations Manager</t>
  </si>
  <si>
    <t>MG715</t>
  </si>
  <si>
    <t>X Customer Experience and Operations Mgmt</t>
  </si>
  <si>
    <t>MG720</t>
  </si>
  <si>
    <t>SVP-Natural Gas</t>
  </si>
  <si>
    <t>AVP-Customer Engagement &amp; Operations</t>
  </si>
  <si>
    <t>MG772</t>
  </si>
  <si>
    <t>Director Customer Care-Back Office</t>
  </si>
  <si>
    <t>Sr. Manager CC-Back Office-Billing/Admin</t>
  </si>
  <si>
    <t>Sr. Manager CC-Back Office-Collections</t>
  </si>
  <si>
    <t>Director Planning &amp; Analysis</t>
  </si>
  <si>
    <t>Director Procedures &amp; Training</t>
  </si>
  <si>
    <t>MG780</t>
  </si>
  <si>
    <t>SVP-MG780</t>
  </si>
  <si>
    <t>VP-Operations Services</t>
  </si>
  <si>
    <t>Sr. Manager CC-Front Office-Support</t>
  </si>
  <si>
    <t>MG783</t>
  </si>
  <si>
    <t>Director Customer Care-Front Office</t>
  </si>
  <si>
    <t>Energy Logistics</t>
  </si>
  <si>
    <t>MG785</t>
  </si>
  <si>
    <t>MG900</t>
  </si>
  <si>
    <t>Chairman of the Board</t>
  </si>
  <si>
    <t>Chief Executive Officer</t>
  </si>
  <si>
    <t>Chief Operating Officer</t>
  </si>
  <si>
    <t>Chief Financial Officer</t>
  </si>
  <si>
    <t>Controller</t>
  </si>
  <si>
    <t>MG905</t>
  </si>
  <si>
    <t>VP of Strategic Development</t>
  </si>
  <si>
    <t>EVP &amp; General Counsel</t>
  </si>
  <si>
    <t>Asst General Counsel</t>
  </si>
  <si>
    <t>Chief Information Officer</t>
  </si>
  <si>
    <t>Chief Human Resource Officer</t>
  </si>
  <si>
    <t>MG910</t>
  </si>
  <si>
    <t>Vice President (ME)</t>
  </si>
  <si>
    <t>MG911</t>
  </si>
  <si>
    <t>COO FPU Operations</t>
  </si>
  <si>
    <t>MG912</t>
  </si>
  <si>
    <t>CFO FPU Operations</t>
  </si>
  <si>
    <t>Chief Accounting Officer</t>
  </si>
  <si>
    <t>SVP Propane &amp; Energy Delivery Devel</t>
  </si>
  <si>
    <t>SVP Pipeline Transm &amp; Reg Gas/Elec Dist</t>
  </si>
  <si>
    <t>Corporate Senior Management</t>
  </si>
  <si>
    <t>MJ410</t>
  </si>
  <si>
    <t>X Merchandise &amp; Jobbing-SF</t>
  </si>
  <si>
    <t>Sales and Marketing-NGDD</t>
  </si>
  <si>
    <t>MK200</t>
  </si>
  <si>
    <t>Marketing-Propane Corporate</t>
  </si>
  <si>
    <t>MK221</t>
  </si>
  <si>
    <t>Salisbury Store-Propane</t>
  </si>
  <si>
    <t>VP Gas Operations &amp; BD</t>
  </si>
  <si>
    <t>Marketing Manager-SF</t>
  </si>
  <si>
    <t>Marketing-SF</t>
  </si>
  <si>
    <t>Marketing-Inside Sales-SF</t>
  </si>
  <si>
    <t>MK413</t>
  </si>
  <si>
    <t>X Marketing-New Construction-SF</t>
  </si>
  <si>
    <t>Marketing-Key Accounts-SF</t>
  </si>
  <si>
    <t>Business Processes</t>
  </si>
  <si>
    <t>MK419</t>
  </si>
  <si>
    <t>X Marketing-SF</t>
  </si>
  <si>
    <t>MK430</t>
  </si>
  <si>
    <t>X Marketing Manager-CF</t>
  </si>
  <si>
    <t>MK431</t>
  </si>
  <si>
    <t>X Marketing-Debary CFE</t>
  </si>
  <si>
    <t>MK450</t>
  </si>
  <si>
    <t>X Marketing-NE (Propane)</t>
  </si>
  <si>
    <t>MK460</t>
  </si>
  <si>
    <t>X Marketing-WF</t>
  </si>
  <si>
    <t>MK462</t>
  </si>
  <si>
    <t>Marlin CNG Marketing</t>
  </si>
  <si>
    <t>MK500</t>
  </si>
  <si>
    <t>Marketing-Aspire Propane</t>
  </si>
  <si>
    <t>Marketing Communications</t>
  </si>
  <si>
    <t>Community Affairs</t>
  </si>
  <si>
    <t>Creative Services</t>
  </si>
  <si>
    <t>Measurement-SF</t>
  </si>
  <si>
    <t>MS411</t>
  </si>
  <si>
    <t>X Meter Shop-SF</t>
  </si>
  <si>
    <t>NE980</t>
  </si>
  <si>
    <t>New Energy Development</t>
  </si>
  <si>
    <t>Gas Operations Compliance</t>
  </si>
  <si>
    <t>Natural Gas Operations-SF</t>
  </si>
  <si>
    <t>Gas Operations Management-SF</t>
  </si>
  <si>
    <t>Natural Gas Operations-CF</t>
  </si>
  <si>
    <t>Gas Operations Supervisor CF and WF</t>
  </si>
  <si>
    <t>OB100</t>
  </si>
  <si>
    <t>Bank Lane</t>
  </si>
  <si>
    <t>OB101</t>
  </si>
  <si>
    <t>Forrest Avenue</t>
  </si>
  <si>
    <t>OB110</t>
  </si>
  <si>
    <t>Queen Street</t>
  </si>
  <si>
    <t>Beaver Run</t>
  </si>
  <si>
    <t>OB112</t>
  </si>
  <si>
    <t>OB113</t>
  </si>
  <si>
    <t>Southeast</t>
  </si>
  <si>
    <t>OB114</t>
  </si>
  <si>
    <t>Northern</t>
  </si>
  <si>
    <t>OB115</t>
  </si>
  <si>
    <t>West Ocean City</t>
  </si>
  <si>
    <t>OB116</t>
  </si>
  <si>
    <t>Elkton Building &amp; Warehouse</t>
  </si>
  <si>
    <t>Winter Haven Building</t>
  </si>
  <si>
    <t>PESCO Building</t>
  </si>
  <si>
    <t>OB303</t>
  </si>
  <si>
    <t>PESCO Pittsburgh Office</t>
  </si>
  <si>
    <t>OB304</t>
  </si>
  <si>
    <t>PESCO Newark</t>
  </si>
  <si>
    <t>OB400</t>
  </si>
  <si>
    <t>West Palm Beach Office</t>
  </si>
  <si>
    <t>Marianna-NW</t>
  </si>
  <si>
    <t>Fernandina Office-NE</t>
  </si>
  <si>
    <t>Florida Corporate Office</t>
  </si>
  <si>
    <t>OB770</t>
  </si>
  <si>
    <t>DMV Customer Care Office</t>
  </si>
  <si>
    <t>OB771</t>
  </si>
  <si>
    <t>DMV Safety Training Center</t>
  </si>
  <si>
    <t>Ecoplex-Florida Customer Care</t>
  </si>
  <si>
    <t>Silver Lake</t>
  </si>
  <si>
    <t>OB801</t>
  </si>
  <si>
    <t>X FPU Corporate/Common-Dixie</t>
  </si>
  <si>
    <t>OB802</t>
  </si>
  <si>
    <t>Corporate Office-North</t>
  </si>
  <si>
    <t>Energy Lane</t>
  </si>
  <si>
    <t>Newark</t>
  </si>
  <si>
    <t>Middletown</t>
  </si>
  <si>
    <t>Compass Pointe</t>
  </si>
  <si>
    <t>OB807</t>
  </si>
  <si>
    <t>Governors Ave</t>
  </si>
  <si>
    <t>OB808</t>
  </si>
  <si>
    <t>OB809</t>
  </si>
  <si>
    <t>Annapolis</t>
  </si>
  <si>
    <t>Corporate Building Credit</t>
  </si>
  <si>
    <t>OC110</t>
  </si>
  <si>
    <t>Natural Gas Distribution Yard/Plant</t>
  </si>
  <si>
    <t>OC111</t>
  </si>
  <si>
    <t>Energy Lane CNG Station</t>
  </si>
  <si>
    <t>OC112</t>
  </si>
  <si>
    <t>Worcester County Other Properties</t>
  </si>
  <si>
    <t>OC205</t>
  </si>
  <si>
    <t>Ocean View Store</t>
  </si>
  <si>
    <t>OC210</t>
  </si>
  <si>
    <t>Dover</t>
  </si>
  <si>
    <t>OC220</t>
  </si>
  <si>
    <t>Salisbury</t>
  </si>
  <si>
    <t>OC230</t>
  </si>
  <si>
    <t>Belle Haven</t>
  </si>
  <si>
    <t>OC240</t>
  </si>
  <si>
    <t>Easton</t>
  </si>
  <si>
    <t>OC245</t>
  </si>
  <si>
    <t>Glenn Burnie</t>
  </si>
  <si>
    <t>OC250</t>
  </si>
  <si>
    <t>Georgetown</t>
  </si>
  <si>
    <t>OC255</t>
  </si>
  <si>
    <t>Cecil County</t>
  </si>
  <si>
    <t>OC260</t>
  </si>
  <si>
    <t>Pocomoke</t>
  </si>
  <si>
    <t>OC280</t>
  </si>
  <si>
    <t>Honey Brook</t>
  </si>
  <si>
    <t>OC281</t>
  </si>
  <si>
    <t>Allentown</t>
  </si>
  <si>
    <t>OC282</t>
  </si>
  <si>
    <t>Poconos</t>
  </si>
  <si>
    <t>OC285</t>
  </si>
  <si>
    <t>Jacksonville</t>
  </si>
  <si>
    <t>OC286</t>
  </si>
  <si>
    <t>West Point</t>
  </si>
  <si>
    <t>Operations Center-Tri-County</t>
  </si>
  <si>
    <t>X Operations Center-Citrus County</t>
  </si>
  <si>
    <t>OC330</t>
  </si>
  <si>
    <t>X Operations Center-Treasure Coast</t>
  </si>
  <si>
    <t>OC410</t>
  </si>
  <si>
    <t>Lake Park-SF</t>
  </si>
  <si>
    <t>OC411</t>
  </si>
  <si>
    <t>Sapodilla-SF</t>
  </si>
  <si>
    <t>OC412</t>
  </si>
  <si>
    <t>Lauderhill-SF</t>
  </si>
  <si>
    <t>SF Ops/Admin Center</t>
  </si>
  <si>
    <t>OC414</t>
  </si>
  <si>
    <t>SF Lantana Propane Operations</t>
  </si>
  <si>
    <t>Debary-CFE</t>
  </si>
  <si>
    <t>OC440</t>
  </si>
  <si>
    <t>X Marianna-NW</t>
  </si>
  <si>
    <t>OC441</t>
  </si>
  <si>
    <t>NW Marianna Propane Operations</t>
  </si>
  <si>
    <t>OC442</t>
  </si>
  <si>
    <t>NW Blountstown Propane Operations</t>
  </si>
  <si>
    <t>OC443</t>
  </si>
  <si>
    <t>NW Sneads Propane Operations</t>
  </si>
  <si>
    <t>Fernandina Operations Center</t>
  </si>
  <si>
    <t>OC453</t>
  </si>
  <si>
    <t>Northeast Control Building</t>
  </si>
  <si>
    <t>OC460</t>
  </si>
  <si>
    <t>Winter Haven</t>
  </si>
  <si>
    <t>OC462</t>
  </si>
  <si>
    <t>Marlin</t>
  </si>
  <si>
    <t>Hernando</t>
  </si>
  <si>
    <t>OC480</t>
  </si>
  <si>
    <t>Newberry</t>
  </si>
  <si>
    <t>OC490</t>
  </si>
  <si>
    <t>Okeechobee</t>
  </si>
  <si>
    <t>OC491</t>
  </si>
  <si>
    <t>Clewiston</t>
  </si>
  <si>
    <t>OC500</t>
  </si>
  <si>
    <t>HVAC Office</t>
  </si>
  <si>
    <t>OC504</t>
  </si>
  <si>
    <t>Operations Center-SW Pennsylvania</t>
  </si>
  <si>
    <t>OP100</t>
  </si>
  <si>
    <t>Compressor Technicians</t>
  </si>
  <si>
    <t>OP101</t>
  </si>
  <si>
    <t>Measurement</t>
  </si>
  <si>
    <t>OP102</t>
  </si>
  <si>
    <t>Pipeline Integrity</t>
  </si>
  <si>
    <t>OP103</t>
  </si>
  <si>
    <t>Ops Project Coordinator</t>
  </si>
  <si>
    <t>OP104</t>
  </si>
  <si>
    <t>System Design &amp; Planning</t>
  </si>
  <si>
    <t>OP105</t>
  </si>
  <si>
    <t>Project Coordinator</t>
  </si>
  <si>
    <t>OP110</t>
  </si>
  <si>
    <t>Technical Services</t>
  </si>
  <si>
    <t>OP111</t>
  </si>
  <si>
    <t>Meter Reading</t>
  </si>
  <si>
    <t>OP112</t>
  </si>
  <si>
    <t>OP113</t>
  </si>
  <si>
    <t>Operations Tech-Northern</t>
  </si>
  <si>
    <t>OP114</t>
  </si>
  <si>
    <t>Operations Tech-Central</t>
  </si>
  <si>
    <t>OP115</t>
  </si>
  <si>
    <t>Operations Tech-Southeast</t>
  </si>
  <si>
    <t>OP116</t>
  </si>
  <si>
    <t>Operations Tech-Southwest</t>
  </si>
  <si>
    <t>OP117</t>
  </si>
  <si>
    <t>Conversions</t>
  </si>
  <si>
    <t>OP118</t>
  </si>
  <si>
    <t>Operations Support</t>
  </si>
  <si>
    <t>OP119</t>
  </si>
  <si>
    <t>Inspection</t>
  </si>
  <si>
    <t>OP120</t>
  </si>
  <si>
    <t>Line Locating</t>
  </si>
  <si>
    <t>OP121</t>
  </si>
  <si>
    <t>Engineering-GIS</t>
  </si>
  <si>
    <t>OP122</t>
  </si>
  <si>
    <t>OP200</t>
  </si>
  <si>
    <t>Operations-Corporate</t>
  </si>
  <si>
    <t>OP201</t>
  </si>
  <si>
    <t>Sharp-Corporate Other</t>
  </si>
  <si>
    <t>OP202</t>
  </si>
  <si>
    <t>Corporate Marketing</t>
  </si>
  <si>
    <t>OP203</t>
  </si>
  <si>
    <t>PCGS Coordinator</t>
  </si>
  <si>
    <t>OP204</t>
  </si>
  <si>
    <t>OP205</t>
  </si>
  <si>
    <t>Commercial and Industrial Sales</t>
  </si>
  <si>
    <t>OP210</t>
  </si>
  <si>
    <t>Operations-Dover</t>
  </si>
  <si>
    <t>OP219</t>
  </si>
  <si>
    <t>Operations-Solar</t>
  </si>
  <si>
    <t>OP220</t>
  </si>
  <si>
    <t>Operations-Salisbury</t>
  </si>
  <si>
    <t>OP230</t>
  </si>
  <si>
    <t>Operations-Belle Haven</t>
  </si>
  <si>
    <t>OP240</t>
  </si>
  <si>
    <t>Operations-Easton</t>
  </si>
  <si>
    <t>OP245</t>
  </si>
  <si>
    <t>Operations-Western Shore</t>
  </si>
  <si>
    <t>OP250</t>
  </si>
  <si>
    <t>Operations-Georgetown</t>
  </si>
  <si>
    <t>OP255</t>
  </si>
  <si>
    <t>Operations-Cecil County</t>
  </si>
  <si>
    <t>OP260</t>
  </si>
  <si>
    <t>Operations-Pocomoke</t>
  </si>
  <si>
    <t>OP280</t>
  </si>
  <si>
    <t>Operations-Honey Brook</t>
  </si>
  <si>
    <t>OP281</t>
  </si>
  <si>
    <t>Operations-Allentown</t>
  </si>
  <si>
    <t>OP282</t>
  </si>
  <si>
    <t>Operations-Poconos</t>
  </si>
  <si>
    <t>OP283</t>
  </si>
  <si>
    <t>Operations-Crane</t>
  </si>
  <si>
    <t>OP284</t>
  </si>
  <si>
    <t>Operations-Commerical &amp; Industrial</t>
  </si>
  <si>
    <t>OP285</t>
  </si>
  <si>
    <t>Operations-Jacksonville</t>
  </si>
  <si>
    <t>OP286</t>
  </si>
  <si>
    <t>Operations-West Point</t>
  </si>
  <si>
    <t>X Engineering and Measurement</t>
  </si>
  <si>
    <t>OP301</t>
  </si>
  <si>
    <t>X FL Operations</t>
  </si>
  <si>
    <t>OP302</t>
  </si>
  <si>
    <t>X FL Compliance and Training</t>
  </si>
  <si>
    <t>X Operations-Tri-County</t>
  </si>
  <si>
    <t>X Operations-Citrus County</t>
  </si>
  <si>
    <t>OP330</t>
  </si>
  <si>
    <t>X Operations-Treasure Coast</t>
  </si>
  <si>
    <t>Operations Compliance Managers</t>
  </si>
  <si>
    <t>OP410</t>
  </si>
  <si>
    <t>Gas Operations-South Florida</t>
  </si>
  <si>
    <t>OP450</t>
  </si>
  <si>
    <t>Gas Operations-Fernandina</t>
  </si>
  <si>
    <t>Gas Operations-West</t>
  </si>
  <si>
    <t>OP462</t>
  </si>
  <si>
    <t>Marlin CNG Operations</t>
  </si>
  <si>
    <t>OP463</t>
  </si>
  <si>
    <t>Marlin Business Devel. &amp; Admin.</t>
  </si>
  <si>
    <t>OP464</t>
  </si>
  <si>
    <t>Marlin Regulation Units</t>
  </si>
  <si>
    <t>OP465</t>
  </si>
  <si>
    <t>Marlin Compressors</t>
  </si>
  <si>
    <t>OP466</t>
  </si>
  <si>
    <t>Marlin CNG Tubes</t>
  </si>
  <si>
    <t>OP467</t>
  </si>
  <si>
    <t>Marlin Tractors</t>
  </si>
  <si>
    <t>OP500</t>
  </si>
  <si>
    <t>Director of Operations-Midwest</t>
  </si>
  <si>
    <t>OP501</t>
  </si>
  <si>
    <t>HVAC Operations-Sales &amp; Installation</t>
  </si>
  <si>
    <t>OP502</t>
  </si>
  <si>
    <t>HVAC Operations-Service</t>
  </si>
  <si>
    <t>OP503</t>
  </si>
  <si>
    <t>HVAC Operations-DSR</t>
  </si>
  <si>
    <t>OP504</t>
  </si>
  <si>
    <t>HVAC Operations-Field Supervisors</t>
  </si>
  <si>
    <t>OP505</t>
  </si>
  <si>
    <t>HVAC Operations-Installation</t>
  </si>
  <si>
    <t>OP506</t>
  </si>
  <si>
    <t>HVAC Operations-Plumbing</t>
  </si>
  <si>
    <t>OP507</t>
  </si>
  <si>
    <t>HVAC Operations-Nat Gas Conversions</t>
  </si>
  <si>
    <t>OP508</t>
  </si>
  <si>
    <t>HVAC Warehouse</t>
  </si>
  <si>
    <t>OS400</t>
  </si>
  <si>
    <t>X Office Services/Purchasing-FPU</t>
  </si>
  <si>
    <t>OS800</t>
  </si>
  <si>
    <t>PM100</t>
  </si>
  <si>
    <t>Project Management</t>
  </si>
  <si>
    <t>PM110</t>
  </si>
  <si>
    <t>PM900</t>
  </si>
  <si>
    <t>PM901</t>
  </si>
  <si>
    <t>Project Management-Environmental</t>
  </si>
  <si>
    <t>PR400</t>
  </si>
  <si>
    <t>Director of Propane Operations</t>
  </si>
  <si>
    <t>PR401</t>
  </si>
  <si>
    <t>Propane Manager-South Florida</t>
  </si>
  <si>
    <t>PR402</t>
  </si>
  <si>
    <t>Propane Manager-North &amp; Central Florida</t>
  </si>
  <si>
    <t>Propane Manager-West Florida</t>
  </si>
  <si>
    <t>PR405</t>
  </si>
  <si>
    <t>Propane Admin Manager</t>
  </si>
  <si>
    <t>PR409</t>
  </si>
  <si>
    <t>Propane Manager-Lake Okeechobee</t>
  </si>
  <si>
    <t>PR410</t>
  </si>
  <si>
    <t>Propane Operations-SF</t>
  </si>
  <si>
    <t>PR431</t>
  </si>
  <si>
    <t>Propane Operations-Debary</t>
  </si>
  <si>
    <t>PR432</t>
  </si>
  <si>
    <t>X Propane Operations-Inglis CFW</t>
  </si>
  <si>
    <t>Propane Operations-Northwest</t>
  </si>
  <si>
    <t>PR450</t>
  </si>
  <si>
    <t>Propane Operations-Fernandina Beach</t>
  </si>
  <si>
    <t>Propane Operations-WH</t>
  </si>
  <si>
    <t>Propane Operations-Hernando</t>
  </si>
  <si>
    <t>Propane Operations-Newberry</t>
  </si>
  <si>
    <t>PR490</t>
  </si>
  <si>
    <t>Propane Operations-Lake Okeechobee</t>
  </si>
  <si>
    <t>PR500</t>
  </si>
  <si>
    <t>Director of Propane Operations-Aspire</t>
  </si>
  <si>
    <t>PR501</t>
  </si>
  <si>
    <t>Propane Operations-Orrville</t>
  </si>
  <si>
    <t>PR502</t>
  </si>
  <si>
    <t>Propane Operations-Meigs</t>
  </si>
  <si>
    <t>PR503</t>
  </si>
  <si>
    <t>Propane Operations-Homer</t>
  </si>
  <si>
    <t>PR504</t>
  </si>
  <si>
    <t>Propane Operations-SW Pennsylvania</t>
  </si>
  <si>
    <t>PS300</t>
  </si>
  <si>
    <t>PESCO General</t>
  </si>
  <si>
    <t>PS301</t>
  </si>
  <si>
    <t>PESCO Operations</t>
  </si>
  <si>
    <t>PS302</t>
  </si>
  <si>
    <t>PESCO Middle Office</t>
  </si>
  <si>
    <t>PS303</t>
  </si>
  <si>
    <t>PESCO Pittsburgh</t>
  </si>
  <si>
    <t>PS800</t>
  </si>
  <si>
    <t>Purchasing</t>
  </si>
  <si>
    <t>RA100</t>
  </si>
  <si>
    <t>Regulatory Affairs-ESNG</t>
  </si>
  <si>
    <t>RA110</t>
  </si>
  <si>
    <t>Regulatory Affairs-NGDD</t>
  </si>
  <si>
    <t>Regulatory Affairs-Distribution South</t>
  </si>
  <si>
    <t>RA710</t>
  </si>
  <si>
    <t>Regulatory Affairs-Transmission</t>
  </si>
  <si>
    <t>Regulatory Affairs-Distribution</t>
  </si>
  <si>
    <t>Regulatory Strategy &amp; Alternative Energy</t>
  </si>
  <si>
    <t>RA713</t>
  </si>
  <si>
    <t>Regulatory Affairs-Distribution Rt Case</t>
  </si>
  <si>
    <t>RA900</t>
  </si>
  <si>
    <t>Regulatory Affairs</t>
  </si>
  <si>
    <t>VP-Regulatory Affairs</t>
  </si>
  <si>
    <t>Regulatory &amp; Governmental Affairs</t>
  </si>
  <si>
    <t>Risk Management</t>
  </si>
  <si>
    <t>RM801</t>
  </si>
  <si>
    <t>X Risk Management-FPU</t>
  </si>
  <si>
    <t>RM840</t>
  </si>
  <si>
    <t>Risk Management-FPU</t>
  </si>
  <si>
    <t>RN462</t>
  </si>
  <si>
    <t>BioGas Operations</t>
  </si>
  <si>
    <t>RN463</t>
  </si>
  <si>
    <t>RNG Business Devel &amp; Admin</t>
  </si>
  <si>
    <t>RW100</t>
  </si>
  <si>
    <t>Land &amp; Right of Way Services</t>
  </si>
  <si>
    <t>SA110</t>
  </si>
  <si>
    <t>Sales &amp; Energy Services</t>
  </si>
  <si>
    <t>X Natural Gas Sales-Tri-County</t>
  </si>
  <si>
    <t>X Developer Sales-Tri-County</t>
  </si>
  <si>
    <t>X Commercial Sales-Tri-County</t>
  </si>
  <si>
    <t>X Developer Sales-Citrus County</t>
  </si>
  <si>
    <t>SA330</t>
  </si>
  <si>
    <t>X Sales-Treasure Coast</t>
  </si>
  <si>
    <t>SA340</t>
  </si>
  <si>
    <t>X Grove Sales</t>
  </si>
  <si>
    <t>SA710</t>
  </si>
  <si>
    <t>X Gas Sales</t>
  </si>
  <si>
    <t>Security</t>
  </si>
  <si>
    <t>SD710</t>
  </si>
  <si>
    <t>X Corporate Services Director-FPU</t>
  </si>
  <si>
    <t>SD800</t>
  </si>
  <si>
    <t>SM200</t>
  </si>
  <si>
    <t>Compliance &amp; Safety-Sharp</t>
  </si>
  <si>
    <t>Safety-FPU</t>
  </si>
  <si>
    <t>X Safety</t>
  </si>
  <si>
    <t>Safety-NGD</t>
  </si>
  <si>
    <t>SM712</t>
  </si>
  <si>
    <t>X Safety-FPU Gas</t>
  </si>
  <si>
    <t>SM713</t>
  </si>
  <si>
    <t>X Safety-FPU Electric</t>
  </si>
  <si>
    <t>SM714</t>
  </si>
  <si>
    <t>X Safety Management</t>
  </si>
  <si>
    <t>Safety Management</t>
  </si>
  <si>
    <t>Safety</t>
  </si>
  <si>
    <t>SM781</t>
  </si>
  <si>
    <t>SM801</t>
  </si>
  <si>
    <t>X Safety Manager-FPU</t>
  </si>
  <si>
    <t>SM802</t>
  </si>
  <si>
    <t>SM803</t>
  </si>
  <si>
    <t>SP110</t>
  </si>
  <si>
    <t>X Strategic Development</t>
  </si>
  <si>
    <t>SP900</t>
  </si>
  <si>
    <t>Strategic Development</t>
  </si>
  <si>
    <t>SS110</t>
  </si>
  <si>
    <t>Special Situations-NGDD</t>
  </si>
  <si>
    <t>Special Situations-Florida</t>
  </si>
  <si>
    <t>Special Situations-Business Unit</t>
  </si>
  <si>
    <t>SS800</t>
  </si>
  <si>
    <t>Special Situations-Corporate Services</t>
  </si>
  <si>
    <t>X Florida Support</t>
  </si>
  <si>
    <t>Support-Energy Lane</t>
  </si>
  <si>
    <t>Corporate Support</t>
  </si>
  <si>
    <t>SU901</t>
  </si>
  <si>
    <t>X Support-FPU</t>
  </si>
  <si>
    <t>SU940</t>
  </si>
  <si>
    <t>Support-FPU</t>
  </si>
  <si>
    <t>SV110</t>
  </si>
  <si>
    <t>Service-North</t>
  </si>
  <si>
    <t>SV111</t>
  </si>
  <si>
    <t>Service-South</t>
  </si>
  <si>
    <t>SV410</t>
  </si>
  <si>
    <t>Service Operations Manager-SF</t>
  </si>
  <si>
    <t>SV411</t>
  </si>
  <si>
    <t>Service Operations 1-SF</t>
  </si>
  <si>
    <t>SV412</t>
  </si>
  <si>
    <t>X Service Operations 2-SF</t>
  </si>
  <si>
    <t>Service Operations Manager-CF</t>
  </si>
  <si>
    <t>SV431</t>
  </si>
  <si>
    <t>X Service Operations Adm/Dispatch-CF</t>
  </si>
  <si>
    <t>SV432</t>
  </si>
  <si>
    <t>X Service Operations Field-CF</t>
  </si>
  <si>
    <t>SY410</t>
  </si>
  <si>
    <t>System Operations-SF</t>
  </si>
  <si>
    <t>SY430</t>
  </si>
  <si>
    <t>System Operations-CF</t>
  </si>
  <si>
    <t>Training &amp; Compliance</t>
  </si>
  <si>
    <t>Treasury Management</t>
  </si>
  <si>
    <t>TP270</t>
  </si>
  <si>
    <t>Propane Transportation</t>
  </si>
  <si>
    <t>TP271</t>
  </si>
  <si>
    <t>Propane Supply Assistance</t>
  </si>
  <si>
    <t>TP272</t>
  </si>
  <si>
    <t>Energy Distribution Manager</t>
  </si>
  <si>
    <t>TP273</t>
  </si>
  <si>
    <t>Wholesale &amp; Supply Admin</t>
  </si>
  <si>
    <t>TR462</t>
  </si>
  <si>
    <t>Marlin Trailers</t>
  </si>
  <si>
    <t>TS500</t>
  </si>
  <si>
    <t>HVAC Technical Support</t>
  </si>
  <si>
    <t>WH410</t>
  </si>
  <si>
    <t>Warehouse-SF</t>
  </si>
  <si>
    <t>WH430</t>
  </si>
  <si>
    <t>X Warehouse-CF</t>
  </si>
  <si>
    <t>WH440</t>
  </si>
  <si>
    <t>Warehouse-NW</t>
  </si>
  <si>
    <t>WH450</t>
  </si>
  <si>
    <t>Warehouse-NE</t>
  </si>
  <si>
    <t>XX100</t>
  </si>
  <si>
    <t>Out of period adjustments-ESNG</t>
  </si>
  <si>
    <t>XX110</t>
  </si>
  <si>
    <t>Out of period adjustments-DNG</t>
  </si>
  <si>
    <t>XX200</t>
  </si>
  <si>
    <t>Out of period adjustments-Propane</t>
  </si>
  <si>
    <t>XX400</t>
  </si>
  <si>
    <t>Out of period adjustments-Florida</t>
  </si>
  <si>
    <t>XX500</t>
  </si>
  <si>
    <t>Out of period adjustments-Aspire</t>
  </si>
  <si>
    <t>Out of period adjustments-BU Direct</t>
  </si>
  <si>
    <t>Out of period adjustments-Sh. Services</t>
  </si>
  <si>
    <t>XX800</t>
  </si>
  <si>
    <t>Out of period adjustments-Corp Services</t>
  </si>
  <si>
    <t>XX900</t>
  </si>
  <si>
    <t>Out of period adjustments-Corp OH</t>
  </si>
  <si>
    <t>ZZ799</t>
  </si>
  <si>
    <t>Forecast Budget Upload</t>
  </si>
  <si>
    <t>Cambridge</t>
  </si>
  <si>
    <t>Operations Tech-Southern</t>
  </si>
  <si>
    <t>Customer Experience and Operations Mgmt</t>
  </si>
  <si>
    <t>repurposed 5/11/16</t>
  </si>
  <si>
    <t>DELETED 7.22.16</t>
  </si>
  <si>
    <t>OP509</t>
  </si>
  <si>
    <t>X HVAC Electrical</t>
  </si>
  <si>
    <t>7090</t>
  </si>
  <si>
    <t>7190</t>
  </si>
  <si>
    <t>7230</t>
  </si>
  <si>
    <t>6620</t>
  </si>
  <si>
    <t>6140</t>
  </si>
  <si>
    <t>6630</t>
  </si>
  <si>
    <t>6420</t>
  </si>
  <si>
    <t>6425</t>
  </si>
  <si>
    <t>6430</t>
  </si>
  <si>
    <t>6490</t>
  </si>
  <si>
    <t>6410</t>
  </si>
  <si>
    <t>7110</t>
  </si>
  <si>
    <t>7510</t>
  </si>
  <si>
    <t>7740</t>
  </si>
  <si>
    <t>7025</t>
  </si>
  <si>
    <t>9292</t>
  </si>
  <si>
    <t>7220</t>
  </si>
  <si>
    <t>7810</t>
  </si>
  <si>
    <t>9320</t>
  </si>
  <si>
    <t>7750</t>
  </si>
  <si>
    <t>6690</t>
  </si>
  <si>
    <t>7820</t>
  </si>
  <si>
    <t>9291</t>
  </si>
  <si>
    <t>7320</t>
  </si>
  <si>
    <t>9120</t>
  </si>
  <si>
    <t>6130</t>
  </si>
  <si>
    <t>7010</t>
  </si>
  <si>
    <t>7020</t>
  </si>
  <si>
    <t>7200</t>
  </si>
  <si>
    <t>7529</t>
  </si>
  <si>
    <t>7717</t>
  </si>
  <si>
    <t>9310</t>
  </si>
  <si>
    <t>7785</t>
  </si>
  <si>
    <t>9110</t>
  </si>
  <si>
    <t>6640</t>
  </si>
  <si>
    <t>7999</t>
  </si>
  <si>
    <t>7770</t>
  </si>
  <si>
    <t>7521</t>
  </si>
  <si>
    <t>7522</t>
  </si>
  <si>
    <t>7026</t>
  </si>
  <si>
    <t>7210</t>
  </si>
  <si>
    <t>7524</t>
  </si>
  <si>
    <t>7215</t>
  </si>
  <si>
    <t>6670</t>
  </si>
  <si>
    <t>7330</t>
  </si>
  <si>
    <t>7526</t>
  </si>
  <si>
    <t>7523</t>
  </si>
  <si>
    <t>7500</t>
  </si>
  <si>
    <t>6200</t>
  </si>
  <si>
    <t>7400</t>
  </si>
  <si>
    <t>5954</t>
  </si>
  <si>
    <t>6100</t>
  </si>
  <si>
    <t>6400</t>
  </si>
  <si>
    <t>6600</t>
  </si>
  <si>
    <t>6300</t>
  </si>
  <si>
    <t>7690</t>
  </si>
  <si>
    <t>7700</t>
  </si>
  <si>
    <t>7800</t>
  </si>
  <si>
    <t>7000</t>
  </si>
  <si>
    <t>6800</t>
  </si>
  <si>
    <t>7300</t>
  </si>
  <si>
    <t>6700</t>
  </si>
  <si>
    <t>7100</t>
  </si>
  <si>
    <t>7600</t>
  </si>
  <si>
    <t>7540</t>
  </si>
  <si>
    <t>Broker Fees</t>
  </si>
  <si>
    <t>6730</t>
  </si>
  <si>
    <t>7525</t>
  </si>
  <si>
    <t>Employment Practices</t>
  </si>
  <si>
    <t>7528</t>
  </si>
  <si>
    <t>Credit Insurance</t>
  </si>
  <si>
    <t>7620</t>
  </si>
  <si>
    <t>7630</t>
  </si>
  <si>
    <t>6149</t>
  </si>
  <si>
    <t>7120</t>
  </si>
  <si>
    <t>7610</t>
  </si>
  <si>
    <t>6144</t>
  </si>
  <si>
    <t>7520</t>
  </si>
  <si>
    <t>7360</t>
  </si>
  <si>
    <t>7775</t>
  </si>
  <si>
    <t>6830</t>
  </si>
  <si>
    <t>6810</t>
  </si>
  <si>
    <t>7710</t>
  </si>
  <si>
    <t>1010</t>
  </si>
  <si>
    <t>Plant in Service</t>
  </si>
  <si>
    <t>1011</t>
  </si>
  <si>
    <t>Property under Capital Leases</t>
  </si>
  <si>
    <t>1015</t>
  </si>
  <si>
    <t>Gas Plant Acquisition Adjustment</t>
  </si>
  <si>
    <t>101L</t>
  </si>
  <si>
    <t>Operating Lease-Right of Use Asset 101.1</t>
  </si>
  <si>
    <t>1040</t>
  </si>
  <si>
    <t>Leased Plant</t>
  </si>
  <si>
    <t>1050</t>
  </si>
  <si>
    <t>Plant Held for Future Use</t>
  </si>
  <si>
    <t>1060</t>
  </si>
  <si>
    <t>Completed Construction Not Classified</t>
  </si>
  <si>
    <t>1070</t>
  </si>
  <si>
    <t>CWIP</t>
  </si>
  <si>
    <t>1071</t>
  </si>
  <si>
    <t>SWIP</t>
  </si>
  <si>
    <t>1072</t>
  </si>
  <si>
    <t>Damage Claims</t>
  </si>
  <si>
    <t>107A</t>
  </si>
  <si>
    <t>CWIP Accruals</t>
  </si>
  <si>
    <t>107B</t>
  </si>
  <si>
    <t>Billings on CWIP</t>
  </si>
  <si>
    <t>107C</t>
  </si>
  <si>
    <t>Clear CWIP</t>
  </si>
  <si>
    <t>107G</t>
  </si>
  <si>
    <t>CWIP Accruals - GRIP Only</t>
  </si>
  <si>
    <t>1080</t>
  </si>
  <si>
    <t>Accumulated Depreciation</t>
  </si>
  <si>
    <t>1081</t>
  </si>
  <si>
    <t>Accumulated Amortization</t>
  </si>
  <si>
    <t>1085</t>
  </si>
  <si>
    <t>Amortization of Acquisition Adjustment</t>
  </si>
  <si>
    <t>1089</t>
  </si>
  <si>
    <t>RWIP</t>
  </si>
  <si>
    <t>108A</t>
  </si>
  <si>
    <t>RWIP Accruals</t>
  </si>
  <si>
    <t>108F</t>
  </si>
  <si>
    <t>Accum Depr-Cost Pool Clearing Facilities</t>
  </si>
  <si>
    <t>108G</t>
  </si>
  <si>
    <t>RWIP Accruals - GRIP Only</t>
  </si>
  <si>
    <t>108L</t>
  </si>
  <si>
    <t>Lease Amort-Right of Use Asset 101.1</t>
  </si>
  <si>
    <t>108S</t>
  </si>
  <si>
    <t>Accumulated Negative Salvage Value</t>
  </si>
  <si>
    <t>108V</t>
  </si>
  <si>
    <t>Accum Depr-Cost Pool Clearing Vehicles</t>
  </si>
  <si>
    <t>108Z</t>
  </si>
  <si>
    <t>Accum Depr-Cost Pool Clearing Offset</t>
  </si>
  <si>
    <t>1090</t>
  </si>
  <si>
    <t>Trading Securities</t>
  </si>
  <si>
    <t>1091</t>
  </si>
  <si>
    <t>Non-Utility Property</t>
  </si>
  <si>
    <t>1092</t>
  </si>
  <si>
    <t>Misc Investments-Real Estate</t>
  </si>
  <si>
    <t>1093</t>
  </si>
  <si>
    <t>Accumulated Depr-Real Estate</t>
  </si>
  <si>
    <t>1095</t>
  </si>
  <si>
    <t>Dividends Receivable</t>
  </si>
  <si>
    <t>10A1</t>
  </si>
  <si>
    <t>Investment in Sub-Aspire</t>
  </si>
  <si>
    <t>10AB</t>
  </si>
  <si>
    <t>Investment in Sub-Absolute</t>
  </si>
  <si>
    <t>10AC</t>
  </si>
  <si>
    <t>Investment in Sub-Austin Cox</t>
  </si>
  <si>
    <t>10AI</t>
  </si>
  <si>
    <t>Investment in Sub-Amelia Island Energy</t>
  </si>
  <si>
    <t>10AP</t>
  </si>
  <si>
    <t>Investment in Sub-Propane Midwest (AP)</t>
  </si>
  <si>
    <t>10AQ</t>
  </si>
  <si>
    <t>Investment in Sub-Aquarius</t>
  </si>
  <si>
    <t>10AX</t>
  </si>
  <si>
    <t>Investment in Sub-Aspire Energy Express</t>
  </si>
  <si>
    <t>10BP</t>
  </si>
  <si>
    <t>Investment in Sub-BravePoint</t>
  </si>
  <si>
    <t>10CA</t>
  </si>
  <si>
    <t>Investment in Sub-Currin &amp; Associates</t>
  </si>
  <si>
    <t>10CD</t>
  </si>
  <si>
    <t>Investment in Sub-Capital Data System</t>
  </si>
  <si>
    <t>10CF</t>
  </si>
  <si>
    <t>Investment in Sub-Central Florida Gas</t>
  </si>
  <si>
    <t>10CW</t>
  </si>
  <si>
    <t>Investment in Sub-Carroll Water Services</t>
  </si>
  <si>
    <t>10DE</t>
  </si>
  <si>
    <t>Investment in Sub-Delaware Division</t>
  </si>
  <si>
    <t>10DN</t>
  </si>
  <si>
    <t>Investment in Sub-OnSight Energy</t>
  </si>
  <si>
    <t>10DP</t>
  </si>
  <si>
    <t>Investment in Sub-Delaware PDS</t>
  </si>
  <si>
    <t>10DW</t>
  </si>
  <si>
    <t>Investment in Sub-Douglas Water</t>
  </si>
  <si>
    <t>10DX</t>
  </si>
  <si>
    <t>Investment in Sub-Dover Exploration</t>
  </si>
  <si>
    <t>10EF</t>
  </si>
  <si>
    <t>Investment in Sub-Eight Flags Energy</t>
  </si>
  <si>
    <t>10ER</t>
  </si>
  <si>
    <t>Investment in Sub-ES Real Estate</t>
  </si>
  <si>
    <t>10ES</t>
  </si>
  <si>
    <t>Investment in Sub-ESNG</t>
  </si>
  <si>
    <t>10FC</t>
  </si>
  <si>
    <t>Investment in Sub-FPU</t>
  </si>
  <si>
    <t>10FE</t>
  </si>
  <si>
    <t>Investment in Sub-FPU ELectric</t>
  </si>
  <si>
    <t>10FF</t>
  </si>
  <si>
    <t>Investment in Sub-FloGas</t>
  </si>
  <si>
    <t>10FG</t>
  </si>
  <si>
    <t>Investment in Sub-Florida CGS</t>
  </si>
  <si>
    <t>10FI</t>
  </si>
  <si>
    <t>Investment in Sub-FPU Indiantown</t>
  </si>
  <si>
    <t>10FM</t>
  </si>
  <si>
    <t>Investment in Sub-FPU M&amp;J</t>
  </si>
  <si>
    <t>10FN</t>
  </si>
  <si>
    <t>Investment in Sub-FPU Natural Gas</t>
  </si>
  <si>
    <t>10FP</t>
  </si>
  <si>
    <t>Investment in Sub-Florida PDS</t>
  </si>
  <si>
    <t>10FT</t>
  </si>
  <si>
    <t>Investment in Sub-Ft. Meade</t>
  </si>
  <si>
    <t>10GE</t>
  </si>
  <si>
    <t>Investment in Sub-Grove Energy</t>
  </si>
  <si>
    <t>10IM</t>
  </si>
  <si>
    <t>Investment in Sub-Intermountain Water</t>
  </si>
  <si>
    <t>10IN</t>
  </si>
  <si>
    <t>Investment in Sub-CPK Investment Company</t>
  </si>
  <si>
    <t>10MD</t>
  </si>
  <si>
    <t>Investment in Sub-Maryland Division</t>
  </si>
  <si>
    <t>10MP</t>
  </si>
  <si>
    <t>Investment in Sub-Maryland PDS</t>
  </si>
  <si>
    <t>10MS</t>
  </si>
  <si>
    <t>Investment in Sub-Marlin Gas Services</t>
  </si>
  <si>
    <t>10P1</t>
  </si>
  <si>
    <t>Investment in Sub-Delaware PPS</t>
  </si>
  <si>
    <t>10P2</t>
  </si>
  <si>
    <t>Investment in Sub-Maryland PPS</t>
  </si>
  <si>
    <t>10PC</t>
  </si>
  <si>
    <t>Investment in Sub-PIPECO</t>
  </si>
  <si>
    <t>10PE</t>
  </si>
  <si>
    <t>Investment in Sub-Peninsula Energy</t>
  </si>
  <si>
    <t>10PP</t>
  </si>
  <si>
    <t>Investment in Sub-Delmarva PDS</t>
  </si>
  <si>
    <t>10PS</t>
  </si>
  <si>
    <t>Investment in Sub-PESCO Inc</t>
  </si>
  <si>
    <t>10RO</t>
  </si>
  <si>
    <t>Investment in Sub-Rochester</t>
  </si>
  <si>
    <t>10SC</t>
  </si>
  <si>
    <t>Investment in Sub-Sharp CGS</t>
  </si>
  <si>
    <t>10SE</t>
  </si>
  <si>
    <t>Investment in Sub-Sharp Energy</t>
  </si>
  <si>
    <t>10SF</t>
  </si>
  <si>
    <t>Investment in Sub-Sharp Florida</t>
  </si>
  <si>
    <t>10SG</t>
  </si>
  <si>
    <t>Investment in Sub-Sharpgas</t>
  </si>
  <si>
    <t>10SK</t>
  </si>
  <si>
    <t>Investment in Sub-Skipjack</t>
  </si>
  <si>
    <t>10SO</t>
  </si>
  <si>
    <t>Investment in Sub-Sharp Oil</t>
  </si>
  <si>
    <t>10SV</t>
  </si>
  <si>
    <t>Investment in Sub-CPK Service Company</t>
  </si>
  <si>
    <t>10SW</t>
  </si>
  <si>
    <t>Investment in Sub-Sharp Water</t>
  </si>
  <si>
    <t>10TR</t>
  </si>
  <si>
    <t>Investment in Sub-Tri-County</t>
  </si>
  <si>
    <t>10TW</t>
  </si>
  <si>
    <t>Investment in Sub-Tolan Water</t>
  </si>
  <si>
    <t>10WC</t>
  </si>
  <si>
    <t>Investment in Sub-Worcester County</t>
  </si>
  <si>
    <t>10XE</t>
  </si>
  <si>
    <t>Investment in Sub-Xeron</t>
  </si>
  <si>
    <t>1110</t>
  </si>
  <si>
    <t>Cash-General Disbursements</t>
  </si>
  <si>
    <t>111C</t>
  </si>
  <si>
    <t>Citizens General Disbursements</t>
  </si>
  <si>
    <t>1120</t>
  </si>
  <si>
    <t>Cash Management Account</t>
  </si>
  <si>
    <t>112C</t>
  </si>
  <si>
    <t>Citizens Cash Management Account</t>
  </si>
  <si>
    <t>1130</t>
  </si>
  <si>
    <t>Cash-Imprest Account</t>
  </si>
  <si>
    <t>1140</t>
  </si>
  <si>
    <t>Cash-Depository Account</t>
  </si>
  <si>
    <t>1149</t>
  </si>
  <si>
    <t>Direct Debits Clearing</t>
  </si>
  <si>
    <t>1150</t>
  </si>
  <si>
    <t>Cash-Payroll</t>
  </si>
  <si>
    <t>1160</t>
  </si>
  <si>
    <t>Cash-Customer Refunds</t>
  </si>
  <si>
    <t>1170</t>
  </si>
  <si>
    <t>Petty Cash</t>
  </si>
  <si>
    <t>1191</t>
  </si>
  <si>
    <t>IC Payments Credit Card</t>
  </si>
  <si>
    <t>1192</t>
  </si>
  <si>
    <t>IC Payments</t>
  </si>
  <si>
    <t>1193</t>
  </si>
  <si>
    <t>IC Payments-Pay by Phone</t>
  </si>
  <si>
    <t>1194</t>
  </si>
  <si>
    <t>IC Payments-Auto Deduct</t>
  </si>
  <si>
    <t>1199</t>
  </si>
  <si>
    <t>Cash Clearing</t>
  </si>
  <si>
    <t>119C</t>
  </si>
  <si>
    <t>Cash Clearing-Citizens</t>
  </si>
  <si>
    <t>11BA</t>
  </si>
  <si>
    <t>Deposit on Sale of Bondable Asset</t>
  </si>
  <si>
    <t>11DR</t>
  </si>
  <si>
    <t>Deposit-Dividend Reinvestment Plan</t>
  </si>
  <si>
    <t>11NC</t>
  </si>
  <si>
    <t>Negative Cash Reclass</t>
  </si>
  <si>
    <t>1210</t>
  </si>
  <si>
    <t>Notes Receivable</t>
  </si>
  <si>
    <t>1220</t>
  </si>
  <si>
    <t>Accounts Receivable</t>
  </si>
  <si>
    <t>1225</t>
  </si>
  <si>
    <t>Provision for Bad Debts</t>
  </si>
  <si>
    <t>1230</t>
  </si>
  <si>
    <t>Accounts Receivable-Merchandise</t>
  </si>
  <si>
    <t>1240</t>
  </si>
  <si>
    <t>Accounts Receivable-Gas Marketer</t>
  </si>
  <si>
    <t>1241</t>
  </si>
  <si>
    <t>Accounts Receivable-Gas Marketer SS</t>
  </si>
  <si>
    <t>1250</t>
  </si>
  <si>
    <t>Accounts Receivable-Service</t>
  </si>
  <si>
    <t>1260</t>
  </si>
  <si>
    <t>Accounts Receivable-OSS</t>
  </si>
  <si>
    <t>1265</t>
  </si>
  <si>
    <t>AR-Interbranch Collections</t>
  </si>
  <si>
    <t>1270</t>
  </si>
  <si>
    <t>Accounts Receivable-Return Checks</t>
  </si>
  <si>
    <t>1275</t>
  </si>
  <si>
    <t>Accounts Receivable Unbilled Rev-Margin</t>
  </si>
  <si>
    <t>1276</t>
  </si>
  <si>
    <t>Accounts Receivable Unbilled Rev-Fuel</t>
  </si>
  <si>
    <t>1277</t>
  </si>
  <si>
    <t>Misc. Customer Accounts Receivable</t>
  </si>
  <si>
    <t>1280</t>
  </si>
  <si>
    <t>Receivable-Health Insurance Stop Loss</t>
  </si>
  <si>
    <t>1285</t>
  </si>
  <si>
    <t>Receivable-Recoverable from Insurance</t>
  </si>
  <si>
    <t>1290</t>
  </si>
  <si>
    <t>Employee Receivables</t>
  </si>
  <si>
    <t>1299</t>
  </si>
  <si>
    <t>Miscellaneous Accounts Receivable</t>
  </si>
  <si>
    <t>12CL</t>
  </si>
  <si>
    <t>Accounts Receivable Adjustment Clearing</t>
  </si>
  <si>
    <t>12CR</t>
  </si>
  <si>
    <t>Accounts Receivable Credits</t>
  </si>
  <si>
    <t>12GB</t>
  </si>
  <si>
    <t>Accounts Receivable-Gas Bills</t>
  </si>
  <si>
    <t>12VC</t>
  </si>
  <si>
    <t>A/R Valuation Credit</t>
  </si>
  <si>
    <t>1300</t>
  </si>
  <si>
    <t>Inter-company Note</t>
  </si>
  <si>
    <t>1310</t>
  </si>
  <si>
    <t>IC with Delmarva Natural Gas</t>
  </si>
  <si>
    <t>1320</t>
  </si>
  <si>
    <t>IC with Delmarva Propane</t>
  </si>
  <si>
    <t>1330</t>
  </si>
  <si>
    <t>IC with Florida</t>
  </si>
  <si>
    <t>1340</t>
  </si>
  <si>
    <t>IC with FPU Alloc (40)</t>
  </si>
  <si>
    <t>1341</t>
  </si>
  <si>
    <t>IC with FPU Alloc (4102)</t>
  </si>
  <si>
    <t>1345</t>
  </si>
  <si>
    <t>IC with FPU Alloc (4502)</t>
  </si>
  <si>
    <t>134W</t>
  </si>
  <si>
    <t>IC with FPU Alloc (4001 Whse)</t>
  </si>
  <si>
    <t>1350</t>
  </si>
  <si>
    <t>IC with AE01 Alloc (5000)</t>
  </si>
  <si>
    <t>1360</t>
  </si>
  <si>
    <t>IC with Corporate</t>
  </si>
  <si>
    <t>1370</t>
  </si>
  <si>
    <t>IC with Water</t>
  </si>
  <si>
    <t>1380</t>
  </si>
  <si>
    <t>IC with Other</t>
  </si>
  <si>
    <t>1391</t>
  </si>
  <si>
    <t>IC with DMV OLD</t>
  </si>
  <si>
    <t>1392</t>
  </si>
  <si>
    <t>IC with FLA OLD</t>
  </si>
  <si>
    <t>13A1</t>
  </si>
  <si>
    <t>IC with Aspire Energy of Ohio</t>
  </si>
  <si>
    <t>13AB</t>
  </si>
  <si>
    <t>IC with Absolute</t>
  </si>
  <si>
    <t>13AC</t>
  </si>
  <si>
    <t>IC with Austin Cox</t>
  </si>
  <si>
    <t>13AI</t>
  </si>
  <si>
    <t>IC with Amelia Island Energy</t>
  </si>
  <si>
    <t>13AP</t>
  </si>
  <si>
    <t>IC with Aspire Propane</t>
  </si>
  <si>
    <t>13AQ</t>
  </si>
  <si>
    <t>IC with Aquarius</t>
  </si>
  <si>
    <t>13AX</t>
  </si>
  <si>
    <t>IC with Aspire Energy Express</t>
  </si>
  <si>
    <t>13BP</t>
  </si>
  <si>
    <t>IC with BravePoint</t>
  </si>
  <si>
    <t>13CF</t>
  </si>
  <si>
    <t>IC with Central Florida Gas</t>
  </si>
  <si>
    <t>13CN</t>
  </si>
  <si>
    <t>IC with Marlin Compression (CNG)</t>
  </si>
  <si>
    <t>13CU</t>
  </si>
  <si>
    <t>IC with CU</t>
  </si>
  <si>
    <t>13CW</t>
  </si>
  <si>
    <t>IC with Carroll</t>
  </si>
  <si>
    <t>13DE</t>
  </si>
  <si>
    <t>IC with Delaware Division</t>
  </si>
  <si>
    <t>13DN</t>
  </si>
  <si>
    <t>IC with Distributed Energy</t>
  </si>
  <si>
    <t>13DP</t>
  </si>
  <si>
    <t>IC with Delaware PDS</t>
  </si>
  <si>
    <t>13DW</t>
  </si>
  <si>
    <t>IC with Douglas</t>
  </si>
  <si>
    <t>13EF</t>
  </si>
  <si>
    <t>IC with Eight Flags</t>
  </si>
  <si>
    <t>13EK</t>
  </si>
  <si>
    <t>IC with Elkton</t>
  </si>
  <si>
    <t>13EL</t>
  </si>
  <si>
    <t>IC with EL companies</t>
  </si>
  <si>
    <t>13ER</t>
  </si>
  <si>
    <t>IC with Eastern Shore Real Estate</t>
  </si>
  <si>
    <t>13ES</t>
  </si>
  <si>
    <t>IC with Eastern Shore</t>
  </si>
  <si>
    <t>13FC</t>
  </si>
  <si>
    <t>IC with FPU Parent</t>
  </si>
  <si>
    <t>13FE</t>
  </si>
  <si>
    <t>IC with FPU Electric</t>
  </si>
  <si>
    <t>13FF</t>
  </si>
  <si>
    <t>IC with FPU Flo-Gas</t>
  </si>
  <si>
    <t>13FG</t>
  </si>
  <si>
    <t>IC with Florida CGS</t>
  </si>
  <si>
    <t>13FI</t>
  </si>
  <si>
    <t>IC with Indiantown</t>
  </si>
  <si>
    <t>13FM</t>
  </si>
  <si>
    <t>IC with FPU M&amp;J</t>
  </si>
  <si>
    <t>13FN</t>
  </si>
  <si>
    <t>IC with FPU Natural Gas</t>
  </si>
  <si>
    <t>13FP</t>
  </si>
  <si>
    <t>IC with Florida PDS</t>
  </si>
  <si>
    <t>13FS</t>
  </si>
  <si>
    <t>IC with FPU CGS</t>
  </si>
  <si>
    <t>13FT</t>
  </si>
  <si>
    <t>IC with Ft. Meade</t>
  </si>
  <si>
    <t>13GE</t>
  </si>
  <si>
    <t>IC with Grove Energy</t>
  </si>
  <si>
    <t>13IM</t>
  </si>
  <si>
    <t>IC with Intermountain</t>
  </si>
  <si>
    <t>13IN</t>
  </si>
  <si>
    <t>IC with CPK Investment Company</t>
  </si>
  <si>
    <t>13LN</t>
  </si>
  <si>
    <t>IC with  Blue Peake LNG</t>
  </si>
  <si>
    <t>13MD</t>
  </si>
  <si>
    <t>IC with Maryland Division</t>
  </si>
  <si>
    <t>13MP</t>
  </si>
  <si>
    <t>IC with Maryland PDS</t>
  </si>
  <si>
    <t>13MS</t>
  </si>
  <si>
    <t>IC with Marlin</t>
  </si>
  <si>
    <t>13OR</t>
  </si>
  <si>
    <t>IC with OnSight Renewables</t>
  </si>
  <si>
    <t>13P1</t>
  </si>
  <si>
    <t>IC with Delaware PPS (old)</t>
  </si>
  <si>
    <t>13P2</t>
  </si>
  <si>
    <t>IC with Maryland PPS (old)</t>
  </si>
  <si>
    <t>13PC</t>
  </si>
  <si>
    <t>IC with PIPECO</t>
  </si>
  <si>
    <t>13PE</t>
  </si>
  <si>
    <t>IC with PESCO</t>
  </si>
  <si>
    <t>13PP</t>
  </si>
  <si>
    <t>IC with Delmarva PDS</t>
  </si>
  <si>
    <t>13PS</t>
  </si>
  <si>
    <t>13RN</t>
  </si>
  <si>
    <t>IC with  Peake Renewables (RNG)</t>
  </si>
  <si>
    <t>13RO</t>
  </si>
  <si>
    <t>IC with Rochester</t>
  </si>
  <si>
    <t>13SC</t>
  </si>
  <si>
    <t>IC with Sharp CGS</t>
  </si>
  <si>
    <t>13SD</t>
  </si>
  <si>
    <t>IC with SD</t>
  </si>
  <si>
    <t>13SE</t>
  </si>
  <si>
    <t>IC with Sharp Energy</t>
  </si>
  <si>
    <t>13SF</t>
  </si>
  <si>
    <t>IC with Sharp Florida</t>
  </si>
  <si>
    <t>13SG</t>
  </si>
  <si>
    <t>IC with Sharpgas</t>
  </si>
  <si>
    <t>13SK</t>
  </si>
  <si>
    <t>IC with Skipjack</t>
  </si>
  <si>
    <t>13SP</t>
  </si>
  <si>
    <t>IC with CW-Severna Park</t>
  </si>
  <si>
    <t>13SS</t>
  </si>
  <si>
    <t>IC with Sam Shannahan</t>
  </si>
  <si>
    <t>13SV</t>
  </si>
  <si>
    <t>IC with CPK Service Company</t>
  </si>
  <si>
    <t>13SW</t>
  </si>
  <si>
    <t>IC with Water Corp</t>
  </si>
  <si>
    <t>13TR</t>
  </si>
  <si>
    <t>IC with Tri-County</t>
  </si>
  <si>
    <t>13TW</t>
  </si>
  <si>
    <t>IC with Tolan</t>
  </si>
  <si>
    <t>13WC</t>
  </si>
  <si>
    <t>IC with Worcester County</t>
  </si>
  <si>
    <t>13XE</t>
  </si>
  <si>
    <t>IC with Xeron</t>
  </si>
  <si>
    <t>13XX</t>
  </si>
  <si>
    <t>IC with XX</t>
  </si>
  <si>
    <t>1400</t>
  </si>
  <si>
    <t>Propane Inventory-Bulk</t>
  </si>
  <si>
    <t>1401</t>
  </si>
  <si>
    <t>Propane Inventory-Metered</t>
  </si>
  <si>
    <t>1402</t>
  </si>
  <si>
    <t>Propane Inventory-Bulk Other</t>
  </si>
  <si>
    <t>1403</t>
  </si>
  <si>
    <t>Propane Inventory-Loss Reserve</t>
  </si>
  <si>
    <t>1404</t>
  </si>
  <si>
    <t>Propane Inventory-Xeron/Hedge</t>
  </si>
  <si>
    <t>1405</t>
  </si>
  <si>
    <t>Propane Purchases</t>
  </si>
  <si>
    <t>1406</t>
  </si>
  <si>
    <t>Internal Freight Charges</t>
  </si>
  <si>
    <t>1407</t>
  </si>
  <si>
    <t>Truck Freight</t>
  </si>
  <si>
    <t>1408</t>
  </si>
  <si>
    <t>Railcar Freight</t>
  </si>
  <si>
    <t>1409</t>
  </si>
  <si>
    <t>Propane Inventory Prepayments</t>
  </si>
  <si>
    <t>1410</t>
  </si>
  <si>
    <t>Propane Purchase Clearing</t>
  </si>
  <si>
    <t>1411</t>
  </si>
  <si>
    <t>Propane Freight Clearing</t>
  </si>
  <si>
    <t>1412</t>
  </si>
  <si>
    <t>Propane Cost Clearing</t>
  </si>
  <si>
    <t>1421</t>
  </si>
  <si>
    <t>Appliance Inventory</t>
  </si>
  <si>
    <t>1422</t>
  </si>
  <si>
    <t>Appliance Inventory Allowance</t>
  </si>
  <si>
    <t>1423</t>
  </si>
  <si>
    <t>Freight on Appliance Inventory</t>
  </si>
  <si>
    <t>1424</t>
  </si>
  <si>
    <t>Merchandise-Leased Equipment</t>
  </si>
  <si>
    <t>1429</t>
  </si>
  <si>
    <t>Other Inventory</t>
  </si>
  <si>
    <t>1430</t>
  </si>
  <si>
    <t>Gasoline Inventory</t>
  </si>
  <si>
    <t>1431</t>
  </si>
  <si>
    <t>Construction/Service Inventory</t>
  </si>
  <si>
    <t>1432</t>
  </si>
  <si>
    <t>Compressor Station Inventory</t>
  </si>
  <si>
    <t>1433</t>
  </si>
  <si>
    <t>Truck Stock Inventory</t>
  </si>
  <si>
    <t>1434</t>
  </si>
  <si>
    <t>Cycle Count Adjustment</t>
  </si>
  <si>
    <t>1435</t>
  </si>
  <si>
    <t>Physical Inventory Adjustment</t>
  </si>
  <si>
    <t>1436</t>
  </si>
  <si>
    <t>Inventory Transfers in Transit</t>
  </si>
  <si>
    <t>1437</t>
  </si>
  <si>
    <t>Standard Cost Changes</t>
  </si>
  <si>
    <t>1438</t>
  </si>
  <si>
    <t>Purchase Price Variance</t>
  </si>
  <si>
    <t>1439</t>
  </si>
  <si>
    <t>Construction/Service Inventory Clearing</t>
  </si>
  <si>
    <t>1441</t>
  </si>
  <si>
    <t>Prepaid Storages</t>
  </si>
  <si>
    <t>1442</t>
  </si>
  <si>
    <t>Prepaid Gas Imbalances</t>
  </si>
  <si>
    <t>144A</t>
  </si>
  <si>
    <t>Prepaid Storages-GSS1</t>
  </si>
  <si>
    <t>144B</t>
  </si>
  <si>
    <t>Prepaid Storages-PS1</t>
  </si>
  <si>
    <t>144C</t>
  </si>
  <si>
    <t>Prepaid Storages-LGA1</t>
  </si>
  <si>
    <t>144D</t>
  </si>
  <si>
    <t>Prepaid Storages-WSS1</t>
  </si>
  <si>
    <t>144E</t>
  </si>
  <si>
    <t>Prepaid Storages-LSS</t>
  </si>
  <si>
    <t>144F</t>
  </si>
  <si>
    <t>Prepaid Storages-FSS</t>
  </si>
  <si>
    <t>144G</t>
  </si>
  <si>
    <t>Prepaid Storages-FSS (OLD)</t>
  </si>
  <si>
    <t>144H</t>
  </si>
  <si>
    <t>Prepaid Storages-ESS</t>
  </si>
  <si>
    <t>144I</t>
  </si>
  <si>
    <t>Prepaid Storages-EESWS</t>
  </si>
  <si>
    <t>1500</t>
  </si>
  <si>
    <t>Prepaid Taxes</t>
  </si>
  <si>
    <t>1510</t>
  </si>
  <si>
    <t>Prepaid Insurance</t>
  </si>
  <si>
    <t>1520</t>
  </si>
  <si>
    <t>Prepaid Maintenance</t>
  </si>
  <si>
    <t>1530</t>
  </si>
  <si>
    <t>Prepaid Rent</t>
  </si>
  <si>
    <t>1531</t>
  </si>
  <si>
    <t>Prepaid Land Leases</t>
  </si>
  <si>
    <t>1532</t>
  </si>
  <si>
    <t>Prepaid Security Deposits</t>
  </si>
  <si>
    <t>1540</t>
  </si>
  <si>
    <t>Prepaid Directors Fees</t>
  </si>
  <si>
    <t>1545</t>
  </si>
  <si>
    <t>Prepaid Signing Bonus</t>
  </si>
  <si>
    <t>1550</t>
  </si>
  <si>
    <t>Prepaid Other</t>
  </si>
  <si>
    <t>1551</t>
  </si>
  <si>
    <t>Prepaid Postage</t>
  </si>
  <si>
    <t>1552</t>
  </si>
  <si>
    <t>Prepaid Supply</t>
  </si>
  <si>
    <t>1553</t>
  </si>
  <si>
    <t>Prepaid Franchise Fees</t>
  </si>
  <si>
    <t>155A</t>
  </si>
  <si>
    <t>Prepaid Automated Meter Reading</t>
  </si>
  <si>
    <t>155T</t>
  </si>
  <si>
    <t>Prepaid Free Taps</t>
  </si>
  <si>
    <t>155U</t>
  </si>
  <si>
    <t>Prepaid Farm Tap Upgrades</t>
  </si>
  <si>
    <t>1560</t>
  </si>
  <si>
    <t>Mark-to-Market Asset</t>
  </si>
  <si>
    <t>1570</t>
  </si>
  <si>
    <t>Gain on Hedging Activities</t>
  </si>
  <si>
    <t>1575</t>
  </si>
  <si>
    <t>Margin Investment Asset</t>
  </si>
  <si>
    <t>157N</t>
  </si>
  <si>
    <t>NGL Imbalance Asset</t>
  </si>
  <si>
    <t>157X</t>
  </si>
  <si>
    <t>Imbalance Clearing-Asset</t>
  </si>
  <si>
    <t>1580</t>
  </si>
  <si>
    <t>Retentions</t>
  </si>
  <si>
    <t>1589</t>
  </si>
  <si>
    <t>Other Current Assets</t>
  </si>
  <si>
    <t>1590</t>
  </si>
  <si>
    <t>Contract Asset (current)</t>
  </si>
  <si>
    <t>1600</t>
  </si>
  <si>
    <t>Conservation Cost Recovery Asset</t>
  </si>
  <si>
    <t>1601</t>
  </si>
  <si>
    <t>Conservation Cost Recovery Clearing</t>
  </si>
  <si>
    <t>1606</t>
  </si>
  <si>
    <t>Storm Regulatory Asset</t>
  </si>
  <si>
    <t>1607</t>
  </si>
  <si>
    <t>Amortization of Storm Regulatory Asset</t>
  </si>
  <si>
    <t>1609</t>
  </si>
  <si>
    <t>GRIP Clearing</t>
  </si>
  <si>
    <t>1610</t>
  </si>
  <si>
    <t>PSC Assessment</t>
  </si>
  <si>
    <t>1620</t>
  </si>
  <si>
    <t>Self Insurance Asset</t>
  </si>
  <si>
    <t>1630</t>
  </si>
  <si>
    <t>Flex Rate Asset</t>
  </si>
  <si>
    <t>1660</t>
  </si>
  <si>
    <t>Cash In/Cash Out Reg Asset</t>
  </si>
  <si>
    <t>1662</t>
  </si>
  <si>
    <t>Gas Required for Operations</t>
  </si>
  <si>
    <t>1670</t>
  </si>
  <si>
    <t>Transco Storage Imbalance</t>
  </si>
  <si>
    <t>1671</t>
  </si>
  <si>
    <t>Swing Transportation Imbalances</t>
  </si>
  <si>
    <t>1672</t>
  </si>
  <si>
    <t>Swing Transportation Imbalances-Storage</t>
  </si>
  <si>
    <t>1679</t>
  </si>
  <si>
    <t>Operational Balancing Acct CLR</t>
  </si>
  <si>
    <t>1680</t>
  </si>
  <si>
    <t>Deferred Expansion Costs</t>
  </si>
  <si>
    <t>1691</t>
  </si>
  <si>
    <t>Unrecovered Purch Gas/Elec Cost</t>
  </si>
  <si>
    <t>1692</t>
  </si>
  <si>
    <t>Unrecovered PGC-To Recoup</t>
  </si>
  <si>
    <t>1693</t>
  </si>
  <si>
    <t>Unrecovered PGC-Prior Period ACA</t>
  </si>
  <si>
    <t>16DA</t>
  </si>
  <si>
    <t>Amort of Storm Accumulated Depreciation</t>
  </si>
  <si>
    <t>16DS</t>
  </si>
  <si>
    <t>Storm Accumulated Depreciation</t>
  </si>
  <si>
    <t>16EC</t>
  </si>
  <si>
    <t>Estimated Over/Under Collections</t>
  </si>
  <si>
    <t>16ES</t>
  </si>
  <si>
    <t>Estimated Over/Under Shared Margin</t>
  </si>
  <si>
    <t>16NG</t>
  </si>
  <si>
    <t>General Service Revenue Normalization</t>
  </si>
  <si>
    <t>16NR</t>
  </si>
  <si>
    <t>Residential Revenue Normalization</t>
  </si>
  <si>
    <t>16PG</t>
  </si>
  <si>
    <t>Unrecovered PGC-DB CLR</t>
  </si>
  <si>
    <t>16SM</t>
  </si>
  <si>
    <t>Unrecovered GSR-Shared Margins</t>
  </si>
  <si>
    <t>16UR</t>
  </si>
  <si>
    <t>Unrecovered PGC-Unbilled Revenue</t>
  </si>
  <si>
    <t>1700</t>
  </si>
  <si>
    <t>Deferred Gas Supply</t>
  </si>
  <si>
    <t>1705</t>
  </si>
  <si>
    <t>Storm Reserve</t>
  </si>
  <si>
    <t>1706</t>
  </si>
  <si>
    <t>1710</t>
  </si>
  <si>
    <t>Deferred Gas Required for Operations</t>
  </si>
  <si>
    <t>1720</t>
  </si>
  <si>
    <t>Environmental Regulatory Assets</t>
  </si>
  <si>
    <t>1729</t>
  </si>
  <si>
    <t>Environmental Regulatory Assets Contra</t>
  </si>
  <si>
    <t>172A</t>
  </si>
  <si>
    <t>Deferred Environmental-Recovery A</t>
  </si>
  <si>
    <t>172B</t>
  </si>
  <si>
    <t>Deferred Environmental-Recovery B</t>
  </si>
  <si>
    <t>172C</t>
  </si>
  <si>
    <t>Deferred Environmental-Recovery C</t>
  </si>
  <si>
    <t>173A</t>
  </si>
  <si>
    <t>Deferred Environmental-Collection A</t>
  </si>
  <si>
    <t>173B</t>
  </si>
  <si>
    <t>Deferred Environmental-Collection B</t>
  </si>
  <si>
    <t>173C</t>
  </si>
  <si>
    <t>Deferred Environmental-Collection C</t>
  </si>
  <si>
    <t>173D</t>
  </si>
  <si>
    <t>Deferred Environmental-Collection D</t>
  </si>
  <si>
    <t>173E</t>
  </si>
  <si>
    <t>Deferred Environmental-Collection E</t>
  </si>
  <si>
    <t>173F</t>
  </si>
  <si>
    <t>Deferred Environmental-Collection F</t>
  </si>
  <si>
    <t>173S</t>
  </si>
  <si>
    <t>Deferred Environmental Smyrna</t>
  </si>
  <si>
    <t>173Z</t>
  </si>
  <si>
    <t>Environmental Expenditures Contra</t>
  </si>
  <si>
    <t>1741</t>
  </si>
  <si>
    <t>Deferred Environmental-Tx Amort</t>
  </si>
  <si>
    <t>1742</t>
  </si>
  <si>
    <t>Deferred Environmental-Tx Norm</t>
  </si>
  <si>
    <t>1750</t>
  </si>
  <si>
    <t>109 Reg Asset-Equity AFUDC-Post 93</t>
  </si>
  <si>
    <t>1751</t>
  </si>
  <si>
    <t>109 Reg Asset-Rev Reg-Depr</t>
  </si>
  <si>
    <t>1752</t>
  </si>
  <si>
    <t>Regulatory Asset-Federal Tax to 35%</t>
  </si>
  <si>
    <t>1753</t>
  </si>
  <si>
    <t>Regulatory Asset-PA State Taxes</t>
  </si>
  <si>
    <t>1754</t>
  </si>
  <si>
    <t>Regulatory Asset-MD State Taxes</t>
  </si>
  <si>
    <t>1755</t>
  </si>
  <si>
    <t>Regulatory Asset-DE State Taxes</t>
  </si>
  <si>
    <t>1756</t>
  </si>
  <si>
    <t>Regulatory Asset-EDIT Sur-Credit</t>
  </si>
  <si>
    <t>1760</t>
  </si>
  <si>
    <t>Deferred Rate Case</t>
  </si>
  <si>
    <t>1761</t>
  </si>
  <si>
    <t>Regulatory Asset-Rate Case</t>
  </si>
  <si>
    <t>1762</t>
  </si>
  <si>
    <t>Deferred Depreciation Study</t>
  </si>
  <si>
    <t>1770</t>
  </si>
  <si>
    <t>Deferred TCR Residential Unbundling</t>
  </si>
  <si>
    <t>1771</t>
  </si>
  <si>
    <t>Deferred TCR 636 Charges</t>
  </si>
  <si>
    <t>1772</t>
  </si>
  <si>
    <t>Deferred Litigation</t>
  </si>
  <si>
    <t>1773</t>
  </si>
  <si>
    <t>Unrecovered Piping &amp; Conversion</t>
  </si>
  <si>
    <t>1774</t>
  </si>
  <si>
    <t>Unrecovered Area Expansion Costs</t>
  </si>
  <si>
    <t>1775</t>
  </si>
  <si>
    <t>Energy Efficiency</t>
  </si>
  <si>
    <t>1776</t>
  </si>
  <si>
    <t>Temporary Gas Storage Tank Program</t>
  </si>
  <si>
    <t>1780</t>
  </si>
  <si>
    <t>Deferred Post Retirement Benefits</t>
  </si>
  <si>
    <t>1781</t>
  </si>
  <si>
    <t>Retirement Plans</t>
  </si>
  <si>
    <t>1799</t>
  </si>
  <si>
    <t>Regulatory Asset</t>
  </si>
  <si>
    <t>17CO</t>
  </si>
  <si>
    <t>Regulatory Asset-COVID-19</t>
  </si>
  <si>
    <t>17DS</t>
  </si>
  <si>
    <t>17MC</t>
  </si>
  <si>
    <t>Deferred Merger Costs</t>
  </si>
  <si>
    <t>17NT</t>
  </si>
  <si>
    <t>New Technologies</t>
  </si>
  <si>
    <t>17PG</t>
  </si>
  <si>
    <t>Unrecovered PGC-Non-Current</t>
  </si>
  <si>
    <t>17RO</t>
  </si>
  <si>
    <t>Deferred Asset Retirement Obligation</t>
  </si>
  <si>
    <t>1810</t>
  </si>
  <si>
    <t>Goodwill</t>
  </si>
  <si>
    <t>1815</t>
  </si>
  <si>
    <t>Accumulated Goodwill Amortization</t>
  </si>
  <si>
    <t>1819</t>
  </si>
  <si>
    <t>Goodwill Impairment</t>
  </si>
  <si>
    <t>1820</t>
  </si>
  <si>
    <t>Customer List</t>
  </si>
  <si>
    <t>1825</t>
  </si>
  <si>
    <t>Accrued Amort. Customer List</t>
  </si>
  <si>
    <t>1829</t>
  </si>
  <si>
    <t>Customer List Impairment</t>
  </si>
  <si>
    <t>1830</t>
  </si>
  <si>
    <t>Non-Compete Agreement</t>
  </si>
  <si>
    <t>1835</t>
  </si>
  <si>
    <t>Accrued Amort. Non-Compete Agreement</t>
  </si>
  <si>
    <t>1840</t>
  </si>
  <si>
    <t>Acquisition Costs</t>
  </si>
  <si>
    <t>1845</t>
  </si>
  <si>
    <t>Accrued Amort. Acquisition Costs</t>
  </si>
  <si>
    <t>1850</t>
  </si>
  <si>
    <t>Organizational Costs</t>
  </si>
  <si>
    <t>1855</t>
  </si>
  <si>
    <t>Accrued Amort. Organizational Costs</t>
  </si>
  <si>
    <t>1859</t>
  </si>
  <si>
    <t>Organizational Cost Impairment</t>
  </si>
  <si>
    <t>1860</t>
  </si>
  <si>
    <t>Intellectual Property</t>
  </si>
  <si>
    <t>1865</t>
  </si>
  <si>
    <t>Accrued Amort. Intellectual Property</t>
  </si>
  <si>
    <t>1900</t>
  </si>
  <si>
    <t>Pension Asset</t>
  </si>
  <si>
    <t>Long-term Notes Receivable</t>
  </si>
  <si>
    <t>1911</t>
  </si>
  <si>
    <t>Long-term Accounts Receivable</t>
  </si>
  <si>
    <t>1920</t>
  </si>
  <si>
    <t>Expansion Program Receivable</t>
  </si>
  <si>
    <t>1925</t>
  </si>
  <si>
    <t>Unearned Interest</t>
  </si>
  <si>
    <t>1930</t>
  </si>
  <si>
    <t>Contract Asset (non-current)</t>
  </si>
  <si>
    <t>1950</t>
  </si>
  <si>
    <t>State IT Loss Carryforward</t>
  </si>
  <si>
    <t>1951</t>
  </si>
  <si>
    <t>Reserve-State IT Loss Carryforward</t>
  </si>
  <si>
    <t>1960</t>
  </si>
  <si>
    <t>Interest on Supplier Refunds</t>
  </si>
  <si>
    <t>1961</t>
  </si>
  <si>
    <t>Discount on Notes Payable</t>
  </si>
  <si>
    <t>1970</t>
  </si>
  <si>
    <t>Prelim Nat Gas Survey &amp; Investigation</t>
  </si>
  <si>
    <t>1971</t>
  </si>
  <si>
    <t>Deferred Development Expenses</t>
  </si>
  <si>
    <t>1972</t>
  </si>
  <si>
    <t>Deferred Conservation</t>
  </si>
  <si>
    <t>1973</t>
  </si>
  <si>
    <t>Appliance Promotions</t>
  </si>
  <si>
    <t>Deferred Post Employment Benefits</t>
  </si>
  <si>
    <t>Deferred Comp</t>
  </si>
  <si>
    <t>1982</t>
  </si>
  <si>
    <t>Prepaid Bonus</t>
  </si>
  <si>
    <t>1983</t>
  </si>
  <si>
    <t>Deferred Costs (seeking recovery)</t>
  </si>
  <si>
    <t>1990</t>
  </si>
  <si>
    <t>Clearing Account</t>
  </si>
  <si>
    <t>Piping &amp; Conversion</t>
  </si>
  <si>
    <t>1999</t>
  </si>
  <si>
    <t>Miscellaneous Deferred Charges</t>
  </si>
  <si>
    <t>19B1</t>
  </si>
  <si>
    <t>Unamortized DD&amp;E-First Mortgage Bond 1</t>
  </si>
  <si>
    <t>19B2</t>
  </si>
  <si>
    <t>Unamortized DD&amp;E-First Mortgage Bond 2</t>
  </si>
  <si>
    <t>19B3</t>
  </si>
  <si>
    <t>Unamortized DD&amp;E-First Mortgage Bond 3</t>
  </si>
  <si>
    <t>19B4</t>
  </si>
  <si>
    <t>X - Unamortized DD&amp;E-First Mortgage Bond 4</t>
  </si>
  <si>
    <t>19B5</t>
  </si>
  <si>
    <t>X - Unamortized DD&amp;E-First Mortgage Bond 5</t>
  </si>
  <si>
    <t>19CD</t>
  </si>
  <si>
    <t>Unamortized DD&amp;E-Convertible Debentures</t>
  </si>
  <si>
    <t>19DR</t>
  </si>
  <si>
    <t>Unamortized DRP</t>
  </si>
  <si>
    <t>19F1</t>
  </si>
  <si>
    <t>Unamortized DD&amp;E-FPU Senior Note 1</t>
  </si>
  <si>
    <t>19F2</t>
  </si>
  <si>
    <t>Unamortized DD&amp;E-FPU Senior Note 2</t>
  </si>
  <si>
    <t>19LF</t>
  </si>
  <si>
    <t>Unamoritized DD&amp;E-Shelf Placement</t>
  </si>
  <si>
    <t>19N0</t>
  </si>
  <si>
    <t>Unamortized DD&amp;E-Senior Note 10</t>
  </si>
  <si>
    <t>19N1</t>
  </si>
  <si>
    <t>Unamortized DD&amp;E-Senior Note 1</t>
  </si>
  <si>
    <t>19N2</t>
  </si>
  <si>
    <t>Unamortized DD&amp;E-Senior Note 2</t>
  </si>
  <si>
    <t>19N3</t>
  </si>
  <si>
    <t>Unamortized DD&amp;E-Senior Note 3</t>
  </si>
  <si>
    <t>19N4</t>
  </si>
  <si>
    <t>Unamortized DD&amp;E-Senior Note 4</t>
  </si>
  <si>
    <t>19N5</t>
  </si>
  <si>
    <t>Unamortized DD&amp;E-Senior Note 5</t>
  </si>
  <si>
    <t>19N6</t>
  </si>
  <si>
    <t>Unamortized DD&amp;E-Senior Note 6</t>
  </si>
  <si>
    <t>19N7</t>
  </si>
  <si>
    <t>Unamortized DD&amp;E-Senior Note 7</t>
  </si>
  <si>
    <t>19N8</t>
  </si>
  <si>
    <t>Unamortized DD&amp;E-Senior Note 8</t>
  </si>
  <si>
    <t>19N9</t>
  </si>
  <si>
    <t>Unamortized DD&amp;E-Senior Note 9</t>
  </si>
  <si>
    <t>19RC</t>
  </si>
  <si>
    <t>Unamoritized DD&amp;E-Revolving Credit Agrmnt</t>
  </si>
  <si>
    <t>19SH</t>
  </si>
  <si>
    <t>Unamortized DD&amp;E-Series H</t>
  </si>
  <si>
    <t>19SI</t>
  </si>
  <si>
    <t>Unamortized DD&amp;E-Series I</t>
  </si>
  <si>
    <t>19ST</t>
  </si>
  <si>
    <t>Unamortized DD&amp;E-STD</t>
  </si>
  <si>
    <t>19ZZ</t>
  </si>
  <si>
    <t>Unamortized DD&amp;E</t>
  </si>
  <si>
    <t>Current Portion of LTD</t>
  </si>
  <si>
    <t>2020</t>
  </si>
  <si>
    <t>Short-term Borrowing</t>
  </si>
  <si>
    <t>2025</t>
  </si>
  <si>
    <t>Short-term Borrowing-Negative Cash Adj</t>
  </si>
  <si>
    <t>Dividends Payable</t>
  </si>
  <si>
    <t>2100</t>
  </si>
  <si>
    <t>AP Hand Accrual</t>
  </si>
  <si>
    <t>2102</t>
  </si>
  <si>
    <t>2103</t>
  </si>
  <si>
    <t>Accounts Payable Credit Card</t>
  </si>
  <si>
    <t>2106</t>
  </si>
  <si>
    <t>AP Debit Memos</t>
  </si>
  <si>
    <t>210A</t>
  </si>
  <si>
    <t>Accounts Payable Clearing-Allocated</t>
  </si>
  <si>
    <t>210D</t>
  </si>
  <si>
    <t>Accounts Payable Clearing-Direct</t>
  </si>
  <si>
    <t>210R</t>
  </si>
  <si>
    <t>Accounts Payable-Retainage Liability</t>
  </si>
  <si>
    <t>2110</t>
  </si>
  <si>
    <t>Accounts Payable-Unmatched Receipts</t>
  </si>
  <si>
    <t>2111</t>
  </si>
  <si>
    <t>AP Gas-Unbilled</t>
  </si>
  <si>
    <t>2112</t>
  </si>
  <si>
    <t>Gas Bills Payable</t>
  </si>
  <si>
    <t>2113</t>
  </si>
  <si>
    <t>Gas Imbalance Payable</t>
  </si>
  <si>
    <t>2114</t>
  </si>
  <si>
    <t>Transco Payable</t>
  </si>
  <si>
    <t>2115</t>
  </si>
  <si>
    <t>Billing Collections Payable</t>
  </si>
  <si>
    <t>2116</t>
  </si>
  <si>
    <t>CUC OSS Payable</t>
  </si>
  <si>
    <t>2118</t>
  </si>
  <si>
    <t>Interbranch</t>
  </si>
  <si>
    <t>2120</t>
  </si>
  <si>
    <t>Gas Marketer Payable</t>
  </si>
  <si>
    <t>2131</t>
  </si>
  <si>
    <t>Flex Plan Payable/Withholding</t>
  </si>
  <si>
    <t>2132</t>
  </si>
  <si>
    <t>401K Payable/Withholding</t>
  </si>
  <si>
    <t>2133</t>
  </si>
  <si>
    <t>CUC Stock Payable/Withholding</t>
  </si>
  <si>
    <t>2135</t>
  </si>
  <si>
    <t>401K Loan Payable/Withholding</t>
  </si>
  <si>
    <t>2136</t>
  </si>
  <si>
    <t>Opt Life/AD&amp;D Payable/Withholding</t>
  </si>
  <si>
    <t>2140</t>
  </si>
  <si>
    <t>Sharing Fund Payable</t>
  </si>
  <si>
    <t>2141</t>
  </si>
  <si>
    <t>United Way Payable/Withholding</t>
  </si>
  <si>
    <t>2142</t>
  </si>
  <si>
    <t>Garnishments Payable/Witholding</t>
  </si>
  <si>
    <t>2143</t>
  </si>
  <si>
    <t>Company AR Payable/Witholding</t>
  </si>
  <si>
    <t>2144</t>
  </si>
  <si>
    <t>Union Dues Payable/Withholding</t>
  </si>
  <si>
    <t>2145</t>
  </si>
  <si>
    <t>Savings Bonds Payable/Wihholding</t>
  </si>
  <si>
    <t>Medical/Dental Fees Payable/Withholding</t>
  </si>
  <si>
    <t>2151</t>
  </si>
  <si>
    <t>Life Insurance Payable/Withholding</t>
  </si>
  <si>
    <t>2152</t>
  </si>
  <si>
    <t>LTD Insurance Payable/Withholding</t>
  </si>
  <si>
    <t>2153</t>
  </si>
  <si>
    <t>AD&amp;D Insurance Payable/Withholding</t>
  </si>
  <si>
    <t>2154</t>
  </si>
  <si>
    <t>Expense Reimbursement Payable</t>
  </si>
  <si>
    <t>2155</t>
  </si>
  <si>
    <t>Dental Only Fees Payable/Withholding</t>
  </si>
  <si>
    <t>2159</t>
  </si>
  <si>
    <t>Other Withholding/Misc</t>
  </si>
  <si>
    <t>2160</t>
  </si>
  <si>
    <t>Cash Receipts Clearing</t>
  </si>
  <si>
    <t>2165</t>
  </si>
  <si>
    <t>Loans Payable</t>
  </si>
  <si>
    <t>2170</t>
  </si>
  <si>
    <t>Refunds-Cust Deposits/Overpay</t>
  </si>
  <si>
    <t>2175</t>
  </si>
  <si>
    <t>Collection Fees Payable</t>
  </si>
  <si>
    <t>2180</t>
  </si>
  <si>
    <t>Fundrasing Proceeds</t>
  </si>
  <si>
    <t>21CR</t>
  </si>
  <si>
    <t>A/R Credits Payable</t>
  </si>
  <si>
    <t>21LS</t>
  </si>
  <si>
    <t>Accounts Payable Clearing-Leases</t>
  </si>
  <si>
    <t>21NC</t>
  </si>
  <si>
    <t>Negative Cash Liability</t>
  </si>
  <si>
    <t>2210</t>
  </si>
  <si>
    <t>Customer Deposits</t>
  </si>
  <si>
    <t>2211</t>
  </si>
  <si>
    <t>Customer Deposits-Unclaimed Refunds</t>
  </si>
  <si>
    <t>2212</t>
  </si>
  <si>
    <t>Gift Certificates</t>
  </si>
  <si>
    <t>2213</t>
  </si>
  <si>
    <t>Merchandise Downpayments Billed in Adv</t>
  </si>
  <si>
    <t>2220</t>
  </si>
  <si>
    <t>Reserve for Refund</t>
  </si>
  <si>
    <t>2230</t>
  </si>
  <si>
    <t>Customer Advances-Construction</t>
  </si>
  <si>
    <t>2240</t>
  </si>
  <si>
    <t>Customer Pre-buy</t>
  </si>
  <si>
    <t>22CR</t>
  </si>
  <si>
    <t>A/R Refunds Payable</t>
  </si>
  <si>
    <t>2310</t>
  </si>
  <si>
    <t>Accrued Interest</t>
  </si>
  <si>
    <t>2320</t>
  </si>
  <si>
    <t>Accrued Short-term Interest</t>
  </si>
  <si>
    <t>2330</t>
  </si>
  <si>
    <t>Accrued Interest on Customer Deposits</t>
  </si>
  <si>
    <t>23B1</t>
  </si>
  <si>
    <t>Accrued Interest FMB 1-9.57%</t>
  </si>
  <si>
    <t>23B2</t>
  </si>
  <si>
    <t>Accrued Interest FMB 2-10.03%</t>
  </si>
  <si>
    <t>23B3</t>
  </si>
  <si>
    <t>Accrued Interest FMB 3-9.08%</t>
  </si>
  <si>
    <t>23B4</t>
  </si>
  <si>
    <t>Accrued Interest FMB 4-6.85%</t>
  </si>
  <si>
    <t>23B5</t>
  </si>
  <si>
    <t>Accrued Interest FMB 5-4.9%</t>
  </si>
  <si>
    <t>23CD</t>
  </si>
  <si>
    <t>Accrued Interest Conv Debentures 8.25%</t>
  </si>
  <si>
    <t>23I1</t>
  </si>
  <si>
    <t>Accrued Interest Intermed. Term Note 1</t>
  </si>
  <si>
    <t>23I2</t>
  </si>
  <si>
    <t>Accrued Interest Intermed. Term Note 2</t>
  </si>
  <si>
    <t>23LF</t>
  </si>
  <si>
    <t>Accrued Interest Shelf Agreement</t>
  </si>
  <si>
    <t>23M1</t>
  </si>
  <si>
    <t>Accrued Interest Master Agree 1-2.96%</t>
  </si>
  <si>
    <t>23N0</t>
  </si>
  <si>
    <t>Accrued Interest Senior Note 10-3.73%</t>
  </si>
  <si>
    <t>23N1</t>
  </si>
  <si>
    <t>Accrued Interest Senior Note 1</t>
  </si>
  <si>
    <t>23N2</t>
  </si>
  <si>
    <t>Accrued Interest Senior Note 2</t>
  </si>
  <si>
    <t>23N3</t>
  </si>
  <si>
    <t>Accrued Interest Senior Note 3-6.85%</t>
  </si>
  <si>
    <t>23N4</t>
  </si>
  <si>
    <t>Accrued Interest Shelf 4-3%</t>
  </si>
  <si>
    <t>23N5</t>
  </si>
  <si>
    <t>Accrued Interest Senior Note 5-6.64%</t>
  </si>
  <si>
    <t>23N6</t>
  </si>
  <si>
    <t>Accrued Interest Senior Note 6-5.5%</t>
  </si>
  <si>
    <t>23N7</t>
  </si>
  <si>
    <t>Accrued Interest Senior Note 7-5.93%</t>
  </si>
  <si>
    <t>23N8</t>
  </si>
  <si>
    <t>Accrued Interest Senior Note 8-5.68%</t>
  </si>
  <si>
    <t>23N9</t>
  </si>
  <si>
    <t>Accrued Interest Senior Note 9-6.43%</t>
  </si>
  <si>
    <t>23RC</t>
  </si>
  <si>
    <t>Accrued Interest Revolving LOC</t>
  </si>
  <si>
    <t>23SI</t>
  </si>
  <si>
    <t>Accrued Interest Series I Bond-9.37%</t>
  </si>
  <si>
    <t>23T1</t>
  </si>
  <si>
    <t>Accrued Interest Tranche 1-3.48%</t>
  </si>
  <si>
    <t>23T2</t>
  </si>
  <si>
    <t>Accrued Interest Tranche 2-3.58%</t>
  </si>
  <si>
    <t>23T3</t>
  </si>
  <si>
    <t>Accrued Interest Tranche 3-3.98%</t>
  </si>
  <si>
    <t>23ZZ</t>
  </si>
  <si>
    <t>Accrued Interest Undefined Instrument</t>
  </si>
  <si>
    <t>2401</t>
  </si>
  <si>
    <t>Income Tax Liability-State</t>
  </si>
  <si>
    <t>2410</t>
  </si>
  <si>
    <t>Income Tax Liab-ADIT Offset to Current</t>
  </si>
  <si>
    <t>2411</t>
  </si>
  <si>
    <t>Income Tax Reserve</t>
  </si>
  <si>
    <t>2415</t>
  </si>
  <si>
    <t>Income Tax Liab-Minimum Pension Liab Adj</t>
  </si>
  <si>
    <t>2420</t>
  </si>
  <si>
    <t>Income Tax Liability-Federal</t>
  </si>
  <si>
    <t>24AL</t>
  </si>
  <si>
    <t>Income Tax Liability-AL</t>
  </si>
  <si>
    <t>24AZ</t>
  </si>
  <si>
    <t>Income Tax Liability-AZ</t>
  </si>
  <si>
    <t>24CA</t>
  </si>
  <si>
    <t>Income Tax Liability-CA</t>
  </si>
  <si>
    <t>24CO</t>
  </si>
  <si>
    <t>Income Tax Liability-CO</t>
  </si>
  <si>
    <t>24DE</t>
  </si>
  <si>
    <t>Income Tax Liability-DE</t>
  </si>
  <si>
    <t>24FL</t>
  </si>
  <si>
    <t>Income Tax Liability-FL</t>
  </si>
  <si>
    <t>24GA</t>
  </si>
  <si>
    <t>Income Tax Liability-GA</t>
  </si>
  <si>
    <t>24ID</t>
  </si>
  <si>
    <t>Income Tax Liability-ID</t>
  </si>
  <si>
    <t>24IL</t>
  </si>
  <si>
    <t>Income Tax Liability-IL</t>
  </si>
  <si>
    <t>24KS</t>
  </si>
  <si>
    <t>Income Tax Liability-KS</t>
  </si>
  <si>
    <t>24KY</t>
  </si>
  <si>
    <t>Income Tax Liability-KY</t>
  </si>
  <si>
    <t>24LA</t>
  </si>
  <si>
    <t>Income Tax Liability-LA</t>
  </si>
  <si>
    <t>24MA</t>
  </si>
  <si>
    <t>Income Tax Liability-MA</t>
  </si>
  <si>
    <t>24MD</t>
  </si>
  <si>
    <t>Income Tax Liability-MD</t>
  </si>
  <si>
    <t>24ME</t>
  </si>
  <si>
    <t>Income Tax Liability-ME</t>
  </si>
  <si>
    <t>24MI</t>
  </si>
  <si>
    <t>Income Tax Liability-MI</t>
  </si>
  <si>
    <t>24MN</t>
  </si>
  <si>
    <t>Income Tax Liability-MN</t>
  </si>
  <si>
    <t>24MS</t>
  </si>
  <si>
    <t>Income Tax Liability-MS</t>
  </si>
  <si>
    <t>24NC</t>
  </si>
  <si>
    <t>Income Tax Liability-NC</t>
  </si>
  <si>
    <t>24NE</t>
  </si>
  <si>
    <t>Income Tax Liability-NE</t>
  </si>
  <si>
    <t>24NH</t>
  </si>
  <si>
    <t>Income Tax Liability-NH</t>
  </si>
  <si>
    <t>24NJ</t>
  </si>
  <si>
    <t>Income Tax Liability-NJ</t>
  </si>
  <si>
    <t>24OH</t>
  </si>
  <si>
    <t>Income Tax Liability-OH</t>
  </si>
  <si>
    <t>24OR</t>
  </si>
  <si>
    <t>Income Tax Liability-OR</t>
  </si>
  <si>
    <t>24PA</t>
  </si>
  <si>
    <t>Income Tax Liability-PA</t>
  </si>
  <si>
    <t>24RI</t>
  </si>
  <si>
    <t>Income Tax Liability-RI</t>
  </si>
  <si>
    <t>24SC</t>
  </si>
  <si>
    <t>Income Tax Liability-SC</t>
  </si>
  <si>
    <t>24TN</t>
  </si>
  <si>
    <t>Income Tax Liability-TN</t>
  </si>
  <si>
    <t>24TX</t>
  </si>
  <si>
    <t>Income Tax Liability-TX</t>
  </si>
  <si>
    <t>24VA</t>
  </si>
  <si>
    <t>Income Tax Liability-VA</t>
  </si>
  <si>
    <t>24WV</t>
  </si>
  <si>
    <t>Income Tax Liability WV</t>
  </si>
  <si>
    <t>24ZZ</t>
  </si>
  <si>
    <t>State Income Tax Liability-Fin 48</t>
  </si>
  <si>
    <t>2500</t>
  </si>
  <si>
    <t>ADIT Federal</t>
  </si>
  <si>
    <t>2501</t>
  </si>
  <si>
    <t>ADIT State</t>
  </si>
  <si>
    <t>2510</t>
  </si>
  <si>
    <t>ADIT State Tax Reg Asset-PA</t>
  </si>
  <si>
    <t>2511</t>
  </si>
  <si>
    <t>ADIT State Tax Reg Asset-MD</t>
  </si>
  <si>
    <t>2512</t>
  </si>
  <si>
    <t>ADIT State Tax Reg Asset-DE</t>
  </si>
  <si>
    <t>251V</t>
  </si>
  <si>
    <t>ADIT State Valuation Allowance</t>
  </si>
  <si>
    <t>2520</t>
  </si>
  <si>
    <t>ADIT Fed Tax Change-Reg Asset</t>
  </si>
  <si>
    <t>252L</t>
  </si>
  <si>
    <t>ADIT Fed NOL Carryforward</t>
  </si>
  <si>
    <t>25AA</t>
  </si>
  <si>
    <t>ADIT Acquisition Adjustment</t>
  </si>
  <si>
    <t>25AF</t>
  </si>
  <si>
    <t>ADIT AFUDC</t>
  </si>
  <si>
    <t>25AM</t>
  </si>
  <si>
    <t>ADIT Amortization</t>
  </si>
  <si>
    <t>25AP</t>
  </si>
  <si>
    <t>ADIT Appliance Allowance</t>
  </si>
  <si>
    <t>25AX</t>
  </si>
  <si>
    <t>ADIT Tax Rate Change-Acq Adj</t>
  </si>
  <si>
    <t>25BD</t>
  </si>
  <si>
    <t>ADIT Bad Debts</t>
  </si>
  <si>
    <t>25BN</t>
  </si>
  <si>
    <t>ADIT Bonus</t>
  </si>
  <si>
    <t>25CC</t>
  </si>
  <si>
    <t>ADIT Conversion Costs Other</t>
  </si>
  <si>
    <t>25CD</t>
  </si>
  <si>
    <t>ADIT Convertible Debentures</t>
  </si>
  <si>
    <t>25CI</t>
  </si>
  <si>
    <t>ADIT Capitalized Inventory</t>
  </si>
  <si>
    <t>25CN</t>
  </si>
  <si>
    <t>ADIT Conservation</t>
  </si>
  <si>
    <t>25DB</t>
  </si>
  <si>
    <t>ADIT Debt Prepayment</t>
  </si>
  <si>
    <t>25DI</t>
  </si>
  <si>
    <t>ADIT Derivatives</t>
  </si>
  <si>
    <t>25DP</t>
  </si>
  <si>
    <t>ADIT Depreciation</t>
  </si>
  <si>
    <t>25DR</t>
  </si>
  <si>
    <t>ADIT Deferred Revenue</t>
  </si>
  <si>
    <t>25E3</t>
  </si>
  <si>
    <t>ADIT E3</t>
  </si>
  <si>
    <t>25EN</t>
  </si>
  <si>
    <t>ADIT Environmental</t>
  </si>
  <si>
    <t>25FA</t>
  </si>
  <si>
    <t>ADIT FIFO Adjustments</t>
  </si>
  <si>
    <t>25FR</t>
  </si>
  <si>
    <t>ADIT Flex Revenue</t>
  </si>
  <si>
    <t>25GI</t>
  </si>
  <si>
    <t>ADIT Goodwill Impairment</t>
  </si>
  <si>
    <t>25GP</t>
  </si>
  <si>
    <t>ADIT GRIP</t>
  </si>
  <si>
    <t>25HI</t>
  </si>
  <si>
    <t>ADIT Health Insurance</t>
  </si>
  <si>
    <t>25IA</t>
  </si>
  <si>
    <t>ADIT Sec 263A IRS Audit</t>
  </si>
  <si>
    <t>25ID</t>
  </si>
  <si>
    <t>ADIT Insurance Deductibles</t>
  </si>
  <si>
    <t>25IM</t>
  </si>
  <si>
    <t>ADIT Impairment of Other Intangibles</t>
  </si>
  <si>
    <t>25IT</t>
  </si>
  <si>
    <t>Accum Deferred Investment Tax Credits</t>
  </si>
  <si>
    <t>25K1</t>
  </si>
  <si>
    <t>ADIT K-1 Income</t>
  </si>
  <si>
    <t>25LC</t>
  </si>
  <si>
    <t>ADIT Fed Impact of Loss Carryforward</t>
  </si>
  <si>
    <t>25LS</t>
  </si>
  <si>
    <t>ADIT Leases</t>
  </si>
  <si>
    <t>25LT</t>
  </si>
  <si>
    <t>ADIT Litigation</t>
  </si>
  <si>
    <t>25MC</t>
  </si>
  <si>
    <t>ADIT Merger Costs (Reg Asset)</t>
  </si>
  <si>
    <t>25MK</t>
  </si>
  <si>
    <t>ADIT Mark-to-market</t>
  </si>
  <si>
    <t>25MR</t>
  </si>
  <si>
    <t>ADIT Miscellaneous Reserves</t>
  </si>
  <si>
    <t>25OH</t>
  </si>
  <si>
    <t>ADIT Depreciation-Capitalized Overhead</t>
  </si>
  <si>
    <t>25PC</t>
  </si>
  <si>
    <t>ADIT Piping &amp; Conversion</t>
  </si>
  <si>
    <t>25PG</t>
  </si>
  <si>
    <t>ADIT PG/PE Cost</t>
  </si>
  <si>
    <t>25PL</t>
  </si>
  <si>
    <t>ADIT Minimum Pension Liability</t>
  </si>
  <si>
    <t>25PN</t>
  </si>
  <si>
    <t>ADIT Pension</t>
  </si>
  <si>
    <t>25PR</t>
  </si>
  <si>
    <t>ADIT Post-retirement Benefits</t>
  </si>
  <si>
    <t>25RC</t>
  </si>
  <si>
    <t>ADIT Rate Case</t>
  </si>
  <si>
    <t>25RD</t>
  </si>
  <si>
    <t>ADIT Reacquired Debt</t>
  </si>
  <si>
    <t>25RE</t>
  </si>
  <si>
    <t>ADIT Repairs</t>
  </si>
  <si>
    <t>25RG</t>
  </si>
  <si>
    <t>ADIT Regulatory Asset/Liability</t>
  </si>
  <si>
    <t>25RH</t>
  </si>
  <si>
    <t>ADIT Rent Holiday</t>
  </si>
  <si>
    <t>25RP</t>
  </si>
  <si>
    <t>ADIT Real Property Tx</t>
  </si>
  <si>
    <t>25RT</t>
  </si>
  <si>
    <t>ADIT Rabbi Trust</t>
  </si>
  <si>
    <t>25SD</t>
  </si>
  <si>
    <t>ADIT State Decoupling</t>
  </si>
  <si>
    <t>25SI</t>
  </si>
  <si>
    <t>ADIT Self Insurance</t>
  </si>
  <si>
    <t>25SL</t>
  </si>
  <si>
    <t>ADIT State IT Loss Carryforward</t>
  </si>
  <si>
    <t>25SR</t>
  </si>
  <si>
    <t>ADIT SERP</t>
  </si>
  <si>
    <t>25SV</t>
  </si>
  <si>
    <t>ADIT Outside Services</t>
  </si>
  <si>
    <t>25SW</t>
  </si>
  <si>
    <t>ADIT Stock Warrants</t>
  </si>
  <si>
    <t>25TA</t>
  </si>
  <si>
    <t>ADIT Tax Asset</t>
  </si>
  <si>
    <t>25TC</t>
  </si>
  <si>
    <t>ADIT Transportation Cost Recovery (TCR)</t>
  </si>
  <si>
    <t>25TF</t>
  </si>
  <si>
    <t>ADIT Tap Fees</t>
  </si>
  <si>
    <t>25TX</t>
  </si>
  <si>
    <t>ADIT Tax Rate Change</t>
  </si>
  <si>
    <t>25UR</t>
  </si>
  <si>
    <t>ADIT Unbilled Revenue</t>
  </si>
  <si>
    <t>25VA</t>
  </si>
  <si>
    <t>ADIT Vacation</t>
  </si>
  <si>
    <t>25WR</t>
  </si>
  <si>
    <t>ADIT Weather (Storm) Reserve</t>
  </si>
  <si>
    <t>25ZZ</t>
  </si>
  <si>
    <t>ADIT Adjustment</t>
  </si>
  <si>
    <t>2600</t>
  </si>
  <si>
    <t>Conservation Cost Recovery Liability</t>
  </si>
  <si>
    <t>2601</t>
  </si>
  <si>
    <t>2605</t>
  </si>
  <si>
    <t>(Over)/Under Collections GRIP</t>
  </si>
  <si>
    <t>2609</t>
  </si>
  <si>
    <t>2610</t>
  </si>
  <si>
    <t>Shared Interruptible Margins (90%)</t>
  </si>
  <si>
    <t>2611</t>
  </si>
  <si>
    <t>Flex Rate Liability</t>
  </si>
  <si>
    <t>2620</t>
  </si>
  <si>
    <t>Self Insurance-Current</t>
  </si>
  <si>
    <t>2621</t>
  </si>
  <si>
    <t>Self Insurance-Current Contra</t>
  </si>
  <si>
    <t>2630</t>
  </si>
  <si>
    <t>OFO Penalties</t>
  </si>
  <si>
    <t>2640</t>
  </si>
  <si>
    <t>Over Earnings Liability</t>
  </si>
  <si>
    <t>2660</t>
  </si>
  <si>
    <t>Cash In/Cash Out</t>
  </si>
  <si>
    <t>2661</t>
  </si>
  <si>
    <t>Cash in/Cash Out Contra</t>
  </si>
  <si>
    <t>2662</t>
  </si>
  <si>
    <t>Accrued Gas Required for Operations</t>
  </si>
  <si>
    <t>2670</t>
  </si>
  <si>
    <t>Operational Balancing Acct Credit</t>
  </si>
  <si>
    <t>2680</t>
  </si>
  <si>
    <t>Storages</t>
  </si>
  <si>
    <t>2699</t>
  </si>
  <si>
    <t>Regulatory Liability-Current</t>
  </si>
  <si>
    <t>26OB</t>
  </si>
  <si>
    <t>26PG</t>
  </si>
  <si>
    <t>Over-recovered PGC</t>
  </si>
  <si>
    <t>26ST</t>
  </si>
  <si>
    <t>Storm Regulatory Liability</t>
  </si>
  <si>
    <t>2700</t>
  </si>
  <si>
    <t>Contract Liability (current)</t>
  </si>
  <si>
    <t>2710</t>
  </si>
  <si>
    <t>Accrued Payroll</t>
  </si>
  <si>
    <t>2711</t>
  </si>
  <si>
    <t>Accrued PTO</t>
  </si>
  <si>
    <t>2712</t>
  </si>
  <si>
    <t>Accrued Comp Time</t>
  </si>
  <si>
    <t>2713</t>
  </si>
  <si>
    <t>Accrued Commissions</t>
  </si>
  <si>
    <t>2714</t>
  </si>
  <si>
    <t>Accrued Bonus</t>
  </si>
  <si>
    <t>2715</t>
  </si>
  <si>
    <t>Accrued Deferred Compensation</t>
  </si>
  <si>
    <t>2716</t>
  </si>
  <si>
    <t>Accrued Severance</t>
  </si>
  <si>
    <t>2720</t>
  </si>
  <si>
    <t>Mark-to-Market Liability</t>
  </si>
  <si>
    <t>2730</t>
  </si>
  <si>
    <t>Accrued Health Claims(A)</t>
  </si>
  <si>
    <t>2731</t>
  </si>
  <si>
    <t>Accrued Health Claims(B)</t>
  </si>
  <si>
    <t>2732</t>
  </si>
  <si>
    <t>Accrued Pension SERP (Current)</t>
  </si>
  <si>
    <t>2733</t>
  </si>
  <si>
    <t>Accrued OPRB (Current)</t>
  </si>
  <si>
    <t>2734</t>
  </si>
  <si>
    <t>Accrued Tax &amp; Audit Fees</t>
  </si>
  <si>
    <t>2735</t>
  </si>
  <si>
    <t>Accrued Legal/Consulting</t>
  </si>
  <si>
    <t>2740</t>
  </si>
  <si>
    <t>Accumulated Provision for Rate Refund</t>
  </si>
  <si>
    <t>2750</t>
  </si>
  <si>
    <t>Deferred Revenue</t>
  </si>
  <si>
    <t>2760</t>
  </si>
  <si>
    <t>Accrued Unbilled Revenue</t>
  </si>
  <si>
    <t>2770</t>
  </si>
  <si>
    <t>Loss on Hedging Activities</t>
  </si>
  <si>
    <t>2771</t>
  </si>
  <si>
    <t>Restructuring Activities Liability</t>
  </si>
  <si>
    <t>2775</t>
  </si>
  <si>
    <t>Margin Investment Liability</t>
  </si>
  <si>
    <t>2777</t>
  </si>
  <si>
    <t>Operating Lease Liability (Current)</t>
  </si>
  <si>
    <t>2778</t>
  </si>
  <si>
    <t>Deferred Environmental Liability</t>
  </si>
  <si>
    <t>2779</t>
  </si>
  <si>
    <t>Accrued Other Expenses</t>
  </si>
  <si>
    <t>277B</t>
  </si>
  <si>
    <t>OBA Imbalance</t>
  </si>
  <si>
    <t>277C</t>
  </si>
  <si>
    <t>Cobra Imbalance</t>
  </si>
  <si>
    <t>277L</t>
  </si>
  <si>
    <t>Langiappe Imbalance</t>
  </si>
  <si>
    <t>277N</t>
  </si>
  <si>
    <t>NGL Imbalance Liability</t>
  </si>
  <si>
    <t>277P</t>
  </si>
  <si>
    <t>IPP Imbalance</t>
  </si>
  <si>
    <t>277T</t>
  </si>
  <si>
    <t>ITS Imbalance</t>
  </si>
  <si>
    <t>277X</t>
  </si>
  <si>
    <t>Imbalance Clearing-Liability</t>
  </si>
  <si>
    <t>2780</t>
  </si>
  <si>
    <t>Misc Other Taxes</t>
  </si>
  <si>
    <t>2781</t>
  </si>
  <si>
    <t>Property Taxes</t>
  </si>
  <si>
    <t>2782</t>
  </si>
  <si>
    <t>Franchise Tax</t>
  </si>
  <si>
    <t>2783</t>
  </si>
  <si>
    <t>Accrued Small Business Tax</t>
  </si>
  <si>
    <t>2784</t>
  </si>
  <si>
    <t>Accrued Federal Excise Tax</t>
  </si>
  <si>
    <t>2785</t>
  </si>
  <si>
    <t>Accrued State Regulatory Tax</t>
  </si>
  <si>
    <t>2786</t>
  </si>
  <si>
    <t>Accrued Motor Fuel Tax</t>
  </si>
  <si>
    <t>2787</t>
  </si>
  <si>
    <t>Accrued Special Fuel Tax</t>
  </si>
  <si>
    <t>2788</t>
  </si>
  <si>
    <t>Accrued Gross Receipts Tax</t>
  </si>
  <si>
    <t>2789</t>
  </si>
  <si>
    <t>Accrued Utility Tax</t>
  </si>
  <si>
    <t>2790</t>
  </si>
  <si>
    <t>Federal &amp; FICA Withholding</t>
  </si>
  <si>
    <t>2795</t>
  </si>
  <si>
    <t>FUTA</t>
  </si>
  <si>
    <t>27AL</t>
  </si>
  <si>
    <t>AL Taxes Other</t>
  </si>
  <si>
    <t>27AZ</t>
  </si>
  <si>
    <t>27CA</t>
  </si>
  <si>
    <t>CA Taxes Other</t>
  </si>
  <si>
    <t>27CO</t>
  </si>
  <si>
    <t>CO Taxes Other</t>
  </si>
  <si>
    <t>27CT</t>
  </si>
  <si>
    <t>CT Taxes Other</t>
  </si>
  <si>
    <t>27DE</t>
  </si>
  <si>
    <t>DE Taxes Other</t>
  </si>
  <si>
    <t>27FL</t>
  </si>
  <si>
    <t>FL Taxes Other</t>
  </si>
  <si>
    <t>27GA</t>
  </si>
  <si>
    <t>GA Taxes Other</t>
  </si>
  <si>
    <t>27ID</t>
  </si>
  <si>
    <t>ID Taxes Other</t>
  </si>
  <si>
    <t>27IL</t>
  </si>
  <si>
    <t>IL Taxes Other</t>
  </si>
  <si>
    <t>27KY</t>
  </si>
  <si>
    <t>KY Taxes Other</t>
  </si>
  <si>
    <t>27MA</t>
  </si>
  <si>
    <t>MA Taxes Other</t>
  </si>
  <si>
    <t>27MD</t>
  </si>
  <si>
    <t>MD Taxes Other</t>
  </si>
  <si>
    <t>27ME</t>
  </si>
  <si>
    <t>ME Taxes Other</t>
  </si>
  <si>
    <t>27MI</t>
  </si>
  <si>
    <t>MI Taxes Other</t>
  </si>
  <si>
    <t>27MN</t>
  </si>
  <si>
    <t>MN Taxes Other</t>
  </si>
  <si>
    <t>27MS</t>
  </si>
  <si>
    <t>MS Taxes Other</t>
  </si>
  <si>
    <t>27NC</t>
  </si>
  <si>
    <t>NC Taxes Other</t>
  </si>
  <si>
    <t>27NE</t>
  </si>
  <si>
    <t>NE Taxes Other</t>
  </si>
  <si>
    <t>27NH</t>
  </si>
  <si>
    <t>NH Taxes Other</t>
  </si>
  <si>
    <t>27NJ</t>
  </si>
  <si>
    <t>NJ Taxes Other</t>
  </si>
  <si>
    <t>27NV</t>
  </si>
  <si>
    <t>NV Taxes Other</t>
  </si>
  <si>
    <t>27NY</t>
  </si>
  <si>
    <t>NY Taxes Other</t>
  </si>
  <si>
    <t>27OH</t>
  </si>
  <si>
    <t>OH Taxes Other</t>
  </si>
  <si>
    <t>27OR</t>
  </si>
  <si>
    <t>OR Taxes Other</t>
  </si>
  <si>
    <t>27PA</t>
  </si>
  <si>
    <t>PA Taxes Other</t>
  </si>
  <si>
    <t>27RI</t>
  </si>
  <si>
    <t>RI Taxes Other</t>
  </si>
  <si>
    <t>27TN</t>
  </si>
  <si>
    <t>TN Taxes Other</t>
  </si>
  <si>
    <t>27TX</t>
  </si>
  <si>
    <t>TX Taxes Other</t>
  </si>
  <si>
    <t>27VA</t>
  </si>
  <si>
    <t>VA Taxes Other</t>
  </si>
  <si>
    <t>27WV</t>
  </si>
  <si>
    <t>WV Taxes Other</t>
  </si>
  <si>
    <t>2800</t>
  </si>
  <si>
    <t>Self Insurance-Long-Term</t>
  </si>
  <si>
    <t>2802</t>
  </si>
  <si>
    <t>Conservation Cost Recovery</t>
  </si>
  <si>
    <t>2803</t>
  </si>
  <si>
    <t>109 Regulatory Liability-Depreciation</t>
  </si>
  <si>
    <t>2804</t>
  </si>
  <si>
    <t>Environmental Overcollection</t>
  </si>
  <si>
    <t>2805</t>
  </si>
  <si>
    <t>2806</t>
  </si>
  <si>
    <t>Deferred Gain on Sale of Property</t>
  </si>
  <si>
    <t>2809</t>
  </si>
  <si>
    <t>Other Regulatory Liabilities</t>
  </si>
  <si>
    <t>280A</t>
  </si>
  <si>
    <t>Regulatory Liability-Tx Rt Chg Acq Adj</t>
  </si>
  <si>
    <t>280R</t>
  </si>
  <si>
    <t>Regulatory Liability-Tax Rate Change</t>
  </si>
  <si>
    <t>280S</t>
  </si>
  <si>
    <t>Storm Interest Regulatory Liability</t>
  </si>
  <si>
    <t>280X</t>
  </si>
  <si>
    <t>Regulatory Liability-ADIT Non-Current</t>
  </si>
  <si>
    <t>2810</t>
  </si>
  <si>
    <t>Deferred Environmental Costs</t>
  </si>
  <si>
    <t>2815</t>
  </si>
  <si>
    <t>2819</t>
  </si>
  <si>
    <t>Deferred Environmental Contra</t>
  </si>
  <si>
    <t>2820</t>
  </si>
  <si>
    <t>Contract Liability (non-current)</t>
  </si>
  <si>
    <t>2900</t>
  </si>
  <si>
    <t>Accrued Pensions</t>
  </si>
  <si>
    <t>2901</t>
  </si>
  <si>
    <t>Accrued Pension SERP</t>
  </si>
  <si>
    <t>2902</t>
  </si>
  <si>
    <t>Accrued Minimum Pension Liability</t>
  </si>
  <si>
    <t>2909</t>
  </si>
  <si>
    <t>Pension Contra</t>
  </si>
  <si>
    <t>2910</t>
  </si>
  <si>
    <t>Other Post Employment Benefits</t>
  </si>
  <si>
    <t>2920</t>
  </si>
  <si>
    <t>Other Post Retirement Benefits</t>
  </si>
  <si>
    <t>2921</t>
  </si>
  <si>
    <t>OPRB-Retiree Claims</t>
  </si>
  <si>
    <t>2922</t>
  </si>
  <si>
    <t>OPRB-Retiree Admin Fees</t>
  </si>
  <si>
    <t>2923</t>
  </si>
  <si>
    <t>OPRB-Retiree Life Ins</t>
  </si>
  <si>
    <t>2924</t>
  </si>
  <si>
    <t>OPRB-Retiree Contributions</t>
  </si>
  <si>
    <t>2930</t>
  </si>
  <si>
    <t>Deferred Compensation Liability-SERP</t>
  </si>
  <si>
    <t>2935</t>
  </si>
  <si>
    <t>Stay Bonus</t>
  </si>
  <si>
    <t>2940</t>
  </si>
  <si>
    <t>Stock Warrants</t>
  </si>
  <si>
    <t>2950</t>
  </si>
  <si>
    <t>Deferred Revenue-Long-term</t>
  </si>
  <si>
    <t>2960</t>
  </si>
  <si>
    <t>Non-Compete Liability</t>
  </si>
  <si>
    <t>2980</t>
  </si>
  <si>
    <t>Operating Lease Liability (Non-Current)</t>
  </si>
  <si>
    <t>2990</t>
  </si>
  <si>
    <t>Miscellaneous Long-term Liabilities</t>
  </si>
  <si>
    <t>299R</t>
  </si>
  <si>
    <t>Miscellaneous Liability-Tax Rate Change</t>
  </si>
  <si>
    <t>3100</t>
  </si>
  <si>
    <t>Common Stock</t>
  </si>
  <si>
    <t>3200</t>
  </si>
  <si>
    <t>Additional Paid in Capital</t>
  </si>
  <si>
    <t>3210</t>
  </si>
  <si>
    <t>Stock-based Compensation</t>
  </si>
  <si>
    <t>3315</t>
  </si>
  <si>
    <t>Accum Other Comprehensive Inc (Ret Earn)</t>
  </si>
  <si>
    <t>3400</t>
  </si>
  <si>
    <t>Retained Earnings (Auto)</t>
  </si>
  <si>
    <t>3410</t>
  </si>
  <si>
    <t>Retained Earnings (Beg Bal/Manual)</t>
  </si>
  <si>
    <t>3500</t>
  </si>
  <si>
    <t>Dividends on Common Stock</t>
  </si>
  <si>
    <t>3510</t>
  </si>
  <si>
    <t>Dividends on Stock-based Compensation</t>
  </si>
  <si>
    <t>3600</t>
  </si>
  <si>
    <t>Treasury Stock</t>
  </si>
  <si>
    <t>3610</t>
  </si>
  <si>
    <t>Employer Stock (Rabbi Trust)</t>
  </si>
  <si>
    <t>3615</t>
  </si>
  <si>
    <t>Deferred Comp Obligation (Rabbi Trust)</t>
  </si>
  <si>
    <t>3700</t>
  </si>
  <si>
    <t>Long-term Debt</t>
  </si>
  <si>
    <t>3705</t>
  </si>
  <si>
    <t>Long-term Debt Discount</t>
  </si>
  <si>
    <t>3710</t>
  </si>
  <si>
    <t>LTD Notes Payable</t>
  </si>
  <si>
    <t>3720</t>
  </si>
  <si>
    <t>LTD Loans Payable</t>
  </si>
  <si>
    <t>3730</t>
  </si>
  <si>
    <t>Capital Lease Obligations</t>
  </si>
  <si>
    <t>37B3</t>
  </si>
  <si>
    <t>LTD First Mortgage Bond 3</t>
  </si>
  <si>
    <t>37CD</t>
  </si>
  <si>
    <t>LTD Conv Debentures-8.25%</t>
  </si>
  <si>
    <t>37I1</t>
  </si>
  <si>
    <t>LTD Intermed. Term Note 1</t>
  </si>
  <si>
    <t>37I2</t>
  </si>
  <si>
    <t>LTD Intermed. Term Note 2</t>
  </si>
  <si>
    <t>37L2</t>
  </si>
  <si>
    <t>LTD Met Life Shelf Agreement</t>
  </si>
  <si>
    <t>37L3</t>
  </si>
  <si>
    <t>LTD NYL Shelf Agreement</t>
  </si>
  <si>
    <t>37LF</t>
  </si>
  <si>
    <t>LTD Shelf Agreement</t>
  </si>
  <si>
    <t>37M1</t>
  </si>
  <si>
    <t>LTD Master Agree 1-2.96%</t>
  </si>
  <si>
    <t>37N0</t>
  </si>
  <si>
    <t>LTD Senior Note 10-3.73%</t>
  </si>
  <si>
    <t>37N1</t>
  </si>
  <si>
    <t>LTD Senior Note 1</t>
  </si>
  <si>
    <t>37N2</t>
  </si>
  <si>
    <t>LTD Senior Note 2</t>
  </si>
  <si>
    <t>37N3</t>
  </si>
  <si>
    <t>LTD Senior Note 3-6.85%</t>
  </si>
  <si>
    <t>37N4</t>
  </si>
  <si>
    <t>LTD Shelf 4-3%</t>
  </si>
  <si>
    <t>37N5</t>
  </si>
  <si>
    <t>LTD Senior Note 5-6.64%</t>
  </si>
  <si>
    <t>37N6</t>
  </si>
  <si>
    <t>LTD Senior Note 6-5.5%</t>
  </si>
  <si>
    <t>37N7</t>
  </si>
  <si>
    <t>LTD Senior Note 7-5.93%</t>
  </si>
  <si>
    <t>37N8</t>
  </si>
  <si>
    <t>LTD Senior Note 8-5.68%</t>
  </si>
  <si>
    <t>37N9</t>
  </si>
  <si>
    <t>LTD Senior Note 9-6.43%</t>
  </si>
  <si>
    <t>37RC</t>
  </si>
  <si>
    <t>LTD Revolving Line of Credit</t>
  </si>
  <si>
    <t>37SI</t>
  </si>
  <si>
    <t>LTD Senior Note I</t>
  </si>
  <si>
    <t>37T1</t>
  </si>
  <si>
    <t>LTD Tranche 1-3.48%</t>
  </si>
  <si>
    <t>37T2</t>
  </si>
  <si>
    <t>LTD Tranche 2-3.58%</t>
  </si>
  <si>
    <t>37T3</t>
  </si>
  <si>
    <t>LTD Tranche 3-3.98%</t>
  </si>
  <si>
    <t>4000</t>
  </si>
  <si>
    <t>Compressed Natural Gas Sales</t>
  </si>
  <si>
    <t>4010</t>
  </si>
  <si>
    <t>Fuel</t>
  </si>
  <si>
    <t>4011</t>
  </si>
  <si>
    <t>Other Fuel</t>
  </si>
  <si>
    <t>4015</t>
  </si>
  <si>
    <t>Base</t>
  </si>
  <si>
    <t>4016</t>
  </si>
  <si>
    <t>Storm Recovery</t>
  </si>
  <si>
    <t>4020</t>
  </si>
  <si>
    <t>4025</t>
  </si>
  <si>
    <t>Gross Receipts Tax</t>
  </si>
  <si>
    <t>4110</t>
  </si>
  <si>
    <t>Propane Sales</t>
  </si>
  <si>
    <t>4111</t>
  </si>
  <si>
    <t>Residential</t>
  </si>
  <si>
    <t>4112</t>
  </si>
  <si>
    <t>Residential Bulk</t>
  </si>
  <si>
    <t>4113</t>
  </si>
  <si>
    <t>Commercial/Industrial</t>
  </si>
  <si>
    <t>4114</t>
  </si>
  <si>
    <t>Commercial/Industrial Bulk</t>
  </si>
  <si>
    <t>4115</t>
  </si>
  <si>
    <t>Commercial Bulk Wholesale</t>
  </si>
  <si>
    <t>4120</t>
  </si>
  <si>
    <t>Appliance Sales</t>
  </si>
  <si>
    <t>4121</t>
  </si>
  <si>
    <t>Appliance Sales-Non Customers</t>
  </si>
  <si>
    <t>4122</t>
  </si>
  <si>
    <t>Water Heater Leasing</t>
  </si>
  <si>
    <t>4124</t>
  </si>
  <si>
    <t>Water Heater Installations</t>
  </si>
  <si>
    <t>4125</t>
  </si>
  <si>
    <t>Cylinder Sales</t>
  </si>
  <si>
    <t>4126</t>
  </si>
  <si>
    <t>Cylinder Exchange</t>
  </si>
  <si>
    <t>4130</t>
  </si>
  <si>
    <t>Minimum Charge</t>
  </si>
  <si>
    <t>4131</t>
  </si>
  <si>
    <t>Smart Club Fee</t>
  </si>
  <si>
    <t>4132</t>
  </si>
  <si>
    <t>Statement Fee</t>
  </si>
  <si>
    <t>4133</t>
  </si>
  <si>
    <t>Thru-put Fee</t>
  </si>
  <si>
    <t>4135</t>
  </si>
  <si>
    <t>Fees</t>
  </si>
  <si>
    <t>4136</t>
  </si>
  <si>
    <t>Fuel Surcharge</t>
  </si>
  <si>
    <t>4137</t>
  </si>
  <si>
    <t>Debt Management Fees</t>
  </si>
  <si>
    <t>4140</t>
  </si>
  <si>
    <t>Rent in Lieu of Gas</t>
  </si>
  <si>
    <t>4150</t>
  </si>
  <si>
    <t>Contractors</t>
  </si>
  <si>
    <t>4152</t>
  </si>
  <si>
    <t>Internal</t>
  </si>
  <si>
    <t>4154</t>
  </si>
  <si>
    <t>Parts</t>
  </si>
  <si>
    <t>4160</t>
  </si>
  <si>
    <t>Hookup Labor</t>
  </si>
  <si>
    <t>4161</t>
  </si>
  <si>
    <t>4162</t>
  </si>
  <si>
    <t>Installation Labor</t>
  </si>
  <si>
    <t>4163</t>
  </si>
  <si>
    <t>Service Labor (Internal)</t>
  </si>
  <si>
    <t>4164</t>
  </si>
  <si>
    <t>Installation Parts</t>
  </si>
  <si>
    <t>4167</t>
  </si>
  <si>
    <t>Capitalized Revenue</t>
  </si>
  <si>
    <t>4170</t>
  </si>
  <si>
    <t>House Piping</t>
  </si>
  <si>
    <t>4180</t>
  </si>
  <si>
    <t>Tank Sales</t>
  </si>
  <si>
    <t>4197</t>
  </si>
  <si>
    <t>4199</t>
  </si>
  <si>
    <t>Other Revenue</t>
  </si>
  <si>
    <t>41SM</t>
  </si>
  <si>
    <t>Propane Shared Margins</t>
  </si>
  <si>
    <t>4200</t>
  </si>
  <si>
    <t>Revenue</t>
  </si>
  <si>
    <t>4300</t>
  </si>
  <si>
    <t>Gas Marketing</t>
  </si>
  <si>
    <t>4310</t>
  </si>
  <si>
    <t>Gas Mkt-Commercial</t>
  </si>
  <si>
    <t>4320</t>
  </si>
  <si>
    <t>Gas Mkt-Industrial</t>
  </si>
  <si>
    <t>4331</t>
  </si>
  <si>
    <t>Gas Mkt-Natural Choice Transport Svc</t>
  </si>
  <si>
    <t>4332</t>
  </si>
  <si>
    <t>Gas Mkt-Individual Transport Svc</t>
  </si>
  <si>
    <t>4340</t>
  </si>
  <si>
    <t>Gas Mkt-Average Daily Delivery Quantity</t>
  </si>
  <si>
    <t>4350</t>
  </si>
  <si>
    <t>Gas Mkt-Automated Meter Reading</t>
  </si>
  <si>
    <t>4360</t>
  </si>
  <si>
    <t>Gas Mkt-Special Contracts</t>
  </si>
  <si>
    <t>4370</t>
  </si>
  <si>
    <t>Gas Mkt-Off System</t>
  </si>
  <si>
    <t>4371</t>
  </si>
  <si>
    <t>Gas Mkt-Off System-Capacity</t>
  </si>
  <si>
    <t>4372</t>
  </si>
  <si>
    <t>Gas Mkt-Off System-Commodity</t>
  </si>
  <si>
    <t>4373</t>
  </si>
  <si>
    <t>Gas Mkt-Off System-Fuel</t>
  </si>
  <si>
    <t>4374</t>
  </si>
  <si>
    <t>Gas Mkt-Off System-Fixed Price</t>
  </si>
  <si>
    <t>4375</t>
  </si>
  <si>
    <t>Gas Mkt-Off System-Imbalance</t>
  </si>
  <si>
    <t>Gas Mkt-Off System-Mgmt Fees</t>
  </si>
  <si>
    <t>4377</t>
  </si>
  <si>
    <t>Gas Mkt-Off System-Usage</t>
  </si>
  <si>
    <t>4378</t>
  </si>
  <si>
    <t>Gas Mkt-Off System-Taxes</t>
  </si>
  <si>
    <t>4379</t>
  </si>
  <si>
    <t>Gas Mkt-Off System-Other</t>
  </si>
  <si>
    <t>4390</t>
  </si>
  <si>
    <t>Propane Trading Revenue</t>
  </si>
  <si>
    <t>4391</t>
  </si>
  <si>
    <t>Cost of Gas Marketed</t>
  </si>
  <si>
    <t>4500</t>
  </si>
  <si>
    <t>4501</t>
  </si>
  <si>
    <t>Consulting Revenue</t>
  </si>
  <si>
    <t>4502</t>
  </si>
  <si>
    <t>Hosting Revenue</t>
  </si>
  <si>
    <t>4503</t>
  </si>
  <si>
    <t>Training Revenue</t>
  </si>
  <si>
    <t>4504</t>
  </si>
  <si>
    <t>External Product Sales Revenue</t>
  </si>
  <si>
    <t>4505</t>
  </si>
  <si>
    <t>Product Leasing Revenue</t>
  </si>
  <si>
    <t>4506</t>
  </si>
  <si>
    <t>Shipping &amp; Handling Revenue</t>
  </si>
  <si>
    <t>4507</t>
  </si>
  <si>
    <t>Placement Fees Revenue</t>
  </si>
  <si>
    <t>4508</t>
  </si>
  <si>
    <t>Sales Agent Product Commission</t>
  </si>
  <si>
    <t>4509</t>
  </si>
  <si>
    <t>Internal Product Sales Revenue</t>
  </si>
  <si>
    <t>4510</t>
  </si>
  <si>
    <t>Software as a Service Revenue</t>
  </si>
  <si>
    <t>Recurring Services Contract Revenue</t>
  </si>
  <si>
    <t>SaaS Related Services Revenue</t>
  </si>
  <si>
    <t>4515</t>
  </si>
  <si>
    <t>Reimbursed Travel/Lodging/Other Revenue</t>
  </si>
  <si>
    <t>4516</t>
  </si>
  <si>
    <t>Reimbursed Meals Rev</t>
  </si>
  <si>
    <t>4520</t>
  </si>
  <si>
    <t>Sales-Natural Gas</t>
  </si>
  <si>
    <t>Sales - Natural Gas at Index</t>
  </si>
  <si>
    <t>4522</t>
  </si>
  <si>
    <t>Sales - Natural Gas Margin</t>
  </si>
  <si>
    <t>4523</t>
  </si>
  <si>
    <t>Sales - Natural Gas Index change</t>
  </si>
  <si>
    <t>Sales-Oil</t>
  </si>
  <si>
    <t>4540</t>
  </si>
  <si>
    <t>Sales-NGL</t>
  </si>
  <si>
    <t>4550</t>
  </si>
  <si>
    <t>Contract Services</t>
  </si>
  <si>
    <t>4560</t>
  </si>
  <si>
    <t>Fees-Repairs</t>
  </si>
  <si>
    <t>4561</t>
  </si>
  <si>
    <t>Fees-Gas Analysis</t>
  </si>
  <si>
    <t>4600</t>
  </si>
  <si>
    <t>Demand</t>
  </si>
  <si>
    <t>4604</t>
  </si>
  <si>
    <t>Demand Upstream</t>
  </si>
  <si>
    <t>4611</t>
  </si>
  <si>
    <t>Demand Zone 1 FT</t>
  </si>
  <si>
    <t>4612</t>
  </si>
  <si>
    <t>Demand Zone 1 ST</t>
  </si>
  <si>
    <t>4613</t>
  </si>
  <si>
    <t>Demand Zone 1 T-1</t>
  </si>
  <si>
    <t>4621</t>
  </si>
  <si>
    <t>Demand Zone 2 FT</t>
  </si>
  <si>
    <t>4622</t>
  </si>
  <si>
    <t>Demand Zone 2 ST</t>
  </si>
  <si>
    <t>4631</t>
  </si>
  <si>
    <t>Demand-Receipt Zone 1-FT</t>
  </si>
  <si>
    <t>4632</t>
  </si>
  <si>
    <t>Demand-Receipt Zone 2-FT</t>
  </si>
  <si>
    <t>4633</t>
  </si>
  <si>
    <t>Demand-Delivery Zone 1-FT</t>
  </si>
  <si>
    <t>4634</t>
  </si>
  <si>
    <t>Demand-Delivery Zone 2-FT</t>
  </si>
  <si>
    <t>4635</t>
  </si>
  <si>
    <t>Demand-Delivery Zone 3-FT</t>
  </si>
  <si>
    <t>4636</t>
  </si>
  <si>
    <t>Demand-Negotiated Rate</t>
  </si>
  <si>
    <t>Demand-Incremental Rate</t>
  </si>
  <si>
    <t>4638</t>
  </si>
  <si>
    <t>Demand-Lateral Rate</t>
  </si>
  <si>
    <t>4641</t>
  </si>
  <si>
    <t>Demand-Receipt Zone 1-ST</t>
  </si>
  <si>
    <t>4642</t>
  </si>
  <si>
    <t>Demand-Receipt Zone 2-ST</t>
  </si>
  <si>
    <t>4643</t>
  </si>
  <si>
    <t>Demand-Delivery Zone 1-ST</t>
  </si>
  <si>
    <t>4644</t>
  </si>
  <si>
    <t>Demand-Delivery Zone 2-ST</t>
  </si>
  <si>
    <t>4645</t>
  </si>
  <si>
    <t>Demand-Delivery Zone 3-ST</t>
  </si>
  <si>
    <t>4652</t>
  </si>
  <si>
    <t>Demand-Receipt Zone 2-T-1</t>
  </si>
  <si>
    <t>4653</t>
  </si>
  <si>
    <t>Demand-Delivery Zone 1-T-1</t>
  </si>
  <si>
    <t>4654</t>
  </si>
  <si>
    <t>Demand-Capital Surcharge</t>
  </si>
  <si>
    <t>Commodity Upstream</t>
  </si>
  <si>
    <t>4711</t>
  </si>
  <si>
    <t>Commodity Zone 1 FT</t>
  </si>
  <si>
    <t>4712</t>
  </si>
  <si>
    <t>Commodity Zone 1 ST</t>
  </si>
  <si>
    <t>4713</t>
  </si>
  <si>
    <t>Commodity Zone 1 T-1</t>
  </si>
  <si>
    <t>4715</t>
  </si>
  <si>
    <t>Commodity Zone 1 IT</t>
  </si>
  <si>
    <t>4721</t>
  </si>
  <si>
    <t>Commodity Zone 2 FT</t>
  </si>
  <si>
    <t>4722</t>
  </si>
  <si>
    <t>Commodity Zone 2 ST</t>
  </si>
  <si>
    <t>4725</t>
  </si>
  <si>
    <t>Commodity Zone 2 IT</t>
  </si>
  <si>
    <t>Commodity-Delivery Zone 1-FT</t>
  </si>
  <si>
    <t>4734</t>
  </si>
  <si>
    <t>Commodity-Delivery Zone 2-FT</t>
  </si>
  <si>
    <t>4735</t>
  </si>
  <si>
    <t>Commodity-Delivery Zone 3-FT</t>
  </si>
  <si>
    <t>4743</t>
  </si>
  <si>
    <t>Commodity-Delivery Zone 1-ST</t>
  </si>
  <si>
    <t>4744</t>
  </si>
  <si>
    <t>Commodity-Delivery Zone 2-ST</t>
  </si>
  <si>
    <t>4745</t>
  </si>
  <si>
    <t>Commodity-Delivery Zone 3-ST</t>
  </si>
  <si>
    <t>4753</t>
  </si>
  <si>
    <t>Commodity-Delivery Zone 1-T-1</t>
  </si>
  <si>
    <t>4759</t>
  </si>
  <si>
    <t>Commodity-T-1</t>
  </si>
  <si>
    <t>4761</t>
  </si>
  <si>
    <t>Interruptible-Receipt Zone 1-IT</t>
  </si>
  <si>
    <t>4762</t>
  </si>
  <si>
    <t>Interruptible-Receipt Zone 2-IT</t>
  </si>
  <si>
    <t>4763</t>
  </si>
  <si>
    <t>Interruptible-Delivery Zone 1-IT</t>
  </si>
  <si>
    <t>4764</t>
  </si>
  <si>
    <t>Interruptible-Delivery Zone 2-IT</t>
  </si>
  <si>
    <t>4765</t>
  </si>
  <si>
    <t>Interruptible-Delivery Zone 3-IT</t>
  </si>
  <si>
    <t>4766</t>
  </si>
  <si>
    <t>Interruptible-Capital Surcharge</t>
  </si>
  <si>
    <t>4800</t>
  </si>
  <si>
    <t>4801</t>
  </si>
  <si>
    <t>General Service</t>
  </si>
  <si>
    <t>4802</t>
  </si>
  <si>
    <t>Medium Volume Service</t>
  </si>
  <si>
    <t>4803</t>
  </si>
  <si>
    <t>Large Volume Service</t>
  </si>
  <si>
    <t>4804</t>
  </si>
  <si>
    <t>High Load Factor Service</t>
  </si>
  <si>
    <t>4805</t>
  </si>
  <si>
    <t>Transportation OBA</t>
  </si>
  <si>
    <t>4806</t>
  </si>
  <si>
    <t>Transportation</t>
  </si>
  <si>
    <t>4807</t>
  </si>
  <si>
    <t>Transportation CTRS</t>
  </si>
  <si>
    <t>4808</t>
  </si>
  <si>
    <t>Interruptible Service</t>
  </si>
  <si>
    <t>4809</t>
  </si>
  <si>
    <t>Negotiated Contract-HLFS</t>
  </si>
  <si>
    <t>480A</t>
  </si>
  <si>
    <t>Commerical Schedule 1</t>
  </si>
  <si>
    <t>480B</t>
  </si>
  <si>
    <t>Commerical Schedule 2</t>
  </si>
  <si>
    <t>480C</t>
  </si>
  <si>
    <t>Commerical Schedule 3</t>
  </si>
  <si>
    <t>480D</t>
  </si>
  <si>
    <t>Commercial 1</t>
  </si>
  <si>
    <t>480E</t>
  </si>
  <si>
    <t>Commercial 2</t>
  </si>
  <si>
    <t>480F</t>
  </si>
  <si>
    <t>Negotiated Contract 3</t>
  </si>
  <si>
    <t>480G</t>
  </si>
  <si>
    <t>Negotiated Contract 1</t>
  </si>
  <si>
    <t>480H</t>
  </si>
  <si>
    <t>Negotiated Contract General Serevice</t>
  </si>
  <si>
    <t>4810</t>
  </si>
  <si>
    <t>Other</t>
  </si>
  <si>
    <t>4811</t>
  </si>
  <si>
    <t>Negotiated Contract-LVS</t>
  </si>
  <si>
    <t>4812</t>
  </si>
  <si>
    <t>Negotiated Contract-MVS</t>
  </si>
  <si>
    <t>4813</t>
  </si>
  <si>
    <t>Negotiated Contract-HGS</t>
  </si>
  <si>
    <t>4814</t>
  </si>
  <si>
    <t>Seasonal Firm</t>
  </si>
  <si>
    <t>4815</t>
  </si>
  <si>
    <t>Negotiated Contract-M1HP</t>
  </si>
  <si>
    <t>4830</t>
  </si>
  <si>
    <t>Flex Rate</t>
  </si>
  <si>
    <t>4866</t>
  </si>
  <si>
    <t>Storage Demand-GSS</t>
  </si>
  <si>
    <t>4867</t>
  </si>
  <si>
    <t>Storage Demand-LSS</t>
  </si>
  <si>
    <t>4868</t>
  </si>
  <si>
    <t>Storage Demand-LGA</t>
  </si>
  <si>
    <t>4869</t>
  </si>
  <si>
    <t>Storage Demand-FSS</t>
  </si>
  <si>
    <t>4876</t>
  </si>
  <si>
    <t>Storage Capacity-GSS</t>
  </si>
  <si>
    <t>4877</t>
  </si>
  <si>
    <t>Storage Capacity-LSS</t>
  </si>
  <si>
    <t>4878</t>
  </si>
  <si>
    <t>Storage Capacity-LGA</t>
  </si>
  <si>
    <t>4879</t>
  </si>
  <si>
    <t>Storage Capacity-FSS</t>
  </si>
  <si>
    <t>4880</t>
  </si>
  <si>
    <t>Miscellaneous Service Revenue</t>
  </si>
  <si>
    <t>4886</t>
  </si>
  <si>
    <t>Storage Injection-GSS</t>
  </si>
  <si>
    <t>4887</t>
  </si>
  <si>
    <t>Storage Injection-LSS</t>
  </si>
  <si>
    <t>4888</t>
  </si>
  <si>
    <t>Storage Injection-LGA</t>
  </si>
  <si>
    <t>4889</t>
  </si>
  <si>
    <t>Storage Injection-FSS</t>
  </si>
  <si>
    <t>4890</t>
  </si>
  <si>
    <t>4893</t>
  </si>
  <si>
    <t>Off System Sales</t>
  </si>
  <si>
    <t>4894</t>
  </si>
  <si>
    <t>Storage</t>
  </si>
  <si>
    <t>4896</t>
  </si>
  <si>
    <t>Storage Withdrawal-GSS</t>
  </si>
  <si>
    <t>4897</t>
  </si>
  <si>
    <t>Storage Withdrawal-LSS</t>
  </si>
  <si>
    <t>4898</t>
  </si>
  <si>
    <t>Storage Withdrawal-LGA</t>
  </si>
  <si>
    <t>4899</t>
  </si>
  <si>
    <t>Storage Withdrawal-FSS</t>
  </si>
  <si>
    <t>4900</t>
  </si>
  <si>
    <t>Gas Plant Leased</t>
  </si>
  <si>
    <t>4930</t>
  </si>
  <si>
    <t>Gas Property Rent</t>
  </si>
  <si>
    <t>4940</t>
  </si>
  <si>
    <t>Interdepartmental Rents</t>
  </si>
  <si>
    <t>4941</t>
  </si>
  <si>
    <t>Inter-Company Services</t>
  </si>
  <si>
    <t>4952</t>
  </si>
  <si>
    <t>Unbilled Revenue</t>
  </si>
  <si>
    <t>4953</t>
  </si>
  <si>
    <t>Conservation Revenue</t>
  </si>
  <si>
    <t>4955</t>
  </si>
  <si>
    <t>Other Gas Rev</t>
  </si>
  <si>
    <t>4960</t>
  </si>
  <si>
    <t>Rate Refund Provision</t>
  </si>
  <si>
    <t>4999</t>
  </si>
  <si>
    <t>Miscellaneous Revenue</t>
  </si>
  <si>
    <t>499A</t>
  </si>
  <si>
    <t>Allowances &amp; Adjustments</t>
  </si>
  <si>
    <t>499B</t>
  </si>
  <si>
    <t>Bill Collection Charge</t>
  </si>
  <si>
    <t>499C</t>
  </si>
  <si>
    <t>Credit Card Fees</t>
  </si>
  <si>
    <t>499E</t>
  </si>
  <si>
    <t>Reestimate Service Charge</t>
  </si>
  <si>
    <t>499G</t>
  </si>
  <si>
    <t>Change of Account Charge</t>
  </si>
  <si>
    <t>499I</t>
  </si>
  <si>
    <t>Initial Estimate of Service Charge</t>
  </si>
  <si>
    <t>499M</t>
  </si>
  <si>
    <t>Meter Tampering Charge</t>
  </si>
  <si>
    <t>499P</t>
  </si>
  <si>
    <t>Returned Payment Charge</t>
  </si>
  <si>
    <t>499R</t>
  </si>
  <si>
    <t>Diconnect/Reconnect Charge</t>
  </si>
  <si>
    <t>499S</t>
  </si>
  <si>
    <t>Seasonal Reconnection Charge</t>
  </si>
  <si>
    <t>499T</t>
  </si>
  <si>
    <t>Failed Trip Charge</t>
  </si>
  <si>
    <t>499V</t>
  </si>
  <si>
    <t>Disconnect for Rule Violation Charge</t>
  </si>
  <si>
    <t>49LF</t>
  </si>
  <si>
    <t>Late Fees/Forf. Discounts-Non Customer</t>
  </si>
  <si>
    <t>49LR</t>
  </si>
  <si>
    <t>Lost Revenue-Non Customer</t>
  </si>
  <si>
    <t>49MS</t>
  </si>
  <si>
    <t>Miscellaneous Revenue-Non Customer</t>
  </si>
  <si>
    <t>49WN</t>
  </si>
  <si>
    <t>Weather Normalization-Non Customer</t>
  </si>
  <si>
    <t>5000</t>
  </si>
  <si>
    <t>Compressed Natural Gas COGS</t>
  </si>
  <si>
    <t>5011</t>
  </si>
  <si>
    <t>Salaries</t>
  </si>
  <si>
    <t>5012</t>
  </si>
  <si>
    <t>Overtime/Comp Time/On Call</t>
  </si>
  <si>
    <t>5013</t>
  </si>
  <si>
    <t>Commissions &amp; Tips</t>
  </si>
  <si>
    <t>5014</t>
  </si>
  <si>
    <t>Bonus/Incentive Pay</t>
  </si>
  <si>
    <t>5015</t>
  </si>
  <si>
    <t>Temporary Services</t>
  </si>
  <si>
    <t>501P</t>
  </si>
  <si>
    <t>Cap Pyrl</t>
  </si>
  <si>
    <t>501S</t>
  </si>
  <si>
    <t>Inter-Dist Pyrl</t>
  </si>
  <si>
    <t>5020</t>
  </si>
  <si>
    <t>Lodging &amp; Travel</t>
  </si>
  <si>
    <t>5021</t>
  </si>
  <si>
    <t>Meals</t>
  </si>
  <si>
    <t>5022</t>
  </si>
  <si>
    <t>Reimb. Meals</t>
  </si>
  <si>
    <t>5023</t>
  </si>
  <si>
    <t>Seminars &amp; Training</t>
  </si>
  <si>
    <t>5024</t>
  </si>
  <si>
    <t>Cell Phones</t>
  </si>
  <si>
    <t>5025</t>
  </si>
  <si>
    <t>Uniforms</t>
  </si>
  <si>
    <t>5026</t>
  </si>
  <si>
    <t>Memberships &amp; Subscriptions</t>
  </si>
  <si>
    <t>5027</t>
  </si>
  <si>
    <t>Reimb. Lodging &amp; Travel</t>
  </si>
  <si>
    <t>5029</t>
  </si>
  <si>
    <t>Supplies &amp; Misc Dept Expenses</t>
  </si>
  <si>
    <t>502P</t>
  </si>
  <si>
    <t>Cap Empl Exp</t>
  </si>
  <si>
    <t>5031</t>
  </si>
  <si>
    <t>Vehicle Fuel</t>
  </si>
  <si>
    <t>5032</t>
  </si>
  <si>
    <t>Vehicle Depreciation</t>
  </si>
  <si>
    <t>5033</t>
  </si>
  <si>
    <t>Vehicle Insurance</t>
  </si>
  <si>
    <t>5034</t>
  </si>
  <si>
    <t>Vehicle Leasing</t>
  </si>
  <si>
    <t>5039</t>
  </si>
  <si>
    <t>Other Vehicle Operating Exp.</t>
  </si>
  <si>
    <t>503P</t>
  </si>
  <si>
    <t>Cap Veh Exp</t>
  </si>
  <si>
    <t>5040</t>
  </si>
  <si>
    <t>Recruiter &amp; Finder Fees</t>
  </si>
  <si>
    <t>504D</t>
  </si>
  <si>
    <t>Inter-Dept. Benefits</t>
  </si>
  <si>
    <t>505D</t>
  </si>
  <si>
    <t>Inter-Dept. Pyrl Tx</t>
  </si>
  <si>
    <t>5060</t>
  </si>
  <si>
    <t>Legal</t>
  </si>
  <si>
    <t>5061</t>
  </si>
  <si>
    <t>Consulting &amp; Sub-Contractors</t>
  </si>
  <si>
    <t>5062</t>
  </si>
  <si>
    <t>Service Contractor Costs</t>
  </si>
  <si>
    <t>5069</t>
  </si>
  <si>
    <t>Other Outside Services</t>
  </si>
  <si>
    <t>506P</t>
  </si>
  <si>
    <t>Cap Outside Services</t>
  </si>
  <si>
    <t>5070</t>
  </si>
  <si>
    <t>Shipping, Delivery</t>
  </si>
  <si>
    <t>5071</t>
  </si>
  <si>
    <t>Rent</t>
  </si>
  <si>
    <t>5078</t>
  </si>
  <si>
    <t>Maintenance</t>
  </si>
  <si>
    <t>5079</t>
  </si>
  <si>
    <t>Other Facilities Costs</t>
  </si>
  <si>
    <t>5080</t>
  </si>
  <si>
    <t>Advertising</t>
  </si>
  <si>
    <t>5081</t>
  </si>
  <si>
    <t>Printing &amp; Printing Materials</t>
  </si>
  <si>
    <t>5082</t>
  </si>
  <si>
    <t>Outdoor Banners &amp; Signage</t>
  </si>
  <si>
    <t>5083</t>
  </si>
  <si>
    <t>Print Advertising</t>
  </si>
  <si>
    <t>5085</t>
  </si>
  <si>
    <t>Radio Advertising</t>
  </si>
  <si>
    <t>5086</t>
  </si>
  <si>
    <t>Printing &amp; Production</t>
  </si>
  <si>
    <t>5087</t>
  </si>
  <si>
    <t>Television</t>
  </si>
  <si>
    <t>5088</t>
  </si>
  <si>
    <t>Public Relations</t>
  </si>
  <si>
    <t>5089</t>
  </si>
  <si>
    <t>Other Communications Expenses</t>
  </si>
  <si>
    <t>5090</t>
  </si>
  <si>
    <t>Customer Satisfaction</t>
  </si>
  <si>
    <t>5100</t>
  </si>
  <si>
    <t>Product Purchases</t>
  </si>
  <si>
    <t>5110</t>
  </si>
  <si>
    <t>Propane at LIFO</t>
  </si>
  <si>
    <t>5111</t>
  </si>
  <si>
    <t>Propane Wholesale</t>
  </si>
  <si>
    <t>5112</t>
  </si>
  <si>
    <t>Propane Unaccounted For</t>
  </si>
  <si>
    <t>5115</t>
  </si>
  <si>
    <t>Propane Wt Avg Cost Adj</t>
  </si>
  <si>
    <t>5119</t>
  </si>
  <si>
    <t>Propane Inventory Adjustment</t>
  </si>
  <si>
    <t>5120</t>
  </si>
  <si>
    <t>Appliance</t>
  </si>
  <si>
    <t>5122</t>
  </si>
  <si>
    <t>5124</t>
  </si>
  <si>
    <t>5125</t>
  </si>
  <si>
    <t>Rental Equipment</t>
  </si>
  <si>
    <t>5170</t>
  </si>
  <si>
    <t>5190</t>
  </si>
  <si>
    <t>Parts &amp; Materials</t>
  </si>
  <si>
    <t>5191</t>
  </si>
  <si>
    <t>Permits</t>
  </si>
  <si>
    <t>5192</t>
  </si>
  <si>
    <t>Rebates NOT IN EPICOR</t>
  </si>
  <si>
    <t>5199</t>
  </si>
  <si>
    <t>5200</t>
  </si>
  <si>
    <t>Cost of Sales</t>
  </si>
  <si>
    <t>5300</t>
  </si>
  <si>
    <t>5310</t>
  </si>
  <si>
    <t>5320</t>
  </si>
  <si>
    <t>5331</t>
  </si>
  <si>
    <t>5332</t>
  </si>
  <si>
    <t>5340</t>
  </si>
  <si>
    <t>5350</t>
  </si>
  <si>
    <t>5360</t>
  </si>
  <si>
    <t>5370</t>
  </si>
  <si>
    <t>5371</t>
  </si>
  <si>
    <t>5372</t>
  </si>
  <si>
    <t>5373</t>
  </si>
  <si>
    <t>5374</t>
  </si>
  <si>
    <t>5375</t>
  </si>
  <si>
    <t>5377</t>
  </si>
  <si>
    <t>5378</t>
  </si>
  <si>
    <t>5379</t>
  </si>
  <si>
    <t>5500</t>
  </si>
  <si>
    <t>5521</t>
  </si>
  <si>
    <t>CGS - Natural Gas at Index</t>
  </si>
  <si>
    <t>5522</t>
  </si>
  <si>
    <t>CGS - Natural Gas Margin</t>
  </si>
  <si>
    <t>5523</t>
  </si>
  <si>
    <t>CGS - Natural Gas Index change</t>
  </si>
  <si>
    <t>5704</t>
  </si>
  <si>
    <t>Demand Upstream Storage Cost</t>
  </si>
  <si>
    <t>5714</t>
  </si>
  <si>
    <t>Firm Commodity Other</t>
  </si>
  <si>
    <t>5722</t>
  </si>
  <si>
    <t>No Notice Reserve</t>
  </si>
  <si>
    <t>5724</t>
  </si>
  <si>
    <t>Commodity Overrun</t>
  </si>
  <si>
    <t>5726</t>
  </si>
  <si>
    <t>Commodity Firm Transportation FGT</t>
  </si>
  <si>
    <t>5732</t>
  </si>
  <si>
    <t>Firm Transportation D1 FGT</t>
  </si>
  <si>
    <t>Cost of Gas</t>
  </si>
  <si>
    <t>5801</t>
  </si>
  <si>
    <t>Cost of Gas-Qual Facility</t>
  </si>
  <si>
    <t>5810</t>
  </si>
  <si>
    <t>Cost of Gas Estimate</t>
  </si>
  <si>
    <t>5820</t>
  </si>
  <si>
    <t>Cost of Gas OSS</t>
  </si>
  <si>
    <t>5830</t>
  </si>
  <si>
    <t>Cost of Gas/Purchased Power PGA</t>
  </si>
  <si>
    <t>5881</t>
  </si>
  <si>
    <t>5882</t>
  </si>
  <si>
    <t>Gross Receipts/Utility Tax</t>
  </si>
  <si>
    <t>5883</t>
  </si>
  <si>
    <t>5890</t>
  </si>
  <si>
    <t>Cost of Gas/Electric Other</t>
  </si>
  <si>
    <t>5894</t>
  </si>
  <si>
    <t>Upstream Storage Cost</t>
  </si>
  <si>
    <t>5895</t>
  </si>
  <si>
    <t>Cost of Gas-Fuel Expense</t>
  </si>
  <si>
    <t>5900</t>
  </si>
  <si>
    <t>Customer Payment Discount</t>
  </si>
  <si>
    <t>5953</t>
  </si>
  <si>
    <t>Conservation Recovery</t>
  </si>
  <si>
    <t>5990</t>
  </si>
  <si>
    <t>Service Cost of Sales</t>
  </si>
  <si>
    <t>5995</t>
  </si>
  <si>
    <t>Housepiping Cost of Sales</t>
  </si>
  <si>
    <t>5999</t>
  </si>
  <si>
    <t>Cost of Goods Sold</t>
  </si>
  <si>
    <t>6000</t>
  </si>
  <si>
    <t>Transaction Costs</t>
  </si>
  <si>
    <t>6010</t>
  </si>
  <si>
    <t>Deal Structuring</t>
  </si>
  <si>
    <t>6011</t>
  </si>
  <si>
    <t>Regulatory Approval</t>
  </si>
  <si>
    <t>6012</t>
  </si>
  <si>
    <t>Shareholder Approval</t>
  </si>
  <si>
    <t>6013</t>
  </si>
  <si>
    <t>Fairness Opinion</t>
  </si>
  <si>
    <t>6014</t>
  </si>
  <si>
    <t>Investor Relations &amp; Communication</t>
  </si>
  <si>
    <t>6015</t>
  </si>
  <si>
    <t>Due Diligence &amp; Other Consulting</t>
  </si>
  <si>
    <t>6016</t>
  </si>
  <si>
    <t>6017</t>
  </si>
  <si>
    <t>6019</t>
  </si>
  <si>
    <t>Unconsummated Acquisition Costs</t>
  </si>
  <si>
    <t>Salaries &amp; Commissions</t>
  </si>
  <si>
    <t>Short-term Cash Bonus</t>
  </si>
  <si>
    <t>Long-term Cash Bonus</t>
  </si>
  <si>
    <t>Stock Bonus</t>
  </si>
  <si>
    <t>Signing Bonus</t>
  </si>
  <si>
    <t>Other Awards</t>
  </si>
  <si>
    <t>614T</t>
  </si>
  <si>
    <t>Transition Bonus/Incentive Pay</t>
  </si>
  <si>
    <t>6160</t>
  </si>
  <si>
    <t>Severance-Plan</t>
  </si>
  <si>
    <t>6165</t>
  </si>
  <si>
    <t>Severance-Employee</t>
  </si>
  <si>
    <t>616T</t>
  </si>
  <si>
    <t>Transition Severance</t>
  </si>
  <si>
    <t>619C</t>
  </si>
  <si>
    <t>IC Pyrl</t>
  </si>
  <si>
    <t>619D</t>
  </si>
  <si>
    <t>Inter-Dept Pyrl</t>
  </si>
  <si>
    <t>619P</t>
  </si>
  <si>
    <t>619S</t>
  </si>
  <si>
    <t>619X</t>
  </si>
  <si>
    <t>Pyrl-Special Circumstances</t>
  </si>
  <si>
    <t>Department Expenses</t>
  </si>
  <si>
    <t>629C</t>
  </si>
  <si>
    <t>IC Empl Exp</t>
  </si>
  <si>
    <t>629D</t>
  </si>
  <si>
    <t>Inter-Dept Empl Exp</t>
  </si>
  <si>
    <t>629P</t>
  </si>
  <si>
    <t>629S</t>
  </si>
  <si>
    <t>Inter-Dist Empl Exp</t>
  </si>
  <si>
    <t>Vehicle Expenses</t>
  </si>
  <si>
    <t>Other Vehicle Expenses</t>
  </si>
  <si>
    <t>6399</t>
  </si>
  <si>
    <t>Metered Transport</t>
  </si>
  <si>
    <t>639C</t>
  </si>
  <si>
    <t>IC Veh Exp</t>
  </si>
  <si>
    <t>639D</t>
  </si>
  <si>
    <t>Inter-Dept Veh Exp</t>
  </si>
  <si>
    <t>639P</t>
  </si>
  <si>
    <t>639S</t>
  </si>
  <si>
    <t>Inter-Dist Veh Exp</t>
  </si>
  <si>
    <t>Health-related Benefits</t>
  </si>
  <si>
    <t>Workers Compensation</t>
  </si>
  <si>
    <t>641T</t>
  </si>
  <si>
    <t>Transition Workers Compensation</t>
  </si>
  <si>
    <t>Benefit Claims, Opt Out Cr, P/R W/H</t>
  </si>
  <si>
    <t>Benefit Withholding</t>
  </si>
  <si>
    <t>642T</t>
  </si>
  <si>
    <t>Transtion Benefit Claims</t>
  </si>
  <si>
    <t>Benefit Administrative Fees</t>
  </si>
  <si>
    <t>643T</t>
  </si>
  <si>
    <t>Transition Benefit Administrative Fees</t>
  </si>
  <si>
    <t>6440</t>
  </si>
  <si>
    <t>Keyman Life, ADD, etc.</t>
  </si>
  <si>
    <t>Other Health-related Benefits</t>
  </si>
  <si>
    <t>649C</t>
  </si>
  <si>
    <t>IC Benefits</t>
  </si>
  <si>
    <t>649D</t>
  </si>
  <si>
    <t>Inter-Dept Benefits</t>
  </si>
  <si>
    <t>649P</t>
  </si>
  <si>
    <t>Cap Benefits</t>
  </si>
  <si>
    <t>649S</t>
  </si>
  <si>
    <t>Inter-Dist Benefits</t>
  </si>
  <si>
    <t>649T</t>
  </si>
  <si>
    <t>Transition Other Health-related Benefits</t>
  </si>
  <si>
    <t>649X</t>
  </si>
  <si>
    <t>Bene-Special Circumstances</t>
  </si>
  <si>
    <t>6500</t>
  </si>
  <si>
    <t>COBRA</t>
  </si>
  <si>
    <t>6510</t>
  </si>
  <si>
    <t>Claims-COBRA</t>
  </si>
  <si>
    <t>6520</t>
  </si>
  <si>
    <t>Admin Fees-COBRA</t>
  </si>
  <si>
    <t>6530</t>
  </si>
  <si>
    <t>Contributions-COBRA</t>
  </si>
  <si>
    <t>Other Benefits</t>
  </si>
  <si>
    <t>6610</t>
  </si>
  <si>
    <t>OPRB</t>
  </si>
  <si>
    <t>401K Stock Match</t>
  </si>
  <si>
    <t>662T</t>
  </si>
  <si>
    <t>Transition 401K Stock Match</t>
  </si>
  <si>
    <t>401K Cash Match</t>
  </si>
  <si>
    <t>663T</t>
  </si>
  <si>
    <t>Transition 401K Cash Match</t>
  </si>
  <si>
    <t>401K SERP Match</t>
  </si>
  <si>
    <t>6660</t>
  </si>
  <si>
    <t>Pension Expense</t>
  </si>
  <si>
    <t>Tuition Reimbursement</t>
  </si>
  <si>
    <t>669T</t>
  </si>
  <si>
    <t>Transition Other Benefits</t>
  </si>
  <si>
    <t>Other HR Charges-Allocated</t>
  </si>
  <si>
    <t>6710</t>
  </si>
  <si>
    <t>Recruiting Costs</t>
  </si>
  <si>
    <t>Relocation Expenses</t>
  </si>
  <si>
    <t>6740</t>
  </si>
  <si>
    <t>Drug Testing &amp; Admin Costs</t>
  </si>
  <si>
    <t>6790</t>
  </si>
  <si>
    <t>Other HR Charges</t>
  </si>
  <si>
    <t>679T</t>
  </si>
  <si>
    <t>Trnsition Other HR Charges</t>
  </si>
  <si>
    <t>Company Events &amp; CHOICE</t>
  </si>
  <si>
    <t>Company Event Expense</t>
  </si>
  <si>
    <t>6820</t>
  </si>
  <si>
    <t>CHOICE Merchandise</t>
  </si>
  <si>
    <t>CHOICE Meetings</t>
  </si>
  <si>
    <t>6840</t>
  </si>
  <si>
    <t>Wellness Fairs</t>
  </si>
  <si>
    <t>6890</t>
  </si>
  <si>
    <t>CHOICE Other</t>
  </si>
  <si>
    <t>Sales</t>
  </si>
  <si>
    <t>7021</t>
  </si>
  <si>
    <t>Design Development</t>
  </si>
  <si>
    <t>7022</t>
  </si>
  <si>
    <t>Video &amp; Photography</t>
  </si>
  <si>
    <t>7023</t>
  </si>
  <si>
    <t>Digital Communications</t>
  </si>
  <si>
    <t>7024</t>
  </si>
  <si>
    <t>Events &amp; Promotional Items</t>
  </si>
  <si>
    <t>Mandatory Advertising</t>
  </si>
  <si>
    <t>Sponsorships</t>
  </si>
  <si>
    <t>7030</t>
  </si>
  <si>
    <t>Printing &amp; Printed Materials</t>
  </si>
  <si>
    <t>7040</t>
  </si>
  <si>
    <t>Postage &amp; Mailings</t>
  </si>
  <si>
    <t>7050</t>
  </si>
  <si>
    <t>Shipping &amp; Delivery</t>
  </si>
  <si>
    <t>Other Communication Expenses</t>
  </si>
  <si>
    <t>709T</t>
  </si>
  <si>
    <t>Transition Other Communication Expenses</t>
  </si>
  <si>
    <t>Credit, Collections &amp; Customer Service</t>
  </si>
  <si>
    <t>Coll. Agency &amp; Cr. Reports</t>
  </si>
  <si>
    <t>Bad Debts</t>
  </si>
  <si>
    <t>7130</t>
  </si>
  <si>
    <t>Other Customer Related Expenses</t>
  </si>
  <si>
    <t>Outside Services &amp; Other</t>
  </si>
  <si>
    <t>Audit Fees</t>
  </si>
  <si>
    <t>Tax Preparation Fees</t>
  </si>
  <si>
    <t>722T</t>
  </si>
  <si>
    <t>Transition Legal</t>
  </si>
  <si>
    <t>Consulting</t>
  </si>
  <si>
    <t>723T</t>
  </si>
  <si>
    <t>Transition Consulting</t>
  </si>
  <si>
    <t>7260</t>
  </si>
  <si>
    <t>7280</t>
  </si>
  <si>
    <t>Restructuring Activities</t>
  </si>
  <si>
    <t>Fees &amp; Assessments</t>
  </si>
  <si>
    <t>7310</t>
  </si>
  <si>
    <t>Regulatory Expense</t>
  </si>
  <si>
    <t>Bank Fees</t>
  </si>
  <si>
    <t>Merchant Payment Fees</t>
  </si>
  <si>
    <t>Miss Utility Fees</t>
  </si>
  <si>
    <t>Right of Way Charges</t>
  </si>
  <si>
    <t>Discounts</t>
  </si>
  <si>
    <t>7370</t>
  </si>
  <si>
    <t>7390</t>
  </si>
  <si>
    <t>Other Fees &amp; Assessments</t>
  </si>
  <si>
    <t>Investor Relations Expenses</t>
  </si>
  <si>
    <t>7410</t>
  </si>
  <si>
    <t>Directors Fees-Meeting</t>
  </si>
  <si>
    <t>7415</t>
  </si>
  <si>
    <t>Directors Fees-Retainer</t>
  </si>
  <si>
    <t>7420</t>
  </si>
  <si>
    <t>Board Meeting Expenses</t>
  </si>
  <si>
    <t>7425</t>
  </si>
  <si>
    <t>Director Expenses-Meeting</t>
  </si>
  <si>
    <t>7430</t>
  </si>
  <si>
    <t>External Reporting</t>
  </si>
  <si>
    <t>7440</t>
  </si>
  <si>
    <t>Shareholder Reporting</t>
  </si>
  <si>
    <t>7450</t>
  </si>
  <si>
    <t>Shareholder Expenses-NYSE</t>
  </si>
  <si>
    <t>7460</t>
  </si>
  <si>
    <t>Shareholder Expenses-Transfer Agents</t>
  </si>
  <si>
    <t>7470</t>
  </si>
  <si>
    <t>Shareholder Expenses-NAIC</t>
  </si>
  <si>
    <t>7480</t>
  </si>
  <si>
    <t>Shareholder Expenses-Report Distribution</t>
  </si>
  <si>
    <t>7490</t>
  </si>
  <si>
    <t>Other Shareholder Expenses</t>
  </si>
  <si>
    <t>Insurance Allocation</t>
  </si>
  <si>
    <t>Property Insurance</t>
  </si>
  <si>
    <t>Self Insurance</t>
  </si>
  <si>
    <t>General Liability</t>
  </si>
  <si>
    <t>Excess Liability (Umbrella)</t>
  </si>
  <si>
    <t>Comprehensive Crime</t>
  </si>
  <si>
    <t>D&amp;O Liability</t>
  </si>
  <si>
    <t>Fiduciary Liability</t>
  </si>
  <si>
    <t>7527</t>
  </si>
  <si>
    <t>Non-owned Aircraft Liability</t>
  </si>
  <si>
    <t>Errors &amp; Omissions</t>
  </si>
  <si>
    <t>752T</t>
  </si>
  <si>
    <t>Transition Liability Insurance</t>
  </si>
  <si>
    <t>7530</t>
  </si>
  <si>
    <t>Insurance Records Expense</t>
  </si>
  <si>
    <t>7550</t>
  </si>
  <si>
    <t>Professional Liability</t>
  </si>
  <si>
    <t>7560</t>
  </si>
  <si>
    <t>Bonds &amp; Licenses</t>
  </si>
  <si>
    <t>7599</t>
  </si>
  <si>
    <t>Other Damages</t>
  </si>
  <si>
    <t>Safety Meetings</t>
  </si>
  <si>
    <t>Safety Training</t>
  </si>
  <si>
    <t>Safety Equipment</t>
  </si>
  <si>
    <t>Other Safety Costs</t>
  </si>
  <si>
    <t>Other Operating Expenses</t>
  </si>
  <si>
    <t>Rent-External</t>
  </si>
  <si>
    <t>7715</t>
  </si>
  <si>
    <t>Rent-Internal</t>
  </si>
  <si>
    <t>Leases</t>
  </si>
  <si>
    <t>Utilities-Telephone</t>
  </si>
  <si>
    <t>Utilities-Gas &amp; Elec</t>
  </si>
  <si>
    <t>Water, Sewer, Cleaning, Lawn</t>
  </si>
  <si>
    <t>Postage &amp; Express Mail</t>
  </si>
  <si>
    <t>7760</t>
  </si>
  <si>
    <t>Equipment &amp; Hardware</t>
  </si>
  <si>
    <t>Software</t>
  </si>
  <si>
    <t>7780</t>
  </si>
  <si>
    <t>Data Lines</t>
  </si>
  <si>
    <t>Other Depreciation</t>
  </si>
  <si>
    <t>779C</t>
  </si>
  <si>
    <t>IC Other Operation Expenses</t>
  </si>
  <si>
    <t>Other Maintenance Expenses</t>
  </si>
  <si>
    <t>Equipment &amp; Hardware Maintenance</t>
  </si>
  <si>
    <t>Software Maintenance</t>
  </si>
  <si>
    <t>Facilities Maintenance</t>
  </si>
  <si>
    <t>7835</t>
  </si>
  <si>
    <t>Facilities Maintenance-Weather</t>
  </si>
  <si>
    <t>7990</t>
  </si>
  <si>
    <t>Internal BU Alloc</t>
  </si>
  <si>
    <t>7991</t>
  </si>
  <si>
    <t>O&amp;M-Budget Realloc</t>
  </si>
  <si>
    <t>7992</t>
  </si>
  <si>
    <t>Other Taxes-Budget Realloc</t>
  </si>
  <si>
    <t>O&amp;M Transfer Account</t>
  </si>
  <si>
    <t>8020</t>
  </si>
  <si>
    <t>Asset Impairment</t>
  </si>
  <si>
    <t>8110</t>
  </si>
  <si>
    <t>Depreciation</t>
  </si>
  <si>
    <t>8120</t>
  </si>
  <si>
    <t>Amortization</t>
  </si>
  <si>
    <t>8121</t>
  </si>
  <si>
    <t>Goodwill impairment</t>
  </si>
  <si>
    <t>8122</t>
  </si>
  <si>
    <t>8125</t>
  </si>
  <si>
    <t>8200</t>
  </si>
  <si>
    <t>Taxes Other than Income</t>
  </si>
  <si>
    <t>8210</t>
  </si>
  <si>
    <t>Payroll Taxes</t>
  </si>
  <si>
    <t>821C</t>
  </si>
  <si>
    <t>IC Pyrl Tx</t>
  </si>
  <si>
    <t>821D</t>
  </si>
  <si>
    <t>Inter-Dept Pyrl Tx</t>
  </si>
  <si>
    <t>821P</t>
  </si>
  <si>
    <t>Cap Pyrl Tx</t>
  </si>
  <si>
    <t>821S</t>
  </si>
  <si>
    <t>Inter-Dist Pyrl Tx</t>
  </si>
  <si>
    <t>821T</t>
  </si>
  <si>
    <t>Transition Payroll Taxes</t>
  </si>
  <si>
    <t>821X</t>
  </si>
  <si>
    <t>Pyrl Tx-Special Circumstances</t>
  </si>
  <si>
    <t>8220</t>
  </si>
  <si>
    <t>8230</t>
  </si>
  <si>
    <t>Revenue Related Taxes</t>
  </si>
  <si>
    <t>8290</t>
  </si>
  <si>
    <t>Misc Taxes Other</t>
  </si>
  <si>
    <t>8310</t>
  </si>
  <si>
    <t>State Income Tax</t>
  </si>
  <si>
    <t>8320</t>
  </si>
  <si>
    <t>Federal Income Tax</t>
  </si>
  <si>
    <t>8350</t>
  </si>
  <si>
    <t>ESOP Deduction</t>
  </si>
  <si>
    <t>8390</t>
  </si>
  <si>
    <t>Investment Tax Credit-Operating</t>
  </si>
  <si>
    <t>8410</t>
  </si>
  <si>
    <t>State IT True up</t>
  </si>
  <si>
    <t>8420</t>
  </si>
  <si>
    <t>Federal IT True up</t>
  </si>
  <si>
    <t>8500</t>
  </si>
  <si>
    <t>DIT Debit</t>
  </si>
  <si>
    <t>8501</t>
  </si>
  <si>
    <t>State DIT Debit</t>
  </si>
  <si>
    <t>8510</t>
  </si>
  <si>
    <t>DIT Debit True up</t>
  </si>
  <si>
    <t>8600</t>
  </si>
  <si>
    <t>DIT Credit</t>
  </si>
  <si>
    <t>8601</t>
  </si>
  <si>
    <t>State DIT Credit</t>
  </si>
  <si>
    <t>8610</t>
  </si>
  <si>
    <t>DIT Credit True up</t>
  </si>
  <si>
    <t>Interest</t>
  </si>
  <si>
    <t>8720</t>
  </si>
  <si>
    <t>Interest on Short-term debt</t>
  </si>
  <si>
    <t>8725</t>
  </si>
  <si>
    <t>Interest on Short-term note</t>
  </si>
  <si>
    <t>8730</t>
  </si>
  <si>
    <t>Interest on Customer Deposits</t>
  </si>
  <si>
    <t>Interest Other</t>
  </si>
  <si>
    <t>87B1</t>
  </si>
  <si>
    <t>Interst on First Mortgage Bond 1</t>
  </si>
  <si>
    <t>87B2</t>
  </si>
  <si>
    <t>Interst on First Mortgage Bond 2</t>
  </si>
  <si>
    <t>87B3</t>
  </si>
  <si>
    <t>Interst on First Mortgage Bond 3</t>
  </si>
  <si>
    <t>87B4</t>
  </si>
  <si>
    <t>Interst on First Mortgage Bond 4</t>
  </si>
  <si>
    <t>87B5</t>
  </si>
  <si>
    <t>Interst on First Mortgage Bond 5</t>
  </si>
  <si>
    <t>87CD</t>
  </si>
  <si>
    <t>Interest on Convertible Debentures</t>
  </si>
  <si>
    <t>87I1</t>
  </si>
  <si>
    <t>Interest on Intermed. Term Note 1</t>
  </si>
  <si>
    <t>87I2</t>
  </si>
  <si>
    <t>Interest on Intermed. Term Note 2</t>
  </si>
  <si>
    <t>87L2</t>
  </si>
  <si>
    <t>Interest on Met Life Shelf Placement</t>
  </si>
  <si>
    <t>87L3</t>
  </si>
  <si>
    <t>Interest on NYL Shelf Placement</t>
  </si>
  <si>
    <t>87LF</t>
  </si>
  <si>
    <t>Interest on Shelf Placement</t>
  </si>
  <si>
    <t>87M1</t>
  </si>
  <si>
    <t>Interest on Master Agreement 1</t>
  </si>
  <si>
    <t>87N0</t>
  </si>
  <si>
    <t>Interest on Senior Note 10</t>
  </si>
  <si>
    <t>87N1</t>
  </si>
  <si>
    <t>Interest on Senior Note 1</t>
  </si>
  <si>
    <t>87N2</t>
  </si>
  <si>
    <t>Interest on Senior Note 2</t>
  </si>
  <si>
    <t>87N3</t>
  </si>
  <si>
    <t>Interest on Senior Note 3</t>
  </si>
  <si>
    <t>87N4</t>
  </si>
  <si>
    <t>Interest on Shelf 4</t>
  </si>
  <si>
    <t>87N5</t>
  </si>
  <si>
    <t>Interest on Senior Note 5</t>
  </si>
  <si>
    <t>87N6</t>
  </si>
  <si>
    <t>Interest on Senior Note 6</t>
  </si>
  <si>
    <t>87N7</t>
  </si>
  <si>
    <t>Interest on Senior Note 7</t>
  </si>
  <si>
    <t>87N8</t>
  </si>
  <si>
    <t>Interest on Senior Note 8</t>
  </si>
  <si>
    <t>87N9</t>
  </si>
  <si>
    <t>Interest on Senior Note 9</t>
  </si>
  <si>
    <t>87NP</t>
  </si>
  <si>
    <t>Interest on Note Payable</t>
  </si>
  <si>
    <t>87RC</t>
  </si>
  <si>
    <t>Interest on Revolving Credit Agreement</t>
  </si>
  <si>
    <t>87SH</t>
  </si>
  <si>
    <t>Interest on Series H</t>
  </si>
  <si>
    <t>87SI</t>
  </si>
  <si>
    <t>Interest on Series I</t>
  </si>
  <si>
    <t>87T1</t>
  </si>
  <si>
    <t>Interest on Tranche 1</t>
  </si>
  <si>
    <t>87T2</t>
  </si>
  <si>
    <t>Interest on Tranche 2</t>
  </si>
  <si>
    <t>87T3</t>
  </si>
  <si>
    <t>Interest on Tranche 3</t>
  </si>
  <si>
    <t>Interest Income</t>
  </si>
  <si>
    <t>Finance Income</t>
  </si>
  <si>
    <t>Dividend Income</t>
  </si>
  <si>
    <t>Other Income</t>
  </si>
  <si>
    <t>Charitable Contribution</t>
  </si>
  <si>
    <t>9220</t>
  </si>
  <si>
    <t>(Gain)/Loss on Asset Sales</t>
  </si>
  <si>
    <t>NonOp Expenses-Not Deductible for Tax</t>
  </si>
  <si>
    <t>9290</t>
  </si>
  <si>
    <t>Other NonOperating expense</t>
  </si>
  <si>
    <t>929E</t>
  </si>
  <si>
    <t>Other Deductions-Environmental</t>
  </si>
  <si>
    <t>NonOp IT State</t>
  </si>
  <si>
    <t>NonOp IT Federal</t>
  </si>
  <si>
    <t>9410</t>
  </si>
  <si>
    <t>NonOp IT State True Up</t>
  </si>
  <si>
    <t>NonOp IT Federal True Up</t>
  </si>
  <si>
    <t>9500</t>
  </si>
  <si>
    <t>NonOp DIT Debit</t>
  </si>
  <si>
    <t>9510</t>
  </si>
  <si>
    <t>NonOp DIT Debit True Up</t>
  </si>
  <si>
    <t>9600</t>
  </si>
  <si>
    <t>NonOp DIT Credit</t>
  </si>
  <si>
    <t>9700</t>
  </si>
  <si>
    <t>Investment Tax Credit</t>
  </si>
  <si>
    <t>9810</t>
  </si>
  <si>
    <t>Effect of Change in Accounting Principle</t>
  </si>
  <si>
    <t>9820</t>
  </si>
  <si>
    <t>Gain/Loss on Discontinued Operations</t>
  </si>
  <si>
    <t>98DI</t>
  </si>
  <si>
    <t>Derivative Income</t>
  </si>
  <si>
    <t>98PL</t>
  </si>
  <si>
    <t>Minimum Pension Liability Adjustment</t>
  </si>
  <si>
    <t>98RB</t>
  </si>
  <si>
    <t>Post Retirement Benefits AOCI Adj</t>
  </si>
  <si>
    <t>98ZZ</t>
  </si>
  <si>
    <t>YR1 FAS Implementation</t>
  </si>
  <si>
    <t>9900</t>
  </si>
  <si>
    <t>CWIP Subledger Clearing</t>
  </si>
  <si>
    <t>9910</t>
  </si>
  <si>
    <t>Suspense-Purchase Returns</t>
  </si>
  <si>
    <t>9920</t>
  </si>
  <si>
    <t>Suspense-Freight</t>
  </si>
  <si>
    <t>9930</t>
  </si>
  <si>
    <t>Suspense-Misc AP</t>
  </si>
  <si>
    <t>9940</t>
  </si>
  <si>
    <t>Suspense-Sales Tax</t>
  </si>
  <si>
    <t>9950</t>
  </si>
  <si>
    <t>Suspense-Restock Fees</t>
  </si>
  <si>
    <t>9960</t>
  </si>
  <si>
    <t>Suspense-Inventory Cost Adj.</t>
  </si>
  <si>
    <t>9970</t>
  </si>
  <si>
    <t>Suspense-eProject</t>
  </si>
  <si>
    <t>9990</t>
  </si>
  <si>
    <t>Suspense-General</t>
  </si>
  <si>
    <t>9997</t>
  </si>
  <si>
    <t>YR1 FAS Implementation (Inc Sum)</t>
  </si>
  <si>
    <t>9998</t>
  </si>
  <si>
    <t>Other Comprehensive Income (Inc Sum)</t>
  </si>
  <si>
    <t>9999</t>
  </si>
  <si>
    <t>Income Summary</t>
  </si>
  <si>
    <t>Transaction costs not deductible for tax</t>
  </si>
  <si>
    <t>alpha</t>
  </si>
  <si>
    <t>619 / 629 / 639 / 649 / 779 / 821</t>
  </si>
  <si>
    <t>added 3/22/19 -- deleted 3/25/19</t>
  </si>
  <si>
    <t>1940</t>
  </si>
  <si>
    <t>Operating Lease-Right of Use Asset</t>
  </si>
  <si>
    <t>Ditch 1072</t>
  </si>
  <si>
    <t>See if there's any 1071's that need to be set up.</t>
  </si>
  <si>
    <t>probably 1071-1430 on FE &amp; FN</t>
  </si>
  <si>
    <t>Seg 2 Desc</t>
  </si>
  <si>
    <t>Seg 3 descriptions</t>
  </si>
  <si>
    <t>Row Labels</t>
  </si>
  <si>
    <t>Grand Total</t>
  </si>
  <si>
    <t>Column Labels</t>
  </si>
  <si>
    <t>Sum of Amount</t>
  </si>
  <si>
    <t>Increase</t>
  </si>
  <si>
    <t>FERC</t>
  </si>
  <si>
    <t>Growth &amp;</t>
  </si>
  <si>
    <t>Inflation</t>
  </si>
  <si>
    <t>Segment 3 Descriptions</t>
  </si>
  <si>
    <t>Differences</t>
  </si>
  <si>
    <t>(Multiple Items)</t>
  </si>
  <si>
    <t>Supervision</t>
  </si>
  <si>
    <t>Mains</t>
  </si>
  <si>
    <t>M &amp; R General</t>
  </si>
  <si>
    <t>M &amp; R Industrial</t>
  </si>
  <si>
    <t>M &amp; R Gate Station</t>
  </si>
  <si>
    <t>Services</t>
  </si>
  <si>
    <t>Meters and House regulators</t>
  </si>
  <si>
    <t>Other Equipment</t>
  </si>
  <si>
    <t>Journal Entries</t>
  </si>
  <si>
    <t>increase</t>
  </si>
  <si>
    <t>decrease</t>
  </si>
  <si>
    <t>soil resistivity, assessments</t>
  </si>
  <si>
    <t>Mtc., gauges, etc.</t>
  </si>
  <si>
    <t>Mtc. Of mains</t>
  </si>
  <si>
    <t>Odorant but don't know who provided before</t>
  </si>
  <si>
    <t>general repair and mtc.</t>
  </si>
  <si>
    <t>Leak Repair</t>
  </si>
  <si>
    <t>payroll and other JE's</t>
  </si>
  <si>
    <t>Above with Growth and inflation</t>
  </si>
  <si>
    <t>Less Payroll and other JE's</t>
  </si>
  <si>
    <t>Increase vouchers</t>
  </si>
  <si>
    <t>Less violations, established maintenance programs for safety</t>
  </si>
  <si>
    <t>more storage and standardization</t>
  </si>
  <si>
    <t>regular maintenance on system</t>
  </si>
  <si>
    <t>respond to hit lines and repairs</t>
  </si>
  <si>
    <t>repair</t>
  </si>
  <si>
    <t>cable and telephone install in territories and damage our facilities.</t>
  </si>
  <si>
    <t>aging regulators and meters.</t>
  </si>
  <si>
    <t>increased regulation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</si>
</sst>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[Red]\-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 val="singleAccounting"/>
      <sz val="10"/>
      <name val="Arial Narrow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DC3BF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 tint="0.3999755851924192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157">
    <xf numFmtId="0" fontId="0" fillId="0" borderId="0" xfId="0"/>
    <xf numFmtId="49" fontId="0" fillId="0" borderId="0" xfId="0" applyNumberFormat="1"/>
    <xf numFmtId="14" fontId="0" fillId="0" borderId="0" xfId="0" applyNumberFormat="1"/>
    <xf numFmtId="164" fontId="0" fillId="0" borderId="0" xfId="0" applyNumberFormat="1"/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applyFont="1"/>
    <xf numFmtId="49" fontId="4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 wrapText="1"/>
    </xf>
    <xf numFmtId="49" fontId="3" fillId="0" borderId="0" xfId="0" applyNumberFormat="1" applyFont="1"/>
    <xf numFmtId="0" fontId="0" fillId="2" borderId="0" xfId="0" applyFill="1"/>
    <xf numFmtId="0" fontId="3" fillId="0" borderId="0" xfId="0" applyFont="1" applyAlignment="1">
      <alignment vertical="top"/>
    </xf>
    <xf numFmtId="0" fontId="3" fillId="0" borderId="0" xfId="0" applyFont="1"/>
    <xf numFmtId="0" fontId="0" fillId="0" borderId="0" xfId="0" applyFill="1"/>
    <xf numFmtId="0" fontId="3" fillId="0" borderId="0" xfId="0" applyFont="1" applyFill="1"/>
    <xf numFmtId="49" fontId="3" fillId="0" borderId="0" xfId="0" applyNumberFormat="1" applyFont="1" applyFill="1"/>
    <xf numFmtId="49" fontId="3" fillId="3" borderId="0" xfId="0" applyNumberFormat="1" applyFont="1" applyFill="1"/>
    <xf numFmtId="0" fontId="0" fillId="3" borderId="0" xfId="0" applyFill="1"/>
    <xf numFmtId="49" fontId="3" fillId="4" borderId="0" xfId="0" applyNumberFormat="1" applyFont="1" applyFill="1"/>
    <xf numFmtId="0" fontId="0" fillId="4" borderId="0" xfId="0" applyFill="1"/>
    <xf numFmtId="49" fontId="3" fillId="5" borderId="0" xfId="0" applyNumberFormat="1" applyFont="1" applyFill="1"/>
    <xf numFmtId="0" fontId="0" fillId="5" borderId="0" xfId="0" applyFill="1"/>
    <xf numFmtId="49" fontId="3" fillId="6" borderId="0" xfId="0" applyNumberFormat="1" applyFont="1" applyFill="1"/>
    <xf numFmtId="0" fontId="3" fillId="6" borderId="0" xfId="0" applyFont="1" applyFill="1"/>
    <xf numFmtId="0" fontId="0" fillId="6" borderId="0" xfId="0" applyFill="1"/>
    <xf numFmtId="0" fontId="0" fillId="0" borderId="0" xfId="0" applyFont="1" applyFill="1"/>
    <xf numFmtId="0" fontId="0" fillId="6" borderId="0" xfId="0" applyFont="1" applyFill="1"/>
    <xf numFmtId="0" fontId="3" fillId="4" borderId="0" xfId="0" applyFont="1" applyFill="1"/>
    <xf numFmtId="0" fontId="3" fillId="7" borderId="0" xfId="0" applyFont="1" applyFill="1" applyAlignment="1">
      <alignment vertical="top"/>
    </xf>
    <xf numFmtId="49" fontId="3" fillId="8" borderId="0" xfId="0" applyNumberFormat="1" applyFont="1" applyFill="1"/>
    <xf numFmtId="0" fontId="3" fillId="3" borderId="0" xfId="0" applyFont="1" applyFill="1"/>
    <xf numFmtId="0" fontId="3" fillId="9" borderId="0" xfId="0" applyFont="1" applyFill="1"/>
    <xf numFmtId="49" fontId="3" fillId="10" borderId="0" xfId="0" applyNumberFormat="1" applyFont="1" applyFill="1"/>
    <xf numFmtId="0" fontId="3" fillId="10" borderId="0" xfId="0" applyFont="1" applyFill="1"/>
    <xf numFmtId="49" fontId="3" fillId="9" borderId="0" xfId="0" applyNumberFormat="1" applyFont="1" applyFill="1"/>
    <xf numFmtId="0" fontId="3" fillId="8" borderId="0" xfId="0" applyFont="1" applyFill="1"/>
    <xf numFmtId="49" fontId="3" fillId="11" borderId="0" xfId="0" applyNumberFormat="1" applyFont="1" applyFill="1"/>
    <xf numFmtId="0" fontId="0" fillId="11" borderId="0" xfId="0" applyFill="1"/>
    <xf numFmtId="0" fontId="3" fillId="0" borderId="0" xfId="0" applyFont="1" applyFill="1" applyAlignment="1">
      <alignment vertical="top"/>
    </xf>
    <xf numFmtId="49" fontId="3" fillId="7" borderId="0" xfId="0" applyNumberFormat="1" applyFont="1" applyFill="1"/>
    <xf numFmtId="0" fontId="3" fillId="7" borderId="0" xfId="0" applyFont="1" applyFill="1"/>
    <xf numFmtId="49" fontId="0" fillId="12" borderId="0" xfId="0" applyNumberFormat="1" applyFill="1"/>
    <xf numFmtId="0" fontId="0" fillId="12" borderId="0" xfId="0" applyFill="1"/>
    <xf numFmtId="49" fontId="4" fillId="0" borderId="0" xfId="3" applyNumberFormat="1" applyFont="1" applyAlignment="1">
      <alignment horizontal="center" wrapText="1"/>
    </xf>
    <xf numFmtId="49" fontId="3" fillId="0" borderId="0" xfId="3" applyNumberFormat="1"/>
    <xf numFmtId="0" fontId="3" fillId="0" borderId="0" xfId="3"/>
    <xf numFmtId="49" fontId="3" fillId="0" borderId="0" xfId="3" applyNumberFormat="1" applyFont="1"/>
    <xf numFmtId="0" fontId="3" fillId="0" borderId="0" xfId="3" applyFont="1" applyFill="1"/>
    <xf numFmtId="49" fontId="3" fillId="0" borderId="0" xfId="3" quotePrefix="1" applyNumberFormat="1" applyFont="1"/>
    <xf numFmtId="0" fontId="3" fillId="0" borderId="0" xfId="3" applyFont="1"/>
    <xf numFmtId="49" fontId="3" fillId="13" borderId="0" xfId="3" applyNumberFormat="1" applyFont="1" applyFill="1"/>
    <xf numFmtId="0" fontId="3" fillId="13" borderId="0" xfId="3" applyFont="1" applyFill="1"/>
    <xf numFmtId="0" fontId="3" fillId="0" borderId="0" xfId="3" applyFont="1" applyAlignment="1">
      <alignment vertical="top"/>
    </xf>
    <xf numFmtId="49" fontId="3" fillId="0" borderId="0" xfId="3" applyNumberFormat="1" applyFont="1" applyFill="1"/>
    <xf numFmtId="49" fontId="3" fillId="14" borderId="0" xfId="3" applyNumberFormat="1" applyFont="1" applyFill="1"/>
    <xf numFmtId="0" fontId="3" fillId="14" borderId="0" xfId="3" applyFill="1"/>
    <xf numFmtId="49" fontId="3" fillId="0" borderId="0" xfId="3" applyNumberFormat="1" applyBorder="1"/>
    <xf numFmtId="0" fontId="3" fillId="0" borderId="0" xfId="3" applyBorder="1"/>
    <xf numFmtId="49" fontId="3" fillId="0" borderId="0" xfId="3" applyNumberFormat="1" applyFill="1" applyBorder="1"/>
    <xf numFmtId="0" fontId="3" fillId="0" borderId="0" xfId="3" applyFill="1" applyBorder="1"/>
    <xf numFmtId="49" fontId="3" fillId="0" borderId="0" xfId="3" applyNumberFormat="1" applyFont="1" applyFill="1" applyBorder="1"/>
    <xf numFmtId="0" fontId="3" fillId="0" borderId="0" xfId="3" applyFont="1" applyFill="1" applyBorder="1"/>
    <xf numFmtId="0" fontId="3" fillId="0" borderId="0" xfId="3" applyFill="1"/>
    <xf numFmtId="49" fontId="3" fillId="15" borderId="1" xfId="3" applyNumberFormat="1" applyFill="1" applyBorder="1"/>
    <xf numFmtId="0" fontId="3" fillId="15" borderId="2" xfId="3" applyFill="1" applyBorder="1"/>
    <xf numFmtId="49" fontId="3" fillId="15" borderId="3" xfId="3" applyNumberFormat="1" applyFill="1" applyBorder="1"/>
    <xf numFmtId="0" fontId="3" fillId="15" borderId="0" xfId="3" applyFill="1" applyBorder="1"/>
    <xf numFmtId="0" fontId="3" fillId="15" borderId="0" xfId="3" applyFont="1" applyFill="1" applyBorder="1"/>
    <xf numFmtId="0" fontId="5" fillId="9" borderId="0" xfId="3" applyFont="1" applyFill="1" applyBorder="1"/>
    <xf numFmtId="49" fontId="3" fillId="15" borderId="4" xfId="3" applyNumberFormat="1" applyFill="1" applyBorder="1"/>
    <xf numFmtId="0" fontId="3" fillId="15" borderId="5" xfId="3" applyFill="1" applyBorder="1"/>
    <xf numFmtId="49" fontId="3" fillId="16" borderId="1" xfId="3" applyNumberFormat="1" applyFill="1" applyBorder="1"/>
    <xf numFmtId="0" fontId="3" fillId="16" borderId="2" xfId="3" applyFill="1" applyBorder="1"/>
    <xf numFmtId="49" fontId="3" fillId="16" borderId="3" xfId="3" applyNumberFormat="1" applyFont="1" applyFill="1" applyBorder="1"/>
    <xf numFmtId="0" fontId="3" fillId="16" borderId="0" xfId="3" applyFill="1" applyBorder="1"/>
    <xf numFmtId="49" fontId="3" fillId="16" borderId="3" xfId="3" applyNumberFormat="1" applyFill="1" applyBorder="1"/>
    <xf numFmtId="0" fontId="3" fillId="16" borderId="0" xfId="3" applyFont="1" applyFill="1" applyBorder="1"/>
    <xf numFmtId="49" fontId="3" fillId="10" borderId="3" xfId="3" applyNumberFormat="1" applyFont="1" applyFill="1" applyBorder="1"/>
    <xf numFmtId="0" fontId="3" fillId="10" borderId="0" xfId="3" applyFont="1" applyFill="1" applyBorder="1"/>
    <xf numFmtId="49" fontId="3" fillId="0" borderId="3" xfId="3" applyNumberFormat="1" applyFont="1" applyFill="1" applyBorder="1"/>
    <xf numFmtId="49" fontId="3" fillId="16" borderId="4" xfId="3" applyNumberFormat="1" applyFill="1" applyBorder="1"/>
    <xf numFmtId="0" fontId="3" fillId="16" borderId="5" xfId="3" applyFill="1" applyBorder="1"/>
    <xf numFmtId="49" fontId="3" fillId="0" borderId="0" xfId="3" applyNumberFormat="1" applyFill="1"/>
    <xf numFmtId="49" fontId="3" fillId="6" borderId="0" xfId="3" applyNumberFormat="1" applyFont="1" applyFill="1"/>
    <xf numFmtId="0" fontId="3" fillId="6" borderId="0" xfId="3" applyFont="1" applyFill="1"/>
    <xf numFmtId="49" fontId="3" fillId="14" borderId="0" xfId="3" quotePrefix="1" applyNumberFormat="1" applyFill="1"/>
    <xf numFmtId="49" fontId="3" fillId="17" borderId="0" xfId="3" applyNumberFormat="1" applyFont="1" applyFill="1"/>
    <xf numFmtId="0" fontId="3" fillId="17" borderId="0" xfId="3" applyFont="1" applyFill="1"/>
    <xf numFmtId="49" fontId="3" fillId="4" borderId="0" xfId="3" applyNumberFormat="1" applyFont="1" applyFill="1"/>
    <xf numFmtId="0" fontId="3" fillId="4" borderId="0" xfId="3" applyFont="1" applyFill="1"/>
    <xf numFmtId="49" fontId="3" fillId="13" borderId="0" xfId="3" applyNumberFormat="1" applyFill="1"/>
    <xf numFmtId="0" fontId="3" fillId="13" borderId="0" xfId="3" applyFill="1"/>
    <xf numFmtId="49" fontId="3" fillId="18" borderId="0" xfId="3" quotePrefix="1" applyNumberFormat="1" applyFont="1" applyFill="1"/>
    <xf numFmtId="0" fontId="3" fillId="18" borderId="0" xfId="3" applyFont="1" applyFill="1"/>
    <xf numFmtId="49" fontId="5" fillId="13" borderId="0" xfId="3" applyNumberFormat="1" applyFont="1" applyFill="1"/>
    <xf numFmtId="0" fontId="5" fillId="13" borderId="0" xfId="3" applyFont="1" applyFill="1"/>
    <xf numFmtId="49" fontId="3" fillId="4" borderId="0" xfId="3" applyNumberFormat="1" applyFill="1"/>
    <xf numFmtId="0" fontId="3" fillId="4" borderId="0" xfId="3" applyFill="1"/>
    <xf numFmtId="49" fontId="3" fillId="0" borderId="0" xfId="3" quotePrefix="1" applyNumberFormat="1" applyFont="1" applyFill="1"/>
    <xf numFmtId="49" fontId="3" fillId="0" borderId="0" xfId="3" applyNumberFormat="1" applyFont="1" applyBorder="1"/>
    <xf numFmtId="49" fontId="3" fillId="15" borderId="3" xfId="3" applyNumberFormat="1" applyFont="1" applyFill="1" applyBorder="1"/>
    <xf numFmtId="49" fontId="3" fillId="15" borderId="0" xfId="3" applyNumberFormat="1" applyFont="1" applyFill="1" applyBorder="1"/>
    <xf numFmtId="49" fontId="3" fillId="9" borderId="0" xfId="3" applyNumberFormat="1" applyFont="1" applyFill="1"/>
    <xf numFmtId="0" fontId="3" fillId="9" borderId="0" xfId="3" applyFill="1"/>
    <xf numFmtId="49" fontId="3" fillId="16" borderId="0" xfId="3" applyNumberFormat="1" applyFont="1" applyFill="1" applyBorder="1"/>
    <xf numFmtId="49" fontId="3" fillId="8" borderId="0" xfId="3" applyNumberFormat="1" applyFill="1"/>
    <xf numFmtId="49" fontId="3" fillId="19" borderId="0" xfId="3" applyNumberFormat="1" applyFill="1" applyBorder="1"/>
    <xf numFmtId="49" fontId="3" fillId="8" borderId="0" xfId="3" applyNumberFormat="1" applyFill="1" applyBorder="1"/>
    <xf numFmtId="49" fontId="3" fillId="20" borderId="0" xfId="3" applyNumberFormat="1" applyFill="1" applyBorder="1"/>
    <xf numFmtId="49" fontId="3" fillId="21" borderId="0" xfId="3" applyNumberFormat="1" applyFill="1"/>
    <xf numFmtId="49" fontId="3" fillId="22" borderId="0" xfId="3" applyNumberFormat="1" applyFill="1"/>
    <xf numFmtId="49" fontId="3" fillId="20" borderId="0" xfId="3" applyNumberFormat="1" applyFill="1"/>
    <xf numFmtId="49" fontId="3" fillId="23" borderId="0" xfId="3" quotePrefix="1" applyNumberFormat="1" applyFill="1"/>
    <xf numFmtId="49" fontId="3" fillId="23" borderId="0" xfId="3" applyNumberFormat="1" applyFill="1"/>
    <xf numFmtId="49" fontId="3" fillId="24" borderId="0" xfId="3" applyNumberFormat="1" applyFont="1" applyFill="1"/>
    <xf numFmtId="49" fontId="3" fillId="24" borderId="0" xfId="3" applyNumberFormat="1" applyFill="1"/>
    <xf numFmtId="49" fontId="3" fillId="3" borderId="0" xfId="3" applyNumberFormat="1" applyFill="1"/>
    <xf numFmtId="49" fontId="3" fillId="3" borderId="0" xfId="3" applyNumberFormat="1" applyFont="1" applyFill="1"/>
    <xf numFmtId="49" fontId="3" fillId="9" borderId="0" xfId="3" applyNumberFormat="1" applyFill="1"/>
    <xf numFmtId="0" fontId="5" fillId="25" borderId="0" xfId="3" applyFont="1" applyFill="1"/>
    <xf numFmtId="49" fontId="6" fillId="26" borderId="0" xfId="3" applyNumberFormat="1" applyFont="1" applyFill="1"/>
    <xf numFmtId="49" fontId="7" fillId="27" borderId="0" xfId="3" applyNumberFormat="1" applyFont="1" applyFill="1"/>
    <xf numFmtId="49" fontId="3" fillId="28" borderId="0" xfId="3" applyNumberFormat="1" applyFont="1" applyFill="1" applyBorder="1"/>
    <xf numFmtId="49" fontId="7" fillId="28" borderId="0" xfId="3" applyNumberFormat="1" applyFont="1" applyFill="1" applyBorder="1"/>
    <xf numFmtId="49" fontId="5" fillId="25" borderId="0" xfId="3" applyNumberFormat="1" applyFont="1" applyFill="1"/>
    <xf numFmtId="49" fontId="3" fillId="29" borderId="0" xfId="3" applyNumberFormat="1" applyFill="1"/>
    <xf numFmtId="49" fontId="3" fillId="30" borderId="0" xfId="3" applyNumberFormat="1" applyFill="1"/>
    <xf numFmtId="49" fontId="3" fillId="31" borderId="0" xfId="3" applyNumberFormat="1" applyFill="1"/>
    <xf numFmtId="49" fontId="3" fillId="12" borderId="0" xfId="3" applyNumberFormat="1" applyFill="1"/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  <xf numFmtId="44" fontId="2" fillId="32" borderId="6" xfId="0" applyNumberFormat="1" applyFont="1" applyFill="1" applyBorder="1"/>
    <xf numFmtId="44" fontId="0" fillId="0" borderId="0" xfId="2" applyFont="1"/>
    <xf numFmtId="44" fontId="0" fillId="4" borderId="0" xfId="2" applyFont="1" applyFill="1"/>
    <xf numFmtId="44" fontId="0" fillId="4" borderId="0" xfId="0" applyNumberFormat="1" applyFill="1"/>
    <xf numFmtId="43" fontId="0" fillId="0" borderId="0" xfId="1" applyFont="1"/>
    <xf numFmtId="0" fontId="2" fillId="33" borderId="0" xfId="0" applyFont="1" applyFill="1"/>
    <xf numFmtId="0" fontId="0" fillId="33" borderId="0" xfId="0" applyFill="1"/>
    <xf numFmtId="43" fontId="0" fillId="33" borderId="0" xfId="1" applyFont="1" applyFill="1"/>
    <xf numFmtId="44" fontId="0" fillId="33" borderId="0" xfId="2" applyFont="1" applyFill="1"/>
    <xf numFmtId="0" fontId="0" fillId="4" borderId="0" xfId="0" applyFill="1" applyAlignment="1">
      <alignment horizontal="left"/>
    </xf>
    <xf numFmtId="43" fontId="0" fillId="4" borderId="0" xfId="1" applyFont="1" applyFill="1"/>
    <xf numFmtId="49" fontId="0" fillId="4" borderId="0" xfId="0" applyNumberFormat="1" applyFill="1"/>
    <xf numFmtId="164" fontId="0" fillId="4" borderId="0" xfId="0" applyNumberFormat="1" applyFill="1"/>
    <xf numFmtId="14" fontId="0" fillId="4" borderId="0" xfId="0" applyNumberFormat="1" applyFill="1"/>
    <xf numFmtId="0" fontId="0" fillId="0" borderId="0" xfId="0" applyAlignment="1">
      <alignment horizontal="left" indent="1"/>
    </xf>
    <xf numFmtId="1" fontId="2" fillId="0" borderId="0" xfId="2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4" fontId="0" fillId="9" borderId="0" xfId="2" applyFont="1" applyFill="1"/>
    <xf numFmtId="44" fontId="0" fillId="9" borderId="0" xfId="0" applyNumberFormat="1" applyFill="1"/>
    <xf numFmtId="0" fontId="2" fillId="0" borderId="0" xfId="0" applyFont="1" applyAlignment="1">
      <alignment horizontal="center"/>
    </xf>
    <xf numFmtId="43" fontId="0" fillId="0" borderId="0" xfId="1" applyFont="1" applyAlignment="1">
      <alignment horizontal="left"/>
    </xf>
    <xf numFmtId="43" fontId="0" fillId="9" borderId="0" xfId="1" applyFont="1" applyFill="1"/>
    <xf numFmtId="43" fontId="0" fillId="33" borderId="0" xfId="0" applyNumberFormat="1" applyFill="1"/>
    <xf numFmtId="43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Normal 2 2 2 2" xfId="3"/>
  </cellStyles>
  <dxfs count="9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8.xml" Id="rId8" /><Relationship Type="http://schemas.openxmlformats.org/officeDocument/2006/relationships/worksheet" Target="worksheets/sheet13.xml" Id="rId13" /><Relationship Type="http://schemas.openxmlformats.org/officeDocument/2006/relationships/theme" Target="theme/theme1.xml" Id="rId18" /><Relationship Type="http://schemas.openxmlformats.org/officeDocument/2006/relationships/worksheet" Target="worksheets/sheet3.xml" Id="rId3" /><Relationship Type="http://schemas.openxmlformats.org/officeDocument/2006/relationships/calcChain" Target="calcChain.xml" Id="rId21" /><Relationship Type="http://schemas.openxmlformats.org/officeDocument/2006/relationships/worksheet" Target="worksheets/sheet7.xml" Id="rId7" /><Relationship Type="http://schemas.openxmlformats.org/officeDocument/2006/relationships/worksheet" Target="worksheets/sheet12.xml" Id="rId12" /><Relationship Type="http://schemas.openxmlformats.org/officeDocument/2006/relationships/pivotCacheDefinition" Target="pivotCache/pivotCacheDefinition4.xml" Id="rId17" /><Relationship Type="http://schemas.openxmlformats.org/officeDocument/2006/relationships/worksheet" Target="worksheets/sheet2.xml" Id="rId2" /><Relationship Type="http://schemas.openxmlformats.org/officeDocument/2006/relationships/pivotCacheDefinition" Target="pivotCache/pivotCacheDefinition3.xml" Id="rId16" /><Relationship Type="http://schemas.openxmlformats.org/officeDocument/2006/relationships/sharedStrings" Target="sharedStrings.xml" Id="rId20" /><Relationship Type="http://schemas.openxmlformats.org/officeDocument/2006/relationships/worksheet" Target="worksheets/sheet1.xml" Id="rId1" /><Relationship Type="http://schemas.openxmlformats.org/officeDocument/2006/relationships/worksheet" Target="worksheets/sheet6.xml" Id="rId6" /><Relationship Type="http://schemas.openxmlformats.org/officeDocument/2006/relationships/worksheet" Target="worksheets/sheet11.xml" Id="rId11" /><Relationship Type="http://schemas.openxmlformats.org/officeDocument/2006/relationships/worksheet" Target="worksheets/sheet5.xml" Id="rId5" /><Relationship Type="http://schemas.openxmlformats.org/officeDocument/2006/relationships/pivotCacheDefinition" Target="pivotCache/pivotCacheDefinition2.xml" Id="rId15" /><Relationship Type="http://schemas.openxmlformats.org/officeDocument/2006/relationships/worksheet" Target="worksheets/sheet10.xml" Id="rId10" /><Relationship Type="http://schemas.openxmlformats.org/officeDocument/2006/relationships/styles" Target="styles.xml" Id="rId19" /><Relationship Type="http://schemas.openxmlformats.org/officeDocument/2006/relationships/worksheet" Target="worksheets/sheet4.xml" Id="rId4" /><Relationship Type="http://schemas.openxmlformats.org/officeDocument/2006/relationships/worksheet" Target="worksheets/sheet9.xml" Id="rId9" /><Relationship Type="http://schemas.openxmlformats.org/officeDocument/2006/relationships/pivotCacheDefinition" Target="pivotCache/pivotCacheDefinition1.xml" Id="rId14" /><Relationship Type="http://schemas.openxmlformats.org/officeDocument/2006/relationships/customXml" Target="/customXML/item.xml" Id="imanage.xml" 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elch, Kathy" refreshedDate="44606.372315972221" createdVersion="5" refreshedVersion="5" minRefreshableVersion="3" recordCount="3608">
  <cacheSource type="worksheet">
    <worksheetSource ref="A1:S3609" sheet="CF Mtc. 2021"/>
  </cacheSource>
  <cacheFields count="19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8">
        <s v="8850"/>
        <s v="8870"/>
        <s v="8890"/>
        <s v="8900"/>
        <s v="8910"/>
        <s v="8920"/>
        <s v="8930"/>
        <s v="8940"/>
      </sharedItems>
    </cacheField>
    <cacheField name="Reference_Code" numFmtId="49">
      <sharedItems/>
    </cacheField>
    <cacheField name="Amount" numFmtId="164">
      <sharedItems containsSemiMixedTypes="0" containsString="0" containsNumber="1" minValue="-50000" maxValue="30283.51" count="2804">
        <n v="-27.12"/>
        <n v="560.01"/>
        <n v="1137.18"/>
        <n v="1250.7"/>
        <n v="341.22"/>
        <n v="568.59"/>
        <n v="896.28"/>
        <n v="1364.55"/>
        <n v="795.96"/>
        <n v="1023.33"/>
        <n v="-634.32000000000005"/>
        <n v="-452.24"/>
        <n v="30.16"/>
        <n v="74.209999999999994"/>
        <n v="13.29"/>
        <n v="845.58"/>
        <n v="15.73"/>
        <n v="49.96"/>
        <n v="59.63"/>
        <n v="3.23"/>
        <n v="3.22"/>
        <n v="-448.14"/>
        <n v="507.3"/>
        <n v="211.4"/>
        <n v="-50"/>
        <n v="3.19"/>
        <n v="3.18"/>
        <n v="-49.96"/>
        <n v="-20.2"/>
        <n v="20.36"/>
        <n v="19.899999999999999"/>
        <n v="-115.28"/>
        <n v="20.059999999999999"/>
        <n v="1268.3699999999999"/>
        <n v="1.93"/>
        <n v="29.97"/>
        <n v="7.22"/>
        <n v="19.68"/>
        <n v="3.8"/>
        <n v="15.52"/>
        <n v="9.52"/>
        <n v="6.63"/>
        <n v="3.72"/>
        <n v="22.04"/>
        <n v="27.12"/>
        <n v="-286.92"/>
        <n v="-9.52"/>
        <n v="-3.72"/>
        <n v="236.12"/>
        <n v="713.22"/>
        <n v="479.57"/>
        <n v="250.92"/>
        <n v="326.24"/>
        <n v="401.68"/>
        <n v="286.92"/>
        <n v="237.7"/>
        <n v="452.24"/>
        <n v="168.8"/>
        <n v="136.32"/>
        <n v="634.32000000000005"/>
        <n v="-326.24"/>
        <n v="-168.8"/>
        <n v="-560.01"/>
        <n v="-57.12"/>
        <n v="-15.52"/>
        <n v="-6.63"/>
        <n v="-507.3"/>
        <n v="21.49"/>
        <n v="-237.7"/>
        <n v="-1250.7"/>
        <n v="-795.96"/>
        <n v="-1137.18"/>
        <n v="21.32"/>
        <n v="-2.77"/>
        <n v="70.7"/>
        <n v="206.16"/>
        <n v="20.9"/>
        <n v="100.81"/>
        <n v="2274.13"/>
        <n v="18.98"/>
        <n v="30.77"/>
        <n v="35.01"/>
        <n v="2274.12"/>
        <n v="21.34"/>
        <n v="-69.599999999999994"/>
        <n v="56.08"/>
        <n v="211.11"/>
        <n v="40.57"/>
        <n v="1981.86"/>
        <n v="46.01"/>
        <n v="204.82"/>
        <n v="3411.19"/>
        <n v="23.4"/>
        <n v="16.420000000000002"/>
        <n v="-497.61"/>
        <n v="71.86"/>
        <n v="210.48"/>
        <n v="51.14"/>
        <n v="3461.6"/>
        <n v="1097.18"/>
        <n v="93.02"/>
        <n v="34.5"/>
        <n v="10.14"/>
        <n v="24.14"/>
        <n v="-16.48"/>
        <n v="128.78"/>
        <n v="13.01"/>
        <n v="18.829999999999998"/>
        <n v="14.96"/>
        <n v="92.1"/>
        <n v="45.6"/>
        <n v="1044.55"/>
        <n v="23.92"/>
        <n v="-14.71"/>
        <n v="156.91999999999999"/>
        <n v="544.5"/>
        <n v="0.59"/>
        <n v="18.09"/>
        <n v="138.82"/>
        <n v="35.75"/>
        <n v="139.30000000000001"/>
        <n v="91.92"/>
        <n v="1.3"/>
        <n v="20.16"/>
        <n v="163.15"/>
        <n v="792.67"/>
        <n v="17.760000000000002"/>
        <n v="114.55"/>
        <n v="16.43"/>
        <n v="35.119999999999997"/>
        <n v="21.86"/>
        <n v="-144.46"/>
        <n v="68.069999999999993"/>
        <n v="208.45"/>
        <n v="89.58"/>
        <n v="287.62"/>
        <n v="30.41"/>
        <n v="90.18"/>
        <n v="78.62"/>
        <n v="228.07"/>
        <n v="105.97"/>
        <n v="2240.52"/>
        <n v="29.53"/>
        <n v="18.28"/>
        <n v="40.76"/>
        <n v="32.840000000000003"/>
        <n v="67.650000000000006"/>
        <n v="198.52"/>
        <n v="37.950000000000003"/>
        <n v="83.81"/>
        <n v="70.64"/>
        <n v="-213.35"/>
        <n v="49.4"/>
        <n v="205.7"/>
        <n v="-141.66999999999999"/>
        <n v="-31.72"/>
        <n v="45.97"/>
        <n v="197.94"/>
        <n v="2.02"/>
        <n v="46.16"/>
        <n v="21.31"/>
        <n v="849.83"/>
        <n v="61.55"/>
        <n v="211.26"/>
        <n v="147.61000000000001"/>
        <n v="208.22"/>
        <n v="1.89"/>
        <n v="21.37"/>
        <n v="646.91999999999996"/>
        <n v="58.85"/>
        <n v="30.43"/>
        <n v="720.04"/>
        <n v="56.99"/>
        <n v="208.62"/>
        <n v="-236.12"/>
        <n v="-7.22"/>
        <n v="102.16"/>
        <n v="92.49"/>
        <n v="1711.48"/>
        <n v="39.770000000000003"/>
        <n v="18.87"/>
        <n v="42.65"/>
        <n v="6.21"/>
        <n v="118.66"/>
        <n v="92.08"/>
        <n v="31.05"/>
        <n v="26.49"/>
        <n v="5"/>
        <n v="71.33"/>
        <n v="1147.73"/>
        <n v="148.22"/>
        <n v="113.92"/>
        <n v="64.489999999999995"/>
        <n v="1456.23"/>
        <n v="69.95"/>
        <n v="58.44"/>
        <n v="11.95"/>
        <n v="11.27"/>
        <n v="23.83"/>
        <n v="26.71"/>
        <n v="120.56"/>
        <n v="1130.76"/>
        <n v="47.12"/>
        <n v="59.84"/>
        <n v="133.25"/>
        <n v="95.81"/>
        <n v="962.8"/>
        <n v="27.72"/>
        <n v="26.16"/>
        <n v="67.97"/>
        <n v="32.69"/>
        <n v="953.61"/>
        <n v="60.22"/>
        <n v="20.010000000000002"/>
        <n v="162.46"/>
        <n v="62.29"/>
        <n v="242.14"/>
        <n v="1"/>
        <n v="3.83"/>
        <n v="77.069999999999993"/>
        <n v="99.48"/>
        <n v="93.14"/>
        <n v="43.06"/>
        <n v="25.47"/>
        <n v="1.97"/>
        <n v="32.51"/>
        <n v="4.96"/>
        <n v="523.58000000000004"/>
        <n v="14.22"/>
        <n v="18.27"/>
        <n v="38.57"/>
        <n v="122.71"/>
        <n v="21.81"/>
        <n v="19.71"/>
        <n v="52.02"/>
        <n v="92.29"/>
        <n v="60.51"/>
        <n v="90.95"/>
        <n v="6.6"/>
        <n v="-5.69"/>
        <n v="106.11"/>
        <n v="36.04"/>
        <n v="1.27"/>
        <n v="31.5"/>
        <n v="-3.8"/>
        <n v="-713.22"/>
        <n v="-896.28"/>
        <n v="-22.04"/>
        <n v="-19.68"/>
        <n v="-479.57"/>
        <n v="-6.32"/>
        <n v="-157.22"/>
        <n v="-341.22"/>
        <n v="-226.16"/>
        <n v="-250.92"/>
        <n v="-401.68"/>
        <n v="-568.59"/>
        <n v="-1364.55"/>
        <n v="-22.18"/>
        <n v="-12.26"/>
        <n v="-1023.33"/>
        <n v="1571.5"/>
        <n v="1828.5"/>
        <n v="345"/>
        <n v="25.37"/>
        <n v="531.95000000000005"/>
        <n v="1871.75"/>
        <n v="5085.68"/>
        <n v="1869"/>
        <n v="1387.5"/>
        <n v="10125"/>
        <n v="156.01"/>
        <n v="6000"/>
        <n v="7395"/>
        <n v="32.25"/>
        <n v="2771"/>
        <n v="3937.5"/>
        <n v="870"/>
        <n v="1041.7"/>
        <n v="929.88"/>
        <n v="640"/>
        <n v="506.73"/>
        <n v="840"/>
        <n v="1308"/>
        <n v="743.76"/>
        <n v="1087.5"/>
        <n v="213"/>
        <n v="473.5"/>
        <n v="897.75"/>
        <n v="1200.3800000000001"/>
        <n v="3255.55"/>
        <n v="5700"/>
        <n v="2646"/>
        <n v="660"/>
        <n v="7611.93"/>
        <n v="376.13"/>
        <n v="888.6"/>
        <n v="4127.12"/>
        <n v="94.7"/>
        <n v="1405"/>
        <n v="1160"/>
        <n v="823.1"/>
        <n v="1125"/>
        <n v="1991"/>
        <n v="66.88"/>
        <n v="243.96"/>
        <n v="2022.6"/>
        <n v="283"/>
        <n v="3264"/>
        <n v="487.5"/>
        <n v="3505"/>
        <n v="7852.5"/>
        <n v="2200"/>
        <n v="18.329999999999998"/>
        <n v="6952.5"/>
        <n v="384.23"/>
        <n v="187.5"/>
        <n v="555.38"/>
        <n v="675"/>
        <n v="1550"/>
        <n v="510"/>
        <n v="1235"/>
        <n v="3400"/>
        <n v="13064.15"/>
        <n v="30283.51"/>
        <n v="966"/>
        <n v="3579.5"/>
        <n v="2246.5"/>
        <n v="420"/>
        <n v="6576"/>
        <n v="2214.4499999999998"/>
        <n v="3750"/>
        <n v="273.26"/>
        <n v="1480"/>
        <n v="1207.5"/>
        <n v="1822.38"/>
        <n v="1300"/>
        <n v="7635.75"/>
        <n v="2775.67"/>
        <n v="2000"/>
        <n v="790.35"/>
        <n v="140"/>
        <n v="1321.95"/>
        <n v="1959.5"/>
        <n v="2220.3000000000002"/>
        <n v="1556.55"/>
        <n v="7736.39"/>
        <n v="1368"/>
        <n v="1372.5"/>
        <n v="1246.7"/>
        <n v="375"/>
        <n v="5400"/>
        <n v="1500"/>
        <n v="8565.7199999999993"/>
        <n v="8558.2000000000007"/>
        <n v="114.8"/>
        <n v="-4940"/>
        <n v="3960"/>
        <n v="864"/>
        <n v="1335"/>
        <n v="1285"/>
        <n v="49.72"/>
        <n v="173.1"/>
        <n v="113.25"/>
        <n v="8910"/>
        <n v="4634.3"/>
        <n v="133.13999999999999"/>
        <n v="1626.28"/>
        <n v="1815.52"/>
        <n v="3140.56"/>
        <n v="73.599999999999994"/>
        <n v="4940"/>
        <n v="-524.54"/>
        <n v="-1406.96"/>
        <n v="13982.8"/>
        <n v="1240"/>
        <n v="2588"/>
        <n v="2722"/>
        <n v="1198.0899999999999"/>
        <n v="-140"/>
        <n v="-1207.5"/>
        <n v="-966"/>
        <n v="-1959.5"/>
        <n v="-2624.13"/>
        <n v="-1246.7"/>
        <n v="280"/>
        <n v="3600"/>
        <n v="500"/>
        <n v="-473.5"/>
        <n v="2367.5"/>
        <n v="389.92"/>
        <n v="1231.0999999999999"/>
        <n v="2938.69"/>
        <n v="757.6"/>
        <n v="-2938.69"/>
        <n v="5340"/>
        <n v="13583.23"/>
        <n v="495.25"/>
        <n v="1556"/>
        <n v="2062.5"/>
        <n v="-7870.6"/>
        <n v="6953.94"/>
        <n v="1406.96"/>
        <n v="620.01"/>
        <n v="1805.09"/>
        <n v="-495.25"/>
        <n v="490.92"/>
        <n v="1137.55"/>
        <n v="2420"/>
        <n v="3855"/>
        <n v="1875"/>
        <n v="1687.5"/>
        <n v="2336.1799999999998"/>
        <n v="189.4"/>
        <n v="568.20000000000005"/>
        <n v="489.3"/>
        <n v="7870.6"/>
        <n v="5001.58"/>
        <n v="8389.64"/>
        <n v="-2214.2800000000002"/>
        <n v="-114.8"/>
        <n v="-640"/>
        <n v="-568.20000000000005"/>
        <n v="2560"/>
        <n v="5000"/>
        <n v="-500"/>
        <n v="-757.6"/>
        <n v="-1231.0999999999999"/>
        <n v="-823.1"/>
        <n v="2214.2800000000002"/>
        <n v="2767.85"/>
        <n v="5780.61"/>
        <n v="3187.41"/>
        <n v="4017.57"/>
        <n v="5486.49"/>
        <n v="2108.34"/>
        <n v="1168.8900000000001"/>
        <n v="8067.49"/>
        <n v="6388.4"/>
        <n v="2624.13"/>
        <n v="450"/>
        <n v="27.77"/>
        <n v="515.6"/>
        <n v="719.02"/>
        <n v="11713.68"/>
        <n v="4200"/>
        <n v="1487.5"/>
        <n v="235.1"/>
        <n v="176.27"/>
        <n v="1228.52"/>
        <n v="6393.32"/>
        <n v="593.57000000000005"/>
        <n v="2260"/>
        <n v="705"/>
        <n v="2052.25"/>
        <n v="1575"/>
        <n v="4170"/>
        <n v="2137.5"/>
        <n v="6750"/>
        <n v="2400"/>
        <n v="3160"/>
        <n v="100"/>
        <n v="2150"/>
        <n v="1437.5"/>
        <n v="182.28"/>
        <n v="870.75"/>
        <n v="877.16"/>
        <n v="564.51"/>
        <n v="143.91"/>
        <n v="1154.3399999999999"/>
        <n v="294.39999999999998"/>
        <n v="5660.93"/>
        <n v="1874.08"/>
        <n v="309.48"/>
        <n v="911.42"/>
        <n v="183.1"/>
        <n v="384.21"/>
        <n v="2460.35"/>
        <n v="57"/>
        <n v="1261.71"/>
        <n v="52.34"/>
        <n v="-3960"/>
        <n v="-2646"/>
        <n v="-1437.5"/>
        <n v="-7736.39"/>
        <n v="-6576"/>
        <n v="-1991"/>
        <n v="-1368"/>
        <n v="-1550"/>
        <n v="-182.28"/>
        <n v="2089.0300000000002"/>
        <n v="491.27"/>
        <n v="25.25"/>
        <n v="273.95"/>
        <n v="348.02"/>
        <n v="403.99"/>
        <n v="6091.21"/>
        <n v="77.31"/>
        <n v="758.06"/>
        <n v="12.05"/>
        <n v="35.35"/>
        <n v="304.17"/>
        <n v="131.77000000000001"/>
        <n v="849.35"/>
        <n v="393.26"/>
        <n v="3.09"/>
        <n v="442.13"/>
        <n v="703.75"/>
        <n v="81.180000000000007"/>
        <n v="639.52"/>
        <n v="402.34"/>
        <n v="188.3"/>
        <n v="280.58999999999997"/>
        <n v="500.17"/>
        <n v="2254.23"/>
        <n v="484.76"/>
        <n v="1672.96"/>
        <n v="28.63"/>
        <n v="360.12"/>
        <n v="123.73"/>
        <n v="372.04"/>
        <n v="2015.35"/>
        <n v="3031.81"/>
        <n v="492.74"/>
        <n v="136.51"/>
        <n v="24.18"/>
        <n v="162.08000000000001"/>
        <n v="1163.24"/>
        <n v="1138.94"/>
        <n v="579.84"/>
        <n v="159.07"/>
        <n v="875.07"/>
        <n v="603.80999999999995"/>
        <n v="66.099999999999994"/>
        <n v="186.71"/>
        <n v="974.4"/>
        <n v="692.48"/>
        <n v="604.21"/>
        <n v="335.91"/>
        <n v="69.459999999999994"/>
        <n v="65.569999999999993"/>
        <n v="477.51"/>
        <n v="74.03"/>
        <n v="20.74"/>
        <n v="801.57"/>
        <n v="198.2"/>
        <n v="643.89"/>
        <n v="425.73"/>
        <n v="552.75"/>
        <n v="502.48"/>
        <n v="97.31"/>
        <n v="137.22"/>
        <n v="225.75"/>
        <n v="1876.07"/>
        <n v="652.75"/>
        <n v="2437.5"/>
        <n v="1629.45"/>
        <n v="634.82000000000005"/>
        <n v="597.15"/>
        <n v="778.05"/>
        <n v="1676.88"/>
        <n v="688.87"/>
        <n v="1246.51"/>
        <n v="29.58"/>
        <n v="64.98"/>
        <n v="27.64"/>
        <n v="27.36"/>
        <n v="75.930000000000007"/>
        <n v="-1687.5"/>
        <n v="-8910"/>
        <n v="156.97999999999999"/>
        <n v="91.46"/>
        <n v="819.27"/>
        <n v="524.54"/>
        <n v="122.42"/>
        <n v="172.99"/>
        <n v="763.69"/>
        <n v="1098.1400000000001"/>
        <n v="535.80999999999995"/>
        <n v="358.69"/>
        <n v="674.4"/>
        <n v="740.29"/>
        <n v="2518.56"/>
        <n v="1432.82"/>
        <n v="-1041.7"/>
        <n v="-2022.6"/>
        <n v="-2367.5"/>
        <n v="-515.6"/>
        <n v="-620.01"/>
        <n v="585.65"/>
        <n v="7589.27"/>
        <n v="-213"/>
        <n v="24.52"/>
        <n v="5471.96"/>
        <n v="598.4"/>
        <n v="-3187.41"/>
        <n v="-5001.58"/>
        <n v="1014.72"/>
        <n v="312.2"/>
        <n v="123.35"/>
        <n v="179"/>
        <n v="126.09"/>
        <n v="173.64"/>
        <n v="144.16999999999999"/>
        <n v="50.64"/>
        <n v="105.16"/>
        <n v="237.06"/>
        <n v="436.8"/>
        <n v="367.82"/>
        <n v="222.65"/>
        <n v="317.35000000000002"/>
        <n v="6309.2"/>
        <n v="-3937.5"/>
        <n v="-1875"/>
        <n v="-11713.68"/>
        <n v="5390.07"/>
        <n v="937.04"/>
        <n v="1019.18"/>
        <n v="6618.55"/>
        <n v="36.799999999999997"/>
        <n v="363.07"/>
        <n v="123.11"/>
        <n v="30.5"/>
        <n v="245.64"/>
        <n v="198.32"/>
        <n v="34.79"/>
        <n v="288.83"/>
        <n v="1015.67"/>
        <n v="47.52"/>
        <n v="800.23"/>
        <n v="227.1"/>
        <n v="4.29"/>
        <n v="23.44"/>
        <n v="828.75"/>
        <n v="338.87"/>
        <n v="53.64"/>
        <n v="556.47"/>
        <n v="219.75"/>
        <n v="272.43"/>
        <n v="141.57"/>
        <n v="380.76"/>
        <n v="370.61"/>
        <n v="1206.27"/>
        <n v="53.14"/>
        <n v="329.26"/>
        <n v="76.430000000000007"/>
        <n v="2710.19"/>
        <n v="-140.9"/>
        <n v="23.57"/>
        <n v="827.28"/>
        <n v="135.87"/>
        <n v="998.59"/>
        <n v="743.45"/>
        <n v="517.55999999999995"/>
        <n v="356.56"/>
        <n v="159.43"/>
        <n v="326.02999999999997"/>
        <n v="-7395"/>
        <n v="-384.23"/>
        <n v="-7852.5"/>
        <n v="-2420"/>
        <n v="-510"/>
        <n v="12380.4"/>
        <n v="-6952.5"/>
        <n v="-12380.4"/>
        <n v="-173.64"/>
        <n v="144.96"/>
        <n v="294.26"/>
        <n v="1169.71"/>
        <n v="-244.8"/>
        <n v="-34.229999999999997"/>
        <n v="-2560"/>
        <n v="774.72"/>
        <n v="68.349999999999994"/>
        <n v="235.15"/>
        <n v="183.25"/>
        <n v="-8067.49"/>
        <n v="212.47"/>
        <n v="71.010000000000005"/>
        <n v="126.47"/>
        <n v="-2220.3000000000002"/>
        <n v="-1822.38"/>
        <n v="-6.91"/>
        <n v="39.729999999999997"/>
        <n v="610.54"/>
        <n v="366.92"/>
        <n v="49.55"/>
        <n v="1779.16"/>
        <n v="28.35"/>
        <n v="194.62"/>
        <n v="9.26"/>
        <n v="164.78"/>
        <n v="772.99"/>
        <n v="-357.85"/>
        <n v="2.54"/>
        <n v="-2.0299999999999998"/>
        <n v="13.59"/>
        <n v="1.05"/>
        <n v="167.77"/>
        <n v="4517.3599999999997"/>
        <n v="230.65"/>
        <n v="71.819999999999993"/>
        <n v="31.6"/>
        <n v="235.76"/>
        <n v="23.08"/>
        <n v="1447.4"/>
        <n v="9.0500000000000007"/>
        <n v="386.61"/>
        <n v="2.44"/>
        <n v="50.21"/>
        <n v="51.55"/>
        <n v="111.63"/>
        <n v="261.27"/>
        <n v="137.1"/>
        <n v="277.69"/>
        <n v="221.55"/>
        <n v="83.21"/>
        <n v="580.35"/>
        <n v="43.98"/>
        <n v="330.73"/>
        <n v="236.85"/>
        <n v="154.65"/>
        <n v="953.52"/>
        <n v="223.94"/>
        <n v="-496.87"/>
        <n v="465.44"/>
        <n v="61.74"/>
        <n v="650.21"/>
        <n v="21.67"/>
        <n v="2754.47"/>
        <n v="309.77999999999997"/>
        <n v="26.53"/>
        <n v="-1098.1400000000001"/>
        <n v="33.340000000000003"/>
        <n v="59.32"/>
        <n v="274.70999999999998"/>
        <n v="51.72"/>
        <n v="-176.29"/>
        <n v="6.69"/>
        <n v="31.38"/>
        <n v="217.64"/>
        <n v="570.38"/>
        <n v="361.57"/>
        <n v="555.34"/>
        <n v="322.67"/>
        <n v="994.68"/>
        <n v="80.3"/>
        <n v="267.41000000000003"/>
        <n v="135.72"/>
        <n v="168.42"/>
        <n v="19.3"/>
        <n v="19.61"/>
        <n v="61.02"/>
        <n v="27.88"/>
        <n v="214.54"/>
        <n v="170.94"/>
        <n v="48.62"/>
        <n v="276.82"/>
        <n v="26.94"/>
        <n v="18.47"/>
        <n v="95.4"/>
        <n v="64.95"/>
        <n v="731.43"/>
        <n v="915.62"/>
        <n v="1055.0899999999999"/>
        <n v="61.99"/>
        <n v="42.62"/>
        <n v="65.03"/>
        <n v="33.130000000000003"/>
        <n v="5.46"/>
        <n v="212.7"/>
        <n v="21.03"/>
        <n v="2.14"/>
        <n v="23.86"/>
        <n v="66.02"/>
        <n v="481.54"/>
        <n v="100.9"/>
        <n v="358.14"/>
        <n v="1753.72"/>
        <n v="529.08000000000004"/>
        <n v="101.13"/>
        <n v="-178.54"/>
        <n v="78.41"/>
        <n v="38.83"/>
        <n v="253.48"/>
        <n v="888.23"/>
        <n v="271.8"/>
        <n v="65.55"/>
        <n v="11.33"/>
        <n v="-2.17"/>
        <n v="161.53"/>
        <n v="59.56"/>
        <n v="153.27000000000001"/>
        <n v="54.99"/>
        <n v="36.270000000000003"/>
        <n v="198.75"/>
        <n v="24.67"/>
        <n v="20.58"/>
        <n v="327.41000000000003"/>
        <n v="72.2"/>
        <n v="453.22"/>
        <n v="290.13"/>
        <n v="33.619999999999997"/>
        <n v="220.7"/>
        <n v="597.29"/>
        <n v="50.34"/>
        <n v="217.75"/>
        <n v="174.16"/>
        <n v="-171.76"/>
        <n v="-1706.11"/>
        <n v="244.77"/>
        <n v="1580.16"/>
        <n v="-26.18"/>
        <n v="59.35"/>
        <n v="-50000"/>
        <n v="20000"/>
        <n v="468.52"/>
        <n v="6709.14"/>
        <n v="1626.34"/>
        <n v="-1432.82"/>
        <n v="34.229999999999997"/>
        <n v="125"/>
        <n v="-125"/>
        <n v="-85"/>
        <n v="85"/>
        <n v="-1235"/>
        <n v="501.13"/>
        <n v="351.39"/>
        <n v="-2.65"/>
        <n v="719.98"/>
        <n v="70.510000000000005"/>
        <n v="-367.82"/>
        <n v="-1087.5"/>
        <n v="174.85"/>
        <n v="707.15"/>
        <n v="432.78"/>
        <n v="47.7"/>
        <n v="163.05000000000001"/>
        <n v="659.43"/>
        <n v="322.25"/>
        <n v="234.26"/>
        <n v="6014.75"/>
        <n v="193.28"/>
        <n v="5512.67"/>
        <n v="5614.44"/>
        <n v="6.91"/>
        <n v="565.67999999999995"/>
        <n v="825.81"/>
        <n v="53.26"/>
        <n v="67.540000000000006"/>
        <n v="329.62"/>
        <n v="5133.1400000000003"/>
        <n v="1405.56"/>
        <n v="4645.49"/>
        <n v="519.13"/>
        <n v="2772"/>
        <n v="808.51"/>
        <n v="8059.02"/>
        <n v="145.02000000000001"/>
        <n v="101.71"/>
        <n v="489.38"/>
        <n v="2285.4299999999998"/>
        <n v="261.06"/>
        <n v="293.06"/>
        <n v="413.54"/>
        <n v="45.32"/>
        <n v="-255.66"/>
        <n v="847.53"/>
        <n v="66.78"/>
        <n v="498.8"/>
        <n v="1522.7"/>
        <n v="5083.13"/>
        <n v="-1285"/>
        <n v="-3855"/>
        <n v="-674.4"/>
        <n v="-21.88"/>
        <n v="-313.85000000000002"/>
        <n v="147.19999999999999"/>
        <n v="-20.14"/>
        <n v="5566.76"/>
        <n v="-18.23"/>
        <n v="-528"/>
        <n v="-25"/>
        <n v="-3400"/>
        <n v="528"/>
        <n v="25"/>
        <n v="-2485.4299999999998"/>
        <n v="-8565.7199999999993"/>
        <n v="-2400"/>
        <n v="-105.16"/>
        <n v="-368.07"/>
        <n v="-1138.94"/>
        <n v="-198.65"/>
        <n v="781.09"/>
        <n v="219.61"/>
        <n v="60.73"/>
        <n v="89.71"/>
        <n v="25.64"/>
        <n v="44.91"/>
        <n v="118.17"/>
        <n v="42.89"/>
        <n v="2108.36"/>
        <n v="41.32"/>
        <n v="42.16"/>
        <n v="181.55"/>
        <n v="311.22000000000003"/>
        <n v="-15.43"/>
        <n v="236.45"/>
        <n v="268.10000000000002"/>
        <n v="157.62"/>
        <n v="966.44"/>
        <n v="23.79"/>
        <n v="207.41"/>
        <n v="20.02"/>
        <n v="69.09"/>
        <n v="16.38"/>
        <n v="44.3"/>
        <n v="639.29"/>
        <n v="122.1"/>
        <n v="29.17"/>
        <n v="206.05"/>
        <n v="238.31"/>
        <n v="-102.82"/>
        <n v="22.74"/>
        <n v="17.98"/>
        <n v="18.91"/>
        <n v="48.05"/>
        <n v="37.25"/>
        <n v="11.13"/>
        <n v="255.59"/>
        <n v="15.68"/>
        <n v="168.26"/>
        <n v="22.95"/>
        <n v="1716"/>
        <n v="-70.42"/>
        <n v="-310.76"/>
        <n v="-492.66"/>
        <n v="-2441.34"/>
        <n v="-481.5"/>
        <n v="912.64"/>
        <n v="-5780.61"/>
        <n v="-8389.64"/>
        <n v="167.27"/>
        <n v="-1168.8900000000001"/>
        <n v="-14.35"/>
        <n v="-1805.09"/>
        <n v="-1198.0899999999999"/>
        <n v="-3160"/>
        <n v="-8558.2000000000007"/>
        <n v="-1387.5"/>
        <n v="-487.5"/>
        <n v="-4200"/>
        <n v="-4170"/>
        <n v="-763.69"/>
        <n v="-2518.56"/>
        <n v="112.5"/>
        <n v="73.25"/>
        <n v="71.150000000000006"/>
        <n v="-126.09"/>
        <n v="437.72"/>
        <n v="5155.71"/>
        <n v="1288.43"/>
        <n v="-5340"/>
        <n v="9.84"/>
        <n v="56.52"/>
        <n v="81.06"/>
        <n v="-38.520000000000003"/>
        <n v="13.98"/>
        <n v="20.03"/>
        <n v="18"/>
        <n v="1.24"/>
        <n v="4.93"/>
        <n v="2.48"/>
        <n v="26.2"/>
        <n v="5.58"/>
        <n v="2.31"/>
        <n v="35.4"/>
        <n v="5.13"/>
        <n v="118.51"/>
        <n v="14.46"/>
        <n v="2.34"/>
        <n v="18.64"/>
        <n v="16.059999999999999"/>
        <n v="6.13"/>
        <n v="-5"/>
        <n v="-60.73"/>
        <n v="-89.71"/>
        <n v="-25.64"/>
        <n v="-44.91"/>
        <n v="-436.8"/>
        <n v="-1200.3800000000001"/>
        <n v="-5085.68"/>
        <n v="-5512.67"/>
        <n v="1522.69"/>
        <n v="4570.7299999999996"/>
        <n v="-86.61"/>
        <n v="6285.1"/>
        <n v="60.69"/>
        <n v="38.64"/>
        <n v="2.5299999999999998"/>
        <n v="10.27"/>
        <n v="21.7"/>
        <n v="7.85"/>
        <n v="1.25"/>
        <n v="0.38"/>
        <n v="2.59"/>
        <n v="-2.72"/>
        <n v="3.79"/>
        <n v="0.41"/>
        <n v="4.95"/>
        <n v="0.15"/>
        <n v="0.57999999999999996"/>
        <n v="0.17"/>
        <n v="0.86"/>
        <n v="0.79"/>
        <n v="5.34"/>
        <n v="0.01"/>
        <n v="37.799999999999997"/>
        <n v="19.02"/>
        <n v="29.63"/>
        <n v="7.18"/>
        <n v="43.17"/>
        <n v="62.03"/>
        <n v="-18.760000000000002"/>
        <n v="5.93"/>
        <n v="-2772"/>
        <n v="-1716"/>
        <n v="464.16"/>
        <n v="-2767.85"/>
        <n v="213.03"/>
        <n v="263.52999999999997"/>
        <n v="2003.57"/>
        <n v="-2214.4499999999998"/>
        <n v="-50.64"/>
        <n v="13.87"/>
        <n v="6.98"/>
        <n v="35.880000000000003"/>
        <n v="84.23"/>
        <n v="31.03"/>
        <n v="5.74"/>
        <n v="29.91"/>
        <n v="6.7"/>
        <n v="16.079999999999998"/>
        <n v="25.15"/>
        <n v="65.010000000000005"/>
        <n v="7.35"/>
        <n v="8.2200000000000006"/>
        <n v="117.51"/>
        <n v="49.91"/>
        <n v="41"/>
        <n v="1.71"/>
        <n v="13.12"/>
        <n v="125.87"/>
        <n v="19.75"/>
        <n v="149.65"/>
        <n v="59.77"/>
        <n v="32.85"/>
        <n v="-358.69"/>
        <n v="-101.37"/>
        <n v="-20000"/>
        <n v="-1163.24"/>
        <n v="-489.3"/>
        <n v="-55.92"/>
        <n v="-12.66"/>
        <n v="-11.16"/>
        <n v="-162.08000000000001"/>
        <n v="97.48"/>
        <n v="55.92"/>
        <n v="244.8"/>
        <n v="-553"/>
        <n v="-1869"/>
        <n v="-1300"/>
        <n v="-2200"/>
        <n v="-7611.93"/>
        <n v="-1246.51"/>
        <n v="-778.05"/>
        <n v="35.61"/>
        <n v="5550.26"/>
        <n v="331.2"/>
        <n v="263.55"/>
        <n v="223.85"/>
        <n v="-5614.44"/>
        <n v="-864"/>
        <n v="-179"/>
        <n v="-1580.16"/>
        <n v="32.9"/>
        <n v="2.4500000000000002"/>
        <n v="16.100000000000001"/>
        <n v="50.12"/>
        <n v="18.23"/>
        <n v="26.18"/>
        <n v="382.46"/>
        <n v="548.15"/>
        <n v="6882.3"/>
        <n v="145.03"/>
        <n v="-442.1"/>
        <n v="-96.21"/>
        <n v="-110.97"/>
        <n v="110.97"/>
        <n v="920.47"/>
        <n v="442.1"/>
        <n v="-2000"/>
        <n v="15.43"/>
        <n v="21.88"/>
        <n v="58.34"/>
        <n v="2.65"/>
        <n v="14.35"/>
        <n v="11.16"/>
        <n v="-1160"/>
        <n v="-4634.3"/>
        <n v="-2336.1799999999998"/>
        <n v="1047.45"/>
        <n v="6401.42"/>
        <n v="2125.06"/>
        <n v="1125.5999999999999"/>
        <n v="76"/>
        <n v="1054.17"/>
        <n v="9840.67"/>
        <n v="-897.75"/>
        <n v="-740.29"/>
        <n v="-1676.88"/>
        <n v="-535.80999999999995"/>
        <n v="-6953.94"/>
        <n v="86.55"/>
        <n v="947.01"/>
        <n v="-222.65"/>
        <n v="35.51"/>
        <n v="5721.17"/>
        <n v="-237.06"/>
        <n v="-312.2"/>
        <n v="-144.16999999999999"/>
        <n v="-2137.5"/>
        <n v="-280"/>
        <n v="-2588"/>
        <n v="-420"/>
        <n v="308.54000000000002"/>
        <n v="248.53"/>
        <n v="70.260000000000005"/>
        <n v="1706.11"/>
        <n v="198.65"/>
        <n v="255.66"/>
        <n v="102.82"/>
        <n v="171.76"/>
        <n v="476.34"/>
        <n v="20.14"/>
        <n v="86.61"/>
        <n v="-2722"/>
        <n v="-1556"/>
        <n v="-6000"/>
        <n v="-3505"/>
        <n v="326.76"/>
        <n v="1467.33"/>
        <n v="549.83000000000004"/>
        <n v="4400"/>
        <n v="562.5"/>
        <n v="-5400"/>
        <n v="-1480"/>
        <n v="20.22"/>
        <n v="-20.22"/>
        <n v="-58.34"/>
        <n v="-70.260000000000005"/>
        <n v="87.85"/>
        <n v="-5000"/>
        <n v="663.67"/>
        <n v="702.78"/>
        <n v="1292.22"/>
        <n v="6189.19"/>
        <n v="-476.34"/>
        <n v="87.84"/>
        <n v="694.93"/>
        <n v="3940"/>
        <n v="2339.88"/>
        <n v="653.54999999999995"/>
        <n v="203.64"/>
        <n v="2729.57"/>
        <n v="16.93"/>
        <n v="508.88"/>
        <n v="78.66"/>
        <n v="710.98"/>
        <n v="200.63"/>
        <n v="490.72"/>
        <n v="5.57"/>
        <n v="5.29"/>
        <n v="1.35"/>
        <n v="262.79000000000002"/>
        <n v="386.4"/>
        <n v="1.72"/>
        <n v="3.6"/>
        <n v="19.59"/>
        <n v="4.6100000000000003"/>
        <n v="0.24"/>
        <n v="2.57"/>
        <n v="3.26"/>
        <n v="136.81"/>
        <n v="49.15"/>
        <n v="2.78"/>
        <n v="41.73"/>
        <n v="31.72"/>
        <n v="347.12"/>
        <n v="386.39"/>
        <n v="407.29"/>
        <n v="80.25"/>
        <n v="651.65"/>
        <n v="81.459999999999994"/>
        <n v="-41.37"/>
        <n v="5.66"/>
        <n v="26.23"/>
        <n v="25.53"/>
        <n v="5.83"/>
        <n v="2.66"/>
        <n v="20.48"/>
        <n v="87.43"/>
        <n v="-307.08"/>
        <n v="-289.83"/>
        <n v="-288.36"/>
        <n v="244.37"/>
        <n v="-25.52"/>
        <n v="-136.81"/>
        <n v="-52.77"/>
        <n v="-35.119999999999997"/>
        <n v="61.09"/>
        <n v="701.51"/>
        <n v="240.75"/>
        <n v="-249.26"/>
        <n v="887.59"/>
        <n v="-887.59"/>
        <n v="-653.54999999999995"/>
        <n v="269.43"/>
        <n v="-39.11"/>
        <n v="432.34"/>
        <n v="-401.14"/>
        <n v="-26.59"/>
        <n v="60.09"/>
        <n v="1.07"/>
        <n v="7.71"/>
        <n v="2.8"/>
        <n v="137.65"/>
        <n v="2.7"/>
        <n v="2.75"/>
        <n v="20.32"/>
        <n v="-67.12"/>
        <n v="11.85"/>
        <n v="13.54"/>
        <n v="1.31"/>
        <n v="4.51"/>
        <n v="43.2"/>
        <n v="7.49"/>
        <n v="108.05"/>
        <n v="20.64"/>
        <n v="40.28"/>
        <n v="-447.4"/>
        <n v="34.82"/>
        <n v="92.58"/>
        <n v="12.51"/>
        <n v="3.2"/>
        <n v="9.89"/>
        <n v="6.3"/>
        <n v="8.1199999999999992"/>
        <n v="6.12"/>
        <n v="8.6300000000000008"/>
        <n v="-78.66"/>
        <n v="-16.91"/>
        <n v="-16.93"/>
        <n v="421.9"/>
        <n v="114.77"/>
        <n v="21.47"/>
        <n v="12.4"/>
        <n v="1.17"/>
        <n v="-43.2"/>
        <n v="12.63"/>
        <n v="5.41"/>
        <n v="44.6"/>
        <n v="31.1"/>
        <n v="-21.19"/>
        <n v="87.16"/>
        <n v="60.82"/>
        <n v="78.34"/>
        <n v="21.44"/>
        <n v="5.53"/>
        <n v="10.81"/>
        <n v="113.99"/>
        <n v="24.29"/>
        <n v="10.039999999999999"/>
        <n v="2.76"/>
        <n v="41.71"/>
        <n v="6.04"/>
        <n v="139.61000000000001"/>
        <n v="17.04"/>
        <n v="21.96"/>
        <n v="18.920000000000002"/>
        <n v="-230.95"/>
        <n v="-102.03"/>
        <n v="71.5"/>
        <n v="45.52"/>
        <n v="1.1000000000000001"/>
        <n v="6.79"/>
        <n v="27.58"/>
        <n v="58.29"/>
        <n v="0.2"/>
        <n v="156.38"/>
        <n v="24.87"/>
        <n v="7.61"/>
        <n v="111.06"/>
        <n v="10.18"/>
        <n v="51.6"/>
        <n v="3.08"/>
        <n v="11.65"/>
        <n v="3.36"/>
        <n v="17.07"/>
        <n v="101.57"/>
        <n v="51.1"/>
        <n v="52.97"/>
        <n v="-7.32"/>
        <n v="12.83"/>
        <n v="110.91"/>
        <n v="77.180000000000007"/>
        <n v="-33.549999999999997"/>
        <n v="10.6"/>
        <n v="24.8"/>
        <n v="12.48"/>
        <n v="64.150000000000006"/>
        <n v="150.59"/>
        <n v="45.27"/>
        <n v="8.3699999999999992"/>
        <n v="72.3"/>
        <n v="23.46"/>
        <n v="9.77"/>
        <n v="36.69"/>
        <n v="94.85"/>
        <n v="43.64"/>
        <n v="49.05"/>
        <n v="3.05"/>
        <n v="3.41"/>
        <n v="48.82"/>
        <n v="20.73"/>
        <n v="17.03"/>
        <n v="5.45"/>
        <n v="0.71"/>
        <n v="52.29"/>
        <n v="19.25"/>
        <n v="145.9"/>
        <n v="32.020000000000003"/>
        <n v="58.28"/>
        <n v="-10.119999999999999"/>
        <n v="-30.77"/>
        <n v="-15.65"/>
        <n v="-29.99"/>
        <n v="6.36"/>
        <n v="-3940"/>
        <n v="230.95"/>
        <n v="-508.88"/>
        <n v="41.37"/>
        <n v="32.08"/>
        <n v="15.69"/>
        <n v="2.39"/>
        <n v="48.87"/>
        <n v="2.84"/>
        <n v="5.75"/>
        <n v="42.93"/>
        <n v="26.59"/>
        <n v="25.52"/>
        <n v="8.82"/>
        <n v="3.91"/>
        <n v="0.65"/>
        <n v="538.54999999999995"/>
        <n v="-74.209999999999994"/>
        <n v="-243.25"/>
        <n v="-118.89"/>
        <n v="-298.14"/>
        <n v="60.1"/>
        <n v="243.25"/>
        <n v="10.119999999999999"/>
        <n v="67.12"/>
        <n v="39.11"/>
        <n v="24.23"/>
        <n v="52.77"/>
        <n v="16.91"/>
        <n v="29.99"/>
        <n v="726.63"/>
        <n v="733.1"/>
        <n v="538.86"/>
        <n v="142.02000000000001"/>
        <n v="219.62"/>
        <n v="288.36"/>
        <n v="289.83"/>
        <n v="249.26"/>
        <n v="447.4"/>
        <n v="307.08"/>
        <n v="197.88"/>
        <n v="401.14"/>
        <n v="102.03"/>
        <n v="298.14"/>
        <n v="-24.23"/>
        <n v="122.18"/>
        <n v="325.82"/>
        <n v="133.47999999999999"/>
        <n v="-197.88"/>
        <n v="509.13"/>
        <n v="467.74"/>
        <n v="65.209999999999994"/>
        <n v="3580"/>
        <n v="1350.79"/>
        <n v="112.66"/>
        <n v="950.31"/>
        <n v="-8.4600000000000009"/>
        <n v="-17.73"/>
        <n v="17.73"/>
        <n v="47.38"/>
        <n v="490.73"/>
        <n v="242.08"/>
        <n v="-47.38"/>
        <n v="30.45"/>
        <n v="5.2"/>
        <n v="5.4"/>
        <n v="1982.74"/>
        <n v="299.69"/>
        <n v="346.86"/>
        <n v="15.42"/>
        <n v="141.53"/>
        <n v="76.28"/>
        <n v="442.79"/>
        <n v="240.15"/>
        <n v="7.91"/>
        <n v="1.94"/>
        <n v="175.44"/>
        <n v="1242.8599999999999"/>
        <n v="10.01"/>
        <n v="2.4300000000000002"/>
        <n v="52.47"/>
        <n v="881.65"/>
        <n v="6.82"/>
        <n v="319.55"/>
        <n v="450.36"/>
        <n v="369.67"/>
        <n v="14.8"/>
        <n v="6.48"/>
        <n v="35.24"/>
        <n v="8.2899999999999991"/>
        <n v="0.43"/>
        <n v="4.62"/>
        <n v="5.87"/>
        <n v="7.74"/>
        <n v="66.98"/>
        <n v="0.85"/>
        <n v="9.34"/>
        <n v="4.32"/>
        <n v="0.03"/>
        <n v="8.34"/>
        <n v="4.8600000000000003"/>
        <n v="-17.940000000000001"/>
        <n v="17.940000000000001"/>
        <n v="-18.149999999999999"/>
        <n v="18.149999999999999"/>
        <n v="8.4600000000000009"/>
        <n v="0.27"/>
        <n v="2.62"/>
        <n v="10.58"/>
        <n v="7.29"/>
        <n v="1794.1"/>
        <n v="1353.41"/>
        <n v="947.92"/>
        <n v="291.81"/>
        <n v="503.35"/>
        <n v="3.54"/>
        <n v="4.3899999999999997"/>
        <n v="1.23"/>
        <n v="2.2799999999999998"/>
        <n v="5.31"/>
        <n v="43.7"/>
        <n v="-2.27"/>
        <n v="106.52"/>
        <n v="-262.14999999999998"/>
        <n v="1387.93"/>
        <n v="-630.45000000000005"/>
        <n v="-1827.03"/>
        <n v="44.18"/>
        <n v="222.25"/>
        <n v="-71.09"/>
        <n v="180.57"/>
        <n v="43.31"/>
        <n v="1083.5"/>
        <n v="0.77"/>
        <n v="2.63"/>
        <n v="10.63"/>
        <n v="535.52"/>
        <n v="194.24"/>
        <n v="591.57000000000005"/>
        <n v="1322.2"/>
        <n v="214.71"/>
        <n v="1212.98"/>
        <n v="3.44"/>
        <n v="0.88"/>
        <n v="3.87"/>
        <n v="-694.34"/>
        <n v="0.6"/>
        <n v="11.18"/>
        <n v="6.58"/>
        <n v="-346.86"/>
        <n v="1625.91"/>
        <n v="-80.290000000000006"/>
        <n v="960.66"/>
        <n v="-597.94000000000005"/>
        <n v="-19.45"/>
        <n v="-45.96"/>
        <n v="45.96"/>
        <n v="-467.74"/>
        <n v="-613.65"/>
        <n v="11.76"/>
        <n v="84.85"/>
        <n v="30.79"/>
        <n v="1513.89"/>
        <n v="30.27"/>
        <n v="29.67"/>
        <n v="223.47"/>
        <n v="130.36000000000001"/>
        <n v="-146.87"/>
        <n v="14.38"/>
        <n v="148.93"/>
        <n v="49.61"/>
        <n v="273.7"/>
        <n v="47.44"/>
        <n v="684.6"/>
        <n v="31.24"/>
        <n v="130.75"/>
        <n v="255.2"/>
        <n v="220.65"/>
        <n v="-978.91"/>
        <n v="97.67"/>
        <n v="77.209999999999994"/>
        <n v="20.25"/>
        <n v="39.89"/>
        <n v="51.46"/>
        <n v="47.78"/>
        <n v="67.349999999999994"/>
        <n v="722.56"/>
        <n v="-76.28"/>
        <n v="-18.989999999999998"/>
        <n v="-141.53"/>
        <n v="-15.42"/>
        <n v="-51.05"/>
        <n v="-56.31"/>
        <n v="-30.45"/>
        <n v="-19.87"/>
        <n v="19.87"/>
        <n v="-1982.74"/>
        <n v="1029.6600000000001"/>
        <n v="-19.66"/>
        <n v="-20.71"/>
        <n v="20.71"/>
        <n v="42.26"/>
        <n v="98.55"/>
        <n v="348.1"/>
        <n v="242.7"/>
        <n v="-165.4"/>
        <n v="190.71"/>
        <n v="133.06"/>
        <n v="171.4"/>
        <n v="46.91"/>
        <n v="12.1"/>
        <n v="249.41"/>
        <n v="23.64"/>
        <n v="21.98"/>
        <n v="125.95"/>
        <n v="18.239999999999998"/>
        <n v="421.59"/>
        <n v="66.33"/>
        <n v="57.13"/>
        <n v="21.79"/>
        <n v="554.53"/>
        <n v="-308.11"/>
        <n v="-20.079999999999998"/>
        <n v="215.9"/>
        <n v="137.47"/>
        <n v="4.37"/>
        <n v="109.82"/>
        <n v="27.04"/>
        <n v="232.09"/>
        <n v="233.1"/>
        <n v="11.34"/>
        <n v="37.07"/>
        <n v="165.55"/>
        <n v="76.91"/>
        <n v="-29.14"/>
        <n v="40.51"/>
        <n v="52.91"/>
        <n v="17.37"/>
        <n v="4.59"/>
        <n v="5.01"/>
        <n v="57.15"/>
        <n v="8.5"/>
        <n v="25.45"/>
        <n v="0.3"/>
        <n v="404.37"/>
        <n v="203.43"/>
        <n v="26.34"/>
        <n v="108.76"/>
        <n v="227.69"/>
        <n v="158.46"/>
        <n v="21.76"/>
        <n v="-68.88"/>
        <n v="389.26"/>
        <n v="50.91"/>
        <n v="25.61"/>
        <n v="131.69999999999999"/>
        <n v="309.17"/>
        <n v="17.72"/>
        <n v="95.85"/>
        <n v="153.07"/>
        <n v="92.4"/>
        <n v="49.68"/>
        <n v="20.69"/>
        <n v="200.83"/>
        <n v="77.680000000000007"/>
        <n v="103.85"/>
        <n v="23.36"/>
        <n v="26.1"/>
        <n v="373.32"/>
        <n v="158.54"/>
        <n v="130.24"/>
        <n v="41.68"/>
        <n v="5.43"/>
        <n v="399.87"/>
        <n v="406.43"/>
        <n v="162.33000000000001"/>
        <n v="89.2"/>
        <n v="-114.06"/>
        <n v="-240.12"/>
        <n v="-109.22"/>
        <n v="-119.4"/>
        <n v="19.45"/>
        <n v="70"/>
        <n v="240.12"/>
        <n v="262.14999999999998"/>
        <n v="353.41"/>
        <n v="177.45"/>
        <n v="165.6"/>
        <n v="89.35"/>
        <n v="43.72"/>
        <n v="6.66"/>
        <n v="136.13"/>
        <n v="64.75"/>
        <n v="31.95"/>
        <n v="483.66"/>
        <n v="56.31"/>
        <n v="71.09"/>
        <n v="114.06"/>
        <n v="180.96"/>
        <n v="99.33"/>
        <n v="44.09"/>
        <n v="7.28"/>
        <n v="677.02"/>
        <n v="955.31"/>
        <n v="844.06"/>
        <n v="-836.14"/>
        <n v="-1898.52"/>
        <n v="-829.79"/>
        <n v="-1186.98"/>
        <n v="660.94"/>
        <n v="1898.52"/>
        <n v="146.87"/>
        <n v="80.290000000000006"/>
        <n v="185.33"/>
        <n v="51.05"/>
        <n v="119.4"/>
        <n v="1866.64"/>
        <n v="868.86"/>
        <n v="919.98"/>
        <n v="90.28"/>
        <n v="751.89"/>
        <n v="1827.03"/>
        <n v="613.65"/>
        <n v="694.34"/>
        <n v="836.14"/>
        <n v="978.91"/>
        <n v="630.45000000000005"/>
        <n v="1513.22"/>
        <n v="597.94000000000005"/>
        <n v="308.11"/>
        <n v="1186.98"/>
        <n v="522.03"/>
        <n v="2185"/>
        <n v="-185.33"/>
        <n v="183.28"/>
        <n v="1126.01"/>
        <n v="1083.98"/>
        <n v="-1513.22"/>
        <n v="244.36"/>
        <n v="3590.5"/>
        <n v="3820.91"/>
        <n v="950"/>
        <n v="10808.33"/>
        <n v="655.43"/>
        <n v="373.98"/>
        <n v="1948.32"/>
        <n v="2779.14"/>
        <n v="1376.6"/>
        <n v="2930.73"/>
        <n v="242.28"/>
        <n v="1751"/>
        <n v="2668.58"/>
        <n v="267.37"/>
        <n v="2777.72"/>
        <n v="314.58"/>
        <n v="509.12"/>
        <n v="5882.09"/>
        <n v="110.21"/>
        <n v="2553.02"/>
        <n v="7248.88"/>
        <n v="-3590.5"/>
        <n v="424.6"/>
        <n v="465.88"/>
        <n v="690"/>
        <n v="1898.49"/>
        <n v="20.97"/>
        <n v="-561"/>
        <n v="-264"/>
        <n v="-3463.75"/>
        <n v="-3612.5"/>
        <n v="-3485"/>
        <n v="2732.78"/>
        <n v="2174.0700000000002"/>
        <n v="2597.96"/>
        <n v="121.72"/>
        <n v="58.57"/>
        <n v="508.9"/>
        <n v="2774.51"/>
        <n v="3262.64"/>
        <n v="366.55"/>
        <n v="-110.21"/>
        <n v="1904.25"/>
        <n v="391.23"/>
        <n v="1775.17"/>
        <n v="733.09"/>
        <n v="63.24"/>
        <n v="31"/>
        <n v="44.63"/>
        <n v="55.2"/>
        <n v="427.64"/>
        <n v="0.92"/>
        <n v="-1751"/>
        <n v="-132"/>
        <n v="132"/>
        <n v="561"/>
        <n v="264"/>
        <n v="3463.75"/>
        <n v="3612.5"/>
        <n v="3485"/>
        <n v="29.28"/>
        <n v="8.48"/>
        <n v="0.5"/>
        <n v="2.17"/>
        <n v="6.51"/>
        <n v="35.28"/>
        <n v="15.32"/>
        <n v="10.57"/>
        <n v="65.760000000000005"/>
        <n v="-526.29"/>
        <n v="526.29"/>
        <n v="28.39"/>
        <n v="2257.1799999999998"/>
        <n v="1276.67"/>
        <n v="1768.45"/>
        <n v="7.64"/>
        <n v="1484.67"/>
        <n v="2753.78"/>
        <n v="1187.82"/>
        <n v="971.59"/>
        <n v="72.48"/>
        <n v="47.72"/>
        <n v="117.88"/>
        <n v="106.27"/>
        <n v="17.399999999999999"/>
        <n v="5.32"/>
        <n v="-419.4"/>
        <n v="326.02"/>
        <n v="1715.12"/>
        <n v="366.54"/>
        <n v="3.16"/>
        <n v="2.91"/>
        <n v="1.92"/>
        <n v="48.36"/>
        <n v="-1082.96"/>
        <n v="-2535.1799999999998"/>
        <n v="-2922.95"/>
        <n v="305.45999999999998"/>
        <n v="86.49"/>
        <n v="661.27"/>
        <n v="1035.3599999999999"/>
        <n v="-129.22"/>
        <n v="610.91999999999996"/>
        <n v="-382.66"/>
        <n v="50.77"/>
        <n v="9.9499999999999993"/>
        <n v="55"/>
        <n v="14.72"/>
        <n v="57.29"/>
        <n v="57.42"/>
        <n v="38.75"/>
        <n v="67.95"/>
        <n v="103.12"/>
        <n v="37.24"/>
        <n v="34.72"/>
        <n v="473.02"/>
        <n v="569.49"/>
        <n v="1472.78"/>
        <n v="2563.58"/>
        <n v="2042.71"/>
        <n v="-1262.02"/>
        <n v="2517.46"/>
        <n v="160.63999999999999"/>
        <n v="-137.93"/>
        <n v="2591.13"/>
        <n v="-2908.85"/>
        <n v="-232.63"/>
        <n v="426.85"/>
        <n v="95.9"/>
        <n v="973.68"/>
        <n v="119.05"/>
        <n v="43.21"/>
        <n v="2124.1799999999998"/>
        <n v="41.63"/>
        <n v="42.47"/>
        <n v="313.55"/>
        <n v="-392.69"/>
        <n v="8.35"/>
        <n v="51.21"/>
        <n v="1.26"/>
        <n v="182.91"/>
        <n v="208.96"/>
        <n v="20.170000000000002"/>
        <n v="69.599999999999994"/>
        <n v="16.5"/>
        <n v="75.900000000000006"/>
        <n v="1095.24"/>
        <n v="209.18"/>
        <n v="49.97"/>
        <n v="408.28"/>
        <n v="32.4"/>
        <n v="-2617.37"/>
        <n v="353.01"/>
        <n v="1330.1"/>
        <n v="179.8"/>
        <n v="142.12"/>
        <n v="87.95"/>
        <n v="63.82"/>
        <n v="82.33"/>
        <n v="437.88"/>
        <n v="123.97"/>
        <n v="10.53"/>
        <n v="8.86"/>
        <n v="-108.4"/>
        <n v="-20.97"/>
        <n v="-690"/>
        <n v="1715.94"/>
        <n v="70.790000000000006"/>
        <n v="181.42"/>
        <n v="77.78"/>
        <n v="640.78"/>
        <n v="446.77"/>
        <n v="-304.47000000000003"/>
        <n v="509.92"/>
        <n v="355.78"/>
        <n v="458.28"/>
        <n v="31.67"/>
        <n v="125.43"/>
        <n v="32.35"/>
        <n v="63.22"/>
        <n v="666.87"/>
        <n v="142.07"/>
        <n v="58.76"/>
        <n v="267.43"/>
        <n v="38.74"/>
        <n v="895.16"/>
        <n v="140.83000000000001"/>
        <n v="17.71"/>
        <n v="121.29"/>
        <n v="-654.21"/>
        <n v="46.27"/>
        <n v="458.43"/>
        <n v="291.89"/>
        <n v="109.26"/>
        <n v="41.79"/>
        <n v="169.69"/>
        <n v="1.44"/>
        <n v="1133.99"/>
        <n v="180.33"/>
        <n v="55.19"/>
        <n v="805.38"/>
        <n v="358.61"/>
        <n v="62.6"/>
        <n v="81.75"/>
        <n v="374.17"/>
        <n v="6.76"/>
        <n v="22.34"/>
        <n v="84.49"/>
        <n v="24.37"/>
        <n v="13.14"/>
        <n v="88.3"/>
        <n v="123.81"/>
        <n v="624.80999999999995"/>
        <n v="314.33"/>
        <n v="-45.02"/>
        <n v="186.82"/>
        <n v="45.25"/>
        <n v="391.12"/>
        <n v="272.19"/>
        <n v="-118.32"/>
        <n v="37.369999999999997"/>
        <n v="3031.17"/>
        <n v="1187.78"/>
        <n v="87.45"/>
        <n v="44"/>
        <n v="226.22"/>
        <n v="531.08000000000004"/>
        <n v="395.99"/>
        <n v="73.19"/>
        <n v="632.38"/>
        <n v="205.24"/>
        <n v="85.48"/>
        <n v="320.89999999999998"/>
        <n v="829.67"/>
        <n v="381.73"/>
        <n v="429.02"/>
        <n v="57.5"/>
        <n v="64.260000000000005"/>
        <n v="919.07"/>
        <n v="390.31"/>
        <n v="320.64999999999998"/>
        <n v="102.62"/>
        <n v="13.37"/>
        <n v="984.43"/>
        <n v="97.49"/>
        <n v="738.72"/>
        <n v="162.13"/>
        <n v="295.06"/>
        <n v="162.41"/>
        <n v="-164.04"/>
        <n v="-442.01"/>
        <n v="-97.23"/>
        <n v="98.21"/>
        <n v="442.01"/>
        <n v="-508.9"/>
        <n v="419.4"/>
        <n v="-184.49"/>
        <n v="270.85000000000002"/>
        <n v="1473.45"/>
        <n v="-950"/>
        <n v="-10808.33"/>
        <n v="133.09"/>
        <n v="73.08"/>
        <n v="79.459999999999994"/>
        <n v="12.11"/>
        <n v="247.43"/>
        <n v="45.95"/>
        <n v="93.12"/>
        <n v="695.58"/>
        <n v="232.63"/>
        <n v="129.22"/>
        <n v="164.04"/>
        <n v="260.25"/>
        <n v="142.85"/>
        <n v="63.4"/>
        <n v="10.47"/>
        <n v="60.19"/>
        <n v="2570.7199999999998"/>
        <n v="-1202.52"/>
        <n v="-3494.82"/>
        <n v="-738.64"/>
        <n v="-1834.06"/>
        <n v="927.38"/>
        <n v="137.93"/>
        <n v="392.69"/>
        <n v="456.26"/>
        <n v="382.66"/>
        <n v="108.4"/>
        <n v="184.49"/>
        <n v="3115.38"/>
        <n v="2064.9299999999998"/>
        <n v="2143.65"/>
        <n v="-28.39"/>
        <n v="-121.72"/>
        <n v="120.38"/>
        <n v="187.15"/>
        <n v="4595.6899999999996"/>
        <n v="38.32"/>
        <n v="56.72"/>
        <n v="49.32"/>
        <n v="336.79"/>
        <n v="79.08"/>
        <n v="57.24"/>
        <n v="8.4700000000000006"/>
        <n v="50.22"/>
        <n v="55.97"/>
        <n v="59.98"/>
        <n v="31.96"/>
        <n v="60.98"/>
        <n v="45.13"/>
        <n v="-7.64"/>
        <n v="1008.02"/>
        <n v="3494.82"/>
        <n v="2922.95"/>
        <n v="2535.1799999999998"/>
        <n v="1262.02"/>
        <n v="1202.52"/>
        <n v="1082.96"/>
        <n v="2617.37"/>
        <n v="3725.4"/>
        <n v="2908.85"/>
        <n v="654.21"/>
        <n v="1834.06"/>
        <n v="-373.98"/>
        <n v="-465.88"/>
        <n v="-456.26"/>
        <n v="324.25"/>
        <n v="1113.75"/>
        <n v="2333.6799999999998"/>
        <n v="-3725.4"/>
        <n v="641.46"/>
        <n v="48"/>
        <n v="2953.75"/>
        <n v="765"/>
        <n v="425"/>
        <n v="924"/>
        <n v="1800"/>
        <n v="900"/>
        <n v="3649.98"/>
        <n v="68"/>
        <n v="1284.24"/>
        <n v="92"/>
        <n v="245.01"/>
        <n v="101.45"/>
        <n v="184"/>
        <n v="1955"/>
        <n v="2295"/>
        <n v="1360"/>
        <n v="960"/>
        <n v="1020"/>
        <n v="1446.31"/>
        <n v="977.5"/>
        <n v="144"/>
        <n v="2380"/>
        <n v="170"/>
        <n v="2775.39"/>
        <n v="1870"/>
        <n v="2893.69"/>
        <n v="233.2"/>
        <n v="240"/>
        <n v="1736"/>
        <n v="750"/>
        <n v="3315"/>
        <n v="180.79"/>
        <n v="411.96"/>
        <n v="337.5"/>
        <n v="318.75"/>
        <n v="3707"/>
        <n v="680"/>
        <n v="-255"/>
        <n v="-212.5"/>
        <n v="212.5"/>
        <n v="-680"/>
        <n v="1513"/>
        <n v="96"/>
        <n v="3770"/>
        <n v="298"/>
        <n v="340"/>
        <n v="127.5"/>
        <n v="255"/>
        <n v="-977.5"/>
        <n v="-1955"/>
        <n v="91.96"/>
        <n v="-11.3"/>
        <n v="-2805"/>
        <n v="-382.5"/>
        <n v="1742.5"/>
        <n v="2592.5"/>
        <n v="552.5"/>
        <n v="148.75"/>
        <n v="-63.2"/>
        <n v="533.76"/>
        <n v="11.3"/>
        <n v="11.32"/>
        <n v="15.71"/>
        <n v="2.25"/>
        <n v="1.08"/>
        <n v="2720"/>
        <n v="12.75"/>
        <n v="63.2"/>
        <n v="91.33"/>
        <n v="4077.5"/>
        <n v="88.88"/>
        <n v="63.04"/>
        <n v="18.420000000000002"/>
        <n v="38"/>
        <n v="2805"/>
        <n v="204"/>
        <n v="3.3"/>
        <n v="0.81"/>
        <n v="5.21"/>
        <n v="382.5"/>
        <n v="3230"/>
        <n v="258.72000000000003"/>
        <n v="4.0199999999999996"/>
        <n v="-3315"/>
        <n v="18.100000000000001"/>
        <n v="5.14"/>
        <n v="27.92"/>
        <n v="0.35"/>
        <n v="3.89"/>
        <n v="240.33"/>
        <n v="1.8"/>
        <n v="2.0299999999999998"/>
        <n v="3.47"/>
        <n v="1.51"/>
        <n v="128.41"/>
        <n v="37.21"/>
        <n v="2.2000000000000002"/>
        <n v="28.56"/>
        <n v="9.5"/>
        <n v="154.69"/>
        <n v="4.49"/>
        <n v="55.36"/>
        <n v="9"/>
        <n v="2.4900000000000002"/>
        <n v="0.44"/>
        <n v="9.41"/>
        <n v="86.79"/>
        <n v="12.21"/>
        <n v="67.17"/>
        <n v="46.35"/>
        <n v="0.53"/>
        <n v="1.5"/>
        <n v="7.82"/>
        <n v="5.56"/>
        <n v="4.03"/>
        <n v="35.07"/>
        <n v="19.5"/>
        <n v="3.81"/>
        <n v="0.23"/>
        <n v="2.16"/>
        <n v="8.74"/>
        <n v="6.03"/>
        <n v="16.14"/>
        <n v="4.41"/>
        <n v="3.12"/>
        <n v="2870"/>
        <n v="3060"/>
        <n v="20.38"/>
        <n v="10.9"/>
        <n v="1.67"/>
        <n v="-1125"/>
        <n v="-48"/>
        <n v="2.87"/>
        <n v="94.15"/>
        <n v="-1284.24"/>
        <n v="-1446.31"/>
        <n v="-233.2"/>
        <n v="-101.45"/>
        <n v="-2893.69"/>
        <n v="-411.96"/>
        <n v="-245.01"/>
        <n v="1025"/>
        <n v="-11.32"/>
        <n v="659.32"/>
        <n v="-91.33"/>
        <n v="16.329999999999998"/>
        <n v="69.959999999999994"/>
        <n v="2.6"/>
        <n v="21.55"/>
        <n v="59.7"/>
        <n v="3.55"/>
        <n v="75.78"/>
        <n v="32.07"/>
        <n v="16.62"/>
        <n v="23.87"/>
        <n v="11.45"/>
        <n v="-1800"/>
        <n v="112.57"/>
        <n v="12.52"/>
        <n v="4.8899999999999997"/>
        <n v="42.55"/>
        <n v="26.98"/>
        <n v="3.77"/>
        <n v="65.56"/>
        <n v="13.39"/>
        <n v="19.78"/>
        <n v="3.78"/>
        <n v="100.11"/>
        <n v="-96"/>
        <n v="-38"/>
        <n v="-68"/>
        <n v="12.24"/>
        <n v="16.940000000000001"/>
        <n v="10.85"/>
        <n v="5.12"/>
        <n v="34.67"/>
        <n v="2.92"/>
        <n v="12.64"/>
        <n v="-204"/>
        <n v="-1.67"/>
        <n v="292.68"/>
        <n v="91.72"/>
        <n v="411.28"/>
        <n v="270.17"/>
        <n v="382.75"/>
        <n v="10.11"/>
        <n v="28.4"/>
        <n v="5.9"/>
        <n v="132.65"/>
        <n v="2.85"/>
        <n v="0.73"/>
        <n v="-16.3"/>
        <n v="0.49"/>
        <n v="9.24"/>
        <n v="5.44"/>
        <n v="122.61"/>
        <n v="-13.94"/>
        <n v="-2.06"/>
        <n v="-337.5"/>
        <n v="-63.04"/>
        <n v="-3649.98"/>
        <n v="-12.75"/>
        <n v="-91.96"/>
        <n v="-960"/>
        <n v="-2870"/>
        <n v="-240"/>
        <n v="-144"/>
        <n v="-1513"/>
        <n v="-94.15"/>
        <n v="-16.329999999999998"/>
        <n v="-411.28"/>
        <n v="117.13"/>
        <n v="463.64"/>
        <n v="0.69"/>
        <n v="0.62"/>
        <n v="9.8800000000000008"/>
        <n v="4.2"/>
        <n v="3.45"/>
        <n v="0.14000000000000001"/>
        <n v="9.5399999999999991"/>
        <n v="2.09"/>
        <n v="-552.5"/>
        <n v="-3060"/>
        <n v="-86.79"/>
        <n v="-15.71"/>
        <n v="-3187.5"/>
        <n v="3187.5"/>
        <n v="-9.41"/>
        <n v="-88.88"/>
        <n v="-10000"/>
        <n v="-1020"/>
        <n v="10000"/>
        <n v="135.09"/>
        <n v="-750"/>
        <n v="-91.72"/>
        <n v="1.03"/>
        <n v="2.1"/>
        <n v="0.16"/>
        <n v="4.9000000000000004"/>
        <n v="-340"/>
        <n v="-170"/>
        <n v="-533.76"/>
        <n v="290"/>
        <n v="32"/>
        <n v="-4077.5"/>
        <n v="-1683"/>
        <n v="16.3"/>
        <n v="40.04"/>
        <n v="-3707"/>
        <n v="3145"/>
        <n v="-3564"/>
        <n v="-3318.75"/>
        <n v="-280.5"/>
        <n v="-3036"/>
        <n v="-2295"/>
        <n v="1683"/>
        <n v="3564"/>
        <n v="3318.75"/>
        <n v="280.5"/>
        <n v="3036"/>
        <n v="-4.9000000000000004"/>
        <n v="201.99"/>
        <n v="-40.04"/>
        <n v="3442.5"/>
        <n v="348"/>
        <n v="87"/>
        <n v="72"/>
        <n v="174"/>
        <n v="261"/>
        <n v="2196"/>
        <n v="100.54"/>
        <n v="-34.14"/>
        <n v="-115.12"/>
        <n v="73.95"/>
        <n v="115.12"/>
        <n v="191.29"/>
        <n v="-191.29"/>
        <n v="280.93"/>
        <n v="310.08999999999997"/>
        <n v="-644.01"/>
        <n v="583.54"/>
        <n v="90.84"/>
        <n v="237.81"/>
        <n v="11.09"/>
        <n v="49.25"/>
        <n v="21.25"/>
        <n v="644.01"/>
        <n v="732.83"/>
        <n v="8130.02"/>
        <n v="1105.3"/>
        <n v="62.74"/>
        <n v="236.55"/>
        <n v="381.18"/>
        <n v="47.83"/>
        <n v="61.66"/>
        <n v="31.13"/>
        <n v="7.63"/>
        <n v="115.56"/>
        <n v="78.2"/>
        <n v="74.37"/>
        <n v="18.96"/>
        <n v="1671.64"/>
        <n v="53.22"/>
        <n v="1151.3499999999999"/>
        <n v="24.12"/>
        <n v="50.62"/>
        <n v="275.22000000000003"/>
        <n v="64.72"/>
        <n v="3.33"/>
        <n v="36.090000000000003"/>
        <n v="45.85"/>
        <n v="184.45"/>
        <n v="30.47"/>
        <n v="263.72000000000003"/>
        <n v="3.35"/>
        <n v="720.45"/>
        <n v="1433.05"/>
        <n v="36.770000000000003"/>
        <n v="0.13"/>
        <n v="19.14"/>
        <n v="32.82"/>
        <n v="52.33"/>
        <n v="6.64"/>
        <n v="32.92"/>
        <n v="15.41"/>
        <n v="22.96"/>
        <n v="40.93"/>
        <n v="140.38999999999999"/>
        <n v="40.68"/>
        <n v="30.22"/>
        <n v="2.4"/>
        <n v="10.38"/>
        <n v="31.22"/>
        <n v="169.12"/>
        <n v="35.99"/>
        <n v="444.22"/>
        <n v="20"/>
        <n v="53.2"/>
        <n v="161.47"/>
        <n v="196.47"/>
        <n v="13.35"/>
        <n v="73.430000000000007"/>
        <n v="50.67"/>
        <n v="15.28"/>
        <n v="79.73"/>
        <n v="56.66"/>
        <n v="1.85"/>
        <n v="16.11"/>
        <n v="8.9600000000000009"/>
        <n v="1.75"/>
        <n v="82.37"/>
        <n v="12.77"/>
        <n v="8.11"/>
        <n v="32.799999999999997"/>
        <n v="111.07"/>
        <n v="22.62"/>
        <n v="73.44"/>
        <n v="3.11"/>
        <n v="2.21"/>
        <n v="14.39"/>
        <n v="11.39"/>
        <n v="120.04"/>
        <n v="87.49"/>
        <n v="13.4"/>
        <n v="-72"/>
        <n v="-348"/>
        <n v="-261"/>
        <n v="65.33"/>
        <n v="23"/>
        <n v="34.14"/>
        <n v="716.4"/>
        <n v="112.08"/>
        <n v="66.25"/>
        <n v="66.59"/>
        <n v="-87"/>
        <n v="-61.66"/>
        <n v="-90.84"/>
        <n v="-381.18"/>
        <n v="-732.83"/>
        <n v="12.16"/>
        <n v="17.829999999999998"/>
        <n v="18.04"/>
        <n v="4.2300000000000004"/>
        <n v="27.53"/>
        <n v="4.83"/>
        <n v="40.090000000000003"/>
        <n v="111.08"/>
        <n v="140.97999999999999"/>
        <n v="0.74"/>
        <n v="4.04"/>
        <n v="58.46"/>
        <n v="142.96"/>
        <n v="9.25"/>
        <n v="39.18"/>
        <n v="95.99"/>
        <n v="14.3"/>
        <n v="9.2200000000000006"/>
        <n v="4.97"/>
        <n v="45.53"/>
        <n v="44.32"/>
        <n v="6.35"/>
        <n v="21.43"/>
        <n v="176.42"/>
        <n v="98.93"/>
        <n v="-9.17"/>
        <n v="2.82"/>
        <n v="16.25"/>
        <n v="144.26"/>
        <n v="22.64"/>
        <n v="7.39"/>
        <n v="11.73"/>
        <n v="8.08"/>
        <n v="16.850000000000001"/>
        <n v="3.61"/>
        <n v="1628.27"/>
        <n v="10.65"/>
        <n v="37.9"/>
        <n v="23.29"/>
        <n v="115.32"/>
        <n v="9.19"/>
        <n v="0.9"/>
        <n v="56.39"/>
        <n v="10.82"/>
        <n v="3.24"/>
        <n v="22.61"/>
        <n v="174.9"/>
        <n v="-15.86"/>
        <n v="4.6500000000000004"/>
        <n v="19.579999999999998"/>
        <n v="9.1"/>
        <n v="79.17"/>
        <n v="50.19"/>
        <n v="15.15"/>
        <n v="1.74"/>
        <n v="1.76"/>
        <n v="65.790000000000006"/>
        <n v="8"/>
        <n v="11.57"/>
        <n v="84.19"/>
        <n v="18.95"/>
        <n v="945.6"/>
        <n v="7.36"/>
        <n v="6.8"/>
        <n v="4.4800000000000004"/>
        <n v="112.84"/>
        <n v="15.93"/>
        <n v="5.81"/>
        <n v="1.34"/>
        <n v="29.27"/>
        <n v="20.91"/>
        <n v="173.94"/>
        <n v="42.13"/>
        <n v="-4.17"/>
        <n v="337.12"/>
        <n v="1151.3399999999999"/>
        <n v="-37.9"/>
        <n v="51.76"/>
        <n v="84.57"/>
        <n v="10.61"/>
        <n v="20.98"/>
        <n v="765.2"/>
        <n v="968.51"/>
        <n v="162.91"/>
        <n v="4.6399999999999997"/>
        <n v="2.71"/>
        <n v="13.05"/>
        <n v="60.94"/>
        <n v="10.68"/>
        <n v="2.73"/>
        <n v="16.920000000000002"/>
        <n v="11.99"/>
        <n v="-40.76"/>
        <n v="34.68"/>
        <n v="20.41"/>
        <n v="-10.65"/>
        <n v="-410.21"/>
        <n v="-60.75"/>
        <n v="-196.47"/>
        <n v="-8130.02"/>
        <n v="37.42"/>
        <n v="0.31"/>
        <n v="2.2400000000000002"/>
        <n v="40"/>
        <n v="0.78"/>
        <n v="0.8"/>
        <n v="-21.08"/>
        <n v="19.489999999999998"/>
        <n v="119.5"/>
        <n v="2.94"/>
        <n v="3.93"/>
        <n v="-140.47"/>
        <n v="53.31"/>
        <n v="7.21"/>
        <n v="5.7"/>
        <n v="3.53"/>
        <n v="24.57"/>
        <n v="-236.55"/>
        <n v="-1105.3"/>
        <n v="20.68"/>
        <n v="-47.83"/>
        <n v="-1.19"/>
        <n v="-237.81"/>
        <n v="-100.54"/>
        <n v="-174"/>
        <n v="7.27"/>
        <n v="25.68"/>
        <n v="17.91"/>
        <n v="-12.2"/>
        <n v="27.37"/>
        <n v="19.09"/>
        <n v="24.6"/>
        <n v="1.7"/>
        <n v="6.73"/>
        <n v="3.39"/>
        <n v="35.79"/>
        <n v="7.62"/>
        <n v="3.15"/>
        <n v="0.19"/>
        <n v="2.93"/>
        <n v="0.42"/>
        <n v="9.8000000000000007"/>
        <n v="1.54"/>
        <n v="1.33"/>
        <n v="0.51"/>
        <n v="-765.2"/>
        <n v="-7.16"/>
        <n v="5.0199999999999996"/>
        <n v="1.2"/>
        <n v="1.22"/>
        <n v="1.83"/>
        <n v="2.58"/>
        <n v="9.17"/>
        <n v="-1.31"/>
        <n v="-62.74"/>
        <n v="495.46"/>
        <n v="1.38"/>
        <n v="19.760000000000002"/>
        <n v="8.39"/>
        <n v="6.89"/>
        <n v="0.28999999999999998"/>
        <n v="21.16"/>
        <n v="5.24"/>
        <n v="9.5299999999999994"/>
        <n v="-6.3"/>
        <n v="-161.47"/>
        <n v="-11.09"/>
        <n v="-17.72"/>
        <n v="-4.32"/>
        <n v="-5.38"/>
        <n v="-968.51"/>
        <n v="-42.13"/>
        <n v="0.39"/>
        <n v="7.99"/>
        <n v="1.77"/>
        <n v="3.58"/>
        <n v="26.73"/>
        <n v="4.17"/>
        <n v="10"/>
        <n v="5.49"/>
        <n v="0.4"/>
        <n v="577.11"/>
        <n v="-46.21"/>
        <n v="-140.08000000000001"/>
        <n v="-53.53"/>
        <n v="53.53"/>
        <n v="17.46"/>
        <n v="21.08"/>
        <n v="9.81"/>
        <n v="1.19"/>
        <n v="5.38"/>
        <n v="-66.59"/>
        <n v="-65.33"/>
        <n v="-66.25"/>
        <n v="-583.54"/>
        <n v="129.82"/>
        <n v="88.73"/>
        <n v="-21.32"/>
        <n v="-12.16"/>
        <n v="-17.829999999999998"/>
        <n v="1396.04"/>
        <n v="140.08000000000001"/>
        <n v="46.21"/>
        <n v="140.47"/>
        <n v="80.09"/>
        <n v="7.16"/>
        <n v="247.24"/>
        <n v="-9.81"/>
        <n v="315.2"/>
        <n v="-2196"/>
        <n v="-80.09"/>
        <n v="225.14"/>
        <n v="1902.7"/>
        <n v="-0.28000000000000003"/>
        <n v="29.7"/>
        <n v="1847.48"/>
        <n v="1686.83"/>
        <n v="2065.5"/>
        <n v="66.209999999999994"/>
        <n v="1522.16"/>
        <n v="373.35"/>
        <n v="217.93"/>
        <n v="1539.38"/>
        <n v="55.27"/>
        <n v="8.9499999999999993"/>
        <n v="30.85"/>
        <n v="82.81"/>
        <n v="256.86"/>
        <n v="50.61"/>
        <n v="152.56"/>
        <n v="373.36"/>
        <n v="18.170000000000002"/>
        <n v="17.28"/>
        <n v="26.86"/>
        <n v="5.61"/>
        <n v="63.96"/>
        <n v="15.04"/>
        <n v="10.66"/>
        <n v="12.37"/>
        <n v="4.07"/>
        <n v="50.2"/>
        <n v="8.16"/>
        <n v="2.2599999999999998"/>
        <n v="6.01"/>
        <n v="23.99"/>
        <n v="20.23"/>
        <n v="0.99"/>
        <n v="8.6"/>
        <n v="4.78"/>
        <n v="0.93"/>
        <n v="0.55000000000000004"/>
        <n v="5.23"/>
        <n v="11.44"/>
        <n v="7.56"/>
        <n v="14.59"/>
        <n v="2.5099999999999998"/>
        <n v="1.78"/>
        <n v="11.61"/>
        <n v="13.57"/>
        <n v="-10.27"/>
        <n v="-82.81"/>
        <n v="2.04"/>
        <n v="0.63"/>
        <n v="4.09"/>
        <n v="0.72"/>
        <n v="5.96"/>
        <n v="16.510000000000002"/>
        <n v="0.98"/>
        <n v="20.95"/>
        <n v="0.08"/>
        <n v="6.02"/>
        <n v="0.95"/>
        <n v="18.260000000000002"/>
        <n v="9.4600000000000009"/>
        <n v="6.52"/>
        <n v="-6.56"/>
        <n v="82.54"/>
        <n v="3.46"/>
        <n v="2.61"/>
        <n v="18.34"/>
        <n v="5.86"/>
        <n v="24.25"/>
        <n v="12.42"/>
        <n v="11.77"/>
        <n v="7.46"/>
        <n v="3.1"/>
        <n v="-36.299999999999997"/>
        <n v="-373.35"/>
        <n v="-45.71"/>
        <n v="22.5"/>
        <n v="-1522.16"/>
        <n v="-12.78"/>
        <n v="189.6"/>
        <n v="113.71"/>
        <n v="99.73"/>
        <n v="142.03"/>
        <n v="116.97"/>
        <n v="1.45"/>
        <n v="6.97"/>
        <n v="32.54"/>
        <n v="7.73"/>
        <n v="10.91"/>
        <n v="22.37"/>
        <n v="13.16"/>
        <n v="-4.62"/>
        <n v="-97.14"/>
        <n v="-13.43"/>
        <n v="-20.23"/>
        <n v="-146.4"/>
        <n v="-46.77"/>
        <n v="6.85"/>
        <n v="17.13"/>
        <n v="3.27"/>
        <n v="6.38"/>
        <n v="5.52"/>
        <n v="-311.74"/>
        <n v="5.03"/>
        <n v="3.97"/>
        <n v="1.29"/>
        <n v="2.46"/>
        <n v="37.200000000000003"/>
        <n v="-152.56"/>
        <n v="-256.86"/>
        <n v="-30.85"/>
        <n v="-5.93"/>
        <n v="-55.27"/>
        <n v="5.07"/>
        <n v="2.1800000000000002"/>
        <n v="17.920000000000002"/>
        <n v="12.49"/>
        <n v="-8.51"/>
        <n v="7"/>
        <n v="42.37"/>
        <n v="54.58"/>
        <n v="14.94"/>
        <n v="3.85"/>
        <n v="7.53"/>
        <n v="79.430000000000007"/>
        <n v="14.63"/>
        <n v="2.12"/>
        <n v="48.98"/>
        <n v="5.98"/>
        <n v="0.97"/>
        <n v="-1904.85"/>
        <n v="1904.85"/>
        <n v="-113.71"/>
        <n v="-35.799999999999997"/>
        <n v="25.09"/>
        <n v="15.97"/>
        <n v="0.1"/>
        <n v="0.61"/>
        <n v="37.869999999999997"/>
        <n v="1.84"/>
        <n v="26.89"/>
        <n v="12.5"/>
        <n v="-0.66"/>
        <n v="0.91"/>
        <n v="0.75"/>
        <n v="4.13"/>
        <n v="0.05"/>
        <n v="9.1199999999999992"/>
        <n v="6.26"/>
        <n v="1.52"/>
        <n v="13.11"/>
        <n v="-3.97"/>
        <n v="1.47"/>
        <n v="7.58"/>
        <n v="17.8"/>
        <n v="22.87"/>
        <n v="36.520000000000003"/>
        <n v="4.9400000000000004"/>
        <n v="18.53"/>
        <n v="47.91"/>
        <n v="24.77"/>
        <n v="-23.99"/>
        <n v="-8.9499999999999993"/>
        <n v="-12.36"/>
        <n v="-4.34"/>
        <n v="-2.69"/>
        <n v="-2.31"/>
        <n v="12.36"/>
        <n v="6.56"/>
        <n v="-1539.38"/>
        <n v="-50.61"/>
        <n v="-99.73"/>
        <n v="-22.5"/>
        <n v="13.43"/>
        <n v="-97.74"/>
        <n v="-32.94"/>
        <n v="-26.76"/>
        <n v="97.74"/>
        <n v="46.77"/>
        <n v="12.78"/>
        <n v="2.69"/>
        <n v="570.19000000000005"/>
        <n v="284.05"/>
        <n v="-1902.7"/>
        <n v="45.71"/>
        <n v="146.4"/>
        <n v="311.74"/>
        <n v="36.299999999999997"/>
        <n v="97.14"/>
        <n v="35.799999999999997"/>
        <n v="26.76"/>
        <n v="-373.36"/>
        <n v="-82.54"/>
      </sharedItems>
    </cacheField>
    <cacheField name="Description" numFmtId="49">
      <sharedItems/>
    </cacheField>
    <cacheField name="Vendor_Name" numFmtId="49">
      <sharedItems count="23">
        <s v=""/>
        <s v="T &amp; T PIPELINE"/>
        <s v="SABCON UNDERGROUND LLC"/>
        <s v="CONSOLIDATED PIPE &amp; SUPPLY CO"/>
        <s v="MILLER PIPELINE LLC"/>
        <s v="SINGLEPOINT ACQUISITIONS GROUP INC"/>
        <s v="BRADLEY R DONALDSON"/>
        <s v="WILLIS TOWERS WATSON NORTHEAST INC"/>
        <s v="CORRPRO COMPANIES INC"/>
        <s v="WORLD WIDE NONDESTRUCTIVE TESTING LLC"/>
        <s v="PRECISION METER REPAIR INC"/>
        <s v="HBK ENGINEERING LLC"/>
        <s v="HEATH CONSULTANTS INCORPORATED"/>
        <s v="DEVTECH SALES INC"/>
        <s v="JEM-TECH INC"/>
        <s v="CLASSIC CONTROLS INC"/>
        <s v="ODORIZATION SOLUTIONS INC"/>
        <s v="UNITED UTILITY SERVICE INC"/>
        <s v="ACLARA TECHNOLOGIES LLC"/>
        <s v="GAS EQUIPMENT CO INC"/>
        <s v="HIGH REACH COMPANY LLC"/>
        <s v="THE HOME DEPOT PRO"/>
        <s v="SUNSHINE STATE ONE CALL OF FLORIDA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1-01-05T00:00:00" maxDate="2022-01-15T00:00:00"/>
    </cacheField>
    <cacheField name="Posted_Status" numFmtId="49">
      <sharedItems/>
    </cacheField>
    <cacheField name="Seg 2 Desc" numFmtId="0">
      <sharedItems/>
    </cacheField>
    <cacheField name="Seg 3 descriptions" numFmtId="0">
      <sharedItems count="21">
        <s v="Overtime/Comp Time/On Call"/>
        <s v="Salaries"/>
        <s v="Vehicle Depreciation"/>
        <s v="Lodging &amp; Travel"/>
        <s v="Meals"/>
        <s v="Short-term Cash Bonus"/>
        <s v="Long-term Cash Bonus"/>
        <s v="Stock Bonus"/>
        <s v="Supplies &amp; Misc Dept Expenses"/>
        <s v="Cell Phones"/>
        <s v="Vehicle Fuel"/>
        <s v="Vehicle Insurance"/>
        <s v="Other Vehicle Expenses"/>
        <s v="Uniforms"/>
        <s v="Temporary Services"/>
        <s v="Seminars &amp; Training"/>
        <s v="Facilities Maintenance"/>
        <s v="Other Outside Services"/>
        <s v="Memberships &amp; Subscriptions"/>
        <s v="Service Contractor Costs"/>
        <s v="Other Facilities Cos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elch, Kathy" refreshedDate="44606.373279976855" createdVersion="5" refreshedVersion="5" minRefreshableVersion="3" recordCount="3907">
  <cacheSource type="worksheet">
    <worksheetSource ref="A1:S3908" sheet="CF Mtc. 2008"/>
  </cacheSource>
  <cacheFields count="19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7">
        <s v="8920"/>
        <s v="8890"/>
        <s v="8870"/>
        <s v="8930"/>
        <s v="8900"/>
        <s v="8910"/>
        <s v="8940"/>
      </sharedItems>
    </cacheField>
    <cacheField name="Reference_Code" numFmtId="49">
      <sharedItems/>
    </cacheField>
    <cacheField name="Amount" numFmtId="164">
      <sharedItems containsSemiMixedTypes="0" containsString="0" containsNumber="1" minValue="-4467.8599999999997" maxValue="7790"/>
    </cacheField>
    <cacheField name="Description" numFmtId="49">
      <sharedItems/>
    </cacheField>
    <cacheField name="Vendor_Name" numFmtId="49">
      <sharedItems count="24">
        <s v=""/>
        <s v="PRECISION METER REPAIR INC"/>
        <s v="PIPELINE MAINTENANCE &amp; SERVICE INC"/>
        <s v="CITRUS COMMERCIAL SERVICES"/>
        <s v="SWEETS PAINT OUTLET INC"/>
        <s v="APAC SOUTHEAST INC"/>
        <s v="UNITED UTILITY SERVICE INC"/>
        <s v="EQUIPMENT CONTROLS INC"/>
        <s v="AMERICAN METER CO"/>
        <s v="ANDERSON GAS SERVICE"/>
        <s v="ADVANCED GAS SERVICES INC"/>
        <s v="POWER UP"/>
        <s v="CLASSIC CONTROLS INC"/>
        <s v="CONSOLIDATED PIPE &amp; SUPPLY CO"/>
        <s v="RHINO MARKING AND PROTECTION SYSTEMS"/>
        <s v="KRIEGER ELECTRIC INC"/>
        <s v="MT DEASON CO INC"/>
        <s v="CARSONITE INTERNATIONAL CORP"/>
        <s v="GORDON CECIL CONE"/>
        <s v="THE AVANTI COMPANY INC"/>
        <s v="T D WILLIAMSON INC"/>
        <s v="LOWES BUSINESS ACCOUNTS"/>
        <s v="HOME DEPOT CREDIT SERVICES"/>
        <s v="HERCULES INDUSTRIES INC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08-01-02T00:00:00" maxDate="2009-01-01T00:00:00"/>
    </cacheField>
    <cacheField name="Posted_Date" numFmtId="14">
      <sharedItems containsSemiMixedTypes="0" containsNonDate="0" containsDate="1" containsString="0" minDate="2008-01-02T00:00:00" maxDate="2009-01-23T00:00:00"/>
    </cacheField>
    <cacheField name="Posted_Status" numFmtId="49">
      <sharedItems/>
    </cacheField>
    <cacheField name="Seg 2 Desc" numFmtId="0">
      <sharedItems/>
    </cacheField>
    <cacheField name="Seg 3 descriptions" numFmtId="0">
      <sharedItems count="16">
        <s v="Salaries"/>
        <s v="Overtime/Comp Time/On Call"/>
        <s v="Facilities Maintenance"/>
        <s v="Other Outside Services"/>
        <s v="Vehicle Depreciation"/>
        <s v="Vehicle Insurance"/>
        <s v="Other Facilities Costs"/>
        <s v="Other Vehicle Expenses"/>
        <s v="Vehicle Fuel"/>
        <s v="Supplies &amp; Misc Dept Expenses"/>
        <s v="Cell Phones"/>
        <s v="Meals"/>
        <s v="Lodging &amp; Travel"/>
        <s v="Uniforms"/>
        <s v="Seminars &amp; Training"/>
        <s v="Memberships &amp; Subscription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elch, Kathy" refreshedDate="44606.396596412036" createdVersion="5" refreshedVersion="5" minRefreshableVersion="3" recordCount="786">
  <cacheSource type="worksheet">
    <worksheetSource ref="A1:S787" sheet="Facilities Mtc. 2021"/>
  </cacheSource>
  <cacheFields count="19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7">
        <s v="8870"/>
        <s v="8890"/>
        <s v="8900"/>
        <s v="8910"/>
        <s v="8920"/>
        <s v="8930"/>
        <s v="8940"/>
      </sharedItems>
    </cacheField>
    <cacheField name="Reference_Code" numFmtId="49">
      <sharedItems/>
    </cacheField>
    <cacheField name="Amount" numFmtId="164">
      <sharedItems containsSemiMixedTypes="0" containsString="0" containsNumber="1" minValue="-50000" maxValue="30283.51"/>
    </cacheField>
    <cacheField name="Description" numFmtId="49">
      <sharedItems count="280">
        <s v="LEAK REPAIR; 112 S 20TH ST"/>
        <s v="LEAK REPAIR; 114 BRIDGETON ST"/>
        <s v="LAKE HAMILTON HIT LINE"/>
        <s v="2 300 SA105 RF WW FLG SB 08 (FL"/>
        <s v="MAINT OF MAINS"/>
        <s v="MAINT MAINS"/>
        <s v="LEAK REPAIR; 207 TIFFANY LOOP"/>
        <s v="BARTOW HOSPITAL EMERGENCY"/>
        <s v="US HWY 27 &amp; US HWY 17-92"/>
        <s v="RECKER ROAD"/>
        <s v="US 27 &amp; POLO PARK"/>
        <s v="BACK UP- PLANT CITY HIT LINE"/>
        <s v="LAKE MATTIE ROAD SURVEY/ LAND S"/>
        <s v="LEAK REPAIR - 1009 E CANAL ST"/>
        <s v="SYMPHONY PLACE (RITCHIE BROTHER"/>
        <s v="SR 544: LAKE HAMILTON LOCATE"/>
        <s v="US HWY 27 &amp; 17-92; LINE SPOTTIN"/>
        <s v="FIX WASHOUT ON CFG HOLMES COUNT"/>
        <s v="GOLDFINGER DR - REPAIR 2-INCH M"/>
        <s v="YELLOW MARKERS"/>
        <s v="WILDER RD PLANT CITY"/>
        <s v="21-22 CITY OF CRYSTAL RIVER ROW"/>
        <s v="RITCHIE BROTHERS LOOP FEED"/>
        <s v="CATHODIC WORK; RECKER HWY"/>
        <s v="NEW WALES STATION PAINTING"/>
        <s v="LEAK REPAIR; 10922 BROOKSNEST C"/>
        <s v="LEAK ON MAIN"/>
        <s v="SERVICE CHARGES"/>
        <s v="LOCATES"/>
        <s v="US HWY 27, INSTALL 4-INCH VALVE"/>
        <s v="7TH ST VALVE MAINTENANCE"/>
        <s v="HIT LINE PLANT CITY"/>
        <s v="702 CHAMPIONS DR"/>
        <s v="EXECUTIVE RD; COMPLIANCE WORK"/>
        <s v="LINE MARKER DECALS"/>
        <s v="LEAK REPAIR; 146 LAKE DAISY TER"/>
        <s v="OVERLOOK EMERGENCY"/>
        <s v="PARK RD STATION WORK; PLANT CIT"/>
        <s v="BACK UP- INTERLOCHEN-REVISED 9."/>
        <s v="HWY 27 TROUBLE SHOOTING"/>
        <s v="SOD"/>
        <s v="BACK UP- CHURCH ON THE HILL"/>
        <s v="PLANT CITY ASPHALT"/>
        <s v="22900 US 27"/>
        <s v="COMPLIANCE WORK; 12-7-2020"/>
        <s v="COUNTY LINE RD- LAKE OFFSET"/>
        <s v="REYNOLDS RD"/>
        <s v="LAKE MATTIE ROAD SURVEY"/>
        <s v="RECKER HWY"/>
        <s v="LEAK REPAIR; 427 DARLINGTON LOO"/>
        <s v="WILLIAM VAN FLEET; LOWER LINE"/>
        <s v="LEAK REPAIR; 901 AVE M SE"/>
        <s v="COMPLIANCE WORK - PAINTING"/>
        <s v="RONALD REAGAN/17-92"/>
        <s v="INSTALL LINE MARKERS; PCP LINE"/>
        <s v="MAINT OF MAIN"/>
        <s v="SR 544"/>
        <s v="PRE-ASSESSMENT REPORT"/>
        <s v="ASSIST FPU AT MOSAIC; 2/323/21"/>
        <s v="EF GRIFFEN RD"/>
        <s v="FPU LINE MARKERS AND LOCATE FLA"/>
        <s v="ELOISE LOOP RD"/>
        <s v="WINTER HAVEN YARD"/>
        <s v="TWIN LAKES"/>
        <s v="WAWA EMERGENCY"/>
        <s v="HIT LINE- 2015 SMITH AVE"/>
        <s v="SOIL RESISTIVITY ON LINE A-10,"/>
        <s v="SR 544 &amp; CREST DR"/>
        <s v="BATES RD LOCATES"/>
        <s v="LOMA VISTA"/>
        <s v="Accrue-PIPELINE MAINTENANCE &amp; SERVICE"/>
        <s v="LEAK REPAIR; 2668 CLUBHOUSE DR"/>
        <s v="445362-2 I4 FRAME, TAMPA 2 POLK"/>
        <s v="EMERGENCY- HIT LINE 3/11/21"/>
        <s v="Accrue - CORRPRO COMPANIES INC"/>
        <s v="WINTER HAVEN 2021 DAY RATE SVC"/>
        <s v="CR 559A; OFFSET"/>
        <s v="HAINES CITY STATION"/>
        <s v="Accrue - SABCON UNDERGROUND LLC"/>
        <s v="LOMA VISTA DR - CUT LINE"/>
        <s v="SR 27 &amp; POLO PARK"/>
        <s v="CONE RD; LINE MARKERS"/>
        <s v="1510 CYPRESS GARDENS BLVD  - LI"/>
        <s v="DAVENPORT - HIT LINE"/>
        <s v="FOR INDIRECT INSPECTION REPORT"/>
        <s v="HWY 27 OFF RAMP"/>
        <s v="N BALDWIN AVE &amp; W OAK ST"/>
        <s v="VIZCAY WAY &amp; VICTORY LANE"/>
        <s v="SCENIC HWY- HAINES CITY"/>
        <s v="OAK BLOSSOM DR: MAIN RETIREMENT"/>
        <s v="LEAK REPAIR: 7576 OAK MOSS LOOP"/>
        <s v="901 OLEANDER"/>
        <s v="Accrue-MILLER PIPELINE LLC"/>
        <s v="DAVENPORT HIT LINE (1215 US 17)"/>
        <s v="MISCELLANEOUS LINE MARKERS"/>
        <s v="TURKEY CREEK PIPE VERIFICATION"/>
        <s v="ROW MOWING CHATTAHOOCHEE"/>
        <s v="RECKER HWY &amp; 21ST ST; STATION M"/>
        <s v="HOOVER RD; LINE LOCATE; 2/17/21"/>
        <s v="POLK POWER PLANT"/>
        <s v="424 RECKER HWY"/>
        <s v="HIT LINE REPAIR"/>
        <s v="NATURAL GAS TECH LABOR"/>
        <s v="BARTOW AIRBASE HIT LINE-EMERGEN"/>
        <s v="2407 CYPRESS GARDENS BLVD HIT L"/>
        <s v="CYPRESS GARDENS RD"/>
        <s v="JIM JOHNSON RD., LOCATE 4-INCH"/>
        <s v="HWY 60 EMERGENCY - HIT LINE"/>
        <s v="WILDER RD"/>
        <s v="21-105 FPU FLORENCEVILLA HOURS"/>
        <s v="LEAK REPAIR - 341 CHEROKEE AVE"/>
        <s v="LAKE SILVER"/>
        <s v="21-22 Osceola County Bond"/>
        <s v="OAK BLOSSOM DR EMERGENCY-9/30/2"/>
        <s v="ANODES"/>
        <s v="WOODROW WILSON &amp; W LOWRY AVE"/>
        <s v="Accrue - T &amp; T PIPELINE"/>
        <s v="PROJECT RITCHIE BROTHERS LOOP"/>
        <s v="2400 E F GRIFFEN RD"/>
        <s v="Zimmer/Facilities Maintenance-7830"/>
        <s v="MAINT OF MAINS - GULF TO LAKE H"/>
        <s v="Accrue-T &amp; T PIPELINE"/>
        <s v="Accrue-WILLIS TOWERS WATSON NORTHEAST"/>
        <s v="Accrue-SABCON UNDERGROUND LLC"/>
        <s v="Accrue- T&amp;T Pipeline Co Inc"/>
        <s v="Accrue - CORPRO"/>
        <s v="Accrue - AEGION/CORPRO"/>
        <s v="Accrue - ALTERNATIVE GAS CONSTRUCTION IN"/>
        <s v="Accrue-WORLD WIDE NONDESTRUCTIVE TESTI"/>
        <s v="SAMPLE/ PT METER CHANGE"/>
        <s v="Accrue-CORRPRO COMPANIES INC"/>
        <s v="Write off CWIP Balance"/>
        <s v="Accrue - PRECISION METER REPAIR INC"/>
        <s v="Washington/Facilities Maintenance-7830"/>
        <s v="SAMPLE / PT METER CHANGE"/>
        <s v="MISCINVGAIN:FPIN"/>
        <s v="GULF TO LAKE HWY - MAINT OF MAI"/>
        <s v="Accrue-SINGLEPOINT ACQUISITIONS GROUP"/>
        <s v="Accrue-CONSOLIDATED PIPE &amp; SUPPLY CO"/>
        <s v="Accrue - HBK ENGINEERING LLC"/>
        <s v="Accrue - MILLER PIPELINE LLC"/>
        <s v="ECDA SERVICES FOR FPU PIPELINES"/>
        <s v="BATES RD &amp; US 27 - LOCATES"/>
        <s v="COUNTY LINE RD OFFSET-FINAL"/>
        <s v="MAINT OF MAINS - E THOMAS ST AN"/>
        <s v="Accrue - AEGION CORRPRO"/>
        <s v="COMPLIANCE WORK; ODORANT TANK R"/>
        <s v="YZ DTEX RECALIBRATION"/>
        <s v="YZ CALIBRATION AND MAINTENANCE"/>
        <s v="GAUGES FOR DISTRICT STATIONS"/>
        <s v="DETEX RECALIBRATION SER# 31254"/>
        <s v="GAUGES FOR DISTRICTS"/>
        <s v="Accrue-DEVTECH SALES INC"/>
        <s v="Accrue - DEVTECH SALES INC"/>
        <s v="INDUSTRIAL STATION BATTERIES"/>
        <s v="GAUGES FOR INDUSTRIAL STATIONS"/>
        <s v="MAINTENANACE ITEMS FOR INDUSTRI"/>
        <s v="OPTOS FOR BINDERHOLZ METER SIGN"/>
        <s v="STATION WORK CR 555"/>
        <s v="BATTERIES FOR INDUSTRIAL METERS"/>
        <s v="302-480-3083/WH35 WH35//"/>
        <s v="GAUGES FOR INDUSTRIALS"/>
        <s v="HIGH PRESSURE GAUGES POLK POWER"/>
        <s v="302-670-1274/WH40 WH40//"/>
        <s v="NEW WALES M&amp;R MAINTENANCE"/>
        <s v="FILTER ELEMENTS FOR POLK POWER"/>
        <s v="PETES PLUGS"/>
        <s v="302-450-2280/WH43 WH43//"/>
        <s v="302-670-1385/WH44 WH44//"/>
        <s v="302-670-1419/WH45 WH45//"/>
        <s v="302-670-1352/WH42 WH42//"/>
        <s v="302-670-1625/WH46 WH46//"/>
        <s v="302-670-1457/WH37 WH37//"/>
        <s v="302-670-1646/WH39 WH39//"/>
        <s v="302-526-9035/WH36 WH36//"/>
        <s v="302-359-8523/CHESAPEAKE UTILITIES//"/>
        <s v="Accrue-JEM-TECH INC"/>
        <s v="302-423-3106/WH41 WH41//"/>
        <s v="302-423-5704/RTU MODEMS DEBARY//"/>
        <s v="Accrue - CLASSIC CONTROLS INC"/>
        <s v="302-423-6982/CHESAPEAKE UTILITIES//"/>
        <s v="302-423-4267/RTU MODEMS DEBARY//"/>
        <s v="1/4-INCH SS PLUGS"/>
        <s v="M&amp;R INDUSTRIAL ITEMS"/>
        <s v="ANNUAL YZ MAINTENANCE AT AUBURN"/>
        <s v="LAKE MATTIE GATE ODORANT"/>
        <s v="PRECO MAINT. AT LW WEST, LW NOR"/>
        <s v="ODORANT FOR QUINCY GATE"/>
        <s v="YZ MEMORY MODULE"/>
        <s v="GAUGES WITH 1/4-INCH BASE FOR C"/>
        <s v="LAKE BLUE GATE ODORANT"/>
        <s v="ANNUAL YZ MAINTENANCE AT QUINCY"/>
        <s v="PLANT CITY WEST GATE ODORANT"/>
        <s v="CITY GATE MAINTENANCE ITEMS"/>
        <s v="ANNUAL YZ MAINTENANCE AT SONIC"/>
        <s v="STATION MAINTENANCE PARTS"/>
        <s v="WINTER HAVEN YARD; 12/3/2020"/>
        <s v="ODORIZOR PARTS FOR PRECO AT LAK"/>
        <s v="ANNUAL YZ MAINTENANCE HAINES CI"/>
        <s v="YZ - MILTON ROY FISHER - BULK T"/>
        <s v="GATE STATION BATTERIES"/>
        <s v="ANNUAL YZ MAINTENANCE AT FORT M"/>
        <s v="PLANT CITY EAST ODORANT"/>
        <s v="CITRUS COUNTY YZ"/>
        <s v="ANNUAL YZ MAINTENANCE AT HOLMES"/>
        <s v="ODORANT PER POUND (202LBS)"/>
        <s v="GAUGES FOR CITRUS GATES"/>
        <s v="Accrue-PRECISION METER REPAIR INC"/>
        <s v="ANNUAL YZ MAINTENANCE ST. CLOUD"/>
        <s v="M&amp;R GATE ITEMS"/>
        <s v="ANNUAL YZ MAINTENANCE AT BARTOW"/>
        <s v="Hagan/Facilities Maintenance-7830"/>
        <s v="ANNUAL PRECO MAINTENANCE - TREN"/>
        <s v="ANNUAL YZ MAINTENANCE AT LAKE M"/>
        <s v="GAUGES FOR GATE STATIONS"/>
        <s v="ANNUAL YZ MAINTENANCE AT CLEAR"/>
        <s v="ODORANT  PER POUND (91LBS)"/>
        <s v="ANNUAL YZ MAINTENANCE AT CHATTA"/>
        <s v="GAUGES FOR GATES"/>
        <s v="PRECO ODORIZOR SUPPORT"/>
        <s v="Tamayo/Facilities Maintenance-7830"/>
        <s v="McCarty/Facilities Maintenance-7830"/>
        <s v="Accrue - JEM-TECH INC"/>
        <s v="Accrue-ODORIZATION SOLUTIONS INC"/>
        <s v="Accrue - ODORIZATION SOLUTIONS INC"/>
        <s v="1/2 INCH SERVICES"/>
        <s v="HOURLY MAINTENANCE"/>
        <s v="MAINTENANCE HOURS"/>
        <s v="1028 S LAKE MARIAM DR; LEAK REP"/>
        <s v="2221 CYPRESS GARDENS- REPLACE R"/>
        <s v="LEAK REPAIR - 742 VIA BIANCA DR"/>
        <s v="COMPLIANCE WORK PAINTING (5/17"/>
        <s v="3007 SILVERADO TERR"/>
        <s v="HOURLY MAINT/INSTALL BYPASS"/>
        <s v="LEAK REPAIR - 525 WESTSIDE RIDG"/>
        <s v="8460 CHAMPIONS GATE BLVD - CUT"/>
        <s v="MAINT/WAREHOUSE"/>
        <s v="AUBURNDALE HIT LINE"/>
        <s v="COMPLIANCE WORK PAINTING 3/16-3"/>
        <s v="INTERLOCHEN 9/8/21"/>
        <s v="LEAK REPAIR - 8460 CHAMPIONS GA"/>
        <s v="LEAK REPAIR - 43470 HWY 27"/>
        <s v="COMPLIANCE WORK PAINTING"/>
        <s v="RECKER HWY SONNY'S EMERGENCY"/>
        <s v="2464 NW BROWNVILLE ST; ARCADIA"/>
        <s v="400 W. CRYSTAL BEACH RD"/>
        <s v="MAINT/ WAREHOUSE"/>
        <s v="COMPLIANCE PAINTING"/>
        <s v="LEAK REPAIR; 1701 10TH ST"/>
        <s v="N LAKE SHIPP DR"/>
        <s v="COMPLIANCE WORK PAINTING (6/1-6"/>
        <s v="9509 WATERFORD OAKS BLVD"/>
        <s v="COMPLIANCE WORK PAINTING (5/24-"/>
        <s v="BACK UP - HOSPITAL EMERGENCY"/>
        <s v="SAMPLE PT METER CHANGE"/>
        <s v="DAILY WORK (3/29/2021 - 4/1/202"/>
        <s v="DAILY WORK (3/22/2021 - 3/26/20"/>
        <s v="COMMERCIAL MAINTENANCE"/>
        <s v="METER DEVICES"/>
        <s v="MAINT OF METERS"/>
        <s v="MATERIALS"/>
        <s v="FLANGE ISOLATION KIT"/>
        <s v="COGEN STATION - CLEAR SPRINGS"/>
        <s v="Accrue - ACLARA TECHNOLOGIES LLC"/>
        <s v="42 INCH TELEMATIC TELESCOPIC FO"/>
        <s v="DISCOUNT"/>
        <s v="MAINT OF FACILITIES"/>
        <s v="MONTHLY ASSESSMENT BILLING (9/2"/>
        <s v="MONTHLY ASSESSMENT BILLING (10/"/>
        <s v="42 FOOT TELEMATIC TELESCOPIC FO"/>
        <s v="MONTHLY ASSESSMENT BILLING (5/1"/>
        <s v="MISC EQUIP"/>
        <s v="FORK LIFT RENTAL"/>
        <s v="MONTHLY ASSESSMENT SEPT., 2021"/>
        <s v="MOVE DCU POLE"/>
        <s v="MONTHLY ASSESSMENT BILLING (8/1"/>
        <s v="Accrue-SUNSHINE STATE ONE CALL OF FLOR"/>
        <s v="Accrue-HIGH REACH COMPANY LLC"/>
        <s v="Accrue-HEATH CONSULTANTS INCORPORATED"/>
        <s v="LINE LOCATES 9/19 - 9/25"/>
      </sharedItems>
    </cacheField>
    <cacheField name="Vendor_Name" numFmtId="49">
      <sharedItems count="22">
        <s v="T &amp; T PIPELINE"/>
        <s v="SABCON UNDERGROUND LLC"/>
        <s v="CONSOLIDATED PIPE &amp; SUPPLY CO"/>
        <s v="MILLER PIPELINE LLC"/>
        <s v="SINGLEPOINT ACQUISITIONS GROUP INC"/>
        <s v="BRADLEY R DONALDSON"/>
        <s v="WILLIS TOWERS WATSON NORTHEAST INC"/>
        <s v="CORRPRO COMPANIES INC"/>
        <s v="WORLD WIDE NONDESTRUCTIVE TESTING LLC"/>
        <s v="PRECISION METER REPAIR INC"/>
        <s v=""/>
        <s v="HBK ENGINEERING LLC"/>
        <s v="DEVTECH SALES INC"/>
        <s v="JEM-TECH INC"/>
        <s v="CLASSIC CONTROLS INC"/>
        <s v="ODORIZATION SOLUTIONS INC"/>
        <s v="ACLARA TECHNOLOGIES LLC"/>
        <s v="GAS EQUIPMENT CO INC"/>
        <s v="HIGH REACH COMPANY LLC"/>
        <s v="THE HOME DEPOT PRO"/>
        <s v="HEATH CONSULTANTS INCORPORATED"/>
        <s v="SUNSHINE STATE ONE CALL OF FLORIDA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21-01-04T00:00:00" maxDate="2022-01-01T00:00:00"/>
    </cacheField>
    <cacheField name="Posted_Date" numFmtId="14">
      <sharedItems containsSemiMixedTypes="0" containsNonDate="0" containsDate="1" containsString="0" minDate="2021-01-05T00:00:00" maxDate="2022-01-15T00:00:00"/>
    </cacheField>
    <cacheField name="Posted_Status" numFmtId="49">
      <sharedItems/>
    </cacheField>
    <cacheField name="Seg 2 Desc" numFmtId="0">
      <sharedItems/>
    </cacheField>
    <cacheField name="Seg 3 description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Welch, Kathy" refreshedDate="44606.401601851852" createdVersion="6" refreshedVersion="6" minRefreshableVersion="3" recordCount="297">
  <cacheSource type="worksheet">
    <worksheetSource ref="A1:S298" sheet="Facilities Mtc 2008"/>
  </cacheSource>
  <cacheFields count="19">
    <cacheField name="Journal_Type" numFmtId="49">
      <sharedItems/>
    </cacheField>
    <cacheField name="Originating_Org" numFmtId="49">
      <sharedItems/>
    </cacheField>
    <cacheField name="Journal_Number" numFmtId="49">
      <sharedItems/>
    </cacheField>
    <cacheField name="Account_Code" numFmtId="49">
      <sharedItems/>
    </cacheField>
    <cacheField name="Seg1_Code" numFmtId="49">
      <sharedItems/>
    </cacheField>
    <cacheField name="Seg2_Code" numFmtId="49">
      <sharedItems/>
    </cacheField>
    <cacheField name="Seg3_Code" numFmtId="49">
      <sharedItems/>
    </cacheField>
    <cacheField name="Seg4_Code" numFmtId="49">
      <sharedItems count="6">
        <s v="8930"/>
        <s v="8870"/>
        <s v="8910"/>
        <s v="8900"/>
        <s v="8890"/>
        <s v="8920"/>
      </sharedItems>
    </cacheField>
    <cacheField name="Reference_Code" numFmtId="49">
      <sharedItems/>
    </cacheField>
    <cacheField name="Amount" numFmtId="164">
      <sharedItems containsSemiMixedTypes="0" containsString="0" containsNumber="1" minValue="-4467.8599999999997" maxValue="5885"/>
    </cacheField>
    <cacheField name="Description" numFmtId="49">
      <sharedItems count="197">
        <s v="COMM 750 METER INTESTED &amp; RETUR"/>
        <s v="DOMESTIC METERS INTESTED &amp; RETI"/>
        <s v="DOMESTIC METERS INTESTED &amp; RETU"/>
        <s v="INSTALL TRANSITIONS THELMA/GLEN"/>
        <s v="CONSOLIDATED PIPE AND SUPPLY"/>
        <s v="PRECISION METER REPAIR INC"/>
        <s v="PAINT STATIONS"/>
        <s v="ASPHALT"/>
        <s v="BLASTED &amp; PAINTED LK ALFRED GAT"/>
        <s v="INSTALL ANODES HWY 17 SOUTH BAR"/>
        <s v="OVETIME TIM ON BROKE LINES"/>
        <s v="CHANGE OVER TO NEW STATION"/>
        <s v="ROCKWELL &amp; AMERICAN INDEXES TRI"/>
        <s v="REGULATOR SPRINGS"/>
        <s v="COMMERCIAL 1000 METERS INTENSTE"/>
        <s v="REPAIR 3/4 IN SERVICE"/>
        <s v="REPAIR 1 IN. PE SVC"/>
        <s v="FCB200"/>
        <s v="Accrue Equipment Controls"/>
        <s v="PIPELINE MAINTENANCE &amp; SERVICE, INC"/>
        <s v="FRW200"/>
        <s v="FCB150"/>
        <s v="Piepline Maintenance"/>
        <s v="CLASSIC CONTROLS, INC"/>
        <s v="MOONEY PARTS"/>
        <s v="COMMERCIAL 1000 METER REPAIRED"/>
        <s v="COMMERCIAL 415 METERS INTESTED"/>
        <s v="MOVE SVC AT YUM'S CHINESE REST"/>
        <s v="Couplings"/>
        <s v="Charge 43 FLM1"/>
        <s v="FTT200"/>
        <s v="EQUIPMENT CONTROLS INC"/>
        <s v="BLAST &amp; PAINT LK ALFRED DISTILL"/>
        <s v="LINE MARKERS DECALS"/>
        <s v="METERS INTESTED"/>
        <s v="DOMESTIC METERS INTEST &amp; RETIRE"/>
        <s v="REPAIR RECTIFIER METAL CAN"/>
        <s v="Hole saws"/>
        <s v="BLASTED &amp; PAINTED LK ALFRED DIS"/>
        <s v="TEST HEADS"/>
        <s v="REPLACE LIGHTNING PROTECTION"/>
        <s v="COMM. 800 METER INTESTED &amp; RETI"/>
        <s v="DOMESTIC METER INTEST &amp; RETIRE"/>
        <s v="6 INCH MAIN REPAIR IN PLANT CIT"/>
        <s v="RAISE PRESSURE"/>
        <s v="THERMOWELD CARTRIDGES"/>
        <s v="Correct Std Cost not in Inv"/>
        <s v="ITRON INC"/>
        <s v="Accrue Classic Controls"/>
        <s v="FTF200"/>
        <s v="J12-CASH RECEIPTS"/>
        <s v="FLM1"/>
        <s v="FRP400"/>
        <s v="FBX200"/>
        <s v="FFT75"/>
        <s v="FCP200"/>
        <s v="FCB300"/>
        <s v="FFT125"/>
        <s v="MOONEY REGULATOR KITS"/>
        <s v="INDUSTRIAL METERS INTESTED &amp; RE"/>
        <s v="PHONE LINES CHATTAHOOCHEE"/>
        <s v="750 METER INTEST (HERNANDO LP)"/>
        <s v="SEALING CUPS"/>
        <s v="RHINO MARKING SYSTEMS"/>
        <s v="Accrue Pipeline Mainenance"/>
        <s v="FLEAKFT1"/>
        <s v="COMMERCIAL 425 METER INTESTED &amp;"/>
        <s v="COMMERCIAL 750 METER INTESTED &amp;"/>
        <s v="COMM 425 METERS INTESTED &amp; RETU"/>
        <s v="RECALIBRATION OF DETEX S/N308"/>
        <s v="WORK ON GATE STATION"/>
        <s v="Decals"/>
        <s v="PAINT HAINES CITY NORTH STATION"/>
        <s v="FPP200"/>
        <s v="FAN117"/>
        <s v="SWEET S PAINT OUTLET, INC"/>
        <s v="Charge out Inv Count Variance"/>
        <s v="Charge out Inv Count Rounding"/>
        <s v="FCB100"/>
        <s v="FCP400"/>
        <s v="FEP200"/>
        <s v="FFP125"/>
        <s v="COMM &amp; DOM METER INTEST &amp; RETUR"/>
        <s v="PHONE LINES GEORGIA PACIFIC"/>
        <s v="2 INCH CUP STOPPERS"/>
        <s v="AVANTI COMPANY INC, THE"/>
        <s v="FLEAKFT"/>
        <s v="Correct Inventory Variances"/>
        <s v="Charge 3 FAN117"/>
        <s v="FEP400"/>
        <s v="FST75"/>
        <s v="CCI INC"/>
        <s v="Fla 1st Qtr Cycle Count - 2 LS300"/>
        <s v="COMMERCIAL METER INTEST &amp; RETIR"/>
        <s v="BLAST &amp; PAINT PURINA MILLS STAT"/>
        <s v="RESET MODEMS AT PRISON"/>
        <s v="BOLTS, NUTS, GASKETS"/>
        <s v="FTP4000"/>
        <s v="T.D. WILLIAMSON INC."/>
        <s v="FTP2000"/>
        <s v="LOWE'S DEPT #79"/>
        <s v="GL Inv. Adjustment:2731"/>
        <s v="GL Inv. Adjustment:2732"/>
        <s v="GL Inv. Adjustment:2733"/>
        <s v="GL Inv. Adjustment:2838"/>
        <s v="GL Inv. Adjustment:2840"/>
        <s v="GL Inv. Adjustment:2799"/>
        <s v="GL Inv. Adjustment:2775"/>
        <s v="GL Inv. Adjustment:2824"/>
        <s v="GL Inv. Adjustment:2773"/>
        <s v="GL Inv. Adjustment:2774"/>
        <s v="GL Inv. Adjustment:2822"/>
        <s v="GL Inv. Adjustment:2823"/>
        <s v="GL Inv. Adjustment:2781"/>
        <s v="GL Inv. Adjustment:2771"/>
        <s v="GL Inv. Adjustment:2738"/>
        <s v="FLS200"/>
        <s v="GL Inv. Adjustment:2734"/>
        <s v="GL Inv. Adjustment:2735"/>
        <s v="GL Inv. Adjustment:2817"/>
        <s v="GL Inv. Adjustment:2820"/>
        <s v="GL Inv. Adjustment:2821"/>
        <s v="GL Inv. Adjustment:2844"/>
        <s v="GL Inv. Adjustment:2802"/>
        <s v="GL Inv. Adjustment:2803"/>
        <s v="GL Inv. Adjustment:2832"/>
        <s v="GL Inv. Adjustment:2839"/>
        <s v="GL Inv. Adjustment:2788"/>
        <s v="GL Inv. Adjustment:2772"/>
        <s v="GL Inv. Adjustment:2786"/>
        <s v="GL Inv. Adjustment:2770"/>
        <s v="FTT400"/>
        <s v="Rcls J12 Posted to Hand Accrual"/>
        <s v="FLS150"/>
        <s v="LUDLUM ASSOCIATES CO. INC."/>
        <s v="GL Inv. Adjustment:2847"/>
        <s v="GL Inv. Adjustment:2836"/>
        <s v="GL Inv. Adjustment:2846"/>
        <s v="GL Inv. Adjustment:2795"/>
        <s v="GL Inv. Adjustment:2796"/>
        <s v="GL Inv. Adjustment:2778"/>
        <s v="GL Inv. Adjustment:2783"/>
        <s v="GL Inv. Adjustment:2740"/>
        <s v="GL Inv. Adjustment:2741"/>
        <s v="FTT125"/>
        <s v="GL Inv. Adjustment:2848"/>
        <s v="GL Inv. Adjustment:2850"/>
        <s v="GL Inv. Adjustment:2835"/>
        <s v="GL Inv. Adjustment:2837"/>
        <s v="GL Inv. Adjustment:2845"/>
        <s v="GL Inv. Adjustment:2776"/>
        <s v="GL Inv. Adjustment:2777"/>
        <s v="GL Inv. Adjustment:2825"/>
        <s v="GL Inv. Adjustment:2739"/>
        <s v="3rd Qtr Inventory Cycle Count"/>
        <s v="GL Inv. Adjustment:2818"/>
        <s v="GL Inv. Adjustment:2833"/>
        <s v="GL Inv. Adjustment:2800"/>
        <s v="GL Inv. Adjustment:2794"/>
        <s v="GL Inv. Adjustment:2797"/>
        <s v="GL Inv. Adjustment:2792"/>
        <s v="GL Inv. Adjustment:2793"/>
        <s v="GL Inv. Adjustment:2780"/>
        <s v="GL Inv. Adjustment:2782"/>
        <s v="3rd Qtr Inv Cycle FCB100 Count"/>
        <s v="GL Inv. Adjustment:2736"/>
        <s v="GL Inv. Adjustment:2849"/>
        <s v="GL Inv. Adjustment:2851"/>
        <s v="GL Inv. Adjustment:2834"/>
        <s v="GL Inv. Adjustment:2819"/>
        <s v="GL Inv. Adjustment:2841"/>
        <s v="GL Inv. Adjustment:2842"/>
        <s v="GL Inv. Adjustment:2843"/>
        <s v="GL Inv. Adjustment:2801"/>
        <s v="GL Inv. Adjustment:2798"/>
        <s v="GL Inv. Adjustment:2789"/>
        <s v="GL Inv. Adjustment:2785"/>
        <s v="GL Inv. Adjustment:2787"/>
        <s v="GL Inv. Adjustment:2737"/>
        <s v="GL Inv. Adjustment:2769"/>
        <s v="CARSONITE COMPOSITES"/>
        <s v="YZ ODORIZER MAINTENANCE"/>
        <s v="FCW150"/>
        <s v="FEW200"/>
        <s v="ASPHALT TO PATCH ROAD"/>
        <s v="BLAST &amp; PAINT SUN ORCHARD STATI"/>
        <s v="Accrue Precision Meter Repair"/>
        <s v="FCW200"/>
        <s v="MESA PRODUCTS INC"/>
        <s v="INDUSTRIAL METERS TESTED &amp; REPA"/>
        <s v="DOMESTIC METER INTESTED &amp; RETUR"/>
        <s v="415 METER INTEST &amp; RETIRE (W.H."/>
        <s v="BLAST &amp; PAINT RECKER HWY GATE S"/>
        <s v="AMERICAN AL 800 - 1000 5 FT IND"/>
        <s v="COMM 415 METERS INTESTED &amp; RETI"/>
        <s v="BLAST &amp; PAINT DERBY &amp; MCKEAN ST"/>
        <s v="LOCKS"/>
      </sharedItems>
    </cacheField>
    <cacheField name="Vendor_Name" numFmtId="49">
      <sharedItems count="19">
        <s v="PRECISION METER REPAIR INC"/>
        <s v="PIPELINE MAINTENANCE &amp; SERVICE INC"/>
        <s v=""/>
        <s v="SWEETS PAINT OUTLET INC"/>
        <s v="APAC SOUTHEAST INC"/>
        <s v="UNITED UTILITY SERVICE INC"/>
        <s v="AMERICAN METER CO"/>
        <s v="CLASSIC CONTROLS INC"/>
        <s v="CONSOLIDATED PIPE &amp; SUPPLY CO"/>
        <s v="RHINO MARKING AND PROTECTION SYSTEMS"/>
        <s v="KRIEGER ELECTRIC INC"/>
        <s v="MT DEASON CO INC"/>
        <s v="CARSONITE INTERNATIONAL CORP"/>
        <s v="GORDON CECIL CONE"/>
        <s v="THE AVANTI COMPANY INC"/>
        <s v="T D WILLIAMSON INC"/>
        <s v="LOWES BUSINESS ACCOUNTS"/>
        <s v="HOME DEPOT CREDIT SERVICES"/>
        <s v="HERCULES INDUSTRIES INC"/>
      </sharedItems>
    </cacheField>
    <cacheField name="Document_1" numFmtId="49">
      <sharedItems/>
    </cacheField>
    <cacheField name="Document_2" numFmtId="49">
      <sharedItems/>
    </cacheField>
    <cacheField name="Apply_Date" numFmtId="14">
      <sharedItems containsSemiMixedTypes="0" containsNonDate="0" containsDate="1" containsString="0" minDate="2008-01-02T00:00:00" maxDate="2009-01-01T00:00:00"/>
    </cacheField>
    <cacheField name="Posted_Date" numFmtId="14">
      <sharedItems containsSemiMixedTypes="0" containsNonDate="0" containsDate="1" containsString="0" minDate="2008-01-02T00:00:00" maxDate="2009-01-23T00:00:00"/>
    </cacheField>
    <cacheField name="Posted_Status" numFmtId="49">
      <sharedItems/>
    </cacheField>
    <cacheField name="Seg 2 Desc" numFmtId="0">
      <sharedItems/>
    </cacheField>
    <cacheField name="Seg 3 description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608">
  <r>
    <s v="AA"/>
    <s v="CU00"/>
    <s v="JRNL00536618"/>
    <s v="CF00-NG430-6120-8850"/>
    <s v="CF00"/>
    <s v="NG430"/>
    <s v="6120"/>
    <x v="0"/>
    <s v=""/>
    <x v="0"/>
    <s v="NG430_Payroll Accrual 1B"/>
    <x v="0"/>
    <s v="F8_NG430_PA1B"/>
    <s v="JRNL00536574"/>
    <d v="2021-06-30T00:00:00"/>
    <d v="2021-07-06T00:00:00"/>
    <s v="Yes"/>
    <s v="Natural Gas Operations-CF"/>
    <x v="0"/>
  </r>
  <r>
    <s v="AA"/>
    <s v="CU00"/>
    <s v="JRNL00529949"/>
    <s v="CF00-NG431-6110-8850"/>
    <s v="CF00"/>
    <s v="NG431"/>
    <s v="6110"/>
    <x v="0"/>
    <s v=""/>
    <x v="1"/>
    <s v="NG431_Payroll Accrual 1A"/>
    <x v="0"/>
    <s v="F8_NG431_PA1A"/>
    <s v="TARGET"/>
    <d v="2021-01-31T00:00:00"/>
    <d v="2021-02-10T00:00:00"/>
    <s v="Yes"/>
    <s v="Gas Operations Supervisor CF and WF"/>
    <x v="1"/>
  </r>
  <r>
    <s v="AA"/>
    <s v="CU00"/>
    <s v="JRNL00534926"/>
    <s v="CF00-NG431-6110-8850"/>
    <s v="CF00"/>
    <s v="NG431"/>
    <s v="6110"/>
    <x v="0"/>
    <s v=""/>
    <x v="2"/>
    <s v="NG431_Payroll Accrual 1A"/>
    <x v="0"/>
    <s v="F8_NG431_PA1A"/>
    <s v="TARGET"/>
    <d v="2021-04-30T00:00:00"/>
    <d v="2021-05-05T00:00:00"/>
    <s v="Yes"/>
    <s v="Gas Operations Supervisor CF and WF"/>
    <x v="1"/>
  </r>
  <r>
    <s v="AA"/>
    <s v="CU00"/>
    <s v="JRNL00536574"/>
    <s v="CF00-NG431-6110-8850"/>
    <s v="CF00"/>
    <s v="NG431"/>
    <s v="6110"/>
    <x v="0"/>
    <s v=""/>
    <x v="3"/>
    <s v="NG431_Payroll Accrual 1A"/>
    <x v="0"/>
    <s v="F8_NG431_PA1A"/>
    <s v="TARGET"/>
    <d v="2021-05-31T00:00:00"/>
    <d v="2021-06-03T00:00:00"/>
    <s v="Yes"/>
    <s v="Gas Operations Supervisor CF and WF"/>
    <x v="1"/>
  </r>
  <r>
    <s v="AA"/>
    <s v="CU00"/>
    <s v="JRNL00538416"/>
    <s v="CF00-NG431-6110-8850"/>
    <s v="CF00"/>
    <s v="NG431"/>
    <s v="6110"/>
    <x v="0"/>
    <s v=""/>
    <x v="4"/>
    <s v="NG431_Payroll Accrual 1A"/>
    <x v="0"/>
    <s v="F8_NG431_PA1A"/>
    <s v="TARGET"/>
    <d v="2021-06-30T00:00:00"/>
    <d v="2021-07-06T00:00:00"/>
    <s v="Yes"/>
    <s v="Gas Operations Supervisor CF and WF"/>
    <x v="1"/>
  </r>
  <r>
    <s v="AA"/>
    <s v="CU00"/>
    <s v="JRNL00548555"/>
    <s v="CF00-NG431-6110-8850"/>
    <s v="CF00"/>
    <s v="NG431"/>
    <s v="6110"/>
    <x v="0"/>
    <s v=""/>
    <x v="5"/>
    <s v="NG431_Payroll Accrual 1A"/>
    <x v="0"/>
    <s v="F8_NG431_PA1A"/>
    <s v="TARGET"/>
    <d v="2021-12-31T00:00:00"/>
    <d v="2022-01-07T00:00:00"/>
    <s v="Yes"/>
    <s v="Gas Operations Supervisor CF and WF"/>
    <x v="1"/>
  </r>
  <r>
    <s v="AA"/>
    <s v="CU00"/>
    <s v="JRNL00531225"/>
    <s v="CF00-NG431-6110-8850"/>
    <s v="CF00"/>
    <s v="NG431"/>
    <s v="6110"/>
    <x v="0"/>
    <s v=""/>
    <x v="1"/>
    <s v="NG431_Payroll Accrual 1A"/>
    <x v="0"/>
    <s v="F8_NG431_PA1A"/>
    <s v="TARGET"/>
    <d v="2021-02-28T00:00:00"/>
    <d v="2021-03-03T00:00:00"/>
    <s v="Yes"/>
    <s v="Gas Operations Supervisor CF and WF"/>
    <x v="1"/>
  </r>
  <r>
    <s v="AA"/>
    <s v="CU00"/>
    <s v="JRNL00533162"/>
    <s v="CF00-NG431-6110-8850"/>
    <s v="CF00"/>
    <s v="NG431"/>
    <s v="6110"/>
    <x v="0"/>
    <s v=""/>
    <x v="6"/>
    <s v="NG431_Payroll Accrual 1A"/>
    <x v="0"/>
    <s v="F8_NG431_PA1A"/>
    <s v="TARGET"/>
    <d v="2021-03-31T00:00:00"/>
    <d v="2021-04-06T00:00:00"/>
    <s v="Yes"/>
    <s v="Gas Operations Supervisor CF and WF"/>
    <x v="1"/>
  </r>
  <r>
    <s v="AA"/>
    <s v="CU00"/>
    <s v="JRNL00540124"/>
    <s v="CF00-NG431-6110-8850"/>
    <s v="CF00"/>
    <s v="NG431"/>
    <s v="6110"/>
    <x v="0"/>
    <s v=""/>
    <x v="5"/>
    <s v="NG431_Payroll Accrual 1A"/>
    <x v="0"/>
    <s v="F8_NG431_PA1A"/>
    <s v="TARGET"/>
    <d v="2021-07-31T00:00:00"/>
    <d v="2021-08-04T00:00:00"/>
    <s v="Yes"/>
    <s v="Gas Operations Supervisor CF and WF"/>
    <x v="1"/>
  </r>
  <r>
    <s v="AA"/>
    <s v="CU00"/>
    <s v="JRNL00546838"/>
    <s v="CF00-NG431-6110-8850"/>
    <s v="CF00"/>
    <s v="NG431"/>
    <s v="6110"/>
    <x v="0"/>
    <s v=""/>
    <x v="7"/>
    <s v="NG431_Payroll Accrual 1A"/>
    <x v="0"/>
    <s v="F8_NG431_PA1A"/>
    <s v="TARGET"/>
    <d v="2021-11-30T00:00:00"/>
    <d v="2021-12-05T00:00:00"/>
    <s v="Yes"/>
    <s v="Gas Operations Supervisor CF and WF"/>
    <x v="1"/>
  </r>
  <r>
    <s v="AA"/>
    <s v="CU00"/>
    <s v="JRNL00541819"/>
    <s v="CF00-NG431-6110-8850"/>
    <s v="CF00"/>
    <s v="NG431"/>
    <s v="6110"/>
    <x v="0"/>
    <s v=""/>
    <x v="8"/>
    <s v="NG431_Payroll Accrual 1A"/>
    <x v="0"/>
    <s v="F8_NG431_PA1A"/>
    <s v="TARGET"/>
    <d v="2021-08-31T00:00:00"/>
    <d v="2021-09-08T00:00:00"/>
    <s v="Yes"/>
    <s v="Gas Operations Supervisor CF and WF"/>
    <x v="1"/>
  </r>
  <r>
    <s v="AA"/>
    <s v="CU00"/>
    <s v="JRNL00543485"/>
    <s v="CF00-NG431-6110-8850"/>
    <s v="CF00"/>
    <s v="NG431"/>
    <s v="6110"/>
    <x v="0"/>
    <s v=""/>
    <x v="9"/>
    <s v="NG431_Payroll Accrual 1A"/>
    <x v="0"/>
    <s v="F8_NG431_PA1A"/>
    <s v="TARGET"/>
    <d v="2021-09-30T00:00:00"/>
    <d v="2021-10-05T00:00:00"/>
    <s v="Yes"/>
    <s v="Gas Operations Supervisor CF and WF"/>
    <x v="1"/>
  </r>
  <r>
    <s v="AA"/>
    <s v="CU00"/>
    <s v="JRNL00545242"/>
    <s v="CF00-NG431-6110-8850"/>
    <s v="CF00"/>
    <s v="NG431"/>
    <s v="6110"/>
    <x v="0"/>
    <s v=""/>
    <x v="2"/>
    <s v="NG431_Payroll Accrual 1A"/>
    <x v="0"/>
    <s v="F8_NG431_PA1A"/>
    <s v="TARGET"/>
    <d v="2021-10-31T00:00:00"/>
    <d v="2021-11-03T00:00:00"/>
    <s v="Yes"/>
    <s v="Gas Operations Supervisor CF and WF"/>
    <x v="1"/>
  </r>
  <r>
    <s v="AA"/>
    <s v="CU00"/>
    <s v="JRNL00536618"/>
    <s v="CF00-NG430-6110-8850"/>
    <s v="CF00"/>
    <s v="NG430"/>
    <s v="6110"/>
    <x v="0"/>
    <s v=""/>
    <x v="10"/>
    <s v="NG430_Payroll Accrual 1A"/>
    <x v="0"/>
    <s v="F8_NG430_PA1A"/>
    <s v="JRNL00536574"/>
    <d v="2021-06-30T00:00:00"/>
    <d v="2021-07-06T00:00:00"/>
    <s v="Yes"/>
    <s v="Natural Gas Operations-CF"/>
    <x v="1"/>
  </r>
  <r>
    <s v="AA"/>
    <s v="CU00"/>
    <s v="JRNL00533182"/>
    <s v="CF00-NG430-6110-8850"/>
    <s v="CF00"/>
    <s v="NG430"/>
    <s v="6110"/>
    <x v="0"/>
    <s v=""/>
    <x v="11"/>
    <s v="NG430_Payroll Accrual 1A"/>
    <x v="0"/>
    <s v="F8_NG430_PA1A"/>
    <s v="JRNL00533162"/>
    <d v="2021-04-30T00:00:00"/>
    <d v="2021-05-05T00:00:00"/>
    <s v="Yes"/>
    <s v="Natural Gas Operations-CF"/>
    <x v="1"/>
  </r>
  <r>
    <s v="AA"/>
    <s v="CU00"/>
    <s v="JRNL00546819"/>
    <s v="CF00-OP400-6320-8850"/>
    <s v="CF00"/>
    <s v="OP400"/>
    <s v="6320"/>
    <x v="0"/>
    <s v=""/>
    <x v="12"/>
    <s v="Clear OP400 Fixed Pay Dept"/>
    <x v="0"/>
    <s v="4FF_OP400_PD"/>
    <s v="TARGET"/>
    <d v="2021-11-30T00:00:00"/>
    <d v="2021-12-05T00:00:00"/>
    <s v="Yes"/>
    <s v="Operations Compliance Managers"/>
    <x v="2"/>
  </r>
  <r>
    <s v="AA"/>
    <s v="CU00"/>
    <s v="JRNL00546819"/>
    <s v="CF00-OP400-6210-8850"/>
    <s v="CF00"/>
    <s v="OP400"/>
    <s v="6210"/>
    <x v="0"/>
    <s v=""/>
    <x v="13"/>
    <s v="Clear OP400 Fixed Pay Dept"/>
    <x v="0"/>
    <s v="4FF_OP400_PD"/>
    <s v="TARGET"/>
    <d v="2021-11-30T00:00:00"/>
    <d v="2021-12-05T00:00:00"/>
    <s v="Yes"/>
    <s v="Operations Compliance Managers"/>
    <x v="3"/>
  </r>
  <r>
    <s v="AA"/>
    <s v="CU00"/>
    <s v="JRNL00546819"/>
    <s v="CF00-OP400-6220-8850"/>
    <s v="CF00"/>
    <s v="OP400"/>
    <s v="6220"/>
    <x v="0"/>
    <s v=""/>
    <x v="14"/>
    <s v="Clear OP400 Fixed Pay Dept"/>
    <x v="0"/>
    <s v="4FF_OP400_PD"/>
    <s v="TARGET"/>
    <d v="2021-11-30T00:00:00"/>
    <d v="2021-12-05T00:00:00"/>
    <s v="Yes"/>
    <s v="Operations Compliance Managers"/>
    <x v="4"/>
  </r>
  <r>
    <s v="AA"/>
    <s v="CU00"/>
    <s v="JRNL00546819"/>
    <s v="CF00-OP400-6110-8850"/>
    <s v="CF00"/>
    <s v="OP400"/>
    <s v="6110"/>
    <x v="0"/>
    <s v=""/>
    <x v="15"/>
    <s v="Clear OP400 Fixed Pay Dept"/>
    <x v="0"/>
    <s v="4FF_OP400_PD"/>
    <s v="TARGET"/>
    <d v="2021-11-30T00:00:00"/>
    <d v="2021-12-05T00:00:00"/>
    <s v="Yes"/>
    <s v="Operations Compliance Managers"/>
    <x v="1"/>
  </r>
  <r>
    <s v="AA"/>
    <s v="CU00"/>
    <s v="JRNL00533142"/>
    <s v="CF00-GM410-6141-8850"/>
    <s v="CF00"/>
    <s v="GM410"/>
    <s v="6141"/>
    <x v="0"/>
    <s v=""/>
    <x v="16"/>
    <s v="Clear GM410 Fixed Pay Dept"/>
    <x v="0"/>
    <s v="4FF_GM410_PD"/>
    <s v="TARGET"/>
    <d v="2021-03-31T00:00:00"/>
    <d v="2021-04-06T00:00:00"/>
    <s v="Yes"/>
    <s v="General Manager-SF"/>
    <x v="5"/>
  </r>
  <r>
    <s v="AA"/>
    <s v="CU00"/>
    <s v="JRNL00533142"/>
    <s v="CF00-GM410-6142-8850"/>
    <s v="CF00"/>
    <s v="GM410"/>
    <s v="6142"/>
    <x v="0"/>
    <s v=""/>
    <x v="17"/>
    <s v="Clear GM410 Fixed Pay Dept"/>
    <x v="0"/>
    <s v="4FF_GM410_PD"/>
    <s v="TARGET"/>
    <d v="2021-03-31T00:00:00"/>
    <d v="2021-04-06T00:00:00"/>
    <s v="Yes"/>
    <s v="General Manager-SF"/>
    <x v="6"/>
  </r>
  <r>
    <s v="AA"/>
    <s v="CU00"/>
    <s v="JRNL00533142"/>
    <s v="CF00-GM410-6143-8850"/>
    <s v="CF00"/>
    <s v="GM410"/>
    <s v="6143"/>
    <x v="0"/>
    <s v=""/>
    <x v="18"/>
    <s v="Clear GM410 Fixed Pay Dept"/>
    <x v="0"/>
    <s v="4FF_GM410_PD"/>
    <s v="TARGET"/>
    <d v="2021-03-31T00:00:00"/>
    <d v="2021-04-06T00:00:00"/>
    <s v="Yes"/>
    <s v="General Manager-SF"/>
    <x v="7"/>
  </r>
  <r>
    <s v="AA"/>
    <s v="CU00"/>
    <s v="JRNL00543465"/>
    <s v="CF00-GM410-6320-8850"/>
    <s v="CF00"/>
    <s v="GM410"/>
    <s v="6320"/>
    <x v="0"/>
    <s v=""/>
    <x v="19"/>
    <s v="Clear GM410 Fixed Pay Dept"/>
    <x v="0"/>
    <s v="4FF_GM410_PD"/>
    <s v="TARGET"/>
    <d v="2021-09-30T00:00:00"/>
    <d v="2021-10-05T00:00:00"/>
    <s v="Yes"/>
    <s v="General Manager-SF"/>
    <x v="2"/>
  </r>
  <r>
    <s v="AA"/>
    <s v="CU00"/>
    <s v="JRNL00545222"/>
    <s v="CF00-GM410-6320-8850"/>
    <s v="CF00"/>
    <s v="GM410"/>
    <s v="6320"/>
    <x v="0"/>
    <s v=""/>
    <x v="19"/>
    <s v="Clear GM410 Fixed Pay Dept"/>
    <x v="0"/>
    <s v="4FF_GM410_PD"/>
    <s v="TARGET"/>
    <d v="2021-10-31T00:00:00"/>
    <d v="2021-11-03T00:00:00"/>
    <s v="Yes"/>
    <s v="General Manager-SF"/>
    <x v="2"/>
  </r>
  <r>
    <s v="AA"/>
    <s v="CU00"/>
    <s v="JRNL00538396"/>
    <s v="CF00-GM410-6320-8850"/>
    <s v="CF00"/>
    <s v="GM410"/>
    <s v="6320"/>
    <x v="0"/>
    <s v=""/>
    <x v="20"/>
    <s v="Clear GM410 Fixed Pay Dept"/>
    <x v="0"/>
    <s v="4FF_GM410_PD"/>
    <s v="TARGET"/>
    <d v="2021-06-30T00:00:00"/>
    <d v="2021-07-06T00:00:00"/>
    <s v="Yes"/>
    <s v="General Manager-SF"/>
    <x v="2"/>
  </r>
  <r>
    <s v="AA"/>
    <s v="CU00"/>
    <s v="JRNL00527628"/>
    <s v="CF00-NG431-6110-8850"/>
    <s v="CF00"/>
    <s v="NG431"/>
    <s v="6110"/>
    <x v="0"/>
    <s v=""/>
    <x v="21"/>
    <s v="NG431_Payroll Accrual 1A"/>
    <x v="0"/>
    <s v="F8_NG431_PA1A"/>
    <s v="JRNL00527598"/>
    <d v="2021-01-31T00:00:00"/>
    <d v="2021-02-10T00:00:00"/>
    <s v="Yes"/>
    <s v="Gas Operations Supervisor CF and WF"/>
    <x v="1"/>
  </r>
  <r>
    <s v="AA"/>
    <s v="CU00"/>
    <s v="JRNL00546840"/>
    <s v="CF00-OP400-6110-8850"/>
    <s v="CF00"/>
    <s v="OP400"/>
    <s v="6110"/>
    <x v="0"/>
    <s v=""/>
    <x v="22"/>
    <s v="OP400_Payroll Accrual 1A"/>
    <x v="0"/>
    <s v="F7_OP400_PA1A"/>
    <s v="TARGET"/>
    <d v="2021-11-30T00:00:00"/>
    <d v="2021-12-05T00:00:00"/>
    <s v="Yes"/>
    <s v="Operations Compliance Managers"/>
    <x v="1"/>
  </r>
  <r>
    <s v="AA"/>
    <s v="CU00"/>
    <s v="JRNL00548557"/>
    <s v="CF00-OP400-6110-8850"/>
    <s v="CF00"/>
    <s v="OP400"/>
    <s v="6110"/>
    <x v="0"/>
    <s v=""/>
    <x v="23"/>
    <s v="OP400_Payroll Accrual 1A"/>
    <x v="0"/>
    <s v="F7_OP400_PA1A"/>
    <s v="TARGET"/>
    <d v="2021-12-31T00:00:00"/>
    <d v="2022-01-07T00:00:00"/>
    <s v="Yes"/>
    <s v="Operations Compliance Managers"/>
    <x v="1"/>
  </r>
  <r>
    <s v="AA"/>
    <s v="CU00"/>
    <s v="JRNL00540104"/>
    <s v="CF00-GM410-6290-8850"/>
    <s v="CF00"/>
    <s v="GM410"/>
    <s v="6290"/>
    <x v="0"/>
    <s v=""/>
    <x v="24"/>
    <s v="Clear GM410 Fixed Pay Dept"/>
    <x v="0"/>
    <s v="4FF_GM410_PD"/>
    <s v="TARGET"/>
    <d v="2021-07-31T00:00:00"/>
    <d v="2021-08-04T00:00:00"/>
    <s v="Yes"/>
    <s v="General Manager-SF"/>
    <x v="8"/>
  </r>
  <r>
    <s v="AA"/>
    <s v="CU00"/>
    <s v="JRNL00540104"/>
    <s v="CF00-GM410-6320-8850"/>
    <s v="CF00"/>
    <s v="GM410"/>
    <s v="6320"/>
    <x v="0"/>
    <s v=""/>
    <x v="25"/>
    <s v="Clear GM410 Fixed Pay Dept"/>
    <x v="0"/>
    <s v="4FF_GM410_PD"/>
    <s v="TARGET"/>
    <d v="2021-07-31T00:00:00"/>
    <d v="2021-08-04T00:00:00"/>
    <s v="Yes"/>
    <s v="General Manager-SF"/>
    <x v="2"/>
  </r>
  <r>
    <s v="AA"/>
    <s v="CU00"/>
    <s v="JRNL00541799"/>
    <s v="CF00-GM410-6320-8850"/>
    <s v="CF00"/>
    <s v="GM410"/>
    <s v="6320"/>
    <x v="0"/>
    <s v=""/>
    <x v="26"/>
    <s v="Clear GM410 Fixed Pay Dept"/>
    <x v="0"/>
    <s v="4FF_GM410_PD"/>
    <s v="TARGET"/>
    <d v="2021-08-31T00:00:00"/>
    <d v="2021-09-08T00:00:00"/>
    <s v="Yes"/>
    <s v="General Manager-SF"/>
    <x v="2"/>
  </r>
  <r>
    <s v="AA"/>
    <s v="CU00"/>
    <s v="JRNL00534906"/>
    <s v="CF00-GM410-6142-8850"/>
    <s v="CF00"/>
    <s v="GM410"/>
    <s v="6142"/>
    <x v="0"/>
    <s v=""/>
    <x v="27"/>
    <s v="Clear GM410 Fixed Pay Dept"/>
    <x v="0"/>
    <s v="4FF_GM410_PD"/>
    <s v="TARGET"/>
    <d v="2021-04-30T00:00:00"/>
    <d v="2021-05-05T00:00:00"/>
    <s v="Yes"/>
    <s v="General Manager-SF"/>
    <x v="6"/>
  </r>
  <r>
    <s v="AA"/>
    <s v="CU00"/>
    <s v="JRNL00534906"/>
    <s v="CF00-GM410-6240-8850"/>
    <s v="CF00"/>
    <s v="GM410"/>
    <s v="6240"/>
    <x v="0"/>
    <s v=""/>
    <x v="28"/>
    <s v="Clear GM410 Fixed Pay Dept"/>
    <x v="0"/>
    <s v="4FF_GM410_PD"/>
    <s v="TARGET"/>
    <d v="2021-04-30T00:00:00"/>
    <d v="2021-05-05T00:00:00"/>
    <s v="Yes"/>
    <s v="General Manager-SF"/>
    <x v="9"/>
  </r>
  <r>
    <s v="AA"/>
    <s v="CU00"/>
    <s v="JRNL00534906"/>
    <s v="CF00-GM410-6320-8850"/>
    <s v="CF00"/>
    <s v="GM410"/>
    <s v="6320"/>
    <x v="0"/>
    <s v=""/>
    <x v="29"/>
    <s v="Clear GM410 Fixed Pay Dept"/>
    <x v="0"/>
    <s v="4FF_GM410_PD"/>
    <s v="TARGET"/>
    <d v="2021-04-30T00:00:00"/>
    <d v="2021-05-05T00:00:00"/>
    <s v="Yes"/>
    <s v="General Manager-SF"/>
    <x v="2"/>
  </r>
  <r>
    <s v="AA"/>
    <s v="CU00"/>
    <s v="JRNL00533142"/>
    <s v="CF00-GM410-6320-8850"/>
    <s v="CF00"/>
    <s v="GM410"/>
    <s v="6320"/>
    <x v="0"/>
    <s v=""/>
    <x v="30"/>
    <s v="Clear GM410 Fixed Pay Dept"/>
    <x v="0"/>
    <s v="4FF_GM410_PD"/>
    <s v="TARGET"/>
    <d v="2021-03-31T00:00:00"/>
    <d v="2021-04-06T00:00:00"/>
    <s v="Yes"/>
    <s v="General Manager-SF"/>
    <x v="2"/>
  </r>
  <r>
    <s v="AA"/>
    <s v="CU00"/>
    <s v="JRNL00533142"/>
    <s v="CF00-GM410-6110-8850"/>
    <s v="CF00"/>
    <s v="GM410"/>
    <s v="6110"/>
    <x v="0"/>
    <s v=""/>
    <x v="31"/>
    <s v="Clear GM410 Fixed Pay Dept"/>
    <x v="0"/>
    <s v="4FF_GM410_PD"/>
    <s v="TARGET"/>
    <d v="2021-03-31T00:00:00"/>
    <d v="2021-04-06T00:00:00"/>
    <s v="Yes"/>
    <s v="General Manager-SF"/>
    <x v="1"/>
  </r>
  <r>
    <s v="AA"/>
    <s v="CU00"/>
    <s v="JRNL00536554"/>
    <s v="CF00-GM410-6320-8850"/>
    <s v="CF00"/>
    <s v="GM410"/>
    <s v="6320"/>
    <x v="0"/>
    <s v=""/>
    <x v="32"/>
    <s v="Clear GM410 Fixed Pay Dept"/>
    <x v="0"/>
    <s v="4FF_GM410_PD"/>
    <s v="TARGET"/>
    <d v="2021-05-31T00:00:00"/>
    <d v="2021-06-03T00:00:00"/>
    <s v="Yes"/>
    <s v="General Manager-SF"/>
    <x v="2"/>
  </r>
  <r>
    <s v="AA"/>
    <s v="CU00"/>
    <s v="JRNL00548536"/>
    <s v="CF00-OP400-6110-8850"/>
    <s v="CF00"/>
    <s v="OP400"/>
    <s v="6110"/>
    <x v="0"/>
    <s v=""/>
    <x v="33"/>
    <s v="Clear OP400 Fixed Pay Dept"/>
    <x v="0"/>
    <s v="4FF_OP400_PD"/>
    <s v="TARGET"/>
    <d v="2021-12-31T00:00:00"/>
    <d v="2022-01-07T00:00:00"/>
    <s v="Yes"/>
    <s v="Operations Compliance Managers"/>
    <x v="1"/>
  </r>
  <r>
    <s v="AA"/>
    <s v="CU00"/>
    <s v="JRNL00548536"/>
    <s v="CF00-OP400-6290-8850"/>
    <s v="CF00"/>
    <s v="OP400"/>
    <s v="6290"/>
    <x v="0"/>
    <s v=""/>
    <x v="34"/>
    <s v="Clear OP400 Fixed Pay Dept"/>
    <x v="0"/>
    <s v="4FF_OP400_PD"/>
    <s v="TARGET"/>
    <d v="2021-12-31T00:00:00"/>
    <d v="2022-01-07T00:00:00"/>
    <s v="Yes"/>
    <s v="Operations Compliance Managers"/>
    <x v="8"/>
  </r>
  <r>
    <s v="AA"/>
    <s v="CU00"/>
    <s v="JRNL00548536"/>
    <s v="CF00-OP400-6320-8850"/>
    <s v="CF00"/>
    <s v="OP400"/>
    <s v="6320"/>
    <x v="0"/>
    <s v=""/>
    <x v="35"/>
    <s v="Clear OP400 Fixed Pay Dept"/>
    <x v="0"/>
    <s v="4FF_OP400_PD"/>
    <s v="TARGET"/>
    <d v="2021-12-31T00:00:00"/>
    <d v="2022-01-07T00:00:00"/>
    <s v="Yes"/>
    <s v="Operations Compliance Managers"/>
    <x v="2"/>
  </r>
  <r>
    <s v="AA"/>
    <s v="CU00"/>
    <s v="JRNL00529949"/>
    <s v="CF00-NG430-6120-8850"/>
    <s v="CF00"/>
    <s v="NG430"/>
    <s v="6120"/>
    <x v="0"/>
    <s v=""/>
    <x v="36"/>
    <s v="NG430_Payroll Accrual 1B"/>
    <x v="0"/>
    <s v="F8_NG430_PA1B"/>
    <s v="TARGET"/>
    <d v="2021-01-31T00:00:00"/>
    <d v="2021-02-10T00:00:00"/>
    <s v="Yes"/>
    <s v="Natural Gas Operations-CF"/>
    <x v="0"/>
  </r>
  <r>
    <s v="AA"/>
    <s v="CU00"/>
    <s v="JRNL00543485"/>
    <s v="CF00-NG430-6120-8850"/>
    <s v="CF00"/>
    <s v="NG430"/>
    <s v="6120"/>
    <x v="0"/>
    <s v=""/>
    <x v="37"/>
    <s v="NG430_Payroll Accrual 1B"/>
    <x v="0"/>
    <s v="F8_NG430_PA1B"/>
    <s v="TARGET"/>
    <d v="2021-09-30T00:00:00"/>
    <d v="2021-10-05T00:00:00"/>
    <s v="Yes"/>
    <s v="Natural Gas Operations-CF"/>
    <x v="0"/>
  </r>
  <r>
    <s v="AA"/>
    <s v="CU00"/>
    <s v="JRNL00541819"/>
    <s v="CF00-NG430-6120-8850"/>
    <s v="CF00"/>
    <s v="NG430"/>
    <s v="6120"/>
    <x v="0"/>
    <s v=""/>
    <x v="38"/>
    <s v="NG430_Payroll Accrual 1B"/>
    <x v="0"/>
    <s v="F8_NG430_PA1B"/>
    <s v="TARGET"/>
    <d v="2021-08-31T00:00:00"/>
    <d v="2021-09-08T00:00:00"/>
    <s v="Yes"/>
    <s v="Natural Gas Operations-CF"/>
    <x v="0"/>
  </r>
  <r>
    <s v="AA"/>
    <s v="CU00"/>
    <s v="JRNL00533162"/>
    <s v="CF00-NG430-6120-8850"/>
    <s v="CF00"/>
    <s v="NG430"/>
    <s v="6120"/>
    <x v="0"/>
    <s v=""/>
    <x v="39"/>
    <s v="NG430_Payroll Accrual 1B"/>
    <x v="0"/>
    <s v="F8_NG430_PA1B"/>
    <s v="TARGET"/>
    <d v="2021-03-31T00:00:00"/>
    <d v="2021-04-06T00:00:00"/>
    <s v="Yes"/>
    <s v="Natural Gas Operations-CF"/>
    <x v="0"/>
  </r>
  <r>
    <s v="AA"/>
    <s v="CU00"/>
    <s v="JRNL00540124"/>
    <s v="CF00-NG430-6120-8850"/>
    <s v="CF00"/>
    <s v="NG430"/>
    <s v="6120"/>
    <x v="0"/>
    <s v=""/>
    <x v="40"/>
    <s v="NG430_Payroll Accrual 1B"/>
    <x v="0"/>
    <s v="F8_NG430_PA1B"/>
    <s v="TARGET"/>
    <d v="2021-07-31T00:00:00"/>
    <d v="2021-08-04T00:00:00"/>
    <s v="Yes"/>
    <s v="Natural Gas Operations-CF"/>
    <x v="0"/>
  </r>
  <r>
    <s v="AA"/>
    <s v="CU00"/>
    <s v="JRNL00531225"/>
    <s v="CF00-NG430-6120-8850"/>
    <s v="CF00"/>
    <s v="NG430"/>
    <s v="6120"/>
    <x v="0"/>
    <s v=""/>
    <x v="41"/>
    <s v="NG430_Payroll Accrual 1B"/>
    <x v="0"/>
    <s v="F8_NG430_PA1B"/>
    <s v="TARGET"/>
    <d v="2021-02-28T00:00:00"/>
    <d v="2021-03-03T00:00:00"/>
    <s v="Yes"/>
    <s v="Natural Gas Operations-CF"/>
    <x v="0"/>
  </r>
  <r>
    <s v="AA"/>
    <s v="CU00"/>
    <s v="JRNL00538416"/>
    <s v="CF00-NG430-6120-8850"/>
    <s v="CF00"/>
    <s v="NG430"/>
    <s v="6120"/>
    <x v="0"/>
    <s v=""/>
    <x v="42"/>
    <s v="NG430_Payroll Accrual 1B"/>
    <x v="0"/>
    <s v="F8_NG430_PA1B"/>
    <s v="TARGET"/>
    <d v="2021-06-30T00:00:00"/>
    <d v="2021-07-06T00:00:00"/>
    <s v="Yes"/>
    <s v="Natural Gas Operations-CF"/>
    <x v="0"/>
  </r>
  <r>
    <s v="AA"/>
    <s v="CU00"/>
    <s v="JRNL00534926"/>
    <s v="CF00-NG430-6120-8850"/>
    <s v="CF00"/>
    <s v="NG430"/>
    <s v="6120"/>
    <x v="0"/>
    <s v=""/>
    <x v="43"/>
    <s v="NG430_Payroll Accrual 1B"/>
    <x v="0"/>
    <s v="F8_NG430_PA1B"/>
    <s v="TARGET"/>
    <d v="2021-04-30T00:00:00"/>
    <d v="2021-05-05T00:00:00"/>
    <s v="Yes"/>
    <s v="Natural Gas Operations-CF"/>
    <x v="0"/>
  </r>
  <r>
    <s v="AA"/>
    <s v="CU00"/>
    <s v="JRNL00536574"/>
    <s v="CF00-NG430-6120-8850"/>
    <s v="CF00"/>
    <s v="NG430"/>
    <s v="6120"/>
    <x v="0"/>
    <s v=""/>
    <x v="44"/>
    <s v="NG430_Payroll Accrual 1B"/>
    <x v="0"/>
    <s v="F8_NG430_PA1B"/>
    <s v="TARGET"/>
    <d v="2021-05-31T00:00:00"/>
    <d v="2021-06-03T00:00:00"/>
    <s v="Yes"/>
    <s v="Natural Gas Operations-CF"/>
    <x v="0"/>
  </r>
  <r>
    <s v="AA"/>
    <s v="CU00"/>
    <s v="JRNL00540156"/>
    <s v="CF00-NG430-6110-8850"/>
    <s v="CF00"/>
    <s v="NG430"/>
    <s v="6110"/>
    <x v="0"/>
    <s v=""/>
    <x v="45"/>
    <s v="NG430_Payroll Accrual 1A"/>
    <x v="0"/>
    <s v="F8_NG430_PA1A"/>
    <s v="JRNL00540124"/>
    <d v="2021-08-31T00:00:00"/>
    <d v="2021-09-08T00:00:00"/>
    <s v="Yes"/>
    <s v="Natural Gas Operations-CF"/>
    <x v="1"/>
  </r>
  <r>
    <s v="AA"/>
    <s v="CU00"/>
    <s v="JRNL00540156"/>
    <s v="CF00-NG430-6120-8850"/>
    <s v="CF00"/>
    <s v="NG430"/>
    <s v="6120"/>
    <x v="0"/>
    <s v=""/>
    <x v="46"/>
    <s v="NG430_Payroll Accrual 1B"/>
    <x v="0"/>
    <s v="F8_NG430_PA1B"/>
    <s v="JRNL00540124"/>
    <d v="2021-08-31T00:00:00"/>
    <d v="2021-09-08T00:00:00"/>
    <s v="Yes"/>
    <s v="Natural Gas Operations-CF"/>
    <x v="0"/>
  </r>
  <r>
    <s v="AA"/>
    <s v="CU00"/>
    <s v="JRNL00538449"/>
    <s v="CF00-NG430-6120-8850"/>
    <s v="CF00"/>
    <s v="NG430"/>
    <s v="6120"/>
    <x v="0"/>
    <s v=""/>
    <x v="47"/>
    <s v="NG430_Payroll Accrual 1B"/>
    <x v="0"/>
    <s v="F8_NG430_PA1B"/>
    <s v="JRNL00538416"/>
    <d v="2021-07-31T00:00:00"/>
    <d v="2021-08-04T00:00:00"/>
    <s v="Yes"/>
    <s v="Natural Gas Operations-CF"/>
    <x v="0"/>
  </r>
  <r>
    <s v="AA"/>
    <s v="CU00"/>
    <s v="JRNL00529949"/>
    <s v="CF00-NG430-6110-8850"/>
    <s v="CF00"/>
    <s v="NG430"/>
    <s v="6110"/>
    <x v="0"/>
    <s v=""/>
    <x v="48"/>
    <s v="NG430_Payroll Accrual 1A"/>
    <x v="0"/>
    <s v="F8_NG430_PA1A"/>
    <s v="TARGET"/>
    <d v="2021-01-31T00:00:00"/>
    <d v="2021-02-10T00:00:00"/>
    <s v="Yes"/>
    <s v="Natural Gas Operations-CF"/>
    <x v="1"/>
  </r>
  <r>
    <s v="AA"/>
    <s v="CU00"/>
    <s v="JRNL00534926"/>
    <s v="CF00-NG430-6110-8850"/>
    <s v="CF00"/>
    <s v="NG430"/>
    <s v="6110"/>
    <x v="0"/>
    <s v=""/>
    <x v="49"/>
    <s v="NG430_Payroll Accrual 1A"/>
    <x v="0"/>
    <s v="F8_NG430_PA1A"/>
    <s v="TARGET"/>
    <d v="2021-04-30T00:00:00"/>
    <d v="2021-05-05T00:00:00"/>
    <s v="Yes"/>
    <s v="Natural Gas Operations-CF"/>
    <x v="1"/>
  </r>
  <r>
    <s v="AA"/>
    <s v="CU00"/>
    <s v="JRNL00543485"/>
    <s v="CF00-NG430-6110-8850"/>
    <s v="CF00"/>
    <s v="NG430"/>
    <s v="6110"/>
    <x v="0"/>
    <s v=""/>
    <x v="50"/>
    <s v="NG430_Payroll Accrual 1A"/>
    <x v="0"/>
    <s v="F8_NG430_PA1A"/>
    <s v="TARGET"/>
    <d v="2021-09-30T00:00:00"/>
    <d v="2021-10-05T00:00:00"/>
    <s v="Yes"/>
    <s v="Natural Gas Operations-CF"/>
    <x v="1"/>
  </r>
  <r>
    <s v="AA"/>
    <s v="CU00"/>
    <s v="JRNL00545242"/>
    <s v="CF00-NG430-6110-8850"/>
    <s v="CF00"/>
    <s v="NG430"/>
    <s v="6110"/>
    <x v="0"/>
    <s v=""/>
    <x v="51"/>
    <s v="NG430_Payroll Accrual 1A"/>
    <x v="0"/>
    <s v="F8_NG430_PA1A"/>
    <s v="TARGET"/>
    <d v="2021-10-31T00:00:00"/>
    <d v="2021-11-03T00:00:00"/>
    <s v="Yes"/>
    <s v="Natural Gas Operations-CF"/>
    <x v="1"/>
  </r>
  <r>
    <s v="AA"/>
    <s v="CU00"/>
    <s v="JRNL00546838"/>
    <s v="CF00-NG430-6110-8850"/>
    <s v="CF00"/>
    <s v="NG430"/>
    <s v="6110"/>
    <x v="0"/>
    <s v=""/>
    <x v="52"/>
    <s v="NG430_Payroll Accrual 1A"/>
    <x v="0"/>
    <s v="F8_NG430_PA1A"/>
    <s v="TARGET"/>
    <d v="2021-11-30T00:00:00"/>
    <d v="2021-12-05T00:00:00"/>
    <s v="Yes"/>
    <s v="Natural Gas Operations-CF"/>
    <x v="1"/>
  </r>
  <r>
    <s v="AA"/>
    <s v="CU00"/>
    <s v="JRNL00541819"/>
    <s v="CF00-NG430-6110-8850"/>
    <s v="CF00"/>
    <s v="NG430"/>
    <s v="6110"/>
    <x v="0"/>
    <s v=""/>
    <x v="53"/>
    <s v="NG430_Payroll Accrual 1A"/>
    <x v="0"/>
    <s v="F8_NG430_PA1A"/>
    <s v="TARGET"/>
    <d v="2021-08-31T00:00:00"/>
    <d v="2021-09-08T00:00:00"/>
    <s v="Yes"/>
    <s v="Natural Gas Operations-CF"/>
    <x v="1"/>
  </r>
  <r>
    <s v="AA"/>
    <s v="CU00"/>
    <s v="JRNL00540124"/>
    <s v="CF00-NG430-6110-8850"/>
    <s v="CF00"/>
    <s v="NG430"/>
    <s v="6110"/>
    <x v="0"/>
    <s v=""/>
    <x v="54"/>
    <s v="NG430_Payroll Accrual 1A"/>
    <x v="0"/>
    <s v="F8_NG430_PA1A"/>
    <s v="TARGET"/>
    <d v="2021-07-31T00:00:00"/>
    <d v="2021-08-04T00:00:00"/>
    <s v="Yes"/>
    <s v="Natural Gas Operations-CF"/>
    <x v="1"/>
  </r>
  <r>
    <s v="AA"/>
    <s v="CU00"/>
    <s v="JRNL00531225"/>
    <s v="CF00-NG430-6110-8850"/>
    <s v="CF00"/>
    <s v="NG430"/>
    <s v="6110"/>
    <x v="0"/>
    <s v=""/>
    <x v="55"/>
    <s v="NG430_Payroll Accrual 1A"/>
    <x v="0"/>
    <s v="F8_NG430_PA1A"/>
    <s v="TARGET"/>
    <d v="2021-02-28T00:00:00"/>
    <d v="2021-03-03T00:00:00"/>
    <s v="Yes"/>
    <s v="Natural Gas Operations-CF"/>
    <x v="1"/>
  </r>
  <r>
    <s v="AA"/>
    <s v="CU00"/>
    <s v="JRNL00533162"/>
    <s v="CF00-NG430-6110-8850"/>
    <s v="CF00"/>
    <s v="NG430"/>
    <s v="6110"/>
    <x v="0"/>
    <s v=""/>
    <x v="56"/>
    <s v="NG430_Payroll Accrual 1A"/>
    <x v="0"/>
    <s v="F8_NG430_PA1A"/>
    <s v="TARGET"/>
    <d v="2021-03-31T00:00:00"/>
    <d v="2021-04-06T00:00:00"/>
    <s v="Yes"/>
    <s v="Natural Gas Operations-CF"/>
    <x v="1"/>
  </r>
  <r>
    <s v="AA"/>
    <s v="CU00"/>
    <s v="JRNL00538416"/>
    <s v="CF00-NG430-6110-8850"/>
    <s v="CF00"/>
    <s v="NG430"/>
    <s v="6110"/>
    <x v="0"/>
    <s v=""/>
    <x v="57"/>
    <s v="NG430_Payroll Accrual 1A"/>
    <x v="0"/>
    <s v="F8_NG430_PA1A"/>
    <s v="TARGET"/>
    <d v="2021-06-30T00:00:00"/>
    <d v="2021-07-06T00:00:00"/>
    <s v="Yes"/>
    <s v="Natural Gas Operations-CF"/>
    <x v="1"/>
  </r>
  <r>
    <s v="AA"/>
    <s v="CU00"/>
    <s v="JRNL00548555"/>
    <s v="CF00-NG430-6110-8850"/>
    <s v="CF00"/>
    <s v="NG430"/>
    <s v="6110"/>
    <x v="0"/>
    <s v=""/>
    <x v="58"/>
    <s v="NG430_Payroll Accrual 1A"/>
    <x v="0"/>
    <s v="F8_NG430_PA1A"/>
    <s v="TARGET"/>
    <d v="2021-12-31T00:00:00"/>
    <d v="2022-01-07T00:00:00"/>
    <s v="Yes"/>
    <s v="Natural Gas Operations-CF"/>
    <x v="1"/>
  </r>
  <r>
    <s v="AA"/>
    <s v="CU00"/>
    <s v="JRNL00536574"/>
    <s v="CF00-NG430-6110-8850"/>
    <s v="CF00"/>
    <s v="NG430"/>
    <s v="6110"/>
    <x v="0"/>
    <s v=""/>
    <x v="59"/>
    <s v="NG430_Payroll Accrual 1A"/>
    <x v="0"/>
    <s v="F8_NG430_PA1A"/>
    <s v="TARGET"/>
    <d v="2021-05-31T00:00:00"/>
    <d v="2021-06-03T00:00:00"/>
    <s v="Yes"/>
    <s v="Natural Gas Operations-CF"/>
    <x v="1"/>
  </r>
  <r>
    <s v="AA"/>
    <s v="CU00"/>
    <s v="JRNL00546859"/>
    <s v="CF00-NG430-6110-8850"/>
    <s v="CF00"/>
    <s v="NG430"/>
    <s v="6110"/>
    <x v="0"/>
    <s v=""/>
    <x v="60"/>
    <s v="NG430_Payroll Accrual 1A"/>
    <x v="0"/>
    <s v="F8_NG430_PA1A"/>
    <s v="JRNL00546838"/>
    <d v="2021-12-31T00:00:00"/>
    <d v="2022-01-07T00:00:00"/>
    <s v="Yes"/>
    <s v="Natural Gas Operations-CF"/>
    <x v="1"/>
  </r>
  <r>
    <s v="AA"/>
    <s v="CU00"/>
    <s v="JRNL00538449"/>
    <s v="CF00-NG430-6110-8850"/>
    <s v="CF00"/>
    <s v="NG430"/>
    <s v="6110"/>
    <x v="0"/>
    <s v=""/>
    <x v="61"/>
    <s v="NG430_Payroll Accrual 1A"/>
    <x v="0"/>
    <s v="F8_NG430_PA1A"/>
    <s v="JRNL00538416"/>
    <d v="2021-07-31T00:00:00"/>
    <d v="2021-08-04T00:00:00"/>
    <s v="Yes"/>
    <s v="Natural Gas Operations-CF"/>
    <x v="1"/>
  </r>
  <r>
    <s v="AA"/>
    <s v="CU00"/>
    <s v="JRNL00529972"/>
    <s v="CF00-NG431-6110-8850"/>
    <s v="CF00"/>
    <s v="NG431"/>
    <s v="6110"/>
    <x v="0"/>
    <s v=""/>
    <x v="62"/>
    <s v="NG431_Payroll Accrual 1A"/>
    <x v="0"/>
    <s v="F8_NG431_PA1A"/>
    <s v="JRNL00529949"/>
    <d v="2021-02-28T00:00:00"/>
    <d v="2021-03-03T00:00:00"/>
    <s v="Yes"/>
    <s v="Gas Operations Supervisor CF and WF"/>
    <x v="1"/>
  </r>
  <r>
    <s v="AA"/>
    <s v="CU00"/>
    <s v="JRNL00527625"/>
    <s v="CF00-GM410-6110-8850"/>
    <s v="CF00"/>
    <s v="GM410"/>
    <s v="6110"/>
    <x v="0"/>
    <s v=""/>
    <x v="63"/>
    <s v="GM410_Payroll Accrual 1A"/>
    <x v="0"/>
    <s v="F7_GM410_PA1A"/>
    <s v="JRNL00527595"/>
    <d v="2021-01-31T00:00:00"/>
    <d v="2021-02-10T00:00:00"/>
    <s v="Yes"/>
    <s v="General Manager-SF"/>
    <x v="1"/>
  </r>
  <r>
    <s v="AA"/>
    <s v="CU00"/>
    <s v="JRNL00533182"/>
    <s v="CF00-NG430-6120-8850"/>
    <s v="CF00"/>
    <s v="NG430"/>
    <s v="6120"/>
    <x v="0"/>
    <s v=""/>
    <x v="64"/>
    <s v="NG430_Payroll Accrual 1B"/>
    <x v="0"/>
    <s v="F8_NG430_PA1B"/>
    <s v="JRNL00533162"/>
    <d v="2021-04-30T00:00:00"/>
    <d v="2021-05-05T00:00:00"/>
    <s v="Yes"/>
    <s v="Natural Gas Operations-CF"/>
    <x v="0"/>
  </r>
  <r>
    <s v="AA"/>
    <s v="CU00"/>
    <s v="JRNL00531252"/>
    <s v="CF00-NG431-6110-8850"/>
    <s v="CF00"/>
    <s v="NG431"/>
    <s v="6110"/>
    <x v="0"/>
    <s v=""/>
    <x v="62"/>
    <s v="NG431_Payroll Accrual 1A"/>
    <x v="0"/>
    <s v="F8_NG431_PA1A"/>
    <s v="JRNL00531225"/>
    <d v="2021-03-31T00:00:00"/>
    <d v="2021-04-06T00:00:00"/>
    <s v="Yes"/>
    <s v="Gas Operations Supervisor CF and WF"/>
    <x v="1"/>
  </r>
  <r>
    <s v="AA"/>
    <s v="CU00"/>
    <s v="JRNL00531252"/>
    <s v="CF00-NG430-6120-8850"/>
    <s v="CF00"/>
    <s v="NG430"/>
    <s v="6120"/>
    <x v="0"/>
    <s v=""/>
    <x v="65"/>
    <s v="NG430_Payroll Accrual 1B"/>
    <x v="0"/>
    <s v="F8_NG430_PA1B"/>
    <s v="JRNL00531225"/>
    <d v="2021-03-31T00:00:00"/>
    <d v="2021-04-06T00:00:00"/>
    <s v="Yes"/>
    <s v="Natural Gas Operations-CF"/>
    <x v="0"/>
  </r>
  <r>
    <s v="AA"/>
    <s v="CU00"/>
    <s v="JRNL00546861"/>
    <s v="CF00-OP400-6110-8850"/>
    <s v="CF00"/>
    <s v="OP400"/>
    <s v="6110"/>
    <x v="0"/>
    <s v=""/>
    <x v="66"/>
    <s v="OP400_Payroll Accrual 1A"/>
    <x v="0"/>
    <s v="F7_OP400_PA1A"/>
    <s v="JRNL00546840"/>
    <d v="2021-12-31T00:00:00"/>
    <d v="2022-01-07T00:00:00"/>
    <s v="Yes"/>
    <s v="Operations Compliance Managers"/>
    <x v="1"/>
  </r>
  <r>
    <s v="AA-ADJ"/>
    <s v="CU00"/>
    <s v="JRNL00529961"/>
    <s v="CF00-GM410-6320-8850"/>
    <s v="CF00"/>
    <s v="GM410"/>
    <s v="6320"/>
    <x v="0"/>
    <s v=""/>
    <x v="67"/>
    <s v="Clear GM410"/>
    <x v="0"/>
    <s v=""/>
    <s v="JRNL00529961"/>
    <d v="2021-01-31T00:00:00"/>
    <d v="2021-02-10T00:00:00"/>
    <s v="Yes"/>
    <s v="General Manager-SF"/>
    <x v="2"/>
  </r>
  <r>
    <s v="AA"/>
    <s v="CU00"/>
    <s v="JRNL00531252"/>
    <s v="CF00-NG430-6110-8850"/>
    <s v="CF00"/>
    <s v="NG430"/>
    <s v="6110"/>
    <x v="0"/>
    <s v=""/>
    <x v="68"/>
    <s v="NG430_Payroll Accrual 1A"/>
    <x v="0"/>
    <s v="F8_NG430_PA1A"/>
    <s v="JRNL00531225"/>
    <d v="2021-03-31T00:00:00"/>
    <d v="2021-04-06T00:00:00"/>
    <s v="Yes"/>
    <s v="Natural Gas Operations-CF"/>
    <x v="1"/>
  </r>
  <r>
    <s v="AA"/>
    <s v="CU00"/>
    <s v="JRNL00536618"/>
    <s v="CF00-NG431-6110-8850"/>
    <s v="CF00"/>
    <s v="NG431"/>
    <s v="6110"/>
    <x v="0"/>
    <s v=""/>
    <x v="69"/>
    <s v="NG431_Payroll Accrual 1A"/>
    <x v="0"/>
    <s v="F8_NG431_PA1A"/>
    <s v="JRNL00536574"/>
    <d v="2021-06-30T00:00:00"/>
    <d v="2021-07-06T00:00:00"/>
    <s v="Yes"/>
    <s v="Gas Operations Supervisor CF and WF"/>
    <x v="1"/>
  </r>
  <r>
    <s v="AA"/>
    <s v="CU00"/>
    <s v="JRNL00541882"/>
    <s v="CF00-NG431-6110-8850"/>
    <s v="CF00"/>
    <s v="NG431"/>
    <s v="6110"/>
    <x v="0"/>
    <s v=""/>
    <x v="70"/>
    <s v="NG431_Payroll Accrual 1A"/>
    <x v="0"/>
    <s v="F8_NG431_PA1A"/>
    <s v="JRNL00541819"/>
    <d v="2021-09-30T00:00:00"/>
    <d v="2021-10-05T00:00:00"/>
    <s v="Yes"/>
    <s v="Gas Operations Supervisor CF and WF"/>
    <x v="1"/>
  </r>
  <r>
    <s v="AA"/>
    <s v="CU00"/>
    <s v="JRNL00535009"/>
    <s v="CF00-NG431-6110-8850"/>
    <s v="CF00"/>
    <s v="NG431"/>
    <s v="6110"/>
    <x v="0"/>
    <s v=""/>
    <x v="71"/>
    <s v="NG431_Payroll Accrual 1A"/>
    <x v="0"/>
    <s v="F8_NG431_PA1A"/>
    <s v="JRNL00534926"/>
    <d v="2021-05-31T00:00:00"/>
    <d v="2021-06-03T00:00:00"/>
    <s v="Yes"/>
    <s v="Gas Operations Supervisor CF and WF"/>
    <x v="1"/>
  </r>
  <r>
    <s v="AA"/>
    <s v="CU00"/>
    <s v="JRNL00546819"/>
    <s v="CF00-NG431-6240-8850"/>
    <s v="CF00"/>
    <s v="NG431"/>
    <s v="6240"/>
    <x v="0"/>
    <s v=""/>
    <x v="72"/>
    <s v="Clear NG431 Fixed Pay Dept"/>
    <x v="0"/>
    <s v="4FF_NG431_PD"/>
    <s v="TARGET"/>
    <d v="2021-11-30T00:00:00"/>
    <d v="2021-12-05T00:00:00"/>
    <s v="Yes"/>
    <s v="Gas Operations Supervisor CF and WF"/>
    <x v="9"/>
  </r>
  <r>
    <s v="AA"/>
    <s v="CU00"/>
    <s v="JRNL00546819"/>
    <s v="CF00-NG431-6290-8850"/>
    <s v="CF00"/>
    <s v="NG431"/>
    <s v="6290"/>
    <x v="0"/>
    <s v=""/>
    <x v="73"/>
    <s v="Clear NG431 Fixed Pay Dept"/>
    <x v="0"/>
    <s v="4FF_NG431_PD"/>
    <s v="TARGET"/>
    <d v="2021-11-30T00:00:00"/>
    <d v="2021-12-05T00:00:00"/>
    <s v="Yes"/>
    <s v="Gas Operations Supervisor CF and WF"/>
    <x v="8"/>
  </r>
  <r>
    <s v="AA"/>
    <s v="CU00"/>
    <s v="JRNL00546819"/>
    <s v="CF00-NG431-6310-8850"/>
    <s v="CF00"/>
    <s v="NG431"/>
    <s v="6310"/>
    <x v="0"/>
    <s v=""/>
    <x v="74"/>
    <s v="Clear NG431 Fixed Pay Dept"/>
    <x v="0"/>
    <s v="4FF_NG431_PD"/>
    <s v="TARGET"/>
    <d v="2021-11-30T00:00:00"/>
    <d v="2021-12-05T00:00:00"/>
    <s v="Yes"/>
    <s v="Gas Operations Supervisor CF and WF"/>
    <x v="10"/>
  </r>
  <r>
    <s v="AA"/>
    <s v="CU00"/>
    <s v="JRNL00546819"/>
    <s v="CF00-NG431-6320-8850"/>
    <s v="CF00"/>
    <s v="NG431"/>
    <s v="6320"/>
    <x v="0"/>
    <s v=""/>
    <x v="75"/>
    <s v="Clear NG431 Fixed Pay Dept"/>
    <x v="0"/>
    <s v="4FF_NG431_PD"/>
    <s v="TARGET"/>
    <d v="2021-11-30T00:00:00"/>
    <d v="2021-12-05T00:00:00"/>
    <s v="Yes"/>
    <s v="Gas Operations Supervisor CF and WF"/>
    <x v="2"/>
  </r>
  <r>
    <s v="AA"/>
    <s v="CU00"/>
    <s v="JRNL00546819"/>
    <s v="CF00-NG431-6330-8850"/>
    <s v="CF00"/>
    <s v="NG431"/>
    <s v="6330"/>
    <x v="0"/>
    <s v=""/>
    <x v="76"/>
    <s v="Clear NG431 Fixed Pay Dept"/>
    <x v="0"/>
    <s v="4FF_NG431_PD"/>
    <s v="TARGET"/>
    <d v="2021-11-30T00:00:00"/>
    <d v="2021-12-05T00:00:00"/>
    <s v="Yes"/>
    <s v="Gas Operations Supervisor CF and WF"/>
    <x v="11"/>
  </r>
  <r>
    <s v="AA"/>
    <s v="CU00"/>
    <s v="JRNL00546819"/>
    <s v="CF00-NG431-6390-8850"/>
    <s v="CF00"/>
    <s v="NG431"/>
    <s v="6390"/>
    <x v="0"/>
    <s v=""/>
    <x v="77"/>
    <s v="Clear NG431 Fixed Pay Dept"/>
    <x v="0"/>
    <s v="4FF_NG431_PD"/>
    <s v="TARGET"/>
    <d v="2021-11-30T00:00:00"/>
    <d v="2021-12-05T00:00:00"/>
    <s v="Yes"/>
    <s v="Gas Operations Supervisor CF and WF"/>
    <x v="12"/>
  </r>
  <r>
    <s v="AA"/>
    <s v="CU00"/>
    <s v="JRNL00546819"/>
    <s v="CF00-NG431-6110-8850"/>
    <s v="CF00"/>
    <s v="NG431"/>
    <s v="6110"/>
    <x v="0"/>
    <s v=""/>
    <x v="78"/>
    <s v="Clear NG431 Fixed Pay Dept"/>
    <x v="0"/>
    <s v="4FF_NG431_PD"/>
    <s v="TARGET"/>
    <d v="2021-11-30T00:00:00"/>
    <d v="2021-12-05T00:00:00"/>
    <s v="Yes"/>
    <s v="Gas Operations Supervisor CF and WF"/>
    <x v="1"/>
  </r>
  <r>
    <s v="AA"/>
    <s v="CU00"/>
    <s v="JRNL00543466"/>
    <s v="CF00-NG431-6330-8850"/>
    <s v="CF00"/>
    <s v="NG431"/>
    <s v="6330"/>
    <x v="0"/>
    <s v=""/>
    <x v="79"/>
    <s v="Clear NG431 Fixed Pay Dept"/>
    <x v="0"/>
    <s v="4FF_NG431_PD"/>
    <s v="TARGET"/>
    <d v="2021-09-30T00:00:00"/>
    <d v="2021-10-05T00:00:00"/>
    <s v="Yes"/>
    <s v="Gas Operations Supervisor CF and WF"/>
    <x v="11"/>
  </r>
  <r>
    <s v="AA"/>
    <s v="CU00"/>
    <s v="JRNL00543466"/>
    <s v="CF00-NG431-6390-8850"/>
    <s v="CF00"/>
    <s v="NG431"/>
    <s v="6390"/>
    <x v="0"/>
    <s v=""/>
    <x v="80"/>
    <s v="Clear NG431 Fixed Pay Dept"/>
    <x v="0"/>
    <s v="4FF_NG431_PD"/>
    <s v="TARGET"/>
    <d v="2021-09-30T00:00:00"/>
    <d v="2021-10-05T00:00:00"/>
    <s v="Yes"/>
    <s v="Gas Operations Supervisor CF and WF"/>
    <x v="12"/>
  </r>
  <r>
    <s v="AA"/>
    <s v="CU00"/>
    <s v="JRNL00548536"/>
    <s v="CF00-NG431-6390-8850"/>
    <s v="CF00"/>
    <s v="NG431"/>
    <s v="6390"/>
    <x v="0"/>
    <s v=""/>
    <x v="81"/>
    <s v="Clear NG431 Fixed Pay Dept"/>
    <x v="0"/>
    <s v="4FF_NG431_PD"/>
    <s v="TARGET"/>
    <d v="2021-12-31T00:00:00"/>
    <d v="2022-01-07T00:00:00"/>
    <s v="Yes"/>
    <s v="Gas Operations Supervisor CF and WF"/>
    <x v="12"/>
  </r>
  <r>
    <s v="AA"/>
    <s v="CU00"/>
    <s v="JRNL00543466"/>
    <s v="CF00-NG431-6110-8850"/>
    <s v="CF00"/>
    <s v="NG431"/>
    <s v="6110"/>
    <x v="0"/>
    <s v=""/>
    <x v="82"/>
    <s v="Clear NG431 Fixed Pay Dept"/>
    <x v="0"/>
    <s v="4FF_NG431_PD"/>
    <s v="TARGET"/>
    <d v="2021-09-30T00:00:00"/>
    <d v="2021-10-05T00:00:00"/>
    <s v="Yes"/>
    <s v="Gas Operations Supervisor CF and WF"/>
    <x v="1"/>
  </r>
  <r>
    <s v="AA"/>
    <s v="CU00"/>
    <s v="JRNL00543466"/>
    <s v="CF00-NG431-6240-8850"/>
    <s v="CF00"/>
    <s v="NG431"/>
    <s v="6240"/>
    <x v="0"/>
    <s v=""/>
    <x v="83"/>
    <s v="Clear NG431 Fixed Pay Dept"/>
    <x v="0"/>
    <s v="4FF_NG431_PD"/>
    <s v="TARGET"/>
    <d v="2021-09-30T00:00:00"/>
    <d v="2021-10-05T00:00:00"/>
    <s v="Yes"/>
    <s v="Gas Operations Supervisor CF and WF"/>
    <x v="9"/>
  </r>
  <r>
    <s v="AA"/>
    <s v="CU00"/>
    <s v="JRNL00543466"/>
    <s v="CF00-NG431-6290-8850"/>
    <s v="CF00"/>
    <s v="NG431"/>
    <s v="6290"/>
    <x v="0"/>
    <s v=""/>
    <x v="84"/>
    <s v="Clear NG431 Fixed Pay Dept"/>
    <x v="0"/>
    <s v="4FF_NG431_PD"/>
    <s v="TARGET"/>
    <d v="2021-09-30T00:00:00"/>
    <d v="2021-10-05T00:00:00"/>
    <s v="Yes"/>
    <s v="Gas Operations Supervisor CF and WF"/>
    <x v="8"/>
  </r>
  <r>
    <s v="AA"/>
    <s v="CU00"/>
    <s v="JRNL00543466"/>
    <s v="CF00-NG431-6310-8850"/>
    <s v="CF00"/>
    <s v="NG431"/>
    <s v="6310"/>
    <x v="0"/>
    <s v=""/>
    <x v="85"/>
    <s v="Clear NG431 Fixed Pay Dept"/>
    <x v="0"/>
    <s v="4FF_NG431_PD"/>
    <s v="TARGET"/>
    <d v="2021-09-30T00:00:00"/>
    <d v="2021-10-05T00:00:00"/>
    <s v="Yes"/>
    <s v="Gas Operations Supervisor CF and WF"/>
    <x v="10"/>
  </r>
  <r>
    <s v="AA"/>
    <s v="CU00"/>
    <s v="JRNL00543466"/>
    <s v="CF00-NG431-6320-8850"/>
    <s v="CF00"/>
    <s v="NG431"/>
    <s v="6320"/>
    <x v="0"/>
    <s v=""/>
    <x v="86"/>
    <s v="Clear NG431 Fixed Pay Dept"/>
    <x v="0"/>
    <s v="4FF_NG431_PD"/>
    <s v="TARGET"/>
    <d v="2021-09-30T00:00:00"/>
    <d v="2021-10-05T00:00:00"/>
    <s v="Yes"/>
    <s v="Gas Operations Supervisor CF and WF"/>
    <x v="2"/>
  </r>
  <r>
    <s v="AA"/>
    <s v="CU00"/>
    <s v="JRNL00548536"/>
    <s v="CF00-NG431-6240-8850"/>
    <s v="CF00"/>
    <s v="NG431"/>
    <s v="6240"/>
    <x v="0"/>
    <s v=""/>
    <x v="72"/>
    <s v="Clear NG431 Fixed Pay Dept"/>
    <x v="0"/>
    <s v="4FF_NG431_PD"/>
    <s v="TARGET"/>
    <d v="2021-12-31T00:00:00"/>
    <d v="2022-01-07T00:00:00"/>
    <s v="Yes"/>
    <s v="Gas Operations Supervisor CF and WF"/>
    <x v="9"/>
  </r>
  <r>
    <s v="AA"/>
    <s v="CU00"/>
    <s v="JRNL00548536"/>
    <s v="CF00-NG431-6250-8850"/>
    <s v="CF00"/>
    <s v="NG431"/>
    <s v="6250"/>
    <x v="0"/>
    <s v=""/>
    <x v="87"/>
    <s v="Clear NG431 Fixed Pay Dept"/>
    <x v="0"/>
    <s v="4FF_NG431_PD"/>
    <s v="TARGET"/>
    <d v="2021-12-31T00:00:00"/>
    <d v="2022-01-07T00:00:00"/>
    <s v="Yes"/>
    <s v="Gas Operations Supervisor CF and WF"/>
    <x v="13"/>
  </r>
  <r>
    <s v="AA"/>
    <s v="CU00"/>
    <s v="JRNL00548536"/>
    <s v="CF00-NG431-6290-8850"/>
    <s v="CF00"/>
    <s v="NG431"/>
    <s v="6290"/>
    <x v="0"/>
    <s v=""/>
    <x v="88"/>
    <s v="Clear NG431 Fixed Pay Dept"/>
    <x v="0"/>
    <s v="4FF_NG431_PD"/>
    <s v="TARGET"/>
    <d v="2021-12-31T00:00:00"/>
    <d v="2022-01-07T00:00:00"/>
    <s v="Yes"/>
    <s v="Gas Operations Supervisor CF and WF"/>
    <x v="8"/>
  </r>
  <r>
    <s v="AA"/>
    <s v="CU00"/>
    <s v="JRNL00548536"/>
    <s v="CF00-NG431-6310-8850"/>
    <s v="CF00"/>
    <s v="NG431"/>
    <s v="6310"/>
    <x v="0"/>
    <s v=""/>
    <x v="89"/>
    <s v="Clear NG431 Fixed Pay Dept"/>
    <x v="0"/>
    <s v="4FF_NG431_PD"/>
    <s v="TARGET"/>
    <d v="2021-12-31T00:00:00"/>
    <d v="2022-01-07T00:00:00"/>
    <s v="Yes"/>
    <s v="Gas Operations Supervisor CF and WF"/>
    <x v="10"/>
  </r>
  <r>
    <s v="AA"/>
    <s v="CU00"/>
    <s v="JRNL00548536"/>
    <s v="CF00-NG431-6320-8850"/>
    <s v="CF00"/>
    <s v="NG431"/>
    <s v="6320"/>
    <x v="0"/>
    <s v=""/>
    <x v="90"/>
    <s v="Clear NG431 Fixed Pay Dept"/>
    <x v="0"/>
    <s v="4FF_NG431_PD"/>
    <s v="TARGET"/>
    <d v="2021-12-31T00:00:00"/>
    <d v="2022-01-07T00:00:00"/>
    <s v="Yes"/>
    <s v="Gas Operations Supervisor CF and WF"/>
    <x v="2"/>
  </r>
  <r>
    <s v="AA"/>
    <s v="CU00"/>
    <s v="JRNL00548536"/>
    <s v="CF00-NG431-6330-8850"/>
    <s v="CF00"/>
    <s v="NG431"/>
    <s v="6330"/>
    <x v="0"/>
    <s v=""/>
    <x v="76"/>
    <s v="Clear NG431 Fixed Pay Dept"/>
    <x v="0"/>
    <s v="4FF_NG431_PD"/>
    <s v="TARGET"/>
    <d v="2021-12-31T00:00:00"/>
    <d v="2022-01-07T00:00:00"/>
    <s v="Yes"/>
    <s v="Gas Operations Supervisor CF and WF"/>
    <x v="11"/>
  </r>
  <r>
    <s v="AA"/>
    <s v="CU00"/>
    <s v="JRNL00548536"/>
    <s v="CF00-NG431-6110-8850"/>
    <s v="CF00"/>
    <s v="NG431"/>
    <s v="6110"/>
    <x v="0"/>
    <s v=""/>
    <x v="91"/>
    <s v="Clear NG431 Fixed Pay Dept"/>
    <x v="0"/>
    <s v="4FF_NG431_PD"/>
    <s v="TARGET"/>
    <d v="2021-12-31T00:00:00"/>
    <d v="2022-01-07T00:00:00"/>
    <s v="Yes"/>
    <s v="Gas Operations Supervisor CF and WF"/>
    <x v="1"/>
  </r>
  <r>
    <s v="AA"/>
    <s v="CU00"/>
    <s v="JRNL00548536"/>
    <s v="CF00-NG431-6220-8850"/>
    <s v="CF00"/>
    <s v="NG431"/>
    <s v="6220"/>
    <x v="0"/>
    <s v=""/>
    <x v="92"/>
    <s v="Clear NG431 Fixed Pay Dept"/>
    <x v="0"/>
    <s v="4FF_NG431_PD"/>
    <s v="TARGET"/>
    <d v="2021-12-31T00:00:00"/>
    <d v="2022-01-07T00:00:00"/>
    <s v="Yes"/>
    <s v="Gas Operations Supervisor CF and WF"/>
    <x v="4"/>
  </r>
  <r>
    <s v="AA"/>
    <s v="CU00"/>
    <s v="JRNL00538397"/>
    <s v="CF00-NG431-6240-8850"/>
    <s v="CF00"/>
    <s v="NG431"/>
    <s v="6240"/>
    <x v="0"/>
    <s v=""/>
    <x v="93"/>
    <s v="Clear NG431 Fixed Pay Dept"/>
    <x v="0"/>
    <s v="4FF_NG431_PD"/>
    <s v="TARGET"/>
    <d v="2021-06-30T00:00:00"/>
    <d v="2021-07-06T00:00:00"/>
    <s v="Yes"/>
    <s v="Gas Operations Supervisor CF and WF"/>
    <x v="9"/>
  </r>
  <r>
    <s v="AA"/>
    <s v="CU00"/>
    <s v="JRNL00538397"/>
    <s v="CF00-NG431-6290-8850"/>
    <s v="CF00"/>
    <s v="NG431"/>
    <s v="6290"/>
    <x v="0"/>
    <s v=""/>
    <x v="94"/>
    <s v="Clear NG431 Fixed Pay Dept"/>
    <x v="0"/>
    <s v="4FF_NG431_PD"/>
    <s v="TARGET"/>
    <d v="2021-06-30T00:00:00"/>
    <d v="2021-07-06T00:00:00"/>
    <s v="Yes"/>
    <s v="Gas Operations Supervisor CF and WF"/>
    <x v="8"/>
  </r>
  <r>
    <s v="AA"/>
    <s v="CU00"/>
    <s v="JRNL00538397"/>
    <s v="CF00-NG431-6310-8850"/>
    <s v="CF00"/>
    <s v="NG431"/>
    <s v="6310"/>
    <x v="0"/>
    <s v=""/>
    <x v="95"/>
    <s v="Clear NG431 Fixed Pay Dept"/>
    <x v="0"/>
    <s v="4FF_NG431_PD"/>
    <s v="TARGET"/>
    <d v="2021-06-30T00:00:00"/>
    <d v="2021-07-06T00:00:00"/>
    <s v="Yes"/>
    <s v="Gas Operations Supervisor CF and WF"/>
    <x v="10"/>
  </r>
  <r>
    <s v="AA"/>
    <s v="CU00"/>
    <s v="JRNL00538397"/>
    <s v="CF00-NG431-6320-8850"/>
    <s v="CF00"/>
    <s v="NG431"/>
    <s v="6320"/>
    <x v="0"/>
    <s v=""/>
    <x v="96"/>
    <s v="Clear NG431 Fixed Pay Dept"/>
    <x v="0"/>
    <s v="4FF_NG431_PD"/>
    <s v="TARGET"/>
    <d v="2021-06-30T00:00:00"/>
    <d v="2021-07-06T00:00:00"/>
    <s v="Yes"/>
    <s v="Gas Operations Supervisor CF and WF"/>
    <x v="2"/>
  </r>
  <r>
    <s v="AA"/>
    <s v="CU00"/>
    <s v="JRNL00538397"/>
    <s v="CF00-NG431-6330-8850"/>
    <s v="CF00"/>
    <s v="NG431"/>
    <s v="6330"/>
    <x v="0"/>
    <s v=""/>
    <x v="79"/>
    <s v="Clear NG431 Fixed Pay Dept"/>
    <x v="0"/>
    <s v="4FF_NG431_PD"/>
    <s v="TARGET"/>
    <d v="2021-06-30T00:00:00"/>
    <d v="2021-07-06T00:00:00"/>
    <s v="Yes"/>
    <s v="Gas Operations Supervisor CF and WF"/>
    <x v="11"/>
  </r>
  <r>
    <s v="AA"/>
    <s v="CU00"/>
    <s v="JRNL00538397"/>
    <s v="CF00-NG431-6390-8850"/>
    <s v="CF00"/>
    <s v="NG431"/>
    <s v="6390"/>
    <x v="0"/>
    <s v=""/>
    <x v="97"/>
    <s v="Clear NG431 Fixed Pay Dept"/>
    <x v="0"/>
    <s v="4FF_NG431_PD"/>
    <s v="TARGET"/>
    <d v="2021-06-30T00:00:00"/>
    <d v="2021-07-06T00:00:00"/>
    <s v="Yes"/>
    <s v="Gas Operations Supervisor CF and WF"/>
    <x v="12"/>
  </r>
  <r>
    <s v="AA"/>
    <s v="CU00"/>
    <s v="JRNL00538397"/>
    <s v="CF00-NG431-6110-8850"/>
    <s v="CF00"/>
    <s v="NG431"/>
    <s v="6110"/>
    <x v="0"/>
    <s v=""/>
    <x v="98"/>
    <s v="Clear NG431 Fixed Pay Dept"/>
    <x v="0"/>
    <s v="4FF_NG431_PD"/>
    <s v="TARGET"/>
    <d v="2021-06-30T00:00:00"/>
    <d v="2021-07-06T00:00:00"/>
    <s v="Yes"/>
    <s v="Gas Operations Supervisor CF and WF"/>
    <x v="1"/>
  </r>
  <r>
    <s v="AA"/>
    <s v="CU00"/>
    <s v="JRNL00536555"/>
    <s v="CF00-NG430-6110-8850"/>
    <s v="CF00"/>
    <s v="NG430"/>
    <s v="6110"/>
    <x v="0"/>
    <s v=""/>
    <x v="99"/>
    <s v="Clear NG430 Fixed Pay Dept"/>
    <x v="0"/>
    <s v="4FF_NG430_PD"/>
    <s v="TARGET"/>
    <d v="2021-05-31T00:00:00"/>
    <d v="2021-06-03T00:00:00"/>
    <s v="Yes"/>
    <s v="Natural Gas Operations-CF"/>
    <x v="1"/>
  </r>
  <r>
    <s v="AA"/>
    <s v="CU00"/>
    <s v="JRNL00543466"/>
    <s v="CF00-NG430-6320-8850"/>
    <s v="CF00"/>
    <s v="NG430"/>
    <s v="6320"/>
    <x v="0"/>
    <s v=""/>
    <x v="100"/>
    <s v="Clear NG430 Fixed Pay Dept"/>
    <x v="0"/>
    <s v="4FF_NG430_PD"/>
    <s v="TARGET"/>
    <d v="2021-09-30T00:00:00"/>
    <d v="2021-10-05T00:00:00"/>
    <s v="Yes"/>
    <s v="Natural Gas Operations-CF"/>
    <x v="2"/>
  </r>
  <r>
    <s v="AA"/>
    <s v="CU00"/>
    <s v="JRNL00543466"/>
    <s v="CF00-NG430-6330-8850"/>
    <s v="CF00"/>
    <s v="NG430"/>
    <s v="6330"/>
    <x v="0"/>
    <s v=""/>
    <x v="101"/>
    <s v="Clear NG430 Fixed Pay Dept"/>
    <x v="0"/>
    <s v="4FF_NG430_PD"/>
    <s v="TARGET"/>
    <d v="2021-09-30T00:00:00"/>
    <d v="2021-10-05T00:00:00"/>
    <s v="Yes"/>
    <s v="Natural Gas Operations-CF"/>
    <x v="11"/>
  </r>
  <r>
    <s v="AA"/>
    <s v="CU00"/>
    <s v="JRNL00543466"/>
    <s v="CF00-NG430-6390-8850"/>
    <s v="CF00"/>
    <s v="NG430"/>
    <s v="6390"/>
    <x v="0"/>
    <s v=""/>
    <x v="102"/>
    <s v="Clear NG430 Fixed Pay Dept"/>
    <x v="0"/>
    <s v="4FF_NG430_PD"/>
    <s v="TARGET"/>
    <d v="2021-09-30T00:00:00"/>
    <d v="2021-10-05T00:00:00"/>
    <s v="Yes"/>
    <s v="Natural Gas Operations-CF"/>
    <x v="12"/>
  </r>
  <r>
    <s v="AA"/>
    <s v="CU00"/>
    <s v="JRNL00543466"/>
    <s v="CF00-NG430-6240-8850"/>
    <s v="CF00"/>
    <s v="NG430"/>
    <s v="6240"/>
    <x v="0"/>
    <s v=""/>
    <x v="103"/>
    <s v="Clear NG430 Fixed Pay Dept"/>
    <x v="0"/>
    <s v="4FF_NG430_PD"/>
    <s v="TARGET"/>
    <d v="2021-09-30T00:00:00"/>
    <d v="2021-10-05T00:00:00"/>
    <s v="Yes"/>
    <s v="Natural Gas Operations-CF"/>
    <x v="9"/>
  </r>
  <r>
    <s v="AA"/>
    <s v="CU00"/>
    <s v="JRNL00543466"/>
    <s v="CF00-NG430-6290-8850"/>
    <s v="CF00"/>
    <s v="NG430"/>
    <s v="6290"/>
    <x v="0"/>
    <s v=""/>
    <x v="104"/>
    <s v="Clear NG430 Fixed Pay Dept"/>
    <x v="0"/>
    <s v="4FF_NG430_PD"/>
    <s v="TARGET"/>
    <d v="2021-09-30T00:00:00"/>
    <d v="2021-10-05T00:00:00"/>
    <s v="Yes"/>
    <s v="Natural Gas Operations-CF"/>
    <x v="8"/>
  </r>
  <r>
    <s v="AA"/>
    <s v="CU00"/>
    <s v="JRNL00543466"/>
    <s v="CF00-NG430-6310-8850"/>
    <s v="CF00"/>
    <s v="NG430"/>
    <s v="6310"/>
    <x v="0"/>
    <s v=""/>
    <x v="105"/>
    <s v="Clear NG430 Fixed Pay Dept"/>
    <x v="0"/>
    <s v="4FF_NG430_PD"/>
    <s v="TARGET"/>
    <d v="2021-09-30T00:00:00"/>
    <d v="2021-10-05T00:00:00"/>
    <s v="Yes"/>
    <s v="Natural Gas Operations-CF"/>
    <x v="10"/>
  </r>
  <r>
    <s v="AA"/>
    <s v="CU00"/>
    <s v="JRNL00543466"/>
    <s v="CF00-NG430-6120-8850"/>
    <s v="CF00"/>
    <s v="NG430"/>
    <s v="6120"/>
    <x v="0"/>
    <s v=""/>
    <x v="106"/>
    <s v="Clear NG430 Fixed Pay Dept"/>
    <x v="0"/>
    <s v="4FF_NG430_PD"/>
    <s v="TARGET"/>
    <d v="2021-09-30T00:00:00"/>
    <d v="2021-10-05T00:00:00"/>
    <s v="Yes"/>
    <s v="Natural Gas Operations-CF"/>
    <x v="0"/>
  </r>
  <r>
    <s v="AA"/>
    <s v="CU00"/>
    <s v="JRNL00543466"/>
    <s v="CF00-NG430-6210-8850"/>
    <s v="CF00"/>
    <s v="NG430"/>
    <s v="6210"/>
    <x v="0"/>
    <s v=""/>
    <x v="107"/>
    <s v="Clear NG430 Fixed Pay Dept"/>
    <x v="0"/>
    <s v="4FF_NG430_PD"/>
    <s v="TARGET"/>
    <d v="2021-09-30T00:00:00"/>
    <d v="2021-10-05T00:00:00"/>
    <s v="Yes"/>
    <s v="Natural Gas Operations-CF"/>
    <x v="3"/>
  </r>
  <r>
    <s v="AA"/>
    <s v="CU00"/>
    <s v="JRNL00543466"/>
    <s v="CF00-NG430-6220-8850"/>
    <s v="CF00"/>
    <s v="NG430"/>
    <s v="6220"/>
    <x v="0"/>
    <s v=""/>
    <x v="108"/>
    <s v="Clear NG430 Fixed Pay Dept"/>
    <x v="0"/>
    <s v="4FF_NG430_PD"/>
    <s v="TARGET"/>
    <d v="2021-09-30T00:00:00"/>
    <d v="2021-10-05T00:00:00"/>
    <s v="Yes"/>
    <s v="Natural Gas Operations-CF"/>
    <x v="4"/>
  </r>
  <r>
    <s v="AA"/>
    <s v="CU00"/>
    <s v="JRNL00546819"/>
    <s v="CF00-NG430-6320-8850"/>
    <s v="CF00"/>
    <s v="NG430"/>
    <s v="6320"/>
    <x v="0"/>
    <s v=""/>
    <x v="109"/>
    <s v="Clear NG430 Fixed Pay Dept"/>
    <x v="0"/>
    <s v="4FF_NG430_PD"/>
    <s v="TARGET"/>
    <d v="2021-11-30T00:00:00"/>
    <d v="2021-12-05T00:00:00"/>
    <s v="Yes"/>
    <s v="Natural Gas Operations-CF"/>
    <x v="2"/>
  </r>
  <r>
    <s v="AA"/>
    <s v="CU00"/>
    <s v="JRNL00546819"/>
    <s v="CF00-NG430-6330-8850"/>
    <s v="CF00"/>
    <s v="NG430"/>
    <s v="6330"/>
    <x v="0"/>
    <s v=""/>
    <x v="110"/>
    <s v="Clear NG430 Fixed Pay Dept"/>
    <x v="0"/>
    <s v="4FF_NG430_PD"/>
    <s v="TARGET"/>
    <d v="2021-11-30T00:00:00"/>
    <d v="2021-12-05T00:00:00"/>
    <s v="Yes"/>
    <s v="Natural Gas Operations-CF"/>
    <x v="11"/>
  </r>
  <r>
    <s v="AA"/>
    <s v="CU00"/>
    <s v="JRNL00543466"/>
    <s v="CF00-NG430-6110-8850"/>
    <s v="CF00"/>
    <s v="NG430"/>
    <s v="6110"/>
    <x v="0"/>
    <s v=""/>
    <x v="111"/>
    <s v="Clear NG430 Fixed Pay Dept"/>
    <x v="0"/>
    <s v="4FF_NG430_PD"/>
    <s v="TARGET"/>
    <d v="2021-09-30T00:00:00"/>
    <d v="2021-10-05T00:00:00"/>
    <s v="Yes"/>
    <s v="Natural Gas Operations-CF"/>
    <x v="1"/>
  </r>
  <r>
    <s v="AA"/>
    <s v="CU00"/>
    <s v="JRNL00546819"/>
    <s v="CF00-NG430-6240-8850"/>
    <s v="CF00"/>
    <s v="NG430"/>
    <s v="6240"/>
    <x v="0"/>
    <s v=""/>
    <x v="112"/>
    <s v="Clear NG430 Fixed Pay Dept"/>
    <x v="0"/>
    <s v="4FF_NG430_PD"/>
    <s v="TARGET"/>
    <d v="2021-11-30T00:00:00"/>
    <d v="2021-12-05T00:00:00"/>
    <s v="Yes"/>
    <s v="Natural Gas Operations-CF"/>
    <x v="9"/>
  </r>
  <r>
    <s v="AA"/>
    <s v="CU00"/>
    <s v="JRNL00546819"/>
    <s v="CF00-NG430-6290-8850"/>
    <s v="CF00"/>
    <s v="NG430"/>
    <s v="6290"/>
    <x v="0"/>
    <s v=""/>
    <x v="113"/>
    <s v="Clear NG430 Fixed Pay Dept"/>
    <x v="0"/>
    <s v="4FF_NG430_PD"/>
    <s v="TARGET"/>
    <d v="2021-11-30T00:00:00"/>
    <d v="2021-12-05T00:00:00"/>
    <s v="Yes"/>
    <s v="Natural Gas Operations-CF"/>
    <x v="8"/>
  </r>
  <r>
    <s v="AA"/>
    <s v="CU00"/>
    <s v="JRNL00546819"/>
    <s v="CF00-NG430-6310-8850"/>
    <s v="CF00"/>
    <s v="NG430"/>
    <s v="6310"/>
    <x v="0"/>
    <s v=""/>
    <x v="114"/>
    <s v="Clear NG430 Fixed Pay Dept"/>
    <x v="0"/>
    <s v="4FF_NG430_PD"/>
    <s v="TARGET"/>
    <d v="2021-11-30T00:00:00"/>
    <d v="2021-12-05T00:00:00"/>
    <s v="Yes"/>
    <s v="Natural Gas Operations-CF"/>
    <x v="10"/>
  </r>
  <r>
    <s v="AA"/>
    <s v="CU00"/>
    <s v="JRNL00546819"/>
    <s v="CF00-NG430-6110-8850"/>
    <s v="CF00"/>
    <s v="NG430"/>
    <s v="6110"/>
    <x v="0"/>
    <s v=""/>
    <x v="115"/>
    <s v="Clear NG430 Fixed Pay Dept"/>
    <x v="0"/>
    <s v="4FF_NG430_PD"/>
    <s v="TARGET"/>
    <d v="2021-11-30T00:00:00"/>
    <d v="2021-12-05T00:00:00"/>
    <s v="Yes"/>
    <s v="Natural Gas Operations-CF"/>
    <x v="1"/>
  </r>
  <r>
    <s v="AA"/>
    <s v="CU00"/>
    <s v="JRNL00546819"/>
    <s v="CF00-NG430-6120-8850"/>
    <s v="CF00"/>
    <s v="NG430"/>
    <s v="6120"/>
    <x v="0"/>
    <s v=""/>
    <x v="116"/>
    <s v="Clear NG430 Fixed Pay Dept"/>
    <x v="0"/>
    <s v="4FF_NG430_PD"/>
    <s v="TARGET"/>
    <d v="2021-11-30T00:00:00"/>
    <d v="2021-12-05T00:00:00"/>
    <s v="Yes"/>
    <s v="Natural Gas Operations-CF"/>
    <x v="0"/>
  </r>
  <r>
    <s v="AA"/>
    <s v="CU00"/>
    <s v="JRNL00546819"/>
    <s v="CF00-NG430-6210-8850"/>
    <s v="CF00"/>
    <s v="NG430"/>
    <s v="6210"/>
    <x v="0"/>
    <s v=""/>
    <x v="117"/>
    <s v="Clear NG430 Fixed Pay Dept"/>
    <x v="0"/>
    <s v="4FF_NG430_PD"/>
    <s v="TARGET"/>
    <d v="2021-11-30T00:00:00"/>
    <d v="2021-12-05T00:00:00"/>
    <s v="Yes"/>
    <s v="Natural Gas Operations-CF"/>
    <x v="3"/>
  </r>
  <r>
    <s v="AA"/>
    <s v="CU00"/>
    <s v="JRNL00546819"/>
    <s v="CF00-NG430-6390-8850"/>
    <s v="CF00"/>
    <s v="NG430"/>
    <s v="6390"/>
    <x v="0"/>
    <s v=""/>
    <x v="118"/>
    <s v="Clear NG430 Fixed Pay Dept"/>
    <x v="0"/>
    <s v="4FF_NG430_PD"/>
    <s v="TARGET"/>
    <d v="2021-11-30T00:00:00"/>
    <d v="2021-12-05T00:00:00"/>
    <s v="Yes"/>
    <s v="Natural Gas Operations-CF"/>
    <x v="12"/>
  </r>
  <r>
    <s v="AA"/>
    <s v="CU00"/>
    <s v="JRNL00548536"/>
    <s v="CF00-NG430-6390-8850"/>
    <s v="CF00"/>
    <s v="NG430"/>
    <s v="6390"/>
    <x v="0"/>
    <s v=""/>
    <x v="119"/>
    <s v="Clear NG430 Fixed Pay Dept"/>
    <x v="0"/>
    <s v="4FF_NG430_PD"/>
    <s v="TARGET"/>
    <d v="2021-12-31T00:00:00"/>
    <d v="2022-01-07T00:00:00"/>
    <s v="Yes"/>
    <s v="Natural Gas Operations-CF"/>
    <x v="12"/>
  </r>
  <r>
    <s v="AA"/>
    <s v="CU00"/>
    <s v="JRNL00548536"/>
    <s v="CF00-NG430-6310-8850"/>
    <s v="CF00"/>
    <s v="NG430"/>
    <s v="6310"/>
    <x v="0"/>
    <s v=""/>
    <x v="120"/>
    <s v="Clear NG430 Fixed Pay Dept"/>
    <x v="0"/>
    <s v="4FF_NG430_PD"/>
    <s v="TARGET"/>
    <d v="2021-12-31T00:00:00"/>
    <d v="2022-01-07T00:00:00"/>
    <s v="Yes"/>
    <s v="Natural Gas Operations-CF"/>
    <x v="10"/>
  </r>
  <r>
    <s v="AA"/>
    <s v="CU00"/>
    <s v="JRNL00548536"/>
    <s v="CF00-NG430-6320-8850"/>
    <s v="CF00"/>
    <s v="NG430"/>
    <s v="6320"/>
    <x v="0"/>
    <s v=""/>
    <x v="121"/>
    <s v="Clear NG430 Fixed Pay Dept"/>
    <x v="0"/>
    <s v="4FF_NG430_PD"/>
    <s v="TARGET"/>
    <d v="2021-12-31T00:00:00"/>
    <d v="2022-01-07T00:00:00"/>
    <s v="Yes"/>
    <s v="Natural Gas Operations-CF"/>
    <x v="2"/>
  </r>
  <r>
    <s v="AA"/>
    <s v="CU00"/>
    <s v="JRNL00548536"/>
    <s v="CF00-NG430-6330-8850"/>
    <s v="CF00"/>
    <s v="NG430"/>
    <s v="6330"/>
    <x v="0"/>
    <s v=""/>
    <x v="110"/>
    <s v="Clear NG430 Fixed Pay Dept"/>
    <x v="0"/>
    <s v="4FF_NG430_PD"/>
    <s v="TARGET"/>
    <d v="2021-12-31T00:00:00"/>
    <d v="2022-01-07T00:00:00"/>
    <s v="Yes"/>
    <s v="Natural Gas Operations-CF"/>
    <x v="11"/>
  </r>
  <r>
    <s v="AA"/>
    <s v="CU00"/>
    <s v="JRNL00548536"/>
    <s v="CF00-NG430-6220-8850"/>
    <s v="CF00"/>
    <s v="NG430"/>
    <s v="6220"/>
    <x v="0"/>
    <s v=""/>
    <x v="122"/>
    <s v="Clear NG430 Fixed Pay Dept"/>
    <x v="0"/>
    <s v="4FF_NG430_PD"/>
    <s v="TARGET"/>
    <d v="2021-12-31T00:00:00"/>
    <d v="2022-01-07T00:00:00"/>
    <s v="Yes"/>
    <s v="Natural Gas Operations-CF"/>
    <x v="4"/>
  </r>
  <r>
    <s v="AA"/>
    <s v="CU00"/>
    <s v="JRNL00548536"/>
    <s v="CF00-NG430-6240-8850"/>
    <s v="CF00"/>
    <s v="NG430"/>
    <s v="6240"/>
    <x v="0"/>
    <s v=""/>
    <x v="123"/>
    <s v="Clear NG430 Fixed Pay Dept"/>
    <x v="0"/>
    <s v="4FF_NG430_PD"/>
    <s v="TARGET"/>
    <d v="2021-12-31T00:00:00"/>
    <d v="2022-01-07T00:00:00"/>
    <s v="Yes"/>
    <s v="Natural Gas Operations-CF"/>
    <x v="9"/>
  </r>
  <r>
    <s v="AA"/>
    <s v="CU00"/>
    <s v="JRNL00548536"/>
    <s v="CF00-NG430-6290-8850"/>
    <s v="CF00"/>
    <s v="NG430"/>
    <s v="6290"/>
    <x v="0"/>
    <s v=""/>
    <x v="124"/>
    <s v="Clear NG430 Fixed Pay Dept"/>
    <x v="0"/>
    <s v="4FF_NG430_PD"/>
    <s v="TARGET"/>
    <d v="2021-12-31T00:00:00"/>
    <d v="2022-01-07T00:00:00"/>
    <s v="Yes"/>
    <s v="Natural Gas Operations-CF"/>
    <x v="8"/>
  </r>
  <r>
    <s v="AA"/>
    <s v="CU00"/>
    <s v="JRNL00548536"/>
    <s v="CF00-NG430-6110-8850"/>
    <s v="CF00"/>
    <s v="NG430"/>
    <s v="6110"/>
    <x v="0"/>
    <s v=""/>
    <x v="125"/>
    <s v="Clear NG430 Fixed Pay Dept"/>
    <x v="0"/>
    <s v="4FF_NG430_PD"/>
    <s v="TARGET"/>
    <d v="2021-12-31T00:00:00"/>
    <d v="2022-01-07T00:00:00"/>
    <s v="Yes"/>
    <s v="Natural Gas Operations-CF"/>
    <x v="1"/>
  </r>
  <r>
    <s v="AA"/>
    <s v="CU00"/>
    <s v="JRNL00548536"/>
    <s v="CF00-NG430-6120-8850"/>
    <s v="CF00"/>
    <s v="NG430"/>
    <s v="6120"/>
    <x v="0"/>
    <s v=""/>
    <x v="126"/>
    <s v="Clear NG430 Fixed Pay Dept"/>
    <x v="0"/>
    <s v="4FF_NG430_PD"/>
    <s v="TARGET"/>
    <d v="2021-12-31T00:00:00"/>
    <d v="2022-01-07T00:00:00"/>
    <s v="Yes"/>
    <s v="Natural Gas Operations-CF"/>
    <x v="0"/>
  </r>
  <r>
    <s v="AA"/>
    <s v="CU00"/>
    <s v="JRNL00538397"/>
    <s v="CF00-NG430-6330-8850"/>
    <s v="CF00"/>
    <s v="NG430"/>
    <s v="6330"/>
    <x v="0"/>
    <s v=""/>
    <x v="101"/>
    <s v="Clear NG430 Fixed Pay Dept"/>
    <x v="0"/>
    <s v="4FF_NG430_PD"/>
    <s v="TARGET"/>
    <d v="2021-06-30T00:00:00"/>
    <d v="2021-07-06T00:00:00"/>
    <s v="Yes"/>
    <s v="Natural Gas Operations-CF"/>
    <x v="11"/>
  </r>
  <r>
    <s v="AA"/>
    <s v="CU00"/>
    <s v="JRNL00538397"/>
    <s v="CF00-NG430-6390-8850"/>
    <s v="CF00"/>
    <s v="NG430"/>
    <s v="6390"/>
    <x v="0"/>
    <s v=""/>
    <x v="127"/>
    <s v="Clear NG430 Fixed Pay Dept"/>
    <x v="0"/>
    <s v="4FF_NG430_PD"/>
    <s v="TARGET"/>
    <d v="2021-06-30T00:00:00"/>
    <d v="2021-07-06T00:00:00"/>
    <s v="Yes"/>
    <s v="Natural Gas Operations-CF"/>
    <x v="12"/>
  </r>
  <r>
    <s v="AA"/>
    <s v="CU00"/>
    <s v="JRNL00538397"/>
    <s v="CF00-NG430-6290-8850"/>
    <s v="CF00"/>
    <s v="NG430"/>
    <s v="6290"/>
    <x v="0"/>
    <s v=""/>
    <x v="128"/>
    <s v="Clear NG430 Fixed Pay Dept"/>
    <x v="0"/>
    <s v="4FF_NG430_PD"/>
    <s v="TARGET"/>
    <d v="2021-06-30T00:00:00"/>
    <d v="2021-07-06T00:00:00"/>
    <s v="Yes"/>
    <s v="Natural Gas Operations-CF"/>
    <x v="8"/>
  </r>
  <r>
    <s v="AA"/>
    <s v="CU00"/>
    <s v="JRNL00538397"/>
    <s v="CF00-NG431-6220-8850"/>
    <s v="CF00"/>
    <s v="NG431"/>
    <s v="6220"/>
    <x v="0"/>
    <s v=""/>
    <x v="129"/>
    <s v="Clear NG431 Fixed Pay Dept"/>
    <x v="0"/>
    <s v="4FF_NG431_PD"/>
    <s v="TARGET"/>
    <d v="2021-06-30T00:00:00"/>
    <d v="2021-07-06T00:00:00"/>
    <s v="Yes"/>
    <s v="Gas Operations Supervisor CF and WF"/>
    <x v="4"/>
  </r>
  <r>
    <s v="AA"/>
    <s v="CU00"/>
    <s v="JRNL00540105"/>
    <s v="CF00-NG431-6240-8850"/>
    <s v="CF00"/>
    <s v="NG431"/>
    <s v="6240"/>
    <x v="0"/>
    <s v=""/>
    <x v="130"/>
    <s v="Clear NG431 Fixed Pay Dept"/>
    <x v="0"/>
    <s v="4FF_NG431_PD"/>
    <s v="TARGET"/>
    <d v="2021-07-31T00:00:00"/>
    <d v="2021-08-04T00:00:00"/>
    <s v="Yes"/>
    <s v="Gas Operations Supervisor CF and WF"/>
    <x v="9"/>
  </r>
  <r>
    <s v="AA"/>
    <s v="CU00"/>
    <s v="JRNL00540105"/>
    <s v="CF00-NG431-6290-8850"/>
    <s v="CF00"/>
    <s v="NG431"/>
    <s v="6290"/>
    <x v="0"/>
    <s v=""/>
    <x v="131"/>
    <s v="Clear NG431 Fixed Pay Dept"/>
    <x v="0"/>
    <s v="4FF_NG431_PD"/>
    <s v="TARGET"/>
    <d v="2021-07-31T00:00:00"/>
    <d v="2021-08-04T00:00:00"/>
    <s v="Yes"/>
    <s v="Gas Operations Supervisor CF and WF"/>
    <x v="8"/>
  </r>
  <r>
    <s v="AA"/>
    <s v="CU00"/>
    <s v="JRNL00540105"/>
    <s v="CF00-NG431-6310-8850"/>
    <s v="CF00"/>
    <s v="NG431"/>
    <s v="6310"/>
    <x v="0"/>
    <s v=""/>
    <x v="132"/>
    <s v="Clear NG431 Fixed Pay Dept"/>
    <x v="0"/>
    <s v="4FF_NG431_PD"/>
    <s v="TARGET"/>
    <d v="2021-07-31T00:00:00"/>
    <d v="2021-08-04T00:00:00"/>
    <s v="Yes"/>
    <s v="Gas Operations Supervisor CF and WF"/>
    <x v="10"/>
  </r>
  <r>
    <s v="AA"/>
    <s v="CU00"/>
    <s v="JRNL00540105"/>
    <s v="CF00-NG431-6320-8850"/>
    <s v="CF00"/>
    <s v="NG431"/>
    <s v="6320"/>
    <x v="0"/>
    <s v=""/>
    <x v="133"/>
    <s v="Clear NG431 Fixed Pay Dept"/>
    <x v="0"/>
    <s v="4FF_NG431_PD"/>
    <s v="TARGET"/>
    <d v="2021-07-31T00:00:00"/>
    <d v="2021-08-04T00:00:00"/>
    <s v="Yes"/>
    <s v="Gas Operations Supervisor CF and WF"/>
    <x v="2"/>
  </r>
  <r>
    <s v="AA"/>
    <s v="CU00"/>
    <s v="JRNL00540105"/>
    <s v="CF00-NG431-6330-8850"/>
    <s v="CF00"/>
    <s v="NG431"/>
    <s v="6330"/>
    <x v="0"/>
    <s v=""/>
    <x v="79"/>
    <s v="Clear NG431 Fixed Pay Dept"/>
    <x v="0"/>
    <s v="4FF_NG431_PD"/>
    <s v="TARGET"/>
    <d v="2021-07-31T00:00:00"/>
    <d v="2021-08-04T00:00:00"/>
    <s v="Yes"/>
    <s v="Gas Operations Supervisor CF and WF"/>
    <x v="11"/>
  </r>
  <r>
    <s v="AA"/>
    <s v="CU00"/>
    <s v="JRNL00540105"/>
    <s v="CF00-NG431-6390-8850"/>
    <s v="CF00"/>
    <s v="NG431"/>
    <s v="6390"/>
    <x v="0"/>
    <s v=""/>
    <x v="134"/>
    <s v="Clear NG431 Fixed Pay Dept"/>
    <x v="0"/>
    <s v="4FF_NG431_PD"/>
    <s v="TARGET"/>
    <d v="2021-07-31T00:00:00"/>
    <d v="2021-08-04T00:00:00"/>
    <s v="Yes"/>
    <s v="Gas Operations Supervisor CF and WF"/>
    <x v="12"/>
  </r>
  <r>
    <s v="AA"/>
    <s v="CU00"/>
    <s v="JRNL00540105"/>
    <s v="CF00-NG431-6110-8850"/>
    <s v="CF00"/>
    <s v="NG431"/>
    <s v="6110"/>
    <x v="0"/>
    <s v=""/>
    <x v="78"/>
    <s v="Clear NG431 Fixed Pay Dept"/>
    <x v="0"/>
    <s v="4FF_NG431_PD"/>
    <s v="TARGET"/>
    <d v="2021-07-31T00:00:00"/>
    <d v="2021-08-04T00:00:00"/>
    <s v="Yes"/>
    <s v="Gas Operations Supervisor CF and WF"/>
    <x v="1"/>
  </r>
  <r>
    <s v="AA"/>
    <s v="CU00"/>
    <s v="JRNL00540105"/>
    <s v="CF00-NG431-6220-8850"/>
    <s v="CF00"/>
    <s v="NG431"/>
    <s v="6220"/>
    <x v="0"/>
    <s v=""/>
    <x v="135"/>
    <s v="Clear NG431 Fixed Pay Dept"/>
    <x v="0"/>
    <s v="4FF_NG431_PD"/>
    <s v="TARGET"/>
    <d v="2021-07-31T00:00:00"/>
    <d v="2021-08-04T00:00:00"/>
    <s v="Yes"/>
    <s v="Gas Operations Supervisor CF and WF"/>
    <x v="4"/>
  </r>
  <r>
    <s v="AA"/>
    <s v="CU00"/>
    <s v="JRNL00534907"/>
    <s v="CF00-NG431-6240-8850"/>
    <s v="CF00"/>
    <s v="NG431"/>
    <s v="6240"/>
    <x v="0"/>
    <s v=""/>
    <x v="136"/>
    <s v="Clear NG431 Fixed Pay Dept"/>
    <x v="0"/>
    <s v="4FF_NG431_PD"/>
    <s v="TARGET"/>
    <d v="2021-04-30T00:00:00"/>
    <d v="2021-05-05T00:00:00"/>
    <s v="Yes"/>
    <s v="Gas Operations Supervisor CF and WF"/>
    <x v="9"/>
  </r>
  <r>
    <s v="AA"/>
    <s v="CU00"/>
    <s v="JRNL00534907"/>
    <s v="CF00-NG431-6290-8850"/>
    <s v="CF00"/>
    <s v="NG431"/>
    <s v="6290"/>
    <x v="0"/>
    <s v=""/>
    <x v="137"/>
    <s v="Clear NG431 Fixed Pay Dept"/>
    <x v="0"/>
    <s v="4FF_NG431_PD"/>
    <s v="TARGET"/>
    <d v="2021-04-30T00:00:00"/>
    <d v="2021-05-05T00:00:00"/>
    <s v="Yes"/>
    <s v="Gas Operations Supervisor CF and WF"/>
    <x v="8"/>
  </r>
  <r>
    <s v="AA"/>
    <s v="CU00"/>
    <s v="JRNL00534907"/>
    <s v="CF00-NG431-6310-8850"/>
    <s v="CF00"/>
    <s v="NG431"/>
    <s v="6310"/>
    <x v="0"/>
    <s v=""/>
    <x v="138"/>
    <s v="Clear NG431 Fixed Pay Dept"/>
    <x v="0"/>
    <s v="4FF_NG431_PD"/>
    <s v="TARGET"/>
    <d v="2021-04-30T00:00:00"/>
    <d v="2021-05-05T00:00:00"/>
    <s v="Yes"/>
    <s v="Gas Operations Supervisor CF and WF"/>
    <x v="10"/>
  </r>
  <r>
    <s v="AA"/>
    <s v="CU00"/>
    <s v="JRNL00534907"/>
    <s v="CF00-NG431-6320-8850"/>
    <s v="CF00"/>
    <s v="NG431"/>
    <s v="6320"/>
    <x v="0"/>
    <s v=""/>
    <x v="139"/>
    <s v="Clear NG431 Fixed Pay Dept"/>
    <x v="0"/>
    <s v="4FF_NG431_PD"/>
    <s v="TARGET"/>
    <d v="2021-04-30T00:00:00"/>
    <d v="2021-05-05T00:00:00"/>
    <s v="Yes"/>
    <s v="Gas Operations Supervisor CF and WF"/>
    <x v="2"/>
  </r>
  <r>
    <s v="AA"/>
    <s v="CU00"/>
    <s v="JRNL00534907"/>
    <s v="CF00-NG431-6330-8850"/>
    <s v="CF00"/>
    <s v="NG431"/>
    <s v="6330"/>
    <x v="0"/>
    <s v=""/>
    <x v="79"/>
    <s v="Clear NG431 Fixed Pay Dept"/>
    <x v="0"/>
    <s v="4FF_NG431_PD"/>
    <s v="TARGET"/>
    <d v="2021-04-30T00:00:00"/>
    <d v="2021-05-05T00:00:00"/>
    <s v="Yes"/>
    <s v="Gas Operations Supervisor CF and WF"/>
    <x v="11"/>
  </r>
  <r>
    <s v="AA"/>
    <s v="CU00"/>
    <s v="JRNL00534907"/>
    <s v="CF00-NG431-6390-8850"/>
    <s v="CF00"/>
    <s v="NG431"/>
    <s v="6390"/>
    <x v="0"/>
    <s v=""/>
    <x v="140"/>
    <s v="Clear NG431 Fixed Pay Dept"/>
    <x v="0"/>
    <s v="4FF_NG431_PD"/>
    <s v="TARGET"/>
    <d v="2021-04-30T00:00:00"/>
    <d v="2021-05-05T00:00:00"/>
    <s v="Yes"/>
    <s v="Gas Operations Supervisor CF and WF"/>
    <x v="12"/>
  </r>
  <r>
    <s v="AA"/>
    <s v="CU00"/>
    <s v="JRNL00534907"/>
    <s v="CF00-NG431-6110-8850"/>
    <s v="CF00"/>
    <s v="NG431"/>
    <s v="6110"/>
    <x v="0"/>
    <s v=""/>
    <x v="78"/>
    <s v="Clear NG431 Fixed Pay Dept"/>
    <x v="0"/>
    <s v="4FF_NG431_PD"/>
    <s v="TARGET"/>
    <d v="2021-04-30T00:00:00"/>
    <d v="2021-05-05T00:00:00"/>
    <s v="Yes"/>
    <s v="Gas Operations Supervisor CF and WF"/>
    <x v="1"/>
  </r>
  <r>
    <s v="AA"/>
    <s v="CU00"/>
    <s v="JRNL00533143"/>
    <s v="CF00-NG431-6110-8850"/>
    <s v="CF00"/>
    <s v="NG431"/>
    <s v="6110"/>
    <x v="0"/>
    <s v=""/>
    <x v="141"/>
    <s v="Clear NG431 Fixed Pay Dept"/>
    <x v="0"/>
    <s v="4FF_NG431_PD"/>
    <s v="TARGET"/>
    <d v="2021-03-31T00:00:00"/>
    <d v="2021-04-06T00:00:00"/>
    <s v="Yes"/>
    <s v="Gas Operations Supervisor CF and WF"/>
    <x v="1"/>
  </r>
  <r>
    <s v="AA"/>
    <s v="CU00"/>
    <s v="JRNL00533143"/>
    <s v="CF00-NG431-6220-8850"/>
    <s v="CF00"/>
    <s v="NG431"/>
    <s v="6220"/>
    <x v="0"/>
    <s v=""/>
    <x v="142"/>
    <s v="Clear NG431 Fixed Pay Dept"/>
    <x v="0"/>
    <s v="4FF_NG431_PD"/>
    <s v="TARGET"/>
    <d v="2021-03-31T00:00:00"/>
    <d v="2021-04-06T00:00:00"/>
    <s v="Yes"/>
    <s v="Gas Operations Supervisor CF and WF"/>
    <x v="4"/>
  </r>
  <r>
    <s v="AA"/>
    <s v="CU00"/>
    <s v="JRNL00533143"/>
    <s v="CF00-NG431-6240-8850"/>
    <s v="CF00"/>
    <s v="NG431"/>
    <s v="6240"/>
    <x v="0"/>
    <s v=""/>
    <x v="143"/>
    <s v="Clear NG431 Fixed Pay Dept"/>
    <x v="0"/>
    <s v="4FF_NG431_PD"/>
    <s v="TARGET"/>
    <d v="2021-03-31T00:00:00"/>
    <d v="2021-04-06T00:00:00"/>
    <s v="Yes"/>
    <s v="Gas Operations Supervisor CF and WF"/>
    <x v="9"/>
  </r>
  <r>
    <s v="AA"/>
    <s v="CU00"/>
    <s v="JRNL00531206"/>
    <s v="CF00-NG431-6390-8850"/>
    <s v="CF00"/>
    <s v="NG431"/>
    <s v="6390"/>
    <x v="0"/>
    <s v=""/>
    <x v="144"/>
    <s v="Clear NG431 Fixed Pay Dept"/>
    <x v="0"/>
    <s v="4FF_NG431_PD"/>
    <s v="TARGET"/>
    <d v="2021-02-28T00:00:00"/>
    <d v="2021-03-03T00:00:00"/>
    <s v="Yes"/>
    <s v="Gas Operations Supervisor CF and WF"/>
    <x v="12"/>
  </r>
  <r>
    <s v="AA"/>
    <s v="CU00"/>
    <s v="JRNL00533143"/>
    <s v="CF00-NG431-6290-8850"/>
    <s v="CF00"/>
    <s v="NG431"/>
    <s v="6290"/>
    <x v="0"/>
    <s v=""/>
    <x v="145"/>
    <s v="Clear NG431 Fixed Pay Dept"/>
    <x v="0"/>
    <s v="4FF_NG431_PD"/>
    <s v="TARGET"/>
    <d v="2021-03-31T00:00:00"/>
    <d v="2021-04-06T00:00:00"/>
    <s v="Yes"/>
    <s v="Gas Operations Supervisor CF and WF"/>
    <x v="8"/>
  </r>
  <r>
    <s v="AA"/>
    <s v="CU00"/>
    <s v="JRNL00533143"/>
    <s v="CF00-NG431-6310-8850"/>
    <s v="CF00"/>
    <s v="NG431"/>
    <s v="6310"/>
    <x v="0"/>
    <s v=""/>
    <x v="146"/>
    <s v="Clear NG431 Fixed Pay Dept"/>
    <x v="0"/>
    <s v="4FF_NG431_PD"/>
    <s v="TARGET"/>
    <d v="2021-03-31T00:00:00"/>
    <d v="2021-04-06T00:00:00"/>
    <s v="Yes"/>
    <s v="Gas Operations Supervisor CF and WF"/>
    <x v="10"/>
  </r>
  <r>
    <s v="AA"/>
    <s v="CU00"/>
    <s v="JRNL00533143"/>
    <s v="CF00-NG431-6320-8850"/>
    <s v="CF00"/>
    <s v="NG431"/>
    <s v="6320"/>
    <x v="0"/>
    <s v=""/>
    <x v="147"/>
    <s v="Clear NG431 Fixed Pay Dept"/>
    <x v="0"/>
    <s v="4FF_NG431_PD"/>
    <s v="TARGET"/>
    <d v="2021-03-31T00:00:00"/>
    <d v="2021-04-06T00:00:00"/>
    <s v="Yes"/>
    <s v="Gas Operations Supervisor CF and WF"/>
    <x v="2"/>
  </r>
  <r>
    <s v="AA"/>
    <s v="CU00"/>
    <s v="JRNL00533143"/>
    <s v="CF00-NG431-6330-8850"/>
    <s v="CF00"/>
    <s v="NG431"/>
    <s v="6330"/>
    <x v="0"/>
    <s v=""/>
    <x v="148"/>
    <s v="Clear NG431 Fixed Pay Dept"/>
    <x v="0"/>
    <s v="4FF_NG431_PD"/>
    <s v="TARGET"/>
    <d v="2021-03-31T00:00:00"/>
    <d v="2021-04-06T00:00:00"/>
    <s v="Yes"/>
    <s v="Gas Operations Supervisor CF and WF"/>
    <x v="11"/>
  </r>
  <r>
    <s v="AA"/>
    <s v="CU00"/>
    <s v="JRNL00533143"/>
    <s v="CF00-NG431-6390-8850"/>
    <s v="CF00"/>
    <s v="NG431"/>
    <s v="6390"/>
    <x v="0"/>
    <s v=""/>
    <x v="149"/>
    <s v="Clear NG431 Fixed Pay Dept"/>
    <x v="0"/>
    <s v="4FF_NG431_PD"/>
    <s v="TARGET"/>
    <d v="2021-03-31T00:00:00"/>
    <d v="2021-04-06T00:00:00"/>
    <s v="Yes"/>
    <s v="Gas Operations Supervisor CF and WF"/>
    <x v="12"/>
  </r>
  <r>
    <s v="AA"/>
    <s v="CU00"/>
    <s v="JRNL00531206"/>
    <s v="CF00-NG431-6110-8850"/>
    <s v="CF00"/>
    <s v="NG431"/>
    <s v="6110"/>
    <x v="0"/>
    <s v=""/>
    <x v="141"/>
    <s v="Clear NG431 Fixed Pay Dept"/>
    <x v="0"/>
    <s v="4FF_NG431_PD"/>
    <s v="TARGET"/>
    <d v="2021-02-28T00:00:00"/>
    <d v="2021-03-03T00:00:00"/>
    <s v="Yes"/>
    <s v="Gas Operations Supervisor CF and WF"/>
    <x v="1"/>
  </r>
  <r>
    <s v="AA"/>
    <s v="CU00"/>
    <s v="JRNL00531206"/>
    <s v="CF00-NG431-6240-8850"/>
    <s v="CF00"/>
    <s v="NG431"/>
    <s v="6240"/>
    <x v="0"/>
    <s v=""/>
    <x v="150"/>
    <s v="Clear NG431 Fixed Pay Dept"/>
    <x v="0"/>
    <s v="4FF_NG431_PD"/>
    <s v="TARGET"/>
    <d v="2021-02-28T00:00:00"/>
    <d v="2021-03-03T00:00:00"/>
    <s v="Yes"/>
    <s v="Gas Operations Supervisor CF and WF"/>
    <x v="9"/>
  </r>
  <r>
    <s v="AA"/>
    <s v="CU00"/>
    <s v="JRNL00531206"/>
    <s v="CF00-NG431-6290-8850"/>
    <s v="CF00"/>
    <s v="NG431"/>
    <s v="6290"/>
    <x v="0"/>
    <s v=""/>
    <x v="151"/>
    <s v="Clear NG431 Fixed Pay Dept"/>
    <x v="0"/>
    <s v="4FF_NG431_PD"/>
    <s v="TARGET"/>
    <d v="2021-02-28T00:00:00"/>
    <d v="2021-03-03T00:00:00"/>
    <s v="Yes"/>
    <s v="Gas Operations Supervisor CF and WF"/>
    <x v="8"/>
  </r>
  <r>
    <s v="AA"/>
    <s v="CU00"/>
    <s v="JRNL00531206"/>
    <s v="CF00-NG431-6310-8850"/>
    <s v="CF00"/>
    <s v="NG431"/>
    <s v="6310"/>
    <x v="0"/>
    <s v=""/>
    <x v="152"/>
    <s v="Clear NG431 Fixed Pay Dept"/>
    <x v="0"/>
    <s v="4FF_NG431_PD"/>
    <s v="TARGET"/>
    <d v="2021-02-28T00:00:00"/>
    <d v="2021-03-03T00:00:00"/>
    <s v="Yes"/>
    <s v="Gas Operations Supervisor CF and WF"/>
    <x v="10"/>
  </r>
  <r>
    <s v="AA"/>
    <s v="CU00"/>
    <s v="JRNL00531206"/>
    <s v="CF00-NG431-6320-8850"/>
    <s v="CF00"/>
    <s v="NG431"/>
    <s v="6320"/>
    <x v="0"/>
    <s v=""/>
    <x v="153"/>
    <s v="Clear NG431 Fixed Pay Dept"/>
    <x v="0"/>
    <s v="4FF_NG431_PD"/>
    <s v="TARGET"/>
    <d v="2021-02-28T00:00:00"/>
    <d v="2021-03-03T00:00:00"/>
    <s v="Yes"/>
    <s v="Gas Operations Supervisor CF and WF"/>
    <x v="2"/>
  </r>
  <r>
    <s v="AA"/>
    <s v="CU00"/>
    <s v="JRNL00531206"/>
    <s v="CF00-NG431-6330-8850"/>
    <s v="CF00"/>
    <s v="NG431"/>
    <s v="6330"/>
    <x v="0"/>
    <s v=""/>
    <x v="148"/>
    <s v="Clear NG431 Fixed Pay Dept"/>
    <x v="0"/>
    <s v="4FF_NG431_PD"/>
    <s v="TARGET"/>
    <d v="2021-02-28T00:00:00"/>
    <d v="2021-03-03T00:00:00"/>
    <s v="Yes"/>
    <s v="Gas Operations Supervisor CF and WF"/>
    <x v="11"/>
  </r>
  <r>
    <s v="AA"/>
    <s v="CU00"/>
    <s v="JRNL00529930"/>
    <s v="CF00-NG431-6250-8850"/>
    <s v="CF00"/>
    <s v="NG431"/>
    <s v="6250"/>
    <x v="0"/>
    <s v=""/>
    <x v="154"/>
    <s v="Clear NG431 Fixed Pay Dept"/>
    <x v="0"/>
    <s v="4FF_NG431_PD"/>
    <s v="TARGET"/>
    <d v="2021-01-31T00:00:00"/>
    <d v="2021-02-10T00:00:00"/>
    <s v="Yes"/>
    <s v="Gas Operations Supervisor CF and WF"/>
    <x v="13"/>
  </r>
  <r>
    <s v="AA"/>
    <s v="CU00"/>
    <s v="JRNL00529930"/>
    <s v="CF00-NG431-6290-8850"/>
    <s v="CF00"/>
    <s v="NG431"/>
    <s v="6290"/>
    <x v="0"/>
    <s v=""/>
    <x v="155"/>
    <s v="Clear NG431 Fixed Pay Dept"/>
    <x v="0"/>
    <s v="4FF_NG431_PD"/>
    <s v="TARGET"/>
    <d v="2021-01-31T00:00:00"/>
    <d v="2021-02-10T00:00:00"/>
    <s v="Yes"/>
    <s v="Gas Operations Supervisor CF and WF"/>
    <x v="8"/>
  </r>
  <r>
    <s v="AA"/>
    <s v="CU00"/>
    <s v="JRNL00529930"/>
    <s v="CF00-NG431-6310-8850"/>
    <s v="CF00"/>
    <s v="NG431"/>
    <s v="6310"/>
    <x v="0"/>
    <s v=""/>
    <x v="156"/>
    <s v="Clear NG431 Fixed Pay Dept"/>
    <x v="0"/>
    <s v="4FF_NG431_PD"/>
    <s v="TARGET"/>
    <d v="2021-01-31T00:00:00"/>
    <d v="2021-02-10T00:00:00"/>
    <s v="Yes"/>
    <s v="Gas Operations Supervisor CF and WF"/>
    <x v="10"/>
  </r>
  <r>
    <s v="AA"/>
    <s v="CU00"/>
    <s v="JRNL00529930"/>
    <s v="CF00-NG431-6320-8850"/>
    <s v="CF00"/>
    <s v="NG431"/>
    <s v="6320"/>
    <x v="0"/>
    <s v=""/>
    <x v="157"/>
    <s v="Clear NG431 Fixed Pay Dept"/>
    <x v="0"/>
    <s v="4FF_NG431_PD"/>
    <s v="TARGET"/>
    <d v="2021-01-31T00:00:00"/>
    <d v="2021-02-10T00:00:00"/>
    <s v="Yes"/>
    <s v="Gas Operations Supervisor CF and WF"/>
    <x v="2"/>
  </r>
  <r>
    <s v="AA"/>
    <s v="CU00"/>
    <s v="JRNL00529930"/>
    <s v="CF00-NG431-6330-8850"/>
    <s v="CF00"/>
    <s v="NG431"/>
    <s v="6330"/>
    <x v="0"/>
    <s v=""/>
    <x v="148"/>
    <s v="Clear NG431 Fixed Pay Dept"/>
    <x v="0"/>
    <s v="4FF_NG431_PD"/>
    <s v="TARGET"/>
    <d v="2021-01-31T00:00:00"/>
    <d v="2021-02-10T00:00:00"/>
    <s v="Yes"/>
    <s v="Gas Operations Supervisor CF and WF"/>
    <x v="11"/>
  </r>
  <r>
    <s v="AA"/>
    <s v="CU00"/>
    <s v="JRNL00529930"/>
    <s v="CF00-NG431-6390-8850"/>
    <s v="CF00"/>
    <s v="NG431"/>
    <s v="6390"/>
    <x v="0"/>
    <s v=""/>
    <x v="158"/>
    <s v="Clear NG431 Fixed Pay Dept"/>
    <x v="0"/>
    <s v="4FF_NG431_PD"/>
    <s v="TARGET"/>
    <d v="2021-01-31T00:00:00"/>
    <d v="2021-02-10T00:00:00"/>
    <s v="Yes"/>
    <s v="Gas Operations Supervisor CF and WF"/>
    <x v="12"/>
  </r>
  <r>
    <s v="AA"/>
    <s v="CU00"/>
    <s v="JRNL00529930"/>
    <s v="CF00-NG431-6110-8850"/>
    <s v="CF00"/>
    <s v="NG431"/>
    <s v="6110"/>
    <x v="0"/>
    <s v=""/>
    <x v="141"/>
    <s v="Clear NG431 Fixed Pay Dept"/>
    <x v="0"/>
    <s v="4FF_NG431_PD"/>
    <s v="TARGET"/>
    <d v="2021-01-31T00:00:00"/>
    <d v="2021-02-10T00:00:00"/>
    <s v="Yes"/>
    <s v="Gas Operations Supervisor CF and WF"/>
    <x v="1"/>
  </r>
  <r>
    <s v="AA"/>
    <s v="CU00"/>
    <s v="JRNL00529930"/>
    <s v="CF00-NG431-6240-8850"/>
    <s v="CF00"/>
    <s v="NG431"/>
    <s v="6240"/>
    <x v="0"/>
    <s v=""/>
    <x v="136"/>
    <s v="Clear NG431 Fixed Pay Dept"/>
    <x v="0"/>
    <s v="4FF_NG431_PD"/>
    <s v="TARGET"/>
    <d v="2021-01-31T00:00:00"/>
    <d v="2021-02-10T00:00:00"/>
    <s v="Yes"/>
    <s v="Gas Operations Supervisor CF and WF"/>
    <x v="9"/>
  </r>
  <r>
    <s v="AA"/>
    <s v="CU00"/>
    <s v="JRNL00545223"/>
    <s v="CF00-NG431-6110-8850"/>
    <s v="CF00"/>
    <s v="NG431"/>
    <s v="6110"/>
    <x v="0"/>
    <s v=""/>
    <x v="82"/>
    <s v="Clear NG431 Fixed Pay Dept"/>
    <x v="0"/>
    <s v="4FF_NG431_PD"/>
    <s v="TARGET"/>
    <d v="2021-10-31T00:00:00"/>
    <d v="2021-11-03T00:00:00"/>
    <s v="Yes"/>
    <s v="Gas Operations Supervisor CF and WF"/>
    <x v="1"/>
  </r>
  <r>
    <s v="AA"/>
    <s v="CU00"/>
    <s v="JRNL00545223"/>
    <s v="CF00-NG431-6220-8850"/>
    <s v="CF00"/>
    <s v="NG431"/>
    <s v="6220"/>
    <x v="0"/>
    <s v=""/>
    <x v="159"/>
    <s v="Clear NG431 Fixed Pay Dept"/>
    <x v="0"/>
    <s v="4FF_NG431_PD"/>
    <s v="TARGET"/>
    <d v="2021-10-31T00:00:00"/>
    <d v="2021-11-03T00:00:00"/>
    <s v="Yes"/>
    <s v="Gas Operations Supervisor CF and WF"/>
    <x v="4"/>
  </r>
  <r>
    <s v="AA"/>
    <s v="CU00"/>
    <s v="JRNL00545223"/>
    <s v="CF00-NG431-6240-8850"/>
    <s v="CF00"/>
    <s v="NG431"/>
    <s v="6240"/>
    <x v="0"/>
    <s v=""/>
    <x v="160"/>
    <s v="Clear NG431 Fixed Pay Dept"/>
    <x v="0"/>
    <s v="4FF_NG431_PD"/>
    <s v="TARGET"/>
    <d v="2021-10-31T00:00:00"/>
    <d v="2021-11-03T00:00:00"/>
    <s v="Yes"/>
    <s v="Gas Operations Supervisor CF and WF"/>
    <x v="9"/>
  </r>
  <r>
    <s v="AA"/>
    <s v="CU00"/>
    <s v="JRNL00545223"/>
    <s v="CF00-NG431-6290-8850"/>
    <s v="CF00"/>
    <s v="NG431"/>
    <s v="6290"/>
    <x v="0"/>
    <s v=""/>
    <x v="161"/>
    <s v="Clear NG431 Fixed Pay Dept"/>
    <x v="0"/>
    <s v="4FF_NG431_PD"/>
    <s v="TARGET"/>
    <d v="2021-10-31T00:00:00"/>
    <d v="2021-11-03T00:00:00"/>
    <s v="Yes"/>
    <s v="Gas Operations Supervisor CF and WF"/>
    <x v="8"/>
  </r>
  <r>
    <s v="AA"/>
    <s v="CU00"/>
    <s v="JRNL00545223"/>
    <s v="CF00-NG431-6310-8850"/>
    <s v="CF00"/>
    <s v="NG431"/>
    <s v="6310"/>
    <x v="0"/>
    <s v=""/>
    <x v="162"/>
    <s v="Clear NG431 Fixed Pay Dept"/>
    <x v="0"/>
    <s v="4FF_NG431_PD"/>
    <s v="TARGET"/>
    <d v="2021-10-31T00:00:00"/>
    <d v="2021-11-03T00:00:00"/>
    <s v="Yes"/>
    <s v="Gas Operations Supervisor CF and WF"/>
    <x v="10"/>
  </r>
  <r>
    <s v="AA"/>
    <s v="CU00"/>
    <s v="JRNL00545223"/>
    <s v="CF00-NG431-6320-8850"/>
    <s v="CF00"/>
    <s v="NG431"/>
    <s v="6320"/>
    <x v="0"/>
    <s v=""/>
    <x v="163"/>
    <s v="Clear NG431 Fixed Pay Dept"/>
    <x v="0"/>
    <s v="4FF_NG431_PD"/>
    <s v="TARGET"/>
    <d v="2021-10-31T00:00:00"/>
    <d v="2021-11-03T00:00:00"/>
    <s v="Yes"/>
    <s v="Gas Operations Supervisor CF and WF"/>
    <x v="2"/>
  </r>
  <r>
    <s v="AA"/>
    <s v="CU00"/>
    <s v="JRNL00545223"/>
    <s v="CF00-NG431-6330-8850"/>
    <s v="CF00"/>
    <s v="NG431"/>
    <s v="6330"/>
    <x v="0"/>
    <s v=""/>
    <x v="76"/>
    <s v="Clear NG431 Fixed Pay Dept"/>
    <x v="0"/>
    <s v="4FF_NG431_PD"/>
    <s v="TARGET"/>
    <d v="2021-10-31T00:00:00"/>
    <d v="2021-11-03T00:00:00"/>
    <s v="Yes"/>
    <s v="Gas Operations Supervisor CF and WF"/>
    <x v="11"/>
  </r>
  <r>
    <s v="AA"/>
    <s v="CU00"/>
    <s v="JRNL00545223"/>
    <s v="CF00-NG431-6390-8850"/>
    <s v="CF00"/>
    <s v="NG431"/>
    <s v="6390"/>
    <x v="0"/>
    <s v=""/>
    <x v="164"/>
    <s v="Clear NG431 Fixed Pay Dept"/>
    <x v="0"/>
    <s v="4FF_NG431_PD"/>
    <s v="TARGET"/>
    <d v="2021-10-31T00:00:00"/>
    <d v="2021-11-03T00:00:00"/>
    <s v="Yes"/>
    <s v="Gas Operations Supervisor CF and WF"/>
    <x v="12"/>
  </r>
  <r>
    <s v="AA"/>
    <s v="CU00"/>
    <s v="JRNL00541800"/>
    <s v="CF00-NG431-6320-8850"/>
    <s v="CF00"/>
    <s v="NG431"/>
    <s v="6320"/>
    <x v="0"/>
    <s v=""/>
    <x v="165"/>
    <s v="Clear NG431 Fixed Pay Dept"/>
    <x v="0"/>
    <s v="4FF_NG431_PD"/>
    <s v="TARGET"/>
    <d v="2021-08-31T00:00:00"/>
    <d v="2021-09-08T00:00:00"/>
    <s v="Yes"/>
    <s v="Gas Operations Supervisor CF and WF"/>
    <x v="2"/>
  </r>
  <r>
    <s v="AA"/>
    <s v="CU00"/>
    <s v="JRNL00541800"/>
    <s v="CF00-NG431-6330-8850"/>
    <s v="CF00"/>
    <s v="NG431"/>
    <s v="6330"/>
    <x v="0"/>
    <s v=""/>
    <x v="79"/>
    <s v="Clear NG431 Fixed Pay Dept"/>
    <x v="0"/>
    <s v="4FF_NG431_PD"/>
    <s v="TARGET"/>
    <d v="2021-08-31T00:00:00"/>
    <d v="2021-09-08T00:00:00"/>
    <s v="Yes"/>
    <s v="Gas Operations Supervisor CF and WF"/>
    <x v="11"/>
  </r>
  <r>
    <s v="AA"/>
    <s v="CU00"/>
    <s v="JRNL00541800"/>
    <s v="CF00-NG431-6390-8850"/>
    <s v="CF00"/>
    <s v="NG431"/>
    <s v="6390"/>
    <x v="0"/>
    <s v=""/>
    <x v="166"/>
    <s v="Clear NG431 Fixed Pay Dept"/>
    <x v="0"/>
    <s v="4FF_NG431_PD"/>
    <s v="TARGET"/>
    <d v="2021-08-31T00:00:00"/>
    <d v="2021-09-08T00:00:00"/>
    <s v="Yes"/>
    <s v="Gas Operations Supervisor CF and WF"/>
    <x v="12"/>
  </r>
  <r>
    <s v="AA"/>
    <s v="CU00"/>
    <s v="JRNL00541800"/>
    <s v="CF00-NG431-6110-8850"/>
    <s v="CF00"/>
    <s v="NG431"/>
    <s v="6110"/>
    <x v="0"/>
    <s v=""/>
    <x v="78"/>
    <s v="Clear NG431 Fixed Pay Dept"/>
    <x v="0"/>
    <s v="4FF_NG431_PD"/>
    <s v="TARGET"/>
    <d v="2021-08-31T00:00:00"/>
    <d v="2021-09-08T00:00:00"/>
    <s v="Yes"/>
    <s v="Gas Operations Supervisor CF and WF"/>
    <x v="1"/>
  </r>
  <r>
    <s v="AA"/>
    <s v="CU00"/>
    <s v="JRNL00541800"/>
    <s v="CF00-NG431-6240-8850"/>
    <s v="CF00"/>
    <s v="NG431"/>
    <s v="6240"/>
    <x v="0"/>
    <s v=""/>
    <x v="167"/>
    <s v="Clear NG431 Fixed Pay Dept"/>
    <x v="0"/>
    <s v="4FF_NG431_PD"/>
    <s v="TARGET"/>
    <d v="2021-08-31T00:00:00"/>
    <d v="2021-09-08T00:00:00"/>
    <s v="Yes"/>
    <s v="Gas Operations Supervisor CF and WF"/>
    <x v="9"/>
  </r>
  <r>
    <s v="AA"/>
    <s v="CU00"/>
    <s v="JRNL00541800"/>
    <s v="CF00-NG431-6290-8850"/>
    <s v="CF00"/>
    <s v="NG431"/>
    <s v="6290"/>
    <x v="0"/>
    <s v=""/>
    <x v="168"/>
    <s v="Clear NG431 Fixed Pay Dept"/>
    <x v="0"/>
    <s v="4FF_NG431_PD"/>
    <s v="TARGET"/>
    <d v="2021-08-31T00:00:00"/>
    <d v="2021-09-08T00:00:00"/>
    <s v="Yes"/>
    <s v="Gas Operations Supervisor CF and WF"/>
    <x v="8"/>
  </r>
  <r>
    <s v="AA"/>
    <s v="CU00"/>
    <s v="JRNL00541800"/>
    <s v="CF00-NG431-6310-8850"/>
    <s v="CF00"/>
    <s v="NG431"/>
    <s v="6310"/>
    <x v="0"/>
    <s v=""/>
    <x v="169"/>
    <s v="Clear NG431 Fixed Pay Dept"/>
    <x v="0"/>
    <s v="4FF_NG431_PD"/>
    <s v="TARGET"/>
    <d v="2021-08-31T00:00:00"/>
    <d v="2021-09-08T00:00:00"/>
    <s v="Yes"/>
    <s v="Gas Operations Supervisor CF and WF"/>
    <x v="10"/>
  </r>
  <r>
    <s v="AA"/>
    <s v="CU00"/>
    <s v="JRNL00536555"/>
    <s v="CF00-NG431-6390-8850"/>
    <s v="CF00"/>
    <s v="NG431"/>
    <s v="6390"/>
    <x v="0"/>
    <s v=""/>
    <x v="170"/>
    <s v="Clear NG431 Fixed Pay Dept"/>
    <x v="0"/>
    <s v="4FF_NG431_PD"/>
    <s v="TARGET"/>
    <d v="2021-05-31T00:00:00"/>
    <d v="2021-06-03T00:00:00"/>
    <s v="Yes"/>
    <s v="Gas Operations Supervisor CF and WF"/>
    <x v="12"/>
  </r>
  <r>
    <s v="AA"/>
    <s v="CU00"/>
    <s v="JRNL00536555"/>
    <s v="CF00-NG431-6110-8850"/>
    <s v="CF00"/>
    <s v="NG431"/>
    <s v="6110"/>
    <x v="0"/>
    <s v=""/>
    <x v="78"/>
    <s v="Clear NG431 Fixed Pay Dept"/>
    <x v="0"/>
    <s v="4FF_NG431_PD"/>
    <s v="TARGET"/>
    <d v="2021-05-31T00:00:00"/>
    <d v="2021-06-03T00:00:00"/>
    <s v="Yes"/>
    <s v="Gas Operations Supervisor CF and WF"/>
    <x v="1"/>
  </r>
  <r>
    <s v="AA"/>
    <s v="CU00"/>
    <s v="JRNL00536555"/>
    <s v="CF00-NG431-6240-8850"/>
    <s v="CF00"/>
    <s v="NG431"/>
    <s v="6240"/>
    <x v="0"/>
    <s v=""/>
    <x v="136"/>
    <s v="Clear NG431 Fixed Pay Dept"/>
    <x v="0"/>
    <s v="4FF_NG431_PD"/>
    <s v="TARGET"/>
    <d v="2021-05-31T00:00:00"/>
    <d v="2021-06-03T00:00:00"/>
    <s v="Yes"/>
    <s v="Gas Operations Supervisor CF and WF"/>
    <x v="9"/>
  </r>
  <r>
    <s v="AA"/>
    <s v="CU00"/>
    <s v="JRNL00536555"/>
    <s v="CF00-NG431-6290-8850"/>
    <s v="CF00"/>
    <s v="NG431"/>
    <s v="6290"/>
    <x v="0"/>
    <s v=""/>
    <x v="171"/>
    <s v="Clear NG431 Fixed Pay Dept"/>
    <x v="0"/>
    <s v="4FF_NG431_PD"/>
    <s v="TARGET"/>
    <d v="2021-05-31T00:00:00"/>
    <d v="2021-06-03T00:00:00"/>
    <s v="Yes"/>
    <s v="Gas Operations Supervisor CF and WF"/>
    <x v="8"/>
  </r>
  <r>
    <s v="AA"/>
    <s v="CU00"/>
    <s v="JRNL00536555"/>
    <s v="CF00-NG431-6310-8850"/>
    <s v="CF00"/>
    <s v="NG431"/>
    <s v="6310"/>
    <x v="0"/>
    <s v=""/>
    <x v="172"/>
    <s v="Clear NG431 Fixed Pay Dept"/>
    <x v="0"/>
    <s v="4FF_NG431_PD"/>
    <s v="TARGET"/>
    <d v="2021-05-31T00:00:00"/>
    <d v="2021-06-03T00:00:00"/>
    <s v="Yes"/>
    <s v="Gas Operations Supervisor CF and WF"/>
    <x v="10"/>
  </r>
  <r>
    <s v="AA"/>
    <s v="CU00"/>
    <s v="JRNL00536555"/>
    <s v="CF00-NG431-6320-8850"/>
    <s v="CF00"/>
    <s v="NG431"/>
    <s v="6320"/>
    <x v="0"/>
    <s v=""/>
    <x v="173"/>
    <s v="Clear NG431 Fixed Pay Dept"/>
    <x v="0"/>
    <s v="4FF_NG431_PD"/>
    <s v="TARGET"/>
    <d v="2021-05-31T00:00:00"/>
    <d v="2021-06-03T00:00:00"/>
    <s v="Yes"/>
    <s v="Gas Operations Supervisor CF and WF"/>
    <x v="2"/>
  </r>
  <r>
    <s v="AA"/>
    <s v="CU00"/>
    <s v="JRNL00536555"/>
    <s v="CF00-NG431-6330-8850"/>
    <s v="CF00"/>
    <s v="NG431"/>
    <s v="6330"/>
    <x v="0"/>
    <s v=""/>
    <x v="79"/>
    <s v="Clear NG431 Fixed Pay Dept"/>
    <x v="0"/>
    <s v="4FF_NG431_PD"/>
    <s v="TARGET"/>
    <d v="2021-05-31T00:00:00"/>
    <d v="2021-06-03T00:00:00"/>
    <s v="Yes"/>
    <s v="Gas Operations Supervisor CF and WF"/>
    <x v="11"/>
  </r>
  <r>
    <s v="AA"/>
    <s v="CU00"/>
    <s v="JRNL00529972"/>
    <s v="CF00-NG430-6110-8850"/>
    <s v="CF00"/>
    <s v="NG430"/>
    <s v="6110"/>
    <x v="0"/>
    <s v=""/>
    <x v="174"/>
    <s v="NG430_Payroll Accrual 1A"/>
    <x v="0"/>
    <s v="F8_NG430_PA1A"/>
    <s v="JRNL00529949"/>
    <d v="2021-02-28T00:00:00"/>
    <d v="2021-03-03T00:00:00"/>
    <s v="Yes"/>
    <s v="Natural Gas Operations-CF"/>
    <x v="1"/>
  </r>
  <r>
    <s v="AA"/>
    <s v="CU00"/>
    <s v="JRNL00529972"/>
    <s v="CF00-NG430-6120-8850"/>
    <s v="CF00"/>
    <s v="NG430"/>
    <s v="6120"/>
    <x v="0"/>
    <s v=""/>
    <x v="175"/>
    <s v="NG430_Payroll Accrual 1B"/>
    <x v="0"/>
    <s v="F8_NG430_PA1B"/>
    <s v="JRNL00529949"/>
    <d v="2021-02-28T00:00:00"/>
    <d v="2021-03-03T00:00:00"/>
    <s v="Yes"/>
    <s v="Natural Gas Operations-CF"/>
    <x v="0"/>
  </r>
  <r>
    <s v="AA"/>
    <s v="CU00"/>
    <s v="JRNL00538397"/>
    <s v="CF00-NG430-6310-8850"/>
    <s v="CF00"/>
    <s v="NG430"/>
    <s v="6310"/>
    <x v="0"/>
    <s v=""/>
    <x v="176"/>
    <s v="Clear NG430 Fixed Pay Dept"/>
    <x v="0"/>
    <s v="4FF_NG430_PD"/>
    <s v="TARGET"/>
    <d v="2021-06-30T00:00:00"/>
    <d v="2021-07-06T00:00:00"/>
    <s v="Yes"/>
    <s v="Natural Gas Operations-CF"/>
    <x v="10"/>
  </r>
  <r>
    <s v="AA"/>
    <s v="CU00"/>
    <s v="JRNL00538397"/>
    <s v="CF00-NG430-6320-8850"/>
    <s v="CF00"/>
    <s v="NG430"/>
    <s v="6320"/>
    <x v="0"/>
    <s v=""/>
    <x v="177"/>
    <s v="Clear NG430 Fixed Pay Dept"/>
    <x v="0"/>
    <s v="4FF_NG430_PD"/>
    <s v="TARGET"/>
    <d v="2021-06-30T00:00:00"/>
    <d v="2021-07-06T00:00:00"/>
    <s v="Yes"/>
    <s v="Natural Gas Operations-CF"/>
    <x v="2"/>
  </r>
  <r>
    <s v="AA"/>
    <s v="CU00"/>
    <s v="JRNL00538397"/>
    <s v="CF00-NG430-6110-8850"/>
    <s v="CF00"/>
    <s v="NG430"/>
    <s v="6110"/>
    <x v="0"/>
    <s v=""/>
    <x v="178"/>
    <s v="Clear NG430 Fixed Pay Dept"/>
    <x v="0"/>
    <s v="4FF_NG430_PD"/>
    <s v="TARGET"/>
    <d v="2021-06-30T00:00:00"/>
    <d v="2021-07-06T00:00:00"/>
    <s v="Yes"/>
    <s v="Natural Gas Operations-CF"/>
    <x v="1"/>
  </r>
  <r>
    <s v="AA"/>
    <s v="CU00"/>
    <s v="JRNL00538397"/>
    <s v="CF00-NG430-6120-8850"/>
    <s v="CF00"/>
    <s v="NG430"/>
    <s v="6120"/>
    <x v="0"/>
    <s v=""/>
    <x v="179"/>
    <s v="Clear NG430 Fixed Pay Dept"/>
    <x v="0"/>
    <s v="4FF_NG430_PD"/>
    <s v="TARGET"/>
    <d v="2021-06-30T00:00:00"/>
    <d v="2021-07-06T00:00:00"/>
    <s v="Yes"/>
    <s v="Natural Gas Operations-CF"/>
    <x v="0"/>
  </r>
  <r>
    <s v="AA"/>
    <s v="CU00"/>
    <s v="JRNL00538397"/>
    <s v="CF00-NG430-6240-8850"/>
    <s v="CF00"/>
    <s v="NG430"/>
    <s v="6240"/>
    <x v="0"/>
    <s v=""/>
    <x v="180"/>
    <s v="Clear NG430 Fixed Pay Dept"/>
    <x v="0"/>
    <s v="4FF_NG430_PD"/>
    <s v="TARGET"/>
    <d v="2021-06-30T00:00:00"/>
    <d v="2021-07-06T00:00:00"/>
    <s v="Yes"/>
    <s v="Natural Gas Operations-CF"/>
    <x v="9"/>
  </r>
  <r>
    <s v="AA"/>
    <s v="CU00"/>
    <s v="JRNL00540105"/>
    <s v="CF00-NG430-6330-8850"/>
    <s v="CF00"/>
    <s v="NG430"/>
    <s v="6330"/>
    <x v="0"/>
    <s v=""/>
    <x v="101"/>
    <s v="Clear NG430 Fixed Pay Dept"/>
    <x v="0"/>
    <s v="4FF_NG430_PD"/>
    <s v="TARGET"/>
    <d v="2021-07-31T00:00:00"/>
    <d v="2021-08-04T00:00:00"/>
    <s v="Yes"/>
    <s v="Natural Gas Operations-CF"/>
    <x v="11"/>
  </r>
  <r>
    <s v="AA"/>
    <s v="CU00"/>
    <s v="JRNL00540105"/>
    <s v="CF00-NG430-6390-8850"/>
    <s v="CF00"/>
    <s v="NG430"/>
    <s v="6390"/>
    <x v="0"/>
    <s v=""/>
    <x v="181"/>
    <s v="Clear NG430 Fixed Pay Dept"/>
    <x v="0"/>
    <s v="4FF_NG430_PD"/>
    <s v="TARGET"/>
    <d v="2021-07-31T00:00:00"/>
    <d v="2021-08-04T00:00:00"/>
    <s v="Yes"/>
    <s v="Natural Gas Operations-CF"/>
    <x v="12"/>
  </r>
  <r>
    <s v="AA"/>
    <s v="CU00"/>
    <s v="JRNL00540105"/>
    <s v="CF00-NG430-6290-8850"/>
    <s v="CF00"/>
    <s v="NG430"/>
    <s v="6290"/>
    <x v="0"/>
    <s v=""/>
    <x v="182"/>
    <s v="Clear NG430 Fixed Pay Dept"/>
    <x v="0"/>
    <s v="4FF_NG430_PD"/>
    <s v="TARGET"/>
    <d v="2021-07-31T00:00:00"/>
    <d v="2021-08-04T00:00:00"/>
    <s v="Yes"/>
    <s v="Natural Gas Operations-CF"/>
    <x v="8"/>
  </r>
  <r>
    <s v="AA"/>
    <s v="CU00"/>
    <s v="JRNL00540105"/>
    <s v="CF00-NG430-6310-8850"/>
    <s v="CF00"/>
    <s v="NG430"/>
    <s v="6310"/>
    <x v="0"/>
    <s v=""/>
    <x v="183"/>
    <s v="Clear NG430 Fixed Pay Dept"/>
    <x v="0"/>
    <s v="4FF_NG430_PD"/>
    <s v="TARGET"/>
    <d v="2021-07-31T00:00:00"/>
    <d v="2021-08-04T00:00:00"/>
    <s v="Yes"/>
    <s v="Natural Gas Operations-CF"/>
    <x v="10"/>
  </r>
  <r>
    <s v="AA"/>
    <s v="CU00"/>
    <s v="JRNL00540105"/>
    <s v="CF00-NG430-6320-8850"/>
    <s v="CF00"/>
    <s v="NG430"/>
    <s v="6320"/>
    <x v="0"/>
    <s v=""/>
    <x v="184"/>
    <s v="Clear NG430 Fixed Pay Dept"/>
    <x v="0"/>
    <s v="4FF_NG430_PD"/>
    <s v="TARGET"/>
    <d v="2021-07-31T00:00:00"/>
    <d v="2021-08-04T00:00:00"/>
    <s v="Yes"/>
    <s v="Natural Gas Operations-CF"/>
    <x v="2"/>
  </r>
  <r>
    <s v="AA"/>
    <s v="CU00"/>
    <s v="JRNL00540105"/>
    <s v="CF00-NG430-6120-8850"/>
    <s v="CF00"/>
    <s v="NG430"/>
    <s v="6120"/>
    <x v="0"/>
    <s v=""/>
    <x v="185"/>
    <s v="Clear NG430 Fixed Pay Dept"/>
    <x v="0"/>
    <s v="4FF_NG430_PD"/>
    <s v="TARGET"/>
    <d v="2021-07-31T00:00:00"/>
    <d v="2021-08-04T00:00:00"/>
    <s v="Yes"/>
    <s v="Natural Gas Operations-CF"/>
    <x v="0"/>
  </r>
  <r>
    <s v="AA"/>
    <s v="CU00"/>
    <s v="JRNL00540105"/>
    <s v="CF00-NG430-6240-8850"/>
    <s v="CF00"/>
    <s v="NG430"/>
    <s v="6240"/>
    <x v="0"/>
    <s v=""/>
    <x v="186"/>
    <s v="Clear NG430 Fixed Pay Dept"/>
    <x v="0"/>
    <s v="4FF_NG430_PD"/>
    <s v="TARGET"/>
    <d v="2021-07-31T00:00:00"/>
    <d v="2021-08-04T00:00:00"/>
    <s v="Yes"/>
    <s v="Natural Gas Operations-CF"/>
    <x v="9"/>
  </r>
  <r>
    <s v="AA"/>
    <s v="CU00"/>
    <s v="JRNL00540105"/>
    <s v="CF00-NG430-6250-8850"/>
    <s v="CF00"/>
    <s v="NG430"/>
    <s v="6250"/>
    <x v="0"/>
    <s v=""/>
    <x v="187"/>
    <s v="Clear NG430 Fixed Pay Dept"/>
    <x v="0"/>
    <s v="4FF_NG430_PD"/>
    <s v="TARGET"/>
    <d v="2021-07-31T00:00:00"/>
    <d v="2021-08-04T00:00:00"/>
    <s v="Yes"/>
    <s v="Natural Gas Operations-CF"/>
    <x v="13"/>
  </r>
  <r>
    <s v="AA"/>
    <s v="CU00"/>
    <s v="JRNL00534907"/>
    <s v="CF00-NG430-6330-8850"/>
    <s v="CF00"/>
    <s v="NG430"/>
    <s v="6330"/>
    <x v="0"/>
    <s v=""/>
    <x v="101"/>
    <s v="Clear NG430 Fixed Pay Dept"/>
    <x v="0"/>
    <s v="4FF_NG430_PD"/>
    <s v="TARGET"/>
    <d v="2021-04-30T00:00:00"/>
    <d v="2021-05-05T00:00:00"/>
    <s v="Yes"/>
    <s v="Natural Gas Operations-CF"/>
    <x v="11"/>
  </r>
  <r>
    <s v="AA"/>
    <s v="CU00"/>
    <s v="JRNL00534907"/>
    <s v="CF00-NG430-6390-8850"/>
    <s v="CF00"/>
    <s v="NG430"/>
    <s v="6390"/>
    <x v="0"/>
    <s v=""/>
    <x v="188"/>
    <s v="Clear NG430 Fixed Pay Dept"/>
    <x v="0"/>
    <s v="4FF_NG430_PD"/>
    <s v="TARGET"/>
    <d v="2021-04-30T00:00:00"/>
    <d v="2021-05-05T00:00:00"/>
    <s v="Yes"/>
    <s v="Natural Gas Operations-CF"/>
    <x v="12"/>
  </r>
  <r>
    <s v="AA"/>
    <s v="CU00"/>
    <s v="JRNL00540105"/>
    <s v="CF00-NG430-6110-8850"/>
    <s v="CF00"/>
    <s v="NG430"/>
    <s v="6110"/>
    <x v="0"/>
    <s v=""/>
    <x v="189"/>
    <s v="Clear NG430 Fixed Pay Dept"/>
    <x v="0"/>
    <s v="4FF_NG430_PD"/>
    <s v="TARGET"/>
    <d v="2021-07-31T00:00:00"/>
    <d v="2021-08-04T00:00:00"/>
    <s v="Yes"/>
    <s v="Natural Gas Operations-CF"/>
    <x v="1"/>
  </r>
  <r>
    <s v="AA"/>
    <s v="CU00"/>
    <s v="JRNL00534907"/>
    <s v="CF00-NG430-6290-8850"/>
    <s v="CF00"/>
    <s v="NG430"/>
    <s v="6290"/>
    <x v="0"/>
    <s v=""/>
    <x v="190"/>
    <s v="Clear NG430 Fixed Pay Dept"/>
    <x v="0"/>
    <s v="4FF_NG430_PD"/>
    <s v="TARGET"/>
    <d v="2021-04-30T00:00:00"/>
    <d v="2021-05-05T00:00:00"/>
    <s v="Yes"/>
    <s v="Natural Gas Operations-CF"/>
    <x v="8"/>
  </r>
  <r>
    <s v="AA"/>
    <s v="CU00"/>
    <s v="JRNL00534907"/>
    <s v="CF00-NG430-6310-8850"/>
    <s v="CF00"/>
    <s v="NG430"/>
    <s v="6310"/>
    <x v="0"/>
    <s v=""/>
    <x v="191"/>
    <s v="Clear NG430 Fixed Pay Dept"/>
    <x v="0"/>
    <s v="4FF_NG430_PD"/>
    <s v="TARGET"/>
    <d v="2021-04-30T00:00:00"/>
    <d v="2021-05-05T00:00:00"/>
    <s v="Yes"/>
    <s v="Natural Gas Operations-CF"/>
    <x v="10"/>
  </r>
  <r>
    <s v="AA"/>
    <s v="CU00"/>
    <s v="JRNL00534907"/>
    <s v="CF00-NG430-6320-8850"/>
    <s v="CF00"/>
    <s v="NG430"/>
    <s v="6320"/>
    <x v="0"/>
    <s v=""/>
    <x v="192"/>
    <s v="Clear NG430 Fixed Pay Dept"/>
    <x v="0"/>
    <s v="4FF_NG430_PD"/>
    <s v="TARGET"/>
    <d v="2021-04-30T00:00:00"/>
    <d v="2021-05-05T00:00:00"/>
    <s v="Yes"/>
    <s v="Natural Gas Operations-CF"/>
    <x v="2"/>
  </r>
  <r>
    <s v="AA"/>
    <s v="CU00"/>
    <s v="JRNL00534907"/>
    <s v="CF00-NG430-6110-8850"/>
    <s v="CF00"/>
    <s v="NG430"/>
    <s v="6110"/>
    <x v="0"/>
    <s v=""/>
    <x v="193"/>
    <s v="Clear NG430 Fixed Pay Dept"/>
    <x v="0"/>
    <s v="4FF_NG430_PD"/>
    <s v="TARGET"/>
    <d v="2021-04-30T00:00:00"/>
    <d v="2021-05-05T00:00:00"/>
    <s v="Yes"/>
    <s v="Natural Gas Operations-CF"/>
    <x v="1"/>
  </r>
  <r>
    <s v="AA"/>
    <s v="CU00"/>
    <s v="JRNL00534907"/>
    <s v="CF00-NG430-6120-8850"/>
    <s v="CF00"/>
    <s v="NG430"/>
    <s v="6120"/>
    <x v="0"/>
    <s v=""/>
    <x v="194"/>
    <s v="Clear NG430 Fixed Pay Dept"/>
    <x v="0"/>
    <s v="4FF_NG430_PD"/>
    <s v="TARGET"/>
    <d v="2021-04-30T00:00:00"/>
    <d v="2021-05-05T00:00:00"/>
    <s v="Yes"/>
    <s v="Natural Gas Operations-CF"/>
    <x v="0"/>
  </r>
  <r>
    <s v="AA"/>
    <s v="CU00"/>
    <s v="JRNL00534907"/>
    <s v="CF00-NG430-6240-8850"/>
    <s v="CF00"/>
    <s v="NG430"/>
    <s v="6240"/>
    <x v="0"/>
    <s v=""/>
    <x v="76"/>
    <s v="Clear NG430 Fixed Pay Dept"/>
    <x v="0"/>
    <s v="4FF_NG430_PD"/>
    <s v="TARGET"/>
    <d v="2021-04-30T00:00:00"/>
    <d v="2021-05-05T00:00:00"/>
    <s v="Yes"/>
    <s v="Natural Gas Operations-CF"/>
    <x v="9"/>
  </r>
  <r>
    <s v="AA"/>
    <s v="CU00"/>
    <s v="JRNL00533143"/>
    <s v="CF00-NG430-6320-8850"/>
    <s v="CF00"/>
    <s v="NG430"/>
    <s v="6320"/>
    <x v="0"/>
    <s v=""/>
    <x v="195"/>
    <s v="Clear NG430 Fixed Pay Dept"/>
    <x v="0"/>
    <s v="4FF_NG430_PD"/>
    <s v="TARGET"/>
    <d v="2021-03-31T00:00:00"/>
    <d v="2021-04-06T00:00:00"/>
    <s v="Yes"/>
    <s v="Natural Gas Operations-CF"/>
    <x v="2"/>
  </r>
  <r>
    <s v="AA"/>
    <s v="CU00"/>
    <s v="JRNL00533143"/>
    <s v="CF00-NG430-6330-8850"/>
    <s v="CF00"/>
    <s v="NG430"/>
    <s v="6330"/>
    <x v="0"/>
    <s v=""/>
    <x v="196"/>
    <s v="Clear NG430 Fixed Pay Dept"/>
    <x v="0"/>
    <s v="4FF_NG430_PD"/>
    <s v="TARGET"/>
    <d v="2021-03-31T00:00:00"/>
    <d v="2021-04-06T00:00:00"/>
    <s v="Yes"/>
    <s v="Natural Gas Operations-CF"/>
    <x v="11"/>
  </r>
  <r>
    <s v="AA"/>
    <s v="CU00"/>
    <s v="JRNL00533143"/>
    <s v="CF00-NG430-6390-8850"/>
    <s v="CF00"/>
    <s v="NG430"/>
    <s v="6390"/>
    <x v="0"/>
    <s v=""/>
    <x v="197"/>
    <s v="Clear NG430 Fixed Pay Dept"/>
    <x v="0"/>
    <s v="4FF_NG430_PD"/>
    <s v="TARGET"/>
    <d v="2021-03-31T00:00:00"/>
    <d v="2021-04-06T00:00:00"/>
    <s v="Yes"/>
    <s v="Natural Gas Operations-CF"/>
    <x v="12"/>
  </r>
  <r>
    <s v="AA"/>
    <s v="CU00"/>
    <s v="JRNL00533143"/>
    <s v="CF00-NG430-6240-8850"/>
    <s v="CF00"/>
    <s v="NG430"/>
    <s v="6240"/>
    <x v="0"/>
    <s v=""/>
    <x v="198"/>
    <s v="Clear NG430 Fixed Pay Dept"/>
    <x v="0"/>
    <s v="4FF_NG430_PD"/>
    <s v="TARGET"/>
    <d v="2021-03-31T00:00:00"/>
    <d v="2021-04-06T00:00:00"/>
    <s v="Yes"/>
    <s v="Natural Gas Operations-CF"/>
    <x v="9"/>
  </r>
  <r>
    <s v="AA"/>
    <s v="CU00"/>
    <s v="JRNL00533143"/>
    <s v="CF00-NG430-6290-8850"/>
    <s v="CF00"/>
    <s v="NG430"/>
    <s v="6290"/>
    <x v="0"/>
    <s v=""/>
    <x v="199"/>
    <s v="Clear NG430 Fixed Pay Dept"/>
    <x v="0"/>
    <s v="4FF_NG430_PD"/>
    <s v="TARGET"/>
    <d v="2021-03-31T00:00:00"/>
    <d v="2021-04-06T00:00:00"/>
    <s v="Yes"/>
    <s v="Natural Gas Operations-CF"/>
    <x v="8"/>
  </r>
  <r>
    <s v="AA"/>
    <s v="CU00"/>
    <s v="JRNL00533143"/>
    <s v="CF00-NG430-6310-8850"/>
    <s v="CF00"/>
    <s v="NG430"/>
    <s v="6310"/>
    <x v="0"/>
    <s v=""/>
    <x v="200"/>
    <s v="Clear NG430 Fixed Pay Dept"/>
    <x v="0"/>
    <s v="4FF_NG430_PD"/>
    <s v="TARGET"/>
    <d v="2021-03-31T00:00:00"/>
    <d v="2021-04-06T00:00:00"/>
    <s v="Yes"/>
    <s v="Natural Gas Operations-CF"/>
    <x v="10"/>
  </r>
  <r>
    <s v="AA"/>
    <s v="CU00"/>
    <s v="JRNL00533143"/>
    <s v="CF00-NG430-6110-8850"/>
    <s v="CF00"/>
    <s v="NG430"/>
    <s v="6110"/>
    <x v="0"/>
    <s v=""/>
    <x v="201"/>
    <s v="Clear NG430 Fixed Pay Dept"/>
    <x v="0"/>
    <s v="4FF_NG430_PD"/>
    <s v="TARGET"/>
    <d v="2021-03-31T00:00:00"/>
    <d v="2021-04-06T00:00:00"/>
    <s v="Yes"/>
    <s v="Natural Gas Operations-CF"/>
    <x v="1"/>
  </r>
  <r>
    <s v="AA"/>
    <s v="CU00"/>
    <s v="JRNL00533143"/>
    <s v="CF00-NG430-6120-8850"/>
    <s v="CF00"/>
    <s v="NG430"/>
    <s v="6120"/>
    <x v="0"/>
    <s v=""/>
    <x v="202"/>
    <s v="Clear NG430 Fixed Pay Dept"/>
    <x v="0"/>
    <s v="4FF_NG430_PD"/>
    <s v="TARGET"/>
    <d v="2021-03-31T00:00:00"/>
    <d v="2021-04-06T00:00:00"/>
    <s v="Yes"/>
    <s v="Natural Gas Operations-CF"/>
    <x v="0"/>
  </r>
  <r>
    <s v="AA"/>
    <s v="CU00"/>
    <s v="JRNL00531206"/>
    <s v="CF00-NG430-6320-8850"/>
    <s v="CF00"/>
    <s v="NG430"/>
    <s v="6320"/>
    <x v="0"/>
    <s v=""/>
    <x v="203"/>
    <s v="Clear NG430 Fixed Pay Dept"/>
    <x v="0"/>
    <s v="4FF_NG430_PD"/>
    <s v="TARGET"/>
    <d v="2021-02-28T00:00:00"/>
    <d v="2021-03-03T00:00:00"/>
    <s v="Yes"/>
    <s v="Natural Gas Operations-CF"/>
    <x v="2"/>
  </r>
  <r>
    <s v="AA"/>
    <s v="CU00"/>
    <s v="JRNL00531206"/>
    <s v="CF00-NG430-6330-8850"/>
    <s v="CF00"/>
    <s v="NG430"/>
    <s v="6330"/>
    <x v="0"/>
    <s v=""/>
    <x v="196"/>
    <s v="Clear NG430 Fixed Pay Dept"/>
    <x v="0"/>
    <s v="4FF_NG430_PD"/>
    <s v="TARGET"/>
    <d v="2021-02-28T00:00:00"/>
    <d v="2021-03-03T00:00:00"/>
    <s v="Yes"/>
    <s v="Natural Gas Operations-CF"/>
    <x v="11"/>
  </r>
  <r>
    <s v="AA"/>
    <s v="CU00"/>
    <s v="JRNL00531206"/>
    <s v="CF00-NG430-6390-8850"/>
    <s v="CF00"/>
    <s v="NG430"/>
    <s v="6390"/>
    <x v="0"/>
    <s v=""/>
    <x v="204"/>
    <s v="Clear NG430 Fixed Pay Dept"/>
    <x v="0"/>
    <s v="4FF_NG430_PD"/>
    <s v="TARGET"/>
    <d v="2021-02-28T00:00:00"/>
    <d v="2021-03-03T00:00:00"/>
    <s v="Yes"/>
    <s v="Natural Gas Operations-CF"/>
    <x v="12"/>
  </r>
  <r>
    <s v="AA"/>
    <s v="CU00"/>
    <s v="JRNL00531206"/>
    <s v="CF00-NG430-6310-8850"/>
    <s v="CF00"/>
    <s v="NG430"/>
    <s v="6310"/>
    <x v="0"/>
    <s v=""/>
    <x v="205"/>
    <s v="Clear NG430 Fixed Pay Dept"/>
    <x v="0"/>
    <s v="4FF_NG430_PD"/>
    <s v="TARGET"/>
    <d v="2021-02-28T00:00:00"/>
    <d v="2021-03-03T00:00:00"/>
    <s v="Yes"/>
    <s v="Natural Gas Operations-CF"/>
    <x v="10"/>
  </r>
  <r>
    <s v="AA"/>
    <s v="CU00"/>
    <s v="JRNL00531206"/>
    <s v="CF00-NG430-6110-8850"/>
    <s v="CF00"/>
    <s v="NG430"/>
    <s v="6110"/>
    <x v="0"/>
    <s v=""/>
    <x v="206"/>
    <s v="Clear NG430 Fixed Pay Dept"/>
    <x v="0"/>
    <s v="4FF_NG430_PD"/>
    <s v="TARGET"/>
    <d v="2021-02-28T00:00:00"/>
    <d v="2021-03-03T00:00:00"/>
    <s v="Yes"/>
    <s v="Natural Gas Operations-CF"/>
    <x v="1"/>
  </r>
  <r>
    <s v="AA"/>
    <s v="CU00"/>
    <s v="JRNL00531206"/>
    <s v="CF00-NG430-6120-8850"/>
    <s v="CF00"/>
    <s v="NG430"/>
    <s v="6120"/>
    <x v="0"/>
    <s v=""/>
    <x v="207"/>
    <s v="Clear NG430 Fixed Pay Dept"/>
    <x v="0"/>
    <s v="4FF_NG430_PD"/>
    <s v="TARGET"/>
    <d v="2021-02-28T00:00:00"/>
    <d v="2021-03-03T00:00:00"/>
    <s v="Yes"/>
    <s v="Natural Gas Operations-CF"/>
    <x v="0"/>
  </r>
  <r>
    <s v="AA"/>
    <s v="CU00"/>
    <s v="JRNL00531206"/>
    <s v="CF00-NG430-6240-8850"/>
    <s v="CF00"/>
    <s v="NG430"/>
    <s v="6240"/>
    <x v="0"/>
    <s v=""/>
    <x v="208"/>
    <s v="Clear NG430 Fixed Pay Dept"/>
    <x v="0"/>
    <s v="4FF_NG430_PD"/>
    <s v="TARGET"/>
    <d v="2021-02-28T00:00:00"/>
    <d v="2021-03-03T00:00:00"/>
    <s v="Yes"/>
    <s v="Natural Gas Operations-CF"/>
    <x v="9"/>
  </r>
  <r>
    <s v="AA"/>
    <s v="CU00"/>
    <s v="JRNL00531206"/>
    <s v="CF00-NG430-6290-8850"/>
    <s v="CF00"/>
    <s v="NG430"/>
    <s v="6290"/>
    <x v="0"/>
    <s v=""/>
    <x v="209"/>
    <s v="Clear NG430 Fixed Pay Dept"/>
    <x v="0"/>
    <s v="4FF_NG430_PD"/>
    <s v="TARGET"/>
    <d v="2021-02-28T00:00:00"/>
    <d v="2021-03-03T00:00:00"/>
    <s v="Yes"/>
    <s v="Natural Gas Operations-CF"/>
    <x v="8"/>
  </r>
  <r>
    <s v="AA"/>
    <s v="CU00"/>
    <s v="JRNL00529930"/>
    <s v="CF00-NG430-6120-8850"/>
    <s v="CF00"/>
    <s v="NG430"/>
    <s v="6120"/>
    <x v="0"/>
    <s v=""/>
    <x v="210"/>
    <s v="Clear NG430 Fixed Pay Dept"/>
    <x v="0"/>
    <s v="4FF_NG430_PD"/>
    <s v="TARGET"/>
    <d v="2021-01-31T00:00:00"/>
    <d v="2021-02-10T00:00:00"/>
    <s v="Yes"/>
    <s v="Natural Gas Operations-CF"/>
    <x v="0"/>
  </r>
  <r>
    <s v="AA"/>
    <s v="CU00"/>
    <s v="JRNL00529930"/>
    <s v="CF00-NG430-6110-8850"/>
    <s v="CF00"/>
    <s v="NG430"/>
    <s v="6110"/>
    <x v="0"/>
    <s v=""/>
    <x v="211"/>
    <s v="Clear NG430 Fixed Pay Dept"/>
    <x v="0"/>
    <s v="4FF_NG430_PD"/>
    <s v="TARGET"/>
    <d v="2021-01-31T00:00:00"/>
    <d v="2021-02-10T00:00:00"/>
    <s v="Yes"/>
    <s v="Natural Gas Operations-CF"/>
    <x v="1"/>
  </r>
  <r>
    <s v="AA"/>
    <s v="CU00"/>
    <s v="JRNL00529930"/>
    <s v="CF00-NG430-6320-8850"/>
    <s v="CF00"/>
    <s v="NG430"/>
    <s v="6320"/>
    <x v="0"/>
    <s v=""/>
    <x v="212"/>
    <s v="Clear NG430 Fixed Pay Dept"/>
    <x v="0"/>
    <s v="4FF_NG430_PD"/>
    <s v="TARGET"/>
    <d v="2021-01-31T00:00:00"/>
    <d v="2021-02-10T00:00:00"/>
    <s v="Yes"/>
    <s v="Natural Gas Operations-CF"/>
    <x v="2"/>
  </r>
  <r>
    <s v="AA"/>
    <s v="CU00"/>
    <s v="JRNL00529930"/>
    <s v="CF00-NG430-6240-8850"/>
    <s v="CF00"/>
    <s v="NG430"/>
    <s v="6240"/>
    <x v="0"/>
    <s v=""/>
    <x v="213"/>
    <s v="Clear NG430 Fixed Pay Dept"/>
    <x v="0"/>
    <s v="4FF_NG430_PD"/>
    <s v="TARGET"/>
    <d v="2021-01-31T00:00:00"/>
    <d v="2021-02-10T00:00:00"/>
    <s v="Yes"/>
    <s v="Natural Gas Operations-CF"/>
    <x v="9"/>
  </r>
  <r>
    <s v="AA"/>
    <s v="CU00"/>
    <s v="JRNL00529930"/>
    <s v="CF00-NG430-6290-8850"/>
    <s v="CF00"/>
    <s v="NG430"/>
    <s v="6290"/>
    <x v="0"/>
    <s v=""/>
    <x v="214"/>
    <s v="Clear NG430 Fixed Pay Dept"/>
    <x v="0"/>
    <s v="4FF_NG430_PD"/>
    <s v="TARGET"/>
    <d v="2021-01-31T00:00:00"/>
    <d v="2021-02-10T00:00:00"/>
    <s v="Yes"/>
    <s v="Natural Gas Operations-CF"/>
    <x v="8"/>
  </r>
  <r>
    <s v="AA"/>
    <s v="CU00"/>
    <s v="JRNL00529930"/>
    <s v="CF00-NG430-6310-8850"/>
    <s v="CF00"/>
    <s v="NG430"/>
    <s v="6310"/>
    <x v="0"/>
    <s v=""/>
    <x v="215"/>
    <s v="Clear NG430 Fixed Pay Dept"/>
    <x v="0"/>
    <s v="4FF_NG430_PD"/>
    <s v="TARGET"/>
    <d v="2021-01-31T00:00:00"/>
    <d v="2021-02-10T00:00:00"/>
    <s v="Yes"/>
    <s v="Natural Gas Operations-CF"/>
    <x v="10"/>
  </r>
  <r>
    <s v="AA"/>
    <s v="CU00"/>
    <s v="JRNL00529930"/>
    <s v="CF00-NG430-6150-8850"/>
    <s v="CF00"/>
    <s v="NG430"/>
    <s v="6150"/>
    <x v="0"/>
    <s v=""/>
    <x v="216"/>
    <s v="Clear NG430 Fixed Pay Dept"/>
    <x v="0"/>
    <s v="4FF_NG430_PD"/>
    <s v="TARGET"/>
    <d v="2021-01-31T00:00:00"/>
    <d v="2021-02-10T00:00:00"/>
    <s v="Yes"/>
    <s v="Natural Gas Operations-CF"/>
    <x v="14"/>
  </r>
  <r>
    <s v="AA"/>
    <s v="CU00"/>
    <s v="JRNL00529930"/>
    <s v="CF00-NG430-6210-8850"/>
    <s v="CF00"/>
    <s v="NG430"/>
    <s v="6210"/>
    <x v="0"/>
    <s v=""/>
    <x v="217"/>
    <s v="Clear NG430 Fixed Pay Dept"/>
    <x v="0"/>
    <s v="4FF_NG430_PD"/>
    <s v="TARGET"/>
    <d v="2021-01-31T00:00:00"/>
    <d v="2021-02-10T00:00:00"/>
    <s v="Yes"/>
    <s v="Natural Gas Operations-CF"/>
    <x v="3"/>
  </r>
  <r>
    <s v="AA"/>
    <s v="CU00"/>
    <s v="JRNL00529930"/>
    <s v="CF00-NG430-6220-8850"/>
    <s v="CF00"/>
    <s v="NG430"/>
    <s v="6220"/>
    <x v="0"/>
    <s v=""/>
    <x v="218"/>
    <s v="Clear NG430 Fixed Pay Dept"/>
    <x v="0"/>
    <s v="4FF_NG430_PD"/>
    <s v="TARGET"/>
    <d v="2021-01-31T00:00:00"/>
    <d v="2021-02-10T00:00:00"/>
    <s v="Yes"/>
    <s v="Natural Gas Operations-CF"/>
    <x v="4"/>
  </r>
  <r>
    <s v="AA"/>
    <s v="CU00"/>
    <s v="JRNL00529930"/>
    <s v="CF00-NG430-6330-8850"/>
    <s v="CF00"/>
    <s v="NG430"/>
    <s v="6330"/>
    <x v="0"/>
    <s v=""/>
    <x v="196"/>
    <s v="Clear NG430 Fixed Pay Dept"/>
    <x v="0"/>
    <s v="4FF_NG430_PD"/>
    <s v="TARGET"/>
    <d v="2021-01-31T00:00:00"/>
    <d v="2021-02-10T00:00:00"/>
    <s v="Yes"/>
    <s v="Natural Gas Operations-CF"/>
    <x v="11"/>
  </r>
  <r>
    <s v="AA"/>
    <s v="CU00"/>
    <s v="JRNL00529930"/>
    <s v="CF00-NG430-6390-8850"/>
    <s v="CF00"/>
    <s v="NG430"/>
    <s v="6390"/>
    <x v="0"/>
    <s v=""/>
    <x v="219"/>
    <s v="Clear NG430 Fixed Pay Dept"/>
    <x v="0"/>
    <s v="4FF_NG430_PD"/>
    <s v="TARGET"/>
    <d v="2021-01-31T00:00:00"/>
    <d v="2021-02-10T00:00:00"/>
    <s v="Yes"/>
    <s v="Natural Gas Operations-CF"/>
    <x v="12"/>
  </r>
  <r>
    <s v="AA"/>
    <s v="CU00"/>
    <s v="JRNL00545223"/>
    <s v="CF00-NG430-6310-8850"/>
    <s v="CF00"/>
    <s v="NG430"/>
    <s v="6310"/>
    <x v="0"/>
    <s v=""/>
    <x v="220"/>
    <s v="Clear NG430 Fixed Pay Dept"/>
    <x v="0"/>
    <s v="4FF_NG430_PD"/>
    <s v="TARGET"/>
    <d v="2021-10-31T00:00:00"/>
    <d v="2021-11-03T00:00:00"/>
    <s v="Yes"/>
    <s v="Natural Gas Operations-CF"/>
    <x v="10"/>
  </r>
  <r>
    <s v="AA"/>
    <s v="CU00"/>
    <s v="JRNL00545223"/>
    <s v="CF00-NG430-6320-8850"/>
    <s v="CF00"/>
    <s v="NG430"/>
    <s v="6320"/>
    <x v="0"/>
    <s v=""/>
    <x v="221"/>
    <s v="Clear NG430 Fixed Pay Dept"/>
    <x v="0"/>
    <s v="4FF_NG430_PD"/>
    <s v="TARGET"/>
    <d v="2021-10-31T00:00:00"/>
    <d v="2021-11-03T00:00:00"/>
    <s v="Yes"/>
    <s v="Natural Gas Operations-CF"/>
    <x v="2"/>
  </r>
  <r>
    <s v="AA"/>
    <s v="CU00"/>
    <s v="JRNL00545223"/>
    <s v="CF00-NG430-6330-8850"/>
    <s v="CF00"/>
    <s v="NG430"/>
    <s v="6330"/>
    <x v="0"/>
    <s v=""/>
    <x v="222"/>
    <s v="Clear NG430 Fixed Pay Dept"/>
    <x v="0"/>
    <s v="4FF_NG430_PD"/>
    <s v="TARGET"/>
    <d v="2021-10-31T00:00:00"/>
    <d v="2021-11-03T00:00:00"/>
    <s v="Yes"/>
    <s v="Natural Gas Operations-CF"/>
    <x v="11"/>
  </r>
  <r>
    <s v="AA"/>
    <s v="CU00"/>
    <s v="JRNL00545223"/>
    <s v="CF00-NG430-6390-8850"/>
    <s v="CF00"/>
    <s v="NG430"/>
    <s v="6390"/>
    <x v="0"/>
    <s v=""/>
    <x v="223"/>
    <s v="Clear NG430 Fixed Pay Dept"/>
    <x v="0"/>
    <s v="4FF_NG430_PD"/>
    <s v="TARGET"/>
    <d v="2021-10-31T00:00:00"/>
    <d v="2021-11-03T00:00:00"/>
    <s v="Yes"/>
    <s v="Natural Gas Operations-CF"/>
    <x v="12"/>
  </r>
  <r>
    <s v="AA"/>
    <s v="CU00"/>
    <s v="JRNL00545223"/>
    <s v="CF00-NG430-6220-8850"/>
    <s v="CF00"/>
    <s v="NG430"/>
    <s v="6220"/>
    <x v="0"/>
    <s v=""/>
    <x v="224"/>
    <s v="Clear NG430 Fixed Pay Dept"/>
    <x v="0"/>
    <s v="4FF_NG430_PD"/>
    <s v="TARGET"/>
    <d v="2021-10-31T00:00:00"/>
    <d v="2021-11-03T00:00:00"/>
    <s v="Yes"/>
    <s v="Natural Gas Operations-CF"/>
    <x v="4"/>
  </r>
  <r>
    <s v="AA"/>
    <s v="CU00"/>
    <s v="JRNL00545223"/>
    <s v="CF00-NG430-6240-8850"/>
    <s v="CF00"/>
    <s v="NG430"/>
    <s v="6240"/>
    <x v="0"/>
    <s v=""/>
    <x v="225"/>
    <s v="Clear NG430 Fixed Pay Dept"/>
    <x v="0"/>
    <s v="4FF_NG430_PD"/>
    <s v="TARGET"/>
    <d v="2021-10-31T00:00:00"/>
    <d v="2021-11-03T00:00:00"/>
    <s v="Yes"/>
    <s v="Natural Gas Operations-CF"/>
    <x v="9"/>
  </r>
  <r>
    <s v="AA"/>
    <s v="CU00"/>
    <s v="JRNL00545223"/>
    <s v="CF00-NG430-6290-8850"/>
    <s v="CF00"/>
    <s v="NG430"/>
    <s v="6290"/>
    <x v="0"/>
    <s v=""/>
    <x v="226"/>
    <s v="Clear NG430 Fixed Pay Dept"/>
    <x v="0"/>
    <s v="4FF_NG430_PD"/>
    <s v="TARGET"/>
    <d v="2021-10-31T00:00:00"/>
    <d v="2021-11-03T00:00:00"/>
    <s v="Yes"/>
    <s v="Natural Gas Operations-CF"/>
    <x v="8"/>
  </r>
  <r>
    <s v="AA"/>
    <s v="CU00"/>
    <s v="JRNL00545223"/>
    <s v="CF00-NG430-6110-8850"/>
    <s v="CF00"/>
    <s v="NG430"/>
    <s v="6110"/>
    <x v="0"/>
    <s v=""/>
    <x v="227"/>
    <s v="Clear NG430 Fixed Pay Dept"/>
    <x v="0"/>
    <s v="4FF_NG430_PD"/>
    <s v="TARGET"/>
    <d v="2021-10-31T00:00:00"/>
    <d v="2021-11-03T00:00:00"/>
    <s v="Yes"/>
    <s v="Natural Gas Operations-CF"/>
    <x v="1"/>
  </r>
  <r>
    <s v="AA"/>
    <s v="CU00"/>
    <s v="JRNL00545223"/>
    <s v="CF00-NG430-6210-8850"/>
    <s v="CF00"/>
    <s v="NG430"/>
    <s v="6210"/>
    <x v="0"/>
    <s v=""/>
    <x v="228"/>
    <s v="Clear NG430 Fixed Pay Dept"/>
    <x v="0"/>
    <s v="4FF_NG430_PD"/>
    <s v="TARGET"/>
    <d v="2021-10-31T00:00:00"/>
    <d v="2021-11-03T00:00:00"/>
    <s v="Yes"/>
    <s v="Natural Gas Operations-CF"/>
    <x v="3"/>
  </r>
  <r>
    <s v="AA"/>
    <s v="CU00"/>
    <s v="JRNL00541800"/>
    <s v="CF00-NG430-6120-8850"/>
    <s v="CF00"/>
    <s v="NG430"/>
    <s v="6120"/>
    <x v="0"/>
    <s v=""/>
    <x v="229"/>
    <s v="Clear NG430 Fixed Pay Dept"/>
    <x v="0"/>
    <s v="4FF_NG430_PD"/>
    <s v="TARGET"/>
    <d v="2021-08-31T00:00:00"/>
    <d v="2021-09-08T00:00:00"/>
    <s v="Yes"/>
    <s v="Natural Gas Operations-CF"/>
    <x v="0"/>
  </r>
  <r>
    <s v="AA"/>
    <s v="CU00"/>
    <s v="JRNL00541800"/>
    <s v="CF00-NG430-6110-8850"/>
    <s v="CF00"/>
    <s v="NG430"/>
    <s v="6110"/>
    <x v="0"/>
    <s v=""/>
    <x v="189"/>
    <s v="Clear NG430 Fixed Pay Dept"/>
    <x v="0"/>
    <s v="4FF_NG430_PD"/>
    <s v="TARGET"/>
    <d v="2021-08-31T00:00:00"/>
    <d v="2021-09-08T00:00:00"/>
    <s v="Yes"/>
    <s v="Natural Gas Operations-CF"/>
    <x v="1"/>
  </r>
  <r>
    <s v="AA"/>
    <s v="CU00"/>
    <s v="JRNL00541800"/>
    <s v="CF00-NG430-6290-8850"/>
    <s v="CF00"/>
    <s v="NG430"/>
    <s v="6290"/>
    <x v="0"/>
    <s v=""/>
    <x v="230"/>
    <s v="Clear NG430 Fixed Pay Dept"/>
    <x v="0"/>
    <s v="4FF_NG430_PD"/>
    <s v="TARGET"/>
    <d v="2021-08-31T00:00:00"/>
    <d v="2021-09-08T00:00:00"/>
    <s v="Yes"/>
    <s v="Natural Gas Operations-CF"/>
    <x v="8"/>
  </r>
  <r>
    <s v="AA"/>
    <s v="CU00"/>
    <s v="JRNL00541800"/>
    <s v="CF00-NG430-6310-8850"/>
    <s v="CF00"/>
    <s v="NG430"/>
    <s v="6310"/>
    <x v="0"/>
    <s v=""/>
    <x v="231"/>
    <s v="Clear NG430 Fixed Pay Dept"/>
    <x v="0"/>
    <s v="4FF_NG430_PD"/>
    <s v="TARGET"/>
    <d v="2021-08-31T00:00:00"/>
    <d v="2021-09-08T00:00:00"/>
    <s v="Yes"/>
    <s v="Natural Gas Operations-CF"/>
    <x v="10"/>
  </r>
  <r>
    <s v="AA"/>
    <s v="CU00"/>
    <s v="JRNL00541800"/>
    <s v="CF00-NG430-6230-8850"/>
    <s v="CF00"/>
    <s v="NG430"/>
    <s v="6230"/>
    <x v="0"/>
    <s v=""/>
    <x v="232"/>
    <s v="Clear NG430 Fixed Pay Dept"/>
    <x v="0"/>
    <s v="4FF_NG430_PD"/>
    <s v="TARGET"/>
    <d v="2021-08-31T00:00:00"/>
    <d v="2021-09-08T00:00:00"/>
    <s v="Yes"/>
    <s v="Natural Gas Operations-CF"/>
    <x v="15"/>
  </r>
  <r>
    <s v="AA"/>
    <s v="CU00"/>
    <s v="JRNL00541800"/>
    <s v="CF00-NG430-6240-8850"/>
    <s v="CF00"/>
    <s v="NG430"/>
    <s v="6240"/>
    <x v="0"/>
    <s v=""/>
    <x v="233"/>
    <s v="Clear NG430 Fixed Pay Dept"/>
    <x v="0"/>
    <s v="4FF_NG430_PD"/>
    <s v="TARGET"/>
    <d v="2021-08-31T00:00:00"/>
    <d v="2021-09-08T00:00:00"/>
    <s v="Yes"/>
    <s v="Natural Gas Operations-CF"/>
    <x v="9"/>
  </r>
  <r>
    <s v="AA"/>
    <s v="CU00"/>
    <s v="JRNL00541800"/>
    <s v="CF00-NG430-6390-8850"/>
    <s v="CF00"/>
    <s v="NG430"/>
    <s v="6390"/>
    <x v="0"/>
    <s v=""/>
    <x v="234"/>
    <s v="Clear NG430 Fixed Pay Dept"/>
    <x v="0"/>
    <s v="4FF_NG430_PD"/>
    <s v="TARGET"/>
    <d v="2021-08-31T00:00:00"/>
    <d v="2021-09-08T00:00:00"/>
    <s v="Yes"/>
    <s v="Natural Gas Operations-CF"/>
    <x v="12"/>
  </r>
  <r>
    <s v="AA"/>
    <s v="CU00"/>
    <s v="JRNL00541800"/>
    <s v="CF00-NG430-6320-8850"/>
    <s v="CF00"/>
    <s v="NG430"/>
    <s v="6320"/>
    <x v="0"/>
    <s v=""/>
    <x v="235"/>
    <s v="Clear NG430 Fixed Pay Dept"/>
    <x v="0"/>
    <s v="4FF_NG430_PD"/>
    <s v="TARGET"/>
    <d v="2021-08-31T00:00:00"/>
    <d v="2021-09-08T00:00:00"/>
    <s v="Yes"/>
    <s v="Natural Gas Operations-CF"/>
    <x v="2"/>
  </r>
  <r>
    <s v="AA"/>
    <s v="CU00"/>
    <s v="JRNL00541800"/>
    <s v="CF00-NG430-6330-8850"/>
    <s v="CF00"/>
    <s v="NG430"/>
    <s v="6330"/>
    <x v="0"/>
    <s v=""/>
    <x v="101"/>
    <s v="Clear NG430 Fixed Pay Dept"/>
    <x v="0"/>
    <s v="4FF_NG430_PD"/>
    <s v="TARGET"/>
    <d v="2021-08-31T00:00:00"/>
    <d v="2021-09-08T00:00:00"/>
    <s v="Yes"/>
    <s v="Natural Gas Operations-CF"/>
    <x v="11"/>
  </r>
  <r>
    <s v="AA"/>
    <s v="CU00"/>
    <s v="JRNL00536555"/>
    <s v="CF00-NG430-6320-8850"/>
    <s v="CF00"/>
    <s v="NG430"/>
    <s v="6320"/>
    <x v="0"/>
    <s v=""/>
    <x v="236"/>
    <s v="Clear NG430 Fixed Pay Dept"/>
    <x v="0"/>
    <s v="4FF_NG430_PD"/>
    <s v="TARGET"/>
    <d v="2021-05-31T00:00:00"/>
    <d v="2021-06-03T00:00:00"/>
    <s v="Yes"/>
    <s v="Natural Gas Operations-CF"/>
    <x v="2"/>
  </r>
  <r>
    <s v="AA"/>
    <s v="CU00"/>
    <s v="JRNL00536555"/>
    <s v="CF00-NG430-6330-8850"/>
    <s v="CF00"/>
    <s v="NG430"/>
    <s v="6330"/>
    <x v="0"/>
    <s v=""/>
    <x v="101"/>
    <s v="Clear NG430 Fixed Pay Dept"/>
    <x v="0"/>
    <s v="4FF_NG430_PD"/>
    <s v="TARGET"/>
    <d v="2021-05-31T00:00:00"/>
    <d v="2021-06-03T00:00:00"/>
    <s v="Yes"/>
    <s v="Natural Gas Operations-CF"/>
    <x v="11"/>
  </r>
  <r>
    <s v="AA"/>
    <s v="CU00"/>
    <s v="JRNL00536555"/>
    <s v="CF00-NG430-6390-8850"/>
    <s v="CF00"/>
    <s v="NG430"/>
    <s v="6390"/>
    <x v="0"/>
    <s v=""/>
    <x v="237"/>
    <s v="Clear NG430 Fixed Pay Dept"/>
    <x v="0"/>
    <s v="4FF_NG430_PD"/>
    <s v="TARGET"/>
    <d v="2021-05-31T00:00:00"/>
    <d v="2021-06-03T00:00:00"/>
    <s v="Yes"/>
    <s v="Natural Gas Operations-CF"/>
    <x v="12"/>
  </r>
  <r>
    <s v="AA"/>
    <s v="CU00"/>
    <s v="JRNL00536555"/>
    <s v="CF00-NG430-6250-8850"/>
    <s v="CF00"/>
    <s v="NG430"/>
    <s v="6250"/>
    <x v="0"/>
    <s v=""/>
    <x v="238"/>
    <s v="Clear NG430 Fixed Pay Dept"/>
    <x v="0"/>
    <s v="4FF_NG430_PD"/>
    <s v="TARGET"/>
    <d v="2021-05-31T00:00:00"/>
    <d v="2021-06-03T00:00:00"/>
    <s v="Yes"/>
    <s v="Natural Gas Operations-CF"/>
    <x v="13"/>
  </r>
  <r>
    <s v="AA"/>
    <s v="CU00"/>
    <s v="JRNL00536555"/>
    <s v="CF00-NG430-6290-8850"/>
    <s v="CF00"/>
    <s v="NG430"/>
    <s v="6290"/>
    <x v="0"/>
    <s v=""/>
    <x v="239"/>
    <s v="Clear NG430 Fixed Pay Dept"/>
    <x v="0"/>
    <s v="4FF_NG430_PD"/>
    <s v="TARGET"/>
    <d v="2021-05-31T00:00:00"/>
    <d v="2021-06-03T00:00:00"/>
    <s v="Yes"/>
    <s v="Natural Gas Operations-CF"/>
    <x v="8"/>
  </r>
  <r>
    <s v="AA"/>
    <s v="CU00"/>
    <s v="JRNL00536555"/>
    <s v="CF00-NG430-6310-8850"/>
    <s v="CF00"/>
    <s v="NG430"/>
    <s v="6310"/>
    <x v="0"/>
    <s v=""/>
    <x v="240"/>
    <s v="Clear NG430 Fixed Pay Dept"/>
    <x v="0"/>
    <s v="4FF_NG430_PD"/>
    <s v="TARGET"/>
    <d v="2021-05-31T00:00:00"/>
    <d v="2021-06-03T00:00:00"/>
    <s v="Yes"/>
    <s v="Natural Gas Operations-CF"/>
    <x v="10"/>
  </r>
  <r>
    <s v="AA"/>
    <s v="CU00"/>
    <s v="JRNL00536555"/>
    <s v="CF00-NG430-6120-8850"/>
    <s v="CF00"/>
    <s v="NG430"/>
    <s v="6120"/>
    <x v="0"/>
    <s v=""/>
    <x v="241"/>
    <s v="Clear NG430 Fixed Pay Dept"/>
    <x v="0"/>
    <s v="4FF_NG430_PD"/>
    <s v="TARGET"/>
    <d v="2021-05-31T00:00:00"/>
    <d v="2021-06-03T00:00:00"/>
    <s v="Yes"/>
    <s v="Natural Gas Operations-CF"/>
    <x v="0"/>
  </r>
  <r>
    <s v="AA"/>
    <s v="CU00"/>
    <s v="JRNL00536555"/>
    <s v="CF00-NG430-6220-8850"/>
    <s v="CF00"/>
    <s v="NG430"/>
    <s v="6220"/>
    <x v="0"/>
    <s v=""/>
    <x v="242"/>
    <s v="Clear NG430 Fixed Pay Dept"/>
    <x v="0"/>
    <s v="4FF_NG430_PD"/>
    <s v="TARGET"/>
    <d v="2021-05-31T00:00:00"/>
    <d v="2021-06-03T00:00:00"/>
    <s v="Yes"/>
    <s v="Natural Gas Operations-CF"/>
    <x v="4"/>
  </r>
  <r>
    <s v="AA"/>
    <s v="CU00"/>
    <s v="JRNL00536555"/>
    <s v="CF00-NG430-6240-8850"/>
    <s v="CF00"/>
    <s v="NG430"/>
    <s v="6240"/>
    <x v="0"/>
    <s v=""/>
    <x v="243"/>
    <s v="Clear NG430 Fixed Pay Dept"/>
    <x v="0"/>
    <s v="4FF_NG430_PD"/>
    <s v="TARGET"/>
    <d v="2021-05-31T00:00:00"/>
    <d v="2021-06-03T00:00:00"/>
    <s v="Yes"/>
    <s v="Natural Gas Operations-CF"/>
    <x v="9"/>
  </r>
  <r>
    <s v="AA"/>
    <s v="CU00"/>
    <s v="JRNL00541882"/>
    <s v="CF00-NG430-6120-8850"/>
    <s v="CF00"/>
    <s v="NG430"/>
    <s v="6120"/>
    <x v="0"/>
    <s v=""/>
    <x v="244"/>
    <s v="NG430_Payroll Accrual 1B"/>
    <x v="0"/>
    <s v="F8_NG430_PA1B"/>
    <s v="JRNL00541819"/>
    <d v="2021-09-30T00:00:00"/>
    <d v="2021-10-05T00:00:00"/>
    <s v="Yes"/>
    <s v="Natural Gas Operations-CF"/>
    <x v="0"/>
  </r>
  <r>
    <s v="AA"/>
    <s v="CU00"/>
    <s v="JRNL00535009"/>
    <s v="CF00-NG430-6110-8850"/>
    <s v="CF00"/>
    <s v="NG430"/>
    <s v="6110"/>
    <x v="0"/>
    <s v=""/>
    <x v="245"/>
    <s v="NG430_Payroll Accrual 1A"/>
    <x v="0"/>
    <s v="F8_NG430_PA1A"/>
    <s v="JRNL00534926"/>
    <d v="2021-05-31T00:00:00"/>
    <d v="2021-06-03T00:00:00"/>
    <s v="Yes"/>
    <s v="Natural Gas Operations-CF"/>
    <x v="1"/>
  </r>
  <r>
    <s v="AA"/>
    <s v="CU00"/>
    <s v="JRNL00533182"/>
    <s v="CF00-NG431-6110-8850"/>
    <s v="CF00"/>
    <s v="NG431"/>
    <s v="6110"/>
    <x v="0"/>
    <s v=""/>
    <x v="246"/>
    <s v="NG431_Payroll Accrual 1A"/>
    <x v="0"/>
    <s v="F8_NG431_PA1A"/>
    <s v="JRNL00533162"/>
    <d v="2021-04-30T00:00:00"/>
    <d v="2021-05-05T00:00:00"/>
    <s v="Yes"/>
    <s v="Gas Operations Supervisor CF and WF"/>
    <x v="1"/>
  </r>
  <r>
    <s v="AA"/>
    <s v="CU00"/>
    <s v="JRNL00535009"/>
    <s v="CF00-NG430-6120-8850"/>
    <s v="CF00"/>
    <s v="NG430"/>
    <s v="6120"/>
    <x v="0"/>
    <s v=""/>
    <x v="247"/>
    <s v="NG430_Payroll Accrual 1B"/>
    <x v="0"/>
    <s v="F8_NG430_PA1B"/>
    <s v="JRNL00534926"/>
    <d v="2021-05-31T00:00:00"/>
    <d v="2021-06-03T00:00:00"/>
    <s v="Yes"/>
    <s v="Natural Gas Operations-CF"/>
    <x v="0"/>
  </r>
  <r>
    <s v="AA"/>
    <s v="CU00"/>
    <s v="JRNL00543502"/>
    <s v="CF00-NG430-6120-8850"/>
    <s v="CF00"/>
    <s v="NG430"/>
    <s v="6120"/>
    <x v="0"/>
    <s v=""/>
    <x v="248"/>
    <s v="NG430_Payroll Accrual 1B"/>
    <x v="0"/>
    <s v="F8_NG430_PA1B"/>
    <s v="JRNL00543485"/>
    <d v="2021-10-31T00:00:00"/>
    <d v="2021-11-03T00:00:00"/>
    <s v="Yes"/>
    <s v="Natural Gas Operations-CF"/>
    <x v="0"/>
  </r>
  <r>
    <s v="AA-ADJ"/>
    <s v="CU00"/>
    <s v="JRNL00531235"/>
    <s v="CF00-GM410-6320-8850"/>
    <s v="CF00"/>
    <s v="GM410"/>
    <s v="6320"/>
    <x v="0"/>
    <s v=""/>
    <x v="232"/>
    <s v="Clear GM410"/>
    <x v="0"/>
    <s v=""/>
    <s v="JRNL00531235"/>
    <d v="2021-02-28T00:00:00"/>
    <d v="2021-03-03T00:00:00"/>
    <s v="Yes"/>
    <s v="General Manager-SF"/>
    <x v="2"/>
  </r>
  <r>
    <s v="AA"/>
    <s v="CU00"/>
    <s v="JRNL00543502"/>
    <s v="CF00-NG430-6110-8850"/>
    <s v="CF00"/>
    <s v="NG430"/>
    <s v="6110"/>
    <x v="0"/>
    <s v=""/>
    <x v="249"/>
    <s v="NG430_Payroll Accrual 1A"/>
    <x v="0"/>
    <s v="F8_NG430_PA1A"/>
    <s v="JRNL00543485"/>
    <d v="2021-10-31T00:00:00"/>
    <d v="2021-11-03T00:00:00"/>
    <s v="Yes"/>
    <s v="Natural Gas Operations-CF"/>
    <x v="1"/>
  </r>
  <r>
    <s v="AA"/>
    <s v="CU00"/>
    <s v="JRNL00527628"/>
    <s v="CF00-NG430-6120-8850"/>
    <s v="CF00"/>
    <s v="NG430"/>
    <s v="6120"/>
    <x v="0"/>
    <s v=""/>
    <x v="250"/>
    <s v="NG430_Payroll Accrual 1B"/>
    <x v="0"/>
    <s v="F8_NG430_PA1B"/>
    <s v="JRNL00527598"/>
    <d v="2021-01-31T00:00:00"/>
    <d v="2021-02-10T00:00:00"/>
    <s v="Yes"/>
    <s v="Natural Gas Operations-CF"/>
    <x v="0"/>
  </r>
  <r>
    <s v="AA"/>
    <s v="CU00"/>
    <s v="JRNL00527630"/>
    <s v="CF00-OP400-6110-8850"/>
    <s v="CF00"/>
    <s v="OP400"/>
    <s v="6110"/>
    <x v="0"/>
    <s v=""/>
    <x v="251"/>
    <s v="OP400_Payroll Accrual 1A"/>
    <x v="0"/>
    <s v="F7_OP400_PA1A"/>
    <s v="JRNL00527600"/>
    <d v="2021-01-31T00:00:00"/>
    <d v="2021-02-10T00:00:00"/>
    <s v="Yes"/>
    <s v="Operations Compliance Managers"/>
    <x v="1"/>
  </r>
  <r>
    <s v="AA"/>
    <s v="CU00"/>
    <s v="JRNL00538449"/>
    <s v="CF00-NG431-6110-8850"/>
    <s v="CF00"/>
    <s v="NG431"/>
    <s v="6110"/>
    <x v="0"/>
    <s v=""/>
    <x v="252"/>
    <s v="NG431_Payroll Accrual 1A"/>
    <x v="0"/>
    <s v="F8_NG431_PA1A"/>
    <s v="JRNL00538416"/>
    <d v="2021-07-31T00:00:00"/>
    <d v="2021-08-04T00:00:00"/>
    <s v="Yes"/>
    <s v="Gas Operations Supervisor CF and WF"/>
    <x v="1"/>
  </r>
  <r>
    <s v="AA"/>
    <s v="CU00"/>
    <s v="JRNL00527628"/>
    <s v="CF00-NG430-6110-8850"/>
    <s v="CF00"/>
    <s v="NG430"/>
    <s v="6110"/>
    <x v="0"/>
    <s v=""/>
    <x v="253"/>
    <s v="NG430_Payroll Accrual 1A"/>
    <x v="0"/>
    <s v="F8_NG430_PA1A"/>
    <s v="JRNL00527598"/>
    <d v="2021-01-31T00:00:00"/>
    <d v="2021-02-10T00:00:00"/>
    <s v="Yes"/>
    <s v="Natural Gas Operations-CF"/>
    <x v="1"/>
  </r>
  <r>
    <s v="AA"/>
    <s v="CU00"/>
    <s v="JRNL00545282"/>
    <s v="CF00-NG430-6110-8850"/>
    <s v="CF00"/>
    <s v="NG430"/>
    <s v="6110"/>
    <x v="0"/>
    <s v=""/>
    <x v="254"/>
    <s v="NG430_Payroll Accrual 1A"/>
    <x v="0"/>
    <s v="F8_NG430_PA1A"/>
    <s v="JRNL00545242"/>
    <d v="2021-11-30T00:00:00"/>
    <d v="2021-12-05T00:00:00"/>
    <s v="Yes"/>
    <s v="Natural Gas Operations-CF"/>
    <x v="1"/>
  </r>
  <r>
    <s v="AA"/>
    <s v="CU00"/>
    <s v="JRNL00541882"/>
    <s v="CF00-NG430-6110-8850"/>
    <s v="CF00"/>
    <s v="NG430"/>
    <s v="6110"/>
    <x v="0"/>
    <s v=""/>
    <x v="255"/>
    <s v="NG430_Payroll Accrual 1A"/>
    <x v="0"/>
    <s v="F8_NG430_PA1A"/>
    <s v="JRNL00541819"/>
    <d v="2021-09-30T00:00:00"/>
    <d v="2021-10-05T00:00:00"/>
    <s v="Yes"/>
    <s v="Natural Gas Operations-CF"/>
    <x v="1"/>
  </r>
  <r>
    <s v="AA"/>
    <s v="CU00"/>
    <s v="JRNL00540156"/>
    <s v="CF00-NG431-6110-8850"/>
    <s v="CF00"/>
    <s v="NG431"/>
    <s v="6110"/>
    <x v="0"/>
    <s v=""/>
    <x v="256"/>
    <s v="NG431_Payroll Accrual 1A"/>
    <x v="0"/>
    <s v="F8_NG431_PA1A"/>
    <s v="JRNL00540124"/>
    <d v="2021-08-31T00:00:00"/>
    <d v="2021-09-08T00:00:00"/>
    <s v="Yes"/>
    <s v="Gas Operations Supervisor CF and WF"/>
    <x v="1"/>
  </r>
  <r>
    <s v="AA"/>
    <s v="CU00"/>
    <s v="JRNL00546859"/>
    <s v="CF00-NG431-6110-8850"/>
    <s v="CF00"/>
    <s v="NG431"/>
    <s v="6110"/>
    <x v="0"/>
    <s v=""/>
    <x v="257"/>
    <s v="NG431_Payroll Accrual 1A"/>
    <x v="0"/>
    <s v="F8_NG431_PA1A"/>
    <s v="JRNL00546838"/>
    <d v="2021-12-31T00:00:00"/>
    <d v="2022-01-07T00:00:00"/>
    <s v="Yes"/>
    <s v="Gas Operations Supervisor CF and WF"/>
    <x v="1"/>
  </r>
  <r>
    <s v="AA"/>
    <s v="CU00"/>
    <s v="JRNL00545282"/>
    <s v="CF00-NG431-6110-8850"/>
    <s v="CF00"/>
    <s v="NG431"/>
    <s v="6110"/>
    <x v="0"/>
    <s v=""/>
    <x v="71"/>
    <s v="NG431_Payroll Accrual 1A"/>
    <x v="0"/>
    <s v="F8_NG431_PA1A"/>
    <s v="JRNL00545242"/>
    <d v="2021-11-30T00:00:00"/>
    <d v="2021-12-05T00:00:00"/>
    <s v="Yes"/>
    <s v="Gas Operations Supervisor CF and WF"/>
    <x v="1"/>
  </r>
  <r>
    <s v="AA"/>
    <s v="CU00"/>
    <s v="JRNL00527627"/>
    <s v="CF00-NG400-6110-8850"/>
    <s v="CF00"/>
    <s v="NG400"/>
    <s v="6110"/>
    <x v="0"/>
    <s v=""/>
    <x v="258"/>
    <s v="NG400_Payroll Accrual 1A"/>
    <x v="0"/>
    <s v="F8_NG400_PA1A"/>
    <s v="JRNL00527597"/>
    <d v="2021-01-31T00:00:00"/>
    <d v="2021-02-10T00:00:00"/>
    <s v="Yes"/>
    <s v="Gas Operations Compliance"/>
    <x v="1"/>
  </r>
  <r>
    <s v="AA"/>
    <s v="CU00"/>
    <s v="JRNL00527631"/>
    <s v="CF00-MG781-6110-8850"/>
    <s v="CF00"/>
    <s v="MG781"/>
    <s v="6110"/>
    <x v="0"/>
    <s v=""/>
    <x v="259"/>
    <s v="Clear MG781_Payroll Accrual"/>
    <x v="0"/>
    <s v=""/>
    <s v="JRNL00527611"/>
    <d v="2021-01-31T00:00:00"/>
    <d v="2021-02-10T00:00:00"/>
    <s v="Yes"/>
    <s v="VP-Operations Services"/>
    <x v="1"/>
  </r>
  <r>
    <s v="AA"/>
    <s v="CU00"/>
    <s v="JRNL00543502"/>
    <s v="CF00-NG431-6110-8850"/>
    <s v="CF00"/>
    <s v="NG431"/>
    <s v="6110"/>
    <x v="0"/>
    <s v=""/>
    <x v="260"/>
    <s v="NG431_Payroll Accrual 1A"/>
    <x v="0"/>
    <s v="F8_NG431_PA1A"/>
    <s v="JRNL00543485"/>
    <d v="2021-10-31T00:00:00"/>
    <d v="2021-11-03T00:00:00"/>
    <s v="Yes"/>
    <s v="Gas Operations Supervisor CF and WF"/>
    <x v="1"/>
  </r>
  <r>
    <s v="SYS-AP"/>
    <s v="FC00"/>
    <s v="JRNL00530320"/>
    <s v="CF00-FC460-7830-8870"/>
    <s v="CF00"/>
    <s v="FC460"/>
    <s v="7830"/>
    <x v="1"/>
    <s v=""/>
    <x v="261"/>
    <s v="LEAK REPAIR; 112 S 20TH ST"/>
    <x v="1"/>
    <s v="113459A"/>
    <s v="VO835257"/>
    <d v="2021-02-15T00:00:00"/>
    <d v="2021-02-16T00:00:00"/>
    <s v="Yes"/>
    <s v="Facilities-West"/>
    <x v="16"/>
  </r>
  <r>
    <s v="SYS-AP"/>
    <s v="FC00"/>
    <s v="JRNL00530320"/>
    <s v="CF00-FC460-7830-8870"/>
    <s v="CF00"/>
    <s v="FC460"/>
    <s v="7830"/>
    <x v="1"/>
    <s v=""/>
    <x v="262"/>
    <s v="LEAK REPAIR; 114 BRIDGETON ST"/>
    <x v="1"/>
    <s v="113447A"/>
    <s v="VO835272"/>
    <d v="2021-02-15T00:00:00"/>
    <d v="2021-02-16T00:00:00"/>
    <s v="Yes"/>
    <s v="Facilities-West"/>
    <x v="16"/>
  </r>
  <r>
    <s v="SYS-AP"/>
    <s v="FC00"/>
    <s v="JRNL00537426"/>
    <s v="CF00-FC460-7830-8870"/>
    <s v="CF00"/>
    <s v="FC460"/>
    <s v="7830"/>
    <x v="1"/>
    <s v=""/>
    <x v="263"/>
    <s v="LAKE HAMILTON HIT LINE"/>
    <x v="2"/>
    <s v="1924"/>
    <s v="VO860000"/>
    <d v="2021-06-15T00:00:00"/>
    <d v="2021-06-16T00:00:00"/>
    <s v="Yes"/>
    <s v="Facilities-West"/>
    <x v="16"/>
  </r>
  <r>
    <s v="SYS-AP"/>
    <s v="FC00"/>
    <s v="JRNL00547785"/>
    <s v="CF00-FC460-7830-8870"/>
    <s v="CF00"/>
    <s v="FC460"/>
    <s v="7830"/>
    <x v="1"/>
    <s v=""/>
    <x v="264"/>
    <s v="2 300 SA105 RF WW FLG SB 08 (FL"/>
    <x v="3"/>
    <s v="7711147-001-000"/>
    <s v="VO895015"/>
    <d v="2021-12-27T00:00:00"/>
    <d v="2021-12-28T00:00:00"/>
    <s v="Yes"/>
    <s v="Facilities-West"/>
    <x v="16"/>
  </r>
  <r>
    <s v="SYS-AP"/>
    <s v="FC00"/>
    <s v="JRNL00544307"/>
    <s v="CF00-FC460-7830-8870"/>
    <s v="CF00"/>
    <s v="FC460"/>
    <s v="7830"/>
    <x v="1"/>
    <s v=""/>
    <x v="265"/>
    <s v="MAINT OF MAINS"/>
    <x v="4"/>
    <s v="402113"/>
    <s v="VO882404"/>
    <d v="2021-10-19T00:00:00"/>
    <d v="2021-10-20T00:00:00"/>
    <s v="Yes"/>
    <s v="Facilities-West"/>
    <x v="16"/>
  </r>
  <r>
    <s v="SYS-AP"/>
    <s v="FC00"/>
    <s v="JRNL00547401"/>
    <s v="CF00-FC460-7830-8870"/>
    <s v="CF00"/>
    <s v="FC460"/>
    <s v="7830"/>
    <x v="1"/>
    <s v=""/>
    <x v="266"/>
    <s v="MAINT MAINS"/>
    <x v="4"/>
    <s v="424081"/>
    <s v="VO892149"/>
    <d v="2021-12-09T00:00:00"/>
    <d v="2021-12-10T00:00:00"/>
    <s v="Yes"/>
    <s v="Facilities-West"/>
    <x v="16"/>
  </r>
  <r>
    <s v="SYS-AP"/>
    <s v="FC00"/>
    <s v="JRNL00533334"/>
    <s v="CF00-OP460-7290-8870"/>
    <s v="CF00"/>
    <s v="OP460"/>
    <s v="7290"/>
    <x v="1"/>
    <s v=""/>
    <x v="267"/>
    <s v="2461 E. GULF LAKE HWY., INVERNE"/>
    <x v="4"/>
    <s v="322137"/>
    <s v="VO846536"/>
    <d v="2021-04-06T00:00:00"/>
    <d v="2021-04-06T00:00:00"/>
    <s v="Yes"/>
    <s v="Gas Operations-West"/>
    <x v="17"/>
  </r>
  <r>
    <s v="SYS-AP"/>
    <s v="FC00"/>
    <s v="JRNL00531904"/>
    <s v="CF00-FC460-7830-8870"/>
    <s v="CF00"/>
    <s v="FC460"/>
    <s v="7830"/>
    <x v="1"/>
    <s v=""/>
    <x v="268"/>
    <s v="LEAK REPAIR; 207 TIFFANY LOOP"/>
    <x v="1"/>
    <s v="113491A"/>
    <s v="VO840464"/>
    <d v="2021-03-09T00:00:00"/>
    <d v="2021-03-10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269"/>
    <s v="BARTOW HOSPITAL EMERGENCY"/>
    <x v="2"/>
    <s v="1981"/>
    <s v="VO874334"/>
    <d v="2021-09-01T00:00:00"/>
    <d v="2021-09-02T00:00:00"/>
    <s v="Yes"/>
    <s v="Facilities-West"/>
    <x v="16"/>
  </r>
  <r>
    <s v="SYS-AP"/>
    <s v="FC00"/>
    <s v="JRNL00530745"/>
    <s v="CF00-FC460-7830-8870"/>
    <s v="CF00"/>
    <s v="FC460"/>
    <s v="7830"/>
    <x v="1"/>
    <s v=""/>
    <x v="270"/>
    <s v="US HWY 27 &amp; US HWY 17-92"/>
    <x v="1"/>
    <s v="113478A"/>
    <s v="VO838312"/>
    <d v="2021-02-26T00:00:00"/>
    <d v="2021-02-26T00:00:00"/>
    <s v="Yes"/>
    <s v="Facilities-West"/>
    <x v="16"/>
  </r>
  <r>
    <s v="SYS-AP"/>
    <s v="FC00"/>
    <s v="JRNL00547785"/>
    <s v="CF00-FC460-7830-8870"/>
    <s v="CF00"/>
    <s v="FC460"/>
    <s v="7830"/>
    <x v="1"/>
    <s v=""/>
    <x v="271"/>
    <s v="RECKER ROAD"/>
    <x v="3"/>
    <s v="7704399-000-000"/>
    <s v="VO895014"/>
    <d v="2021-12-27T00:00:00"/>
    <d v="2021-12-28T00:00:00"/>
    <s v="Yes"/>
    <s v="Facilities-West"/>
    <x v="16"/>
  </r>
  <r>
    <s v="SYS-AP"/>
    <s v="FC00"/>
    <s v="JRNL00529162"/>
    <s v="CF00-FC460-7830-8870"/>
    <s v="CF00"/>
    <s v="FC460"/>
    <s v="7830"/>
    <x v="1"/>
    <s v=""/>
    <x v="272"/>
    <s v="US 27 &amp; POLO PARK"/>
    <x v="1"/>
    <s v="113427A"/>
    <s v="VO832343"/>
    <d v="2021-02-01T00:00:00"/>
    <d v="2021-02-02T00:00:00"/>
    <s v="Yes"/>
    <s v="Facilities-West"/>
    <x v="16"/>
  </r>
  <r>
    <s v="SYS-AP"/>
    <s v="FC00"/>
    <s v="JRNL00543195"/>
    <s v="CF00-FC460-7830-8870"/>
    <s v="CF00"/>
    <s v="FC460"/>
    <s v="7830"/>
    <x v="1"/>
    <s v=""/>
    <x v="273"/>
    <s v="BACK UP- PLANT CITY HIT LINE"/>
    <x v="2"/>
    <s v="2011"/>
    <s v="VO879488"/>
    <d v="2021-10-01T00:00:00"/>
    <d v="2021-10-04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274"/>
    <s v="LAKE MATTIE ROAD SURVEY/ LAND S"/>
    <x v="5"/>
    <s v="FPU11111003"/>
    <s v="VO889898"/>
    <d v="2021-11-29T00:00:00"/>
    <d v="2021-11-30T00:00:00"/>
    <s v="Yes"/>
    <s v="Facilities-West"/>
    <x v="16"/>
  </r>
  <r>
    <s v="SYS-AP"/>
    <s v="FC00"/>
    <s v="JRNL00534093"/>
    <s v="CF00-FC460-7830-8870"/>
    <s v="CF00"/>
    <s v="FC460"/>
    <s v="7830"/>
    <x v="1"/>
    <s v=""/>
    <x v="275"/>
    <s v="LEAK REPAIR - 1009 E CANAL ST"/>
    <x v="1"/>
    <s v="113556A"/>
    <s v="VO849202"/>
    <d v="2021-04-19T00:00:00"/>
    <d v="2021-04-20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276"/>
    <s v="SYMPHONY PLACE (RITCHIE BROTHER"/>
    <x v="1"/>
    <s v="113676A"/>
    <s v="VO868625"/>
    <d v="2021-08-02T00:00:00"/>
    <d v="2021-08-03T00:00:00"/>
    <s v="Yes"/>
    <s v="Facilities-West"/>
    <x v="16"/>
  </r>
  <r>
    <s v="SYS-AP"/>
    <s v="FC00"/>
    <s v="JRNL00544119"/>
    <s v="CF00-FC460-7830-8870"/>
    <s v="CF00"/>
    <s v="FC460"/>
    <s v="7830"/>
    <x v="1"/>
    <s v=""/>
    <x v="277"/>
    <s v="SR 544: LAKE HAMILTON LOCATE"/>
    <x v="1"/>
    <s v="113759A"/>
    <s v="VO880943"/>
    <d v="2021-10-12T00:00:00"/>
    <d v="2021-10-13T00:00:00"/>
    <s v="Yes"/>
    <s v="Facilities-West"/>
    <x v="16"/>
  </r>
  <r>
    <s v="SYS-AP"/>
    <s v="FC00"/>
    <s v="JRNL00537791"/>
    <s v="CF00-FC460-7830-8870"/>
    <s v="CF00"/>
    <s v="FC460"/>
    <s v="7830"/>
    <x v="1"/>
    <s v=""/>
    <x v="278"/>
    <s v="MAINT OF MAINS"/>
    <x v="4"/>
    <s v="351066"/>
    <s v="VO862534"/>
    <d v="2021-06-25T00:00:00"/>
    <d v="2021-06-28T00:00:00"/>
    <s v="Yes"/>
    <s v="Facilities-West"/>
    <x v="16"/>
  </r>
  <r>
    <s v="SYS-AP"/>
    <s v="FC00"/>
    <s v="JRNL00532420"/>
    <s v="CF00-FC460-7830-8870"/>
    <s v="CF00"/>
    <s v="FC460"/>
    <s v="7830"/>
    <x v="1"/>
    <s v=""/>
    <x v="279"/>
    <s v="US HWY 27 &amp; 17-92; LINE SPOTTIN"/>
    <x v="1"/>
    <s v="113519A"/>
    <s v="VO844300"/>
    <d v="2021-03-25T00:00:00"/>
    <d v="2021-03-26T00:00:00"/>
    <s v="Yes"/>
    <s v="Facilities-West"/>
    <x v="16"/>
  </r>
  <r>
    <s v="SYS-AP"/>
    <s v="FC00"/>
    <s v="JRNL00536392"/>
    <s v="CF00-OP460-7290-8870"/>
    <s v="CF00"/>
    <s v="OP460"/>
    <s v="7290"/>
    <x v="1"/>
    <s v=""/>
    <x v="278"/>
    <s v="MAINT OF MAINS"/>
    <x v="4"/>
    <s v="344158"/>
    <s v="VO857457"/>
    <d v="2021-06-01T00:00:00"/>
    <d v="2021-06-02T00:00:00"/>
    <s v="Yes"/>
    <s v="Gas Operations-West"/>
    <x v="17"/>
  </r>
  <r>
    <s v="SYS-AP"/>
    <s v="FC00"/>
    <s v="JRNL00536392"/>
    <s v="CF00-OP460-7290-8870"/>
    <s v="CF00"/>
    <s v="OP460"/>
    <s v="7290"/>
    <x v="1"/>
    <s v=""/>
    <x v="280"/>
    <s v="MAINT OF MAINS"/>
    <x v="4"/>
    <s v="344156"/>
    <s v="VO857459"/>
    <d v="2021-06-01T00:00:00"/>
    <d v="2021-06-02T00:00:00"/>
    <s v="Yes"/>
    <s v="Gas Operations-West"/>
    <x v="17"/>
  </r>
  <r>
    <s v="SYS-AP"/>
    <s v="FC00"/>
    <s v="JRNL00536392"/>
    <s v="CF00-OP460-7290-8870"/>
    <s v="CF00"/>
    <s v="OP460"/>
    <s v="7290"/>
    <x v="1"/>
    <s v=""/>
    <x v="280"/>
    <s v="MAINT OF MAINS"/>
    <x v="4"/>
    <s v="344159"/>
    <s v="VO857461"/>
    <d v="2021-06-01T00:00:00"/>
    <d v="2021-06-02T00:00:00"/>
    <s v="Yes"/>
    <s v="Gas Operations-West"/>
    <x v="17"/>
  </r>
  <r>
    <s v="SYS-AP"/>
    <s v="FC00"/>
    <s v="JRNL00542394"/>
    <s v="CF00-FC460-7830-8870"/>
    <s v="CF00"/>
    <s v="FC460"/>
    <s v="7830"/>
    <x v="1"/>
    <s v=""/>
    <x v="281"/>
    <s v="MAINT OF MAINS"/>
    <x v="4"/>
    <s v="390348"/>
    <s v="VO876173"/>
    <d v="2021-09-15T00:00:00"/>
    <d v="2021-09-16T00:00:00"/>
    <s v="Yes"/>
    <s v="Facilities-West"/>
    <x v="16"/>
  </r>
  <r>
    <s v="SYS-AP"/>
    <s v="FC00"/>
    <s v="JRNL00546239"/>
    <s v="CF00-FC460-7830-8870"/>
    <s v="CF00"/>
    <s v="FC460"/>
    <s v="7830"/>
    <x v="1"/>
    <s v=""/>
    <x v="282"/>
    <s v="FIX WASHOUT ON CFG HOLMES COUNT"/>
    <x v="6"/>
    <s v="1235"/>
    <s v="VO889163"/>
    <d v="2021-11-23T00:00:00"/>
    <d v="2021-11-24T00:00:00"/>
    <s v="Yes"/>
    <s v="Facilities-West"/>
    <x v="16"/>
  </r>
  <r>
    <s v="SYS-AP"/>
    <s v="FC00"/>
    <s v="JRNL00534414"/>
    <s v="CF00-FC460-7830-8870"/>
    <s v="CF00"/>
    <s v="FC460"/>
    <s v="7830"/>
    <x v="1"/>
    <s v=""/>
    <x v="283"/>
    <s v="GOLDFINGER DR - REPAIR 2-INCH M"/>
    <x v="1"/>
    <s v="113538A"/>
    <s v="VO851066"/>
    <d v="2021-04-28T00:00:00"/>
    <d v="2021-04-29T00:00:00"/>
    <s v="Yes"/>
    <s v="Facilities-West"/>
    <x v="16"/>
  </r>
  <r>
    <s v="SYS-AP"/>
    <s v="FC00"/>
    <s v="JRNL00537357"/>
    <s v="CF00-FC460-7830-8870"/>
    <s v="CF00"/>
    <s v="FC460"/>
    <s v="7830"/>
    <x v="1"/>
    <s v=""/>
    <x v="284"/>
    <s v="YELLOW MARKERS"/>
    <x v="3"/>
    <s v="7711080-001-000"/>
    <s v="VO859559"/>
    <d v="2021-06-11T00:00:00"/>
    <d v="2021-06-14T00:00:00"/>
    <s v="Yes"/>
    <s v="Facilities-West"/>
    <x v="16"/>
  </r>
  <r>
    <s v="SYS-AP"/>
    <s v="FC00"/>
    <s v="JRNL00539961"/>
    <s v="CF00-FC460-7830-8870"/>
    <s v="CF00"/>
    <s v="FC460"/>
    <s v="7830"/>
    <x v="1"/>
    <s v=""/>
    <x v="285"/>
    <s v="WILDER RD PLANT CITY"/>
    <x v="1"/>
    <s v="113683A"/>
    <s v="VO869094"/>
    <d v="2021-08-03T00:00:00"/>
    <d v="2021-08-04T00:00:00"/>
    <s v="Yes"/>
    <s v="Facilities-West"/>
    <x v="16"/>
  </r>
  <r>
    <s v="SYS-AP"/>
    <s v="CU00"/>
    <s v="JRNL00542070"/>
    <s v="CF00-FC460-7830-8870"/>
    <s v="CF00"/>
    <s v="FC460"/>
    <s v="7830"/>
    <x v="1"/>
    <s v=""/>
    <x v="286"/>
    <s v="21-22 CITY OF CRYSTAL RIVER ROW"/>
    <x v="7"/>
    <s v="3044031"/>
    <s v="VO875082"/>
    <d v="2021-09-09T00:00:00"/>
    <d v="2021-09-10T00:00:00"/>
    <s v="Yes"/>
    <s v="Facilities-West"/>
    <x v="16"/>
  </r>
  <r>
    <s v="SYS-AP"/>
    <s v="FC00"/>
    <s v="JRNL00544595"/>
    <s v="CF00-FC460-7830-8870"/>
    <s v="CF00"/>
    <s v="FC460"/>
    <s v="7830"/>
    <x v="1"/>
    <s v=""/>
    <x v="287"/>
    <s v="MAINT OF MAINS"/>
    <x v="4"/>
    <s v="407447"/>
    <s v="VO883825"/>
    <d v="2021-10-26T00:00:00"/>
    <d v="2021-10-27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288"/>
    <s v="RITCHIE BROTHERS LOOP FEED"/>
    <x v="5"/>
    <s v="FPU10708003"/>
    <s v="VO868621"/>
    <d v="2021-08-02T00:00:00"/>
    <d v="2021-08-03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289"/>
    <s v="RITCHIE BROTHERS LOOP FEED"/>
    <x v="5"/>
    <s v="FPU10809004"/>
    <s v="VO874338"/>
    <d v="2021-09-01T00:00:00"/>
    <d v="2021-09-02T00:00:00"/>
    <s v="Yes"/>
    <s v="Facilities-West"/>
    <x v="16"/>
  </r>
  <r>
    <s v="SYS-AP"/>
    <s v="FC00"/>
    <s v="JRNL00544119"/>
    <s v="CF00-FC460-7830-8870"/>
    <s v="CF00"/>
    <s v="FC460"/>
    <s v="7830"/>
    <x v="1"/>
    <s v=""/>
    <x v="290"/>
    <s v="CATHODIC WORK; RECKER HWY"/>
    <x v="1"/>
    <s v="113739A"/>
    <s v="VO880939"/>
    <d v="2021-10-12T00:00:00"/>
    <d v="2021-10-13T00:00:00"/>
    <s v="Yes"/>
    <s v="Facilities-West"/>
    <x v="16"/>
  </r>
  <r>
    <s v="SYS-AP"/>
    <s v="FC00"/>
    <s v="JRNL00532496"/>
    <s v="CF00-FC460-7830-8870"/>
    <s v="CF00"/>
    <s v="FC460"/>
    <s v="7830"/>
    <x v="1"/>
    <s v=""/>
    <x v="291"/>
    <s v="NEW WALES STATION PAINTING"/>
    <x v="2"/>
    <s v="1861"/>
    <s v="VO844521"/>
    <d v="2021-03-26T00:00:00"/>
    <d v="2021-03-29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292"/>
    <s v="LEAK REPAIR; 10922 BROOKSNEST C"/>
    <x v="1"/>
    <s v="113351A"/>
    <s v="VO826859"/>
    <d v="2021-01-05T00:00:00"/>
    <d v="2021-01-06T00:00:00"/>
    <s v="Yes"/>
    <s v="Facilities-West"/>
    <x v="16"/>
  </r>
  <r>
    <s v="SYS-AP"/>
    <s v="FC00"/>
    <s v="JRNL00537791"/>
    <s v="CF00-FC460-7830-8870"/>
    <s v="CF00"/>
    <s v="FC460"/>
    <s v="7830"/>
    <x v="1"/>
    <s v=""/>
    <x v="293"/>
    <s v="MAINT OF MAINS"/>
    <x v="4"/>
    <s v="348939"/>
    <s v="VO862528"/>
    <d v="2021-06-25T00:00:00"/>
    <d v="2021-06-28T00:00:00"/>
    <s v="Yes"/>
    <s v="Facilities-West"/>
    <x v="16"/>
  </r>
  <r>
    <s v="SYS-AP"/>
    <s v="FC00"/>
    <s v="JRNL00539961"/>
    <s v="CF00-FC460-7830-8870"/>
    <s v="CF00"/>
    <s v="FC460"/>
    <s v="7830"/>
    <x v="1"/>
    <s v=""/>
    <x v="294"/>
    <s v="LEAK ON MAIN"/>
    <x v="4"/>
    <s v="370385"/>
    <s v="VO869006"/>
    <d v="2021-08-03T00:00:00"/>
    <d v="2021-08-04T00:00:00"/>
    <s v="Yes"/>
    <s v="Facilities-West"/>
    <x v="16"/>
  </r>
  <r>
    <s v="SYS-AP"/>
    <s v="FC00"/>
    <s v="JRNL00542562"/>
    <s v="CF00-FC460-7830-8870"/>
    <s v="CF00"/>
    <s v="FC460"/>
    <s v="7830"/>
    <x v="1"/>
    <s v=""/>
    <x v="295"/>
    <s v="SERVICE CHARGES"/>
    <x v="3"/>
    <s v="7711813-002-000"/>
    <s v="VO877489"/>
    <d v="2021-09-21T00:00:00"/>
    <d v="2021-09-22T00:00:00"/>
    <s v="Yes"/>
    <s v="Facilities-West"/>
    <x v="16"/>
  </r>
  <r>
    <s v="SYS-AP"/>
    <s v="FC00"/>
    <s v="JRNL00537791"/>
    <s v="CF00-FC460-7830-8870"/>
    <s v="CF00"/>
    <s v="FC460"/>
    <s v="7830"/>
    <x v="1"/>
    <s v=""/>
    <x v="296"/>
    <s v="LOCATES"/>
    <x v="4"/>
    <s v="349281"/>
    <s v="VO862531"/>
    <d v="2021-06-25T00:00:00"/>
    <d v="2021-06-28T00:00:00"/>
    <s v="Yes"/>
    <s v="Facilities-West"/>
    <x v="16"/>
  </r>
  <r>
    <s v="SYS-AP"/>
    <s v="FC00"/>
    <s v="JRNL00547437"/>
    <s v="CF00-FC460-7830-8870"/>
    <s v="CF00"/>
    <s v="FC460"/>
    <s v="7830"/>
    <x v="1"/>
    <s v=""/>
    <x v="297"/>
    <s v="US HWY 27, INSTALL 4-INCH VALVE"/>
    <x v="1"/>
    <s v="113831A"/>
    <s v="VO892776"/>
    <d v="2021-12-13T00:00:00"/>
    <d v="2021-12-14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298"/>
    <s v="MAINT MAINS"/>
    <x v="4"/>
    <s v="416674"/>
    <s v="VO889867"/>
    <d v="2021-11-29T00:00:00"/>
    <d v="2021-11-30T00:00:00"/>
    <s v="Yes"/>
    <s v="Facilities-West"/>
    <x v="16"/>
  </r>
  <r>
    <s v="SYS-AP"/>
    <s v="FC00"/>
    <s v="JRNL00536093"/>
    <s v="CF00-FC460-7830-8870"/>
    <s v="CF00"/>
    <s v="FC460"/>
    <s v="7830"/>
    <x v="1"/>
    <s v=""/>
    <x v="299"/>
    <s v="7TH ST VALVE MAINTENANCE"/>
    <x v="2"/>
    <s v="1901"/>
    <s v="VO856770"/>
    <d v="2021-05-26T00:00:00"/>
    <d v="2021-05-27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00"/>
    <s v="HIT LINE PLANT CITY"/>
    <x v="2"/>
    <s v="1949"/>
    <s v="VO868617"/>
    <d v="2021-08-02T00:00:00"/>
    <d v="2021-08-03T00:00:00"/>
    <s v="Yes"/>
    <s v="Facilities-West"/>
    <x v="16"/>
  </r>
  <r>
    <s v="SYS-AP"/>
    <s v="FC00"/>
    <s v="JRNL00534756"/>
    <s v="CF00-PR470-6290-8870"/>
    <s v="CF00"/>
    <s v="PR470"/>
    <s v="6290"/>
    <x v="1"/>
    <s v=""/>
    <x v="301"/>
    <s v="GULF TO LAKE HWY - MAINT OF MAI"/>
    <x v="4"/>
    <s v="337703"/>
    <s v="VO852082"/>
    <d v="2021-05-03T00:00:00"/>
    <d v="2021-05-04T00:00:00"/>
    <s v="Yes"/>
    <s v="Propane Operations-Hernando"/>
    <x v="8"/>
  </r>
  <r>
    <s v="SYS-AP"/>
    <s v="FC00"/>
    <s v="JRNL00537644"/>
    <s v="CF00-FC460-7830-8870"/>
    <s v="CF00"/>
    <s v="FC460"/>
    <s v="7830"/>
    <x v="1"/>
    <s v=""/>
    <x v="302"/>
    <s v="702 CHAMPIONS DR"/>
    <x v="1"/>
    <s v="113647A"/>
    <s v="VO861636"/>
    <d v="2021-06-22T00:00:00"/>
    <d v="2021-06-23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303"/>
    <s v="EXECUTIVE RD; COMPLIANCE WORK"/>
    <x v="1"/>
    <s v="113090A"/>
    <s v="VO826876"/>
    <d v="2021-01-05T00:00:00"/>
    <d v="2021-01-06T00:00:00"/>
    <s v="Yes"/>
    <s v="Facilities-West"/>
    <x v="16"/>
  </r>
  <r>
    <s v="SYS-AP"/>
    <s v="FC00"/>
    <s v="JRNL00547785"/>
    <s v="CF00-FC460-7830-8870"/>
    <s v="CF00"/>
    <s v="FC460"/>
    <s v="7830"/>
    <x v="1"/>
    <s v=""/>
    <x v="304"/>
    <s v="RECKER ROAD"/>
    <x v="3"/>
    <s v="7704290-000-000"/>
    <s v="VO895012"/>
    <d v="2021-12-27T00:00:00"/>
    <d v="2021-12-28T00:00:00"/>
    <s v="Yes"/>
    <s v="Facilities-West"/>
    <x v="16"/>
  </r>
  <r>
    <s v="SYS-AP"/>
    <s v="FC00"/>
    <s v="JRNL00540836"/>
    <s v="CF00-FC460-7830-8870"/>
    <s v="CF00"/>
    <s v="FC460"/>
    <s v="7830"/>
    <x v="1"/>
    <s v=""/>
    <x v="305"/>
    <s v="LINE MARKER DECALS"/>
    <x v="3"/>
    <s v="7712129-000-000"/>
    <s v="VO871298"/>
    <d v="2021-08-17T00:00:00"/>
    <d v="2021-08-17T00:00:00"/>
    <s v="Yes"/>
    <s v="Facilities-West"/>
    <x v="16"/>
  </r>
  <r>
    <s v="SYS-AP"/>
    <s v="FC00"/>
    <s v="JRNL00536392"/>
    <s v="CF00-OP460-7290-8870"/>
    <s v="CF00"/>
    <s v="OP460"/>
    <s v="7290"/>
    <x v="1"/>
    <s v=""/>
    <x v="306"/>
    <s v="MAINT OF MAINS"/>
    <x v="4"/>
    <s v="344154"/>
    <s v="VO857458"/>
    <d v="2021-06-01T00:00:00"/>
    <d v="2021-06-02T00:00:00"/>
    <s v="Yes"/>
    <s v="Gas Operations-West"/>
    <x v="17"/>
  </r>
  <r>
    <s v="SYS-AP"/>
    <s v="FC00"/>
    <s v="JRNL00537791"/>
    <s v="CF00-FC460-7830-8870"/>
    <s v="CF00"/>
    <s v="FC460"/>
    <s v="7830"/>
    <x v="1"/>
    <s v=""/>
    <x v="293"/>
    <s v="MAINT OF MAINS"/>
    <x v="4"/>
    <s v="348938"/>
    <s v="VO862521"/>
    <d v="2021-06-25T00:00:00"/>
    <d v="2021-06-28T00:00:00"/>
    <s v="Yes"/>
    <s v="Facilities-West"/>
    <x v="16"/>
  </r>
  <r>
    <s v="SYS-AP"/>
    <s v="FC00"/>
    <s v="JRNL00537791"/>
    <s v="CF00-FC460-7830-8870"/>
    <s v="CF00"/>
    <s v="FC460"/>
    <s v="7830"/>
    <x v="1"/>
    <s v=""/>
    <x v="293"/>
    <s v="MAINT OF MAINS"/>
    <x v="4"/>
    <s v="348940"/>
    <s v="VO862530"/>
    <d v="2021-06-25T00:00:00"/>
    <d v="2021-06-28T00:00:00"/>
    <s v="Yes"/>
    <s v="Facilities-West"/>
    <x v="16"/>
  </r>
  <r>
    <s v="SYS-AP"/>
    <s v="FC00"/>
    <s v="JRNL00544595"/>
    <s v="CF00-FC460-7830-8870"/>
    <s v="CF00"/>
    <s v="FC460"/>
    <s v="7830"/>
    <x v="1"/>
    <s v=""/>
    <x v="307"/>
    <s v="MAINT OF MAINS"/>
    <x v="4"/>
    <s v="407452"/>
    <s v="VO883824"/>
    <d v="2021-10-26T00:00:00"/>
    <d v="2021-10-27T00:00:00"/>
    <s v="Yes"/>
    <s v="Facilities-West"/>
    <x v="16"/>
  </r>
  <r>
    <s v="SYS-AP"/>
    <s v="FC00"/>
    <s v="JRNL00530320"/>
    <s v="CF00-FC460-7830-8870"/>
    <s v="CF00"/>
    <s v="FC460"/>
    <s v="7830"/>
    <x v="1"/>
    <s v=""/>
    <x v="308"/>
    <s v="LEAK REPAIR; 146 LAKE DAISY TER"/>
    <x v="1"/>
    <s v="113470A"/>
    <s v="VO835281"/>
    <d v="2021-02-15T00:00:00"/>
    <d v="2021-02-16T00:00:00"/>
    <s v="Yes"/>
    <s v="Facilities-West"/>
    <x v="16"/>
  </r>
  <r>
    <s v="SYS-AP"/>
    <s v="FC00"/>
    <s v="JRNL00536392"/>
    <s v="CF00-OP460-7290-8870"/>
    <s v="CF00"/>
    <s v="OP460"/>
    <s v="7290"/>
    <x v="1"/>
    <s v=""/>
    <x v="280"/>
    <s v="MAINT OF MAINS"/>
    <x v="4"/>
    <s v="344157"/>
    <s v="VO857460"/>
    <d v="2021-06-01T00:00:00"/>
    <d v="2021-06-02T00:00:00"/>
    <s v="Yes"/>
    <s v="Gas Operations-West"/>
    <x v="17"/>
  </r>
  <r>
    <s v="SYS-AP"/>
    <s v="FC00"/>
    <s v="JRNL00536392"/>
    <s v="CF00-OP460-7290-8870"/>
    <s v="CF00"/>
    <s v="OP460"/>
    <s v="7290"/>
    <x v="1"/>
    <s v=""/>
    <x v="280"/>
    <s v="MAINT OF MAINS"/>
    <x v="4"/>
    <s v="344160"/>
    <s v="VO857462"/>
    <d v="2021-06-01T00:00:00"/>
    <d v="2021-06-02T00:00:00"/>
    <s v="Yes"/>
    <s v="Gas Operations-West"/>
    <x v="17"/>
  </r>
  <r>
    <s v="SYS-AP"/>
    <s v="FC00"/>
    <s v="JRNL00541507"/>
    <s v="CF00-FC460-7830-8870"/>
    <s v="CF00"/>
    <s v="FC460"/>
    <s v="7830"/>
    <x v="1"/>
    <s v=""/>
    <x v="309"/>
    <s v="OVERLOOK EMERGENCY"/>
    <x v="2"/>
    <s v="1984"/>
    <s v="VO874336"/>
    <d v="2021-09-01T00:00:00"/>
    <d v="2021-09-02T00:00:00"/>
    <s v="Yes"/>
    <s v="Facilities-West"/>
    <x v="16"/>
  </r>
  <r>
    <s v="SYS-AP"/>
    <s v="FC00"/>
    <s v="JRNL00529162"/>
    <s v="CF00-FC460-7830-8870"/>
    <s v="CF00"/>
    <s v="FC460"/>
    <s v="7830"/>
    <x v="1"/>
    <s v=""/>
    <x v="310"/>
    <s v="PARK RD STATION WORK; PLANT CIT"/>
    <x v="1"/>
    <s v="113430A"/>
    <s v="VO832366"/>
    <d v="2021-02-01T00:00:00"/>
    <d v="2021-02-02T00:00:00"/>
    <s v="Yes"/>
    <s v="Facilities-West"/>
    <x v="16"/>
  </r>
  <r>
    <s v="SYS-AP"/>
    <s v="FC00"/>
    <s v="JRNL00543195"/>
    <s v="CF00-FC460-7830-8870"/>
    <s v="CF00"/>
    <s v="FC460"/>
    <s v="7830"/>
    <x v="1"/>
    <s v=""/>
    <x v="311"/>
    <s v="BACK UP- INTERLOCHEN-REVISED 9."/>
    <x v="2"/>
    <s v="2013"/>
    <s v="VO879490"/>
    <d v="2021-10-01T00:00:00"/>
    <d v="2021-10-04T00:00:00"/>
    <s v="Yes"/>
    <s v="Facilities-West"/>
    <x v="16"/>
  </r>
  <r>
    <s v="SYS-AP"/>
    <s v="FC00"/>
    <s v="JRNL00528027"/>
    <s v="CF00-FC460-7830-8870"/>
    <s v="CF00"/>
    <s v="FC460"/>
    <s v="7830"/>
    <x v="1"/>
    <s v=""/>
    <x v="312"/>
    <s v="HWY 27 TROUBLE SHOOTING"/>
    <x v="8"/>
    <s v="630442"/>
    <s v="VO827896"/>
    <d v="2021-01-11T00:00:00"/>
    <d v="2021-01-12T00:00:00"/>
    <s v="Yes"/>
    <s v="Facilities-West"/>
    <x v="16"/>
  </r>
  <r>
    <s v="SYS-AP"/>
    <s v="FC00"/>
    <s v="JRNL00544661"/>
    <s v="CF00-FC460-7830-8870"/>
    <s v="CF00"/>
    <s v="FC460"/>
    <s v="7830"/>
    <x v="1"/>
    <s v=""/>
    <x v="313"/>
    <s v="SOD"/>
    <x v="2"/>
    <s v="2070"/>
    <s v="VO884096"/>
    <d v="2021-10-27T00:00:00"/>
    <d v="2021-10-28T00:00:00"/>
    <s v="Yes"/>
    <s v="Facilities-West"/>
    <x v="16"/>
  </r>
  <r>
    <s v="SYS-AP"/>
    <s v="FC00"/>
    <s v="JRNL00543195"/>
    <s v="CF00-FC460-7830-8870"/>
    <s v="CF00"/>
    <s v="FC460"/>
    <s v="7830"/>
    <x v="1"/>
    <s v=""/>
    <x v="314"/>
    <s v="BACK UP- CHURCH ON THE HILL"/>
    <x v="2"/>
    <s v="2010"/>
    <s v="VO879489"/>
    <d v="2021-10-01T00:00:00"/>
    <d v="2021-10-04T00:00:00"/>
    <s v="Yes"/>
    <s v="Facilities-West"/>
    <x v="16"/>
  </r>
  <r>
    <s v="SYS-AP"/>
    <s v="FC00"/>
    <s v="JRNL00543195"/>
    <s v="CF00-FC460-7830-8870"/>
    <s v="CF00"/>
    <s v="FC460"/>
    <s v="7830"/>
    <x v="1"/>
    <s v=""/>
    <x v="315"/>
    <s v="PLANT CITY ASPHALT"/>
    <x v="2"/>
    <s v="2012"/>
    <s v="VO879494"/>
    <d v="2021-10-01T00:00:00"/>
    <d v="2021-10-04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316"/>
    <s v="MAINT MAINS"/>
    <x v="4"/>
    <s v="412253"/>
    <s v="VO889864"/>
    <d v="2021-11-29T00:00:00"/>
    <d v="2021-11-30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317"/>
    <s v="MAINT MAINS"/>
    <x v="4"/>
    <s v="416671"/>
    <s v="VO889865"/>
    <d v="2021-11-29T00:00:00"/>
    <d v="2021-11-30T00:00:00"/>
    <s v="Yes"/>
    <s v="Facilities-West"/>
    <x v="16"/>
  </r>
  <r>
    <s v="SYS-AP"/>
    <s v="FC00"/>
    <s v="JRNL00532223"/>
    <s v="CF00-FC460-7830-8870"/>
    <s v="CF00"/>
    <s v="FC460"/>
    <s v="7830"/>
    <x v="1"/>
    <s v=""/>
    <x v="318"/>
    <s v="22900 US 27"/>
    <x v="1"/>
    <s v="113510A"/>
    <s v="VO843029"/>
    <d v="2021-03-19T00:00:00"/>
    <d v="2021-03-22T00:00:00"/>
    <s v="Yes"/>
    <s v="Facilities-West"/>
    <x v="16"/>
  </r>
  <r>
    <s v="SYS-AP"/>
    <s v="FC00"/>
    <s v="JRNL00527273"/>
    <s v="CF00-FC460-7830-8870"/>
    <s v="CF00"/>
    <s v="FC460"/>
    <s v="7830"/>
    <x v="1"/>
    <s v=""/>
    <x v="319"/>
    <s v="COMPLIANCE WORK; 12-7-2020"/>
    <x v="1"/>
    <s v="113329A"/>
    <s v="VO826491"/>
    <d v="2021-01-04T00:00:00"/>
    <d v="2021-01-05T00:00:00"/>
    <s v="Yes"/>
    <s v="Facilities-West"/>
    <x v="16"/>
  </r>
  <r>
    <s v="SYS-AP"/>
    <s v="FC00"/>
    <s v="JRNL00543195"/>
    <s v="CF00-FC460-7830-8870"/>
    <s v="CF00"/>
    <s v="FC460"/>
    <s v="7830"/>
    <x v="1"/>
    <s v=""/>
    <x v="320"/>
    <s v="COUNTY LINE RD- LAKE OFFSET"/>
    <x v="2"/>
    <s v="2034"/>
    <s v="VO879498"/>
    <d v="2021-10-01T00:00:00"/>
    <d v="2021-10-04T00:00:00"/>
    <s v="Yes"/>
    <s v="Facilities-West"/>
    <x v="16"/>
  </r>
  <r>
    <s v="SYS-AP"/>
    <s v="FC00"/>
    <s v="JRNL00543301"/>
    <s v="CF00-FC460-7830-8870"/>
    <s v="CF00"/>
    <s v="FC460"/>
    <s v="7830"/>
    <x v="1"/>
    <s v=""/>
    <x v="321"/>
    <s v="MAINT OF MAINS"/>
    <x v="9"/>
    <s v="4376"/>
    <s v="VO879658"/>
    <d v="2021-10-04T00:00:00"/>
    <d v="2021-10-05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322"/>
    <s v="REYNOLDS RD"/>
    <x v="2"/>
    <s v="1980"/>
    <s v="VO874333"/>
    <d v="2021-09-01T00:00:00"/>
    <d v="2021-09-02T00:00:00"/>
    <s v="Yes"/>
    <s v="Facilities-West"/>
    <x v="16"/>
  </r>
  <r>
    <s v="SYS-AP"/>
    <s v="FC00"/>
    <s v="JRNL00546239"/>
    <s v="CF00-FC460-7830-8870"/>
    <s v="CF00"/>
    <s v="FC460"/>
    <s v="7830"/>
    <x v="1"/>
    <s v=""/>
    <x v="323"/>
    <s v="LAKE MATTIE ROAD SURVEY"/>
    <x v="5"/>
    <s v="FPU10517001"/>
    <s v="VO889268"/>
    <d v="2021-11-23T00:00:00"/>
    <d v="2021-11-24T00:00:00"/>
    <s v="Yes"/>
    <s v="Facilities-West"/>
    <x v="16"/>
  </r>
  <r>
    <s v="SYS-AP"/>
    <s v="FC00"/>
    <s v="JRNL00547437"/>
    <s v="CF00-FC460-7830-8870"/>
    <s v="CF00"/>
    <s v="FC460"/>
    <s v="7830"/>
    <x v="1"/>
    <s v=""/>
    <x v="324"/>
    <s v="RECKER HWY"/>
    <x v="1"/>
    <s v="113829A"/>
    <s v="VO892775"/>
    <d v="2021-12-13T00:00:00"/>
    <d v="2021-12-14T00:00:00"/>
    <s v="Yes"/>
    <s v="Facilities-West"/>
    <x v="16"/>
  </r>
  <r>
    <s v="SYS-AP"/>
    <s v="FC00"/>
    <s v="JRNL00530320"/>
    <s v="CF00-FC460-7830-8870"/>
    <s v="CF00"/>
    <s v="FC460"/>
    <s v="7830"/>
    <x v="1"/>
    <s v=""/>
    <x v="325"/>
    <s v="LEAK REPAIR; 427 DARLINGTON LOO"/>
    <x v="1"/>
    <s v="113455A"/>
    <s v="VO835262"/>
    <d v="2021-02-15T00:00:00"/>
    <d v="2021-02-16T00:00:00"/>
    <s v="Yes"/>
    <s v="Facilities-West"/>
    <x v="16"/>
  </r>
  <r>
    <s v="SYS-AP"/>
    <s v="FC00"/>
    <s v="JRNL00530320"/>
    <s v="CF00-FC460-7830-8870"/>
    <s v="CF00"/>
    <s v="FC460"/>
    <s v="7830"/>
    <x v="1"/>
    <s v=""/>
    <x v="326"/>
    <s v="WILLIAM VAN FLEET; LOWER LINE"/>
    <x v="1"/>
    <s v="113449A"/>
    <s v="VO835271"/>
    <d v="2021-02-15T00:00:00"/>
    <d v="2021-02-16T00:00:00"/>
    <s v="Yes"/>
    <s v="Facilities-West"/>
    <x v="16"/>
  </r>
  <r>
    <s v="SYS-AP"/>
    <s v="FC00"/>
    <s v="JRNL00528568"/>
    <s v="CF00-FC460-7830-8870"/>
    <s v="CF00"/>
    <s v="FC460"/>
    <s v="7830"/>
    <x v="1"/>
    <s v=""/>
    <x v="327"/>
    <s v="LEAK REPAIR; 901 AVE M SE"/>
    <x v="1"/>
    <s v="113397A"/>
    <s v="VO828834"/>
    <d v="2021-01-15T00:00:00"/>
    <d v="2021-01-19T00:00:00"/>
    <s v="Yes"/>
    <s v="Facilities-West"/>
    <x v="16"/>
  </r>
  <r>
    <s v="SYS-AP"/>
    <s v="FC00"/>
    <s v="JRNL00533913"/>
    <s v="CF00-FC460-7830-8870"/>
    <s v="CF00"/>
    <s v="FC460"/>
    <s v="7830"/>
    <x v="1"/>
    <s v=""/>
    <x v="322"/>
    <s v="COMPLIANCE WORK - PAINTING"/>
    <x v="10"/>
    <s v="9200"/>
    <s v="VO847996"/>
    <d v="2021-04-13T00:00:00"/>
    <d v="2021-04-13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328"/>
    <s v="RONALD REAGAN/17-92"/>
    <x v="1"/>
    <s v="113705A"/>
    <s v="VO874342"/>
    <d v="2021-09-01T00:00:00"/>
    <d v="2021-09-02T00:00:00"/>
    <s v="Yes"/>
    <s v="Facilities-West"/>
    <x v="16"/>
  </r>
  <r>
    <s v="SYS-AP"/>
    <s v="FC00"/>
    <s v="JRNL00527273"/>
    <s v="CF00-FC460-7830-8870"/>
    <s v="CF00"/>
    <s v="FC460"/>
    <s v="7830"/>
    <x v="1"/>
    <s v=""/>
    <x v="329"/>
    <s v="INSTALL LINE MARKERS; PCP LINE"/>
    <x v="1"/>
    <s v="113359A"/>
    <s v="VO826484"/>
    <d v="2021-01-04T00:00:00"/>
    <d v="2021-01-05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30"/>
    <s v="MAINT OF MAIN"/>
    <x v="3"/>
    <s v="7711541-001-000"/>
    <s v="VO868471"/>
    <d v="2021-08-02T00:00:00"/>
    <d v="2021-08-03T00:00:00"/>
    <s v="Yes"/>
    <s v="Facilities-West"/>
    <x v="16"/>
  </r>
  <r>
    <s v="SYS-AP"/>
    <s v="FC00"/>
    <s v="JRNL00537791"/>
    <s v="CF00-FC460-7830-8870"/>
    <s v="CF00"/>
    <s v="FC460"/>
    <s v="7830"/>
    <x v="1"/>
    <s v=""/>
    <x v="331"/>
    <s v="SR 544"/>
    <x v="1"/>
    <s v="113658A"/>
    <s v="VO862676"/>
    <d v="2021-06-25T00:00:00"/>
    <d v="2021-06-28T00:00:00"/>
    <s v="Yes"/>
    <s v="Facilities-West"/>
    <x v="16"/>
  </r>
  <r>
    <s v="SYS-AP"/>
    <s v="FC00"/>
    <s v="JRNL00542394"/>
    <s v="CF00-FC460-7830-8870"/>
    <s v="CF00"/>
    <s v="FC460"/>
    <s v="7830"/>
    <x v="1"/>
    <s v=""/>
    <x v="332"/>
    <s v="SERVICE CHARGES"/>
    <x v="3"/>
    <s v="7713002-013-000"/>
    <s v="VO876084"/>
    <d v="2021-09-15T00:00:00"/>
    <d v="2021-09-16T00:00:00"/>
    <s v="Yes"/>
    <s v="Facilities-West"/>
    <x v="16"/>
  </r>
  <r>
    <s v="SYS-AP"/>
    <s v="FC00"/>
    <s v="JRNL00544595"/>
    <s v="CF00-FC460-7830-8870"/>
    <s v="CF00"/>
    <s v="FC460"/>
    <s v="7830"/>
    <x v="1"/>
    <s v=""/>
    <x v="278"/>
    <s v="MAINT OF MAINS"/>
    <x v="4"/>
    <s v="407449"/>
    <s v="VO883827"/>
    <d v="2021-10-26T00:00:00"/>
    <d v="2021-10-27T00:00:00"/>
    <s v="Yes"/>
    <s v="Facilities-West"/>
    <x v="16"/>
  </r>
  <r>
    <s v="SYS-AP"/>
    <s v="FC00"/>
    <s v="JRNL00528644"/>
    <s v="CF00-FC460-7830-8870"/>
    <s v="CF00"/>
    <s v="FC460"/>
    <s v="7830"/>
    <x v="1"/>
    <s v=""/>
    <x v="333"/>
    <s v="PRE-ASSESSMENT REPORT"/>
    <x v="8"/>
    <s v="632323"/>
    <s v="VO829663"/>
    <d v="2021-01-20T00:00:00"/>
    <d v="2021-01-21T00:00:00"/>
    <s v="Yes"/>
    <s v="Facilities-West"/>
    <x v="16"/>
  </r>
  <r>
    <s v="SYS-AP"/>
    <s v="FC00"/>
    <s v="JRNL00530627"/>
    <s v="CF00-FC460-7830-8870"/>
    <s v="CF00"/>
    <s v="FC460"/>
    <s v="7830"/>
    <x v="1"/>
    <s v=""/>
    <x v="334"/>
    <s v="MAINT OF MAINS"/>
    <x v="4"/>
    <s v="309282"/>
    <s v="VO837741"/>
    <d v="2021-02-24T00:00:00"/>
    <d v="2021-02-25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35"/>
    <s v="MAINT OF MAINS"/>
    <x v="4"/>
    <s v="365149"/>
    <s v="VO868559"/>
    <d v="2021-08-02T00:00:00"/>
    <d v="2021-08-03T00:00:00"/>
    <s v="Yes"/>
    <s v="Facilities-West"/>
    <x v="16"/>
  </r>
  <r>
    <s v="SYS-AP"/>
    <s v="FC00"/>
    <s v="JRNL00531904"/>
    <s v="CF00-FC460-7830-8870"/>
    <s v="CF00"/>
    <s v="FC460"/>
    <s v="7830"/>
    <x v="1"/>
    <s v=""/>
    <x v="336"/>
    <s v="ASSIST FPU AT MOSAIC; 2/323/21"/>
    <x v="1"/>
    <s v="113498A"/>
    <s v="VO840460"/>
    <d v="2021-03-09T00:00:00"/>
    <d v="2021-03-10T00:00:00"/>
    <s v="Yes"/>
    <s v="Facilities-West"/>
    <x v="16"/>
  </r>
  <r>
    <s v="SYS-AP"/>
    <s v="FC00"/>
    <s v="JRNL00547437"/>
    <s v="CF00-FC460-7830-8870"/>
    <s v="CF00"/>
    <s v="FC460"/>
    <s v="7830"/>
    <x v="1"/>
    <s v=""/>
    <x v="337"/>
    <s v="EF GRIFFEN RD"/>
    <x v="1"/>
    <s v="113830A"/>
    <s v="VO892778"/>
    <d v="2021-12-13T00:00:00"/>
    <d v="2021-12-14T00:00:00"/>
    <s v="Yes"/>
    <s v="Facilities-West"/>
    <x v="16"/>
  </r>
  <r>
    <s v="SYS-AP"/>
    <s v="FC00"/>
    <s v="JRNL00537521"/>
    <s v="CF00-FC460-7830-8870"/>
    <s v="CF00"/>
    <s v="FC460"/>
    <s v="7830"/>
    <x v="1"/>
    <s v=""/>
    <x v="338"/>
    <s v="FPU LINE MARKERS AND LOCATE FLA"/>
    <x v="3"/>
    <s v="7711411-000-000"/>
    <s v="VO860799"/>
    <d v="2021-06-17T00:00:00"/>
    <d v="2021-06-18T00:00:00"/>
    <s v="Yes"/>
    <s v="Facilities-West"/>
    <x v="16"/>
  </r>
  <r>
    <s v="SYS-AP"/>
    <s v="FC00"/>
    <s v="JRNL00540663"/>
    <s v="CF00-FC460-7830-8870"/>
    <s v="CF00"/>
    <s v="FC460"/>
    <s v="7830"/>
    <x v="1"/>
    <s v=""/>
    <x v="339"/>
    <s v="MAINT OF MAINS"/>
    <x v="4"/>
    <s v="374310"/>
    <s v="VO870113"/>
    <d v="2021-08-09T00:00:00"/>
    <d v="2021-08-10T00:00:00"/>
    <s v="Yes"/>
    <s v="Facilities-West"/>
    <x v="16"/>
  </r>
  <r>
    <s v="SYS-AP"/>
    <s v="FC00"/>
    <s v="JRNL00544307"/>
    <s v="CF00-FC460-7830-8870"/>
    <s v="CF00"/>
    <s v="FC460"/>
    <s v="7830"/>
    <x v="1"/>
    <s v=""/>
    <x v="340"/>
    <s v="MAINT OF MAINS"/>
    <x v="4"/>
    <s v="398902"/>
    <s v="VO882405"/>
    <d v="2021-10-19T00:00:00"/>
    <d v="2021-10-20T00:00:00"/>
    <s v="Yes"/>
    <s v="Facilities-West"/>
    <x v="16"/>
  </r>
  <r>
    <s v="SYS-AP"/>
    <s v="FC00"/>
    <s v="JRNL00539961"/>
    <s v="CF00-FC460-7830-8870"/>
    <s v="CF00"/>
    <s v="FC460"/>
    <s v="7830"/>
    <x v="1"/>
    <s v=""/>
    <x v="341"/>
    <s v="ELOISE LOOP RD"/>
    <x v="1"/>
    <s v="113687A"/>
    <s v="VO869091"/>
    <d v="2021-08-03T00:00:00"/>
    <d v="2021-08-04T00:00:00"/>
    <s v="Yes"/>
    <s v="Facilities-West"/>
    <x v="16"/>
  </r>
  <r>
    <s v="SYS-AP"/>
    <s v="FC00"/>
    <s v="JRNL00544595"/>
    <s v="CF00-FC460-7830-8870"/>
    <s v="CF00"/>
    <s v="FC460"/>
    <s v="7830"/>
    <x v="1"/>
    <s v=""/>
    <x v="342"/>
    <s v="MAINT OF MAINS"/>
    <x v="4"/>
    <s v="407445"/>
    <s v="VO883826"/>
    <d v="2021-10-26T00:00:00"/>
    <d v="2021-10-27T00:00:00"/>
    <s v="Yes"/>
    <s v="Facilities-West"/>
    <x v="16"/>
  </r>
  <r>
    <s v="SYS-AP"/>
    <s v="FC00"/>
    <s v="JRNL00530627"/>
    <s v="CF00-OP460-6290-8870"/>
    <s v="CF00"/>
    <s v="OP460"/>
    <s v="6290"/>
    <x v="1"/>
    <s v=""/>
    <x v="343"/>
    <s v="MAINT OF MAINS"/>
    <x v="4"/>
    <s v="305527"/>
    <s v="VO837740"/>
    <d v="2021-02-24T00:00:00"/>
    <d v="2021-02-25T00:00:00"/>
    <s v="Yes"/>
    <s v="Gas Operations-West"/>
    <x v="8"/>
  </r>
  <r>
    <s v="SYS-AP"/>
    <s v="FC00"/>
    <s v="JRNL00530627"/>
    <s v="CF00-FC460-7830-8870"/>
    <s v="CF00"/>
    <s v="FC460"/>
    <s v="7830"/>
    <x v="1"/>
    <s v=""/>
    <x v="325"/>
    <s v="MAINT OF MAINS"/>
    <x v="4"/>
    <s v="308313"/>
    <s v="VO837742"/>
    <d v="2021-02-24T00:00:00"/>
    <d v="2021-02-25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44"/>
    <s v="MAINT OF MAINS"/>
    <x v="4"/>
    <s v="363069"/>
    <s v="VO868557"/>
    <d v="2021-08-02T00:00:00"/>
    <d v="2021-08-03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345"/>
    <s v="MAINT MAINS"/>
    <x v="4"/>
    <s v="412256"/>
    <s v="VO889869"/>
    <d v="2021-11-29T00:00:00"/>
    <d v="2021-11-30T00:00:00"/>
    <s v="Yes"/>
    <s v="Facilities-West"/>
    <x v="16"/>
  </r>
  <r>
    <s v="SYS-AP"/>
    <s v="FC00"/>
    <s v="JRNL00527273"/>
    <s v="CF00-FC460-7830-8870"/>
    <s v="CF00"/>
    <s v="FC460"/>
    <s v="7830"/>
    <x v="1"/>
    <s v=""/>
    <x v="346"/>
    <s v="WINTER HAVEN YARD"/>
    <x v="1"/>
    <s v="113358A"/>
    <s v="VO826485"/>
    <d v="2021-01-04T00:00:00"/>
    <d v="2021-01-05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347"/>
    <s v="TWIN LAKES"/>
    <x v="1"/>
    <s v="113254A"/>
    <s v="VO826874"/>
    <d v="2021-01-05T00:00:00"/>
    <d v="2021-01-06T00:00:00"/>
    <s v="Yes"/>
    <s v="Facilities-West"/>
    <x v="16"/>
  </r>
  <r>
    <s v="SYS-AP"/>
    <s v="FC00"/>
    <s v="JRNL00535889"/>
    <s v="CF00-FC460-7830-8870"/>
    <s v="CF00"/>
    <s v="FC460"/>
    <s v="7830"/>
    <x v="1"/>
    <s v=""/>
    <x v="348"/>
    <s v="WAWA EMERGENCY"/>
    <x v="2"/>
    <s v="1898"/>
    <s v="VO855543"/>
    <d v="2021-05-20T00:00:00"/>
    <d v="2021-05-21T00:00:00"/>
    <s v="Yes"/>
    <s v="Facilities-West"/>
    <x v="16"/>
  </r>
  <r>
    <s v="SYS-AP"/>
    <s v="FC00"/>
    <s v="JRNL00530627"/>
    <s v="CF00-FC460-7830-8870"/>
    <s v="CF00"/>
    <s v="FC460"/>
    <s v="7830"/>
    <x v="1"/>
    <s v=""/>
    <x v="349"/>
    <s v="MAINT OF MAINS"/>
    <x v="4"/>
    <s v="305528"/>
    <s v="VO837748"/>
    <d v="2021-02-24T00:00:00"/>
    <d v="2021-02-25T00:00:00"/>
    <s v="Yes"/>
    <s v="Facilities-West"/>
    <x v="16"/>
  </r>
  <r>
    <s v="SYS-AP"/>
    <s v="FC00"/>
    <s v="JRNL00544661"/>
    <s v="CF00-FC460-7830-8870"/>
    <s v="CF00"/>
    <s v="FC460"/>
    <s v="7830"/>
    <x v="1"/>
    <s v=""/>
    <x v="350"/>
    <s v="HIT LINE- 2015 SMITH AVE"/>
    <x v="2"/>
    <s v="2068"/>
    <s v="VO884097"/>
    <d v="2021-10-27T00:00:00"/>
    <d v="2021-10-28T00:00:00"/>
    <s v="Yes"/>
    <s v="Facilities-West"/>
    <x v="16"/>
  </r>
  <r>
    <s v="SYS-AP"/>
    <s v="FC00"/>
    <s v="JRNL00528644"/>
    <s v="CF00-FC460-7830-8870"/>
    <s v="CF00"/>
    <s v="FC460"/>
    <s v="7830"/>
    <x v="1"/>
    <s v=""/>
    <x v="351"/>
    <s v="SOIL RESISTIVITY ON LINE A-10,"/>
    <x v="8"/>
    <s v="630252"/>
    <s v="VO829664"/>
    <d v="2021-01-20T00:00:00"/>
    <d v="2021-01-21T00:00:00"/>
    <s v="Yes"/>
    <s v="Facilities-West"/>
    <x v="16"/>
  </r>
  <r>
    <s v="SYS-AP"/>
    <s v="FC00"/>
    <s v="JRNL00530737"/>
    <s v="CF00-FC460-7830-8870"/>
    <s v="CF00"/>
    <s v="FC460"/>
    <s v="7830"/>
    <x v="1"/>
    <s v=""/>
    <x v="352"/>
    <s v="SR 544 &amp; CREST DR"/>
    <x v="1"/>
    <s v="113484A"/>
    <s v="VO838020"/>
    <d v="2021-02-25T00:00:00"/>
    <d v="2021-02-26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53"/>
    <s v="BATES RD LOCATES"/>
    <x v="1"/>
    <s v="113662A"/>
    <s v="VO868629"/>
    <d v="2021-08-02T00:00:00"/>
    <d v="2021-08-03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354"/>
    <s v="LOMA VISTA"/>
    <x v="2"/>
    <s v="2002"/>
    <s v="VO874325"/>
    <d v="2021-09-01T00:00:00"/>
    <d v="2021-09-02T00:00:00"/>
    <s v="Yes"/>
    <s v="Facilities-West"/>
    <x v="16"/>
  </r>
  <r>
    <s v="SYS-AP"/>
    <s v="FC00"/>
    <s v="JRNL00534756"/>
    <s v="CF00-OP460-7290-8870"/>
    <s v="CF00"/>
    <s v="OP460"/>
    <s v="7290"/>
    <x v="1"/>
    <s v=""/>
    <x v="355"/>
    <s v="1/2 INCH SERVICES"/>
    <x v="4"/>
    <s v="328173"/>
    <s v="VO852009"/>
    <d v="2021-05-03T00:00:00"/>
    <d v="2021-05-04T00:00:00"/>
    <s v="Yes"/>
    <s v="Gas Operations-West"/>
    <x v="17"/>
  </r>
  <r>
    <s v="AP-ACCR"/>
    <s v="CF00"/>
    <s v="JRNL00543608"/>
    <s v="CF00-FC460-7830-8870"/>
    <s v="CF00"/>
    <s v="FC460"/>
    <s v="7830"/>
    <x v="1"/>
    <s v=""/>
    <x v="356"/>
    <s v="Accrue-PIPELINE MAINTENANCE &amp; SERVICE"/>
    <x v="0"/>
    <s v="3908"/>
    <s v="JRNL00543563"/>
    <d v="2021-10-31T00:00:00"/>
    <d v="2021-10-06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357"/>
    <s v="LEAK REPAIR; 2668 CLUBHOUSE DR"/>
    <x v="1"/>
    <s v="113350A"/>
    <s v="VO826860"/>
    <d v="2021-01-05T00:00:00"/>
    <d v="2021-01-06T00:00:00"/>
    <s v="Yes"/>
    <s v="Facilities-West"/>
    <x v="16"/>
  </r>
  <r>
    <s v="SYS-AP"/>
    <s v="FC00"/>
    <s v="JRNL00531904"/>
    <s v="CF00-FC460-7830-8870"/>
    <s v="CF00"/>
    <s v="FC460"/>
    <s v="7830"/>
    <x v="1"/>
    <s v=""/>
    <x v="358"/>
    <s v="445362-2 I4 FRAME, TAMPA 2 POLK"/>
    <x v="11"/>
    <s v="85679"/>
    <s v="VO840420"/>
    <d v="2021-03-09T00:00:00"/>
    <d v="2021-03-10T00:00:00"/>
    <s v="Yes"/>
    <s v="Facilities-West"/>
    <x v="16"/>
  </r>
  <r>
    <s v="SYS-AP"/>
    <s v="FC00"/>
    <s v="JRNL00532420"/>
    <s v="CF00-FC460-7830-8870"/>
    <s v="CF00"/>
    <s v="FC460"/>
    <s v="7830"/>
    <x v="1"/>
    <s v=""/>
    <x v="359"/>
    <s v="EMERGENCY- HIT LINE 3/11/21"/>
    <x v="2"/>
    <s v="1856"/>
    <s v="VO844291"/>
    <d v="2021-03-25T00:00:00"/>
    <d v="2021-03-26T00:00:00"/>
    <s v="Yes"/>
    <s v="Facilities-West"/>
    <x v="16"/>
  </r>
  <r>
    <s v="AP-ACCR"/>
    <s v="CF00"/>
    <s v="JRNL00549191"/>
    <s v="CF00-FC460-7830-8870"/>
    <s v="CF00"/>
    <s v="FC460"/>
    <s v="7830"/>
    <x v="1"/>
    <s v=""/>
    <x v="360"/>
    <s v="Accrue - CORRPRO COMPANIES INC"/>
    <x v="0"/>
    <s v="670203"/>
    <s v="JRNL00549191"/>
    <d v="2021-12-31T00:00:00"/>
    <d v="2022-01-14T00:00:00"/>
    <s v="Yes"/>
    <s v="Facilities-West"/>
    <x v="16"/>
  </r>
  <r>
    <s v="PY"/>
    <s v="FC00"/>
    <s v="JRNL00530789"/>
    <s v="CF00-MS410-6120-8870"/>
    <s v="CF00"/>
    <s v="MS410"/>
    <s v="6120"/>
    <x v="1"/>
    <s v=""/>
    <x v="361"/>
    <s v="FC B08-OT/On Call/CT"/>
    <x v="0"/>
    <s v=""/>
    <s v="JRNL00530789"/>
    <d v="2021-02-25T00:00:00"/>
    <d v="2021-03-01T00:00:00"/>
    <s v="Yes"/>
    <s v="Measurement-SF"/>
    <x v="0"/>
  </r>
  <r>
    <s v="PY"/>
    <s v="FC00"/>
    <s v="JRNL00530789"/>
    <s v="CF00-PR470-6120-8870"/>
    <s v="CF00"/>
    <s v="PR470"/>
    <s v="6120"/>
    <x v="1"/>
    <s v=""/>
    <x v="362"/>
    <s v="FC B08-OT/On Call/CT"/>
    <x v="0"/>
    <s v=""/>
    <s v="JRNL00530789"/>
    <d v="2021-02-25T00:00:00"/>
    <d v="2021-03-01T00:00:00"/>
    <s v="Yes"/>
    <s v="Propane Operations-Hernando"/>
    <x v="0"/>
  </r>
  <r>
    <s v="PY"/>
    <s v="FC00"/>
    <s v="JRNL00530789"/>
    <s v="CF00-OP460-6120-8870"/>
    <s v="CF00"/>
    <s v="OP460"/>
    <s v="6120"/>
    <x v="1"/>
    <s v=""/>
    <x v="363"/>
    <s v="FC B08-OT/On Call/CT"/>
    <x v="0"/>
    <s v=""/>
    <s v="JRNL00530789"/>
    <d v="2021-02-25T00:00:00"/>
    <d v="2021-03-01T00:00:00"/>
    <s v="Yes"/>
    <s v="Gas Operations-West"/>
    <x v="0"/>
  </r>
  <r>
    <s v="SYS-AP"/>
    <s v="FC00"/>
    <s v="JRNL00545082"/>
    <s v="CF00-FC460-7830-8870"/>
    <s v="CF00"/>
    <s v="FC460"/>
    <s v="7830"/>
    <x v="1"/>
    <s v=""/>
    <x v="360"/>
    <s v="WINTER HAVEN 2021 DAY RATE SVC"/>
    <x v="8"/>
    <s v="645551"/>
    <s v="VO884966"/>
    <d v="2021-11-02T00:00:00"/>
    <d v="2021-11-02T00:00:00"/>
    <s v="Yes"/>
    <s v="Facilities-West"/>
    <x v="16"/>
  </r>
  <r>
    <s v="SYS-AP"/>
    <s v="FC00"/>
    <s v="JRNL00546697"/>
    <s v="CF00-FC460-7830-8870"/>
    <s v="CF00"/>
    <s v="FC460"/>
    <s v="7830"/>
    <x v="1"/>
    <s v=""/>
    <x v="364"/>
    <s v="CR 559A; OFFSET"/>
    <x v="1"/>
    <s v="113822A"/>
    <s v="VO890868"/>
    <d v="2021-12-02T00:00:00"/>
    <d v="2021-12-03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365"/>
    <s v="HAINES CITY STATION"/>
    <x v="2"/>
    <s v="1964"/>
    <s v="VO868618"/>
    <d v="2021-08-02T00:00:00"/>
    <d v="2021-08-03T00:00:00"/>
    <s v="Yes"/>
    <s v="Facilities-West"/>
    <x v="16"/>
  </r>
  <r>
    <s v="SYS-AP"/>
    <s v="FC00"/>
    <s v="JRNL00540781"/>
    <s v="CF00-FC460-7830-8870"/>
    <s v="CF00"/>
    <s v="FC460"/>
    <s v="7830"/>
    <x v="1"/>
    <s v=""/>
    <x v="366"/>
    <s v="SERVICE CHARGES"/>
    <x v="3"/>
    <s v="7712609-012-000"/>
    <s v="VO870845"/>
    <d v="2021-08-13T00:00:00"/>
    <d v="2021-08-16T00:00:00"/>
    <s v="Yes"/>
    <s v="Facilities-West"/>
    <x v="16"/>
  </r>
  <r>
    <s v="SYS-AP"/>
    <s v="FC00"/>
    <s v="JRNL00547401"/>
    <s v="CF00-FC460-7830-8870"/>
    <s v="CF00"/>
    <s v="FC460"/>
    <s v="7830"/>
    <x v="1"/>
    <s v=""/>
    <x v="367"/>
    <s v="MAINT MAINS"/>
    <x v="4"/>
    <s v="424082"/>
    <s v="VO892148"/>
    <d v="2021-12-09T00:00:00"/>
    <d v="2021-12-10T00:00:00"/>
    <s v="Yes"/>
    <s v="Facilities-West"/>
    <x v="16"/>
  </r>
  <r>
    <s v="PY"/>
    <s v="FC00"/>
    <s v="JRNL00538005"/>
    <s v="CF00-PR470-6110-8870"/>
    <s v="CF00"/>
    <s v="PR470"/>
    <s v="6110"/>
    <x v="1"/>
    <s v=""/>
    <x v="368"/>
    <s v="FC B24-Salaries"/>
    <x v="0"/>
    <s v=""/>
    <s v="JRNL00538005"/>
    <d v="2021-06-17T00:00:00"/>
    <d v="2021-07-01T00:00:00"/>
    <s v="Yes"/>
    <s v="Propane Operations-Hernando"/>
    <x v="1"/>
  </r>
  <r>
    <s v="PY"/>
    <s v="FC00"/>
    <s v="JRNL00538005"/>
    <s v="CF00-OP460-6110-8870"/>
    <s v="CF00"/>
    <s v="OP460"/>
    <s v="6110"/>
    <x v="1"/>
    <s v=""/>
    <x v="369"/>
    <s v="FC B24-Salaries"/>
    <x v="0"/>
    <s v=""/>
    <s v="JRNL00538005"/>
    <d v="2021-06-17T00:00:00"/>
    <d v="2021-07-01T00:00:00"/>
    <s v="Yes"/>
    <s v="Gas Operations-West"/>
    <x v="1"/>
  </r>
  <r>
    <s v="PY"/>
    <s v="FC00"/>
    <s v="JRNL00538005"/>
    <s v="CF00-MS410-6110-8870"/>
    <s v="CF00"/>
    <s v="MS410"/>
    <s v="6110"/>
    <x v="1"/>
    <s v=""/>
    <x v="370"/>
    <s v="FC B24-Salaries"/>
    <x v="0"/>
    <s v=""/>
    <s v="JRNL00538005"/>
    <d v="2021-06-17T00:00:00"/>
    <d v="2021-07-01T00:00:00"/>
    <s v="Yes"/>
    <s v="Measurement-SF"/>
    <x v="1"/>
  </r>
  <r>
    <s v="AP-ACCR"/>
    <s v="CF00"/>
    <s v="JRNL00543563"/>
    <s v="CF00-FC460-7830-8870"/>
    <s v="CF00"/>
    <s v="FC460"/>
    <s v="7830"/>
    <x v="1"/>
    <s v=""/>
    <x v="371"/>
    <s v="Accrue-PIPELINE MAINTENANCE &amp; SERVICE"/>
    <x v="0"/>
    <s v="3908"/>
    <s v="JRNL00543563"/>
    <d v="2021-09-30T00:00:00"/>
    <d v="2021-10-06T00:00:00"/>
    <s v="Yes"/>
    <s v="Facilities-West"/>
    <x v="16"/>
  </r>
  <r>
    <s v="AA"/>
    <s v="CU00"/>
    <s v="JRNL00529972"/>
    <s v="CF00-OP460-6120-8870"/>
    <s v="CF00"/>
    <s v="OP460"/>
    <s v="6120"/>
    <x v="1"/>
    <s v=""/>
    <x v="372"/>
    <s v="OP460_Payroll Accrual 1B"/>
    <x v="0"/>
    <s v="F8_OP460_PA1B"/>
    <s v="JRNL00529949"/>
    <d v="2021-02-28T00:00:00"/>
    <d v="2021-03-03T00:00:00"/>
    <s v="Yes"/>
    <s v="Gas Operations-West"/>
    <x v="0"/>
  </r>
  <r>
    <s v="AA"/>
    <s v="CU00"/>
    <s v="JRNL00543502"/>
    <s v="CF00-OP460-6120-8870"/>
    <s v="CF00"/>
    <s v="OP460"/>
    <s v="6120"/>
    <x v="1"/>
    <s v=""/>
    <x v="373"/>
    <s v="OP460_Payroll Accrual 1B"/>
    <x v="0"/>
    <s v="F8_OP460_PA1B"/>
    <s v="JRNL00543485"/>
    <d v="2021-10-31T00:00:00"/>
    <d v="2021-11-03T00:00:00"/>
    <s v="Yes"/>
    <s v="Gas Operations-West"/>
    <x v="0"/>
  </r>
  <r>
    <s v="AP-ACCR"/>
    <s v="CF00"/>
    <s v="JRNL00549191"/>
    <s v="CF00-FC460-7830-8870"/>
    <s v="CF00"/>
    <s v="FC460"/>
    <s v="7830"/>
    <x v="1"/>
    <s v=""/>
    <x v="374"/>
    <s v="Accrue - SABCON UNDERGROUND LLC"/>
    <x v="0"/>
    <s v="2148"/>
    <s v="JRNL00549191"/>
    <d v="2021-12-31T00:00:00"/>
    <d v="2022-01-14T00:00:00"/>
    <s v="Yes"/>
    <s v="Facilities-West"/>
    <x v="16"/>
  </r>
  <r>
    <s v="AP-ACCR"/>
    <s v="CF00"/>
    <s v="JRNL00549191"/>
    <s v="CF00-FC460-7830-8870"/>
    <s v="CF00"/>
    <s v="FC460"/>
    <s v="7830"/>
    <x v="1"/>
    <s v=""/>
    <x v="375"/>
    <s v="Accrue - SABCON UNDERGROUND LLC"/>
    <x v="0"/>
    <s v="2150"/>
    <s v="JRNL00549191"/>
    <d v="2021-12-31T00:00:00"/>
    <d v="2022-01-14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376"/>
    <s v="LOMA VISTA DR - CUT LINE"/>
    <x v="1"/>
    <s v="113698A"/>
    <s v="VO874339"/>
    <d v="2021-09-01T00:00:00"/>
    <d v="2021-09-02T00:00:00"/>
    <s v="Yes"/>
    <s v="Facilities-West"/>
    <x v="16"/>
  </r>
  <r>
    <s v="SYS-AP"/>
    <s v="FC00"/>
    <s v="JRNL00529162"/>
    <s v="CF00-FC460-7830-8870"/>
    <s v="CF00"/>
    <s v="FC460"/>
    <s v="7830"/>
    <x v="1"/>
    <s v=""/>
    <x v="377"/>
    <s v="SR 27 &amp; POLO PARK"/>
    <x v="1"/>
    <s v="113420A"/>
    <s v="VO832347"/>
    <d v="2021-02-01T00:00:00"/>
    <d v="2021-02-02T00:00:00"/>
    <s v="Yes"/>
    <s v="Facilities-West"/>
    <x v="16"/>
  </r>
  <r>
    <s v="SYS-AP"/>
    <s v="FC00"/>
    <s v="JRNL00532420"/>
    <s v="CF00-FC460-7830-8870"/>
    <s v="CF00"/>
    <s v="FC460"/>
    <s v="7830"/>
    <x v="1"/>
    <s v=""/>
    <x v="302"/>
    <s v="CONE RD; LINE MARKERS"/>
    <x v="1"/>
    <s v="113516A"/>
    <s v="VO844299"/>
    <d v="2021-03-25T00:00:00"/>
    <d v="2021-03-26T00:00:00"/>
    <s v="Yes"/>
    <s v="Facilities-West"/>
    <x v="16"/>
  </r>
  <r>
    <s v="AA"/>
    <s v="CU00"/>
    <s v="JRNL00545242"/>
    <s v="CF00-OP460-6120-8870"/>
    <s v="CF00"/>
    <s v="OP460"/>
    <s v="6120"/>
    <x v="1"/>
    <s v=""/>
    <x v="378"/>
    <s v="OP460_Payroll Accrual 1B"/>
    <x v="0"/>
    <s v="F8_OP460_PA1B"/>
    <s v="TARGET"/>
    <d v="2021-10-31T00:00:00"/>
    <d v="2021-11-03T00:00:00"/>
    <s v="Yes"/>
    <s v="Gas Operations-West"/>
    <x v="0"/>
  </r>
  <r>
    <s v="AP-ADJ"/>
    <s v="CF00"/>
    <s v="JRNL00541010"/>
    <s v="CF00-FC460-7830-8870"/>
    <s v="CF00"/>
    <s v="FC460"/>
    <s v="7830"/>
    <x v="1"/>
    <s v=""/>
    <x v="379"/>
    <s v="ELOISE LOOP RD"/>
    <x v="0"/>
    <s v="VO869091"/>
    <s v="JRNL00541010"/>
    <d v="2021-08-31T00:00:00"/>
    <d v="2021-08-27T00:00:00"/>
    <s v="Yes"/>
    <s v="Facilities-West"/>
    <x v="16"/>
  </r>
  <r>
    <s v="AP-ADJ"/>
    <s v="CF00"/>
    <s v="JRNL00533994"/>
    <s v="CF00-FC460-7830-8870"/>
    <s v="CF00"/>
    <s v="FC460"/>
    <s v="7830"/>
    <x v="1"/>
    <s v=""/>
    <x v="380"/>
    <s v="MAINT OF MAINS"/>
    <x v="0"/>
    <s v="JRNL00530627"/>
    <s v="JRNL00533994"/>
    <d v="2021-04-30T00:00:00"/>
    <d v="2021-05-04T00:00:00"/>
    <s v="Yes"/>
    <s v="Facilities-West"/>
    <x v="16"/>
  </r>
  <r>
    <s v="AP-ADJ"/>
    <s v="CF00"/>
    <s v="JRNL00533994"/>
    <s v="CF00-FC460-7830-8870"/>
    <s v="CF00"/>
    <s v="FC460"/>
    <s v="7830"/>
    <x v="1"/>
    <s v=""/>
    <x v="381"/>
    <s v="MAINT OF MAINS"/>
    <x v="0"/>
    <s v="JRNL00530627"/>
    <s v="JRNL00533994"/>
    <d v="2021-04-30T00:00:00"/>
    <d v="2021-05-04T00:00:00"/>
    <s v="Yes"/>
    <s v="Facilities-West"/>
    <x v="16"/>
  </r>
  <r>
    <s v="AP-ADJ"/>
    <s v="CF00"/>
    <s v="JRNL00533994"/>
    <s v="CF00-FC460-7830-8870"/>
    <s v="CF00"/>
    <s v="FC460"/>
    <s v="7830"/>
    <x v="1"/>
    <s v=""/>
    <x v="382"/>
    <s v="MAINT OF MAINS"/>
    <x v="0"/>
    <s v="JRNL00530627"/>
    <s v="JRNL00533994"/>
    <d v="2021-04-30T00:00:00"/>
    <d v="2021-05-04T00:00:00"/>
    <s v="Yes"/>
    <s v="Facilities-West"/>
    <x v="16"/>
  </r>
  <r>
    <s v="AP-ADJ"/>
    <s v="CF00"/>
    <s v="JRNL00533994"/>
    <s v="CF00-FC460-7830-8870"/>
    <s v="CF00"/>
    <s v="FC460"/>
    <s v="7830"/>
    <x v="1"/>
    <s v=""/>
    <x v="383"/>
    <s v="MAINT OF MAINS"/>
    <x v="0"/>
    <s v="JRNL00530627"/>
    <s v="JRNL00533994"/>
    <d v="2021-04-30T00:00:00"/>
    <d v="2021-05-04T00:00:00"/>
    <s v="Yes"/>
    <s v="Facilities-West"/>
    <x v="16"/>
  </r>
  <r>
    <s v="AP-ADJ"/>
    <s v="CF00"/>
    <s v="JRNL00533994"/>
    <s v="CF00-FC460-7830-8870"/>
    <s v="CF00"/>
    <s v="FC460"/>
    <s v="7830"/>
    <x v="1"/>
    <s v=""/>
    <x v="384"/>
    <s v="MAINT OF MAINS"/>
    <x v="0"/>
    <s v="JRNL00530627"/>
    <s v="JRNL00533994"/>
    <d v="2021-04-30T00:00:00"/>
    <d v="2021-05-04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385"/>
    <s v="1510 CYPRESS GARDENS BLVD  - LI"/>
    <x v="1"/>
    <s v="113693A"/>
    <s v="VO874348"/>
    <d v="2021-09-01T00:00:00"/>
    <d v="2021-09-02T00:00:00"/>
    <s v="Yes"/>
    <s v="Facilities-West"/>
    <x v="16"/>
  </r>
  <r>
    <s v="SYS-AP"/>
    <s v="FC00"/>
    <s v="JRNL00544661"/>
    <s v="CF00-FC460-7830-8870"/>
    <s v="CF00"/>
    <s v="FC460"/>
    <s v="7830"/>
    <x v="1"/>
    <s v=""/>
    <x v="386"/>
    <s v="DAVENPORT - HIT LINE"/>
    <x v="2"/>
    <s v="2084"/>
    <s v="VO884099"/>
    <d v="2021-10-27T00:00:00"/>
    <d v="2021-10-28T00:00:00"/>
    <s v="Yes"/>
    <s v="Facilities-West"/>
    <x v="16"/>
  </r>
  <r>
    <s v="SYS-AP"/>
    <s v="FC00"/>
    <s v="JRNL00534756"/>
    <s v="CF00-PR470-6290-8870"/>
    <s v="CF00"/>
    <s v="PR470"/>
    <s v="6290"/>
    <x v="1"/>
    <s v=""/>
    <x v="387"/>
    <s v="MAINT OF MAINS - GULF TO LAKE H"/>
    <x v="4"/>
    <s v="331434"/>
    <s v="VO852010"/>
    <d v="2021-05-03T00:00:00"/>
    <d v="2021-05-04T00:00:00"/>
    <s v="Yes"/>
    <s v="Propane Operations-Hernando"/>
    <x v="8"/>
  </r>
  <r>
    <s v="AP-ADJ"/>
    <s v="CF00"/>
    <s v="JRNL00537983"/>
    <s v="CF00-FC460-7830-8870"/>
    <s v="CF00"/>
    <s v="FC460"/>
    <s v="7830"/>
    <x v="1"/>
    <s v=""/>
    <x v="287"/>
    <s v="MAINT OF MAINS"/>
    <x v="0"/>
    <s v="VO852004"/>
    <s v="JRNL00537983"/>
    <d v="2021-06-30T00:00:00"/>
    <d v="2021-07-02T00:00:00"/>
    <s v="Yes"/>
    <s v="Facilities-West"/>
    <x v="16"/>
  </r>
  <r>
    <s v="AP-ADJ"/>
    <s v="CF00"/>
    <s v="JRNL00537983"/>
    <s v="CF00-PR470-6290-8870"/>
    <s v="CF00"/>
    <s v="PR470"/>
    <s v="6290"/>
    <x v="1"/>
    <s v=""/>
    <x v="388"/>
    <s v="MAINT OF MAINS"/>
    <x v="0"/>
    <s v="VO852004"/>
    <s v="JRNL00537983"/>
    <d v="2021-06-30T00:00:00"/>
    <d v="2021-07-02T00:00:00"/>
    <s v="Yes"/>
    <s v="Propane Operations-Hernando"/>
    <x v="8"/>
  </r>
  <r>
    <s v="SYS-AP"/>
    <s v="FC00"/>
    <s v="JRNL00536704"/>
    <s v="CF00-OP460-7290-8870"/>
    <s v="CF00"/>
    <s v="OP460"/>
    <s v="7290"/>
    <x v="1"/>
    <s v=""/>
    <x v="389"/>
    <s v="MAINT OF MAINS"/>
    <x v="4"/>
    <s v="344155"/>
    <s v="VO858105"/>
    <d v="2021-06-03T00:00:00"/>
    <d v="2021-06-03T00:00:00"/>
    <s v="Yes"/>
    <s v="Gas Operations-West"/>
    <x v="17"/>
  </r>
  <r>
    <s v="SYS-AP"/>
    <s v="FC00"/>
    <s v="JRNL00540781"/>
    <s v="CF00-FC460-7830-8870"/>
    <s v="CF00"/>
    <s v="FC460"/>
    <s v="7830"/>
    <x v="1"/>
    <s v=""/>
    <x v="390"/>
    <s v="SERVICE CHARGES"/>
    <x v="3"/>
    <s v="7711752-000-000"/>
    <s v="VO870844"/>
    <d v="2021-08-13T00:00:00"/>
    <d v="2021-08-16T00:00:00"/>
    <s v="Yes"/>
    <s v="Facilities-West"/>
    <x v="16"/>
  </r>
  <r>
    <s v="SYS-AP"/>
    <s v="FC00"/>
    <s v="JRNL00534756"/>
    <s v="CF00-PR470-6290-8870"/>
    <s v="CF00"/>
    <s v="PR470"/>
    <s v="6290"/>
    <x v="1"/>
    <s v=""/>
    <x v="391"/>
    <s v="MAINT OF MAINS - GULF TO LAKE H"/>
    <x v="4"/>
    <s v="337696"/>
    <s v="VO852027"/>
    <d v="2021-05-03T00:00:00"/>
    <d v="2021-05-04T00:00:00"/>
    <s v="Yes"/>
    <s v="Propane Operations-Hernando"/>
    <x v="8"/>
  </r>
  <r>
    <s v="AA"/>
    <s v="CU00"/>
    <s v="JRNL00529949"/>
    <s v="CF00-OP460-6110-8870"/>
    <s v="CF00"/>
    <s v="OP460"/>
    <s v="6110"/>
    <x v="1"/>
    <s v=""/>
    <x v="392"/>
    <s v="OP460_Payroll Accrual 1A"/>
    <x v="0"/>
    <s v="F8_OP460_PA1A"/>
    <s v="TARGET"/>
    <d v="2021-01-31T00:00:00"/>
    <d v="2021-02-10T00:00:00"/>
    <s v="Yes"/>
    <s v="Gas Operations-West"/>
    <x v="1"/>
  </r>
  <r>
    <s v="SYS-AP"/>
    <s v="FC00"/>
    <s v="JRNL00534756"/>
    <s v="CF00-PR470-6290-8870"/>
    <s v="CF00"/>
    <s v="PR470"/>
    <s v="6290"/>
    <x v="1"/>
    <s v=""/>
    <x v="393"/>
    <s v="MAINT OF MAINS - GULF TO LAKE H"/>
    <x v="4"/>
    <s v="335436"/>
    <s v="VO852002"/>
    <d v="2021-05-03T00:00:00"/>
    <d v="2021-05-04T00:00:00"/>
    <s v="Yes"/>
    <s v="Propane Operations-Hernando"/>
    <x v="8"/>
  </r>
  <r>
    <s v="AA"/>
    <s v="CU00"/>
    <s v="JRNL00529972"/>
    <s v="CF00-OP460-6110-8870"/>
    <s v="CF00"/>
    <s v="OP460"/>
    <s v="6110"/>
    <x v="1"/>
    <s v=""/>
    <x v="394"/>
    <s v="OP460_Payroll Accrual 1A"/>
    <x v="0"/>
    <s v="F8_OP460_PA1A"/>
    <s v="JRNL00529949"/>
    <d v="2021-02-28T00:00:00"/>
    <d v="2021-03-03T00:00:00"/>
    <s v="Yes"/>
    <s v="Gas Operations-West"/>
    <x v="1"/>
  </r>
  <r>
    <s v="SYS-AP"/>
    <s v="FC00"/>
    <s v="JRNL00529763"/>
    <s v="CF00-FC460-7830-8870"/>
    <s v="CF00"/>
    <s v="FC460"/>
    <s v="7830"/>
    <x v="1"/>
    <s v=""/>
    <x v="395"/>
    <s v="FOR INDIRECT INSPECTION REPORT"/>
    <x v="8"/>
    <s v="636011"/>
    <s v="VO834215"/>
    <d v="2021-02-09T00:00:00"/>
    <d v="2021-02-09T00:00:00"/>
    <s v="Yes"/>
    <s v="Facilities-West"/>
    <x v="16"/>
  </r>
  <r>
    <s v="SYS-AP"/>
    <s v="FC00"/>
    <s v="JRNL00532531"/>
    <s v="CF00-FC460-7830-8870"/>
    <s v="CF00"/>
    <s v="FC460"/>
    <s v="7830"/>
    <x v="1"/>
    <s v=""/>
    <x v="396"/>
    <s v="HWY 27 OFF RAMP"/>
    <x v="1"/>
    <s v="113512A"/>
    <s v="VO844982"/>
    <d v="2021-03-29T00:00:00"/>
    <d v="2021-03-30T00:00:00"/>
    <s v="Yes"/>
    <s v="Facilities-West"/>
    <x v="16"/>
  </r>
  <r>
    <s v="SYS-AP"/>
    <s v="FC00"/>
    <s v="JRNL00533334"/>
    <s v="CF00-OP460-7290-8870"/>
    <s v="CF00"/>
    <s v="OP460"/>
    <s v="7290"/>
    <x v="1"/>
    <s v=""/>
    <x v="397"/>
    <s v="CHILIS US HWY 19, CRYSTAL RIVER"/>
    <x v="4"/>
    <s v="324070"/>
    <s v="VO846535"/>
    <d v="2021-04-06T00:00:00"/>
    <d v="2021-04-06T00:00:00"/>
    <s v="Yes"/>
    <s v="Gas Operations-West"/>
    <x v="17"/>
  </r>
  <r>
    <s v="SYS-AP"/>
    <s v="FC00"/>
    <s v="JRNL00529162"/>
    <s v="CF00-FC460-7830-8870"/>
    <s v="CF00"/>
    <s v="FC460"/>
    <s v="7830"/>
    <x v="1"/>
    <s v=""/>
    <x v="398"/>
    <s v="N BALDWIN AVE &amp; W OAK ST"/>
    <x v="1"/>
    <s v="113424A"/>
    <s v="VO832345"/>
    <d v="2021-02-01T00:00:00"/>
    <d v="2021-02-02T00:00:00"/>
    <s v="Yes"/>
    <s v="Facilities-West"/>
    <x v="16"/>
  </r>
  <r>
    <s v="SYS-AP"/>
    <s v="FC00"/>
    <s v="JRNL00530737"/>
    <s v="CF00-FC460-7830-8870"/>
    <s v="CF00"/>
    <s v="FC460"/>
    <s v="7830"/>
    <x v="1"/>
    <s v=""/>
    <x v="399"/>
    <s v="VIZCAY WAY &amp; VICTORY LANE"/>
    <x v="1"/>
    <s v="113485A"/>
    <s v="VO838022"/>
    <d v="2021-02-25T00:00:00"/>
    <d v="2021-02-26T00:00:00"/>
    <s v="Yes"/>
    <s v="Facilities-West"/>
    <x v="16"/>
  </r>
  <r>
    <s v="AA"/>
    <s v="CU00"/>
    <s v="JRNL00543502"/>
    <s v="CF00-OP460-6110-8870"/>
    <s v="CF00"/>
    <s v="OP460"/>
    <s v="6110"/>
    <x v="1"/>
    <s v=""/>
    <x v="400"/>
    <s v="OP460_Payroll Accrual 1A"/>
    <x v="0"/>
    <s v="F8_OP460_PA1A"/>
    <s v="JRNL00543485"/>
    <d v="2021-10-31T00:00:00"/>
    <d v="2021-11-03T00:00:00"/>
    <s v="Yes"/>
    <s v="Gas Operations-West"/>
    <x v="1"/>
  </r>
  <r>
    <s v="AA"/>
    <s v="CU00"/>
    <s v="JRNL00545242"/>
    <s v="CF00-OP460-6110-8870"/>
    <s v="CF00"/>
    <s v="OP460"/>
    <s v="6110"/>
    <x v="1"/>
    <s v=""/>
    <x v="401"/>
    <s v="OP460_Payroll Accrual 1A"/>
    <x v="0"/>
    <s v="F8_OP460_PA1A"/>
    <s v="TARGET"/>
    <d v="2021-10-31T00:00:00"/>
    <d v="2021-11-03T00:00:00"/>
    <s v="Yes"/>
    <s v="Gas Operations-West"/>
    <x v="1"/>
  </r>
  <r>
    <s v="AA"/>
    <s v="CU00"/>
    <s v="JRNL00543485"/>
    <s v="CF00-OP460-6120-8870"/>
    <s v="CF00"/>
    <s v="OP460"/>
    <s v="6120"/>
    <x v="1"/>
    <s v=""/>
    <x v="402"/>
    <s v="OP460_Payroll Accrual 1B"/>
    <x v="0"/>
    <s v="F8_OP460_PA1B"/>
    <s v="TARGET"/>
    <d v="2021-09-30T00:00:00"/>
    <d v="2021-10-05T00:00:00"/>
    <s v="Yes"/>
    <s v="Gas Operations-West"/>
    <x v="0"/>
  </r>
  <r>
    <s v="AA"/>
    <s v="CU00"/>
    <s v="JRNL00541819"/>
    <s v="CF00-OP460-6120-8870"/>
    <s v="CF00"/>
    <s v="OP460"/>
    <s v="6120"/>
    <x v="1"/>
    <s v=""/>
    <x v="403"/>
    <s v="OP460_Payroll Accrual 1B"/>
    <x v="0"/>
    <s v="F8_OP460_PA1B"/>
    <s v="TARGET"/>
    <d v="2021-08-31T00:00:00"/>
    <d v="2021-09-08T00:00:00"/>
    <s v="Yes"/>
    <s v="Gas Operations-West"/>
    <x v="0"/>
  </r>
  <r>
    <s v="AA"/>
    <s v="CU00"/>
    <s v="JRNL00546838"/>
    <s v="CF00-OP460-6120-8870"/>
    <s v="CF00"/>
    <s v="OP460"/>
    <s v="6120"/>
    <x v="1"/>
    <s v=""/>
    <x v="404"/>
    <s v="OP460_Payroll Accrual 1B"/>
    <x v="0"/>
    <s v="F8_OP460_PA1B"/>
    <s v="TARGET"/>
    <d v="2021-11-30T00:00:00"/>
    <d v="2021-12-05T00:00:00"/>
    <s v="Yes"/>
    <s v="Gas Operations-West"/>
    <x v="0"/>
  </r>
  <r>
    <s v="AP-ADJ"/>
    <s v="CF00"/>
    <s v="JRNL00535120"/>
    <s v="CF00-OP460-7290-8870"/>
    <s v="CF00"/>
    <s v="OP460"/>
    <s v="7290"/>
    <x v="1"/>
    <s v=""/>
    <x v="405"/>
    <s v="CHILIS US HWY 19, CRYSTAL RIVER"/>
    <x v="0"/>
    <s v="VO846535"/>
    <s v="JRNL00535120"/>
    <d v="2021-04-30T00:00:00"/>
    <d v="2021-05-07T00:00:00"/>
    <s v="Yes"/>
    <s v="Gas Operations-West"/>
    <x v="17"/>
  </r>
  <r>
    <s v="AA"/>
    <s v="CU00"/>
    <s v="JRNL00548545"/>
    <s v="CF00-OP460-6310-8870"/>
    <s v="CF00"/>
    <s v="OP460"/>
    <s v="6310"/>
    <x v="1"/>
    <s v=""/>
    <x v="406"/>
    <s v="Clear OP460 Veh (incl Storm Proj)"/>
    <x v="0"/>
    <s v="F5_OP460_STRMVEH"/>
    <s v="TARGET"/>
    <d v="2021-12-31T00:00:00"/>
    <d v="2022-01-07T00:00:00"/>
    <s v="Yes"/>
    <s v="Gas Operations-West"/>
    <x v="10"/>
  </r>
  <r>
    <s v="AA"/>
    <s v="CU00"/>
    <s v="JRNL00548545"/>
    <s v="CF00-OP460-6320-8870"/>
    <s v="CF00"/>
    <s v="OP460"/>
    <s v="6320"/>
    <x v="1"/>
    <s v=""/>
    <x v="407"/>
    <s v="Clear OP460 Veh (incl Storm Proj)"/>
    <x v="0"/>
    <s v="F5_OP460_STRMVEH"/>
    <s v="TARGET"/>
    <d v="2021-12-31T00:00:00"/>
    <d v="2022-01-07T00:00:00"/>
    <s v="Yes"/>
    <s v="Gas Operations-West"/>
    <x v="2"/>
  </r>
  <r>
    <s v="SYS-AP"/>
    <s v="FC00"/>
    <s v="JRNL00543195"/>
    <s v="CF00-FC460-7830-8870"/>
    <s v="CF00"/>
    <s v="FC460"/>
    <s v="7830"/>
    <x v="1"/>
    <s v=""/>
    <x v="408"/>
    <s v="SCENIC HWY- HAINES CITY"/>
    <x v="2"/>
    <s v="2030"/>
    <s v="VO879495"/>
    <d v="2021-10-01T00:00:00"/>
    <d v="2021-10-04T00:00:00"/>
    <s v="Yes"/>
    <s v="Facilities-West"/>
    <x v="16"/>
  </r>
  <r>
    <s v="SYS-AP"/>
    <s v="FC00"/>
    <s v="JRNL00545082"/>
    <s v="CF00-FC460-7830-8870"/>
    <s v="CF00"/>
    <s v="FC460"/>
    <s v="7830"/>
    <x v="1"/>
    <s v=""/>
    <x v="409"/>
    <s v="WINTER HAVEN 2021 DAY RATE SVC"/>
    <x v="8"/>
    <s v="649014"/>
    <s v="VO884967"/>
    <d v="2021-11-02T00:00:00"/>
    <d v="2021-11-02T00:00:00"/>
    <s v="Yes"/>
    <s v="Facilities-West"/>
    <x v="16"/>
  </r>
  <r>
    <s v="SYS-AP"/>
    <s v="FC00"/>
    <s v="JRNL00545082"/>
    <s v="CF00-FC460-7830-8870"/>
    <s v="CF00"/>
    <s v="FC460"/>
    <s v="7830"/>
    <x v="1"/>
    <s v=""/>
    <x v="410"/>
    <s v="OAK BLOSSOM DR: MAIN RETIREMENT"/>
    <x v="1"/>
    <s v="113788A"/>
    <s v="VO885027"/>
    <d v="2021-11-02T00:00:00"/>
    <d v="2021-11-02T00:00:00"/>
    <s v="Yes"/>
    <s v="Facilities-West"/>
    <x v="16"/>
  </r>
  <r>
    <s v="SYS-AP"/>
    <s v="FC00"/>
    <s v="JRNL00544661"/>
    <s v="CF00-FC460-7830-8870"/>
    <s v="CF00"/>
    <s v="FC460"/>
    <s v="7830"/>
    <x v="1"/>
    <s v=""/>
    <x v="411"/>
    <s v="LEAK REPAIR: 7576 OAK MOSS LOOP"/>
    <x v="1"/>
    <s v="113776A"/>
    <s v="VO884102"/>
    <d v="2021-10-27T00:00:00"/>
    <d v="2021-10-28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412"/>
    <s v="901 OLEANDER"/>
    <x v="2"/>
    <s v="1965"/>
    <s v="VO868620"/>
    <d v="2021-08-02T00:00:00"/>
    <d v="2021-08-03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413"/>
    <s v="MAINT MAINS"/>
    <x v="4"/>
    <s v="416672"/>
    <s v="VO889866"/>
    <d v="2021-11-29T00:00:00"/>
    <d v="2021-11-30T00:00:00"/>
    <s v="Yes"/>
    <s v="Facilities-West"/>
    <x v="16"/>
  </r>
  <r>
    <s v="SYS-AP"/>
    <s v="FC00"/>
    <s v="JRNL00534756"/>
    <s v="CF00-PR470-6290-8870"/>
    <s v="CF00"/>
    <s v="PR470"/>
    <s v="6290"/>
    <x v="1"/>
    <s v=""/>
    <x v="414"/>
    <s v="MAINT OF MAINS - GULF TO LAKE H"/>
    <x v="4"/>
    <s v="319987"/>
    <s v="VO852012"/>
    <d v="2021-05-03T00:00:00"/>
    <d v="2021-05-04T00:00:00"/>
    <s v="Yes"/>
    <s v="Propane Operations-Hernando"/>
    <x v="8"/>
  </r>
  <r>
    <s v="AA"/>
    <s v="CU00"/>
    <s v="JRNL00540124"/>
    <s v="CF00-OP460-6120-8870"/>
    <s v="CF00"/>
    <s v="OP460"/>
    <s v="6120"/>
    <x v="1"/>
    <s v=""/>
    <x v="415"/>
    <s v="OP460_Payroll Accrual 1B"/>
    <x v="0"/>
    <s v="F8_OP460_PA1B"/>
    <s v="TARGET"/>
    <d v="2021-07-31T00:00:00"/>
    <d v="2021-08-04T00:00:00"/>
    <s v="Yes"/>
    <s v="Gas Operations-West"/>
    <x v="0"/>
  </r>
  <r>
    <s v="AA"/>
    <s v="CU00"/>
    <s v="JRNL00543485"/>
    <s v="CF00-OP460-6110-8870"/>
    <s v="CF00"/>
    <s v="OP460"/>
    <s v="6110"/>
    <x v="1"/>
    <s v=""/>
    <x v="416"/>
    <s v="OP460_Payroll Accrual 1A"/>
    <x v="0"/>
    <s v="F8_OP460_PA1A"/>
    <s v="TARGET"/>
    <d v="2021-09-30T00:00:00"/>
    <d v="2021-10-05T00:00:00"/>
    <s v="Yes"/>
    <s v="Gas Operations-West"/>
    <x v="1"/>
  </r>
  <r>
    <s v="AA"/>
    <s v="CU00"/>
    <s v="JRNL00541819"/>
    <s v="CF00-OP460-6110-8870"/>
    <s v="CF00"/>
    <s v="OP460"/>
    <s v="6110"/>
    <x v="1"/>
    <s v=""/>
    <x v="417"/>
    <s v="OP460_Payroll Accrual 1A"/>
    <x v="0"/>
    <s v="F8_OP460_PA1A"/>
    <s v="TARGET"/>
    <d v="2021-08-31T00:00:00"/>
    <d v="2021-09-08T00:00:00"/>
    <s v="Yes"/>
    <s v="Gas Operations-West"/>
    <x v="1"/>
  </r>
  <r>
    <s v="AA"/>
    <s v="CU00"/>
    <s v="JRNL00546838"/>
    <s v="CF00-OP460-6110-8870"/>
    <s v="CF00"/>
    <s v="OP460"/>
    <s v="6110"/>
    <x v="1"/>
    <s v=""/>
    <x v="418"/>
    <s v="OP460_Payroll Accrual 1A"/>
    <x v="0"/>
    <s v="F8_OP460_PA1A"/>
    <s v="TARGET"/>
    <d v="2021-11-30T00:00:00"/>
    <d v="2021-12-05T00:00:00"/>
    <s v="Yes"/>
    <s v="Gas Operations-West"/>
    <x v="1"/>
  </r>
  <r>
    <s v="AP-ACCR"/>
    <s v="CF00"/>
    <s v="JRNL00535212"/>
    <s v="CF00-FC460-7830-8870"/>
    <s v="CF00"/>
    <s v="FC460"/>
    <s v="7830"/>
    <x v="1"/>
    <s v=""/>
    <x v="419"/>
    <s v="Accrue-MILLER PIPELINE LLC"/>
    <x v="0"/>
    <s v="316004"/>
    <s v="JRNL00534973"/>
    <d v="2021-05-31T00:00:00"/>
    <d v="2021-05-06T00:00:00"/>
    <s v="Yes"/>
    <s v="Facilities-West"/>
    <x v="16"/>
  </r>
  <r>
    <s v="AP-ACCR"/>
    <s v="CF00"/>
    <s v="JRNL00535212"/>
    <s v="CF00-OP460-7290-8870"/>
    <s v="CF00"/>
    <s v="OP460"/>
    <s v="7290"/>
    <x v="1"/>
    <s v=""/>
    <x v="420"/>
    <s v="Accrue-MILLER PIPELINE LLC"/>
    <x v="0"/>
    <s v="328173"/>
    <s v="JRNL00534973"/>
    <d v="2021-05-31T00:00:00"/>
    <d v="2021-05-06T00:00:00"/>
    <s v="Yes"/>
    <s v="Gas Operations-West"/>
    <x v="17"/>
  </r>
  <r>
    <s v="AP-ACCR"/>
    <s v="CF00"/>
    <s v="JRNL00535212"/>
    <s v="CF00-OP460-7290-8870"/>
    <s v="CF00"/>
    <s v="OP460"/>
    <s v="7290"/>
    <x v="1"/>
    <s v=""/>
    <x v="421"/>
    <s v="Accrue-MILLER PIPELINE LLC"/>
    <x v="0"/>
    <s v="337700"/>
    <s v="JRNL00534973"/>
    <d v="2021-05-31T00:00:00"/>
    <d v="2021-05-06T00:00:00"/>
    <s v="Yes"/>
    <s v="Gas Operations-West"/>
    <x v="17"/>
  </r>
  <r>
    <s v="AP-ACCR"/>
    <s v="CF00"/>
    <s v="JRNL00535212"/>
    <s v="CF00-PR470-6290-8870"/>
    <s v="CF00"/>
    <s v="PR470"/>
    <s v="6290"/>
    <x v="1"/>
    <s v=""/>
    <x v="422"/>
    <s v="Accrue-MILLER PIPELINE LLC"/>
    <x v="0"/>
    <s v="319987"/>
    <s v="JRNL00534973"/>
    <d v="2021-05-31T00:00:00"/>
    <d v="2021-05-06T00:00:00"/>
    <s v="Yes"/>
    <s v="Propane Operations-Hernando"/>
    <x v="8"/>
  </r>
  <r>
    <s v="SYS-AP"/>
    <s v="FC00"/>
    <s v="JRNL00545082"/>
    <s v="CF00-FC460-7830-8870"/>
    <s v="CF00"/>
    <s v="FC460"/>
    <s v="7830"/>
    <x v="1"/>
    <s v=""/>
    <x v="423"/>
    <s v="DAVENPORT HIT LINE (1215 US 17)"/>
    <x v="2"/>
    <s v="2092"/>
    <s v="VO885019"/>
    <d v="2021-11-02T00:00:00"/>
    <d v="2021-11-02T00:00:00"/>
    <s v="Yes"/>
    <s v="Facilities-West"/>
    <x v="16"/>
  </r>
  <r>
    <s v="SYS-AP"/>
    <s v="FC00"/>
    <s v="JRNL00528568"/>
    <s v="CF00-FC460-7830-8870"/>
    <s v="CF00"/>
    <s v="FC460"/>
    <s v="7830"/>
    <x v="1"/>
    <s v=""/>
    <x v="424"/>
    <s v="MISCELLANEOUS LINE MARKERS"/>
    <x v="1"/>
    <s v="113381A"/>
    <s v="VO828848"/>
    <d v="2021-01-15T00:00:00"/>
    <d v="2021-01-19T00:00:00"/>
    <s v="Yes"/>
    <s v="Facilities-West"/>
    <x v="16"/>
  </r>
  <r>
    <s v="SYS-AP"/>
    <s v="FC00"/>
    <s v="JRNL00535205"/>
    <s v="CF00-OP460-7290-8870"/>
    <s v="CF00"/>
    <s v="OP460"/>
    <s v="7290"/>
    <x v="1"/>
    <s v=""/>
    <x v="280"/>
    <s v="ABANDONMENTS/MAINT OF MAINS"/>
    <x v="4"/>
    <s v="337700"/>
    <s v="VO852799"/>
    <d v="2021-05-06T00:00:00"/>
    <d v="2021-05-06T00:00:00"/>
    <s v="Yes"/>
    <s v="Gas Operations-West"/>
    <x v="17"/>
  </r>
  <r>
    <s v="SYS-AP"/>
    <s v="FC00"/>
    <s v="JRNL00546192"/>
    <s v="CF00-FC460-7830-8870"/>
    <s v="CF00"/>
    <s v="FC460"/>
    <s v="7830"/>
    <x v="1"/>
    <s v=""/>
    <x v="352"/>
    <s v="TURKEY CREEK PIPE VERIFICATION"/>
    <x v="1"/>
    <s v="113812A"/>
    <s v="VO888755"/>
    <d v="2021-11-22T00:00:00"/>
    <d v="2021-11-23T00:00:00"/>
    <s v="Yes"/>
    <s v="Facilities-West"/>
    <x v="16"/>
  </r>
  <r>
    <s v="AP-ACCR"/>
    <s v="CF00"/>
    <s v="JRNL00535212"/>
    <s v="CF00-PR470-6290-8870"/>
    <s v="CF00"/>
    <s v="PR470"/>
    <s v="6290"/>
    <x v="1"/>
    <s v=""/>
    <x v="425"/>
    <s v="Accrue-MILLER PIPELINE LLC"/>
    <x v="0"/>
    <s v="331434"/>
    <s v="JRNL00534973"/>
    <d v="2021-05-31T00:00:00"/>
    <d v="2021-05-06T00:00:00"/>
    <s v="Yes"/>
    <s v="Propane Operations-Hernando"/>
    <x v="8"/>
  </r>
  <r>
    <s v="AP-ACCR"/>
    <s v="CF00"/>
    <s v="JRNL00534973"/>
    <s v="CF00-PR470-6290-8870"/>
    <s v="CF00"/>
    <s v="PR470"/>
    <s v="6290"/>
    <x v="1"/>
    <s v=""/>
    <x v="391"/>
    <s v="Accrue-MILLER PIPELINE LLC"/>
    <x v="0"/>
    <s v="337696"/>
    <s v="JRNL00534973"/>
    <d v="2021-04-30T00:00:00"/>
    <d v="2021-05-06T00:00:00"/>
    <s v="Yes"/>
    <s v="Propane Operations-Hernando"/>
    <x v="8"/>
  </r>
  <r>
    <s v="AP-ACCR"/>
    <s v="CF00"/>
    <s v="JRNL00534973"/>
    <s v="CF00-PR470-6290-8870"/>
    <s v="CF00"/>
    <s v="PR470"/>
    <s v="6290"/>
    <x v="1"/>
    <s v=""/>
    <x v="301"/>
    <s v="Accrue-MILLER PIPELINE LLC"/>
    <x v="0"/>
    <s v="337703"/>
    <s v="JRNL00534973"/>
    <d v="2021-04-30T00:00:00"/>
    <d v="2021-05-06T00:00:00"/>
    <s v="Yes"/>
    <s v="Propane Operations-Hernando"/>
    <x v="8"/>
  </r>
  <r>
    <s v="AP-ACCR"/>
    <s v="CF00"/>
    <s v="JRNL00534973"/>
    <s v="CF00-OP460-7290-8870"/>
    <s v="CF00"/>
    <s v="OP460"/>
    <s v="7290"/>
    <x v="1"/>
    <s v=""/>
    <x v="355"/>
    <s v="Accrue-MILLER PIPELINE LLC"/>
    <x v="0"/>
    <s v="328173"/>
    <s v="JRNL00534973"/>
    <d v="2021-04-30T00:00:00"/>
    <d v="2021-05-06T00:00:00"/>
    <s v="Yes"/>
    <s v="Gas Operations-West"/>
    <x v="17"/>
  </r>
  <r>
    <s v="AP-ACCR"/>
    <s v="CF00"/>
    <s v="JRNL00534973"/>
    <s v="CF00-OP460-7290-8870"/>
    <s v="CF00"/>
    <s v="OP460"/>
    <s v="7290"/>
    <x v="1"/>
    <s v=""/>
    <x v="280"/>
    <s v="Accrue-MILLER PIPELINE LLC"/>
    <x v="0"/>
    <s v="337700"/>
    <s v="JRNL00534973"/>
    <d v="2021-04-30T00:00:00"/>
    <d v="2021-05-06T00:00:00"/>
    <s v="Yes"/>
    <s v="Gas Operations-West"/>
    <x v="17"/>
  </r>
  <r>
    <s v="AP-ACCR"/>
    <s v="CF00"/>
    <s v="JRNL00534973"/>
    <s v="CF00-PR470-6290-8870"/>
    <s v="CF00"/>
    <s v="PR470"/>
    <s v="6290"/>
    <x v="1"/>
    <s v=""/>
    <x v="414"/>
    <s v="Accrue-MILLER PIPELINE LLC"/>
    <x v="0"/>
    <s v="319987"/>
    <s v="JRNL00534973"/>
    <d v="2021-04-30T00:00:00"/>
    <d v="2021-05-06T00:00:00"/>
    <s v="Yes"/>
    <s v="Propane Operations-Hernando"/>
    <x v="8"/>
  </r>
  <r>
    <s v="AP-ACCR"/>
    <s v="CF00"/>
    <s v="JRNL00534973"/>
    <s v="CF00-PR470-6290-8870"/>
    <s v="CF00"/>
    <s v="PR470"/>
    <s v="6290"/>
    <x v="1"/>
    <s v=""/>
    <x v="387"/>
    <s v="Accrue-MILLER PIPELINE LLC"/>
    <x v="0"/>
    <s v="331434"/>
    <s v="JRNL00534973"/>
    <d v="2021-04-30T00:00:00"/>
    <d v="2021-05-06T00:00:00"/>
    <s v="Yes"/>
    <s v="Propane Operations-Hernando"/>
    <x v="8"/>
  </r>
  <r>
    <s v="AP-ACCR"/>
    <s v="CF00"/>
    <s v="JRNL00534973"/>
    <s v="CF00-PR470-6290-8870"/>
    <s v="CF00"/>
    <s v="PR470"/>
    <s v="6290"/>
    <x v="1"/>
    <s v=""/>
    <x v="287"/>
    <s v="Accrue-MILLER PIPELINE LLC"/>
    <x v="0"/>
    <s v="335429"/>
    <s v="JRNL00534973"/>
    <d v="2021-04-30T00:00:00"/>
    <d v="2021-05-06T00:00:00"/>
    <s v="Yes"/>
    <s v="Propane Operations-Hernando"/>
    <x v="8"/>
  </r>
  <r>
    <s v="AP-ACCR"/>
    <s v="CF00"/>
    <s v="JRNL00534973"/>
    <s v="CF00-PR470-6290-8870"/>
    <s v="CF00"/>
    <s v="PR470"/>
    <s v="6290"/>
    <x v="1"/>
    <s v=""/>
    <x v="393"/>
    <s v="Accrue-MILLER PIPELINE LLC"/>
    <x v="0"/>
    <s v="335436"/>
    <s v="JRNL00534973"/>
    <d v="2021-04-30T00:00:00"/>
    <d v="2021-05-06T00:00:00"/>
    <s v="Yes"/>
    <s v="Propane Operations-Hernando"/>
    <x v="8"/>
  </r>
  <r>
    <s v="AP-ACCR"/>
    <s v="CF00"/>
    <s v="JRNL00535212"/>
    <s v="CF00-PR470-6290-8870"/>
    <s v="CF00"/>
    <s v="PR470"/>
    <s v="6290"/>
    <x v="1"/>
    <s v=""/>
    <x v="388"/>
    <s v="Accrue-MILLER PIPELINE LLC"/>
    <x v="0"/>
    <s v="335429"/>
    <s v="JRNL00534973"/>
    <d v="2021-05-31T00:00:00"/>
    <d v="2021-05-06T00:00:00"/>
    <s v="Yes"/>
    <s v="Propane Operations-Hernando"/>
    <x v="8"/>
  </r>
  <r>
    <s v="AP-ACCR"/>
    <s v="CF00"/>
    <s v="JRNL00535212"/>
    <s v="CF00-PR470-6290-8870"/>
    <s v="CF00"/>
    <s v="PR470"/>
    <s v="6290"/>
    <x v="1"/>
    <s v=""/>
    <x v="426"/>
    <s v="Accrue-MILLER PIPELINE LLC"/>
    <x v="0"/>
    <s v="335436"/>
    <s v="JRNL00534973"/>
    <d v="2021-05-31T00:00:00"/>
    <d v="2021-05-06T00:00:00"/>
    <s v="Yes"/>
    <s v="Propane Operations-Hernando"/>
    <x v="8"/>
  </r>
  <r>
    <s v="AP-ACCR"/>
    <s v="CF00"/>
    <s v="JRNL00535212"/>
    <s v="CF00-PR470-6290-8870"/>
    <s v="CF00"/>
    <s v="PR470"/>
    <s v="6290"/>
    <x v="1"/>
    <s v=""/>
    <x v="427"/>
    <s v="Accrue-MILLER PIPELINE LLC"/>
    <x v="0"/>
    <s v="337696"/>
    <s v="JRNL00534973"/>
    <d v="2021-05-31T00:00:00"/>
    <d v="2021-05-06T00:00:00"/>
    <s v="Yes"/>
    <s v="Propane Operations-Hernando"/>
    <x v="8"/>
  </r>
  <r>
    <s v="AP-ACCR"/>
    <s v="CF00"/>
    <s v="JRNL00535212"/>
    <s v="CF00-PR470-6290-8870"/>
    <s v="CF00"/>
    <s v="PR470"/>
    <s v="6290"/>
    <x v="1"/>
    <s v=""/>
    <x v="428"/>
    <s v="Accrue-MILLER PIPELINE LLC"/>
    <x v="0"/>
    <s v="337703"/>
    <s v="JRNL00534973"/>
    <d v="2021-05-31T00:00:00"/>
    <d v="2021-05-06T00:00:00"/>
    <s v="Yes"/>
    <s v="Propane Operations-Hernando"/>
    <x v="8"/>
  </r>
  <r>
    <s v="AP-ACCR"/>
    <s v="CF00"/>
    <s v="JRNL00534973"/>
    <s v="CF00-FC460-7830-8870"/>
    <s v="CF00"/>
    <s v="FC460"/>
    <s v="7830"/>
    <x v="1"/>
    <s v=""/>
    <x v="429"/>
    <s v="Accrue-MILLER PIPELINE LLC"/>
    <x v="0"/>
    <s v="316004"/>
    <s v="JRNL00534973"/>
    <d v="2021-04-30T00:00:00"/>
    <d v="2021-05-06T00:00:00"/>
    <s v="Yes"/>
    <s v="Facilities-West"/>
    <x v="16"/>
  </r>
  <r>
    <s v="AA"/>
    <s v="CU00"/>
    <s v="JRNL00540124"/>
    <s v="CF00-OP460-6110-8870"/>
    <s v="CF00"/>
    <s v="OP460"/>
    <s v="6110"/>
    <x v="1"/>
    <s v=""/>
    <x v="430"/>
    <s v="OP460_Payroll Accrual 1A"/>
    <x v="0"/>
    <s v="F8_OP460_PA1A"/>
    <s v="TARGET"/>
    <d v="2021-07-31T00:00:00"/>
    <d v="2021-08-04T00:00:00"/>
    <s v="Yes"/>
    <s v="Gas Operations-West"/>
    <x v="1"/>
  </r>
  <r>
    <s v="AA"/>
    <s v="CU00"/>
    <s v="JRNL00533162"/>
    <s v="CF00-OP460-6110-8870"/>
    <s v="CF00"/>
    <s v="OP460"/>
    <s v="6110"/>
    <x v="1"/>
    <s v=""/>
    <x v="431"/>
    <s v="OP460_Payroll Accrual 1A"/>
    <x v="0"/>
    <s v="F8_OP460_PA1A"/>
    <s v="TARGET"/>
    <d v="2021-03-31T00:00:00"/>
    <d v="2021-04-06T00:00:00"/>
    <s v="Yes"/>
    <s v="Gas Operations-West"/>
    <x v="1"/>
  </r>
  <r>
    <s v="AA"/>
    <s v="CU00"/>
    <s v="JRNL00531225"/>
    <s v="CF00-OP460-6110-8870"/>
    <s v="CF00"/>
    <s v="OP460"/>
    <s v="6110"/>
    <x v="1"/>
    <s v=""/>
    <x v="432"/>
    <s v="OP460_Payroll Accrual 1A"/>
    <x v="0"/>
    <s v="F8_OP460_PA1A"/>
    <s v="TARGET"/>
    <d v="2021-02-28T00:00:00"/>
    <d v="2021-03-03T00:00:00"/>
    <s v="Yes"/>
    <s v="Gas Operations-West"/>
    <x v="1"/>
  </r>
  <r>
    <s v="AA"/>
    <s v="CU00"/>
    <s v="JRNL00548555"/>
    <s v="CF00-OP460-6110-8870"/>
    <s v="CF00"/>
    <s v="OP460"/>
    <s v="6110"/>
    <x v="1"/>
    <s v=""/>
    <x v="433"/>
    <s v="OP460_Payroll Accrual 1A"/>
    <x v="0"/>
    <s v="F8_OP460_PA1A"/>
    <s v="TARGET"/>
    <d v="2021-12-31T00:00:00"/>
    <d v="2022-01-07T00:00:00"/>
    <s v="Yes"/>
    <s v="Gas Operations-West"/>
    <x v="1"/>
  </r>
  <r>
    <s v="PY"/>
    <s v="FC00"/>
    <s v="JRNL00547898"/>
    <s v="CF00-OP460-6110-8870"/>
    <s v="CF00"/>
    <s v="OP460"/>
    <s v="6110"/>
    <x v="1"/>
    <s v=""/>
    <x v="434"/>
    <s v="FC B50-Salaries"/>
    <x v="0"/>
    <s v=""/>
    <s v="JRNL00547898"/>
    <d v="2021-12-16T00:00:00"/>
    <d v="2022-01-03T00:00:00"/>
    <s v="Yes"/>
    <s v="Gas Operations-West"/>
    <x v="1"/>
  </r>
  <r>
    <s v="PY"/>
    <s v="FC00"/>
    <s v="JRNL00547898"/>
    <s v="CF00-PR470-6110-8870"/>
    <s v="CF00"/>
    <s v="PR470"/>
    <s v="6110"/>
    <x v="1"/>
    <s v=""/>
    <x v="435"/>
    <s v="FC B50-Salaries"/>
    <x v="0"/>
    <s v=""/>
    <s v="JRNL00547898"/>
    <d v="2021-12-16T00:00:00"/>
    <d v="2022-01-03T00:00:00"/>
    <s v="Yes"/>
    <s v="Propane Operations-Hernando"/>
    <x v="1"/>
  </r>
  <r>
    <s v="AA"/>
    <s v="CU00"/>
    <s v="JRNL00533162"/>
    <s v="CF00-OP460-6120-8870"/>
    <s v="CF00"/>
    <s v="OP460"/>
    <s v="6120"/>
    <x v="1"/>
    <s v=""/>
    <x v="436"/>
    <s v="OP460_Payroll Accrual 1B"/>
    <x v="0"/>
    <s v="F8_OP460_PA1B"/>
    <s v="TARGET"/>
    <d v="2021-03-31T00:00:00"/>
    <d v="2021-04-06T00:00:00"/>
    <s v="Yes"/>
    <s v="Gas Operations-West"/>
    <x v="0"/>
  </r>
  <r>
    <s v="SYS-AP"/>
    <s v="FC00"/>
    <s v="JRNL00540663"/>
    <s v="CF00-FC460-7830-8870"/>
    <s v="CF00"/>
    <s v="FC460"/>
    <s v="7830"/>
    <x v="1"/>
    <s v=""/>
    <x v="437"/>
    <s v="ROW MOWING CHATTAHOOCHEE"/>
    <x v="4"/>
    <s v="372565"/>
    <s v="VO870111"/>
    <d v="2021-08-09T00:00:00"/>
    <d v="2021-08-10T00:00:00"/>
    <s v="Yes"/>
    <s v="Facilities-West"/>
    <x v="16"/>
  </r>
  <r>
    <s v="SYS-AP"/>
    <s v="FC00"/>
    <s v="JRNL00534756"/>
    <s v="CF00-PR470-6290-8870"/>
    <s v="CF00"/>
    <s v="PR470"/>
    <s v="6290"/>
    <x v="1"/>
    <s v=""/>
    <x v="287"/>
    <s v="MAINT OF MAINS"/>
    <x v="4"/>
    <s v="335429"/>
    <s v="VO852004"/>
    <d v="2021-05-03T00:00:00"/>
    <d v="2021-05-04T00:00:00"/>
    <s v="Yes"/>
    <s v="Propane Operations-Hernando"/>
    <x v="8"/>
  </r>
  <r>
    <s v="SYS-AP"/>
    <s v="FC00"/>
    <s v="JRNL00528666"/>
    <s v="CF00-FC460-7830-8870"/>
    <s v="CF00"/>
    <s v="FC460"/>
    <s v="7830"/>
    <x v="1"/>
    <s v=""/>
    <x v="438"/>
    <s v="RECKER HWY &amp; 21ST ST; STATION M"/>
    <x v="1"/>
    <s v="113401A"/>
    <s v="VO829878"/>
    <d v="2021-01-21T00:00:00"/>
    <d v="2021-01-22T00:00:00"/>
    <s v="Yes"/>
    <s v="Facilities-West"/>
    <x v="16"/>
  </r>
  <r>
    <s v="SYS-AP"/>
    <s v="FC00"/>
    <s v="JRNL00530627"/>
    <s v="CF00-FC460-7830-8870"/>
    <s v="CF00"/>
    <s v="FC460"/>
    <s v="7830"/>
    <x v="1"/>
    <s v=""/>
    <x v="343"/>
    <s v="MAINT OF MAINS"/>
    <x v="4"/>
    <s v="308317"/>
    <s v="VO837743"/>
    <d v="2021-02-24T00:00:00"/>
    <d v="2021-02-25T00:00:00"/>
    <s v="Yes"/>
    <s v="Facilities-West"/>
    <x v="16"/>
  </r>
  <r>
    <s v="SYS-AP"/>
    <s v="FC00"/>
    <s v="JRNL00530627"/>
    <s v="CF00-FC460-7830-8870"/>
    <s v="CF00"/>
    <s v="FC460"/>
    <s v="7830"/>
    <x v="1"/>
    <s v=""/>
    <x v="439"/>
    <s v="MAINT OF MAINS"/>
    <x v="4"/>
    <s v="308318"/>
    <s v="VO837744"/>
    <d v="2021-02-24T00:00:00"/>
    <d v="2021-02-25T00:00:00"/>
    <s v="Yes"/>
    <s v="Facilities-West"/>
    <x v="16"/>
  </r>
  <r>
    <s v="SYS-AP"/>
    <s v="FC00"/>
    <s v="JRNL00532049"/>
    <s v="CF00-FC460-7830-8870"/>
    <s v="CF00"/>
    <s v="FC460"/>
    <s v="7830"/>
    <x v="1"/>
    <s v=""/>
    <x v="440"/>
    <s v="HOOVER RD; LINE LOCATE; 2/17/21"/>
    <x v="1"/>
    <s v="113500A"/>
    <s v="VO841289"/>
    <d v="2021-03-12T00:00:00"/>
    <d v="2021-03-15T00:00:00"/>
    <s v="Yes"/>
    <s v="Facilities-West"/>
    <x v="16"/>
  </r>
  <r>
    <s v="SYS-AP"/>
    <s v="FC00"/>
    <s v="JRNL00545082"/>
    <s v="CF00-FC460-7830-8870"/>
    <s v="CF00"/>
    <s v="FC460"/>
    <s v="7830"/>
    <x v="1"/>
    <s v=""/>
    <x v="276"/>
    <s v="POLK POWER PLANT"/>
    <x v="1"/>
    <s v="113787A"/>
    <s v="VO885025"/>
    <d v="2021-11-02T00:00:00"/>
    <d v="2021-11-02T00:00:00"/>
    <s v="Yes"/>
    <s v="Facilities-West"/>
    <x v="16"/>
  </r>
  <r>
    <s v="SYS-AP"/>
    <s v="FC00"/>
    <s v="JRNL00547785"/>
    <s v="CF00-FC460-7830-8870"/>
    <s v="CF00"/>
    <s v="FC460"/>
    <s v="7830"/>
    <x v="1"/>
    <s v=""/>
    <x v="441"/>
    <s v="RECKER ROAD"/>
    <x v="3"/>
    <s v="7704285-000-000"/>
    <s v="VO895013"/>
    <d v="2021-12-27T00:00:00"/>
    <d v="2021-12-28T00:00:00"/>
    <s v="Yes"/>
    <s v="Facilities-West"/>
    <x v="16"/>
  </r>
  <r>
    <s v="AA"/>
    <s v="CU00"/>
    <s v="JRNL00531225"/>
    <s v="CF00-OP460-6120-8870"/>
    <s v="CF00"/>
    <s v="OP460"/>
    <s v="6120"/>
    <x v="1"/>
    <s v=""/>
    <x v="442"/>
    <s v="OP460_Payroll Accrual 1B"/>
    <x v="0"/>
    <s v="F8_OP460_PA1B"/>
    <s v="TARGET"/>
    <d v="2021-02-28T00:00:00"/>
    <d v="2021-03-03T00:00:00"/>
    <s v="Yes"/>
    <s v="Gas Operations-West"/>
    <x v="0"/>
  </r>
  <r>
    <s v="AA"/>
    <s v="CU00"/>
    <s v="JRNL00548555"/>
    <s v="CF00-OP460-6120-8870"/>
    <s v="CF00"/>
    <s v="OP460"/>
    <s v="6120"/>
    <x v="1"/>
    <s v=""/>
    <x v="443"/>
    <s v="OP460_Payroll Accrual 1B"/>
    <x v="0"/>
    <s v="F8_OP460_PA1B"/>
    <s v="TARGET"/>
    <d v="2021-12-31T00:00:00"/>
    <d v="2022-01-07T00:00:00"/>
    <s v="Yes"/>
    <s v="Gas Operations-West"/>
    <x v="0"/>
  </r>
  <r>
    <s v="SYS-AP"/>
    <s v="FC00"/>
    <s v="JRNL00545082"/>
    <s v="CF00-FC460-7830-8870"/>
    <s v="CF00"/>
    <s v="FC460"/>
    <s v="7830"/>
    <x v="1"/>
    <s v=""/>
    <x v="444"/>
    <s v="424 RECKER HWY"/>
    <x v="1"/>
    <s v="113790A"/>
    <s v="VO885026"/>
    <d v="2021-11-02T00:00:00"/>
    <d v="2021-11-02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445"/>
    <s v="HIT LINE REPAIR"/>
    <x v="2"/>
    <s v="1991"/>
    <s v="VO874330"/>
    <d v="2021-09-01T00:00:00"/>
    <d v="2021-09-02T00:00:00"/>
    <s v="Yes"/>
    <s v="Facilities-West"/>
    <x v="16"/>
  </r>
  <r>
    <s v="SYS-AP"/>
    <s v="FC00"/>
    <s v="JRNL00540781"/>
    <s v="CF00-FC460-7830-8870"/>
    <s v="CF00"/>
    <s v="FC460"/>
    <s v="7830"/>
    <x v="1"/>
    <s v=""/>
    <x v="446"/>
    <s v="NATURAL GAS TECH LABOR"/>
    <x v="10"/>
    <s v="9316"/>
    <s v="VO870884"/>
    <d v="2021-08-13T00:00:00"/>
    <d v="2021-08-16T00:00:00"/>
    <s v="Yes"/>
    <s v="Facilities-West"/>
    <x v="16"/>
  </r>
  <r>
    <s v="AA"/>
    <s v="CU00"/>
    <s v="JRNL00548545"/>
    <s v="CF00-OP460-6390-8870"/>
    <s v="CF00"/>
    <s v="OP460"/>
    <s v="6390"/>
    <x v="1"/>
    <s v=""/>
    <x v="447"/>
    <s v="Clear OP460 Veh (incl Storm Proj)"/>
    <x v="0"/>
    <s v="F5_OP460_STRMVEH"/>
    <s v="TARGET"/>
    <d v="2021-12-31T00:00:00"/>
    <d v="2022-01-07T00:00:00"/>
    <s v="Yes"/>
    <s v="Gas Operations-West"/>
    <x v="12"/>
  </r>
  <r>
    <s v="AA"/>
    <s v="CU00"/>
    <s v="JRNL00548545"/>
    <s v="CF00-OP460-6330-8870"/>
    <s v="CF00"/>
    <s v="OP460"/>
    <s v="6330"/>
    <x v="1"/>
    <s v=""/>
    <x v="448"/>
    <s v="Clear OP460 Veh (incl Storm Proj)"/>
    <x v="0"/>
    <s v="F5_OP460_STRMVEH"/>
    <s v="TARGET"/>
    <d v="2021-12-31T00:00:00"/>
    <d v="2022-01-07T00:00:00"/>
    <s v="Yes"/>
    <s v="Gas Operations-West"/>
    <x v="11"/>
  </r>
  <r>
    <s v="PY"/>
    <s v="FC00"/>
    <s v="JRNL00528898"/>
    <s v="CF00-PR470-6110-8870"/>
    <s v="CF00"/>
    <s v="PR470"/>
    <s v="6110"/>
    <x v="1"/>
    <s v=""/>
    <x v="449"/>
    <s v="FC B02-Salaries"/>
    <x v="0"/>
    <s v=""/>
    <s v="JRNL00528898"/>
    <d v="2021-01-14T00:00:00"/>
    <d v="2021-02-02T00:00:00"/>
    <s v="Yes"/>
    <s v="Propane Operations-Hernando"/>
    <x v="1"/>
  </r>
  <r>
    <s v="PY"/>
    <s v="FC00"/>
    <s v="JRNL00528898"/>
    <s v="CF00-OP460-6110-8870"/>
    <s v="CF00"/>
    <s v="OP460"/>
    <s v="6110"/>
    <x v="1"/>
    <s v=""/>
    <x v="450"/>
    <s v="FC B02-Salaries"/>
    <x v="0"/>
    <s v=""/>
    <s v="JRNL00528898"/>
    <d v="2021-01-14T00:00:00"/>
    <d v="2021-02-02T00:00:00"/>
    <s v="Yes"/>
    <s v="Gas Operations-West"/>
    <x v="1"/>
  </r>
  <r>
    <s v="AA"/>
    <s v="CU00"/>
    <s v="JRNL00546828"/>
    <s v="CF00-OP460-6310-8870"/>
    <s v="CF00"/>
    <s v="OP460"/>
    <s v="6310"/>
    <x v="1"/>
    <s v=""/>
    <x v="451"/>
    <s v="Clear OP460 Veh (incl Storm Proj)"/>
    <x v="0"/>
    <s v="F5_OP460_STRMVEH"/>
    <s v="TARGET"/>
    <d v="2021-11-30T00:00:00"/>
    <d v="2021-12-05T00:00:00"/>
    <s v="Yes"/>
    <s v="Gas Operations-West"/>
    <x v="10"/>
  </r>
  <r>
    <s v="SYS-AP"/>
    <s v="FC00"/>
    <s v="JRNL00544119"/>
    <s v="CF00-FC460-7830-8870"/>
    <s v="CF00"/>
    <s v="FC460"/>
    <s v="7830"/>
    <x v="1"/>
    <s v=""/>
    <x v="452"/>
    <s v="BARTOW AIRBASE HIT LINE-EMERGEN"/>
    <x v="2"/>
    <s v="2041"/>
    <s v="VO880930"/>
    <d v="2021-10-12T00:00:00"/>
    <d v="2021-10-13T00:00:00"/>
    <s v="Yes"/>
    <s v="Facilities-West"/>
    <x v="16"/>
  </r>
  <r>
    <s v="SYS-AP"/>
    <s v="FC00"/>
    <s v="JRNL00544661"/>
    <s v="CF00-FC460-7830-8870"/>
    <s v="CF00"/>
    <s v="FC460"/>
    <s v="7830"/>
    <x v="1"/>
    <s v=""/>
    <x v="453"/>
    <s v="2407 CYPRESS GARDENS BLVD HIT L"/>
    <x v="2"/>
    <s v="2069"/>
    <s v="VO884095"/>
    <d v="2021-10-27T00:00:00"/>
    <d v="2021-10-28T00:00:00"/>
    <s v="Yes"/>
    <s v="Facilities-West"/>
    <x v="16"/>
  </r>
  <r>
    <s v="SYS-AP"/>
    <s v="FC00"/>
    <s v="JRNL00541292"/>
    <s v="CF00-FC460-7830-8870"/>
    <s v="CF00"/>
    <s v="FC460"/>
    <s v="7830"/>
    <x v="1"/>
    <s v=""/>
    <x v="454"/>
    <s v="MAINT OF MAINS"/>
    <x v="4"/>
    <s v="381672"/>
    <s v="VO873949"/>
    <d v="2021-08-31T00:00:00"/>
    <d v="2021-08-31T00:00:00"/>
    <s v="Yes"/>
    <s v="Facilities-West"/>
    <x v="16"/>
  </r>
  <r>
    <s v="SYS-AP"/>
    <s v="FC00"/>
    <s v="JRNL00546192"/>
    <s v="CF00-FC460-7830-8870"/>
    <s v="CF00"/>
    <s v="FC460"/>
    <s v="7830"/>
    <x v="1"/>
    <s v=""/>
    <x v="455"/>
    <s v="CYPRESS GARDENS RD"/>
    <x v="1"/>
    <s v="113805A"/>
    <s v="VO888751"/>
    <d v="2021-11-22T00:00:00"/>
    <d v="2021-11-23T00:00:00"/>
    <s v="Yes"/>
    <s v="Facilities-West"/>
    <x v="16"/>
  </r>
  <r>
    <s v="SYS-AP"/>
    <s v="FC00"/>
    <s v="JRNL00546697"/>
    <s v="CF00-FC460-7830-8870"/>
    <s v="CF00"/>
    <s v="FC460"/>
    <s v="7830"/>
    <x v="1"/>
    <s v=""/>
    <x v="411"/>
    <s v="JIM JOHNSON RD., LOCATE 4-INCH"/>
    <x v="1"/>
    <s v="113818A"/>
    <s v="VO890864"/>
    <d v="2021-12-02T00:00:00"/>
    <d v="2021-12-03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456"/>
    <s v="HWY 60 EMERGENCY - HIT LINE"/>
    <x v="2"/>
    <s v="1992"/>
    <s v="VO874328"/>
    <d v="2021-09-01T00:00:00"/>
    <d v="2021-09-02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457"/>
    <s v="WILDER RD"/>
    <x v="1"/>
    <s v="113692A"/>
    <s v="VO874347"/>
    <d v="2021-09-01T00:00:00"/>
    <d v="2021-09-02T00:00:00"/>
    <s v="Yes"/>
    <s v="Facilities-West"/>
    <x v="16"/>
  </r>
  <r>
    <s v="SYS-AP"/>
    <s v="FC00"/>
    <s v="JRNL00540781"/>
    <s v="CF00-FC460-7830-8870"/>
    <s v="CF00"/>
    <s v="FC460"/>
    <s v="7830"/>
    <x v="1"/>
    <s v=""/>
    <x v="366"/>
    <s v="SERVICE CHARGES"/>
    <x v="3"/>
    <s v="7712244-013-000"/>
    <s v="VO870843"/>
    <d v="2021-08-13T00:00:00"/>
    <d v="2021-08-16T00:00:00"/>
    <s v="Yes"/>
    <s v="Facilities-West"/>
    <x v="16"/>
  </r>
  <r>
    <s v="SYS-AP"/>
    <s v="FC00"/>
    <s v="JRNL00546361"/>
    <s v="CF00-FC460-7830-8870"/>
    <s v="CF00"/>
    <s v="FC460"/>
    <s v="7830"/>
    <x v="1"/>
    <s v=""/>
    <x v="458"/>
    <s v="21-105 FPU FLORENCEVILLA HOURS"/>
    <x v="2"/>
    <s v="2109"/>
    <s v="VO889894"/>
    <d v="2021-11-29T00:00:00"/>
    <d v="2021-11-30T00:00:00"/>
    <s v="Yes"/>
    <s v="Facilities-West"/>
    <x v="16"/>
  </r>
  <r>
    <s v="SYS-AP"/>
    <s v="FC00"/>
    <s v="JRNL00539853"/>
    <s v="CF00-FC460-7830-8870"/>
    <s v="CF00"/>
    <s v="FC460"/>
    <s v="7830"/>
    <x v="1"/>
    <s v=""/>
    <x v="459"/>
    <s v="LEAK REPAIR - 341 CHEROKEE AVE"/>
    <x v="1"/>
    <s v="113665A"/>
    <s v="VO868627"/>
    <d v="2021-08-02T00:00:00"/>
    <d v="2021-08-03T00:00:00"/>
    <s v="Yes"/>
    <s v="Facilities-West"/>
    <x v="16"/>
  </r>
  <r>
    <s v="SYS-AP"/>
    <s v="FC00"/>
    <s v="JRNL00541507"/>
    <s v="CF00-FC460-7830-8870"/>
    <s v="CF00"/>
    <s v="FC460"/>
    <s v="7830"/>
    <x v="1"/>
    <s v=""/>
    <x v="460"/>
    <s v="LAKE SILVER"/>
    <x v="2"/>
    <s v="1993"/>
    <s v="VO874329"/>
    <d v="2021-09-01T00:00:00"/>
    <d v="2021-09-02T00:00:00"/>
    <s v="Yes"/>
    <s v="Facilities-West"/>
    <x v="16"/>
  </r>
  <r>
    <s v="SYS-AP"/>
    <s v="CU00"/>
    <s v="JRNL00531989"/>
    <s v="CF00-FC460-7830-8870"/>
    <s v="CF00"/>
    <s v="FC460"/>
    <s v="7830"/>
    <x v="1"/>
    <s v=""/>
    <x v="461"/>
    <s v="21-22 Osceola County Bond"/>
    <x v="7"/>
    <s v="2910267"/>
    <s v="VO841145"/>
    <d v="2021-03-11T00:00:00"/>
    <d v="2021-03-12T00:00:00"/>
    <s v="Yes"/>
    <s v="Facilities-West"/>
    <x v="16"/>
  </r>
  <r>
    <s v="SYS-AP"/>
    <s v="FC00"/>
    <s v="JRNL00543872"/>
    <s v="CF00-FC460-7830-8870"/>
    <s v="CF00"/>
    <s v="FC460"/>
    <s v="7830"/>
    <x v="1"/>
    <s v=""/>
    <x v="462"/>
    <s v="OAK BLOSSOM DR EMERGENCY-9/30/2"/>
    <x v="2"/>
    <s v="2050"/>
    <s v="VO880313"/>
    <d v="2021-10-07T00:00:00"/>
    <d v="2021-10-08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463"/>
    <s v="ANODES"/>
    <x v="1"/>
    <s v="113354A"/>
    <s v="VO826856"/>
    <d v="2021-01-05T00:00:00"/>
    <d v="2021-01-06T00:00:00"/>
    <s v="Yes"/>
    <s v="Facilities-West"/>
    <x v="16"/>
  </r>
  <r>
    <s v="SYS-AP"/>
    <s v="FC00"/>
    <s v="JRNL00527398"/>
    <s v="CF00-FC460-7830-8870"/>
    <s v="CF00"/>
    <s v="FC460"/>
    <s v="7830"/>
    <x v="1"/>
    <s v=""/>
    <x v="464"/>
    <s v="WOODROW WILSON &amp; W LOWRY AVE"/>
    <x v="1"/>
    <s v="113332A"/>
    <s v="VO826872"/>
    <d v="2021-01-05T00:00:00"/>
    <d v="2021-01-06T00:00:00"/>
    <s v="Yes"/>
    <s v="Facilities-West"/>
    <x v="16"/>
  </r>
  <r>
    <s v="SYS-AP"/>
    <s v="FC00"/>
    <s v="JRNL00536093"/>
    <s v="CF00-FC460-7830-8870"/>
    <s v="CF00"/>
    <s v="FC460"/>
    <s v="7830"/>
    <x v="1"/>
    <s v=""/>
    <x v="465"/>
    <s v="LAKE MATTIE ROAD SURVEY"/>
    <x v="5"/>
    <s v="FPU10510004"/>
    <s v="VO856774"/>
    <d v="2021-05-26T00:00:00"/>
    <d v="2021-05-27T00:00:00"/>
    <s v="Yes"/>
    <s v="Facilities-West"/>
    <x v="16"/>
  </r>
  <r>
    <s v="AA"/>
    <s v="CU00"/>
    <s v="JRNL00546828"/>
    <s v="CF00-OP460-6320-8870"/>
    <s v="CF00"/>
    <s v="OP460"/>
    <s v="6320"/>
    <x v="1"/>
    <s v=""/>
    <x v="466"/>
    <s v="Clear OP460 Veh (incl Storm Proj)"/>
    <x v="0"/>
    <s v="F5_OP460_STRMVEH"/>
    <s v="TARGET"/>
    <d v="2021-11-30T00:00:00"/>
    <d v="2021-12-05T00:00:00"/>
    <s v="Yes"/>
    <s v="Gas Operations-West"/>
    <x v="2"/>
  </r>
  <r>
    <s v="AA"/>
    <s v="CU00"/>
    <s v="JRNL00546828"/>
    <s v="CF00-OP460-6390-8870"/>
    <s v="CF00"/>
    <s v="OP460"/>
    <s v="6390"/>
    <x v="1"/>
    <s v=""/>
    <x v="467"/>
    <s v="Clear OP460 Veh (incl Storm Proj)"/>
    <x v="0"/>
    <s v="F5_OP460_STRMVEH"/>
    <s v="TARGET"/>
    <d v="2021-11-30T00:00:00"/>
    <d v="2021-12-05T00:00:00"/>
    <s v="Yes"/>
    <s v="Gas Operations-West"/>
    <x v="12"/>
  </r>
  <r>
    <s v="AA"/>
    <s v="CU00"/>
    <s v="JRNL00546828"/>
    <s v="CF00-OP460-6330-8870"/>
    <s v="CF00"/>
    <s v="OP460"/>
    <s v="6330"/>
    <x v="1"/>
    <s v=""/>
    <x v="468"/>
    <s v="Clear OP460 Veh (incl Storm Proj)"/>
    <x v="0"/>
    <s v="F5_OP460_STRMVEH"/>
    <s v="TARGET"/>
    <d v="2021-11-30T00:00:00"/>
    <d v="2021-12-05T00:00:00"/>
    <s v="Yes"/>
    <s v="Gas Operations-West"/>
    <x v="11"/>
  </r>
  <r>
    <s v="PY"/>
    <s v="FC00"/>
    <s v="JRNL00530014"/>
    <s v="CF00-OP460-6120-8870"/>
    <s v="CF00"/>
    <s v="OP460"/>
    <s v="6120"/>
    <x v="1"/>
    <s v=""/>
    <x v="469"/>
    <s v="FC B06-OT/On Call/CT"/>
    <x v="0"/>
    <s v=""/>
    <s v="JRNL00530014"/>
    <d v="2021-02-11T00:00:00"/>
    <d v="2021-03-01T00:00:00"/>
    <s v="Yes"/>
    <s v="Gas Operations-West"/>
    <x v="0"/>
  </r>
  <r>
    <s v="PY"/>
    <s v="FC00"/>
    <s v="JRNL00538016"/>
    <s v="CF00-MS410-6110-8870"/>
    <s v="CF00"/>
    <s v="MS410"/>
    <s v="6110"/>
    <x v="1"/>
    <s v=""/>
    <x v="470"/>
    <s v="FC B26-Salaries"/>
    <x v="0"/>
    <s v=""/>
    <s v="JRNL00538016"/>
    <d v="2021-06-30T00:00:00"/>
    <d v="2021-07-01T00:00:00"/>
    <s v="Yes"/>
    <s v="Measurement-SF"/>
    <x v="1"/>
  </r>
  <r>
    <s v="PY"/>
    <s v="FC00"/>
    <s v="JRNL00538016"/>
    <s v="CF00-OP460-6110-8870"/>
    <s v="CF00"/>
    <s v="OP460"/>
    <s v="6110"/>
    <x v="1"/>
    <s v=""/>
    <x v="471"/>
    <s v="FC B26-Salaries"/>
    <x v="0"/>
    <s v=""/>
    <s v="JRNL00538016"/>
    <d v="2021-06-30T00:00:00"/>
    <d v="2021-07-01T00:00:00"/>
    <s v="Yes"/>
    <s v="Gas Operations-West"/>
    <x v="1"/>
  </r>
  <r>
    <s v="PY"/>
    <s v="FC00"/>
    <s v="JRNL00538016"/>
    <s v="CF00-PR470-6110-8870"/>
    <s v="CF00"/>
    <s v="PR470"/>
    <s v="6110"/>
    <x v="1"/>
    <s v=""/>
    <x v="472"/>
    <s v="FC B26-Salaries"/>
    <x v="0"/>
    <s v=""/>
    <s v="JRNL00538016"/>
    <d v="2021-06-30T00:00:00"/>
    <d v="2021-07-01T00:00:00"/>
    <s v="Yes"/>
    <s v="Propane Operations-Hernando"/>
    <x v="1"/>
  </r>
  <r>
    <s v="PY"/>
    <s v="FC00"/>
    <s v="JRNL00535891"/>
    <s v="CF00-MS410-6120-8870"/>
    <s v="CF00"/>
    <s v="MS410"/>
    <s v="6120"/>
    <x v="1"/>
    <s v=""/>
    <x v="473"/>
    <s v="FC B20-OT/On Call/CT"/>
    <x v="0"/>
    <s v=""/>
    <s v="JRNL00535891"/>
    <d v="2021-05-20T00:00:00"/>
    <d v="2021-06-01T00:00:00"/>
    <s v="Yes"/>
    <s v="Measurement-SF"/>
    <x v="0"/>
  </r>
  <r>
    <s v="PY"/>
    <s v="FC00"/>
    <s v="JRNL00535891"/>
    <s v="CF00-OP460-6120-8870"/>
    <s v="CF00"/>
    <s v="OP460"/>
    <s v="6120"/>
    <x v="1"/>
    <s v=""/>
    <x v="474"/>
    <s v="FC B20-OT/On Call/CT"/>
    <x v="0"/>
    <s v=""/>
    <s v="JRNL00535891"/>
    <d v="2021-05-20T00:00:00"/>
    <d v="2021-06-01T00:00:00"/>
    <s v="Yes"/>
    <s v="Gas Operations-West"/>
    <x v="0"/>
  </r>
  <r>
    <s v="AA"/>
    <s v="CU00"/>
    <s v="JRNL00546829"/>
    <s v="CF00-OP460-6220-8870"/>
    <s v="CF00"/>
    <s v="OP460"/>
    <s v="6220"/>
    <x v="1"/>
    <s v=""/>
    <x v="475"/>
    <s v="Clear OP460 Py and 62s (excl Storm Proj)"/>
    <x v="0"/>
    <s v="F5_OP460_STRMPYD"/>
    <s v="TARGET"/>
    <d v="2021-11-30T00:00:00"/>
    <d v="2021-12-05T00:00:00"/>
    <s v="Yes"/>
    <s v="Gas Operations-West"/>
    <x v="4"/>
  </r>
  <r>
    <s v="AA"/>
    <s v="CU00"/>
    <s v="JRNL00546829"/>
    <s v="CF00-OP460-6120-8870"/>
    <s v="CF00"/>
    <s v="OP460"/>
    <s v="6120"/>
    <x v="1"/>
    <s v=""/>
    <x v="476"/>
    <s v="Clear OP460 Py and 62s (excl Storm Proj)"/>
    <x v="0"/>
    <s v="F5_OP460_STRMPYD"/>
    <s v="TARGET"/>
    <d v="2021-11-30T00:00:00"/>
    <d v="2021-12-05T00:00:00"/>
    <s v="Yes"/>
    <s v="Gas Operations-West"/>
    <x v="0"/>
  </r>
  <r>
    <s v="PY"/>
    <s v="FC00"/>
    <s v="JRNL00547903"/>
    <s v="CF00-OP460-6120-8870"/>
    <s v="CF00"/>
    <s v="OP460"/>
    <s v="6120"/>
    <x v="1"/>
    <s v=""/>
    <x v="477"/>
    <s v="FC B48-OT/On Call/CT"/>
    <x v="0"/>
    <s v=""/>
    <s v="JRNL00547903"/>
    <d v="2021-12-02T00:00:00"/>
    <d v="2022-01-03T00:00:00"/>
    <s v="Yes"/>
    <s v="Gas Operations-West"/>
    <x v="0"/>
  </r>
  <r>
    <s v="PY"/>
    <s v="FC00"/>
    <s v="JRNL00547903"/>
    <s v="CF00-MS410-6120-8870"/>
    <s v="CF00"/>
    <s v="MS410"/>
    <s v="6120"/>
    <x v="1"/>
    <s v=""/>
    <x v="478"/>
    <s v="FC B48-OT/On Call/CT"/>
    <x v="0"/>
    <s v=""/>
    <s v="JRNL00547903"/>
    <d v="2021-12-02T00:00:00"/>
    <d v="2022-01-03T00:00:00"/>
    <s v="Yes"/>
    <s v="Measurement-SF"/>
    <x v="0"/>
  </r>
  <r>
    <s v="PY"/>
    <s v="FC00"/>
    <s v="JRNL00544492"/>
    <s v="CF00-OP460-6120-8870"/>
    <s v="CF00"/>
    <s v="OP460"/>
    <s v="6120"/>
    <x v="1"/>
    <s v=""/>
    <x v="479"/>
    <s v="FC B42-OT/On Call/CT"/>
    <x v="0"/>
    <s v=""/>
    <s v="JRNL00544492"/>
    <d v="2021-10-21T00:00:00"/>
    <d v="2021-10-29T00:00:00"/>
    <s v="Yes"/>
    <s v="Gas Operations-West"/>
    <x v="0"/>
  </r>
  <r>
    <s v="AA"/>
    <s v="CU00"/>
    <s v="JRNL00545232"/>
    <s v="CF00-OP460-6390-8870"/>
    <s v="CF00"/>
    <s v="OP460"/>
    <s v="6390"/>
    <x v="1"/>
    <s v=""/>
    <x v="480"/>
    <s v="Clear OP460 Veh (incl Storm Proj)"/>
    <x v="0"/>
    <s v="F5_OP460_STRMVEH"/>
    <s v="TARGET"/>
    <d v="2021-10-31T00:00:00"/>
    <d v="2021-11-03T00:00:00"/>
    <s v="Yes"/>
    <s v="Gas Operations-West"/>
    <x v="12"/>
  </r>
  <r>
    <s v="AP-ACCR"/>
    <s v="CF00"/>
    <s v="JRNL00527750"/>
    <s v="CF00-FC460-7830-8870"/>
    <s v="CF00"/>
    <s v="FC460"/>
    <s v="7830"/>
    <x v="1"/>
    <s v=""/>
    <x v="481"/>
    <s v="Accrue - T &amp; T PIPELINE"/>
    <x v="0"/>
    <s v="113350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2"/>
    <s v="Accrue - T &amp; T PIPELINE"/>
    <x v="0"/>
    <s v="113351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3"/>
    <s v="Accrue - T &amp; T PIPELINE"/>
    <x v="0"/>
    <s v="113354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4"/>
    <s v="Accrue - T &amp; T PIPELINE"/>
    <x v="0"/>
    <s v="113358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5"/>
    <s v="Accrue - T &amp; T PIPELINE"/>
    <x v="0"/>
    <s v="113359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6"/>
    <s v="Accrue - T &amp; T PIPELINE"/>
    <x v="0"/>
    <s v="113090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7"/>
    <s v="Accrue - T &amp; T PIPELINE"/>
    <x v="0"/>
    <s v="113254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8"/>
    <s v="Accrue - T &amp; T PIPELINE"/>
    <x v="0"/>
    <s v="113329A"/>
    <s v="JRNL00527548"/>
    <d v="2021-01-31T00:00:00"/>
    <d v="2021-01-08T00:00:00"/>
    <s v="Yes"/>
    <s v="Facilities-West"/>
    <x v="16"/>
  </r>
  <r>
    <s v="AP-ACCR"/>
    <s v="CF00"/>
    <s v="JRNL00527750"/>
    <s v="CF00-FC460-7830-8870"/>
    <s v="CF00"/>
    <s v="FC460"/>
    <s v="7830"/>
    <x v="1"/>
    <s v=""/>
    <x v="489"/>
    <s v="Accrue - T &amp; T PIPELINE"/>
    <x v="0"/>
    <s v="113332A"/>
    <s v="JRNL00527548"/>
    <d v="2021-01-31T00:00:00"/>
    <d v="2021-01-08T00:00:00"/>
    <s v="Yes"/>
    <s v="Facilities-West"/>
    <x v="16"/>
  </r>
  <r>
    <s v="AA"/>
    <s v="CU00"/>
    <s v="JRNL00546829"/>
    <s v="CF00-OP460-6110-8870"/>
    <s v="CF00"/>
    <s v="OP460"/>
    <s v="6110"/>
    <x v="1"/>
    <s v=""/>
    <x v="490"/>
    <s v="Clear OP460 Py and 62s (excl Storm Proj)"/>
    <x v="0"/>
    <s v="F5_OP460_STRMPYD"/>
    <s v="TARGET"/>
    <d v="2021-11-30T00:00:00"/>
    <d v="2021-12-05T00:00:00"/>
    <s v="Yes"/>
    <s v="Gas Operations-West"/>
    <x v="1"/>
  </r>
  <r>
    <s v="AA"/>
    <s v="CU00"/>
    <s v="JRNL00546829"/>
    <s v="CF00-OP460-6290-8870"/>
    <s v="CF00"/>
    <s v="OP460"/>
    <s v="6290"/>
    <x v="1"/>
    <s v=""/>
    <x v="491"/>
    <s v="Clear OP460 Py and 62s (excl Storm Proj)"/>
    <x v="0"/>
    <s v="F5_OP460_STRMPYD"/>
    <s v="TARGET"/>
    <d v="2021-11-30T00:00:00"/>
    <d v="2021-12-05T00:00:00"/>
    <s v="Yes"/>
    <s v="Gas Operations-West"/>
    <x v="8"/>
  </r>
  <r>
    <s v="AA"/>
    <s v="CU00"/>
    <s v="JRNL00546829"/>
    <s v="CF00-OP460-6260-8870"/>
    <s v="CF00"/>
    <s v="OP460"/>
    <s v="6260"/>
    <x v="1"/>
    <s v=""/>
    <x v="492"/>
    <s v="Clear OP460 Py and 62s (excl Storm Proj)"/>
    <x v="0"/>
    <s v="F5_OP460_STRMPYD"/>
    <s v="TARGET"/>
    <d v="2021-11-30T00:00:00"/>
    <d v="2021-12-05T00:00:00"/>
    <s v="Yes"/>
    <s v="Gas Operations-West"/>
    <x v="18"/>
  </r>
  <r>
    <s v="AA"/>
    <s v="CU00"/>
    <s v="JRNL00546829"/>
    <s v="CF00-OP460-6250-8870"/>
    <s v="CF00"/>
    <s v="OP460"/>
    <s v="6250"/>
    <x v="1"/>
    <s v=""/>
    <x v="493"/>
    <s v="Clear OP460 Py and 62s (excl Storm Proj)"/>
    <x v="0"/>
    <s v="F5_OP460_STRMPYD"/>
    <s v="TARGET"/>
    <d v="2021-11-30T00:00:00"/>
    <d v="2021-12-05T00:00:00"/>
    <s v="Yes"/>
    <s v="Gas Operations-West"/>
    <x v="13"/>
  </r>
  <r>
    <s v="AA"/>
    <s v="CU00"/>
    <s v="JRNL00546829"/>
    <s v="CF00-OP460-6240-8870"/>
    <s v="CF00"/>
    <s v="OP460"/>
    <s v="6240"/>
    <x v="1"/>
    <s v=""/>
    <x v="494"/>
    <s v="Clear OP460 Py and 62s (excl Storm Proj)"/>
    <x v="0"/>
    <s v="F5_OP460_STRMPYD"/>
    <s v="TARGET"/>
    <d v="2021-11-30T00:00:00"/>
    <d v="2021-12-05T00:00:00"/>
    <s v="Yes"/>
    <s v="Gas Operations-West"/>
    <x v="9"/>
  </r>
  <r>
    <s v="AA"/>
    <s v="CU00"/>
    <s v="JRNL00546829"/>
    <s v="CF00-OP460-6230-8870"/>
    <s v="CF00"/>
    <s v="OP460"/>
    <s v="6230"/>
    <x v="1"/>
    <s v=""/>
    <x v="495"/>
    <s v="Clear OP460 Py and 62s (excl Storm Proj)"/>
    <x v="0"/>
    <s v="F5_OP460_STRMPYD"/>
    <s v="TARGET"/>
    <d v="2021-11-30T00:00:00"/>
    <d v="2021-12-05T00:00:00"/>
    <s v="Yes"/>
    <s v="Gas Operations-West"/>
    <x v="15"/>
  </r>
  <r>
    <s v="AA"/>
    <s v="CU00"/>
    <s v="JRNL00548546"/>
    <s v="CF00-OP460-6110-8870"/>
    <s v="CF00"/>
    <s v="OP460"/>
    <s v="6110"/>
    <x v="1"/>
    <s v=""/>
    <x v="496"/>
    <s v="Clear OP460 Py and 62s (excl Storm Proj)"/>
    <x v="0"/>
    <s v="F5_OP460_STRMPYD"/>
    <s v="TARGET"/>
    <d v="2021-12-31T00:00:00"/>
    <d v="2022-01-07T00:00:00"/>
    <s v="Yes"/>
    <s v="Gas Operations-West"/>
    <x v="1"/>
  </r>
  <r>
    <s v="AA"/>
    <s v="CU00"/>
    <s v="JRNL00548546"/>
    <s v="CF00-OP460-6260-8870"/>
    <s v="CF00"/>
    <s v="OP460"/>
    <s v="6260"/>
    <x v="1"/>
    <s v=""/>
    <x v="497"/>
    <s v="Clear OP460 Py and 62s (excl Storm Proj)"/>
    <x v="0"/>
    <s v="F5_OP460_STRMPYD"/>
    <s v="TARGET"/>
    <d v="2021-12-31T00:00:00"/>
    <d v="2022-01-07T00:00:00"/>
    <s v="Yes"/>
    <s v="Gas Operations-West"/>
    <x v="18"/>
  </r>
  <r>
    <s v="AA"/>
    <s v="CU00"/>
    <s v="JRNL00548546"/>
    <s v="CF00-OP460-6290-8870"/>
    <s v="CF00"/>
    <s v="OP460"/>
    <s v="6290"/>
    <x v="1"/>
    <s v=""/>
    <x v="498"/>
    <s v="Clear OP460 Py and 62s (excl Storm Proj)"/>
    <x v="0"/>
    <s v="F5_OP460_STRMPYD"/>
    <s v="TARGET"/>
    <d v="2021-12-31T00:00:00"/>
    <d v="2022-01-07T00:00:00"/>
    <s v="Yes"/>
    <s v="Gas Operations-West"/>
    <x v="8"/>
  </r>
  <r>
    <s v="PY"/>
    <s v="FC00"/>
    <s v="JRNL00533833"/>
    <s v="CF00-OP460-6120-8870"/>
    <s v="CF00"/>
    <s v="OP460"/>
    <s v="6120"/>
    <x v="1"/>
    <s v=""/>
    <x v="499"/>
    <s v="FC B14-OT/On Call/CT"/>
    <x v="0"/>
    <s v=""/>
    <s v="JRNL00533833"/>
    <d v="2021-04-08T00:00:00"/>
    <d v="2021-05-03T00:00:00"/>
    <s v="Yes"/>
    <s v="Gas Operations-West"/>
    <x v="0"/>
  </r>
  <r>
    <s v="PY"/>
    <s v="FC00"/>
    <s v="JRNL00533833"/>
    <s v="CF00-PR470-6120-8870"/>
    <s v="CF00"/>
    <s v="PR470"/>
    <s v="6120"/>
    <x v="1"/>
    <s v=""/>
    <x v="500"/>
    <s v="FC B14-OT/On Call/CT"/>
    <x v="0"/>
    <s v=""/>
    <s v="JRNL00533833"/>
    <d v="2021-04-08T00:00:00"/>
    <d v="2021-05-03T00:00:00"/>
    <s v="Yes"/>
    <s v="Propane Operations-Hernando"/>
    <x v="0"/>
  </r>
  <r>
    <s v="PY"/>
    <s v="FC00"/>
    <s v="JRNL00541166"/>
    <s v="CF00-OP460-6120-8870"/>
    <s v="CF00"/>
    <s v="OP460"/>
    <s v="6120"/>
    <x v="1"/>
    <s v=""/>
    <x v="501"/>
    <s v="FC B34-OT/On Call/CT"/>
    <x v="0"/>
    <s v=""/>
    <s v="JRNL00541166"/>
    <d v="2021-08-26T00:00:00"/>
    <d v="2021-08-30T00:00:00"/>
    <s v="Yes"/>
    <s v="Gas Operations-West"/>
    <x v="0"/>
  </r>
  <r>
    <s v="PY"/>
    <s v="FC00"/>
    <s v="JRNL00541166"/>
    <s v="CF00-PR470-6120-8870"/>
    <s v="CF00"/>
    <s v="PR470"/>
    <s v="6120"/>
    <x v="1"/>
    <s v=""/>
    <x v="502"/>
    <s v="FC B34-OT/On Call/CT"/>
    <x v="0"/>
    <s v=""/>
    <s v="JRNL00541166"/>
    <d v="2021-08-26T00:00:00"/>
    <d v="2021-08-30T00:00:00"/>
    <s v="Yes"/>
    <s v="Propane Operations-Hernando"/>
    <x v="0"/>
  </r>
  <r>
    <s v="AA"/>
    <s v="CU00"/>
    <s v="JRNL00548546"/>
    <s v="CF00-OP460-6250-8870"/>
    <s v="CF00"/>
    <s v="OP460"/>
    <s v="6250"/>
    <x v="1"/>
    <s v=""/>
    <x v="503"/>
    <s v="Clear OP460 Py and 62s (excl Storm Proj)"/>
    <x v="0"/>
    <s v="F5_OP460_STRMPYD"/>
    <s v="TARGET"/>
    <d v="2021-12-31T00:00:00"/>
    <d v="2022-01-07T00:00:00"/>
    <s v="Yes"/>
    <s v="Gas Operations-West"/>
    <x v="13"/>
  </r>
  <r>
    <s v="AA"/>
    <s v="CU00"/>
    <s v="JRNL00548546"/>
    <s v="CF00-OP460-6240-8870"/>
    <s v="CF00"/>
    <s v="OP460"/>
    <s v="6240"/>
    <x v="1"/>
    <s v=""/>
    <x v="504"/>
    <s v="Clear OP460 Py and 62s (excl Storm Proj)"/>
    <x v="0"/>
    <s v="F5_OP460_STRMPYD"/>
    <s v="TARGET"/>
    <d v="2021-12-31T00:00:00"/>
    <d v="2022-01-07T00:00:00"/>
    <s v="Yes"/>
    <s v="Gas Operations-West"/>
    <x v="9"/>
  </r>
  <r>
    <s v="AA"/>
    <s v="CU00"/>
    <s v="JRNL00548546"/>
    <s v="CF00-OP460-6230-8870"/>
    <s v="CF00"/>
    <s v="OP460"/>
    <s v="6230"/>
    <x v="1"/>
    <s v=""/>
    <x v="505"/>
    <s v="Clear OP460 Py and 62s (excl Storm Proj)"/>
    <x v="0"/>
    <s v="F5_OP460_STRMPYD"/>
    <s v="TARGET"/>
    <d v="2021-12-31T00:00:00"/>
    <d v="2022-01-07T00:00:00"/>
    <s v="Yes"/>
    <s v="Gas Operations-West"/>
    <x v="15"/>
  </r>
  <r>
    <s v="AA"/>
    <s v="CU00"/>
    <s v="JRNL00548546"/>
    <s v="CF00-OP460-6220-8870"/>
    <s v="CF00"/>
    <s v="OP460"/>
    <s v="6220"/>
    <x v="1"/>
    <s v=""/>
    <x v="506"/>
    <s v="Clear OP460 Py and 62s (excl Storm Proj)"/>
    <x v="0"/>
    <s v="F5_OP460_STRMPYD"/>
    <s v="TARGET"/>
    <d v="2021-12-31T00:00:00"/>
    <d v="2022-01-07T00:00:00"/>
    <s v="Yes"/>
    <s v="Gas Operations-West"/>
    <x v="4"/>
  </r>
  <r>
    <s v="AA"/>
    <s v="CU00"/>
    <s v="JRNL00548546"/>
    <s v="CF00-OP460-6120-8870"/>
    <s v="CF00"/>
    <s v="OP460"/>
    <s v="6120"/>
    <x v="1"/>
    <s v=""/>
    <x v="507"/>
    <s v="Clear OP460 Py and 62s (excl Storm Proj)"/>
    <x v="0"/>
    <s v="F5_OP460_STRMPYD"/>
    <s v="TARGET"/>
    <d v="2021-12-31T00:00:00"/>
    <d v="2022-01-07T00:00:00"/>
    <s v="Yes"/>
    <s v="Gas Operations-West"/>
    <x v="0"/>
  </r>
  <r>
    <s v="AA"/>
    <s v="CU00"/>
    <s v="JRNL00543476"/>
    <s v="CF00-OP460-6260-8870"/>
    <s v="CF00"/>
    <s v="OP460"/>
    <s v="6260"/>
    <x v="1"/>
    <s v=""/>
    <x v="508"/>
    <s v="Clear OP460 Py and 62s (excl Storm Proj)"/>
    <x v="0"/>
    <s v="F5_OP460_STRMPYD"/>
    <s v="TARGET"/>
    <d v="2021-09-30T00:00:00"/>
    <d v="2021-10-05T00:00:00"/>
    <s v="Yes"/>
    <s v="Gas Operations-West"/>
    <x v="18"/>
  </r>
  <r>
    <s v="AA"/>
    <s v="CU00"/>
    <s v="JRNL00543476"/>
    <s v="CF00-OP460-6290-8870"/>
    <s v="CF00"/>
    <s v="OP460"/>
    <s v="6290"/>
    <x v="1"/>
    <s v=""/>
    <x v="509"/>
    <s v="Clear OP460 Py and 62s (excl Storm Proj)"/>
    <x v="0"/>
    <s v="F5_OP460_STRMPYD"/>
    <s v="TARGET"/>
    <d v="2021-09-30T00:00:00"/>
    <d v="2021-10-05T00:00:00"/>
    <s v="Yes"/>
    <s v="Gas Operations-West"/>
    <x v="8"/>
  </r>
  <r>
    <s v="AA"/>
    <s v="CU00"/>
    <s v="JRNL00543476"/>
    <s v="CF00-OP460-6240-8870"/>
    <s v="CF00"/>
    <s v="OP460"/>
    <s v="6240"/>
    <x v="1"/>
    <s v=""/>
    <x v="510"/>
    <s v="Clear OP460 Py and 62s (excl Storm Proj)"/>
    <x v="0"/>
    <s v="F5_OP460_STRMPYD"/>
    <s v="TARGET"/>
    <d v="2021-09-30T00:00:00"/>
    <d v="2021-10-05T00:00:00"/>
    <s v="Yes"/>
    <s v="Gas Operations-West"/>
    <x v="9"/>
  </r>
  <r>
    <s v="AA"/>
    <s v="CU00"/>
    <s v="JRNL00543476"/>
    <s v="CF00-OP460-6220-8870"/>
    <s v="CF00"/>
    <s v="OP460"/>
    <s v="6220"/>
    <x v="1"/>
    <s v=""/>
    <x v="511"/>
    <s v="Clear OP460 Py and 62s (excl Storm Proj)"/>
    <x v="0"/>
    <s v="F5_OP460_STRMPYD"/>
    <s v="TARGET"/>
    <d v="2021-09-30T00:00:00"/>
    <d v="2021-10-05T00:00:00"/>
    <s v="Yes"/>
    <s v="Gas Operations-West"/>
    <x v="4"/>
  </r>
  <r>
    <s v="AA"/>
    <s v="CU00"/>
    <s v="JRNL00543476"/>
    <s v="CF00-OP460-6210-8870"/>
    <s v="CF00"/>
    <s v="OP460"/>
    <s v="6210"/>
    <x v="1"/>
    <s v=""/>
    <x v="512"/>
    <s v="Clear OP460 Py and 62s (excl Storm Proj)"/>
    <x v="0"/>
    <s v="F5_OP460_STRMPYD"/>
    <s v="TARGET"/>
    <d v="2021-09-30T00:00:00"/>
    <d v="2021-10-05T00:00:00"/>
    <s v="Yes"/>
    <s v="Gas Operations-West"/>
    <x v="3"/>
  </r>
  <r>
    <s v="AA"/>
    <s v="CU00"/>
    <s v="JRNL00543476"/>
    <s v="CF00-OP460-6120-8870"/>
    <s v="CF00"/>
    <s v="OP460"/>
    <s v="6120"/>
    <x v="1"/>
    <s v=""/>
    <x v="513"/>
    <s v="Clear OP460 Py and 62s (excl Storm Proj)"/>
    <x v="0"/>
    <s v="F5_OP460_STRMPYD"/>
    <s v="TARGET"/>
    <d v="2021-09-30T00:00:00"/>
    <d v="2021-10-05T00:00:00"/>
    <s v="Yes"/>
    <s v="Gas Operations-West"/>
    <x v="0"/>
  </r>
  <r>
    <s v="AA"/>
    <s v="CU00"/>
    <s v="JRNL00543476"/>
    <s v="CF00-OP460-6110-8870"/>
    <s v="CF00"/>
    <s v="OP460"/>
    <s v="6110"/>
    <x v="1"/>
    <s v=""/>
    <x v="514"/>
    <s v="Clear OP460 Py and 62s (excl Storm Proj)"/>
    <x v="0"/>
    <s v="F5_OP460_STRMPYD"/>
    <s v="TARGET"/>
    <d v="2021-09-30T00:00:00"/>
    <d v="2021-10-05T00:00:00"/>
    <s v="Yes"/>
    <s v="Gas Operations-West"/>
    <x v="1"/>
  </r>
  <r>
    <s v="AA"/>
    <s v="CU00"/>
    <s v="JRNL00545233"/>
    <s v="CF00-OP460-6260-8870"/>
    <s v="CF00"/>
    <s v="OP460"/>
    <s v="6260"/>
    <x v="1"/>
    <s v=""/>
    <x v="515"/>
    <s v="Clear OP460 Py and 62s (excl Storm Proj)"/>
    <x v="0"/>
    <s v="F5_OP460_STRMPYD"/>
    <s v="TARGET"/>
    <d v="2021-10-31T00:00:00"/>
    <d v="2021-11-03T00:00:00"/>
    <s v="Yes"/>
    <s v="Gas Operations-West"/>
    <x v="18"/>
  </r>
  <r>
    <s v="AA"/>
    <s v="CU00"/>
    <s v="JRNL00545233"/>
    <s v="CF00-OP460-6290-8870"/>
    <s v="CF00"/>
    <s v="OP460"/>
    <s v="6290"/>
    <x v="1"/>
    <s v=""/>
    <x v="516"/>
    <s v="Clear OP460 Py and 62s (excl Storm Proj)"/>
    <x v="0"/>
    <s v="F5_OP460_STRMPYD"/>
    <s v="TARGET"/>
    <d v="2021-10-31T00:00:00"/>
    <d v="2021-11-03T00:00:00"/>
    <s v="Yes"/>
    <s v="Gas Operations-West"/>
    <x v="8"/>
  </r>
  <r>
    <s v="AA"/>
    <s v="CU00"/>
    <s v="JRNL00545233"/>
    <s v="CF00-OP460-6250-8870"/>
    <s v="CF00"/>
    <s v="OP460"/>
    <s v="6250"/>
    <x v="1"/>
    <s v=""/>
    <x v="517"/>
    <s v="Clear OP460 Py and 62s (excl Storm Proj)"/>
    <x v="0"/>
    <s v="F5_OP460_STRMPYD"/>
    <s v="TARGET"/>
    <d v="2021-10-31T00:00:00"/>
    <d v="2021-11-03T00:00:00"/>
    <s v="Yes"/>
    <s v="Gas Operations-West"/>
    <x v="13"/>
  </r>
  <r>
    <s v="AA"/>
    <s v="CU00"/>
    <s v="JRNL00545233"/>
    <s v="CF00-OP460-6240-8870"/>
    <s v="CF00"/>
    <s v="OP460"/>
    <s v="6240"/>
    <x v="1"/>
    <s v=""/>
    <x v="518"/>
    <s v="Clear OP460 Py and 62s (excl Storm Proj)"/>
    <x v="0"/>
    <s v="F5_OP460_STRMPYD"/>
    <s v="TARGET"/>
    <d v="2021-10-31T00:00:00"/>
    <d v="2021-11-03T00:00:00"/>
    <s v="Yes"/>
    <s v="Gas Operations-West"/>
    <x v="9"/>
  </r>
  <r>
    <s v="AA"/>
    <s v="CU00"/>
    <s v="JRNL00545233"/>
    <s v="CF00-OP460-6220-8870"/>
    <s v="CF00"/>
    <s v="OP460"/>
    <s v="6220"/>
    <x v="1"/>
    <s v=""/>
    <x v="519"/>
    <s v="Clear OP460 Py and 62s (excl Storm Proj)"/>
    <x v="0"/>
    <s v="F5_OP460_STRMPYD"/>
    <s v="TARGET"/>
    <d v="2021-10-31T00:00:00"/>
    <d v="2021-11-03T00:00:00"/>
    <s v="Yes"/>
    <s v="Gas Operations-West"/>
    <x v="4"/>
  </r>
  <r>
    <s v="AA"/>
    <s v="CU00"/>
    <s v="JRNL00545233"/>
    <s v="CF00-OP460-6120-8870"/>
    <s v="CF00"/>
    <s v="OP460"/>
    <s v="6120"/>
    <x v="1"/>
    <s v=""/>
    <x v="520"/>
    <s v="Clear OP460 Py and 62s (excl Storm Proj)"/>
    <x v="0"/>
    <s v="F5_OP460_STRMPYD"/>
    <s v="TARGET"/>
    <d v="2021-10-31T00:00:00"/>
    <d v="2021-11-03T00:00:00"/>
    <s v="Yes"/>
    <s v="Gas Operations-West"/>
    <x v="0"/>
  </r>
  <r>
    <s v="AA"/>
    <s v="CU00"/>
    <s v="JRNL00545233"/>
    <s v="CF00-OP460-6110-8870"/>
    <s v="CF00"/>
    <s v="OP460"/>
    <s v="6110"/>
    <x v="1"/>
    <s v=""/>
    <x v="521"/>
    <s v="Clear OP460 Py and 62s (excl Storm Proj)"/>
    <x v="0"/>
    <s v="F5_OP460_STRMPYD"/>
    <s v="TARGET"/>
    <d v="2021-10-31T00:00:00"/>
    <d v="2021-11-03T00:00:00"/>
    <s v="Yes"/>
    <s v="Gas Operations-West"/>
    <x v="1"/>
  </r>
  <r>
    <s v="AA"/>
    <s v="CU00"/>
    <s v="JRNL00541810"/>
    <s v="CF00-OP460-6110-8870"/>
    <s v="CF00"/>
    <s v="OP460"/>
    <s v="6110"/>
    <x v="1"/>
    <s v=""/>
    <x v="522"/>
    <s v="Clear OP460 Py and 62s (excl Storm Proj)"/>
    <x v="0"/>
    <s v="F5_OP460_STRMPYD"/>
    <s v="TARGET"/>
    <d v="2021-08-31T00:00:00"/>
    <d v="2021-09-08T00:00:00"/>
    <s v="Yes"/>
    <s v="Gas Operations-West"/>
    <x v="1"/>
  </r>
  <r>
    <s v="AA"/>
    <s v="CU00"/>
    <s v="JRNL00541810"/>
    <s v="CF00-OP460-6290-8870"/>
    <s v="CF00"/>
    <s v="OP460"/>
    <s v="6290"/>
    <x v="1"/>
    <s v=""/>
    <x v="523"/>
    <s v="Clear OP460 Py and 62s (excl Storm Proj)"/>
    <x v="0"/>
    <s v="F5_OP460_STRMPYD"/>
    <s v="TARGET"/>
    <d v="2021-08-31T00:00:00"/>
    <d v="2021-09-08T00:00:00"/>
    <s v="Yes"/>
    <s v="Gas Operations-West"/>
    <x v="8"/>
  </r>
  <r>
    <s v="AA"/>
    <s v="CU00"/>
    <s v="JRNL00541810"/>
    <s v="CF00-OP460-6260-8870"/>
    <s v="CF00"/>
    <s v="OP460"/>
    <s v="6260"/>
    <x v="1"/>
    <s v=""/>
    <x v="524"/>
    <s v="Clear OP460 Py and 62s (excl Storm Proj)"/>
    <x v="0"/>
    <s v="F5_OP460_STRMPYD"/>
    <s v="TARGET"/>
    <d v="2021-08-31T00:00:00"/>
    <d v="2021-09-08T00:00:00"/>
    <s v="Yes"/>
    <s v="Gas Operations-West"/>
    <x v="18"/>
  </r>
  <r>
    <s v="AA"/>
    <s v="CU00"/>
    <s v="JRNL00541810"/>
    <s v="CF00-OP460-6250-8870"/>
    <s v="CF00"/>
    <s v="OP460"/>
    <s v="6250"/>
    <x v="1"/>
    <s v=""/>
    <x v="525"/>
    <s v="Clear OP460 Py and 62s (excl Storm Proj)"/>
    <x v="0"/>
    <s v="F5_OP460_STRMPYD"/>
    <s v="TARGET"/>
    <d v="2021-08-31T00:00:00"/>
    <d v="2021-09-08T00:00:00"/>
    <s v="Yes"/>
    <s v="Gas Operations-West"/>
    <x v="13"/>
  </r>
  <r>
    <s v="AA"/>
    <s v="CU00"/>
    <s v="JRNL00538416"/>
    <s v="CF00-OP460-6120-8870"/>
    <s v="CF00"/>
    <s v="OP460"/>
    <s v="6120"/>
    <x v="1"/>
    <s v=""/>
    <x v="526"/>
    <s v="OP460_Payroll Accrual 1B"/>
    <x v="0"/>
    <s v="F8_OP460_PA1B"/>
    <s v="TARGET"/>
    <d v="2021-06-30T00:00:00"/>
    <d v="2021-07-06T00:00:00"/>
    <s v="Yes"/>
    <s v="Gas Operations-West"/>
    <x v="0"/>
  </r>
  <r>
    <s v="AA"/>
    <s v="CU00"/>
    <s v="JRNL00536574"/>
    <s v="CF00-OP460-6120-8870"/>
    <s v="CF00"/>
    <s v="OP460"/>
    <s v="6120"/>
    <x v="1"/>
    <s v=""/>
    <x v="527"/>
    <s v="OP460_Payroll Accrual 1B"/>
    <x v="0"/>
    <s v="F8_OP460_PA1B"/>
    <s v="TARGET"/>
    <d v="2021-05-31T00:00:00"/>
    <d v="2021-06-03T00:00:00"/>
    <s v="Yes"/>
    <s v="Gas Operations-West"/>
    <x v="0"/>
  </r>
  <r>
    <s v="AA"/>
    <s v="CU00"/>
    <s v="JRNL00534926"/>
    <s v="CF00-OP460-6120-8870"/>
    <s v="CF00"/>
    <s v="OP460"/>
    <s v="6120"/>
    <x v="1"/>
    <s v=""/>
    <x v="528"/>
    <s v="OP460_Payroll Accrual 1B"/>
    <x v="0"/>
    <s v="F8_OP460_PA1B"/>
    <s v="TARGET"/>
    <d v="2021-04-30T00:00:00"/>
    <d v="2021-05-05T00:00:00"/>
    <s v="Yes"/>
    <s v="Gas Operations-West"/>
    <x v="0"/>
  </r>
  <r>
    <s v="PY"/>
    <s v="FC00"/>
    <s v="JRNL00547897"/>
    <s v="CF00-MS410-6120-8870"/>
    <s v="CF00"/>
    <s v="MS410"/>
    <s v="6120"/>
    <x v="1"/>
    <s v=""/>
    <x v="529"/>
    <s v="FC B52-OT/On Call/CT"/>
    <x v="0"/>
    <s v=""/>
    <s v="JRNL00547897"/>
    <d v="2021-12-30T00:00:00"/>
    <d v="2022-01-04T00:00:00"/>
    <s v="Yes"/>
    <s v="Measurement-SF"/>
    <x v="0"/>
  </r>
  <r>
    <s v="AA"/>
    <s v="CU00"/>
    <s v="JRNL00545232"/>
    <s v="CF00-OP460-6330-8870"/>
    <s v="CF00"/>
    <s v="OP460"/>
    <s v="6330"/>
    <x v="1"/>
    <s v=""/>
    <x v="530"/>
    <s v="Clear OP460 Veh (incl Storm Proj)"/>
    <x v="0"/>
    <s v="F5_OP460_STRMVEH"/>
    <s v="TARGET"/>
    <d v="2021-10-31T00:00:00"/>
    <d v="2021-11-03T00:00:00"/>
    <s v="Yes"/>
    <s v="Gas Operations-West"/>
    <x v="11"/>
  </r>
  <r>
    <s v="AA"/>
    <s v="CU00"/>
    <s v="JRNL00545232"/>
    <s v="CF00-OP460-6320-8870"/>
    <s v="CF00"/>
    <s v="OP460"/>
    <s v="6320"/>
    <x v="1"/>
    <s v=""/>
    <x v="531"/>
    <s v="Clear OP460 Veh (incl Storm Proj)"/>
    <x v="0"/>
    <s v="F5_OP460_STRMVEH"/>
    <s v="TARGET"/>
    <d v="2021-10-31T00:00:00"/>
    <d v="2021-11-03T00:00:00"/>
    <s v="Yes"/>
    <s v="Gas Operations-West"/>
    <x v="2"/>
  </r>
  <r>
    <s v="AA"/>
    <s v="CU00"/>
    <s v="JRNL00545232"/>
    <s v="CF00-OP460-6310-8870"/>
    <s v="CF00"/>
    <s v="OP460"/>
    <s v="6310"/>
    <x v="1"/>
    <s v=""/>
    <x v="532"/>
    <s v="Clear OP460 Veh (incl Storm Proj)"/>
    <x v="0"/>
    <s v="F5_OP460_STRMVEH"/>
    <s v="TARGET"/>
    <d v="2021-10-31T00:00:00"/>
    <d v="2021-11-03T00:00:00"/>
    <s v="Yes"/>
    <s v="Gas Operations-West"/>
    <x v="10"/>
  </r>
  <r>
    <s v="AA"/>
    <s v="CU00"/>
    <s v="JRNL00543475"/>
    <s v="CF00-OP460-6390-8870"/>
    <s v="CF00"/>
    <s v="OP460"/>
    <s v="6390"/>
    <x v="1"/>
    <s v=""/>
    <x v="533"/>
    <s v="Clear OP460 Veh (incl Storm Proj)"/>
    <x v="0"/>
    <s v="F5_OP460_STRMVEH"/>
    <s v="TARGET"/>
    <d v="2021-09-30T00:00:00"/>
    <d v="2021-10-05T00:00:00"/>
    <s v="Yes"/>
    <s v="Gas Operations-West"/>
    <x v="12"/>
  </r>
  <r>
    <s v="AA"/>
    <s v="CU00"/>
    <s v="JRNL00543475"/>
    <s v="CF00-OP460-6330-8870"/>
    <s v="CF00"/>
    <s v="OP460"/>
    <s v="6330"/>
    <x v="1"/>
    <s v=""/>
    <x v="534"/>
    <s v="Clear OP460 Veh (incl Storm Proj)"/>
    <x v="0"/>
    <s v="F5_OP460_STRMVEH"/>
    <s v="TARGET"/>
    <d v="2021-09-30T00:00:00"/>
    <d v="2021-10-05T00:00:00"/>
    <s v="Yes"/>
    <s v="Gas Operations-West"/>
    <x v="11"/>
  </r>
  <r>
    <s v="AA"/>
    <s v="CU00"/>
    <s v="JRNL00543475"/>
    <s v="CF00-OP460-6320-8870"/>
    <s v="CF00"/>
    <s v="OP460"/>
    <s v="6320"/>
    <x v="1"/>
    <s v=""/>
    <x v="535"/>
    <s v="Clear OP460 Veh (incl Storm Proj)"/>
    <x v="0"/>
    <s v="F5_OP460_STRMVEH"/>
    <s v="TARGET"/>
    <d v="2021-09-30T00:00:00"/>
    <d v="2021-10-05T00:00:00"/>
    <s v="Yes"/>
    <s v="Gas Operations-West"/>
    <x v="2"/>
  </r>
  <r>
    <s v="AA"/>
    <s v="CU00"/>
    <s v="JRNL00543475"/>
    <s v="CF00-OP460-6310-8870"/>
    <s v="CF00"/>
    <s v="OP460"/>
    <s v="6310"/>
    <x v="1"/>
    <s v=""/>
    <x v="536"/>
    <s v="Clear OP460 Veh (incl Storm Proj)"/>
    <x v="0"/>
    <s v="F5_OP460_STRMVEH"/>
    <s v="TARGET"/>
    <d v="2021-09-30T00:00:00"/>
    <d v="2021-10-05T00:00:00"/>
    <s v="Yes"/>
    <s v="Gas Operations-West"/>
    <x v="10"/>
  </r>
  <r>
    <s v="AA"/>
    <s v="CU00"/>
    <s v="JRNL00538406"/>
    <s v="CF00-OP460-6320-8870"/>
    <s v="CF00"/>
    <s v="OP460"/>
    <s v="6320"/>
    <x v="1"/>
    <s v=""/>
    <x v="537"/>
    <s v="Clear OP460 Veh (incl Storm Proj)"/>
    <x v="0"/>
    <s v="F5_OP460_STRMVEH"/>
    <s v="TARGET"/>
    <d v="2021-06-30T00:00:00"/>
    <d v="2021-07-06T00:00:00"/>
    <s v="Yes"/>
    <s v="Gas Operations-West"/>
    <x v="2"/>
  </r>
  <r>
    <s v="AA"/>
    <s v="CU00"/>
    <s v="JRNL00538406"/>
    <s v="CF00-OP460-6310-8870"/>
    <s v="CF00"/>
    <s v="OP460"/>
    <s v="6310"/>
    <x v="1"/>
    <s v=""/>
    <x v="538"/>
    <s v="Clear OP460 Veh (incl Storm Proj)"/>
    <x v="0"/>
    <s v="F5_OP460_STRMVEH"/>
    <s v="TARGET"/>
    <d v="2021-06-30T00:00:00"/>
    <d v="2021-07-06T00:00:00"/>
    <s v="Yes"/>
    <s v="Gas Operations-West"/>
    <x v="10"/>
  </r>
  <r>
    <s v="AA"/>
    <s v="CU00"/>
    <s v="JRNL00538406"/>
    <s v="CF00-OP460-6330-8870"/>
    <s v="CF00"/>
    <s v="OP460"/>
    <s v="6330"/>
    <x v="1"/>
    <s v=""/>
    <x v="539"/>
    <s v="Clear OP460 Veh (incl Storm Proj)"/>
    <x v="0"/>
    <s v="F5_OP460_STRMVEH"/>
    <s v="TARGET"/>
    <d v="2021-06-30T00:00:00"/>
    <d v="2021-07-06T00:00:00"/>
    <s v="Yes"/>
    <s v="Gas Operations-West"/>
    <x v="11"/>
  </r>
  <r>
    <s v="AA"/>
    <s v="CU00"/>
    <s v="JRNL00538406"/>
    <s v="CF00-OP460-6390-8870"/>
    <s v="CF00"/>
    <s v="OP460"/>
    <s v="6390"/>
    <x v="1"/>
    <s v=""/>
    <x v="540"/>
    <s v="Clear OP460 Veh (incl Storm Proj)"/>
    <x v="0"/>
    <s v="F5_OP460_STRMVEH"/>
    <s v="TARGET"/>
    <d v="2021-06-30T00:00:00"/>
    <d v="2021-07-06T00:00:00"/>
    <s v="Yes"/>
    <s v="Gas Operations-West"/>
    <x v="12"/>
  </r>
  <r>
    <s v="AA"/>
    <s v="CU00"/>
    <s v="JRNL00534916"/>
    <s v="CF00-OP460-6390-8870"/>
    <s v="CF00"/>
    <s v="OP460"/>
    <s v="6390"/>
    <x v="1"/>
    <s v=""/>
    <x v="541"/>
    <s v="Clear OP460 Veh (incl Storm Proj)"/>
    <x v="0"/>
    <s v="F5_OP460_STRMVEH"/>
    <s v="TARGET"/>
    <d v="2021-04-30T00:00:00"/>
    <d v="2021-05-05T00:00:00"/>
    <s v="Yes"/>
    <s v="Gas Operations-West"/>
    <x v="12"/>
  </r>
  <r>
    <s v="AA"/>
    <s v="CU00"/>
    <s v="JRNL00534916"/>
    <s v="CF00-OP460-6330-8870"/>
    <s v="CF00"/>
    <s v="OP460"/>
    <s v="6330"/>
    <x v="1"/>
    <s v=""/>
    <x v="542"/>
    <s v="Clear OP460 Veh (incl Storm Proj)"/>
    <x v="0"/>
    <s v="F5_OP460_STRMVEH"/>
    <s v="TARGET"/>
    <d v="2021-04-30T00:00:00"/>
    <d v="2021-05-05T00:00:00"/>
    <s v="Yes"/>
    <s v="Gas Operations-West"/>
    <x v="11"/>
  </r>
  <r>
    <s v="AA"/>
    <s v="CU00"/>
    <s v="JRNL00533152"/>
    <s v="CF00-OP460-6390-8870"/>
    <s v="CF00"/>
    <s v="OP460"/>
    <s v="6390"/>
    <x v="1"/>
    <s v=""/>
    <x v="543"/>
    <s v="Clear OP460 Veh (incl Storm Proj)"/>
    <x v="0"/>
    <s v="F5_OP460_STRMVEH"/>
    <s v="TARGET"/>
    <d v="2021-03-31T00:00:00"/>
    <d v="2021-04-06T00:00:00"/>
    <s v="Yes"/>
    <s v="Gas Operations-West"/>
    <x v="12"/>
  </r>
  <r>
    <s v="AA"/>
    <s v="CU00"/>
    <s v="JRNL00533152"/>
    <s v="CF00-OP460-6320-8870"/>
    <s v="CF00"/>
    <s v="OP460"/>
    <s v="6320"/>
    <x v="1"/>
    <s v=""/>
    <x v="544"/>
    <s v="Clear OP460 Veh (incl Storm Proj)"/>
    <x v="0"/>
    <s v="F5_OP460_STRMVEH"/>
    <s v="TARGET"/>
    <d v="2021-03-31T00:00:00"/>
    <d v="2021-04-06T00:00:00"/>
    <s v="Yes"/>
    <s v="Gas Operations-West"/>
    <x v="2"/>
  </r>
  <r>
    <s v="AA"/>
    <s v="CU00"/>
    <s v="JRNL00533152"/>
    <s v="CF00-OP460-6330-8870"/>
    <s v="CF00"/>
    <s v="OP460"/>
    <s v="6330"/>
    <x v="1"/>
    <s v=""/>
    <x v="545"/>
    <s v="Clear OP460 Veh (incl Storm Proj)"/>
    <x v="0"/>
    <s v="F5_OP460_STRMVEH"/>
    <s v="TARGET"/>
    <d v="2021-03-31T00:00:00"/>
    <d v="2021-04-06T00:00:00"/>
    <s v="Yes"/>
    <s v="Gas Operations-West"/>
    <x v="11"/>
  </r>
  <r>
    <s v="AA"/>
    <s v="CU00"/>
    <s v="JRNL00534916"/>
    <s v="CF00-OP460-6320-8870"/>
    <s v="CF00"/>
    <s v="OP460"/>
    <s v="6320"/>
    <x v="1"/>
    <s v=""/>
    <x v="546"/>
    <s v="Clear OP460 Veh (incl Storm Proj)"/>
    <x v="0"/>
    <s v="F5_OP460_STRMVEH"/>
    <s v="TARGET"/>
    <d v="2021-04-30T00:00:00"/>
    <d v="2021-05-05T00:00:00"/>
    <s v="Yes"/>
    <s v="Gas Operations-West"/>
    <x v="2"/>
  </r>
  <r>
    <s v="AA"/>
    <s v="CU00"/>
    <s v="JRNL00534916"/>
    <s v="CF00-OP460-6310-8870"/>
    <s v="CF00"/>
    <s v="OP460"/>
    <s v="6310"/>
    <x v="1"/>
    <s v=""/>
    <x v="547"/>
    <s v="Clear OP460 Veh (incl Storm Proj)"/>
    <x v="0"/>
    <s v="F5_OP460_STRMVEH"/>
    <s v="TARGET"/>
    <d v="2021-04-30T00:00:00"/>
    <d v="2021-05-05T00:00:00"/>
    <s v="Yes"/>
    <s v="Gas Operations-West"/>
    <x v="10"/>
  </r>
  <r>
    <s v="AA"/>
    <s v="CU00"/>
    <s v="JRNL00533152"/>
    <s v="CF00-OP460-6310-8870"/>
    <s v="CF00"/>
    <s v="OP460"/>
    <s v="6310"/>
    <x v="1"/>
    <s v=""/>
    <x v="548"/>
    <s v="Clear OP460 Veh (incl Storm Proj)"/>
    <x v="0"/>
    <s v="F5_OP460_STRMVEH"/>
    <s v="TARGET"/>
    <d v="2021-03-31T00:00:00"/>
    <d v="2021-04-06T00:00:00"/>
    <s v="Yes"/>
    <s v="Gas Operations-West"/>
    <x v="10"/>
  </r>
  <r>
    <s v="AA"/>
    <s v="CU00"/>
    <s v="JRNL00540114"/>
    <s v="CF00-OP460-6310-8870"/>
    <s v="CF00"/>
    <s v="OP460"/>
    <s v="6310"/>
    <x v="1"/>
    <s v=""/>
    <x v="549"/>
    <s v="Clear OP460 Veh (incl Storm Proj)"/>
    <x v="0"/>
    <s v="F5_OP460_STRMVEH"/>
    <s v="TARGET"/>
    <d v="2021-07-31T00:00:00"/>
    <d v="2021-08-04T00:00:00"/>
    <s v="Yes"/>
    <s v="Gas Operations-West"/>
    <x v="10"/>
  </r>
  <r>
    <s v="AA"/>
    <s v="CU00"/>
    <s v="JRNL00540114"/>
    <s v="CF00-OP460-6330-8870"/>
    <s v="CF00"/>
    <s v="OP460"/>
    <s v="6330"/>
    <x v="1"/>
    <s v=""/>
    <x v="550"/>
    <s v="Clear OP460 Veh (incl Storm Proj)"/>
    <x v="0"/>
    <s v="F5_OP460_STRMVEH"/>
    <s v="TARGET"/>
    <d v="2021-07-31T00:00:00"/>
    <d v="2021-08-04T00:00:00"/>
    <s v="Yes"/>
    <s v="Gas Operations-West"/>
    <x v="11"/>
  </r>
  <r>
    <s v="AA"/>
    <s v="CU00"/>
    <s v="JRNL00540114"/>
    <s v="CF00-OP460-6390-8870"/>
    <s v="CF00"/>
    <s v="OP460"/>
    <s v="6390"/>
    <x v="1"/>
    <s v=""/>
    <x v="551"/>
    <s v="Clear OP460 Veh (incl Storm Proj)"/>
    <x v="0"/>
    <s v="F5_OP460_STRMVEH"/>
    <s v="TARGET"/>
    <d v="2021-07-31T00:00:00"/>
    <d v="2021-08-04T00:00:00"/>
    <s v="Yes"/>
    <s v="Gas Operations-West"/>
    <x v="12"/>
  </r>
  <r>
    <s v="SYS-AP"/>
    <s v="FC00"/>
    <s v="JRNL00537357"/>
    <s v="CF00-FC460-7830-8870"/>
    <s v="CF00"/>
    <s v="FC460"/>
    <s v="7830"/>
    <x v="1"/>
    <s v=""/>
    <x v="552"/>
    <s v="LAKE MATTIE ROAD SURVEY"/>
    <x v="5"/>
    <s v="FPU10604004"/>
    <s v="VO859596"/>
    <d v="2021-06-11T00:00:00"/>
    <d v="2021-06-14T00:00:00"/>
    <s v="Yes"/>
    <s v="Facilities-West"/>
    <x v="16"/>
  </r>
  <r>
    <s v="SYS-AP"/>
    <s v="FC00"/>
    <s v="JRNL00542704"/>
    <s v="CF00-FC460-7830-8870"/>
    <s v="CF00"/>
    <s v="FC460"/>
    <s v="7830"/>
    <x v="1"/>
    <s v=""/>
    <x v="553"/>
    <s v="MAINT OF MAINS"/>
    <x v="3"/>
    <s v="7704340-000-000"/>
    <s v="VO878030"/>
    <d v="2021-09-24T00:00:00"/>
    <d v="2021-09-27T00:00:00"/>
    <s v="Yes"/>
    <s v="Facilities-West"/>
    <x v="16"/>
  </r>
  <r>
    <s v="SYS-AP"/>
    <s v="FC00"/>
    <s v="JRNL00542837"/>
    <s v="CF00-FC460-7830-8870"/>
    <s v="CF00"/>
    <s v="FC460"/>
    <s v="7830"/>
    <x v="1"/>
    <s v=""/>
    <x v="554"/>
    <s v="PROJECT RITCHIE BROTHERS LOOP"/>
    <x v="5"/>
    <s v="FPU10909004"/>
    <s v="VO878489"/>
    <d v="2021-09-28T00:00:00"/>
    <d v="2021-09-29T00:00:00"/>
    <s v="Yes"/>
    <s v="Facilities-West"/>
    <x v="16"/>
  </r>
  <r>
    <s v="SYS-AP"/>
    <s v="FC00"/>
    <s v="JRNL00546192"/>
    <s v="CF00-FC460-7830-8870"/>
    <s v="CF00"/>
    <s v="FC460"/>
    <s v="7830"/>
    <x v="1"/>
    <s v=""/>
    <x v="555"/>
    <s v="2400 E F GRIFFEN RD"/>
    <x v="1"/>
    <s v="113806A"/>
    <s v="VO888759"/>
    <d v="2021-11-22T00:00:00"/>
    <d v="2021-11-23T00:00:00"/>
    <s v="Yes"/>
    <s v="Facilities-West"/>
    <x v="16"/>
  </r>
  <r>
    <s v="SYS-AP"/>
    <s v="FC00"/>
    <s v="JRNL00547647"/>
    <s v="CF00-OP460-7250-8870"/>
    <s v="CF00"/>
    <s v="OP460"/>
    <s v="7250"/>
    <x v="1"/>
    <s v=""/>
    <x v="556"/>
    <s v="LOCATES"/>
    <x v="12"/>
    <s v="1095506"/>
    <s v="VO894392"/>
    <d v="2021-12-20T00:00:00"/>
    <d v="2021-12-21T00:00:00"/>
    <s v="Yes"/>
    <s v="Gas Operations-West"/>
    <x v="19"/>
  </r>
  <r>
    <s v="AA"/>
    <s v="CU00"/>
    <s v="JRNL00540114"/>
    <s v="CF00-OP460-6320-8870"/>
    <s v="CF00"/>
    <s v="OP460"/>
    <s v="6320"/>
    <x v="1"/>
    <s v=""/>
    <x v="557"/>
    <s v="Clear OP460 Veh (incl Storm Proj)"/>
    <x v="0"/>
    <s v="F5_OP460_STRMVEH"/>
    <s v="TARGET"/>
    <d v="2021-07-31T00:00:00"/>
    <d v="2021-08-04T00:00:00"/>
    <s v="Yes"/>
    <s v="Gas Operations-West"/>
    <x v="2"/>
  </r>
  <r>
    <s v="AA"/>
    <s v="CU00"/>
    <s v="JRNL00541809"/>
    <s v="CF00-OP460-6310-8870"/>
    <s v="CF00"/>
    <s v="OP460"/>
    <s v="6310"/>
    <x v="1"/>
    <s v=""/>
    <x v="558"/>
    <s v="Clear OP460 Veh (incl Storm Proj)"/>
    <x v="0"/>
    <s v="F5_OP460_STRMVEH"/>
    <s v="TARGET"/>
    <d v="2021-08-31T00:00:00"/>
    <d v="2021-09-08T00:00:00"/>
    <s v="Yes"/>
    <s v="Gas Operations-West"/>
    <x v="10"/>
  </r>
  <r>
    <s v="AA"/>
    <s v="CU00"/>
    <s v="JRNL00531226"/>
    <s v="CF00-PR470-6110-8870"/>
    <s v="CF00"/>
    <s v="PR470"/>
    <s v="6110"/>
    <x v="1"/>
    <s v=""/>
    <x v="559"/>
    <s v="PR470_Payroll Accrual 1A"/>
    <x v="0"/>
    <s v="F8_PR470_PA1A"/>
    <s v="TARGET"/>
    <d v="2021-02-28T00:00:00"/>
    <d v="2021-03-03T00:00:00"/>
    <s v="Yes"/>
    <s v="Propane Operations-Hernando"/>
    <x v="1"/>
  </r>
  <r>
    <s v="AA"/>
    <s v="CU00"/>
    <s v="JRNL00545243"/>
    <s v="CF00-PR470-6110-8870"/>
    <s v="CF00"/>
    <s v="PR470"/>
    <s v="6110"/>
    <x v="1"/>
    <s v=""/>
    <x v="560"/>
    <s v="PR470_Payroll Accrual 1A"/>
    <x v="0"/>
    <s v="F8_PR470_PA1A"/>
    <s v="TARGET"/>
    <d v="2021-10-31T00:00:00"/>
    <d v="2021-11-03T00:00:00"/>
    <s v="Yes"/>
    <s v="Propane Operations-Hernando"/>
    <x v="1"/>
  </r>
  <r>
    <s v="AA"/>
    <s v="CU00"/>
    <s v="JRNL00548556"/>
    <s v="CF00-PR470-6110-8870"/>
    <s v="CF00"/>
    <s v="PR470"/>
    <s v="6110"/>
    <x v="1"/>
    <s v=""/>
    <x v="561"/>
    <s v="PR470_Payroll Accrual 1A"/>
    <x v="0"/>
    <s v="F8_PR470_PA1A"/>
    <s v="TARGET"/>
    <d v="2021-12-31T00:00:00"/>
    <d v="2022-01-07T00:00:00"/>
    <s v="Yes"/>
    <s v="Propane Operations-Hernando"/>
    <x v="1"/>
  </r>
  <r>
    <s v="AA"/>
    <s v="CU00"/>
    <s v="JRNL00546839"/>
    <s v="CF00-PR470-6110-8870"/>
    <s v="CF00"/>
    <s v="PR470"/>
    <s v="6110"/>
    <x v="1"/>
    <s v=""/>
    <x v="562"/>
    <s v="PR470_Payroll Accrual 1A"/>
    <x v="0"/>
    <s v="F8_PR470_PA1A"/>
    <s v="TARGET"/>
    <d v="2021-11-30T00:00:00"/>
    <d v="2021-12-05T00:00:00"/>
    <s v="Yes"/>
    <s v="Propane Operations-Hernando"/>
    <x v="1"/>
  </r>
  <r>
    <s v="AP-PCARD"/>
    <s v="CU00"/>
    <s v="JRNL00537974"/>
    <s v="CF00-FC460-7830-8870"/>
    <s v="CF00"/>
    <s v="FC460"/>
    <s v="7830"/>
    <x v="1"/>
    <s v=""/>
    <x v="563"/>
    <s v="Zimmer/Facilities Maintenance-7830"/>
    <x v="0"/>
    <s v="062521"/>
    <s v="JRNL00537974"/>
    <d v="2021-06-30T00:00:00"/>
    <d v="2021-06-30T00:00:00"/>
    <s v="Yes"/>
    <s v="Facilities-West"/>
    <x v="16"/>
  </r>
  <r>
    <s v="AP-PCARD"/>
    <s v="CU00"/>
    <s v="JRNL00537974"/>
    <s v="CF00-FC460-7830-8870"/>
    <s v="CF00"/>
    <s v="FC460"/>
    <s v="7830"/>
    <x v="1"/>
    <s v=""/>
    <x v="564"/>
    <s v="Zimmer/Facilities Maintenance-7830"/>
    <x v="0"/>
    <s v="062521"/>
    <s v="JRNL00537974"/>
    <d v="2021-06-30T00:00:00"/>
    <d v="2021-06-30T00:00:00"/>
    <s v="Yes"/>
    <s v="Facilities-West"/>
    <x v="16"/>
  </r>
  <r>
    <s v="AP-PCARD"/>
    <s v="CU00"/>
    <s v="JRNL00537974"/>
    <s v="CF00-FC460-7830-8870"/>
    <s v="CF00"/>
    <s v="FC460"/>
    <s v="7830"/>
    <x v="1"/>
    <s v=""/>
    <x v="565"/>
    <s v="Zimmer/Facilities Maintenance-7830"/>
    <x v="0"/>
    <s v="062521"/>
    <s v="JRNL00537974"/>
    <d v="2021-06-30T00:00:00"/>
    <d v="2021-06-30T00:00:00"/>
    <s v="Yes"/>
    <s v="Facilities-West"/>
    <x v="16"/>
  </r>
  <r>
    <s v="AP-PCARD"/>
    <s v="CU00"/>
    <s v="JRNL00537974"/>
    <s v="CF00-FC460-7830-8870"/>
    <s v="CF00"/>
    <s v="FC460"/>
    <s v="7830"/>
    <x v="1"/>
    <s v=""/>
    <x v="566"/>
    <s v="Zimmer/Facilities Maintenance-7830"/>
    <x v="0"/>
    <s v="062521"/>
    <s v="JRNL00537974"/>
    <d v="2021-06-30T00:00:00"/>
    <d v="2021-06-30T00:00:00"/>
    <s v="Yes"/>
    <s v="Facilities-West"/>
    <x v="16"/>
  </r>
  <r>
    <s v="AP-PCARD"/>
    <s v="CU00"/>
    <s v="JRNL00537974"/>
    <s v="CF00-FC460-7830-8870"/>
    <s v="CF00"/>
    <s v="FC460"/>
    <s v="7830"/>
    <x v="1"/>
    <s v=""/>
    <x v="567"/>
    <s v="Zimmer/Facilities Maintenance-7830"/>
    <x v="0"/>
    <s v="062521"/>
    <s v="JRNL00537974"/>
    <d v="2021-06-30T00:00:00"/>
    <d v="2021-06-30T00:00:00"/>
    <s v="Yes"/>
    <s v="Facilities-West"/>
    <x v="16"/>
  </r>
  <r>
    <s v="AP-ADJ"/>
    <s v="CF00"/>
    <s v="JRNL00537983"/>
    <s v="CF00-FC460-7830-8870"/>
    <s v="CF00"/>
    <s v="FC460"/>
    <s v="7830"/>
    <x v="1"/>
    <s v=""/>
    <x v="393"/>
    <s v="MAINT OF MAINS - GULF TO LAKE H"/>
    <x v="0"/>
    <s v="VO852002"/>
    <s v="JRNL00537983"/>
    <d v="2021-06-30T00:00:00"/>
    <d v="2021-07-02T00:00:00"/>
    <s v="Yes"/>
    <s v="Facilities-West"/>
    <x v="16"/>
  </r>
  <r>
    <s v="AP-ADJ"/>
    <s v="CF00"/>
    <s v="JRNL00537983"/>
    <s v="CF00-FC460-7830-8870"/>
    <s v="CF00"/>
    <s v="FC460"/>
    <s v="7830"/>
    <x v="1"/>
    <s v=""/>
    <x v="387"/>
    <s v="MAINT OF MAINS - GULF TO LAKE H"/>
    <x v="0"/>
    <s v="VO852010"/>
    <s v="JRNL00537983"/>
    <d v="2021-06-30T00:00:00"/>
    <d v="2021-07-02T00:00:00"/>
    <s v="Yes"/>
    <s v="Facilities-West"/>
    <x v="16"/>
  </r>
  <r>
    <s v="AP-ADJ"/>
    <s v="CF00"/>
    <s v="JRNL00537983"/>
    <s v="CF00-FC460-7830-8870"/>
    <s v="CF00"/>
    <s v="FC460"/>
    <s v="7830"/>
    <x v="1"/>
    <s v=""/>
    <x v="414"/>
    <s v="MAINT OF MAINS - GULF TO LAKE H"/>
    <x v="0"/>
    <s v="VO852012"/>
    <s v="JRNL00537983"/>
    <d v="2021-06-30T00:00:00"/>
    <d v="2021-07-02T00:00:00"/>
    <s v="Yes"/>
    <s v="Facilities-West"/>
    <x v="16"/>
  </r>
  <r>
    <s v="AP-ADJ"/>
    <s v="CF00"/>
    <s v="JRNL00537983"/>
    <s v="CF00-FC460-7830-8870"/>
    <s v="CF00"/>
    <s v="FC460"/>
    <s v="7830"/>
    <x v="1"/>
    <s v=""/>
    <x v="391"/>
    <s v="MAINT OF MAINS - GULF TO LAKE H"/>
    <x v="0"/>
    <s v="VO852027"/>
    <s v="JRNL00537983"/>
    <d v="2021-06-30T00:00:00"/>
    <d v="2021-07-02T00:00:00"/>
    <s v="Yes"/>
    <s v="Facilities-West"/>
    <x v="16"/>
  </r>
  <r>
    <s v="AP-ADJ"/>
    <s v="CF00"/>
    <s v="JRNL00537983"/>
    <s v="CF00-PR470-6290-8870"/>
    <s v="CF00"/>
    <s v="PR470"/>
    <s v="6290"/>
    <x v="1"/>
    <s v=""/>
    <x v="426"/>
    <s v="MAINT OF MAINS - GULF TO LAKE H"/>
    <x v="0"/>
    <s v="VO852002"/>
    <s v="JRNL00537983"/>
    <d v="2021-06-30T00:00:00"/>
    <d v="2021-07-02T00:00:00"/>
    <s v="Yes"/>
    <s v="Propane Operations-Hernando"/>
    <x v="8"/>
  </r>
  <r>
    <s v="AP-ADJ"/>
    <s v="CF00"/>
    <s v="JRNL00537983"/>
    <s v="CF00-PR470-6290-8870"/>
    <s v="CF00"/>
    <s v="PR470"/>
    <s v="6290"/>
    <x v="1"/>
    <s v=""/>
    <x v="425"/>
    <s v="MAINT OF MAINS - GULF TO LAKE H"/>
    <x v="0"/>
    <s v="VO852010"/>
    <s v="JRNL00537983"/>
    <d v="2021-06-30T00:00:00"/>
    <d v="2021-07-02T00:00:00"/>
    <s v="Yes"/>
    <s v="Propane Operations-Hernando"/>
    <x v="8"/>
  </r>
  <r>
    <s v="AP-ADJ"/>
    <s v="CF00"/>
    <s v="JRNL00537983"/>
    <s v="CF00-PR470-6290-8870"/>
    <s v="CF00"/>
    <s v="PR470"/>
    <s v="6290"/>
    <x v="1"/>
    <s v=""/>
    <x v="422"/>
    <s v="MAINT OF MAINS - GULF TO LAKE H"/>
    <x v="0"/>
    <s v="VO852012"/>
    <s v="JRNL00537983"/>
    <d v="2021-06-30T00:00:00"/>
    <d v="2021-07-02T00:00:00"/>
    <s v="Yes"/>
    <s v="Propane Operations-Hernando"/>
    <x v="8"/>
  </r>
  <r>
    <s v="AP-ADJ"/>
    <s v="CF00"/>
    <s v="JRNL00537983"/>
    <s v="CF00-PR470-6290-8870"/>
    <s v="CF00"/>
    <s v="PR470"/>
    <s v="6290"/>
    <x v="1"/>
    <s v=""/>
    <x v="427"/>
    <s v="MAINT OF MAINS - GULF TO LAKE H"/>
    <x v="0"/>
    <s v="VO852027"/>
    <s v="JRNL00537983"/>
    <d v="2021-06-30T00:00:00"/>
    <d v="2021-07-02T00:00:00"/>
    <s v="Yes"/>
    <s v="Propane Operations-Hernando"/>
    <x v="8"/>
  </r>
  <r>
    <s v="AP-ACCR"/>
    <s v="CF00"/>
    <s v="JRNL00546759"/>
    <s v="CF00-FC460-7830-8870"/>
    <s v="CF00"/>
    <s v="FC460"/>
    <s v="7830"/>
    <x v="1"/>
    <s v=""/>
    <x v="411"/>
    <s v="Accrue-T &amp; T PIPELINE"/>
    <x v="0"/>
    <s v="113818A"/>
    <s v="JRNL00546759"/>
    <d v="2021-11-30T00:00:00"/>
    <d v="2021-12-06T00:00:00"/>
    <s v="Yes"/>
    <s v="Facilities-West"/>
    <x v="16"/>
  </r>
  <r>
    <s v="AP-ACCR"/>
    <s v="CF00"/>
    <s v="JRNL00546759"/>
    <s v="CF00-FC460-7830-8870"/>
    <s v="CF00"/>
    <s v="FC460"/>
    <s v="7830"/>
    <x v="1"/>
    <s v=""/>
    <x v="364"/>
    <s v="Accrue-T &amp; T PIPELINE"/>
    <x v="0"/>
    <s v="113822A"/>
    <s v="JRNL00546759"/>
    <d v="2021-11-30T00:00:00"/>
    <d v="2021-12-06T00:00:00"/>
    <s v="Yes"/>
    <s v="Facilities-West"/>
    <x v="16"/>
  </r>
  <r>
    <s v="AP-ACCR"/>
    <s v="CF00"/>
    <s v="JRNL00546898"/>
    <s v="CF00-FC460-7830-8870"/>
    <s v="CF00"/>
    <s v="FC460"/>
    <s v="7830"/>
    <x v="1"/>
    <s v=""/>
    <x v="568"/>
    <s v="Accrue-T &amp; T PIPELINE"/>
    <x v="0"/>
    <s v="113818A"/>
    <s v="JRNL00546759"/>
    <d v="2021-12-31T00:00:00"/>
    <d v="2021-12-06T00:00:00"/>
    <s v="Yes"/>
    <s v="Facilities-West"/>
    <x v="16"/>
  </r>
  <r>
    <s v="AP-ACCR"/>
    <s v="CF00"/>
    <s v="JRNL00546898"/>
    <s v="CF00-FC460-7830-8870"/>
    <s v="CF00"/>
    <s v="FC460"/>
    <s v="7830"/>
    <x v="1"/>
    <s v=""/>
    <x v="569"/>
    <s v="Accrue-T &amp; T PIPELINE"/>
    <x v="0"/>
    <s v="113822A"/>
    <s v="JRNL00546759"/>
    <d v="2021-12-31T00:00:00"/>
    <d v="2021-12-06T00:00:00"/>
    <s v="Yes"/>
    <s v="Facilities-West"/>
    <x v="16"/>
  </r>
  <r>
    <s v="AA"/>
    <s v="CU00"/>
    <s v="JRNL00541809"/>
    <s v="CF00-OP460-6330-8870"/>
    <s v="CF00"/>
    <s v="OP460"/>
    <s v="6330"/>
    <x v="1"/>
    <s v=""/>
    <x v="570"/>
    <s v="Clear OP460 Veh (incl Storm Proj)"/>
    <x v="0"/>
    <s v="F5_OP460_STRMVEH"/>
    <s v="TARGET"/>
    <d v="2021-08-31T00:00:00"/>
    <d v="2021-09-08T00:00:00"/>
    <s v="Yes"/>
    <s v="Gas Operations-West"/>
    <x v="11"/>
  </r>
  <r>
    <s v="AA"/>
    <s v="CU00"/>
    <s v="JRNL00541809"/>
    <s v="CF00-OP460-6390-8870"/>
    <s v="CF00"/>
    <s v="OP460"/>
    <s v="6390"/>
    <x v="1"/>
    <s v=""/>
    <x v="571"/>
    <s v="Clear OP460 Veh (incl Storm Proj)"/>
    <x v="0"/>
    <s v="F5_OP460_STRMVEH"/>
    <s v="TARGET"/>
    <d v="2021-08-31T00:00:00"/>
    <d v="2021-09-08T00:00:00"/>
    <s v="Yes"/>
    <s v="Gas Operations-West"/>
    <x v="12"/>
  </r>
  <r>
    <s v="AA"/>
    <s v="CU00"/>
    <s v="JRNL00541809"/>
    <s v="CF00-OP460-6320-8870"/>
    <s v="CF00"/>
    <s v="OP460"/>
    <s v="6320"/>
    <x v="1"/>
    <s v=""/>
    <x v="572"/>
    <s v="Clear OP460 Veh (incl Storm Proj)"/>
    <x v="0"/>
    <s v="F5_OP460_STRMVEH"/>
    <s v="TARGET"/>
    <d v="2021-08-31T00:00:00"/>
    <d v="2021-09-08T00:00:00"/>
    <s v="Yes"/>
    <s v="Gas Operations-West"/>
    <x v="2"/>
  </r>
  <r>
    <s v="AA"/>
    <s v="CU00"/>
    <s v="JRNL00529949"/>
    <s v="CF00-OP460-6120-8870"/>
    <s v="CF00"/>
    <s v="OP460"/>
    <s v="6120"/>
    <x v="1"/>
    <s v=""/>
    <x v="573"/>
    <s v="OP460_Payroll Accrual 1B"/>
    <x v="0"/>
    <s v="F8_OP460_PA1B"/>
    <s v="TARGET"/>
    <d v="2021-01-31T00:00:00"/>
    <d v="2021-02-10T00:00:00"/>
    <s v="Yes"/>
    <s v="Gas Operations-West"/>
    <x v="0"/>
  </r>
  <r>
    <s v="PY"/>
    <s v="FC00"/>
    <s v="JRNL00528898"/>
    <s v="CF00-PR480-6120-8870"/>
    <s v="CF00"/>
    <s v="PR480"/>
    <s v="6120"/>
    <x v="1"/>
    <s v=""/>
    <x v="574"/>
    <s v="FC B02-OT/On Call/CT"/>
    <x v="0"/>
    <s v=""/>
    <s v="JRNL00528898"/>
    <d v="2021-01-14T00:00:00"/>
    <d v="2021-02-02T00:00:00"/>
    <s v="Yes"/>
    <s v="Propane Operations-Newberry"/>
    <x v="0"/>
  </r>
  <r>
    <s v="PY"/>
    <s v="FC00"/>
    <s v="JRNL00528898"/>
    <s v="CF00-PR470-6120-8870"/>
    <s v="CF00"/>
    <s v="PR470"/>
    <s v="6120"/>
    <x v="1"/>
    <s v=""/>
    <x v="575"/>
    <s v="FC B02-OT/On Call/CT"/>
    <x v="0"/>
    <s v=""/>
    <s v="JRNL00528898"/>
    <d v="2021-01-14T00:00:00"/>
    <d v="2021-02-02T00:00:00"/>
    <s v="Yes"/>
    <s v="Propane Operations-Hernando"/>
    <x v="0"/>
  </r>
  <r>
    <s v="AA"/>
    <s v="CU00"/>
    <s v="JRNL00538417"/>
    <s v="CF00-PR470-6110-8870"/>
    <s v="CF00"/>
    <s v="PR470"/>
    <s v="6110"/>
    <x v="1"/>
    <s v=""/>
    <x v="576"/>
    <s v="PR470_Payroll Accrual 1A"/>
    <x v="0"/>
    <s v="F8_PR470_PA1A"/>
    <s v="TARGET"/>
    <d v="2021-06-30T00:00:00"/>
    <d v="2021-07-06T00:00:00"/>
    <s v="Yes"/>
    <s v="Propane Operations-Hernando"/>
    <x v="1"/>
  </r>
  <r>
    <s v="AA"/>
    <s v="CU00"/>
    <s v="JRNL00543486"/>
    <s v="CF00-PR470-6110-8870"/>
    <s v="CF00"/>
    <s v="PR470"/>
    <s v="6110"/>
    <x v="1"/>
    <s v=""/>
    <x v="577"/>
    <s v="PR470_Payroll Accrual 1A"/>
    <x v="0"/>
    <s v="F8_PR470_PA1A"/>
    <s v="TARGET"/>
    <d v="2021-09-30T00:00:00"/>
    <d v="2021-10-05T00:00:00"/>
    <s v="Yes"/>
    <s v="Propane Operations-Hernando"/>
    <x v="1"/>
  </r>
  <r>
    <s v="AA"/>
    <s v="CU00"/>
    <s v="JRNL00529950"/>
    <s v="CF00-PR470-6110-8870"/>
    <s v="CF00"/>
    <s v="PR470"/>
    <s v="6110"/>
    <x v="1"/>
    <s v=""/>
    <x v="578"/>
    <s v="PR470_Payroll Accrual 1A"/>
    <x v="0"/>
    <s v="F8_PR470_PA1A"/>
    <s v="TARGET"/>
    <d v="2021-01-31T00:00:00"/>
    <d v="2021-02-10T00:00:00"/>
    <s v="Yes"/>
    <s v="Propane Operations-Hernando"/>
    <x v="1"/>
  </r>
  <r>
    <s v="AA"/>
    <s v="CU00"/>
    <s v="JRNL00541820"/>
    <s v="CF00-PR470-6110-8870"/>
    <s v="CF00"/>
    <s v="PR470"/>
    <s v="6110"/>
    <x v="1"/>
    <s v=""/>
    <x v="579"/>
    <s v="PR470_Payroll Accrual 1A"/>
    <x v="0"/>
    <s v="F8_PR470_PA1A"/>
    <s v="TARGET"/>
    <d v="2021-08-31T00:00:00"/>
    <d v="2021-09-08T00:00:00"/>
    <s v="Yes"/>
    <s v="Propane Operations-Hernando"/>
    <x v="1"/>
  </r>
  <r>
    <s v="AA"/>
    <s v="CU00"/>
    <s v="JRNL00540125"/>
    <s v="CF00-PR470-6110-8870"/>
    <s v="CF00"/>
    <s v="PR470"/>
    <s v="6110"/>
    <x v="1"/>
    <s v=""/>
    <x v="580"/>
    <s v="PR470_Payroll Accrual 1A"/>
    <x v="0"/>
    <s v="F8_PR470_PA1A"/>
    <s v="TARGET"/>
    <d v="2021-07-31T00:00:00"/>
    <d v="2021-08-04T00:00:00"/>
    <s v="Yes"/>
    <s v="Propane Operations-Hernando"/>
    <x v="1"/>
  </r>
  <r>
    <s v="AA"/>
    <s v="CU00"/>
    <s v="JRNL00533163"/>
    <s v="CF00-PR470-6110-8870"/>
    <s v="CF00"/>
    <s v="PR470"/>
    <s v="6110"/>
    <x v="1"/>
    <s v=""/>
    <x v="581"/>
    <s v="PR470_Payroll Accrual 1A"/>
    <x v="0"/>
    <s v="F8_PR470_PA1A"/>
    <s v="TARGET"/>
    <d v="2021-03-31T00:00:00"/>
    <d v="2021-04-06T00:00:00"/>
    <s v="Yes"/>
    <s v="Propane Operations-Hernando"/>
    <x v="1"/>
  </r>
  <r>
    <s v="AA"/>
    <s v="CU00"/>
    <s v="JRNL00536575"/>
    <s v="CF00-PR470-6110-8870"/>
    <s v="CF00"/>
    <s v="PR470"/>
    <s v="6110"/>
    <x v="1"/>
    <s v=""/>
    <x v="582"/>
    <s v="PR470_Payroll Accrual 1A"/>
    <x v="0"/>
    <s v="F8_PR470_PA1A"/>
    <s v="TARGET"/>
    <d v="2021-05-31T00:00:00"/>
    <d v="2021-06-03T00:00:00"/>
    <s v="Yes"/>
    <s v="Propane Operations-Hernando"/>
    <x v="1"/>
  </r>
  <r>
    <s v="AA"/>
    <s v="CU00"/>
    <s v="JRNL00534927"/>
    <s v="CF00-PR470-6110-8870"/>
    <s v="CF00"/>
    <s v="PR470"/>
    <s v="6110"/>
    <x v="1"/>
    <s v=""/>
    <x v="583"/>
    <s v="PR470_Payroll Accrual 1A"/>
    <x v="0"/>
    <s v="F8_PR470_PA1A"/>
    <s v="TARGET"/>
    <d v="2021-04-30T00:00:00"/>
    <d v="2021-05-05T00:00:00"/>
    <s v="Yes"/>
    <s v="Propane Operations-Hernando"/>
    <x v="1"/>
  </r>
  <r>
    <s v="AP-ACCR"/>
    <s v="CF00"/>
    <s v="JRNL00536683"/>
    <s v="CF00-OP460-7290-8870"/>
    <s v="CF00"/>
    <s v="OP460"/>
    <s v="7290"/>
    <x v="1"/>
    <s v=""/>
    <x v="306"/>
    <s v="Accrue-MILLER PIPELINE LLC"/>
    <x v="0"/>
    <s v="344154"/>
    <s v="JRNL00536683"/>
    <d v="2021-05-31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389"/>
    <s v="Accrue-MILLER PIPELINE LLC"/>
    <x v="0"/>
    <s v="344155"/>
    <s v="JRNL00536683"/>
    <d v="2021-05-31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280"/>
    <s v="Accrue-MILLER PIPELINE LLC"/>
    <x v="0"/>
    <s v="344156"/>
    <s v="JRNL00536683"/>
    <d v="2021-05-31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280"/>
    <s v="Accrue-MILLER PIPELINE LLC"/>
    <x v="0"/>
    <s v="344157"/>
    <s v="JRNL00536683"/>
    <d v="2021-05-31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278"/>
    <s v="Accrue-MILLER PIPELINE LLC"/>
    <x v="0"/>
    <s v="344158"/>
    <s v="JRNL00536683"/>
    <d v="2021-05-31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280"/>
    <s v="Accrue-MILLER PIPELINE LLC"/>
    <x v="0"/>
    <s v="344159"/>
    <s v="JRNL00536683"/>
    <d v="2021-05-31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584"/>
    <s v="Accrue-MILLER PIPELINE LLC"/>
    <x v="0"/>
    <s v="344158"/>
    <s v="JRNL00536683"/>
    <d v="2021-06-30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421"/>
    <s v="Accrue-MILLER PIPELINE LLC"/>
    <x v="0"/>
    <s v="344159"/>
    <s v="JRNL00536683"/>
    <d v="2021-06-30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421"/>
    <s v="Accrue-MILLER PIPELINE LLC"/>
    <x v="0"/>
    <s v="344160"/>
    <s v="JRNL00536683"/>
    <d v="2021-06-30T00:00:00"/>
    <d v="2021-06-04T00:00:00"/>
    <s v="Yes"/>
    <s v="Gas Operations-West"/>
    <x v="17"/>
  </r>
  <r>
    <s v="AP-ACCR"/>
    <s v="CF00"/>
    <s v="JRNL00536683"/>
    <s v="CF00-OP460-7290-8870"/>
    <s v="CF00"/>
    <s v="OP460"/>
    <s v="7290"/>
    <x v="1"/>
    <s v=""/>
    <x v="280"/>
    <s v="Accrue-MILLER PIPELINE LLC"/>
    <x v="0"/>
    <s v="344160"/>
    <s v="JRNL00536683"/>
    <d v="2021-05-31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585"/>
    <s v="Accrue-MILLER PIPELINE LLC"/>
    <x v="0"/>
    <s v="344154"/>
    <s v="JRNL00536683"/>
    <d v="2021-06-30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586"/>
    <s v="Accrue-MILLER PIPELINE LLC"/>
    <x v="0"/>
    <s v="344155"/>
    <s v="JRNL00536683"/>
    <d v="2021-06-30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421"/>
    <s v="Accrue-MILLER PIPELINE LLC"/>
    <x v="0"/>
    <s v="344156"/>
    <s v="JRNL00536683"/>
    <d v="2021-06-30T00:00:00"/>
    <d v="2021-06-04T00:00:00"/>
    <s v="Yes"/>
    <s v="Gas Operations-West"/>
    <x v="17"/>
  </r>
  <r>
    <s v="AP-ACCR"/>
    <s v="CF00"/>
    <s v="JRNL00536811"/>
    <s v="CF00-OP460-7290-8870"/>
    <s v="CF00"/>
    <s v="OP460"/>
    <s v="7290"/>
    <x v="1"/>
    <s v=""/>
    <x v="421"/>
    <s v="Accrue-MILLER PIPELINE LLC"/>
    <x v="0"/>
    <s v="344157"/>
    <s v="JRNL00536683"/>
    <d v="2021-06-30T00:00:00"/>
    <d v="2021-06-04T00:00:00"/>
    <s v="Yes"/>
    <s v="Gas Operations-West"/>
    <x v="17"/>
  </r>
  <r>
    <s v="AA"/>
    <s v="CU00"/>
    <s v="JRNL00531252"/>
    <s v="CF00-OP460-6120-8870"/>
    <s v="CF00"/>
    <s v="OP460"/>
    <s v="6120"/>
    <x v="1"/>
    <s v=""/>
    <x v="587"/>
    <s v="OP460_Payroll Accrual 1B"/>
    <x v="0"/>
    <s v="F8_OP460_PA1B"/>
    <s v="JRNL00531225"/>
    <d v="2021-03-31T00:00:00"/>
    <d v="2021-04-06T00:00:00"/>
    <s v="Yes"/>
    <s v="Gas Operations-West"/>
    <x v="0"/>
  </r>
  <r>
    <s v="AA"/>
    <s v="CU00"/>
    <s v="JRNL00541882"/>
    <s v="CF00-OP460-6120-8870"/>
    <s v="CF00"/>
    <s v="OP460"/>
    <s v="6120"/>
    <x v="1"/>
    <s v=""/>
    <x v="588"/>
    <s v="OP460_Payroll Accrual 1B"/>
    <x v="0"/>
    <s v="F8_OP460_PA1B"/>
    <s v="JRNL00541819"/>
    <d v="2021-09-30T00:00:00"/>
    <d v="2021-10-05T00:00:00"/>
    <s v="Yes"/>
    <s v="Gas Operations-West"/>
    <x v="0"/>
  </r>
  <r>
    <s v="PY"/>
    <s v="FC00"/>
    <s v="JRNL00544492"/>
    <s v="CF00-PR470-6110-8870"/>
    <s v="CF00"/>
    <s v="PR470"/>
    <s v="6110"/>
    <x v="1"/>
    <s v=""/>
    <x v="589"/>
    <s v="FC B42-Salaries"/>
    <x v="0"/>
    <s v=""/>
    <s v="JRNL00544492"/>
    <d v="2021-10-21T00:00:00"/>
    <d v="2021-10-29T00:00:00"/>
    <s v="Yes"/>
    <s v="Propane Operations-Hernando"/>
    <x v="1"/>
  </r>
  <r>
    <s v="PY"/>
    <s v="FC00"/>
    <s v="JRNL00544492"/>
    <s v="CF00-OP460-6110-8870"/>
    <s v="CF00"/>
    <s v="OP460"/>
    <s v="6110"/>
    <x v="1"/>
    <s v=""/>
    <x v="590"/>
    <s v="FC B42-Salaries"/>
    <x v="0"/>
    <s v=""/>
    <s v="JRNL00544492"/>
    <d v="2021-10-21T00:00:00"/>
    <d v="2021-10-29T00:00:00"/>
    <s v="Yes"/>
    <s v="Gas Operations-West"/>
    <x v="1"/>
  </r>
  <r>
    <s v="AP-ACCR"/>
    <s v="CF00"/>
    <s v="JRNL00541962"/>
    <s v="CF00-FC460-7830-8870"/>
    <s v="CF00"/>
    <s v="FC460"/>
    <s v="7830"/>
    <x v="1"/>
    <s v=""/>
    <x v="286"/>
    <s v="Accrue-WILLIS TOWERS WATSON NORTHEAST"/>
    <x v="0"/>
    <s v="3044031"/>
    <s v="JRNL00541962"/>
    <d v="2021-08-31T00:00:00"/>
    <d v="2021-09-09T00:00:00"/>
    <s v="Yes"/>
    <s v="Facilities-West"/>
    <x v="16"/>
  </r>
  <r>
    <s v="AP-ACCR"/>
    <s v="CF00"/>
    <s v="JRNL00541996"/>
    <s v="CF00-FC460-7830-8870"/>
    <s v="CF00"/>
    <s v="FC460"/>
    <s v="7830"/>
    <x v="1"/>
    <s v=""/>
    <x v="591"/>
    <s v="Accrue-WILLIS TOWERS WATSON NORTHEAST"/>
    <x v="0"/>
    <s v="3044031"/>
    <s v="JRNL00541962"/>
    <d v="2021-09-30T00:00:00"/>
    <d v="2021-09-09T00:00:00"/>
    <s v="Yes"/>
    <s v="Facilities-West"/>
    <x v="16"/>
  </r>
  <r>
    <s v="PY"/>
    <s v="FC00"/>
    <s v="JRNL00539744"/>
    <s v="CF00-PR470-6110-8870"/>
    <s v="CF00"/>
    <s v="PR470"/>
    <s v="6110"/>
    <x v="1"/>
    <s v=""/>
    <x v="592"/>
    <s v="FC B30-Salaries"/>
    <x v="0"/>
    <s v=""/>
    <s v="JRNL00539744"/>
    <d v="2021-07-31T00:00:00"/>
    <d v="2021-08-02T00:00:00"/>
    <s v="Yes"/>
    <s v="Propane Operations-Hernando"/>
    <x v="1"/>
  </r>
  <r>
    <s v="PY"/>
    <s v="FC00"/>
    <s v="JRNL00539744"/>
    <s v="CF00-OP460-6110-8870"/>
    <s v="CF00"/>
    <s v="OP460"/>
    <s v="6110"/>
    <x v="1"/>
    <s v=""/>
    <x v="593"/>
    <s v="FC B30-Salaries"/>
    <x v="0"/>
    <s v=""/>
    <s v="JRNL00539744"/>
    <d v="2021-07-31T00:00:00"/>
    <d v="2021-08-02T00:00:00"/>
    <s v="Yes"/>
    <s v="Gas Operations-West"/>
    <x v="1"/>
  </r>
  <r>
    <s v="PY"/>
    <s v="FC00"/>
    <s v="JRNL00539744"/>
    <s v="CF00-MS410-6110-8870"/>
    <s v="CF00"/>
    <s v="MS410"/>
    <s v="6110"/>
    <x v="1"/>
    <s v=""/>
    <x v="594"/>
    <s v="FC B30-Salaries"/>
    <x v="0"/>
    <s v=""/>
    <s v="JRNL00539744"/>
    <d v="2021-07-31T00:00:00"/>
    <d v="2021-08-02T00:00:00"/>
    <s v="Yes"/>
    <s v="Measurement-SF"/>
    <x v="1"/>
  </r>
  <r>
    <s v="AA"/>
    <s v="CU00"/>
    <s v="JRNL00531252"/>
    <s v="CF00-OP460-6110-8870"/>
    <s v="CF00"/>
    <s v="OP460"/>
    <s v="6110"/>
    <x v="1"/>
    <s v=""/>
    <x v="595"/>
    <s v="OP460_Payroll Accrual 1A"/>
    <x v="0"/>
    <s v="F8_OP460_PA1A"/>
    <s v="JRNL00531225"/>
    <d v="2021-03-31T00:00:00"/>
    <d v="2021-04-06T00:00:00"/>
    <s v="Yes"/>
    <s v="Gas Operations-West"/>
    <x v="1"/>
  </r>
  <r>
    <s v="AA"/>
    <s v="CU00"/>
    <s v="JRNL00541882"/>
    <s v="CF00-OP460-6110-8870"/>
    <s v="CF00"/>
    <s v="OP460"/>
    <s v="6110"/>
    <x v="1"/>
    <s v=""/>
    <x v="596"/>
    <s v="OP460_Payroll Accrual 1A"/>
    <x v="0"/>
    <s v="F8_OP460_PA1A"/>
    <s v="JRNL00541819"/>
    <d v="2021-09-30T00:00:00"/>
    <d v="2021-10-05T00:00:00"/>
    <s v="Yes"/>
    <s v="Gas Operations-West"/>
    <x v="1"/>
  </r>
  <r>
    <s v="PY"/>
    <s v="FC00"/>
    <s v="JRNL00547898"/>
    <s v="CF00-MS410-6110-8870"/>
    <s v="CF00"/>
    <s v="MS410"/>
    <s v="6110"/>
    <x v="1"/>
    <s v=""/>
    <x v="597"/>
    <s v="FC B50-Salaries"/>
    <x v="0"/>
    <s v=""/>
    <s v="JRNL00547898"/>
    <d v="2021-12-16T00:00:00"/>
    <d v="2022-01-03T00:00:00"/>
    <s v="Yes"/>
    <s v="Measurement-SF"/>
    <x v="1"/>
  </r>
  <r>
    <s v="AA"/>
    <s v="CU00"/>
    <s v="JRNL00545243"/>
    <s v="CF00-PR470-6120-8870"/>
    <s v="CF00"/>
    <s v="PR470"/>
    <s v="6120"/>
    <x v="1"/>
    <s v=""/>
    <x v="598"/>
    <s v="PR470_Payroll Accrual 1B"/>
    <x v="0"/>
    <s v="F8_PR470_PA1B"/>
    <s v="TARGET"/>
    <d v="2021-10-31T00:00:00"/>
    <d v="2021-11-03T00:00:00"/>
    <s v="Yes"/>
    <s v="Propane Operations-Hernando"/>
    <x v="0"/>
  </r>
  <r>
    <s v="AA"/>
    <s v="CU00"/>
    <s v="JRNL00548556"/>
    <s v="CF00-PR470-6120-8870"/>
    <s v="CF00"/>
    <s v="PR470"/>
    <s v="6120"/>
    <x v="1"/>
    <s v=""/>
    <x v="599"/>
    <s v="PR470_Payroll Accrual 1B"/>
    <x v="0"/>
    <s v="F8_PR470_PA1B"/>
    <s v="TARGET"/>
    <d v="2021-12-31T00:00:00"/>
    <d v="2022-01-07T00:00:00"/>
    <s v="Yes"/>
    <s v="Propane Operations-Hernando"/>
    <x v="0"/>
  </r>
  <r>
    <s v="AA"/>
    <s v="CU00"/>
    <s v="JRNL00546839"/>
    <s v="CF00-PR470-6120-8870"/>
    <s v="CF00"/>
    <s v="PR470"/>
    <s v="6120"/>
    <x v="1"/>
    <s v=""/>
    <x v="600"/>
    <s v="PR470_Payroll Accrual 1B"/>
    <x v="0"/>
    <s v="F8_PR470_PA1B"/>
    <s v="TARGET"/>
    <d v="2021-11-30T00:00:00"/>
    <d v="2021-12-05T00:00:00"/>
    <s v="Yes"/>
    <s v="Propane Operations-Hernando"/>
    <x v="0"/>
  </r>
  <r>
    <s v="AA"/>
    <s v="CU00"/>
    <s v="JRNL00538417"/>
    <s v="CF00-PR470-6120-8870"/>
    <s v="CF00"/>
    <s v="PR470"/>
    <s v="6120"/>
    <x v="1"/>
    <s v=""/>
    <x v="601"/>
    <s v="PR470_Payroll Accrual 1B"/>
    <x v="0"/>
    <s v="F8_PR470_PA1B"/>
    <s v="TARGET"/>
    <d v="2021-06-30T00:00:00"/>
    <d v="2021-07-06T00:00:00"/>
    <s v="Yes"/>
    <s v="Propane Operations-Hernando"/>
    <x v="0"/>
  </r>
  <r>
    <s v="AA"/>
    <s v="CU00"/>
    <s v="JRNL00543486"/>
    <s v="CF00-PR470-6120-8870"/>
    <s v="CF00"/>
    <s v="PR470"/>
    <s v="6120"/>
    <x v="1"/>
    <s v=""/>
    <x v="602"/>
    <s v="PR470_Payroll Accrual 1B"/>
    <x v="0"/>
    <s v="F8_PR470_PA1B"/>
    <s v="TARGET"/>
    <d v="2021-09-30T00:00:00"/>
    <d v="2021-10-05T00:00:00"/>
    <s v="Yes"/>
    <s v="Propane Operations-Hernando"/>
    <x v="0"/>
  </r>
  <r>
    <s v="AA"/>
    <s v="CU00"/>
    <s v="JRNL00529950"/>
    <s v="CF00-PR470-6120-8870"/>
    <s v="CF00"/>
    <s v="PR470"/>
    <s v="6120"/>
    <x v="1"/>
    <s v=""/>
    <x v="603"/>
    <s v="PR470_Payroll Accrual 1B"/>
    <x v="0"/>
    <s v="F8_PR470_PA1B"/>
    <s v="TARGET"/>
    <d v="2021-01-31T00:00:00"/>
    <d v="2021-02-10T00:00:00"/>
    <s v="Yes"/>
    <s v="Propane Operations-Hernando"/>
    <x v="0"/>
  </r>
  <r>
    <s v="AA"/>
    <s v="CU00"/>
    <s v="JRNL00541820"/>
    <s v="CF00-PR470-6120-8870"/>
    <s v="CF00"/>
    <s v="PR470"/>
    <s v="6120"/>
    <x v="1"/>
    <s v=""/>
    <x v="604"/>
    <s v="PR470_Payroll Accrual 1B"/>
    <x v="0"/>
    <s v="F8_PR470_PA1B"/>
    <s v="TARGET"/>
    <d v="2021-08-31T00:00:00"/>
    <d v="2021-09-08T00:00:00"/>
    <s v="Yes"/>
    <s v="Propane Operations-Hernando"/>
    <x v="0"/>
  </r>
  <r>
    <s v="AA"/>
    <s v="CU00"/>
    <s v="JRNL00540125"/>
    <s v="CF00-PR470-6120-8870"/>
    <s v="CF00"/>
    <s v="PR470"/>
    <s v="6120"/>
    <x v="1"/>
    <s v=""/>
    <x v="605"/>
    <s v="PR470_Payroll Accrual 1B"/>
    <x v="0"/>
    <s v="F8_PR470_PA1B"/>
    <s v="TARGET"/>
    <d v="2021-07-31T00:00:00"/>
    <d v="2021-08-04T00:00:00"/>
    <s v="Yes"/>
    <s v="Propane Operations-Hernando"/>
    <x v="0"/>
  </r>
  <r>
    <s v="AA"/>
    <s v="CU00"/>
    <s v="JRNL00533163"/>
    <s v="CF00-PR470-6120-8870"/>
    <s v="CF00"/>
    <s v="PR470"/>
    <s v="6120"/>
    <x v="1"/>
    <s v=""/>
    <x v="606"/>
    <s v="PR470_Payroll Accrual 1B"/>
    <x v="0"/>
    <s v="F8_PR470_PA1B"/>
    <s v="TARGET"/>
    <d v="2021-03-31T00:00:00"/>
    <d v="2021-04-06T00:00:00"/>
    <s v="Yes"/>
    <s v="Propane Operations-Hernando"/>
    <x v="0"/>
  </r>
  <r>
    <s v="AA"/>
    <s v="CU00"/>
    <s v="JRNL00536575"/>
    <s v="CF00-PR470-6120-8870"/>
    <s v="CF00"/>
    <s v="PR470"/>
    <s v="6120"/>
    <x v="1"/>
    <s v=""/>
    <x v="607"/>
    <s v="PR470_Payroll Accrual 1B"/>
    <x v="0"/>
    <s v="F8_PR470_PA1B"/>
    <s v="TARGET"/>
    <d v="2021-05-31T00:00:00"/>
    <d v="2021-06-03T00:00:00"/>
    <s v="Yes"/>
    <s v="Propane Operations-Hernando"/>
    <x v="0"/>
  </r>
  <r>
    <s v="AA"/>
    <s v="CU00"/>
    <s v="JRNL00534927"/>
    <s v="CF00-PR470-6120-8870"/>
    <s v="CF00"/>
    <s v="PR470"/>
    <s v="6120"/>
    <x v="1"/>
    <s v=""/>
    <x v="608"/>
    <s v="PR470_Payroll Accrual 1B"/>
    <x v="0"/>
    <s v="F8_PR470_PA1B"/>
    <s v="TARGET"/>
    <d v="2021-04-30T00:00:00"/>
    <d v="2021-05-05T00:00:00"/>
    <s v="Yes"/>
    <s v="Propane Operations-Hernando"/>
    <x v="0"/>
  </r>
  <r>
    <s v="AA"/>
    <s v="CU00"/>
    <s v="JRNL00531226"/>
    <s v="CF00-PR470-6120-8870"/>
    <s v="CF00"/>
    <s v="PR470"/>
    <s v="6120"/>
    <x v="1"/>
    <s v=""/>
    <x v="609"/>
    <s v="PR470_Payroll Accrual 1B"/>
    <x v="0"/>
    <s v="F8_PR470_PA1B"/>
    <s v="TARGET"/>
    <d v="2021-02-28T00:00:00"/>
    <d v="2021-03-03T00:00:00"/>
    <s v="Yes"/>
    <s v="Propane Operations-Hernando"/>
    <x v="0"/>
  </r>
  <r>
    <s v="PY"/>
    <s v="FC00"/>
    <s v="JRNL00530014"/>
    <s v="CF00-PR470-6110-8870"/>
    <s v="CF00"/>
    <s v="PR470"/>
    <s v="6110"/>
    <x v="1"/>
    <s v=""/>
    <x v="610"/>
    <s v="FC B06-Salaries"/>
    <x v="0"/>
    <s v=""/>
    <s v="JRNL00530014"/>
    <d v="2021-02-11T00:00:00"/>
    <d v="2021-03-01T00:00:00"/>
    <s v="Yes"/>
    <s v="Propane Operations-Hernando"/>
    <x v="1"/>
  </r>
  <r>
    <s v="PY"/>
    <s v="FC00"/>
    <s v="JRNL00530014"/>
    <s v="CF00-OP460-6110-8870"/>
    <s v="CF00"/>
    <s v="OP460"/>
    <s v="6110"/>
    <x v="1"/>
    <s v=""/>
    <x v="611"/>
    <s v="FC B06-Salaries"/>
    <x v="0"/>
    <s v=""/>
    <s v="JRNL00530014"/>
    <d v="2021-02-11T00:00:00"/>
    <d v="2021-03-01T00:00:00"/>
    <s v="Yes"/>
    <s v="Gas Operations-West"/>
    <x v="1"/>
  </r>
  <r>
    <s v="AP-ACCR"/>
    <s v="CF00"/>
    <s v="JRNL00545328"/>
    <s v="CF00-FC460-7830-8870"/>
    <s v="CF00"/>
    <s v="FC460"/>
    <s v="7830"/>
    <x v="1"/>
    <s v=""/>
    <x v="612"/>
    <s v="Accrue-T &amp; T PIPELINE"/>
    <x v="0"/>
    <s v="113787A"/>
    <s v="JRNL00545145"/>
    <d v="2021-11-30T00:00:00"/>
    <d v="2021-11-04T00:00:00"/>
    <s v="Yes"/>
    <s v="Facilities-West"/>
    <x v="16"/>
  </r>
  <r>
    <s v="AP-ACCR"/>
    <s v="CF00"/>
    <s v="JRNL00545328"/>
    <s v="CF00-FC460-7830-8870"/>
    <s v="CF00"/>
    <s v="FC460"/>
    <s v="7830"/>
    <x v="1"/>
    <s v=""/>
    <x v="613"/>
    <s v="Accrue-T &amp; T PIPELINE"/>
    <x v="0"/>
    <s v="113788A"/>
    <s v="JRNL00545145"/>
    <d v="2021-11-30T00:00:00"/>
    <d v="2021-11-04T00:00:00"/>
    <s v="Yes"/>
    <s v="Facilities-West"/>
    <x v="16"/>
  </r>
  <r>
    <s v="AP-ACCR"/>
    <s v="CF00"/>
    <s v="JRNL00545328"/>
    <s v="CF00-FC460-7830-8870"/>
    <s v="CF00"/>
    <s v="FC460"/>
    <s v="7830"/>
    <x v="1"/>
    <s v=""/>
    <x v="614"/>
    <s v="Accrue-T &amp; T PIPELINE"/>
    <x v="0"/>
    <s v="113790A"/>
    <s v="JRNL00545145"/>
    <d v="2021-11-30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276"/>
    <s v="Accrue-T &amp; T PIPELINE"/>
    <x v="0"/>
    <s v="113787A"/>
    <s v="JRNL00545145"/>
    <d v="2021-10-31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410"/>
    <s v="Accrue-T &amp; T PIPELINE"/>
    <x v="0"/>
    <s v="113788A"/>
    <s v="JRNL00545145"/>
    <d v="2021-10-31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444"/>
    <s v="Accrue-T &amp; T PIPELINE"/>
    <x v="0"/>
    <s v="113790A"/>
    <s v="JRNL00545145"/>
    <d v="2021-10-31T00:00:00"/>
    <d v="2021-11-04T00:00:00"/>
    <s v="Yes"/>
    <s v="Facilities-West"/>
    <x v="16"/>
  </r>
  <r>
    <s v="PY"/>
    <s v="FC00"/>
    <s v="JRNL00534131"/>
    <s v="CF00-OP460-6110-8870"/>
    <s v="CF00"/>
    <s v="OP460"/>
    <s v="6110"/>
    <x v="1"/>
    <s v=""/>
    <x v="615"/>
    <s v="FC B16-Salaries"/>
    <x v="0"/>
    <s v=""/>
    <s v="JRNL00534131"/>
    <d v="2021-04-22T00:00:00"/>
    <d v="2021-05-03T00:00:00"/>
    <s v="Yes"/>
    <s v="Gas Operations-West"/>
    <x v="1"/>
  </r>
  <r>
    <s v="PY"/>
    <s v="FC00"/>
    <s v="JRNL00534131"/>
    <s v="CF00-PR470-6110-8870"/>
    <s v="CF00"/>
    <s v="PR470"/>
    <s v="6110"/>
    <x v="1"/>
    <s v=""/>
    <x v="616"/>
    <s v="FC B16-Salaries"/>
    <x v="0"/>
    <s v=""/>
    <s v="JRNL00534131"/>
    <d v="2021-04-22T00:00:00"/>
    <d v="2021-05-03T00:00:00"/>
    <s v="Yes"/>
    <s v="Propane Operations-Hernando"/>
    <x v="1"/>
  </r>
  <r>
    <s v="PY"/>
    <s v="FC00"/>
    <s v="JRNL00533833"/>
    <s v="CF00-PR470-6110-8870"/>
    <s v="CF00"/>
    <s v="PR470"/>
    <s v="6110"/>
    <x v="1"/>
    <s v=""/>
    <x v="617"/>
    <s v="FC B14-Salaries"/>
    <x v="0"/>
    <s v=""/>
    <s v="JRNL00533833"/>
    <d v="2021-04-08T00:00:00"/>
    <d v="2021-05-03T00:00:00"/>
    <s v="Yes"/>
    <s v="Propane Operations-Hernando"/>
    <x v="1"/>
  </r>
  <r>
    <s v="PY"/>
    <s v="FC00"/>
    <s v="JRNL00533833"/>
    <s v="CF00-OP460-6110-8870"/>
    <s v="CF00"/>
    <s v="OP460"/>
    <s v="6110"/>
    <x v="1"/>
    <s v=""/>
    <x v="618"/>
    <s v="FC B14-Salaries"/>
    <x v="0"/>
    <s v=""/>
    <s v="JRNL00533833"/>
    <d v="2021-04-08T00:00:00"/>
    <d v="2021-05-03T00:00:00"/>
    <s v="Yes"/>
    <s v="Gas Operations-West"/>
    <x v="1"/>
  </r>
  <r>
    <s v="PY"/>
    <s v="FC00"/>
    <s v="JRNL00533833"/>
    <s v="CF00-MS410-6110-8870"/>
    <s v="CF00"/>
    <s v="MS410"/>
    <s v="6110"/>
    <x v="1"/>
    <s v=""/>
    <x v="619"/>
    <s v="FC B14-Salaries"/>
    <x v="0"/>
    <s v=""/>
    <s v="JRNL00533833"/>
    <d v="2021-04-08T00:00:00"/>
    <d v="2021-05-03T00:00:00"/>
    <s v="Yes"/>
    <s v="Measurement-SF"/>
    <x v="1"/>
  </r>
  <r>
    <s v="AA"/>
    <s v="CU00"/>
    <s v="JRNL00541810"/>
    <s v="CF00-OP460-6240-8870"/>
    <s v="CF00"/>
    <s v="OP460"/>
    <s v="6240"/>
    <x v="1"/>
    <s v=""/>
    <x v="620"/>
    <s v="Clear OP460 Py and 62s (excl Storm Proj)"/>
    <x v="0"/>
    <s v="F5_OP460_STRMPYD"/>
    <s v="TARGET"/>
    <d v="2021-08-31T00:00:00"/>
    <d v="2021-09-08T00:00:00"/>
    <s v="Yes"/>
    <s v="Gas Operations-West"/>
    <x v="9"/>
  </r>
  <r>
    <s v="AA"/>
    <s v="CU00"/>
    <s v="JRNL00541810"/>
    <s v="CF00-OP460-6220-8870"/>
    <s v="CF00"/>
    <s v="OP460"/>
    <s v="6220"/>
    <x v="1"/>
    <s v=""/>
    <x v="621"/>
    <s v="Clear OP460 Py and 62s (excl Storm Proj)"/>
    <x v="0"/>
    <s v="F5_OP460_STRMPYD"/>
    <s v="TARGET"/>
    <d v="2021-08-31T00:00:00"/>
    <d v="2021-09-08T00:00:00"/>
    <s v="Yes"/>
    <s v="Gas Operations-West"/>
    <x v="4"/>
  </r>
  <r>
    <s v="AA"/>
    <s v="CU00"/>
    <s v="JRNL00536565"/>
    <s v="CF00-OP460-6250-8870"/>
    <s v="CF00"/>
    <s v="OP460"/>
    <s v="6250"/>
    <x v="1"/>
    <s v=""/>
    <x v="622"/>
    <s v="Clear OP460 Py and 62s (excl Storm Proj)"/>
    <x v="0"/>
    <s v="F5_OP460_STRMPYD"/>
    <s v="TARGET"/>
    <d v="2021-05-31T00:00:00"/>
    <d v="2021-06-03T00:00:00"/>
    <s v="Yes"/>
    <s v="Gas Operations-West"/>
    <x v="13"/>
  </r>
  <r>
    <s v="AA"/>
    <s v="CU00"/>
    <s v="JRNL00541810"/>
    <s v="CF00-OP460-6120-8870"/>
    <s v="CF00"/>
    <s v="OP460"/>
    <s v="6120"/>
    <x v="1"/>
    <s v=""/>
    <x v="623"/>
    <s v="Clear OP460 Py and 62s (excl Storm Proj)"/>
    <x v="0"/>
    <s v="F5_OP460_STRMPYD"/>
    <s v="TARGET"/>
    <d v="2021-08-31T00:00:00"/>
    <d v="2021-09-08T00:00:00"/>
    <s v="Yes"/>
    <s v="Gas Operations-West"/>
    <x v="0"/>
  </r>
  <r>
    <s v="AA"/>
    <s v="CU00"/>
    <s v="JRNL00536565"/>
    <s v="CF00-OP460-6240-8870"/>
    <s v="CF00"/>
    <s v="OP460"/>
    <s v="6240"/>
    <x v="1"/>
    <s v=""/>
    <x v="624"/>
    <s v="Clear OP460 Py and 62s (excl Storm Proj)"/>
    <x v="0"/>
    <s v="F5_OP460_STRMPYD"/>
    <s v="TARGET"/>
    <d v="2021-05-31T00:00:00"/>
    <d v="2021-06-03T00:00:00"/>
    <s v="Yes"/>
    <s v="Gas Operations-West"/>
    <x v="9"/>
  </r>
  <r>
    <s v="AA"/>
    <s v="CU00"/>
    <s v="JRNL00536565"/>
    <s v="CF00-OP460-6220-8870"/>
    <s v="CF00"/>
    <s v="OP460"/>
    <s v="6220"/>
    <x v="1"/>
    <s v=""/>
    <x v="625"/>
    <s v="Clear OP460 Py and 62s (excl Storm Proj)"/>
    <x v="0"/>
    <s v="F5_OP460_STRMPYD"/>
    <s v="TARGET"/>
    <d v="2021-05-31T00:00:00"/>
    <d v="2021-06-03T00:00:00"/>
    <s v="Yes"/>
    <s v="Gas Operations-West"/>
    <x v="4"/>
  </r>
  <r>
    <s v="AA"/>
    <s v="CU00"/>
    <s v="JRNL00536565"/>
    <s v="CF00-OP460-6120-8870"/>
    <s v="CF00"/>
    <s v="OP460"/>
    <s v="6120"/>
    <x v="1"/>
    <s v=""/>
    <x v="626"/>
    <s v="Clear OP460 Py and 62s (excl Storm Proj)"/>
    <x v="0"/>
    <s v="F5_OP460_STRMPYD"/>
    <s v="TARGET"/>
    <d v="2021-05-31T00:00:00"/>
    <d v="2021-06-03T00:00:00"/>
    <s v="Yes"/>
    <s v="Gas Operations-West"/>
    <x v="0"/>
  </r>
  <r>
    <s v="AA"/>
    <s v="CU00"/>
    <s v="JRNL00536565"/>
    <s v="CF00-OP460-6110-8870"/>
    <s v="CF00"/>
    <s v="OP460"/>
    <s v="6110"/>
    <x v="1"/>
    <s v=""/>
    <x v="627"/>
    <s v="Clear OP460 Py and 62s (excl Storm Proj)"/>
    <x v="0"/>
    <s v="F5_OP460_STRMPYD"/>
    <s v="TARGET"/>
    <d v="2021-05-31T00:00:00"/>
    <d v="2021-06-03T00:00:00"/>
    <s v="Yes"/>
    <s v="Gas Operations-West"/>
    <x v="1"/>
  </r>
  <r>
    <s v="AA"/>
    <s v="CU00"/>
    <s v="JRNL00536565"/>
    <s v="CF00-OP460-6260-8870"/>
    <s v="CF00"/>
    <s v="OP460"/>
    <s v="6260"/>
    <x v="1"/>
    <s v=""/>
    <x v="628"/>
    <s v="Clear OP460 Py and 62s (excl Storm Proj)"/>
    <x v="0"/>
    <s v="F5_OP460_STRMPYD"/>
    <s v="TARGET"/>
    <d v="2021-05-31T00:00:00"/>
    <d v="2021-06-03T00:00:00"/>
    <s v="Yes"/>
    <s v="Gas Operations-West"/>
    <x v="18"/>
  </r>
  <r>
    <s v="AA"/>
    <s v="CU00"/>
    <s v="JRNL00536565"/>
    <s v="CF00-OP460-6290-8870"/>
    <s v="CF00"/>
    <s v="OP460"/>
    <s v="6290"/>
    <x v="1"/>
    <s v=""/>
    <x v="629"/>
    <s v="Clear OP460 Py and 62s (excl Storm Proj)"/>
    <x v="0"/>
    <s v="F5_OP460_STRMPYD"/>
    <s v="TARGET"/>
    <d v="2021-05-31T00:00:00"/>
    <d v="2021-06-03T00:00:00"/>
    <s v="Yes"/>
    <s v="Gas Operations-West"/>
    <x v="8"/>
  </r>
  <r>
    <s v="AA"/>
    <s v="CU00"/>
    <s v="JRNL00534917"/>
    <s v="CF00-OP460-6240-8870"/>
    <s v="CF00"/>
    <s v="OP460"/>
    <s v="6240"/>
    <x v="1"/>
    <s v=""/>
    <x v="630"/>
    <s v="Clear OP460 Py and 62s (excl Storm Proj)"/>
    <x v="0"/>
    <s v="F5_OP460_STRMPYD"/>
    <s v="TARGET"/>
    <d v="2021-04-30T00:00:00"/>
    <d v="2021-05-05T00:00:00"/>
    <s v="Yes"/>
    <s v="Gas Operations-West"/>
    <x v="9"/>
  </r>
  <r>
    <s v="AA"/>
    <s v="CU00"/>
    <s v="JRNL00534917"/>
    <s v="CF00-OP460-6230-8870"/>
    <s v="CF00"/>
    <s v="OP460"/>
    <s v="6230"/>
    <x v="1"/>
    <s v=""/>
    <x v="631"/>
    <s v="Clear OP460 Py and 62s (excl Storm Proj)"/>
    <x v="0"/>
    <s v="F5_OP460_STRMPYD"/>
    <s v="TARGET"/>
    <d v="2021-04-30T00:00:00"/>
    <d v="2021-05-05T00:00:00"/>
    <s v="Yes"/>
    <s v="Gas Operations-West"/>
    <x v="15"/>
  </r>
  <r>
    <s v="AA"/>
    <s v="CU00"/>
    <s v="JRNL00534917"/>
    <s v="CF00-OP460-6220-8870"/>
    <s v="CF00"/>
    <s v="OP460"/>
    <s v="6220"/>
    <x v="1"/>
    <s v=""/>
    <x v="632"/>
    <s v="Clear OP460 Py and 62s (excl Storm Proj)"/>
    <x v="0"/>
    <s v="F5_OP460_STRMPYD"/>
    <s v="TARGET"/>
    <d v="2021-04-30T00:00:00"/>
    <d v="2021-05-05T00:00:00"/>
    <s v="Yes"/>
    <s v="Gas Operations-West"/>
    <x v="4"/>
  </r>
  <r>
    <s v="AA"/>
    <s v="CU00"/>
    <s v="JRNL00534917"/>
    <s v="CF00-OP460-6110-8870"/>
    <s v="CF00"/>
    <s v="OP460"/>
    <s v="6110"/>
    <x v="1"/>
    <s v=""/>
    <x v="633"/>
    <s v="Clear OP460 Py and 62s (excl Storm Proj)"/>
    <x v="0"/>
    <s v="F5_OP460_STRMPYD"/>
    <s v="TARGET"/>
    <d v="2021-04-30T00:00:00"/>
    <d v="2021-05-05T00:00:00"/>
    <s v="Yes"/>
    <s v="Gas Operations-West"/>
    <x v="1"/>
  </r>
  <r>
    <s v="AA"/>
    <s v="CU00"/>
    <s v="JRNL00534917"/>
    <s v="CF00-OP460-6120-8870"/>
    <s v="CF00"/>
    <s v="OP460"/>
    <s v="6120"/>
    <x v="1"/>
    <s v=""/>
    <x v="634"/>
    <s v="Clear OP460 Py and 62s (excl Storm Proj)"/>
    <x v="0"/>
    <s v="F5_OP460_STRMPYD"/>
    <s v="TARGET"/>
    <d v="2021-04-30T00:00:00"/>
    <d v="2021-05-05T00:00:00"/>
    <s v="Yes"/>
    <s v="Gas Operations-West"/>
    <x v="0"/>
  </r>
  <r>
    <s v="AA"/>
    <s v="CU00"/>
    <s v="JRNL00534917"/>
    <s v="CF00-OP460-6260-8870"/>
    <s v="CF00"/>
    <s v="OP460"/>
    <s v="6260"/>
    <x v="1"/>
    <s v=""/>
    <x v="635"/>
    <s v="Clear OP460 Py and 62s (excl Storm Proj)"/>
    <x v="0"/>
    <s v="F5_OP460_STRMPYD"/>
    <s v="TARGET"/>
    <d v="2021-04-30T00:00:00"/>
    <d v="2021-05-05T00:00:00"/>
    <s v="Yes"/>
    <s v="Gas Operations-West"/>
    <x v="18"/>
  </r>
  <r>
    <s v="AA"/>
    <s v="CU00"/>
    <s v="JRNL00534917"/>
    <s v="CF00-OP460-6290-8870"/>
    <s v="CF00"/>
    <s v="OP460"/>
    <s v="6290"/>
    <x v="1"/>
    <s v=""/>
    <x v="636"/>
    <s v="Clear OP460 Py and 62s (excl Storm Proj)"/>
    <x v="0"/>
    <s v="F5_OP460_STRMPYD"/>
    <s v="TARGET"/>
    <d v="2021-04-30T00:00:00"/>
    <d v="2021-05-05T00:00:00"/>
    <s v="Yes"/>
    <s v="Gas Operations-West"/>
    <x v="8"/>
  </r>
  <r>
    <s v="AA"/>
    <s v="CU00"/>
    <s v="JRNL00529940"/>
    <s v="CF00-OP460-6260-8870"/>
    <s v="CF00"/>
    <s v="OP460"/>
    <s v="6260"/>
    <x v="1"/>
    <s v=""/>
    <x v="637"/>
    <s v="Clear OP460 Py and 62s (excl Storm Proj)"/>
    <x v="0"/>
    <s v="F5_OP460_STRMPYD"/>
    <s v="TARGET"/>
    <d v="2021-01-31T00:00:00"/>
    <d v="2021-02-10T00:00:00"/>
    <s v="Yes"/>
    <s v="Gas Operations-West"/>
    <x v="18"/>
  </r>
  <r>
    <s v="AA"/>
    <s v="CU00"/>
    <s v="JRNL00529940"/>
    <s v="CF00-OP460-6240-8870"/>
    <s v="CF00"/>
    <s v="OP460"/>
    <s v="6240"/>
    <x v="1"/>
    <s v=""/>
    <x v="638"/>
    <s v="Clear OP460 Py and 62s (excl Storm Proj)"/>
    <x v="0"/>
    <s v="F5_OP460_STRMPYD"/>
    <s v="TARGET"/>
    <d v="2021-01-31T00:00:00"/>
    <d v="2021-02-10T00:00:00"/>
    <s v="Yes"/>
    <s v="Gas Operations-West"/>
    <x v="9"/>
  </r>
  <r>
    <s v="AA"/>
    <s v="CU00"/>
    <s v="JRNL00529940"/>
    <s v="CF00-OP460-6220-8870"/>
    <s v="CF00"/>
    <s v="OP460"/>
    <s v="6220"/>
    <x v="1"/>
    <s v=""/>
    <x v="639"/>
    <s v="Clear OP460 Py and 62s (excl Storm Proj)"/>
    <x v="0"/>
    <s v="F5_OP460_STRMPYD"/>
    <s v="TARGET"/>
    <d v="2021-01-31T00:00:00"/>
    <d v="2021-02-10T00:00:00"/>
    <s v="Yes"/>
    <s v="Gas Operations-West"/>
    <x v="4"/>
  </r>
  <r>
    <s v="AA"/>
    <s v="CU00"/>
    <s v="JRNL00531216"/>
    <s v="CF00-OP460-6120-8870"/>
    <s v="CF00"/>
    <s v="OP460"/>
    <s v="6120"/>
    <x v="1"/>
    <s v=""/>
    <x v="640"/>
    <s v="Clear OP460 Py and 62s (excl Storm Proj)"/>
    <x v="0"/>
    <s v="F5_OP460_STRMPYD"/>
    <s v="TARGET"/>
    <d v="2021-02-28T00:00:00"/>
    <d v="2021-03-03T00:00:00"/>
    <s v="Yes"/>
    <s v="Gas Operations-West"/>
    <x v="0"/>
  </r>
  <r>
    <s v="AA"/>
    <s v="CU00"/>
    <s v="JRNL00531216"/>
    <s v="CF00-OP460-6240-8870"/>
    <s v="CF00"/>
    <s v="OP460"/>
    <s v="6240"/>
    <x v="1"/>
    <s v=""/>
    <x v="641"/>
    <s v="Clear OP460 Py and 62s (excl Storm Proj)"/>
    <x v="0"/>
    <s v="F5_OP460_STRMPYD"/>
    <s v="TARGET"/>
    <d v="2021-02-28T00:00:00"/>
    <d v="2021-03-03T00:00:00"/>
    <s v="Yes"/>
    <s v="Gas Operations-West"/>
    <x v="9"/>
  </r>
  <r>
    <s v="AA"/>
    <s v="CU00"/>
    <s v="JRNL00531216"/>
    <s v="CF00-OP460-6110-8870"/>
    <s v="CF00"/>
    <s v="OP460"/>
    <s v="6110"/>
    <x v="1"/>
    <s v=""/>
    <x v="642"/>
    <s v="Clear OP460 Py and 62s (excl Storm Proj)"/>
    <x v="0"/>
    <s v="F5_OP460_STRMPYD"/>
    <s v="TARGET"/>
    <d v="2021-02-28T00:00:00"/>
    <d v="2021-03-03T00:00:00"/>
    <s v="Yes"/>
    <s v="Gas Operations-West"/>
    <x v="1"/>
  </r>
  <r>
    <s v="AA"/>
    <s v="CU00"/>
    <s v="JRNL00531216"/>
    <s v="CF00-OP460-6220-8870"/>
    <s v="CF00"/>
    <s v="OP460"/>
    <s v="6220"/>
    <x v="1"/>
    <s v=""/>
    <x v="643"/>
    <s v="Clear OP460 Py and 62s (excl Storm Proj)"/>
    <x v="0"/>
    <s v="F5_OP460_STRMPYD"/>
    <s v="TARGET"/>
    <d v="2021-02-28T00:00:00"/>
    <d v="2021-03-03T00:00:00"/>
    <s v="Yes"/>
    <s v="Gas Operations-West"/>
    <x v="4"/>
  </r>
  <r>
    <s v="AA"/>
    <s v="CU00"/>
    <s v="JRNL00529940"/>
    <s v="CF00-OP460-6120-8870"/>
    <s v="CF00"/>
    <s v="OP460"/>
    <s v="6120"/>
    <x v="1"/>
    <s v=""/>
    <x v="644"/>
    <s v="Clear OP460 Py and 62s (excl Storm Proj)"/>
    <x v="0"/>
    <s v="F5_OP460_STRMPYD"/>
    <s v="TARGET"/>
    <d v="2021-01-31T00:00:00"/>
    <d v="2021-02-10T00:00:00"/>
    <s v="Yes"/>
    <s v="Gas Operations-West"/>
    <x v="0"/>
  </r>
  <r>
    <s v="AA"/>
    <s v="CU00"/>
    <s v="JRNL00529940"/>
    <s v="CF00-OP460-6210-8870"/>
    <s v="CF00"/>
    <s v="OP460"/>
    <s v="6210"/>
    <x v="1"/>
    <s v=""/>
    <x v="645"/>
    <s v="Clear OP460 Py and 62s (excl Storm Proj)"/>
    <x v="0"/>
    <s v="F5_OP460_STRMPYD"/>
    <s v="TARGET"/>
    <d v="2021-01-31T00:00:00"/>
    <d v="2021-02-10T00:00:00"/>
    <s v="Yes"/>
    <s v="Gas Operations-West"/>
    <x v="3"/>
  </r>
  <r>
    <s v="AA"/>
    <s v="CU00"/>
    <s v="JRNL00529940"/>
    <s v="CF00-OP460-6110-8870"/>
    <s v="CF00"/>
    <s v="OP460"/>
    <s v="6110"/>
    <x v="1"/>
    <s v=""/>
    <x v="646"/>
    <s v="Clear OP460 Py and 62s (excl Storm Proj)"/>
    <x v="0"/>
    <s v="F5_OP460_STRMPYD"/>
    <s v="TARGET"/>
    <d v="2021-01-31T00:00:00"/>
    <d v="2021-02-10T00:00:00"/>
    <s v="Yes"/>
    <s v="Gas Operations-West"/>
    <x v="1"/>
  </r>
  <r>
    <s v="AA"/>
    <s v="CU00"/>
    <s v="JRNL00529940"/>
    <s v="CF00-OP460-6290-8870"/>
    <s v="CF00"/>
    <s v="OP460"/>
    <s v="6290"/>
    <x v="1"/>
    <s v=""/>
    <x v="647"/>
    <s v="Clear OP460 Py and 62s (excl Storm Proj)"/>
    <x v="0"/>
    <s v="F5_OP460_STRMPYD"/>
    <s v="TARGET"/>
    <d v="2021-01-31T00:00:00"/>
    <d v="2021-02-10T00:00:00"/>
    <s v="Yes"/>
    <s v="Gas Operations-West"/>
    <x v="8"/>
  </r>
  <r>
    <s v="AA"/>
    <s v="CU00"/>
    <s v="JRNL00531216"/>
    <s v="CF00-OP460-6260-8870"/>
    <s v="CF00"/>
    <s v="OP460"/>
    <s v="6260"/>
    <x v="1"/>
    <s v=""/>
    <x v="648"/>
    <s v="Clear OP460 Py and 62s (excl Storm Proj)"/>
    <x v="0"/>
    <s v="F5_OP460_STRMPYD"/>
    <s v="TARGET"/>
    <d v="2021-02-28T00:00:00"/>
    <d v="2021-03-03T00:00:00"/>
    <s v="Yes"/>
    <s v="Gas Operations-West"/>
    <x v="18"/>
  </r>
  <r>
    <s v="AA"/>
    <s v="CU00"/>
    <s v="JRNL00531216"/>
    <s v="CF00-OP460-6290-8870"/>
    <s v="CF00"/>
    <s v="OP460"/>
    <s v="6290"/>
    <x v="1"/>
    <s v=""/>
    <x v="649"/>
    <s v="Clear OP460 Py and 62s (excl Storm Proj)"/>
    <x v="0"/>
    <s v="F5_OP460_STRMPYD"/>
    <s v="TARGET"/>
    <d v="2021-02-28T00:00:00"/>
    <d v="2021-03-03T00:00:00"/>
    <s v="Yes"/>
    <s v="Gas Operations-West"/>
    <x v="8"/>
  </r>
  <r>
    <s v="AA"/>
    <s v="CU00"/>
    <s v="JRNL00531216"/>
    <s v="CF00-OP460-6250-8870"/>
    <s v="CF00"/>
    <s v="OP460"/>
    <s v="6250"/>
    <x v="1"/>
    <s v=""/>
    <x v="650"/>
    <s v="Clear OP460 Py and 62s (excl Storm Proj)"/>
    <x v="0"/>
    <s v="F5_OP460_STRMPYD"/>
    <s v="TARGET"/>
    <d v="2021-02-28T00:00:00"/>
    <d v="2021-03-03T00:00:00"/>
    <s v="Yes"/>
    <s v="Gas Operations-West"/>
    <x v="13"/>
  </r>
  <r>
    <s v="AA"/>
    <s v="CU00"/>
    <s v="JRNL00540115"/>
    <s v="CF00-OP460-6110-8870"/>
    <s v="CF00"/>
    <s v="OP460"/>
    <s v="6110"/>
    <x v="1"/>
    <s v=""/>
    <x v="651"/>
    <s v="Clear OP460 Py and 62s (excl Storm Proj)"/>
    <x v="0"/>
    <s v="F5_OP460_STRMPYD"/>
    <s v="TARGET"/>
    <d v="2021-07-31T00:00:00"/>
    <d v="2021-08-04T00:00:00"/>
    <s v="Yes"/>
    <s v="Gas Operations-West"/>
    <x v="1"/>
  </r>
  <r>
    <s v="AA"/>
    <s v="CU00"/>
    <s v="JRNL00540115"/>
    <s v="CF00-OP460-6250-8870"/>
    <s v="CF00"/>
    <s v="OP460"/>
    <s v="6250"/>
    <x v="1"/>
    <s v=""/>
    <x v="652"/>
    <s v="Clear OP460 Py and 62s (excl Storm Proj)"/>
    <x v="0"/>
    <s v="F5_OP460_STRMPYD"/>
    <s v="TARGET"/>
    <d v="2021-07-31T00:00:00"/>
    <d v="2021-08-04T00:00:00"/>
    <s v="Yes"/>
    <s v="Gas Operations-West"/>
    <x v="13"/>
  </r>
  <r>
    <s v="AA"/>
    <s v="CU00"/>
    <s v="JRNL00540115"/>
    <s v="CF00-OP460-6290-8870"/>
    <s v="CF00"/>
    <s v="OP460"/>
    <s v="6290"/>
    <x v="1"/>
    <s v=""/>
    <x v="653"/>
    <s v="Clear OP460 Py and 62s (excl Storm Proj)"/>
    <x v="0"/>
    <s v="F5_OP460_STRMPYD"/>
    <s v="TARGET"/>
    <d v="2021-07-31T00:00:00"/>
    <d v="2021-08-04T00:00:00"/>
    <s v="Yes"/>
    <s v="Gas Operations-West"/>
    <x v="8"/>
  </r>
  <r>
    <s v="AA"/>
    <s v="CU00"/>
    <s v="JRNL00540115"/>
    <s v="CF00-OP460-6240-8870"/>
    <s v="CF00"/>
    <s v="OP460"/>
    <s v="6240"/>
    <x v="1"/>
    <s v=""/>
    <x v="654"/>
    <s v="Clear OP460 Py and 62s (excl Storm Proj)"/>
    <x v="0"/>
    <s v="F5_OP460_STRMPYD"/>
    <s v="TARGET"/>
    <d v="2021-07-31T00:00:00"/>
    <d v="2021-08-04T00:00:00"/>
    <s v="Yes"/>
    <s v="Gas Operations-West"/>
    <x v="9"/>
  </r>
  <r>
    <s v="AA"/>
    <s v="CU00"/>
    <s v="JRNL00540115"/>
    <s v="CF00-OP460-6220-8870"/>
    <s v="CF00"/>
    <s v="OP460"/>
    <s v="6220"/>
    <x v="1"/>
    <s v=""/>
    <x v="655"/>
    <s v="Clear OP460 Py and 62s (excl Storm Proj)"/>
    <x v="0"/>
    <s v="F5_OP460_STRMPYD"/>
    <s v="TARGET"/>
    <d v="2021-07-31T00:00:00"/>
    <d v="2021-08-04T00:00:00"/>
    <s v="Yes"/>
    <s v="Gas Operations-West"/>
    <x v="4"/>
  </r>
  <r>
    <s v="AA"/>
    <s v="CU00"/>
    <s v="JRNL00540115"/>
    <s v="CF00-OP460-6120-8870"/>
    <s v="CF00"/>
    <s v="OP460"/>
    <s v="6120"/>
    <x v="1"/>
    <s v=""/>
    <x v="656"/>
    <s v="Clear OP460 Py and 62s (excl Storm Proj)"/>
    <x v="0"/>
    <s v="F5_OP460_STRMPYD"/>
    <s v="TARGET"/>
    <d v="2021-07-31T00:00:00"/>
    <d v="2021-08-04T00:00:00"/>
    <s v="Yes"/>
    <s v="Gas Operations-West"/>
    <x v="0"/>
  </r>
  <r>
    <s v="AP-ACCR"/>
    <s v="CF00"/>
    <s v="JRNL00543608"/>
    <s v="CF00-FC460-7830-8870"/>
    <s v="CF00"/>
    <s v="FC460"/>
    <s v="7830"/>
    <x v="1"/>
    <s v=""/>
    <x v="657"/>
    <s v="Accrue-SABCON UNDERGROUND LLC"/>
    <x v="0"/>
    <s v="2011"/>
    <s v="JRNL00543563"/>
    <d v="2021-10-31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58"/>
    <s v="Accrue-SABCON UNDERGROUND LLC"/>
    <x v="0"/>
    <s v="2012"/>
    <s v="JRNL00543563"/>
    <d v="2021-10-31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59"/>
    <s v="Accrue-SABCON UNDERGROUND LLC"/>
    <x v="0"/>
    <s v="2013"/>
    <s v="JRNL00543563"/>
    <d v="2021-10-31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60"/>
    <s v="Accrue-SABCON UNDERGROUND LLC"/>
    <x v="0"/>
    <s v="2030"/>
    <s v="JRNL00543563"/>
    <d v="2021-10-31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61"/>
    <s v="Accrue-SABCON UNDERGROUND LLC"/>
    <x v="0"/>
    <s v="2034"/>
    <s v="JRNL00543563"/>
    <d v="2021-10-31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273"/>
    <s v="Accrue-SABCON UNDERGROUND LLC"/>
    <x v="0"/>
    <s v="2011"/>
    <s v="JRNL00543563"/>
    <d v="2021-09-30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662"/>
    <s v="Accrue-SABCON UNDERGROUND LLC"/>
    <x v="0"/>
    <s v="2042"/>
    <s v="JRNL00543563"/>
    <d v="2021-09-30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63"/>
    <s v="Accrue-SABCON UNDERGROUND LLC"/>
    <x v="0"/>
    <s v="2010"/>
    <s v="JRNL00543563"/>
    <d v="2021-10-31T00:00:00"/>
    <d v="2021-10-06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664"/>
    <s v="Accrue-SABCON UNDERGROUND LLC"/>
    <x v="0"/>
    <s v="2042"/>
    <s v="JRNL00543563"/>
    <d v="2021-10-31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314"/>
    <s v="Accrue-SABCON UNDERGROUND LLC"/>
    <x v="0"/>
    <s v="2010"/>
    <s v="JRNL00543563"/>
    <d v="2021-09-30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315"/>
    <s v="Accrue-SABCON UNDERGROUND LLC"/>
    <x v="0"/>
    <s v="2012"/>
    <s v="JRNL00543563"/>
    <d v="2021-09-30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311"/>
    <s v="Accrue-SABCON UNDERGROUND LLC"/>
    <x v="0"/>
    <s v="2013"/>
    <s v="JRNL00543563"/>
    <d v="2021-09-30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408"/>
    <s v="Accrue-SABCON UNDERGROUND LLC"/>
    <x v="0"/>
    <s v="2030"/>
    <s v="JRNL00543563"/>
    <d v="2021-09-30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320"/>
    <s v="Accrue-SABCON UNDERGROUND LLC"/>
    <x v="0"/>
    <s v="2034"/>
    <s v="JRNL00543563"/>
    <d v="2021-09-30T00:00:00"/>
    <d v="2021-10-06T00:00:00"/>
    <s v="Yes"/>
    <s v="Facilities-West"/>
    <x v="16"/>
  </r>
  <r>
    <s v="AA"/>
    <s v="CU00"/>
    <s v="JRNL00543503"/>
    <s v="CF00-PR470-6120-8870"/>
    <s v="CF00"/>
    <s v="PR470"/>
    <s v="6120"/>
    <x v="1"/>
    <s v=""/>
    <x v="665"/>
    <s v="PR470_Payroll Accrual 1B"/>
    <x v="0"/>
    <s v="F8_PR470_PA1B"/>
    <s v="JRNL00543486"/>
    <d v="2021-10-31T00:00:00"/>
    <d v="2021-11-03T00:00:00"/>
    <s v="Yes"/>
    <s v="Propane Operations-Hernando"/>
    <x v="0"/>
  </r>
  <r>
    <s v="PY"/>
    <s v="FC00"/>
    <s v="JRNL00546382"/>
    <s v="CF00-MS410-6120-8870"/>
    <s v="CF00"/>
    <s v="MS410"/>
    <s v="6120"/>
    <x v="1"/>
    <s v=""/>
    <x v="666"/>
    <s v="FC B46-OT/On Call/CT"/>
    <x v="0"/>
    <s v=""/>
    <s v="JRNL00546382"/>
    <d v="2021-11-18T00:00:00"/>
    <d v="2021-12-01T00:00:00"/>
    <s v="Yes"/>
    <s v="Measurement-SF"/>
    <x v="0"/>
  </r>
  <r>
    <s v="PY"/>
    <s v="FC00"/>
    <s v="JRNL00546382"/>
    <s v="CF00-OP460-6120-8870"/>
    <s v="CF00"/>
    <s v="OP460"/>
    <s v="6120"/>
    <x v="1"/>
    <s v=""/>
    <x v="667"/>
    <s v="FC B46-OT/On Call/CT"/>
    <x v="0"/>
    <s v=""/>
    <s v="JRNL00546382"/>
    <d v="2021-11-18T00:00:00"/>
    <d v="2021-12-01T00:00:00"/>
    <s v="Yes"/>
    <s v="Gas Operations-West"/>
    <x v="0"/>
  </r>
  <r>
    <s v="PY"/>
    <s v="FC00"/>
    <s v="JRNL00547897"/>
    <s v="CF00-OP460-6120-8870"/>
    <s v="CF00"/>
    <s v="OP460"/>
    <s v="6120"/>
    <x v="1"/>
    <s v=""/>
    <x v="668"/>
    <s v="FC B52-OT/On Call/CT"/>
    <x v="0"/>
    <s v=""/>
    <s v="JRNL00547897"/>
    <d v="2021-12-30T00:00:00"/>
    <d v="2022-01-04T00:00:00"/>
    <s v="Yes"/>
    <s v="Gas Operations-West"/>
    <x v="0"/>
  </r>
  <r>
    <s v="AA"/>
    <s v="CU00"/>
    <s v="JRNL00546858"/>
    <s v="CF00-MS410-6120-8870"/>
    <s v="CF00"/>
    <s v="MS410"/>
    <s v="6120"/>
    <x v="1"/>
    <s v=""/>
    <x v="669"/>
    <s v="MS410_Payroll Accrual 1B"/>
    <x v="0"/>
    <s v="F8_MS410_PA1B"/>
    <s v="JRNL00546837"/>
    <d v="2021-12-31T00:00:00"/>
    <d v="2022-01-07T00:00:00"/>
    <s v="Yes"/>
    <s v="Measurement-SF"/>
    <x v="0"/>
  </r>
  <r>
    <s v="AA"/>
    <s v="CU00"/>
    <s v="JRNL00529973"/>
    <s v="CF00-PR480-6110-8870"/>
    <s v="CF00"/>
    <s v="PR480"/>
    <s v="6110"/>
    <x v="1"/>
    <s v=""/>
    <x v="670"/>
    <s v="PR480_Payroll Accrual 1A"/>
    <x v="0"/>
    <s v="F8_PR480_PA1A"/>
    <s v="JRNL00529950"/>
    <d v="2021-02-28T00:00:00"/>
    <d v="2021-03-03T00:00:00"/>
    <s v="Yes"/>
    <s v="Propane Operations-Newberry"/>
    <x v="1"/>
  </r>
  <r>
    <s v="AP-ACCR"/>
    <s v="CF00"/>
    <s v="JRNL00545328"/>
    <s v="CF00-FC460-7830-8870"/>
    <s v="CF00"/>
    <s v="FC460"/>
    <s v="7830"/>
    <x v="1"/>
    <s v=""/>
    <x v="671"/>
    <s v="Accrue-SABCON UNDERGROUND LLC"/>
    <x v="0"/>
    <s v="2092"/>
    <s v="JRNL00545145"/>
    <d v="2021-11-30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423"/>
    <s v="Accrue-SABCON UNDERGROUND LLC"/>
    <x v="0"/>
    <s v="2092"/>
    <s v="JRNL00545145"/>
    <d v="2021-10-31T00:00:00"/>
    <d v="2021-11-04T00:00:00"/>
    <s v="Yes"/>
    <s v="Facilities-West"/>
    <x v="16"/>
  </r>
  <r>
    <s v="AA"/>
    <s v="CU00"/>
    <s v="JRNL00548545"/>
    <s v="CF00-PR470-6390-8870"/>
    <s v="CF00"/>
    <s v="PR470"/>
    <s v="6390"/>
    <x v="1"/>
    <s v=""/>
    <x v="672"/>
    <s v="Clear PR470 Veh (incl Storm Proj)"/>
    <x v="0"/>
    <s v="F5_PR470_STRMVEH"/>
    <s v="TARGET"/>
    <d v="2021-12-31T00:00:00"/>
    <d v="2022-01-07T00:00:00"/>
    <s v="Yes"/>
    <s v="Propane Operations-Hernando"/>
    <x v="12"/>
  </r>
  <r>
    <s v="AA"/>
    <s v="CU00"/>
    <s v="JRNL00548545"/>
    <s v="CF00-PR470-6330-8870"/>
    <s v="CF00"/>
    <s v="PR470"/>
    <s v="6330"/>
    <x v="1"/>
    <s v=""/>
    <x v="673"/>
    <s v="Clear PR470 Veh (incl Storm Proj)"/>
    <x v="0"/>
    <s v="F5_PR470_STRMVEH"/>
    <s v="TARGET"/>
    <d v="2021-12-31T00:00:00"/>
    <d v="2022-01-07T00:00:00"/>
    <s v="Yes"/>
    <s v="Propane Operations-Hernando"/>
    <x v="11"/>
  </r>
  <r>
    <s v="AA"/>
    <s v="CU00"/>
    <s v="JRNL00548545"/>
    <s v="CF00-PR470-6310-8870"/>
    <s v="CF00"/>
    <s v="PR470"/>
    <s v="6310"/>
    <x v="1"/>
    <s v=""/>
    <x v="674"/>
    <s v="Clear PR470 Veh (incl Storm Proj)"/>
    <x v="0"/>
    <s v="F5_PR470_STRMVEH"/>
    <s v="TARGET"/>
    <d v="2021-12-31T00:00:00"/>
    <d v="2022-01-07T00:00:00"/>
    <s v="Yes"/>
    <s v="Propane Operations-Hernando"/>
    <x v="10"/>
  </r>
  <r>
    <s v="AA"/>
    <s v="CU00"/>
    <s v="JRNL00548545"/>
    <s v="CF00-PR470-6320-8870"/>
    <s v="CF00"/>
    <s v="PR470"/>
    <s v="6320"/>
    <x v="1"/>
    <s v=""/>
    <x v="675"/>
    <s v="Clear PR470 Veh (incl Storm Proj)"/>
    <x v="0"/>
    <s v="F5_PR470_STRMVEH"/>
    <s v="TARGET"/>
    <d v="2021-12-31T00:00:00"/>
    <d v="2022-01-07T00:00:00"/>
    <s v="Yes"/>
    <s v="Propane Operations-Hernando"/>
    <x v="2"/>
  </r>
  <r>
    <s v="AP-ACCR"/>
    <s v="CF00"/>
    <s v="JRNL00540462"/>
    <s v="CF00-FC460-7830-8870"/>
    <s v="CF00"/>
    <s v="FC460"/>
    <s v="7830"/>
    <x v="1"/>
    <s v=""/>
    <x v="676"/>
    <s v="Accrue-MILLER PIPELINE LLC"/>
    <x v="0"/>
    <s v="372565"/>
    <s v="JRNL00540379"/>
    <d v="2021-08-31T00:00:00"/>
    <d v="2021-08-06T00:00:00"/>
    <s v="Yes"/>
    <s v="Facilities-West"/>
    <x v="16"/>
  </r>
  <r>
    <s v="AP-ACCR"/>
    <s v="CF00"/>
    <s v="JRNL00540379"/>
    <s v="CF00-FC460-7830-8870"/>
    <s v="CF00"/>
    <s v="FC460"/>
    <s v="7830"/>
    <x v="1"/>
    <s v=""/>
    <x v="437"/>
    <s v="Accrue-MILLER PIPELINE LLC"/>
    <x v="0"/>
    <s v="372565"/>
    <s v="JRNL00540379"/>
    <d v="2021-07-31T00:00:00"/>
    <d v="2021-08-06T00:00:00"/>
    <s v="Yes"/>
    <s v="Facilities-West"/>
    <x v="16"/>
  </r>
  <r>
    <s v="PY"/>
    <s v="FC00"/>
    <s v="JRNL00539744"/>
    <s v="CF00-PR470-6120-8870"/>
    <s v="CF00"/>
    <s v="PR470"/>
    <s v="6120"/>
    <x v="1"/>
    <s v=""/>
    <x v="677"/>
    <s v="FC B30-OT/On Call/CT"/>
    <x v="0"/>
    <s v=""/>
    <s v="JRNL00539744"/>
    <d v="2021-07-31T00:00:00"/>
    <d v="2021-08-02T00:00:00"/>
    <s v="Yes"/>
    <s v="Propane Operations-Hernando"/>
    <x v="0"/>
  </r>
  <r>
    <s v="PY"/>
    <s v="FC00"/>
    <s v="JRNL00539744"/>
    <s v="CF00-OP460-6120-8870"/>
    <s v="CF00"/>
    <s v="OP460"/>
    <s v="6120"/>
    <x v="1"/>
    <s v=""/>
    <x v="678"/>
    <s v="FC B30-OT/On Call/CT"/>
    <x v="0"/>
    <s v=""/>
    <s v="JRNL00539744"/>
    <d v="2021-07-31T00:00:00"/>
    <d v="2021-08-02T00:00:00"/>
    <s v="Yes"/>
    <s v="Gas Operations-West"/>
    <x v="0"/>
  </r>
  <r>
    <s v="PY"/>
    <s v="FC00"/>
    <s v="JRNL00539744"/>
    <s v="CF00-PR440-6120-8870"/>
    <s v="CF00"/>
    <s v="PR440"/>
    <s v="6120"/>
    <x v="1"/>
    <s v=""/>
    <x v="679"/>
    <s v="FC B30-OT/On Call/CT"/>
    <x v="0"/>
    <s v=""/>
    <s v="JRNL00539744"/>
    <d v="2021-07-31T00:00:00"/>
    <d v="2021-08-02T00:00:00"/>
    <s v="Yes"/>
    <s v="Propane Operations-Northwest"/>
    <x v="0"/>
  </r>
  <r>
    <s v="AP-ADJ"/>
    <s v="CU00"/>
    <s v="JRNL00540614"/>
    <s v="CF00-FC460-7830-8870"/>
    <s v="CF00"/>
    <s v="FC460"/>
    <s v="7830"/>
    <x v="1"/>
    <s v=""/>
    <x v="680"/>
    <s v="Accrue-MILLER PIPELINE LLC"/>
    <x v="0"/>
    <s v="363069"/>
    <s v="JRNL00540614"/>
    <d v="2021-07-31T00:00:00"/>
    <d v="2021-08-09T00:00:00"/>
    <s v="Yes"/>
    <s v="Facilities-West"/>
    <x v="16"/>
  </r>
  <r>
    <s v="AP-ADJ"/>
    <s v="CU00"/>
    <s v="JRNL00540614"/>
    <s v="CF00-FC460-7830-8870"/>
    <s v="CF00"/>
    <s v="FC460"/>
    <s v="7830"/>
    <x v="1"/>
    <s v=""/>
    <x v="681"/>
    <s v="Accrue-MILLER PIPELINE LLC"/>
    <x v="0"/>
    <s v="365149"/>
    <s v="JRNL00540614"/>
    <d v="2021-07-31T00:00:00"/>
    <d v="2021-08-09T00:00:00"/>
    <s v="Yes"/>
    <s v="Facilities-West"/>
    <x v="16"/>
  </r>
  <r>
    <s v="AP-ADJ"/>
    <s v="CU00"/>
    <s v="JRNL00540615"/>
    <s v="CF00-FC460-7830-8870"/>
    <s v="CF00"/>
    <s v="FC460"/>
    <s v="7830"/>
    <x v="1"/>
    <s v=""/>
    <x v="335"/>
    <s v="Accrue-MILLER PIPELINE LLC"/>
    <x v="0"/>
    <s v="365149"/>
    <s v="JRNL00540614"/>
    <d v="2021-08-31T00:00:00"/>
    <d v="2021-08-09T00:00:00"/>
    <s v="Yes"/>
    <s v="Facilities-West"/>
    <x v="16"/>
  </r>
  <r>
    <s v="AP-ADJ"/>
    <s v="CU00"/>
    <s v="JRNL00540615"/>
    <s v="CF00-FC460-7830-8870"/>
    <s v="CF00"/>
    <s v="FC460"/>
    <s v="7830"/>
    <x v="1"/>
    <s v=""/>
    <x v="344"/>
    <s v="Accrue-MILLER PIPELINE LLC"/>
    <x v="0"/>
    <s v="363069"/>
    <s v="JRNL00540614"/>
    <d v="2021-08-31T00:00:00"/>
    <d v="2021-08-09T00:00:00"/>
    <s v="Yes"/>
    <s v="Facilities-West"/>
    <x v="16"/>
  </r>
  <r>
    <s v="AA"/>
    <s v="CU00"/>
    <s v="JRNL00529973"/>
    <s v="CF00-PR480-6120-8870"/>
    <s v="CF00"/>
    <s v="PR480"/>
    <s v="6120"/>
    <x v="1"/>
    <s v=""/>
    <x v="682"/>
    <s v="PR480_Payroll Accrual 1B"/>
    <x v="0"/>
    <s v="F8_PR480_PA1B"/>
    <s v="JRNL00529950"/>
    <d v="2021-02-28T00:00:00"/>
    <d v="2021-03-03T00:00:00"/>
    <s v="Yes"/>
    <s v="Propane Operations-Newberry"/>
    <x v="0"/>
  </r>
  <r>
    <s v="AA"/>
    <s v="CU00"/>
    <s v="JRNL00548545"/>
    <s v="CF00-PR470-6240-8870"/>
    <s v="CF00"/>
    <s v="PR470"/>
    <s v="6240"/>
    <x v="1"/>
    <s v=""/>
    <x v="683"/>
    <s v="Clear PR470 Py and 62s (excl Storm Proj)"/>
    <x v="0"/>
    <s v="F5_PR470_STRMPYD"/>
    <s v="TARGET"/>
    <d v="2021-12-31T00:00:00"/>
    <d v="2022-01-07T00:00:00"/>
    <s v="Yes"/>
    <s v="Propane Operations-Hernando"/>
    <x v="9"/>
  </r>
  <r>
    <s v="AA"/>
    <s v="CU00"/>
    <s v="JRNL00548545"/>
    <s v="CF00-PR470-6290-8870"/>
    <s v="CF00"/>
    <s v="PR470"/>
    <s v="6290"/>
    <x v="1"/>
    <s v=""/>
    <x v="684"/>
    <s v="Clear PR470 Py and 62s (excl Storm Proj)"/>
    <x v="0"/>
    <s v="F5_PR470_STRMPYD"/>
    <s v="TARGET"/>
    <d v="2021-12-31T00:00:00"/>
    <d v="2022-01-07T00:00:00"/>
    <s v="Yes"/>
    <s v="Propane Operations-Hernando"/>
    <x v="8"/>
  </r>
  <r>
    <s v="AA"/>
    <s v="CU00"/>
    <s v="JRNL00548545"/>
    <s v="CF00-PR470-6120-8870"/>
    <s v="CF00"/>
    <s v="PR470"/>
    <s v="6120"/>
    <x v="1"/>
    <s v=""/>
    <x v="685"/>
    <s v="Clear PR470 Py and 62s (excl Storm Proj)"/>
    <x v="0"/>
    <s v="F5_PR470_STRMPYD"/>
    <s v="TARGET"/>
    <d v="2021-12-31T00:00:00"/>
    <d v="2022-01-07T00:00:00"/>
    <s v="Yes"/>
    <s v="Propane Operations-Hernando"/>
    <x v="0"/>
  </r>
  <r>
    <s v="AA"/>
    <s v="CU00"/>
    <s v="JRNL00548545"/>
    <s v="CF00-PR470-6220-8870"/>
    <s v="CF00"/>
    <s v="PR470"/>
    <s v="6220"/>
    <x v="1"/>
    <s v=""/>
    <x v="686"/>
    <s v="Clear PR470 Py and 62s (excl Storm Proj)"/>
    <x v="0"/>
    <s v="F5_PR470_STRMPYD"/>
    <s v="TARGET"/>
    <d v="2021-12-31T00:00:00"/>
    <d v="2022-01-07T00:00:00"/>
    <s v="Yes"/>
    <s v="Propane Operations-Hernando"/>
    <x v="4"/>
  </r>
  <r>
    <s v="AA"/>
    <s v="CU00"/>
    <s v="JRNL00548545"/>
    <s v="CF00-PR470-6110-8870"/>
    <s v="CF00"/>
    <s v="PR470"/>
    <s v="6110"/>
    <x v="1"/>
    <s v=""/>
    <x v="687"/>
    <s v="Clear PR470 Py and 62s (excl Storm Proj)"/>
    <x v="0"/>
    <s v="F5_PR470_STRMPYD"/>
    <s v="TARGET"/>
    <d v="2021-12-31T00:00:00"/>
    <d v="2022-01-07T00:00:00"/>
    <s v="Yes"/>
    <s v="Propane Operations-Hernando"/>
    <x v="1"/>
  </r>
  <r>
    <s v="AA"/>
    <s v="CU00"/>
    <s v="JRNL00546828"/>
    <s v="CF00-PR470-6240-8870"/>
    <s v="CF00"/>
    <s v="PR470"/>
    <s v="6240"/>
    <x v="1"/>
    <s v=""/>
    <x v="688"/>
    <s v="Clear PR470 Py and 62s (excl Storm Proj)"/>
    <x v="0"/>
    <s v="F5_PR470_STRMPYD"/>
    <s v="TARGET"/>
    <d v="2021-11-30T00:00:00"/>
    <d v="2021-12-05T00:00:00"/>
    <s v="Yes"/>
    <s v="Propane Operations-Hernando"/>
    <x v="9"/>
  </r>
  <r>
    <s v="AA"/>
    <s v="CU00"/>
    <s v="JRNL00546828"/>
    <s v="CF00-PR470-6290-8870"/>
    <s v="CF00"/>
    <s v="PR470"/>
    <s v="6290"/>
    <x v="1"/>
    <s v=""/>
    <x v="689"/>
    <s v="Clear PR470 Py and 62s (excl Storm Proj)"/>
    <x v="0"/>
    <s v="F5_PR470_STRMPYD"/>
    <s v="TARGET"/>
    <d v="2021-11-30T00:00:00"/>
    <d v="2021-12-05T00:00:00"/>
    <s v="Yes"/>
    <s v="Propane Operations-Hernando"/>
    <x v="8"/>
  </r>
  <r>
    <s v="AA"/>
    <s v="CU00"/>
    <s v="JRNL00546828"/>
    <s v="CF00-PR470-6220-8870"/>
    <s v="CF00"/>
    <s v="PR470"/>
    <s v="6220"/>
    <x v="1"/>
    <s v=""/>
    <x v="690"/>
    <s v="Clear PR470 Py and 62s (excl Storm Proj)"/>
    <x v="0"/>
    <s v="F5_PR470_STRMPYD"/>
    <s v="TARGET"/>
    <d v="2021-11-30T00:00:00"/>
    <d v="2021-12-05T00:00:00"/>
    <s v="Yes"/>
    <s v="Propane Operations-Hernando"/>
    <x v="4"/>
  </r>
  <r>
    <s v="AA"/>
    <s v="CU00"/>
    <s v="JRNL00546828"/>
    <s v="CF00-PR470-6120-8870"/>
    <s v="CF00"/>
    <s v="PR470"/>
    <s v="6120"/>
    <x v="1"/>
    <s v=""/>
    <x v="691"/>
    <s v="Clear PR470 Py and 62s (excl Storm Proj)"/>
    <x v="0"/>
    <s v="F5_PR470_STRMPYD"/>
    <s v="TARGET"/>
    <d v="2021-11-30T00:00:00"/>
    <d v="2021-12-05T00:00:00"/>
    <s v="Yes"/>
    <s v="Propane Operations-Hernando"/>
    <x v="0"/>
  </r>
  <r>
    <s v="AA"/>
    <s v="CU00"/>
    <s v="JRNL00546828"/>
    <s v="CF00-PR470-6110-8870"/>
    <s v="CF00"/>
    <s v="PR470"/>
    <s v="6110"/>
    <x v="1"/>
    <s v=""/>
    <x v="692"/>
    <s v="Clear PR470 Py and 62s (excl Storm Proj)"/>
    <x v="0"/>
    <s v="F5_PR470_STRMPYD"/>
    <s v="TARGET"/>
    <d v="2021-11-30T00:00:00"/>
    <d v="2021-12-05T00:00:00"/>
    <s v="Yes"/>
    <s v="Propane Operations-Hernando"/>
    <x v="1"/>
  </r>
  <r>
    <s v="AA"/>
    <s v="CU00"/>
    <s v="JRNL00545232"/>
    <s v="CF00-PR470-6290-8870"/>
    <s v="CF00"/>
    <s v="PR470"/>
    <s v="6290"/>
    <x v="1"/>
    <s v=""/>
    <x v="693"/>
    <s v="Clear PR470 Py and 62s (excl Storm Proj)"/>
    <x v="0"/>
    <s v="F5_PR470_STRMPYD"/>
    <s v="TARGET"/>
    <d v="2021-10-31T00:00:00"/>
    <d v="2021-11-03T00:00:00"/>
    <s v="Yes"/>
    <s v="Propane Operations-Hernando"/>
    <x v="8"/>
  </r>
  <r>
    <s v="AA"/>
    <s v="CU00"/>
    <s v="JRNL00529939"/>
    <s v="CF00-PR480-6240-8870"/>
    <s v="CF00"/>
    <s v="PR480"/>
    <s v="6240"/>
    <x v="1"/>
    <s v=""/>
    <x v="694"/>
    <s v="Clear PR480 Pay and Dept"/>
    <x v="0"/>
    <s v="F5_PR480_PDE"/>
    <s v="TARGET"/>
    <d v="2021-01-31T00:00:00"/>
    <d v="2021-02-10T00:00:00"/>
    <s v="Yes"/>
    <s v="Propane Operations-Newberry"/>
    <x v="9"/>
  </r>
  <r>
    <s v="AA"/>
    <s v="CU00"/>
    <s v="JRNL00529939"/>
    <s v="CF00-PR480-6290-8870"/>
    <s v="CF00"/>
    <s v="PR480"/>
    <s v="6290"/>
    <x v="1"/>
    <s v=""/>
    <x v="695"/>
    <s v="Clear PR480 Pay and Dept"/>
    <x v="0"/>
    <s v="F5_PR480_PDE"/>
    <s v="TARGET"/>
    <d v="2021-01-31T00:00:00"/>
    <d v="2021-02-10T00:00:00"/>
    <s v="Yes"/>
    <s v="Propane Operations-Newberry"/>
    <x v="8"/>
  </r>
  <r>
    <s v="AA"/>
    <s v="CU00"/>
    <s v="JRNL00529939"/>
    <s v="CF00-PR480-6320-8870"/>
    <s v="CF00"/>
    <s v="PR480"/>
    <s v="6320"/>
    <x v="1"/>
    <s v=""/>
    <x v="696"/>
    <s v="Clear PR480 Pay and Dept"/>
    <x v="0"/>
    <s v="F5_PR480_PDE"/>
    <s v="TARGET"/>
    <d v="2021-01-31T00:00:00"/>
    <d v="2021-02-10T00:00:00"/>
    <s v="Yes"/>
    <s v="Propane Operations-Newberry"/>
    <x v="2"/>
  </r>
  <r>
    <s v="AA"/>
    <s v="CU00"/>
    <s v="JRNL00529939"/>
    <s v="CF00-PR480-6330-8870"/>
    <s v="CF00"/>
    <s v="PR480"/>
    <s v="6330"/>
    <x v="1"/>
    <s v=""/>
    <x v="697"/>
    <s v="Clear PR480 Pay and Dept"/>
    <x v="0"/>
    <s v="F5_PR480_PDE"/>
    <s v="TARGET"/>
    <d v="2021-01-31T00:00:00"/>
    <d v="2021-02-10T00:00:00"/>
    <s v="Yes"/>
    <s v="Propane Operations-Newberry"/>
    <x v="11"/>
  </r>
  <r>
    <s v="AA"/>
    <s v="CU00"/>
    <s v="JRNL00536564"/>
    <s v="CF00-OP460-6390-8870"/>
    <s v="CF00"/>
    <s v="OP460"/>
    <s v="6390"/>
    <x v="1"/>
    <s v=""/>
    <x v="698"/>
    <s v="Clear OP460 Veh (incl Storm Proj)"/>
    <x v="0"/>
    <s v="F5_OP460_STRMVEH"/>
    <s v="TARGET"/>
    <d v="2021-05-31T00:00:00"/>
    <d v="2021-06-03T00:00:00"/>
    <s v="Yes"/>
    <s v="Gas Operations-West"/>
    <x v="12"/>
  </r>
  <r>
    <s v="PY"/>
    <s v="FC00"/>
    <s v="JRNL00528899"/>
    <s v="CF00-OP460-6110-8870"/>
    <s v="CF00"/>
    <s v="OP460"/>
    <s v="6110"/>
    <x v="1"/>
    <s v=""/>
    <x v="699"/>
    <s v="FC B04-Salaries"/>
    <x v="0"/>
    <s v=""/>
    <s v="JRNL00528899"/>
    <d v="2021-01-28T00:00:00"/>
    <d v="2021-02-02T00:00:00"/>
    <s v="Yes"/>
    <s v="Gas Operations-West"/>
    <x v="1"/>
  </r>
  <r>
    <s v="PY"/>
    <s v="FC00"/>
    <s v="JRNL00528899"/>
    <s v="CF00-PR470-6110-8870"/>
    <s v="CF00"/>
    <s v="PR470"/>
    <s v="6110"/>
    <x v="1"/>
    <s v=""/>
    <x v="700"/>
    <s v="FC B04-Salaries"/>
    <x v="0"/>
    <s v=""/>
    <s v="JRNL00528899"/>
    <d v="2021-01-28T00:00:00"/>
    <d v="2021-02-02T00:00:00"/>
    <s v="Yes"/>
    <s v="Propane Operations-Hernando"/>
    <x v="1"/>
  </r>
  <r>
    <s v="AA"/>
    <s v="CU00"/>
    <s v="JRNL00545232"/>
    <s v="CF00-PR470-6240-8870"/>
    <s v="CF00"/>
    <s v="PR470"/>
    <s v="6240"/>
    <x v="1"/>
    <s v=""/>
    <x v="701"/>
    <s v="Clear PR470 Py and 62s (excl Storm Proj)"/>
    <x v="0"/>
    <s v="F5_PR470_STRMPYD"/>
    <s v="TARGET"/>
    <d v="2021-10-31T00:00:00"/>
    <d v="2021-11-03T00:00:00"/>
    <s v="Yes"/>
    <s v="Propane Operations-Hernando"/>
    <x v="9"/>
  </r>
  <r>
    <s v="AA"/>
    <s v="CU00"/>
    <s v="JRNL00545232"/>
    <s v="CF00-PR470-6250-8870"/>
    <s v="CF00"/>
    <s v="PR470"/>
    <s v="6250"/>
    <x v="1"/>
    <s v=""/>
    <x v="702"/>
    <s v="Clear PR470 Py and 62s (excl Storm Proj)"/>
    <x v="0"/>
    <s v="F5_PR470_STRMPYD"/>
    <s v="TARGET"/>
    <d v="2021-10-31T00:00:00"/>
    <d v="2021-11-03T00:00:00"/>
    <s v="Yes"/>
    <s v="Propane Operations-Hernando"/>
    <x v="13"/>
  </r>
  <r>
    <s v="AA"/>
    <s v="CU00"/>
    <s v="JRNL00545232"/>
    <s v="CF00-PR470-6120-8870"/>
    <s v="CF00"/>
    <s v="PR470"/>
    <s v="6120"/>
    <x v="1"/>
    <s v=""/>
    <x v="703"/>
    <s v="Clear PR470 Py and 62s (excl Storm Proj)"/>
    <x v="0"/>
    <s v="F5_PR470_STRMPYD"/>
    <s v="TARGET"/>
    <d v="2021-10-31T00:00:00"/>
    <d v="2021-11-03T00:00:00"/>
    <s v="Yes"/>
    <s v="Propane Operations-Hernando"/>
    <x v="0"/>
  </r>
  <r>
    <s v="AA"/>
    <s v="CU00"/>
    <s v="JRNL00545232"/>
    <s v="CF00-PR470-6220-8870"/>
    <s v="CF00"/>
    <s v="PR470"/>
    <s v="6220"/>
    <x v="1"/>
    <s v=""/>
    <x v="704"/>
    <s v="Clear PR470 Py and 62s (excl Storm Proj)"/>
    <x v="0"/>
    <s v="F5_PR470_STRMPYD"/>
    <s v="TARGET"/>
    <d v="2021-10-31T00:00:00"/>
    <d v="2021-11-03T00:00:00"/>
    <s v="Yes"/>
    <s v="Propane Operations-Hernando"/>
    <x v="4"/>
  </r>
  <r>
    <s v="AA"/>
    <s v="CU00"/>
    <s v="JRNL00545232"/>
    <s v="CF00-PR470-6110-8870"/>
    <s v="CF00"/>
    <s v="PR470"/>
    <s v="6110"/>
    <x v="1"/>
    <s v=""/>
    <x v="705"/>
    <s v="Clear PR470 Py and 62s (excl Storm Proj)"/>
    <x v="0"/>
    <s v="F5_PR470_STRMPYD"/>
    <s v="TARGET"/>
    <d v="2021-10-31T00:00:00"/>
    <d v="2021-11-03T00:00:00"/>
    <s v="Yes"/>
    <s v="Propane Operations-Hernando"/>
    <x v="1"/>
  </r>
  <r>
    <s v="AA"/>
    <s v="CU00"/>
    <s v="JRNL00543475"/>
    <s v="CF00-PR470-6250-8870"/>
    <s v="CF00"/>
    <s v="PR470"/>
    <s v="6250"/>
    <x v="1"/>
    <s v=""/>
    <x v="706"/>
    <s v="Clear PR470 Py and 62s (excl Storm Proj)"/>
    <x v="0"/>
    <s v="F5_PR470_STRMPYD"/>
    <s v="TARGET"/>
    <d v="2021-09-30T00:00:00"/>
    <d v="2021-10-05T00:00:00"/>
    <s v="Yes"/>
    <s v="Propane Operations-Hernando"/>
    <x v="13"/>
  </r>
  <r>
    <s v="AA"/>
    <s v="CU00"/>
    <s v="JRNL00543475"/>
    <s v="CF00-PR470-6290-8870"/>
    <s v="CF00"/>
    <s v="PR470"/>
    <s v="6290"/>
    <x v="1"/>
    <s v=""/>
    <x v="707"/>
    <s v="Clear PR470 Py and 62s (excl Storm Proj)"/>
    <x v="0"/>
    <s v="F5_PR470_STRMPYD"/>
    <s v="TARGET"/>
    <d v="2021-09-30T00:00:00"/>
    <d v="2021-10-05T00:00:00"/>
    <s v="Yes"/>
    <s v="Propane Operations-Hernando"/>
    <x v="8"/>
  </r>
  <r>
    <s v="AA"/>
    <s v="CU00"/>
    <s v="JRNL00543475"/>
    <s v="CF00-PR470-6220-8870"/>
    <s v="CF00"/>
    <s v="PR470"/>
    <s v="6220"/>
    <x v="1"/>
    <s v=""/>
    <x v="708"/>
    <s v="Clear PR470 Py and 62s (excl Storm Proj)"/>
    <x v="0"/>
    <s v="F5_PR470_STRMPYD"/>
    <s v="TARGET"/>
    <d v="2021-09-30T00:00:00"/>
    <d v="2021-10-05T00:00:00"/>
    <s v="Yes"/>
    <s v="Propane Operations-Hernando"/>
    <x v="4"/>
  </r>
  <r>
    <s v="AA"/>
    <s v="CU00"/>
    <s v="JRNL00543475"/>
    <s v="CF00-PR470-6240-8870"/>
    <s v="CF00"/>
    <s v="PR470"/>
    <s v="6240"/>
    <x v="1"/>
    <s v=""/>
    <x v="709"/>
    <s v="Clear PR470 Py and 62s (excl Storm Proj)"/>
    <x v="0"/>
    <s v="F5_PR470_STRMPYD"/>
    <s v="TARGET"/>
    <d v="2021-09-30T00:00:00"/>
    <d v="2021-10-05T00:00:00"/>
    <s v="Yes"/>
    <s v="Propane Operations-Hernando"/>
    <x v="9"/>
  </r>
  <r>
    <s v="AA"/>
    <s v="CU00"/>
    <s v="JRNL00546828"/>
    <s v="CF00-PR470-6330-8870"/>
    <s v="CF00"/>
    <s v="PR470"/>
    <s v="6330"/>
    <x v="1"/>
    <s v=""/>
    <x v="710"/>
    <s v="Clear PR470 Veh (incl Storm Proj)"/>
    <x v="0"/>
    <s v="F5_PR470_STRMVEH"/>
    <s v="TARGET"/>
    <d v="2021-11-30T00:00:00"/>
    <d v="2021-12-05T00:00:00"/>
    <s v="Yes"/>
    <s v="Propane Operations-Hernando"/>
    <x v="11"/>
  </r>
  <r>
    <s v="AA"/>
    <s v="CU00"/>
    <s v="JRNL00546828"/>
    <s v="CF00-PR470-6390-8870"/>
    <s v="CF00"/>
    <s v="PR470"/>
    <s v="6390"/>
    <x v="1"/>
    <s v=""/>
    <x v="711"/>
    <s v="Clear PR470 Veh (incl Storm Proj)"/>
    <x v="0"/>
    <s v="F5_PR470_STRMVEH"/>
    <s v="TARGET"/>
    <d v="2021-11-30T00:00:00"/>
    <d v="2021-12-05T00:00:00"/>
    <s v="Yes"/>
    <s v="Propane Operations-Hernando"/>
    <x v="12"/>
  </r>
  <r>
    <s v="AA"/>
    <s v="CU00"/>
    <s v="JRNL00546828"/>
    <s v="CF00-PR470-6310-8870"/>
    <s v="CF00"/>
    <s v="PR470"/>
    <s v="6310"/>
    <x v="1"/>
    <s v=""/>
    <x v="712"/>
    <s v="Clear PR470 Veh (incl Storm Proj)"/>
    <x v="0"/>
    <s v="F5_PR470_STRMVEH"/>
    <s v="TARGET"/>
    <d v="2021-11-30T00:00:00"/>
    <d v="2021-12-05T00:00:00"/>
    <s v="Yes"/>
    <s v="Propane Operations-Hernando"/>
    <x v="10"/>
  </r>
  <r>
    <s v="AA"/>
    <s v="CU00"/>
    <s v="JRNL00546828"/>
    <s v="CF00-PR470-6320-8870"/>
    <s v="CF00"/>
    <s v="PR470"/>
    <s v="6320"/>
    <x v="1"/>
    <s v=""/>
    <x v="713"/>
    <s v="Clear PR470 Veh (incl Storm Proj)"/>
    <x v="0"/>
    <s v="F5_PR470_STRMVEH"/>
    <s v="TARGET"/>
    <d v="2021-11-30T00:00:00"/>
    <d v="2021-12-05T00:00:00"/>
    <s v="Yes"/>
    <s v="Propane Operations-Hernando"/>
    <x v="2"/>
  </r>
  <r>
    <s v="AA"/>
    <s v="CU00"/>
    <s v="JRNL00545232"/>
    <s v="CF00-PR470-6310-8870"/>
    <s v="CF00"/>
    <s v="PR470"/>
    <s v="6310"/>
    <x v="1"/>
    <s v=""/>
    <x v="714"/>
    <s v="Clear PR470 Veh (incl Storm Proj)"/>
    <x v="0"/>
    <s v="F5_PR470_STRMVEH"/>
    <s v="TARGET"/>
    <d v="2021-10-31T00:00:00"/>
    <d v="2021-11-03T00:00:00"/>
    <s v="Yes"/>
    <s v="Propane Operations-Hernando"/>
    <x v="10"/>
  </r>
  <r>
    <s v="AA"/>
    <s v="CU00"/>
    <s v="JRNL00545232"/>
    <s v="CF00-PR470-6320-8870"/>
    <s v="CF00"/>
    <s v="PR470"/>
    <s v="6320"/>
    <x v="1"/>
    <s v=""/>
    <x v="715"/>
    <s v="Clear PR470 Veh (incl Storm Proj)"/>
    <x v="0"/>
    <s v="F5_PR470_STRMVEH"/>
    <s v="TARGET"/>
    <d v="2021-10-31T00:00:00"/>
    <d v="2021-11-03T00:00:00"/>
    <s v="Yes"/>
    <s v="Propane Operations-Hernando"/>
    <x v="2"/>
  </r>
  <r>
    <s v="AA"/>
    <s v="CU00"/>
    <s v="JRNL00545232"/>
    <s v="CF00-PR470-6330-8870"/>
    <s v="CF00"/>
    <s v="PR470"/>
    <s v="6330"/>
    <x v="1"/>
    <s v=""/>
    <x v="716"/>
    <s v="Clear PR470 Veh (incl Storm Proj)"/>
    <x v="0"/>
    <s v="F5_PR470_STRMVEH"/>
    <s v="TARGET"/>
    <d v="2021-10-31T00:00:00"/>
    <d v="2021-11-03T00:00:00"/>
    <s v="Yes"/>
    <s v="Propane Operations-Hernando"/>
    <x v="11"/>
  </r>
  <r>
    <s v="AA"/>
    <s v="CU00"/>
    <s v="JRNL00545232"/>
    <s v="CF00-PR470-6390-8870"/>
    <s v="CF00"/>
    <s v="PR470"/>
    <s v="6390"/>
    <x v="1"/>
    <s v=""/>
    <x v="717"/>
    <s v="Clear PR470 Veh (incl Storm Proj)"/>
    <x v="0"/>
    <s v="F5_PR470_STRMVEH"/>
    <s v="TARGET"/>
    <d v="2021-10-31T00:00:00"/>
    <d v="2021-11-03T00:00:00"/>
    <s v="Yes"/>
    <s v="Propane Operations-Hernando"/>
    <x v="12"/>
  </r>
  <r>
    <s v="AA"/>
    <s v="CU00"/>
    <s v="JRNL00543475"/>
    <s v="CF00-PR470-6330-8870"/>
    <s v="CF00"/>
    <s v="PR470"/>
    <s v="6330"/>
    <x v="1"/>
    <s v=""/>
    <x v="718"/>
    <s v="Clear PR470 Veh (incl Storm Proj)"/>
    <x v="0"/>
    <s v="F5_PR470_STRMVEH"/>
    <s v="TARGET"/>
    <d v="2021-09-30T00:00:00"/>
    <d v="2021-10-05T00:00:00"/>
    <s v="Yes"/>
    <s v="Propane Operations-Hernando"/>
    <x v="11"/>
  </r>
  <r>
    <s v="AA"/>
    <s v="CU00"/>
    <s v="JRNL00543475"/>
    <s v="CF00-PR470-6390-8870"/>
    <s v="CF00"/>
    <s v="PR470"/>
    <s v="6390"/>
    <x v="1"/>
    <s v=""/>
    <x v="719"/>
    <s v="Clear PR470 Veh (incl Storm Proj)"/>
    <x v="0"/>
    <s v="F5_PR470_STRMVEH"/>
    <s v="TARGET"/>
    <d v="2021-09-30T00:00:00"/>
    <d v="2021-10-05T00:00:00"/>
    <s v="Yes"/>
    <s v="Propane Operations-Hernando"/>
    <x v="12"/>
  </r>
  <r>
    <s v="AA"/>
    <s v="CU00"/>
    <s v="JRNL00543475"/>
    <s v="CF00-PR470-6310-8870"/>
    <s v="CF00"/>
    <s v="PR470"/>
    <s v="6310"/>
    <x v="1"/>
    <s v=""/>
    <x v="720"/>
    <s v="Clear PR470 Veh (incl Storm Proj)"/>
    <x v="0"/>
    <s v="F5_PR470_STRMVEH"/>
    <s v="TARGET"/>
    <d v="2021-09-30T00:00:00"/>
    <d v="2021-10-05T00:00:00"/>
    <s v="Yes"/>
    <s v="Propane Operations-Hernando"/>
    <x v="10"/>
  </r>
  <r>
    <s v="AA"/>
    <s v="CU00"/>
    <s v="JRNL00543475"/>
    <s v="CF00-PR470-6320-8870"/>
    <s v="CF00"/>
    <s v="PR470"/>
    <s v="6320"/>
    <x v="1"/>
    <s v=""/>
    <x v="721"/>
    <s v="Clear PR470 Veh (incl Storm Proj)"/>
    <x v="0"/>
    <s v="F5_PR470_STRMVEH"/>
    <s v="TARGET"/>
    <d v="2021-09-30T00:00:00"/>
    <d v="2021-10-05T00:00:00"/>
    <s v="Yes"/>
    <s v="Propane Operations-Hernando"/>
    <x v="2"/>
  </r>
  <r>
    <s v="AA"/>
    <s v="CU00"/>
    <s v="JRNL00543475"/>
    <s v="CF00-PR470-6110-8870"/>
    <s v="CF00"/>
    <s v="PR470"/>
    <s v="6110"/>
    <x v="1"/>
    <s v=""/>
    <x v="722"/>
    <s v="Clear PR470 Py and 62s (excl Storm Proj)"/>
    <x v="0"/>
    <s v="F5_PR470_STRMPYD"/>
    <s v="TARGET"/>
    <d v="2021-09-30T00:00:00"/>
    <d v="2021-10-05T00:00:00"/>
    <s v="Yes"/>
    <s v="Propane Operations-Hernando"/>
    <x v="1"/>
  </r>
  <r>
    <s v="AA"/>
    <s v="CU00"/>
    <s v="JRNL00543475"/>
    <s v="CF00-PR470-6120-8870"/>
    <s v="CF00"/>
    <s v="PR470"/>
    <s v="6120"/>
    <x v="1"/>
    <s v=""/>
    <x v="723"/>
    <s v="Clear PR470 Py and 62s (excl Storm Proj)"/>
    <x v="0"/>
    <s v="F5_PR470_STRMPYD"/>
    <s v="TARGET"/>
    <d v="2021-09-30T00:00:00"/>
    <d v="2021-10-05T00:00:00"/>
    <s v="Yes"/>
    <s v="Propane Operations-Hernando"/>
    <x v="0"/>
  </r>
  <r>
    <s v="AA"/>
    <s v="CU00"/>
    <s v="JRNL00538406"/>
    <s v="CF00-PR470-6290-8870"/>
    <s v="CF00"/>
    <s v="PR470"/>
    <s v="6290"/>
    <x v="1"/>
    <s v=""/>
    <x v="724"/>
    <s v="Clear PR470 Py and 62s (excl Storm Proj)"/>
    <x v="0"/>
    <s v="F5_PR470_STRMPYD"/>
    <s v="TARGET"/>
    <d v="2021-06-30T00:00:00"/>
    <d v="2021-07-06T00:00:00"/>
    <s v="Yes"/>
    <s v="Propane Operations-Hernando"/>
    <x v="8"/>
  </r>
  <r>
    <s v="AA"/>
    <s v="CU00"/>
    <s v="JRNL00538406"/>
    <s v="CF00-PR470-6250-8870"/>
    <s v="CF00"/>
    <s v="PR470"/>
    <s v="6250"/>
    <x v="1"/>
    <s v=""/>
    <x v="725"/>
    <s v="Clear PR470 Py and 62s (excl Storm Proj)"/>
    <x v="0"/>
    <s v="F5_PR470_STRMPYD"/>
    <s v="TARGET"/>
    <d v="2021-06-30T00:00:00"/>
    <d v="2021-07-06T00:00:00"/>
    <s v="Yes"/>
    <s v="Propane Operations-Hernando"/>
    <x v="13"/>
  </r>
  <r>
    <s v="AA"/>
    <s v="CU00"/>
    <s v="JRNL00538406"/>
    <s v="CF00-PR470-6240-8870"/>
    <s v="CF00"/>
    <s v="PR470"/>
    <s v="6240"/>
    <x v="1"/>
    <s v=""/>
    <x v="726"/>
    <s v="Clear PR470 Py and 62s (excl Storm Proj)"/>
    <x v="0"/>
    <s v="F5_PR470_STRMPYD"/>
    <s v="TARGET"/>
    <d v="2021-06-30T00:00:00"/>
    <d v="2021-07-06T00:00:00"/>
    <s v="Yes"/>
    <s v="Propane Operations-Hernando"/>
    <x v="9"/>
  </r>
  <r>
    <s v="AA"/>
    <s v="CU00"/>
    <s v="JRNL00538406"/>
    <s v="CF00-PR470-6120-8870"/>
    <s v="CF00"/>
    <s v="PR470"/>
    <s v="6120"/>
    <x v="1"/>
    <s v=""/>
    <x v="727"/>
    <s v="Clear PR470 Py and 62s (excl Storm Proj)"/>
    <x v="0"/>
    <s v="F5_PR470_STRMPYD"/>
    <s v="TARGET"/>
    <d v="2021-06-30T00:00:00"/>
    <d v="2021-07-06T00:00:00"/>
    <s v="Yes"/>
    <s v="Propane Operations-Hernando"/>
    <x v="0"/>
  </r>
  <r>
    <s v="AA"/>
    <s v="CU00"/>
    <s v="JRNL00538406"/>
    <s v="CF00-PR470-6220-8870"/>
    <s v="CF00"/>
    <s v="PR470"/>
    <s v="6220"/>
    <x v="1"/>
    <s v=""/>
    <x v="728"/>
    <s v="Clear PR470 Py and 62s (excl Storm Proj)"/>
    <x v="0"/>
    <s v="F5_PR470_STRMPYD"/>
    <s v="TARGET"/>
    <d v="2021-06-30T00:00:00"/>
    <d v="2021-07-06T00:00:00"/>
    <s v="Yes"/>
    <s v="Propane Operations-Hernando"/>
    <x v="4"/>
  </r>
  <r>
    <s v="AA"/>
    <s v="CU00"/>
    <s v="JRNL00538406"/>
    <s v="CF00-PR470-6110-8870"/>
    <s v="CF00"/>
    <s v="PR470"/>
    <s v="6110"/>
    <x v="1"/>
    <s v=""/>
    <x v="729"/>
    <s v="Clear PR470 Py and 62s (excl Storm Proj)"/>
    <x v="0"/>
    <s v="F5_PR470_STRMPYD"/>
    <s v="TARGET"/>
    <d v="2021-06-30T00:00:00"/>
    <d v="2021-07-06T00:00:00"/>
    <s v="Yes"/>
    <s v="Propane Operations-Hernando"/>
    <x v="1"/>
  </r>
  <r>
    <s v="AA"/>
    <s v="CU00"/>
    <s v="JRNL00534916"/>
    <s v="CF00-PR470-6290-8870"/>
    <s v="CF00"/>
    <s v="PR470"/>
    <s v="6290"/>
    <x v="1"/>
    <s v=""/>
    <x v="730"/>
    <s v="Clear PR470 Py and 62s (excl Storm Proj)"/>
    <x v="0"/>
    <s v="F5_PR470_STRMPYD"/>
    <s v="TARGET"/>
    <d v="2021-04-30T00:00:00"/>
    <d v="2021-05-05T00:00:00"/>
    <s v="Yes"/>
    <s v="Propane Operations-Hernando"/>
    <x v="8"/>
  </r>
  <r>
    <s v="AA"/>
    <s v="CU00"/>
    <s v="JRNL00534916"/>
    <s v="CF00-PR470-6250-8870"/>
    <s v="CF00"/>
    <s v="PR470"/>
    <s v="6250"/>
    <x v="1"/>
    <s v=""/>
    <x v="731"/>
    <s v="Clear PR470 Py and 62s (excl Storm Proj)"/>
    <x v="0"/>
    <s v="F5_PR470_STRMPYD"/>
    <s v="TARGET"/>
    <d v="2021-04-30T00:00:00"/>
    <d v="2021-05-05T00:00:00"/>
    <s v="Yes"/>
    <s v="Propane Operations-Hernando"/>
    <x v="13"/>
  </r>
  <r>
    <s v="AA"/>
    <s v="CU00"/>
    <s v="JRNL00543503"/>
    <s v="CF00-PR470-6110-8870"/>
    <s v="CF00"/>
    <s v="PR470"/>
    <s v="6110"/>
    <x v="1"/>
    <s v=""/>
    <x v="732"/>
    <s v="PR470_Payroll Accrual 1A"/>
    <x v="0"/>
    <s v="F8_PR470_PA1A"/>
    <s v="JRNL00543486"/>
    <d v="2021-10-31T00:00:00"/>
    <d v="2021-11-03T00:00:00"/>
    <s v="Yes"/>
    <s v="Propane Operations-Hernando"/>
    <x v="1"/>
  </r>
  <r>
    <s v="AA"/>
    <s v="CU00"/>
    <s v="JRNL00534916"/>
    <s v="CF00-PR470-6220-8870"/>
    <s v="CF00"/>
    <s v="PR470"/>
    <s v="6220"/>
    <x v="1"/>
    <s v=""/>
    <x v="733"/>
    <s v="Clear PR470 Py and 62s (excl Storm Proj)"/>
    <x v="0"/>
    <s v="F5_PR470_STRMPYD"/>
    <s v="TARGET"/>
    <d v="2021-04-30T00:00:00"/>
    <d v="2021-05-05T00:00:00"/>
    <s v="Yes"/>
    <s v="Propane Operations-Hernando"/>
    <x v="4"/>
  </r>
  <r>
    <s v="AA"/>
    <s v="CU00"/>
    <s v="JRNL00534916"/>
    <s v="CF00-PR470-6240-8870"/>
    <s v="CF00"/>
    <s v="PR470"/>
    <s v="6240"/>
    <x v="1"/>
    <s v=""/>
    <x v="734"/>
    <s v="Clear PR470 Py and 62s (excl Storm Proj)"/>
    <x v="0"/>
    <s v="F5_PR470_STRMPYD"/>
    <s v="TARGET"/>
    <d v="2021-04-30T00:00:00"/>
    <d v="2021-05-05T00:00:00"/>
    <s v="Yes"/>
    <s v="Propane Operations-Hernando"/>
    <x v="9"/>
  </r>
  <r>
    <s v="AA"/>
    <s v="CU00"/>
    <s v="JRNL00534916"/>
    <s v="CF00-PR470-6120-8870"/>
    <s v="CF00"/>
    <s v="PR470"/>
    <s v="6120"/>
    <x v="1"/>
    <s v=""/>
    <x v="735"/>
    <s v="Clear PR470 Py and 62s (excl Storm Proj)"/>
    <x v="0"/>
    <s v="F5_PR470_STRMPYD"/>
    <s v="TARGET"/>
    <d v="2021-04-30T00:00:00"/>
    <d v="2021-05-05T00:00:00"/>
    <s v="Yes"/>
    <s v="Propane Operations-Hernando"/>
    <x v="0"/>
  </r>
  <r>
    <s v="AA"/>
    <s v="CU00"/>
    <s v="JRNL00533152"/>
    <s v="CF00-PR470-6240-8870"/>
    <s v="CF00"/>
    <s v="PR470"/>
    <s v="6240"/>
    <x v="1"/>
    <s v=""/>
    <x v="736"/>
    <s v="Clear PR470 Py and 62s (excl Storm Proj)"/>
    <x v="0"/>
    <s v="F5_PR470_STRMPYD"/>
    <s v="TARGET"/>
    <d v="2021-03-31T00:00:00"/>
    <d v="2021-04-06T00:00:00"/>
    <s v="Yes"/>
    <s v="Propane Operations-Hernando"/>
    <x v="9"/>
  </r>
  <r>
    <s v="AA"/>
    <s v="CU00"/>
    <s v="JRNL00533152"/>
    <s v="CF00-PR470-6290-8870"/>
    <s v="CF00"/>
    <s v="PR470"/>
    <s v="6290"/>
    <x v="1"/>
    <s v=""/>
    <x v="737"/>
    <s v="Clear PR470 Py and 62s (excl Storm Proj)"/>
    <x v="0"/>
    <s v="F5_PR470_STRMPYD"/>
    <s v="TARGET"/>
    <d v="2021-03-31T00:00:00"/>
    <d v="2021-04-06T00:00:00"/>
    <s v="Yes"/>
    <s v="Propane Operations-Hernando"/>
    <x v="8"/>
  </r>
  <r>
    <s v="AA"/>
    <s v="CU00"/>
    <s v="JRNL00533152"/>
    <s v="CF00-PR470-6210-8870"/>
    <s v="CF00"/>
    <s v="PR470"/>
    <s v="6210"/>
    <x v="1"/>
    <s v=""/>
    <x v="738"/>
    <s v="Clear PR470 Py and 62s (excl Storm Proj)"/>
    <x v="0"/>
    <s v="F5_PR470_STRMPYD"/>
    <s v="TARGET"/>
    <d v="2021-03-31T00:00:00"/>
    <d v="2021-04-06T00:00:00"/>
    <s v="Yes"/>
    <s v="Propane Operations-Hernando"/>
    <x v="3"/>
  </r>
  <r>
    <s v="AA"/>
    <s v="CU00"/>
    <s v="JRNL00533152"/>
    <s v="CF00-PR470-6220-8870"/>
    <s v="CF00"/>
    <s v="PR470"/>
    <s v="6220"/>
    <x v="1"/>
    <s v=""/>
    <x v="739"/>
    <s v="Clear PR470 Py and 62s (excl Storm Proj)"/>
    <x v="0"/>
    <s v="F5_PR470_STRMPYD"/>
    <s v="TARGET"/>
    <d v="2021-03-31T00:00:00"/>
    <d v="2021-04-06T00:00:00"/>
    <s v="Yes"/>
    <s v="Propane Operations-Hernando"/>
    <x v="4"/>
  </r>
  <r>
    <s v="AA"/>
    <s v="CU00"/>
    <s v="JRNL00533152"/>
    <s v="CF00-PR470-6120-8870"/>
    <s v="CF00"/>
    <s v="PR470"/>
    <s v="6120"/>
    <x v="1"/>
    <s v=""/>
    <x v="740"/>
    <s v="Clear PR470 Py and 62s (excl Storm Proj)"/>
    <x v="0"/>
    <s v="F5_PR470_STRMPYD"/>
    <s v="TARGET"/>
    <d v="2021-03-31T00:00:00"/>
    <d v="2021-04-06T00:00:00"/>
    <s v="Yes"/>
    <s v="Propane Operations-Hernando"/>
    <x v="0"/>
  </r>
  <r>
    <s v="AA"/>
    <s v="CU00"/>
    <s v="JRNL00536564"/>
    <s v="CF00-OP460-6330-8870"/>
    <s v="CF00"/>
    <s v="OP460"/>
    <s v="6330"/>
    <x v="1"/>
    <s v=""/>
    <x v="540"/>
    <s v="Clear OP460 Veh (incl Storm Proj)"/>
    <x v="0"/>
    <s v="F5_OP460_STRMVEH"/>
    <s v="TARGET"/>
    <d v="2021-05-31T00:00:00"/>
    <d v="2021-06-03T00:00:00"/>
    <s v="Yes"/>
    <s v="Gas Operations-West"/>
    <x v="11"/>
  </r>
  <r>
    <s v="AA"/>
    <s v="CU00"/>
    <s v="JRNL00536564"/>
    <s v="CF00-OP460-6320-8870"/>
    <s v="CF00"/>
    <s v="OP460"/>
    <s v="6320"/>
    <x v="1"/>
    <s v=""/>
    <x v="741"/>
    <s v="Clear OP460 Veh (incl Storm Proj)"/>
    <x v="0"/>
    <s v="F5_OP460_STRMVEH"/>
    <s v="TARGET"/>
    <d v="2021-05-31T00:00:00"/>
    <d v="2021-06-03T00:00:00"/>
    <s v="Yes"/>
    <s v="Gas Operations-West"/>
    <x v="2"/>
  </r>
  <r>
    <s v="AA"/>
    <s v="CU00"/>
    <s v="JRNL00536564"/>
    <s v="CF00-OP460-6310-8870"/>
    <s v="CF00"/>
    <s v="OP460"/>
    <s v="6310"/>
    <x v="1"/>
    <s v=""/>
    <x v="742"/>
    <s v="Clear OP460 Veh (incl Storm Proj)"/>
    <x v="0"/>
    <s v="F5_OP460_STRMVEH"/>
    <s v="TARGET"/>
    <d v="2021-05-31T00:00:00"/>
    <d v="2021-06-03T00:00:00"/>
    <s v="Yes"/>
    <s v="Gas Operations-West"/>
    <x v="10"/>
  </r>
  <r>
    <s v="AA"/>
    <s v="CU00"/>
    <s v="JRNL00538406"/>
    <s v="CF00-PR470-6310-8870"/>
    <s v="CF00"/>
    <s v="PR470"/>
    <s v="6310"/>
    <x v="1"/>
    <s v=""/>
    <x v="743"/>
    <s v="Clear PR470 Veh (incl Storm Proj)"/>
    <x v="0"/>
    <s v="F5_PR470_STRMVEH"/>
    <s v="TARGET"/>
    <d v="2021-06-30T00:00:00"/>
    <d v="2021-07-06T00:00:00"/>
    <s v="Yes"/>
    <s v="Propane Operations-Hernando"/>
    <x v="10"/>
  </r>
  <r>
    <s v="AA"/>
    <s v="CU00"/>
    <s v="JRNL00538406"/>
    <s v="CF00-PR470-6320-8870"/>
    <s v="CF00"/>
    <s v="PR470"/>
    <s v="6320"/>
    <x v="1"/>
    <s v=""/>
    <x v="744"/>
    <s v="Clear PR470 Veh (incl Storm Proj)"/>
    <x v="0"/>
    <s v="F5_PR470_STRMVEH"/>
    <s v="TARGET"/>
    <d v="2021-06-30T00:00:00"/>
    <d v="2021-07-06T00:00:00"/>
    <s v="Yes"/>
    <s v="Propane Operations-Hernando"/>
    <x v="2"/>
  </r>
  <r>
    <s v="AA"/>
    <s v="CU00"/>
    <s v="JRNL00538406"/>
    <s v="CF00-PR470-6390-8870"/>
    <s v="CF00"/>
    <s v="PR470"/>
    <s v="6390"/>
    <x v="1"/>
    <s v=""/>
    <x v="745"/>
    <s v="Clear PR470 Veh (incl Storm Proj)"/>
    <x v="0"/>
    <s v="F5_PR470_STRMVEH"/>
    <s v="TARGET"/>
    <d v="2021-06-30T00:00:00"/>
    <d v="2021-07-06T00:00:00"/>
    <s v="Yes"/>
    <s v="Propane Operations-Hernando"/>
    <x v="12"/>
  </r>
  <r>
    <s v="AA"/>
    <s v="CU00"/>
    <s v="JRNL00538406"/>
    <s v="CF00-PR470-6330-8870"/>
    <s v="CF00"/>
    <s v="PR470"/>
    <s v="6330"/>
    <x v="1"/>
    <s v=""/>
    <x v="746"/>
    <s v="Clear PR470 Veh (incl Storm Proj)"/>
    <x v="0"/>
    <s v="F5_PR470_STRMVEH"/>
    <s v="TARGET"/>
    <d v="2021-06-30T00:00:00"/>
    <d v="2021-07-06T00:00:00"/>
    <s v="Yes"/>
    <s v="Propane Operations-Hernando"/>
    <x v="11"/>
  </r>
  <r>
    <s v="AA"/>
    <s v="CU00"/>
    <s v="JRNL00534916"/>
    <s v="CF00-PR470-6310-8870"/>
    <s v="CF00"/>
    <s v="PR470"/>
    <s v="6310"/>
    <x v="1"/>
    <s v=""/>
    <x v="747"/>
    <s v="Clear PR470 Veh (incl Storm Proj)"/>
    <x v="0"/>
    <s v="F5_PR470_STRMVEH"/>
    <s v="TARGET"/>
    <d v="2021-04-30T00:00:00"/>
    <d v="2021-05-05T00:00:00"/>
    <s v="Yes"/>
    <s v="Propane Operations-Hernando"/>
    <x v="10"/>
  </r>
  <r>
    <s v="AA"/>
    <s v="CU00"/>
    <s v="JRNL00533152"/>
    <s v="CF00-PR470-6320-8870"/>
    <s v="CF00"/>
    <s v="PR470"/>
    <s v="6320"/>
    <x v="1"/>
    <s v=""/>
    <x v="748"/>
    <s v="Clear PR470 Veh (incl Storm Proj)"/>
    <x v="0"/>
    <s v="F5_PR470_STRMVEH"/>
    <s v="TARGET"/>
    <d v="2021-03-31T00:00:00"/>
    <d v="2021-04-06T00:00:00"/>
    <s v="Yes"/>
    <s v="Propane Operations-Hernando"/>
    <x v="2"/>
  </r>
  <r>
    <s v="AA"/>
    <s v="CU00"/>
    <s v="JRNL00533152"/>
    <s v="CF00-PR470-6310-8870"/>
    <s v="CF00"/>
    <s v="PR470"/>
    <s v="6310"/>
    <x v="1"/>
    <s v=""/>
    <x v="749"/>
    <s v="Clear PR470 Veh (incl Storm Proj)"/>
    <x v="0"/>
    <s v="F5_PR470_STRMVEH"/>
    <s v="TARGET"/>
    <d v="2021-03-31T00:00:00"/>
    <d v="2021-04-06T00:00:00"/>
    <s v="Yes"/>
    <s v="Propane Operations-Hernando"/>
    <x v="10"/>
  </r>
  <r>
    <s v="AA"/>
    <s v="CU00"/>
    <s v="JRNL00533152"/>
    <s v="CF00-PR470-6330-8870"/>
    <s v="CF00"/>
    <s v="PR470"/>
    <s v="6330"/>
    <x v="1"/>
    <s v=""/>
    <x v="750"/>
    <s v="Clear PR470 Veh (incl Storm Proj)"/>
    <x v="0"/>
    <s v="F5_PR470_STRMVEH"/>
    <s v="TARGET"/>
    <d v="2021-03-31T00:00:00"/>
    <d v="2021-04-06T00:00:00"/>
    <s v="Yes"/>
    <s v="Propane Operations-Hernando"/>
    <x v="11"/>
  </r>
  <r>
    <s v="AA"/>
    <s v="CU00"/>
    <s v="JRNL00533152"/>
    <s v="CF00-PR470-6390-8870"/>
    <s v="CF00"/>
    <s v="PR470"/>
    <s v="6390"/>
    <x v="1"/>
    <s v=""/>
    <x v="751"/>
    <s v="Clear PR470 Veh (incl Storm Proj)"/>
    <x v="0"/>
    <s v="F5_PR470_STRMVEH"/>
    <s v="TARGET"/>
    <d v="2021-03-31T00:00:00"/>
    <d v="2021-04-06T00:00:00"/>
    <s v="Yes"/>
    <s v="Propane Operations-Hernando"/>
    <x v="12"/>
  </r>
  <r>
    <s v="AA"/>
    <s v="CU00"/>
    <s v="JRNL00534916"/>
    <s v="CF00-PR470-6330-8870"/>
    <s v="CF00"/>
    <s v="PR470"/>
    <s v="6330"/>
    <x v="1"/>
    <s v=""/>
    <x v="752"/>
    <s v="Clear PR470 Veh (incl Storm Proj)"/>
    <x v="0"/>
    <s v="F5_PR470_STRMVEH"/>
    <s v="TARGET"/>
    <d v="2021-04-30T00:00:00"/>
    <d v="2021-05-05T00:00:00"/>
    <s v="Yes"/>
    <s v="Propane Operations-Hernando"/>
    <x v="11"/>
  </r>
  <r>
    <s v="AA"/>
    <s v="CU00"/>
    <s v="JRNL00534916"/>
    <s v="CF00-PR470-6390-8870"/>
    <s v="CF00"/>
    <s v="PR470"/>
    <s v="6390"/>
    <x v="1"/>
    <s v=""/>
    <x v="753"/>
    <s v="Clear PR470 Veh (incl Storm Proj)"/>
    <x v="0"/>
    <s v="F5_PR470_STRMVEH"/>
    <s v="TARGET"/>
    <d v="2021-04-30T00:00:00"/>
    <d v="2021-05-05T00:00:00"/>
    <s v="Yes"/>
    <s v="Propane Operations-Hernando"/>
    <x v="12"/>
  </r>
  <r>
    <s v="AA"/>
    <s v="CU00"/>
    <s v="JRNL00534916"/>
    <s v="CF00-PR470-6320-8870"/>
    <s v="CF00"/>
    <s v="PR470"/>
    <s v="6320"/>
    <x v="1"/>
    <s v=""/>
    <x v="754"/>
    <s v="Clear PR470 Veh (incl Storm Proj)"/>
    <x v="0"/>
    <s v="F5_PR470_STRMVEH"/>
    <s v="TARGET"/>
    <d v="2021-04-30T00:00:00"/>
    <d v="2021-05-05T00:00:00"/>
    <s v="Yes"/>
    <s v="Propane Operations-Hernando"/>
    <x v="2"/>
  </r>
  <r>
    <s v="AA"/>
    <s v="CU00"/>
    <s v="JRNL00540114"/>
    <s v="CF00-PR470-6390-8870"/>
    <s v="CF00"/>
    <s v="PR470"/>
    <s v="6390"/>
    <x v="1"/>
    <s v=""/>
    <x v="603"/>
    <s v="Clear PR470 Veh (incl Storm Proj)"/>
    <x v="0"/>
    <s v="F5_PR470_STRMVEH"/>
    <s v="TARGET"/>
    <d v="2021-07-31T00:00:00"/>
    <d v="2021-08-04T00:00:00"/>
    <s v="Yes"/>
    <s v="Propane Operations-Hernando"/>
    <x v="12"/>
  </r>
  <r>
    <s v="AA"/>
    <s v="CU00"/>
    <s v="JRNL00540114"/>
    <s v="CF00-PR470-6320-8870"/>
    <s v="CF00"/>
    <s v="PR470"/>
    <s v="6320"/>
    <x v="1"/>
    <s v=""/>
    <x v="755"/>
    <s v="Clear PR470 Veh (incl Storm Proj)"/>
    <x v="0"/>
    <s v="F5_PR470_STRMVEH"/>
    <s v="TARGET"/>
    <d v="2021-07-31T00:00:00"/>
    <d v="2021-08-04T00:00:00"/>
    <s v="Yes"/>
    <s v="Propane Operations-Hernando"/>
    <x v="2"/>
  </r>
  <r>
    <s v="AA"/>
    <s v="CU00"/>
    <s v="JRNL00540114"/>
    <s v="CF00-PR470-6330-8870"/>
    <s v="CF00"/>
    <s v="PR470"/>
    <s v="6330"/>
    <x v="1"/>
    <s v=""/>
    <x v="756"/>
    <s v="Clear PR470 Veh (incl Storm Proj)"/>
    <x v="0"/>
    <s v="F5_PR470_STRMVEH"/>
    <s v="TARGET"/>
    <d v="2021-07-31T00:00:00"/>
    <d v="2021-08-04T00:00:00"/>
    <s v="Yes"/>
    <s v="Propane Operations-Hernando"/>
    <x v="11"/>
  </r>
  <r>
    <s v="AA"/>
    <s v="CU00"/>
    <s v="JRNL00540114"/>
    <s v="CF00-PR470-6310-8870"/>
    <s v="CF00"/>
    <s v="PR470"/>
    <s v="6310"/>
    <x v="1"/>
    <s v=""/>
    <x v="757"/>
    <s v="Clear PR470 Veh (incl Storm Proj)"/>
    <x v="0"/>
    <s v="F5_PR470_STRMVEH"/>
    <s v="TARGET"/>
    <d v="2021-07-31T00:00:00"/>
    <d v="2021-08-04T00:00:00"/>
    <s v="Yes"/>
    <s v="Propane Operations-Hernando"/>
    <x v="10"/>
  </r>
  <r>
    <s v="AA"/>
    <s v="CU00"/>
    <s v="JRNL00541809"/>
    <s v="CF00-PR470-6390-8870"/>
    <s v="CF00"/>
    <s v="PR470"/>
    <s v="6390"/>
    <x v="1"/>
    <s v=""/>
    <x v="758"/>
    <s v="Clear PR470 Veh (incl Storm Proj)"/>
    <x v="0"/>
    <s v="F5_PR470_STRMVEH"/>
    <s v="TARGET"/>
    <d v="2021-08-31T00:00:00"/>
    <d v="2021-09-08T00:00:00"/>
    <s v="Yes"/>
    <s v="Propane Operations-Hernando"/>
    <x v="12"/>
  </r>
  <r>
    <s v="AA"/>
    <s v="CU00"/>
    <s v="JRNL00541809"/>
    <s v="CF00-PR470-6330-8870"/>
    <s v="CF00"/>
    <s v="PR470"/>
    <s v="6330"/>
    <x v="1"/>
    <s v=""/>
    <x v="759"/>
    <s v="Clear PR470 Veh (incl Storm Proj)"/>
    <x v="0"/>
    <s v="F5_PR470_STRMVEH"/>
    <s v="TARGET"/>
    <d v="2021-08-31T00:00:00"/>
    <d v="2021-09-08T00:00:00"/>
    <s v="Yes"/>
    <s v="Propane Operations-Hernando"/>
    <x v="11"/>
  </r>
  <r>
    <s v="AA"/>
    <s v="CU00"/>
    <s v="JRNL00541809"/>
    <s v="CF00-PR470-6310-8870"/>
    <s v="CF00"/>
    <s v="PR470"/>
    <s v="6310"/>
    <x v="1"/>
    <s v=""/>
    <x v="760"/>
    <s v="Clear PR470 Veh (incl Storm Proj)"/>
    <x v="0"/>
    <s v="F5_PR470_STRMVEH"/>
    <s v="TARGET"/>
    <d v="2021-08-31T00:00:00"/>
    <d v="2021-09-08T00:00:00"/>
    <s v="Yes"/>
    <s v="Propane Operations-Hernando"/>
    <x v="10"/>
  </r>
  <r>
    <s v="AA"/>
    <s v="CU00"/>
    <s v="JRNL00541809"/>
    <s v="CF00-PR470-6320-8870"/>
    <s v="CF00"/>
    <s v="PR470"/>
    <s v="6320"/>
    <x v="1"/>
    <s v=""/>
    <x v="761"/>
    <s v="Clear PR470 Veh (incl Storm Proj)"/>
    <x v="0"/>
    <s v="F5_PR470_STRMVEH"/>
    <s v="TARGET"/>
    <d v="2021-08-31T00:00:00"/>
    <d v="2021-09-08T00:00:00"/>
    <s v="Yes"/>
    <s v="Propane Operations-Hernando"/>
    <x v="2"/>
  </r>
  <r>
    <s v="AA"/>
    <s v="CU00"/>
    <s v="JRNL00533152"/>
    <s v="CF00-PR470-6110-8870"/>
    <s v="CF00"/>
    <s v="PR470"/>
    <s v="6110"/>
    <x v="1"/>
    <s v=""/>
    <x v="762"/>
    <s v="Clear PR470 Py and 62s (excl Storm Proj)"/>
    <x v="0"/>
    <s v="F5_PR470_STRMPYD"/>
    <s v="TARGET"/>
    <d v="2021-03-31T00:00:00"/>
    <d v="2021-04-06T00:00:00"/>
    <s v="Yes"/>
    <s v="Propane Operations-Hernando"/>
    <x v="1"/>
  </r>
  <r>
    <s v="AA"/>
    <s v="CU00"/>
    <s v="JRNL00534916"/>
    <s v="CF00-PR470-6110-8870"/>
    <s v="CF00"/>
    <s v="PR470"/>
    <s v="6110"/>
    <x v="1"/>
    <s v=""/>
    <x v="763"/>
    <s v="Clear PR470 Py and 62s (excl Storm Proj)"/>
    <x v="0"/>
    <s v="F5_PR470_STRMPYD"/>
    <s v="TARGET"/>
    <d v="2021-04-30T00:00:00"/>
    <d v="2021-05-05T00:00:00"/>
    <s v="Yes"/>
    <s v="Propane Operations-Hernando"/>
    <x v="1"/>
  </r>
  <r>
    <s v="AA"/>
    <s v="CU00"/>
    <s v="JRNL00540114"/>
    <s v="CF00-PR470-6110-8870"/>
    <s v="CF00"/>
    <s v="PR470"/>
    <s v="6110"/>
    <x v="1"/>
    <s v=""/>
    <x v="764"/>
    <s v="Clear PR470 Py and 62s (excl Storm Proj)"/>
    <x v="0"/>
    <s v="F5_PR470_STRMPYD"/>
    <s v="TARGET"/>
    <d v="2021-07-31T00:00:00"/>
    <d v="2021-08-04T00:00:00"/>
    <s v="Yes"/>
    <s v="Propane Operations-Hernando"/>
    <x v="1"/>
  </r>
  <r>
    <s v="AA"/>
    <s v="CU00"/>
    <s v="JRNL00540114"/>
    <s v="CF00-PR470-6290-8870"/>
    <s v="CF00"/>
    <s v="PR470"/>
    <s v="6290"/>
    <x v="1"/>
    <s v=""/>
    <x v="765"/>
    <s v="Clear PR470 Py and 62s (excl Storm Proj)"/>
    <x v="0"/>
    <s v="F5_PR470_STRMPYD"/>
    <s v="TARGET"/>
    <d v="2021-07-31T00:00:00"/>
    <d v="2021-08-04T00:00:00"/>
    <s v="Yes"/>
    <s v="Propane Operations-Hernando"/>
    <x v="8"/>
  </r>
  <r>
    <s v="AA"/>
    <s v="CU00"/>
    <s v="JRNL00540114"/>
    <s v="CF00-PR470-6240-8870"/>
    <s v="CF00"/>
    <s v="PR470"/>
    <s v="6240"/>
    <x v="1"/>
    <s v=""/>
    <x v="766"/>
    <s v="Clear PR470 Py and 62s (excl Storm Proj)"/>
    <x v="0"/>
    <s v="F5_PR470_STRMPYD"/>
    <s v="TARGET"/>
    <d v="2021-07-31T00:00:00"/>
    <d v="2021-08-04T00:00:00"/>
    <s v="Yes"/>
    <s v="Propane Operations-Hernando"/>
    <x v="9"/>
  </r>
  <r>
    <s v="AA"/>
    <s v="CU00"/>
    <s v="JRNL00540114"/>
    <s v="CF00-PR470-6250-8870"/>
    <s v="CF00"/>
    <s v="PR470"/>
    <s v="6250"/>
    <x v="1"/>
    <s v=""/>
    <x v="767"/>
    <s v="Clear PR470 Py and 62s (excl Storm Proj)"/>
    <x v="0"/>
    <s v="F5_PR470_STRMPYD"/>
    <s v="TARGET"/>
    <d v="2021-07-31T00:00:00"/>
    <d v="2021-08-04T00:00:00"/>
    <s v="Yes"/>
    <s v="Propane Operations-Hernando"/>
    <x v="13"/>
  </r>
  <r>
    <s v="AA"/>
    <s v="CU00"/>
    <s v="JRNL00540114"/>
    <s v="CF00-PR470-6210-8870"/>
    <s v="CF00"/>
    <s v="PR470"/>
    <s v="6210"/>
    <x v="1"/>
    <s v=""/>
    <x v="768"/>
    <s v="Clear PR470 Py and 62s (excl Storm Proj)"/>
    <x v="0"/>
    <s v="F5_PR470_STRMPYD"/>
    <s v="TARGET"/>
    <d v="2021-07-31T00:00:00"/>
    <d v="2021-08-04T00:00:00"/>
    <s v="Yes"/>
    <s v="Propane Operations-Hernando"/>
    <x v="3"/>
  </r>
  <r>
    <s v="AA"/>
    <s v="CU00"/>
    <s v="JRNL00540114"/>
    <s v="CF00-PR470-6220-8870"/>
    <s v="CF00"/>
    <s v="PR470"/>
    <s v="6220"/>
    <x v="1"/>
    <s v=""/>
    <x v="769"/>
    <s v="Clear PR470 Py and 62s (excl Storm Proj)"/>
    <x v="0"/>
    <s v="F5_PR470_STRMPYD"/>
    <s v="TARGET"/>
    <d v="2021-07-31T00:00:00"/>
    <d v="2021-08-04T00:00:00"/>
    <s v="Yes"/>
    <s v="Propane Operations-Hernando"/>
    <x v="4"/>
  </r>
  <r>
    <s v="AA"/>
    <s v="CU00"/>
    <s v="JRNL00540114"/>
    <s v="CF00-PR470-6120-8870"/>
    <s v="CF00"/>
    <s v="PR470"/>
    <s v="6120"/>
    <x v="1"/>
    <s v=""/>
    <x v="770"/>
    <s v="Clear PR470 Py and 62s (excl Storm Proj)"/>
    <x v="0"/>
    <s v="F5_PR470_STRMPYD"/>
    <s v="TARGET"/>
    <d v="2021-07-31T00:00:00"/>
    <d v="2021-08-04T00:00:00"/>
    <s v="Yes"/>
    <s v="Propane Operations-Hernando"/>
    <x v="0"/>
  </r>
  <r>
    <s v="AA"/>
    <s v="CU00"/>
    <s v="JRNL00541809"/>
    <s v="CF00-PR470-6290-8870"/>
    <s v="CF00"/>
    <s v="PR470"/>
    <s v="6290"/>
    <x v="1"/>
    <s v=""/>
    <x v="771"/>
    <s v="Clear PR470 Py and 62s (excl Storm Proj)"/>
    <x v="0"/>
    <s v="F5_PR470_STRMPYD"/>
    <s v="TARGET"/>
    <d v="2021-08-31T00:00:00"/>
    <d v="2021-09-08T00:00:00"/>
    <s v="Yes"/>
    <s v="Propane Operations-Hernando"/>
    <x v="8"/>
  </r>
  <r>
    <s v="AA"/>
    <s v="CU00"/>
    <s v="JRNL00541809"/>
    <s v="CF00-PR470-6220-8870"/>
    <s v="CF00"/>
    <s v="PR470"/>
    <s v="6220"/>
    <x v="1"/>
    <s v=""/>
    <x v="772"/>
    <s v="Clear PR470 Py and 62s (excl Storm Proj)"/>
    <x v="0"/>
    <s v="F5_PR470_STRMPYD"/>
    <s v="TARGET"/>
    <d v="2021-08-31T00:00:00"/>
    <d v="2021-09-08T00:00:00"/>
    <s v="Yes"/>
    <s v="Propane Operations-Hernando"/>
    <x v="4"/>
  </r>
  <r>
    <s v="AA"/>
    <s v="CU00"/>
    <s v="JRNL00541809"/>
    <s v="CF00-PR470-6240-8870"/>
    <s v="CF00"/>
    <s v="PR470"/>
    <s v="6240"/>
    <x v="1"/>
    <s v=""/>
    <x v="773"/>
    <s v="Clear PR470 Py and 62s (excl Storm Proj)"/>
    <x v="0"/>
    <s v="F5_PR470_STRMPYD"/>
    <s v="TARGET"/>
    <d v="2021-08-31T00:00:00"/>
    <d v="2021-09-08T00:00:00"/>
    <s v="Yes"/>
    <s v="Propane Operations-Hernando"/>
    <x v="9"/>
  </r>
  <r>
    <s v="AA"/>
    <s v="CU00"/>
    <s v="JRNL00541809"/>
    <s v="CF00-PR470-6120-8870"/>
    <s v="CF00"/>
    <s v="PR470"/>
    <s v="6120"/>
    <x v="1"/>
    <s v=""/>
    <x v="774"/>
    <s v="Clear PR470 Py and 62s (excl Storm Proj)"/>
    <x v="0"/>
    <s v="F5_PR470_STRMPYD"/>
    <s v="TARGET"/>
    <d v="2021-08-31T00:00:00"/>
    <d v="2021-09-08T00:00:00"/>
    <s v="Yes"/>
    <s v="Propane Operations-Hernando"/>
    <x v="0"/>
  </r>
  <r>
    <s v="AA"/>
    <s v="CU00"/>
    <s v="JRNL00541809"/>
    <s v="CF00-PR470-6110-8870"/>
    <s v="CF00"/>
    <s v="PR470"/>
    <s v="6110"/>
    <x v="1"/>
    <s v=""/>
    <x v="775"/>
    <s v="Clear PR470 Py and 62s (excl Storm Proj)"/>
    <x v="0"/>
    <s v="F5_PR470_STRMPYD"/>
    <s v="TARGET"/>
    <d v="2021-08-31T00:00:00"/>
    <d v="2021-09-08T00:00:00"/>
    <s v="Yes"/>
    <s v="Propane Operations-Hernando"/>
    <x v="1"/>
  </r>
  <r>
    <s v="AA"/>
    <s v="CU00"/>
    <s v="JRNL00536564"/>
    <s v="CF00-PR470-6220-8870"/>
    <s v="CF00"/>
    <s v="PR470"/>
    <s v="6220"/>
    <x v="1"/>
    <s v=""/>
    <x v="776"/>
    <s v="Clear PR470 Py and 62s (excl Storm Proj)"/>
    <x v="0"/>
    <s v="F5_PR470_STRMPYD"/>
    <s v="TARGET"/>
    <d v="2021-05-31T00:00:00"/>
    <d v="2021-06-03T00:00:00"/>
    <s v="Yes"/>
    <s v="Propane Operations-Hernando"/>
    <x v="4"/>
  </r>
  <r>
    <s v="AA"/>
    <s v="CU00"/>
    <s v="JRNL00536564"/>
    <s v="CF00-PR470-6120-8870"/>
    <s v="CF00"/>
    <s v="PR470"/>
    <s v="6120"/>
    <x v="1"/>
    <s v=""/>
    <x v="777"/>
    <s v="Clear PR470 Py and 62s (excl Storm Proj)"/>
    <x v="0"/>
    <s v="F5_PR470_STRMPYD"/>
    <s v="TARGET"/>
    <d v="2021-05-31T00:00:00"/>
    <d v="2021-06-03T00:00:00"/>
    <s v="Yes"/>
    <s v="Propane Operations-Hernando"/>
    <x v="0"/>
  </r>
  <r>
    <s v="AA"/>
    <s v="CU00"/>
    <s v="JRNL00536564"/>
    <s v="CF00-PR470-6110-8870"/>
    <s v="CF00"/>
    <s v="PR470"/>
    <s v="6110"/>
    <x v="1"/>
    <s v=""/>
    <x v="778"/>
    <s v="Clear PR470 Py and 62s (excl Storm Proj)"/>
    <x v="0"/>
    <s v="F5_PR470_STRMPYD"/>
    <s v="TARGET"/>
    <d v="2021-05-31T00:00:00"/>
    <d v="2021-06-03T00:00:00"/>
    <s v="Yes"/>
    <s v="Propane Operations-Hernando"/>
    <x v="1"/>
  </r>
  <r>
    <s v="AA"/>
    <s v="CU00"/>
    <s v="JRNL00536564"/>
    <s v="CF00-PR470-6290-8870"/>
    <s v="CF00"/>
    <s v="PR470"/>
    <s v="6290"/>
    <x v="1"/>
    <s v=""/>
    <x v="779"/>
    <s v="Clear PR470 Py and 62s (excl Storm Proj)"/>
    <x v="0"/>
    <s v="F5_PR470_STRMPYD"/>
    <s v="TARGET"/>
    <d v="2021-05-31T00:00:00"/>
    <d v="2021-06-03T00:00:00"/>
    <s v="Yes"/>
    <s v="Propane Operations-Hernando"/>
    <x v="8"/>
  </r>
  <r>
    <s v="AA"/>
    <s v="CU00"/>
    <s v="JRNL00536564"/>
    <s v="CF00-PR470-6240-8870"/>
    <s v="CF00"/>
    <s v="PR470"/>
    <s v="6240"/>
    <x v="1"/>
    <s v=""/>
    <x v="780"/>
    <s v="Clear PR470 Py and 62s (excl Storm Proj)"/>
    <x v="0"/>
    <s v="F5_PR470_STRMPYD"/>
    <s v="TARGET"/>
    <d v="2021-05-31T00:00:00"/>
    <d v="2021-06-03T00:00:00"/>
    <s v="Yes"/>
    <s v="Propane Operations-Hernando"/>
    <x v="9"/>
  </r>
  <r>
    <s v="AA"/>
    <s v="CU00"/>
    <s v="JRNL00531215"/>
    <s v="CF00-PR470-6290-8870"/>
    <s v="CF00"/>
    <s v="PR470"/>
    <s v="6290"/>
    <x v="1"/>
    <s v=""/>
    <x v="781"/>
    <s v="Clear PR470 Py and 62s (excl Storm Proj)"/>
    <x v="0"/>
    <s v="F5_PR470_STRMPYD"/>
    <s v="TARGET"/>
    <d v="2021-02-28T00:00:00"/>
    <d v="2021-03-03T00:00:00"/>
    <s v="Yes"/>
    <s v="Propane Operations-Hernando"/>
    <x v="8"/>
  </r>
  <r>
    <s v="AA"/>
    <s v="CU00"/>
    <s v="JRNL00531215"/>
    <s v="CF00-PR470-6240-8870"/>
    <s v="CF00"/>
    <s v="PR470"/>
    <s v="6240"/>
    <x v="1"/>
    <s v=""/>
    <x v="782"/>
    <s v="Clear PR470 Py and 62s (excl Storm Proj)"/>
    <x v="0"/>
    <s v="F5_PR470_STRMPYD"/>
    <s v="TARGET"/>
    <d v="2021-02-28T00:00:00"/>
    <d v="2021-03-03T00:00:00"/>
    <s v="Yes"/>
    <s v="Propane Operations-Hernando"/>
    <x v="9"/>
  </r>
  <r>
    <s v="AA"/>
    <s v="CU00"/>
    <s v="JRNL00531215"/>
    <s v="CF00-PR470-6220-8870"/>
    <s v="CF00"/>
    <s v="PR470"/>
    <s v="6220"/>
    <x v="1"/>
    <s v=""/>
    <x v="783"/>
    <s v="Clear PR470 Py and 62s (excl Storm Proj)"/>
    <x v="0"/>
    <s v="F5_PR470_STRMPYD"/>
    <s v="TARGET"/>
    <d v="2021-02-28T00:00:00"/>
    <d v="2021-03-03T00:00:00"/>
    <s v="Yes"/>
    <s v="Propane Operations-Hernando"/>
    <x v="4"/>
  </r>
  <r>
    <s v="AA"/>
    <s v="CU00"/>
    <s v="JRNL00531215"/>
    <s v="CF00-PR470-6120-8870"/>
    <s v="CF00"/>
    <s v="PR470"/>
    <s v="6120"/>
    <x v="1"/>
    <s v=""/>
    <x v="784"/>
    <s v="Clear PR470 Py and 62s (excl Storm Proj)"/>
    <x v="0"/>
    <s v="F5_PR470_STRMPYD"/>
    <s v="TARGET"/>
    <d v="2021-02-28T00:00:00"/>
    <d v="2021-03-03T00:00:00"/>
    <s v="Yes"/>
    <s v="Propane Operations-Hernando"/>
    <x v="0"/>
  </r>
  <r>
    <s v="AA"/>
    <s v="CU00"/>
    <s v="JRNL00531215"/>
    <s v="CF00-PR470-6110-8870"/>
    <s v="CF00"/>
    <s v="PR470"/>
    <s v="6110"/>
    <x v="1"/>
    <s v=""/>
    <x v="785"/>
    <s v="Clear PR470 Py and 62s (excl Storm Proj)"/>
    <x v="0"/>
    <s v="F5_PR470_STRMPYD"/>
    <s v="TARGET"/>
    <d v="2021-02-28T00:00:00"/>
    <d v="2021-03-03T00:00:00"/>
    <s v="Yes"/>
    <s v="Propane Operations-Hernando"/>
    <x v="1"/>
  </r>
  <r>
    <s v="PY"/>
    <s v="FC00"/>
    <s v="JRNL00547898"/>
    <s v="CF00-MS410-6120-8870"/>
    <s v="CF00"/>
    <s v="MS410"/>
    <s v="6120"/>
    <x v="1"/>
    <s v=""/>
    <x v="786"/>
    <s v="FC B50-OT/On Call/CT"/>
    <x v="0"/>
    <s v=""/>
    <s v="JRNL00547898"/>
    <d v="2021-12-16T00:00:00"/>
    <d v="2022-01-03T00:00:00"/>
    <s v="Yes"/>
    <s v="Measurement-SF"/>
    <x v="0"/>
  </r>
  <r>
    <s v="AA"/>
    <s v="CU00"/>
    <s v="JRNL00540114"/>
    <s v="CF00-PR440-6120-8870"/>
    <s v="CF00"/>
    <s v="PR440"/>
    <s v="6120"/>
    <x v="1"/>
    <s v=""/>
    <x v="787"/>
    <s v="Clear PR440 Pay and Dept"/>
    <x v="0"/>
    <s v="F5_PR440_PDE"/>
    <s v="TARGET"/>
    <d v="2021-07-31T00:00:00"/>
    <d v="2021-08-04T00:00:00"/>
    <s v="Yes"/>
    <s v="Propane Operations-Northwest"/>
    <x v="0"/>
  </r>
  <r>
    <s v="AA"/>
    <s v="CU00"/>
    <s v="JRNL00540114"/>
    <s v="CF00-PR440-6240-8870"/>
    <s v="CF00"/>
    <s v="PR440"/>
    <s v="6240"/>
    <x v="1"/>
    <s v=""/>
    <x v="788"/>
    <s v="Clear PR440 Pay and Dept"/>
    <x v="0"/>
    <s v="F5_PR440_PDE"/>
    <s v="TARGET"/>
    <d v="2021-07-31T00:00:00"/>
    <d v="2021-08-04T00:00:00"/>
    <s v="Yes"/>
    <s v="Propane Operations-Northwest"/>
    <x v="9"/>
  </r>
  <r>
    <s v="AA"/>
    <s v="CU00"/>
    <s v="JRNL00540114"/>
    <s v="CF00-PR440-6290-8870"/>
    <s v="CF00"/>
    <s v="PR440"/>
    <s v="6290"/>
    <x v="1"/>
    <s v=""/>
    <x v="789"/>
    <s v="Clear PR440 Pay and Dept"/>
    <x v="0"/>
    <s v="F5_PR440_PDE"/>
    <s v="TARGET"/>
    <d v="2021-07-31T00:00:00"/>
    <d v="2021-08-04T00:00:00"/>
    <s v="Yes"/>
    <s v="Propane Operations-Northwest"/>
    <x v="8"/>
  </r>
  <r>
    <s v="AA"/>
    <s v="CU00"/>
    <s v="JRNL00540114"/>
    <s v="CF00-PR440-6110-8870"/>
    <s v="CF00"/>
    <s v="PR440"/>
    <s v="6110"/>
    <x v="1"/>
    <s v=""/>
    <x v="790"/>
    <s v="Clear PR440 Pay and Dept"/>
    <x v="0"/>
    <s v="F5_PR440_PDE"/>
    <s v="TARGET"/>
    <d v="2021-07-31T00:00:00"/>
    <d v="2021-08-04T00:00:00"/>
    <s v="Yes"/>
    <s v="Propane Operations-Northwest"/>
    <x v="1"/>
  </r>
  <r>
    <s v="AA"/>
    <s v="CU00"/>
    <s v="JRNL00529939"/>
    <s v="CF00-PR470-6250-8870"/>
    <s v="CF00"/>
    <s v="PR470"/>
    <s v="6250"/>
    <x v="1"/>
    <s v=""/>
    <x v="791"/>
    <s v="Clear PR470 Py and 62s (excl Storm Proj)"/>
    <x v="0"/>
    <s v="F5_PR470_STRMPYD"/>
    <s v="TARGET"/>
    <d v="2021-01-31T00:00:00"/>
    <d v="2021-02-10T00:00:00"/>
    <s v="Yes"/>
    <s v="Propane Operations-Hernando"/>
    <x v="13"/>
  </r>
  <r>
    <s v="AA"/>
    <s v="CU00"/>
    <s v="JRNL00529939"/>
    <s v="CF00-PR470-6290-8870"/>
    <s v="CF00"/>
    <s v="PR470"/>
    <s v="6290"/>
    <x v="1"/>
    <s v=""/>
    <x v="792"/>
    <s v="Clear PR470 Py and 62s (excl Storm Proj)"/>
    <x v="0"/>
    <s v="F5_PR470_STRMPYD"/>
    <s v="TARGET"/>
    <d v="2021-01-31T00:00:00"/>
    <d v="2021-02-10T00:00:00"/>
    <s v="Yes"/>
    <s v="Propane Operations-Hernando"/>
    <x v="8"/>
  </r>
  <r>
    <s v="AA"/>
    <s v="CU00"/>
    <s v="JRNL00529939"/>
    <s v="CF00-PR470-6240-8870"/>
    <s v="CF00"/>
    <s v="PR470"/>
    <s v="6240"/>
    <x v="1"/>
    <s v=""/>
    <x v="793"/>
    <s v="Clear PR470 Py and 62s (excl Storm Proj)"/>
    <x v="0"/>
    <s v="F5_PR470_STRMPYD"/>
    <s v="TARGET"/>
    <d v="2021-01-31T00:00:00"/>
    <d v="2021-02-10T00:00:00"/>
    <s v="Yes"/>
    <s v="Propane Operations-Hernando"/>
    <x v="9"/>
  </r>
  <r>
    <s v="AA"/>
    <s v="CU00"/>
    <s v="JRNL00529939"/>
    <s v="CF00-PR470-6220-8870"/>
    <s v="CF00"/>
    <s v="PR470"/>
    <s v="6220"/>
    <x v="1"/>
    <s v=""/>
    <x v="794"/>
    <s v="Clear PR470 Py and 62s (excl Storm Proj)"/>
    <x v="0"/>
    <s v="F5_PR470_STRMPYD"/>
    <s v="TARGET"/>
    <d v="2021-01-31T00:00:00"/>
    <d v="2021-02-10T00:00:00"/>
    <s v="Yes"/>
    <s v="Propane Operations-Hernando"/>
    <x v="4"/>
  </r>
  <r>
    <s v="AA"/>
    <s v="CU00"/>
    <s v="JRNL00529939"/>
    <s v="CF00-PR470-6120-8870"/>
    <s v="CF00"/>
    <s v="PR470"/>
    <s v="6120"/>
    <x v="1"/>
    <s v=""/>
    <x v="795"/>
    <s v="Clear PR470 Py and 62s (excl Storm Proj)"/>
    <x v="0"/>
    <s v="F5_PR470_STRMPYD"/>
    <s v="TARGET"/>
    <d v="2021-01-31T00:00:00"/>
    <d v="2021-02-10T00:00:00"/>
    <s v="Yes"/>
    <s v="Propane Operations-Hernando"/>
    <x v="0"/>
  </r>
  <r>
    <s v="AA"/>
    <s v="CU00"/>
    <s v="JRNL00529939"/>
    <s v="CF00-PR480-6120-8870"/>
    <s v="CF00"/>
    <s v="PR480"/>
    <s v="6120"/>
    <x v="1"/>
    <s v=""/>
    <x v="796"/>
    <s v="Clear PR480 Pay and Dept"/>
    <x v="0"/>
    <s v="F5_PR480_PDE"/>
    <s v="TARGET"/>
    <d v="2021-01-31T00:00:00"/>
    <d v="2021-02-10T00:00:00"/>
    <s v="Yes"/>
    <s v="Propane Operations-Newberry"/>
    <x v="0"/>
  </r>
  <r>
    <s v="AA"/>
    <s v="CU00"/>
    <s v="JRNL00529939"/>
    <s v="CF00-PR480-6110-8870"/>
    <s v="CF00"/>
    <s v="PR480"/>
    <s v="6110"/>
    <x v="1"/>
    <s v=""/>
    <x v="797"/>
    <s v="Clear PR480 Pay and Dept"/>
    <x v="0"/>
    <s v="F5_PR480_PDE"/>
    <s v="TARGET"/>
    <d v="2021-01-31T00:00:00"/>
    <d v="2021-02-10T00:00:00"/>
    <s v="Yes"/>
    <s v="Propane Operations-Newberry"/>
    <x v="1"/>
  </r>
  <r>
    <s v="AA"/>
    <s v="CU00"/>
    <s v="JRNL00536564"/>
    <s v="CF00-PR470-6390-8870"/>
    <s v="CF00"/>
    <s v="PR470"/>
    <s v="6390"/>
    <x v="1"/>
    <s v=""/>
    <x v="798"/>
    <s v="Clear PR470 Veh (incl Storm Proj)"/>
    <x v="0"/>
    <s v="F5_PR470_STRMVEH"/>
    <s v="TARGET"/>
    <d v="2021-05-31T00:00:00"/>
    <d v="2021-06-03T00:00:00"/>
    <s v="Yes"/>
    <s v="Propane Operations-Hernando"/>
    <x v="12"/>
  </r>
  <r>
    <s v="AA"/>
    <s v="CU00"/>
    <s v="JRNL00536564"/>
    <s v="CF00-PR470-6330-8870"/>
    <s v="CF00"/>
    <s v="PR470"/>
    <s v="6330"/>
    <x v="1"/>
    <s v=""/>
    <x v="799"/>
    <s v="Clear PR470 Veh (incl Storm Proj)"/>
    <x v="0"/>
    <s v="F5_PR470_STRMVEH"/>
    <s v="TARGET"/>
    <d v="2021-05-31T00:00:00"/>
    <d v="2021-06-03T00:00:00"/>
    <s v="Yes"/>
    <s v="Propane Operations-Hernando"/>
    <x v="11"/>
  </r>
  <r>
    <s v="AA"/>
    <s v="CU00"/>
    <s v="JRNL00536564"/>
    <s v="CF00-PR470-6310-8870"/>
    <s v="CF00"/>
    <s v="PR470"/>
    <s v="6310"/>
    <x v="1"/>
    <s v=""/>
    <x v="800"/>
    <s v="Clear PR470 Veh (incl Storm Proj)"/>
    <x v="0"/>
    <s v="F5_PR470_STRMVEH"/>
    <s v="TARGET"/>
    <d v="2021-05-31T00:00:00"/>
    <d v="2021-06-03T00:00:00"/>
    <s v="Yes"/>
    <s v="Propane Operations-Hernando"/>
    <x v="10"/>
  </r>
  <r>
    <s v="AA"/>
    <s v="CU00"/>
    <s v="JRNL00536564"/>
    <s v="CF00-PR470-6320-8870"/>
    <s v="CF00"/>
    <s v="PR470"/>
    <s v="6320"/>
    <x v="1"/>
    <s v=""/>
    <x v="801"/>
    <s v="Clear PR470 Veh (incl Storm Proj)"/>
    <x v="0"/>
    <s v="F5_PR470_STRMVEH"/>
    <s v="TARGET"/>
    <d v="2021-05-31T00:00:00"/>
    <d v="2021-06-03T00:00:00"/>
    <s v="Yes"/>
    <s v="Propane Operations-Hernando"/>
    <x v="2"/>
  </r>
  <r>
    <s v="AA"/>
    <s v="CU00"/>
    <s v="JRNL00531215"/>
    <s v="CF00-PR470-6330-8870"/>
    <s v="CF00"/>
    <s v="PR470"/>
    <s v="6330"/>
    <x v="1"/>
    <s v=""/>
    <x v="802"/>
    <s v="Clear PR470 Veh (incl Storm Proj)"/>
    <x v="0"/>
    <s v="F5_PR470_STRMVEH"/>
    <s v="TARGET"/>
    <d v="2021-02-28T00:00:00"/>
    <d v="2021-03-03T00:00:00"/>
    <s v="Yes"/>
    <s v="Propane Operations-Hernando"/>
    <x v="11"/>
  </r>
  <r>
    <s v="AA"/>
    <s v="CU00"/>
    <s v="JRNL00531215"/>
    <s v="CF00-PR470-6390-8870"/>
    <s v="CF00"/>
    <s v="PR470"/>
    <s v="6390"/>
    <x v="1"/>
    <s v=""/>
    <x v="803"/>
    <s v="Clear PR470 Veh (incl Storm Proj)"/>
    <x v="0"/>
    <s v="F5_PR470_STRMVEH"/>
    <s v="TARGET"/>
    <d v="2021-02-28T00:00:00"/>
    <d v="2021-03-03T00:00:00"/>
    <s v="Yes"/>
    <s v="Propane Operations-Hernando"/>
    <x v="12"/>
  </r>
  <r>
    <s v="AA"/>
    <s v="CU00"/>
    <s v="JRNL00538407"/>
    <s v="CF00-OP460-6290-8870"/>
    <s v="CF00"/>
    <s v="OP460"/>
    <s v="6290"/>
    <x v="1"/>
    <s v=""/>
    <x v="804"/>
    <s v="Clear OP460 Py and 62s (excl Storm Proj)"/>
    <x v="0"/>
    <s v="F5_OP460_STRMPYD"/>
    <s v="TARGET"/>
    <d v="2021-06-30T00:00:00"/>
    <d v="2021-07-06T00:00:00"/>
    <s v="Yes"/>
    <s v="Gas Operations-West"/>
    <x v="8"/>
  </r>
  <r>
    <s v="AA"/>
    <s v="CU00"/>
    <s v="JRNL00538407"/>
    <s v="CF00-OP460-6260-8870"/>
    <s v="CF00"/>
    <s v="OP460"/>
    <s v="6260"/>
    <x v="1"/>
    <s v=""/>
    <x v="805"/>
    <s v="Clear OP460 Py and 62s (excl Storm Proj)"/>
    <x v="0"/>
    <s v="F5_OP460_STRMPYD"/>
    <s v="TARGET"/>
    <d v="2021-06-30T00:00:00"/>
    <d v="2021-07-06T00:00:00"/>
    <s v="Yes"/>
    <s v="Gas Operations-West"/>
    <x v="18"/>
  </r>
  <r>
    <s v="AA"/>
    <s v="CU00"/>
    <s v="JRNL00538407"/>
    <s v="CF00-OP460-6240-8870"/>
    <s v="CF00"/>
    <s v="OP460"/>
    <s v="6240"/>
    <x v="1"/>
    <s v=""/>
    <x v="806"/>
    <s v="Clear OP460 Py and 62s (excl Storm Proj)"/>
    <x v="0"/>
    <s v="F5_OP460_STRMPYD"/>
    <s v="TARGET"/>
    <d v="2021-06-30T00:00:00"/>
    <d v="2021-07-06T00:00:00"/>
    <s v="Yes"/>
    <s v="Gas Operations-West"/>
    <x v="9"/>
  </r>
  <r>
    <s v="AA"/>
    <s v="CU00"/>
    <s v="JRNL00538407"/>
    <s v="CF00-OP460-6230-8870"/>
    <s v="CF00"/>
    <s v="OP460"/>
    <s v="6230"/>
    <x v="1"/>
    <s v=""/>
    <x v="807"/>
    <s v="Clear OP460 Py and 62s (excl Storm Proj)"/>
    <x v="0"/>
    <s v="F5_OP460_STRMPYD"/>
    <s v="TARGET"/>
    <d v="2021-06-30T00:00:00"/>
    <d v="2021-07-06T00:00:00"/>
    <s v="Yes"/>
    <s v="Gas Operations-West"/>
    <x v="15"/>
  </r>
  <r>
    <s v="AA"/>
    <s v="CU00"/>
    <s v="JRNL00540155"/>
    <s v="CF00-MS410-6110-8870"/>
    <s v="CF00"/>
    <s v="MS410"/>
    <s v="6110"/>
    <x v="1"/>
    <s v=""/>
    <x v="808"/>
    <s v="MS410_Payroll Accrual 1A"/>
    <x v="0"/>
    <s v="F8_MS410_PA1A"/>
    <s v="JRNL00540123"/>
    <d v="2021-08-31T00:00:00"/>
    <d v="2021-09-08T00:00:00"/>
    <s v="Yes"/>
    <s v="Measurement-SF"/>
    <x v="1"/>
  </r>
  <r>
    <s v="AA"/>
    <s v="CU00"/>
    <s v="JRNL00546858"/>
    <s v="CF00-MS410-6110-8870"/>
    <s v="CF00"/>
    <s v="MS410"/>
    <s v="6110"/>
    <x v="1"/>
    <s v=""/>
    <x v="809"/>
    <s v="MS410_Payroll Accrual 1A"/>
    <x v="0"/>
    <s v="F8_MS410_PA1A"/>
    <s v="JRNL00546837"/>
    <d v="2021-12-31T00:00:00"/>
    <d v="2022-01-07T00:00:00"/>
    <s v="Yes"/>
    <s v="Measurement-SF"/>
    <x v="1"/>
  </r>
  <r>
    <s v="AA"/>
    <s v="CU00"/>
    <s v="JRNL00531215"/>
    <s v="CF00-OP460-6390-8870"/>
    <s v="CF00"/>
    <s v="OP460"/>
    <s v="6390"/>
    <x v="1"/>
    <s v=""/>
    <x v="810"/>
    <s v="Clear OP460 Veh (incl Storm Proj)"/>
    <x v="0"/>
    <s v="F5_OP460_STRMVEH"/>
    <s v="TARGET"/>
    <d v="2021-02-28T00:00:00"/>
    <d v="2021-03-03T00:00:00"/>
    <s v="Yes"/>
    <s v="Gas Operations-West"/>
    <x v="12"/>
  </r>
  <r>
    <s v="AA"/>
    <s v="CU00"/>
    <s v="JRNL00538416"/>
    <s v="CF00-OP460-6110-8870"/>
    <s v="CF00"/>
    <s v="OP460"/>
    <s v="6110"/>
    <x v="1"/>
    <s v=""/>
    <x v="811"/>
    <s v="OP460_Payroll Accrual 1A"/>
    <x v="0"/>
    <s v="F8_OP460_PA1A"/>
    <s v="TARGET"/>
    <d v="2021-06-30T00:00:00"/>
    <d v="2021-07-06T00:00:00"/>
    <s v="Yes"/>
    <s v="Gas Operations-West"/>
    <x v="1"/>
  </r>
  <r>
    <s v="AA"/>
    <s v="CU00"/>
    <s v="JRNL00531251"/>
    <s v="CF00-MS410-6120-8870"/>
    <s v="CF00"/>
    <s v="MS410"/>
    <s v="6120"/>
    <x v="1"/>
    <s v=""/>
    <x v="812"/>
    <s v="MS410_Payroll Accrual 1B"/>
    <x v="0"/>
    <s v="F8_MS410_PA1B"/>
    <s v="JRNL00531224"/>
    <d v="2021-03-31T00:00:00"/>
    <d v="2021-04-06T00:00:00"/>
    <s v="Yes"/>
    <s v="Measurement-SF"/>
    <x v="0"/>
  </r>
  <r>
    <s v="PY"/>
    <s v="FC00"/>
    <s v="JRNL00528898"/>
    <s v="CF00-OP460-6120-8870"/>
    <s v="CF00"/>
    <s v="OP460"/>
    <s v="6120"/>
    <x v="1"/>
    <s v=""/>
    <x v="813"/>
    <s v="FC B02-OT/On Call/CT"/>
    <x v="0"/>
    <s v=""/>
    <s v="JRNL00528898"/>
    <d v="2021-01-14T00:00:00"/>
    <d v="2021-02-02T00:00:00"/>
    <s v="Yes"/>
    <s v="Gas Operations-West"/>
    <x v="0"/>
  </r>
  <r>
    <s v="AP-ACCR"/>
    <s v="CF00"/>
    <s v="JRNL00548483"/>
    <s v="CF00-FC460-7830-8870"/>
    <s v="CF00"/>
    <s v="FC460"/>
    <s v="7830"/>
    <x v="1"/>
    <s v=""/>
    <x v="569"/>
    <s v="Accrue- T&amp;T Pipeline Co Inc"/>
    <x v="0"/>
    <s v="113822A"/>
    <s v="JRNL00548483"/>
    <d v="2021-12-31T00:00:00"/>
    <d v="2022-01-06T00:00:00"/>
    <s v="Yes"/>
    <s v="Facilities-West"/>
    <x v="16"/>
  </r>
  <r>
    <s v="AP-ACCR"/>
    <s v="CF00"/>
    <s v="JRNL00528509"/>
    <s v="CF00-FC460-7830-8870"/>
    <s v="CF00"/>
    <s v="FC460"/>
    <s v="7830"/>
    <x v="1"/>
    <s v=""/>
    <x v="814"/>
    <s v="Accrue - CORPRO"/>
    <x v="0"/>
    <s v="December Estimate"/>
    <s v="JRNL00528503"/>
    <d v="2021-01-31T00:00:00"/>
    <d v="2021-01-14T00:00:00"/>
    <s v="Yes"/>
    <s v="Facilities-West"/>
    <x v="16"/>
  </r>
  <r>
    <s v="AP-ACCR"/>
    <s v="CF00"/>
    <s v="JRNL00528509"/>
    <s v="CF00-FC460-7830-8870"/>
    <s v="CF00"/>
    <s v="FC460"/>
    <s v="7830"/>
    <x v="1"/>
    <s v=""/>
    <x v="815"/>
    <s v="Accrue - AEGION/CORPRO"/>
    <x v="0"/>
    <s v="December Estimate"/>
    <s v="JRNL00528503"/>
    <d v="2021-01-31T00:00:00"/>
    <d v="2021-01-14T00:00:00"/>
    <s v="Yes"/>
    <s v="Facilities-West"/>
    <x v="16"/>
  </r>
  <r>
    <s v="PY"/>
    <s v="FC00"/>
    <s v="JRNL00547903"/>
    <s v="CF00-PR470-6110-8870"/>
    <s v="CF00"/>
    <s v="PR470"/>
    <s v="6110"/>
    <x v="1"/>
    <s v=""/>
    <x v="816"/>
    <s v="FC B48-Salaries"/>
    <x v="0"/>
    <s v=""/>
    <s v="JRNL00547903"/>
    <d v="2021-12-02T00:00:00"/>
    <d v="2022-01-03T00:00:00"/>
    <s v="Yes"/>
    <s v="Propane Operations-Hernando"/>
    <x v="1"/>
  </r>
  <r>
    <s v="PY"/>
    <s v="FC00"/>
    <s v="JRNL00547903"/>
    <s v="CF00-OP460-6110-8870"/>
    <s v="CF00"/>
    <s v="OP460"/>
    <s v="6110"/>
    <x v="1"/>
    <s v=""/>
    <x v="817"/>
    <s v="FC B48-Salaries"/>
    <x v="0"/>
    <s v=""/>
    <s v="JRNL00547903"/>
    <d v="2021-12-02T00:00:00"/>
    <d v="2022-01-03T00:00:00"/>
    <s v="Yes"/>
    <s v="Gas Operations-West"/>
    <x v="1"/>
  </r>
  <r>
    <s v="PY"/>
    <s v="FC00"/>
    <s v="JRNL00547903"/>
    <s v="CF00-MS410-6110-8870"/>
    <s v="CF00"/>
    <s v="MS410"/>
    <s v="6110"/>
    <x v="1"/>
    <s v=""/>
    <x v="818"/>
    <s v="FC B48-Salaries"/>
    <x v="0"/>
    <s v=""/>
    <s v="JRNL00547903"/>
    <d v="2021-12-02T00:00:00"/>
    <d v="2022-01-03T00:00:00"/>
    <s v="Yes"/>
    <s v="Measurement-SF"/>
    <x v="1"/>
  </r>
  <r>
    <s v="AA"/>
    <s v="CU00"/>
    <s v="JRNL00535010"/>
    <s v="CF00-PR470-6110-8870"/>
    <s v="CF00"/>
    <s v="PR470"/>
    <s v="6110"/>
    <x v="1"/>
    <s v=""/>
    <x v="819"/>
    <s v="PR470_Payroll Accrual 1A"/>
    <x v="0"/>
    <s v="F8_PR470_PA1A"/>
    <s v="JRNL00534927"/>
    <d v="2021-05-31T00:00:00"/>
    <d v="2021-06-03T00:00:00"/>
    <s v="Yes"/>
    <s v="Propane Operations-Hernando"/>
    <x v="1"/>
  </r>
  <r>
    <s v="AA"/>
    <s v="CU00"/>
    <s v="JRNL00529950"/>
    <s v="CF00-PR480-6110-8870"/>
    <s v="CF00"/>
    <s v="PR480"/>
    <s v="6110"/>
    <x v="1"/>
    <s v=""/>
    <x v="820"/>
    <s v="PR480_Payroll Accrual 1A"/>
    <x v="0"/>
    <s v="F8_PR480_PA1A"/>
    <s v="TARGET"/>
    <d v="2021-01-31T00:00:00"/>
    <d v="2021-02-10T00:00:00"/>
    <s v="Yes"/>
    <s v="Propane Operations-Newberry"/>
    <x v="1"/>
  </r>
  <r>
    <s v="AP-ADJ"/>
    <s v="CF00"/>
    <s v="JRNL00533607"/>
    <s v="CF00-FC460-7830-8870"/>
    <s v="CF00"/>
    <s v="FC460"/>
    <s v="7830"/>
    <x v="1"/>
    <s v=""/>
    <x v="821"/>
    <s v="Accrue - ALTERNATIVE GAS CONSTRUCTION IN"/>
    <x v="0"/>
    <s v="JRNL00533061"/>
    <s v="JRNL00533607"/>
    <d v="2021-03-31T00:00:00"/>
    <d v="2021-04-08T00:00:00"/>
    <s v="Yes"/>
    <s v="Facilities-West"/>
    <x v="16"/>
  </r>
  <r>
    <s v="AP-ADJ"/>
    <s v="CF00"/>
    <s v="JRNL00533657"/>
    <s v="CF00-FC460-7830-8870"/>
    <s v="CF00"/>
    <s v="FC460"/>
    <s v="7830"/>
    <x v="1"/>
    <s v=""/>
    <x v="822"/>
    <s v="Accrue - ALTERNATIVE GAS CONSTRUCTION IN"/>
    <x v="0"/>
    <s v="JRNL00533061"/>
    <s v="JRNL00533607"/>
    <d v="2021-04-30T00:00:00"/>
    <d v="2021-04-08T00:00:00"/>
    <s v="Yes"/>
    <s v="Facilities-West"/>
    <x v="16"/>
  </r>
  <r>
    <s v="AP-ADJ"/>
    <s v="CF00"/>
    <s v="JRNL00533657"/>
    <s v="CF00-FC460-7830-8870"/>
    <s v="CF00"/>
    <s v="FC460"/>
    <s v="7830"/>
    <x v="1"/>
    <s v=""/>
    <x v="823"/>
    <s v="Accrue - ALTERNATIVE GAS CONSTRUCTION IN"/>
    <x v="0"/>
    <s v="JRNL00533061"/>
    <s v="JRNL00533607"/>
    <d v="2021-04-30T00:00:00"/>
    <d v="2021-04-08T00:00:00"/>
    <s v="Yes"/>
    <s v="Facilities-West"/>
    <x v="16"/>
  </r>
  <r>
    <s v="AP-ADJ"/>
    <s v="CF00"/>
    <s v="JRNL00533607"/>
    <s v="CF00-FC460-7830-8870"/>
    <s v="CF00"/>
    <s v="FC460"/>
    <s v="7830"/>
    <x v="1"/>
    <s v=""/>
    <x v="824"/>
    <s v="Accrue - ALTERNATIVE GAS CONSTRUCTION IN"/>
    <x v="0"/>
    <s v="JRNL00533061"/>
    <s v="JRNL00533607"/>
    <d v="2021-03-31T00:00:00"/>
    <d v="2021-04-08T00:00:00"/>
    <s v="Yes"/>
    <s v="Facilities-West"/>
    <x v="16"/>
  </r>
  <r>
    <s v="AP-ACCR"/>
    <s v="CF00"/>
    <s v="JRNL00543608"/>
    <s v="CF00-FC460-7830-8870"/>
    <s v="CF00"/>
    <s v="FC460"/>
    <s v="7830"/>
    <x v="1"/>
    <s v=""/>
    <x v="825"/>
    <s v="Accrue-WORLD WIDE NONDESTRUCTIVE TESTI"/>
    <x v="0"/>
    <s v="4376"/>
    <s v="JRNL00543563"/>
    <d v="2021-10-31T00:00:00"/>
    <d v="2021-10-06T00:00:00"/>
    <s v="Yes"/>
    <s v="Facilities-West"/>
    <x v="16"/>
  </r>
  <r>
    <s v="AP-ACCR"/>
    <s v="CF00"/>
    <s v="JRNL00543563"/>
    <s v="CF00-FC460-7830-8870"/>
    <s v="CF00"/>
    <s v="FC460"/>
    <s v="7830"/>
    <x v="1"/>
    <s v=""/>
    <x v="321"/>
    <s v="Accrue-WORLD WIDE NONDESTRUCTIVE TESTI"/>
    <x v="0"/>
    <s v="4376"/>
    <s v="JRNL00543563"/>
    <d v="2021-09-30T00:00:00"/>
    <d v="2021-10-06T00:00:00"/>
    <s v="Yes"/>
    <s v="Facilities-West"/>
    <x v="16"/>
  </r>
  <r>
    <s v="PY"/>
    <s v="FC00"/>
    <s v="JRNL00538005"/>
    <s v="CF00-OP460-6120-8870"/>
    <s v="CF00"/>
    <s v="OP460"/>
    <s v="6120"/>
    <x v="1"/>
    <s v=""/>
    <x v="826"/>
    <s v="FC B24-OT/On Call/CT"/>
    <x v="0"/>
    <s v=""/>
    <s v="JRNL00538005"/>
    <d v="2021-06-17T00:00:00"/>
    <d v="2021-07-01T00:00:00"/>
    <s v="Yes"/>
    <s v="Gas Operations-West"/>
    <x v="0"/>
  </r>
  <r>
    <s v="PY"/>
    <s v="FC00"/>
    <s v="JRNL00538005"/>
    <s v="CF00-PR470-6120-8870"/>
    <s v="CF00"/>
    <s v="PR470"/>
    <s v="6120"/>
    <x v="1"/>
    <s v=""/>
    <x v="827"/>
    <s v="FC B24-OT/On Call/CT"/>
    <x v="0"/>
    <s v=""/>
    <s v="JRNL00538005"/>
    <d v="2021-06-17T00:00:00"/>
    <d v="2021-07-01T00:00:00"/>
    <s v="Yes"/>
    <s v="Propane Operations-Hernando"/>
    <x v="0"/>
  </r>
  <r>
    <s v="AA"/>
    <s v="CU00"/>
    <s v="JRNL00535008"/>
    <s v="CF00-MS410-6120-8870"/>
    <s v="CF00"/>
    <s v="MS410"/>
    <s v="6120"/>
    <x v="1"/>
    <s v=""/>
    <x v="828"/>
    <s v="MS410_Payroll Accrual 1B"/>
    <x v="0"/>
    <s v="F8_MS410_PA1B"/>
    <s v="JRNL00534925"/>
    <d v="2021-05-31T00:00:00"/>
    <d v="2021-06-03T00:00:00"/>
    <s v="Yes"/>
    <s v="Measurement-SF"/>
    <x v="0"/>
  </r>
  <r>
    <s v="PY"/>
    <s v="FC00"/>
    <s v="JRNL00542398"/>
    <s v="CF00-OP460-6120-8870"/>
    <s v="CF00"/>
    <s v="OP460"/>
    <s v="6120"/>
    <x v="1"/>
    <s v=""/>
    <x v="829"/>
    <s v="FC B36-OT/On Call/CT"/>
    <x v="0"/>
    <s v=""/>
    <s v="JRNL00542398"/>
    <d v="2021-09-09T00:00:00"/>
    <d v="2021-10-01T00:00:00"/>
    <s v="Yes"/>
    <s v="Gas Operations-West"/>
    <x v="0"/>
  </r>
  <r>
    <s v="AP-PCARD"/>
    <s v="CU00"/>
    <s v="JRNL00536293"/>
    <s v="CF00-FC460-7830-8870"/>
    <s v="CF00"/>
    <s v="FC460"/>
    <s v="7830"/>
    <x v="1"/>
    <s v=""/>
    <x v="830"/>
    <s v="Zimmer/Facilities Maintenance-7830"/>
    <x v="0"/>
    <s v="052021"/>
    <s v="JRNL00536293"/>
    <d v="2021-05-31T00:00:00"/>
    <d v="2021-06-01T00:00:00"/>
    <s v="Yes"/>
    <s v="Facilities-West"/>
    <x v="16"/>
  </r>
  <r>
    <s v="AA"/>
    <s v="CU00"/>
    <s v="JRNL00535010"/>
    <s v="CF00-PR470-6120-8870"/>
    <s v="CF00"/>
    <s v="PR470"/>
    <s v="6120"/>
    <x v="1"/>
    <s v=""/>
    <x v="831"/>
    <s v="PR470_Payroll Accrual 1B"/>
    <x v="0"/>
    <s v="F8_PR470_PA1B"/>
    <s v="JRNL00534927"/>
    <d v="2021-05-31T00:00:00"/>
    <d v="2021-06-03T00:00:00"/>
    <s v="Yes"/>
    <s v="Propane Operations-Hernando"/>
    <x v="0"/>
  </r>
  <r>
    <s v="AP-ACCR"/>
    <s v="CF00"/>
    <s v="JRNL00540018"/>
    <s v="CF00-FC460-7830-8870"/>
    <s v="CF00"/>
    <s v="FC460"/>
    <s v="7830"/>
    <x v="1"/>
    <s v=""/>
    <x v="353"/>
    <s v="Accrue-T &amp; T PIPELINE"/>
    <x v="0"/>
    <s v="113662A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459"/>
    <s v="Accrue-T &amp; T PIPELINE"/>
    <x v="0"/>
    <s v="113665A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276"/>
    <s v="Accrue-T &amp; T PIPELINE"/>
    <x v="0"/>
    <s v="113676A"/>
    <s v="JRNL00540018"/>
    <d v="2021-07-31T00:00:00"/>
    <d v="2021-08-04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612"/>
    <s v="Accrue-T &amp; T PIPELINE"/>
    <x v="0"/>
    <s v="113676A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832"/>
    <s v="Accrue-T &amp; T PIPELINE"/>
    <x v="0"/>
    <s v="113683A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379"/>
    <s v="Accrue-T &amp; T PIPELINE"/>
    <x v="0"/>
    <s v="113687A"/>
    <s v="JRNL00540018"/>
    <d v="2021-08-31T00:00:00"/>
    <d v="2021-08-05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285"/>
    <s v="Accrue-T &amp; T PIPELINE"/>
    <x v="0"/>
    <s v="113683A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341"/>
    <s v="Accrue-T &amp; T PIPELINE"/>
    <x v="0"/>
    <s v="113687A"/>
    <s v="JRNL00540018"/>
    <d v="2021-07-31T00:00:00"/>
    <d v="2021-08-04T00:00:00"/>
    <s v="Yes"/>
    <s v="Facilities-West"/>
    <x v="16"/>
  </r>
  <r>
    <s v="AA"/>
    <s v="CU00"/>
    <s v="JRNL00531215"/>
    <s v="CF00-OP460-6330-8870"/>
    <s v="CF00"/>
    <s v="OP460"/>
    <s v="6330"/>
    <x v="1"/>
    <s v=""/>
    <x v="833"/>
    <s v="Clear OP460 Veh (incl Storm Proj)"/>
    <x v="0"/>
    <s v="F5_OP460_STRMVEH"/>
    <s v="TARGET"/>
    <d v="2021-02-28T00:00:00"/>
    <d v="2021-03-03T00:00:00"/>
    <s v="Yes"/>
    <s v="Gas Operations-West"/>
    <x v="11"/>
  </r>
  <r>
    <s v="AA"/>
    <s v="CU00"/>
    <s v="JRNL00531215"/>
    <s v="CF00-OP460-6320-8870"/>
    <s v="CF00"/>
    <s v="OP460"/>
    <s v="6320"/>
    <x v="1"/>
    <s v=""/>
    <x v="834"/>
    <s v="Clear OP460 Veh (incl Storm Proj)"/>
    <x v="0"/>
    <s v="F5_OP460_STRMVEH"/>
    <s v="TARGET"/>
    <d v="2021-02-28T00:00:00"/>
    <d v="2021-03-03T00:00:00"/>
    <s v="Yes"/>
    <s v="Gas Operations-West"/>
    <x v="2"/>
  </r>
  <r>
    <s v="AA"/>
    <s v="CU00"/>
    <s v="JRNL00531215"/>
    <s v="CF00-OP460-6310-8870"/>
    <s v="CF00"/>
    <s v="OP460"/>
    <s v="6310"/>
    <x v="1"/>
    <s v=""/>
    <x v="835"/>
    <s v="Clear OP460 Veh (incl Storm Proj)"/>
    <x v="0"/>
    <s v="F5_OP460_STRMVEH"/>
    <s v="TARGET"/>
    <d v="2021-02-28T00:00:00"/>
    <d v="2021-03-03T00:00:00"/>
    <s v="Yes"/>
    <s v="Gas Operations-West"/>
    <x v="10"/>
  </r>
  <r>
    <s v="AA"/>
    <s v="CU00"/>
    <s v="JRNL00529939"/>
    <s v="CF00-OP460-6390-8870"/>
    <s v="CF00"/>
    <s v="OP460"/>
    <s v="6390"/>
    <x v="1"/>
    <s v=""/>
    <x v="836"/>
    <s v="Clear OP460 Veh (incl Storm Proj)"/>
    <x v="0"/>
    <s v="F5_OP460_STRMVEH"/>
    <s v="TARGET"/>
    <d v="2021-01-31T00:00:00"/>
    <d v="2021-02-10T00:00:00"/>
    <s v="Yes"/>
    <s v="Gas Operations-West"/>
    <x v="12"/>
  </r>
  <r>
    <s v="AA"/>
    <s v="CU00"/>
    <s v="JRNL00529939"/>
    <s v="CF00-OP460-6330-8870"/>
    <s v="CF00"/>
    <s v="OP460"/>
    <s v="6330"/>
    <x v="1"/>
    <s v=""/>
    <x v="837"/>
    <s v="Clear OP460 Veh (incl Storm Proj)"/>
    <x v="0"/>
    <s v="F5_OP460_STRMVEH"/>
    <s v="TARGET"/>
    <d v="2021-01-31T00:00:00"/>
    <d v="2021-02-10T00:00:00"/>
    <s v="Yes"/>
    <s v="Gas Operations-West"/>
    <x v="11"/>
  </r>
  <r>
    <s v="AA"/>
    <s v="CU00"/>
    <s v="JRNL00529939"/>
    <s v="CF00-OP460-6320-8870"/>
    <s v="CF00"/>
    <s v="OP460"/>
    <s v="6320"/>
    <x v="1"/>
    <s v=""/>
    <x v="838"/>
    <s v="Clear OP460 Veh (incl Storm Proj)"/>
    <x v="0"/>
    <s v="F5_OP460_STRMVEH"/>
    <s v="TARGET"/>
    <d v="2021-01-31T00:00:00"/>
    <d v="2021-02-10T00:00:00"/>
    <s v="Yes"/>
    <s v="Gas Operations-West"/>
    <x v="2"/>
  </r>
  <r>
    <s v="AA"/>
    <s v="CU00"/>
    <s v="JRNL00529939"/>
    <s v="CF00-OP460-6310-8870"/>
    <s v="CF00"/>
    <s v="OP460"/>
    <s v="6310"/>
    <x v="1"/>
    <s v=""/>
    <x v="839"/>
    <s v="Clear OP460 Veh (incl Storm Proj)"/>
    <x v="0"/>
    <s v="F5_OP460_STRMVEH"/>
    <s v="TARGET"/>
    <d v="2021-01-31T00:00:00"/>
    <d v="2021-02-10T00:00:00"/>
    <s v="Yes"/>
    <s v="Gas Operations-West"/>
    <x v="10"/>
  </r>
  <r>
    <s v="PY"/>
    <s v="FC00"/>
    <s v="JRNL00547897"/>
    <s v="CF00-PR470-6110-8870"/>
    <s v="CF00"/>
    <s v="PR470"/>
    <s v="6110"/>
    <x v="1"/>
    <s v=""/>
    <x v="840"/>
    <s v="FC B52-Salaries"/>
    <x v="0"/>
    <s v=""/>
    <s v="JRNL00547897"/>
    <d v="2021-12-30T00:00:00"/>
    <d v="2022-01-04T00:00:00"/>
    <s v="Yes"/>
    <s v="Propane Operations-Hernando"/>
    <x v="1"/>
  </r>
  <r>
    <s v="PY"/>
    <s v="FC00"/>
    <s v="JRNL00547897"/>
    <s v="CF00-OP460-6110-8870"/>
    <s v="CF00"/>
    <s v="OP460"/>
    <s v="6110"/>
    <x v="1"/>
    <s v=""/>
    <x v="841"/>
    <s v="FC B52-Salaries"/>
    <x v="0"/>
    <s v=""/>
    <s v="JRNL00547897"/>
    <d v="2021-12-30T00:00:00"/>
    <d v="2022-01-04T00:00:00"/>
    <s v="Yes"/>
    <s v="Gas Operations-West"/>
    <x v="1"/>
  </r>
  <r>
    <s v="PY"/>
    <s v="FC00"/>
    <s v="JRNL00547897"/>
    <s v="CF00-MS410-6110-8870"/>
    <s v="CF00"/>
    <s v="MS410"/>
    <s v="6110"/>
    <x v="1"/>
    <s v=""/>
    <x v="842"/>
    <s v="FC B52-Salaries"/>
    <x v="0"/>
    <s v=""/>
    <s v="JRNL00547897"/>
    <d v="2021-12-30T00:00:00"/>
    <d v="2022-01-04T00:00:00"/>
    <s v="Yes"/>
    <s v="Measurement-SF"/>
    <x v="1"/>
  </r>
  <r>
    <s v="AA"/>
    <s v="CU00"/>
    <s v="JRNL00536574"/>
    <s v="CF00-OP460-6110-8870"/>
    <s v="CF00"/>
    <s v="OP460"/>
    <s v="6110"/>
    <x v="1"/>
    <s v=""/>
    <x v="843"/>
    <s v="OP460_Payroll Accrual 1A"/>
    <x v="0"/>
    <s v="F8_OP460_PA1A"/>
    <s v="TARGET"/>
    <d v="2021-05-31T00:00:00"/>
    <d v="2021-06-03T00:00:00"/>
    <s v="Yes"/>
    <s v="Gas Operations-West"/>
    <x v="1"/>
  </r>
  <r>
    <s v="AA"/>
    <s v="CU00"/>
    <s v="JRNL00534926"/>
    <s v="CF00-OP460-6110-8870"/>
    <s v="CF00"/>
    <s v="OP460"/>
    <s v="6110"/>
    <x v="1"/>
    <s v=""/>
    <x v="844"/>
    <s v="OP460_Payroll Accrual 1A"/>
    <x v="0"/>
    <s v="F8_OP460_PA1A"/>
    <s v="TARGET"/>
    <d v="2021-04-30T00:00:00"/>
    <d v="2021-05-05T00:00:00"/>
    <s v="Yes"/>
    <s v="Gas Operations-West"/>
    <x v="1"/>
  </r>
  <r>
    <s v="AA"/>
    <s v="CU00"/>
    <s v="JRNL00529950"/>
    <s v="CF00-PR480-6120-8870"/>
    <s v="CF00"/>
    <s v="PR480"/>
    <s v="6120"/>
    <x v="1"/>
    <s v=""/>
    <x v="845"/>
    <s v="PR480_Payroll Accrual 1B"/>
    <x v="0"/>
    <s v="F8_PR480_PA1B"/>
    <s v="TARGET"/>
    <d v="2021-01-31T00:00:00"/>
    <d v="2021-02-10T00:00:00"/>
    <s v="Yes"/>
    <s v="Propane Operations-Newberry"/>
    <x v="0"/>
  </r>
  <r>
    <s v="PY"/>
    <s v="FC00"/>
    <s v="JRNL00539135"/>
    <s v="CF00-PR470-6120-8870"/>
    <s v="CF00"/>
    <s v="PR470"/>
    <s v="6120"/>
    <x v="1"/>
    <s v=""/>
    <x v="846"/>
    <s v="FC B28-OT/On Call/CT"/>
    <x v="0"/>
    <s v=""/>
    <s v="JRNL00539135"/>
    <d v="2021-07-15T00:00:00"/>
    <d v="2021-08-02T00:00:00"/>
    <s v="Yes"/>
    <s v="Propane Operations-Hernando"/>
    <x v="0"/>
  </r>
  <r>
    <s v="PY"/>
    <s v="FC00"/>
    <s v="JRNL00539135"/>
    <s v="CF00-OP460-6120-8870"/>
    <s v="CF00"/>
    <s v="OP460"/>
    <s v="6120"/>
    <x v="1"/>
    <s v=""/>
    <x v="847"/>
    <s v="FC B28-OT/On Call/CT"/>
    <x v="0"/>
    <s v=""/>
    <s v="JRNL00539135"/>
    <d v="2021-07-15T00:00:00"/>
    <d v="2021-08-02T00:00:00"/>
    <s v="Yes"/>
    <s v="Gas Operations-West"/>
    <x v="0"/>
  </r>
  <r>
    <s v="PY"/>
    <s v="FC00"/>
    <s v="JRNL00537580"/>
    <s v="CF00-MS410-6120-8870"/>
    <s v="CF00"/>
    <s v="MS410"/>
    <s v="6120"/>
    <x v="1"/>
    <s v=""/>
    <x v="848"/>
    <s v="FC B22-OT/On Call/CT"/>
    <x v="0"/>
    <s v=""/>
    <s v="JRNL00537580"/>
    <d v="2021-06-03T00:00:00"/>
    <d v="2021-07-01T00:00:00"/>
    <s v="Yes"/>
    <s v="Measurement-SF"/>
    <x v="0"/>
  </r>
  <r>
    <s v="PY"/>
    <s v="FC00"/>
    <s v="JRNL00537580"/>
    <s v="CF00-OP460-6120-8870"/>
    <s v="CF00"/>
    <s v="OP460"/>
    <s v="6120"/>
    <x v="1"/>
    <s v=""/>
    <x v="849"/>
    <s v="FC B22-OT/On Call/CT"/>
    <x v="0"/>
    <s v=""/>
    <s v="JRNL00537580"/>
    <d v="2021-06-03T00:00:00"/>
    <d v="2021-07-01T00:00:00"/>
    <s v="Yes"/>
    <s v="Gas Operations-West"/>
    <x v="0"/>
  </r>
  <r>
    <s v="PY"/>
    <s v="FC00"/>
    <s v="JRNL00537580"/>
    <s v="CF00-PR470-6120-8870"/>
    <s v="CF00"/>
    <s v="PR470"/>
    <s v="6120"/>
    <x v="1"/>
    <s v=""/>
    <x v="502"/>
    <s v="FC B22-OT/On Call/CT"/>
    <x v="0"/>
    <s v=""/>
    <s v="JRNL00537580"/>
    <d v="2021-06-03T00:00:00"/>
    <d v="2021-07-01T00:00:00"/>
    <s v="Yes"/>
    <s v="Propane Operations-Hernando"/>
    <x v="0"/>
  </r>
  <r>
    <s v="PY"/>
    <s v="FC00"/>
    <s v="JRNL00541166"/>
    <s v="CF00-MS410-6110-8870"/>
    <s v="CF00"/>
    <s v="MS410"/>
    <s v="6110"/>
    <x v="1"/>
    <s v=""/>
    <x v="850"/>
    <s v="FC B34-Salaries"/>
    <x v="0"/>
    <s v=""/>
    <s v="JRNL00541166"/>
    <d v="2021-08-26T00:00:00"/>
    <d v="2021-08-30T00:00:00"/>
    <s v="Yes"/>
    <s v="Measurement-SF"/>
    <x v="1"/>
  </r>
  <r>
    <s v="PY"/>
    <s v="FC00"/>
    <s v="JRNL00541166"/>
    <s v="CF00-PR470-6110-8870"/>
    <s v="CF00"/>
    <s v="PR470"/>
    <s v="6110"/>
    <x v="1"/>
    <s v=""/>
    <x v="840"/>
    <s v="FC B34-Salaries"/>
    <x v="0"/>
    <s v=""/>
    <s v="JRNL00541166"/>
    <d v="2021-08-26T00:00:00"/>
    <d v="2021-08-30T00:00:00"/>
    <s v="Yes"/>
    <s v="Propane Operations-Hernando"/>
    <x v="1"/>
  </r>
  <r>
    <s v="PY"/>
    <s v="FC00"/>
    <s v="JRNL00541166"/>
    <s v="CF00-OP460-6110-8870"/>
    <s v="CF00"/>
    <s v="OP460"/>
    <s v="6110"/>
    <x v="1"/>
    <s v=""/>
    <x v="851"/>
    <s v="FC B34-Salaries"/>
    <x v="0"/>
    <s v=""/>
    <s v="JRNL00541166"/>
    <d v="2021-08-26T00:00:00"/>
    <d v="2021-08-30T00:00:00"/>
    <s v="Yes"/>
    <s v="Gas Operations-West"/>
    <x v="1"/>
  </r>
  <r>
    <s v="PY"/>
    <s v="FC00"/>
    <s v="JRNL00544367"/>
    <s v="CF00-PR470-6110-8870"/>
    <s v="CF00"/>
    <s v="PR470"/>
    <s v="6110"/>
    <x v="1"/>
    <s v=""/>
    <x v="852"/>
    <s v="FC B40-Salaries"/>
    <x v="0"/>
    <s v=""/>
    <s v="JRNL00544367"/>
    <d v="2021-10-07T00:00:00"/>
    <d v="2021-10-29T00:00:00"/>
    <s v="Yes"/>
    <s v="Propane Operations-Hernando"/>
    <x v="1"/>
  </r>
  <r>
    <s v="PY"/>
    <s v="FC00"/>
    <s v="JRNL00544367"/>
    <s v="CF00-OP460-6110-8870"/>
    <s v="CF00"/>
    <s v="OP460"/>
    <s v="6110"/>
    <x v="1"/>
    <s v=""/>
    <x v="853"/>
    <s v="FC B40-Salaries"/>
    <x v="0"/>
    <s v=""/>
    <s v="JRNL00544367"/>
    <d v="2021-10-07T00:00:00"/>
    <d v="2021-10-29T00:00:00"/>
    <s v="Yes"/>
    <s v="Gas Operations-West"/>
    <x v="1"/>
  </r>
  <r>
    <s v="PY"/>
    <s v="FC00"/>
    <s v="JRNL00544367"/>
    <s v="CF00-MS410-6110-8870"/>
    <s v="CF00"/>
    <s v="MS410"/>
    <s v="6110"/>
    <x v="1"/>
    <s v=""/>
    <x v="854"/>
    <s v="FC B40-Salaries"/>
    <x v="0"/>
    <s v=""/>
    <s v="JRNL00544367"/>
    <d v="2021-10-07T00:00:00"/>
    <d v="2021-10-29T00:00:00"/>
    <s v="Yes"/>
    <s v="Measurement-SF"/>
    <x v="1"/>
  </r>
  <r>
    <s v="AP-ADJ"/>
    <s v="CF00"/>
    <s v="JRNL00533601"/>
    <s v="CF00-FC460-7830-8870"/>
    <s v="CF00"/>
    <s v="FC460"/>
    <s v="7830"/>
    <x v="1"/>
    <s v=""/>
    <x v="855"/>
    <s v="SAMPLE/ PT METER CHANGE"/>
    <x v="0"/>
    <s v="JRNL00531329"/>
    <s v="JRNL00533601"/>
    <d v="2021-03-31T00:00:00"/>
    <d v="2021-04-08T00:00:00"/>
    <s v="Yes"/>
    <s v="Facilities-West"/>
    <x v="16"/>
  </r>
  <r>
    <s v="PY"/>
    <s v="FC00"/>
    <s v="JRNL00532528"/>
    <s v="CF00-PR470-6110-8870"/>
    <s v="CF00"/>
    <s v="PR470"/>
    <s v="6110"/>
    <x v="1"/>
    <s v=""/>
    <x v="856"/>
    <s v="FC B10-Salaries"/>
    <x v="0"/>
    <s v=""/>
    <s v="JRNL00532528"/>
    <d v="2021-03-11T00:00:00"/>
    <d v="2021-04-01T00:00:00"/>
    <s v="Yes"/>
    <s v="Propane Operations-Hernando"/>
    <x v="1"/>
  </r>
  <r>
    <s v="PY"/>
    <s v="FC00"/>
    <s v="JRNL00532528"/>
    <s v="CF00-OP460-6110-8870"/>
    <s v="CF00"/>
    <s v="OP460"/>
    <s v="6110"/>
    <x v="1"/>
    <s v=""/>
    <x v="857"/>
    <s v="FC B10-Salaries"/>
    <x v="0"/>
    <s v=""/>
    <s v="JRNL00532528"/>
    <d v="2021-03-11T00:00:00"/>
    <d v="2021-04-01T00:00:00"/>
    <s v="Yes"/>
    <s v="Gas Operations-West"/>
    <x v="1"/>
  </r>
  <r>
    <s v="PY"/>
    <s v="FC00"/>
    <s v="JRNL00532528"/>
    <s v="CF00-MS410-6110-8870"/>
    <s v="CF00"/>
    <s v="MS410"/>
    <s v="6110"/>
    <x v="1"/>
    <s v=""/>
    <x v="858"/>
    <s v="FC B10-Salaries"/>
    <x v="0"/>
    <s v=""/>
    <s v="JRNL00532528"/>
    <d v="2021-03-11T00:00:00"/>
    <d v="2021-04-01T00:00:00"/>
    <s v="Yes"/>
    <s v="Measurement-SF"/>
    <x v="1"/>
  </r>
  <r>
    <s v="AA"/>
    <s v="CU00"/>
    <s v="JRNL00538407"/>
    <s v="CF00-OP460-6220-8870"/>
    <s v="CF00"/>
    <s v="OP460"/>
    <s v="6220"/>
    <x v="1"/>
    <s v=""/>
    <x v="859"/>
    <s v="Clear OP460 Py and 62s (excl Storm Proj)"/>
    <x v="0"/>
    <s v="F5_OP460_STRMPYD"/>
    <s v="TARGET"/>
    <d v="2021-06-30T00:00:00"/>
    <d v="2021-07-06T00:00:00"/>
    <s v="Yes"/>
    <s v="Gas Operations-West"/>
    <x v="4"/>
  </r>
  <r>
    <s v="AA"/>
    <s v="CU00"/>
    <s v="JRNL00538407"/>
    <s v="CF00-OP460-6120-8870"/>
    <s v="CF00"/>
    <s v="OP460"/>
    <s v="6120"/>
    <x v="1"/>
    <s v=""/>
    <x v="860"/>
    <s v="Clear OP460 Py and 62s (excl Storm Proj)"/>
    <x v="0"/>
    <s v="F5_OP460_STRMPYD"/>
    <s v="TARGET"/>
    <d v="2021-06-30T00:00:00"/>
    <d v="2021-07-06T00:00:00"/>
    <s v="Yes"/>
    <s v="Gas Operations-West"/>
    <x v="0"/>
  </r>
  <r>
    <s v="AA"/>
    <s v="CU00"/>
    <s v="JRNL00538407"/>
    <s v="CF00-OP460-6110-8870"/>
    <s v="CF00"/>
    <s v="OP460"/>
    <s v="6110"/>
    <x v="1"/>
    <s v=""/>
    <x v="861"/>
    <s v="Clear OP460 Py and 62s (excl Storm Proj)"/>
    <x v="0"/>
    <s v="F5_OP460_STRMPYD"/>
    <s v="TARGET"/>
    <d v="2021-06-30T00:00:00"/>
    <d v="2021-07-06T00:00:00"/>
    <s v="Yes"/>
    <s v="Gas Operations-West"/>
    <x v="1"/>
  </r>
  <r>
    <s v="AA"/>
    <s v="CU00"/>
    <s v="JRNL00533153"/>
    <s v="CF00-OP460-6110-8870"/>
    <s v="CF00"/>
    <s v="OP460"/>
    <s v="6110"/>
    <x v="1"/>
    <s v=""/>
    <x v="862"/>
    <s v="Clear OP460 Py and 62s (excl Storm Proj)"/>
    <x v="0"/>
    <s v="F5_OP460_STRMPYD"/>
    <s v="TARGET"/>
    <d v="2021-03-31T00:00:00"/>
    <d v="2021-04-06T00:00:00"/>
    <s v="Yes"/>
    <s v="Gas Operations-West"/>
    <x v="1"/>
  </r>
  <r>
    <s v="AA"/>
    <s v="CU00"/>
    <s v="JRNL00533153"/>
    <s v="CF00-OP460-6250-8870"/>
    <s v="CF00"/>
    <s v="OP460"/>
    <s v="6250"/>
    <x v="1"/>
    <s v=""/>
    <x v="863"/>
    <s v="Clear OP460 Py and 62s (excl Storm Proj)"/>
    <x v="0"/>
    <s v="F5_OP460_STRMPYD"/>
    <s v="TARGET"/>
    <d v="2021-03-31T00:00:00"/>
    <d v="2021-04-06T00:00:00"/>
    <s v="Yes"/>
    <s v="Gas Operations-West"/>
    <x v="13"/>
  </r>
  <r>
    <s v="AA"/>
    <s v="CU00"/>
    <s v="JRNL00533153"/>
    <s v="CF00-OP460-6240-8870"/>
    <s v="CF00"/>
    <s v="OP460"/>
    <s v="6240"/>
    <x v="1"/>
    <s v=""/>
    <x v="864"/>
    <s v="Clear OP460 Py and 62s (excl Storm Proj)"/>
    <x v="0"/>
    <s v="F5_OP460_STRMPYD"/>
    <s v="TARGET"/>
    <d v="2021-03-31T00:00:00"/>
    <d v="2021-04-06T00:00:00"/>
    <s v="Yes"/>
    <s v="Gas Operations-West"/>
    <x v="9"/>
  </r>
  <r>
    <s v="AA"/>
    <s v="CU00"/>
    <s v="JRNL00533153"/>
    <s v="CF00-OP460-6220-8870"/>
    <s v="CF00"/>
    <s v="OP460"/>
    <s v="6220"/>
    <x v="1"/>
    <s v=""/>
    <x v="865"/>
    <s v="Clear OP460 Py and 62s (excl Storm Proj)"/>
    <x v="0"/>
    <s v="F5_OP460_STRMPYD"/>
    <s v="TARGET"/>
    <d v="2021-03-31T00:00:00"/>
    <d v="2021-04-06T00:00:00"/>
    <s v="Yes"/>
    <s v="Gas Operations-West"/>
    <x v="4"/>
  </r>
  <r>
    <s v="AA"/>
    <s v="CU00"/>
    <s v="JRNL00531251"/>
    <s v="CF00-MS410-6110-8870"/>
    <s v="CF00"/>
    <s v="MS410"/>
    <s v="6110"/>
    <x v="1"/>
    <s v=""/>
    <x v="866"/>
    <s v="MS410_Payroll Accrual 1A"/>
    <x v="0"/>
    <s v="F8_MS410_PA1A"/>
    <s v="JRNL00531224"/>
    <d v="2021-03-31T00:00:00"/>
    <d v="2021-04-06T00:00:00"/>
    <s v="Yes"/>
    <s v="Measurement-SF"/>
    <x v="1"/>
  </r>
  <r>
    <s v="AA"/>
    <s v="CU00"/>
    <s v="JRNL00533153"/>
    <s v="CF00-OP460-6120-8870"/>
    <s v="CF00"/>
    <s v="OP460"/>
    <s v="6120"/>
    <x v="1"/>
    <s v=""/>
    <x v="867"/>
    <s v="Clear OP460 Py and 62s (excl Storm Proj)"/>
    <x v="0"/>
    <s v="F5_OP460_STRMPYD"/>
    <s v="TARGET"/>
    <d v="2021-03-31T00:00:00"/>
    <d v="2021-04-06T00:00:00"/>
    <s v="Yes"/>
    <s v="Gas Operations-West"/>
    <x v="0"/>
  </r>
  <r>
    <s v="AA"/>
    <s v="CU00"/>
    <s v="JRNL00533153"/>
    <s v="CF00-OP460-6260-8870"/>
    <s v="CF00"/>
    <s v="OP460"/>
    <s v="6260"/>
    <x v="1"/>
    <s v=""/>
    <x v="868"/>
    <s v="Clear OP460 Py and 62s (excl Storm Proj)"/>
    <x v="0"/>
    <s v="F5_OP460_STRMPYD"/>
    <s v="TARGET"/>
    <d v="2021-03-31T00:00:00"/>
    <d v="2021-04-06T00:00:00"/>
    <s v="Yes"/>
    <s v="Gas Operations-West"/>
    <x v="18"/>
  </r>
  <r>
    <s v="AA"/>
    <s v="CU00"/>
    <s v="JRNL00533153"/>
    <s v="CF00-OP460-6290-8870"/>
    <s v="CF00"/>
    <s v="OP460"/>
    <s v="6290"/>
    <x v="1"/>
    <s v=""/>
    <x v="869"/>
    <s v="Clear OP460 Py and 62s (excl Storm Proj)"/>
    <x v="0"/>
    <s v="F5_OP460_STRMPYD"/>
    <s v="TARGET"/>
    <d v="2021-03-31T00:00:00"/>
    <d v="2021-04-06T00:00:00"/>
    <s v="Yes"/>
    <s v="Gas Operations-West"/>
    <x v="8"/>
  </r>
  <r>
    <s v="PY"/>
    <s v="FC00"/>
    <s v="JRNL00535891"/>
    <s v="CF00-PR470-6110-8870"/>
    <s v="CF00"/>
    <s v="PR470"/>
    <s v="6110"/>
    <x v="1"/>
    <s v=""/>
    <x v="870"/>
    <s v="FC B20-Salaries"/>
    <x v="0"/>
    <s v=""/>
    <s v="JRNL00535891"/>
    <d v="2021-05-20T00:00:00"/>
    <d v="2021-06-01T00:00:00"/>
    <s v="Yes"/>
    <s v="Propane Operations-Hernando"/>
    <x v="1"/>
  </r>
  <r>
    <s v="PY"/>
    <s v="FC00"/>
    <s v="JRNL00535891"/>
    <s v="CF00-OP460-6110-8870"/>
    <s v="CF00"/>
    <s v="OP460"/>
    <s v="6110"/>
    <x v="1"/>
    <s v=""/>
    <x v="871"/>
    <s v="FC B20-Salaries"/>
    <x v="0"/>
    <s v=""/>
    <s v="JRNL00535891"/>
    <d v="2021-05-20T00:00:00"/>
    <d v="2021-06-01T00:00:00"/>
    <s v="Yes"/>
    <s v="Gas Operations-West"/>
    <x v="1"/>
  </r>
  <r>
    <s v="PY"/>
    <s v="FC00"/>
    <s v="JRNL00535891"/>
    <s v="CF00-MS410-6110-8870"/>
    <s v="CF00"/>
    <s v="MS410"/>
    <s v="6110"/>
    <x v="1"/>
    <s v=""/>
    <x v="678"/>
    <s v="FC B20-Salaries"/>
    <x v="0"/>
    <s v=""/>
    <s v="JRNL00535891"/>
    <d v="2021-05-20T00:00:00"/>
    <d v="2021-06-01T00:00:00"/>
    <s v="Yes"/>
    <s v="Measurement-SF"/>
    <x v="1"/>
  </r>
  <r>
    <s v="AP-ACCR"/>
    <s v="CF00"/>
    <s v="JRNL00545328"/>
    <s v="CF00-FC460-7830-8870"/>
    <s v="CF00"/>
    <s v="FC460"/>
    <s v="7830"/>
    <x v="1"/>
    <s v=""/>
    <x v="872"/>
    <s v="Accrue-CORRPRO COMPANIES INC"/>
    <x v="0"/>
    <s v="645551"/>
    <s v="JRNL00545145"/>
    <d v="2021-11-30T00:00:00"/>
    <d v="2021-11-04T00:00:00"/>
    <s v="Yes"/>
    <s v="Facilities-West"/>
    <x v="16"/>
  </r>
  <r>
    <s v="AP-ACCR"/>
    <s v="CF00"/>
    <s v="JRNL00545328"/>
    <s v="CF00-FC460-7830-8870"/>
    <s v="CF00"/>
    <s v="FC460"/>
    <s v="7830"/>
    <x v="1"/>
    <s v=""/>
    <x v="873"/>
    <s v="Accrue-CORRPRO COMPANIES INC"/>
    <x v="0"/>
    <s v="649014"/>
    <s v="JRNL00545145"/>
    <d v="2021-11-30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360"/>
    <s v="Accrue-CORRPRO COMPANIES INC"/>
    <x v="0"/>
    <s v="645551"/>
    <s v="JRNL00545145"/>
    <d v="2021-10-31T00:00:00"/>
    <d v="2021-11-04T00:00:00"/>
    <s v="Yes"/>
    <s v="Facilities-West"/>
    <x v="16"/>
  </r>
  <r>
    <s v="AP-ACCR"/>
    <s v="CF00"/>
    <s v="JRNL00545145"/>
    <s v="CF00-FC460-7830-8870"/>
    <s v="CF00"/>
    <s v="FC460"/>
    <s v="7830"/>
    <x v="1"/>
    <s v=""/>
    <x v="409"/>
    <s v="Accrue-CORRPRO COMPANIES INC"/>
    <x v="0"/>
    <s v="649014"/>
    <s v="JRNL00545145"/>
    <d v="2021-10-31T00:00:00"/>
    <d v="2021-11-04T00:00:00"/>
    <s v="Yes"/>
    <s v="Facilities-West"/>
    <x v="16"/>
  </r>
  <r>
    <s v="AA"/>
    <s v="CU00"/>
    <s v="JRNL00540157"/>
    <s v="CF00-PR470-6110-8870"/>
    <s v="CF00"/>
    <s v="PR470"/>
    <s v="6110"/>
    <x v="1"/>
    <s v=""/>
    <x v="874"/>
    <s v="PR470_Payroll Accrual 1A"/>
    <x v="0"/>
    <s v="F8_PR470_PA1A"/>
    <s v="JRNL00540125"/>
    <d v="2021-08-31T00:00:00"/>
    <d v="2021-09-08T00:00:00"/>
    <s v="Yes"/>
    <s v="Propane Operations-Hernando"/>
    <x v="1"/>
  </r>
  <r>
    <s v="AA"/>
    <s v="CU00"/>
    <s v="JRNL00540155"/>
    <s v="CF00-MS410-6120-8870"/>
    <s v="CF00"/>
    <s v="MS410"/>
    <s v="6120"/>
    <x v="1"/>
    <s v=""/>
    <x v="875"/>
    <s v="MS410_Payroll Accrual 1B"/>
    <x v="0"/>
    <s v="F8_MS410_PA1B"/>
    <s v="JRNL00540123"/>
    <d v="2021-08-31T00:00:00"/>
    <d v="2021-09-08T00:00:00"/>
    <s v="Yes"/>
    <s v="Measurement-SF"/>
    <x v="0"/>
  </r>
  <r>
    <s v="PLANT"/>
    <s v="CF00"/>
    <s v="JRNL00543985"/>
    <s v="CF00-FC460-7830-8870"/>
    <s v="CF00"/>
    <s v="FC460"/>
    <s v="7830"/>
    <x v="1"/>
    <s v=""/>
    <x v="876"/>
    <s v="Write off CWIP Balance"/>
    <x v="0"/>
    <s v=""/>
    <s v="JRNL00543985"/>
    <d v="2021-09-30T00:00:00"/>
    <d v="2021-10-08T00:00:00"/>
    <s v="Yes"/>
    <s v="Facilities-West"/>
    <x v="16"/>
  </r>
  <r>
    <s v="PY"/>
    <s v="FC00"/>
    <s v="JRNL00542783"/>
    <s v="CF00-MS410-6110-8870"/>
    <s v="CF00"/>
    <s v="MS410"/>
    <s v="6110"/>
    <x v="1"/>
    <s v=""/>
    <x v="877"/>
    <s v="FC B38-Salaries"/>
    <x v="0"/>
    <s v=""/>
    <s v="JRNL00542783"/>
    <d v="2021-09-23T00:00:00"/>
    <d v="2021-10-01T00:00:00"/>
    <s v="Yes"/>
    <s v="Measurement-SF"/>
    <x v="1"/>
  </r>
  <r>
    <s v="AA"/>
    <s v="CU00"/>
    <s v="JRNL00535008"/>
    <s v="CF00-MS410-6110-8870"/>
    <s v="CF00"/>
    <s v="MS410"/>
    <s v="6110"/>
    <x v="1"/>
    <s v=""/>
    <x v="878"/>
    <s v="MS410_Payroll Accrual 1A"/>
    <x v="0"/>
    <s v="F8_MS410_PA1A"/>
    <s v="JRNL00534925"/>
    <d v="2021-05-31T00:00:00"/>
    <d v="2021-06-03T00:00:00"/>
    <s v="Yes"/>
    <s v="Measurement-SF"/>
    <x v="1"/>
  </r>
  <r>
    <s v="PY"/>
    <s v="FC00"/>
    <s v="JRNL00542783"/>
    <s v="CF00-OP460-6110-8870"/>
    <s v="CF00"/>
    <s v="OP460"/>
    <s v="6110"/>
    <x v="1"/>
    <s v=""/>
    <x v="879"/>
    <s v="FC B38-Salaries"/>
    <x v="0"/>
    <s v=""/>
    <s v="JRNL00542783"/>
    <d v="2021-09-23T00:00:00"/>
    <d v="2021-10-01T00:00:00"/>
    <s v="Yes"/>
    <s v="Gas Operations-West"/>
    <x v="1"/>
  </r>
  <r>
    <s v="PY"/>
    <s v="FC00"/>
    <s v="JRNL00542783"/>
    <s v="CF00-PR470-6110-8870"/>
    <s v="CF00"/>
    <s v="PR470"/>
    <s v="6110"/>
    <x v="1"/>
    <s v=""/>
    <x v="589"/>
    <s v="FC B38-Salaries"/>
    <x v="0"/>
    <s v=""/>
    <s v="JRNL00542783"/>
    <d v="2021-09-23T00:00:00"/>
    <d v="2021-10-01T00:00:00"/>
    <s v="Yes"/>
    <s v="Propane Operations-Hernando"/>
    <x v="1"/>
  </r>
  <r>
    <s v="AA"/>
    <s v="CU00"/>
    <s v="JRNL00541881"/>
    <s v="CF00-MS410-6120-8870"/>
    <s v="CF00"/>
    <s v="MS410"/>
    <s v="6120"/>
    <x v="1"/>
    <s v=""/>
    <x v="880"/>
    <s v="MS410_Payroll Accrual 1B"/>
    <x v="0"/>
    <s v="F8_MS410_PA1B"/>
    <s v="JRNL00541818"/>
    <d v="2021-09-30T00:00:00"/>
    <d v="2021-10-05T00:00:00"/>
    <s v="Yes"/>
    <s v="Measurement-SF"/>
    <x v="0"/>
  </r>
  <r>
    <s v="AP-ADJ"/>
    <s v="CF00"/>
    <s v="JRNL00533657"/>
    <s v="CF00-FC460-7830-8870"/>
    <s v="CF00"/>
    <s v="FC460"/>
    <s v="7830"/>
    <x v="1"/>
    <s v=""/>
    <x v="881"/>
    <s v="Accrue - PRECISION METER REPAIR INC"/>
    <x v="0"/>
    <s v="JRNL00533061"/>
    <s v="JRNL00533607"/>
    <d v="2021-04-30T00:00:00"/>
    <d v="2021-04-08T00:00:00"/>
    <s v="Yes"/>
    <s v="Facilities-West"/>
    <x v="16"/>
  </r>
  <r>
    <s v="AP-ADJ"/>
    <s v="CF00"/>
    <s v="JRNL00533657"/>
    <s v="CF00-FC460-7830-8870"/>
    <s v="CF00"/>
    <s v="FC460"/>
    <s v="7830"/>
    <x v="1"/>
    <s v=""/>
    <x v="882"/>
    <s v="Accrue - PRECISION METER REPAIR INC"/>
    <x v="0"/>
    <s v="JRNL00533061"/>
    <s v="JRNL00533607"/>
    <d v="2021-04-30T00:00:00"/>
    <d v="2021-04-08T00:00:00"/>
    <s v="Yes"/>
    <s v="Facilities-West"/>
    <x v="16"/>
  </r>
  <r>
    <s v="AP-ADJ"/>
    <s v="CF00"/>
    <s v="JRNL00533657"/>
    <s v="CF00-FC460-7830-8870"/>
    <s v="CF00"/>
    <s v="FC460"/>
    <s v="7830"/>
    <x v="1"/>
    <s v=""/>
    <x v="883"/>
    <s v="Accrue - PRECISION METER REPAIR INC"/>
    <x v="0"/>
    <s v="JRNL00533061"/>
    <s v="JRNL00533607"/>
    <d v="2021-04-30T00:00:00"/>
    <d v="2021-04-08T00:00:00"/>
    <s v="Yes"/>
    <s v="Facilities-West"/>
    <x v="16"/>
  </r>
  <r>
    <s v="AP-ADJ"/>
    <s v="CF00"/>
    <s v="JRNL00533607"/>
    <s v="CF00-FC460-7830-8870"/>
    <s v="CF00"/>
    <s v="FC460"/>
    <s v="7830"/>
    <x v="1"/>
    <s v=""/>
    <x v="884"/>
    <s v="Accrue - PRECISION METER REPAIR INC"/>
    <x v="0"/>
    <s v="JRNL00533061"/>
    <s v="JRNL00533607"/>
    <d v="2021-03-31T00:00:00"/>
    <d v="2021-04-08T00:00:00"/>
    <s v="Yes"/>
    <s v="Facilities-West"/>
    <x v="16"/>
  </r>
  <r>
    <s v="AP-ADJ"/>
    <s v="CF00"/>
    <s v="JRNL00533607"/>
    <s v="CF00-FC460-7830-8870"/>
    <s v="CF00"/>
    <s v="FC460"/>
    <s v="7830"/>
    <x v="1"/>
    <s v=""/>
    <x v="885"/>
    <s v="Accrue - PRECISION METER REPAIR INC"/>
    <x v="0"/>
    <s v="JRNL00533061"/>
    <s v="JRNL00533607"/>
    <d v="2021-03-31T00:00:00"/>
    <d v="2021-04-08T00:00:00"/>
    <s v="Yes"/>
    <s v="Facilities-West"/>
    <x v="16"/>
  </r>
  <r>
    <s v="AP-ADJ"/>
    <s v="CF00"/>
    <s v="JRNL00533607"/>
    <s v="CF00-FC460-7830-8870"/>
    <s v="CF00"/>
    <s v="FC460"/>
    <s v="7830"/>
    <x v="1"/>
    <s v=""/>
    <x v="322"/>
    <s v="Accrue - PRECISION METER REPAIR INC"/>
    <x v="0"/>
    <s v="JRNL00533061"/>
    <s v="JRNL00533607"/>
    <d v="2021-03-31T00:00:00"/>
    <d v="2021-04-08T00:00:00"/>
    <s v="Yes"/>
    <s v="Facilities-West"/>
    <x v="16"/>
  </r>
  <r>
    <s v="AA"/>
    <s v="CU00"/>
    <s v="JRNL00527628"/>
    <s v="CF00-OP460-6110-8870"/>
    <s v="CF00"/>
    <s v="OP460"/>
    <s v="6110"/>
    <x v="1"/>
    <s v=""/>
    <x v="886"/>
    <s v="OP460_Payroll Accrual 1A"/>
    <x v="0"/>
    <s v="F8_OP460_PA1A"/>
    <s v="JRNL00527598"/>
    <d v="2021-01-31T00:00:00"/>
    <d v="2021-02-10T00:00:00"/>
    <s v="Yes"/>
    <s v="Gas Operations-West"/>
    <x v="1"/>
  </r>
  <r>
    <s v="AP-ACCR"/>
    <s v="CF00"/>
    <s v="JRNL00540146"/>
    <s v="CF00-FC460-7830-8870"/>
    <s v="CF00"/>
    <s v="FC460"/>
    <s v="7830"/>
    <x v="1"/>
    <s v=""/>
    <x v="887"/>
    <s v="Accrue-T &amp; T PIPELINE"/>
    <x v="0"/>
    <s v="113662A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888"/>
    <s v="Accrue-T &amp; T PIPELINE"/>
    <x v="0"/>
    <s v="113665A"/>
    <s v="JRNL00540018"/>
    <d v="2021-08-31T00:00:00"/>
    <d v="2021-08-05T00:00:00"/>
    <s v="Yes"/>
    <s v="Facilities-West"/>
    <x v="16"/>
  </r>
  <r>
    <s v="AA"/>
    <s v="CU00"/>
    <s v="JRNL00540157"/>
    <s v="CF00-PR470-6120-8870"/>
    <s v="CF00"/>
    <s v="PR470"/>
    <s v="6120"/>
    <x v="1"/>
    <s v=""/>
    <x v="889"/>
    <s v="PR470_Payroll Accrual 1B"/>
    <x v="0"/>
    <s v="F8_PR470_PA1B"/>
    <s v="JRNL00540125"/>
    <d v="2021-08-31T00:00:00"/>
    <d v="2021-09-08T00:00:00"/>
    <s v="Yes"/>
    <s v="Propane Operations-Hernando"/>
    <x v="0"/>
  </r>
  <r>
    <s v="AA"/>
    <s v="CU00"/>
    <s v="JRNL00527628"/>
    <s v="CF00-OP460-6120-8870"/>
    <s v="CF00"/>
    <s v="OP460"/>
    <s v="6120"/>
    <x v="1"/>
    <s v=""/>
    <x v="890"/>
    <s v="OP460_Payroll Accrual 1B"/>
    <x v="0"/>
    <s v="F8_OP460_PA1B"/>
    <s v="JRNL00527598"/>
    <d v="2021-01-31T00:00:00"/>
    <d v="2021-02-10T00:00:00"/>
    <s v="Yes"/>
    <s v="Gas Operations-West"/>
    <x v="0"/>
  </r>
  <r>
    <s v="AA"/>
    <s v="CU00"/>
    <s v="JRNL00535009"/>
    <s v="CF00-OP460-6120-8870"/>
    <s v="CF00"/>
    <s v="OP460"/>
    <s v="6120"/>
    <x v="1"/>
    <s v=""/>
    <x v="891"/>
    <s v="OP460_Payroll Accrual 1B"/>
    <x v="0"/>
    <s v="F8_OP460_PA1B"/>
    <s v="JRNL00534926"/>
    <d v="2021-05-31T00:00:00"/>
    <d v="2021-06-03T00:00:00"/>
    <s v="Yes"/>
    <s v="Gas Operations-West"/>
    <x v="0"/>
  </r>
  <r>
    <s v="AA"/>
    <s v="CU00"/>
    <s v="JRNL00541881"/>
    <s v="CF00-MS410-6110-8870"/>
    <s v="CF00"/>
    <s v="MS410"/>
    <s v="6110"/>
    <x v="1"/>
    <s v=""/>
    <x v="892"/>
    <s v="MS410_Payroll Accrual 1A"/>
    <x v="0"/>
    <s v="F8_MS410_PA1A"/>
    <s v="JRNL00541818"/>
    <d v="2021-09-30T00:00:00"/>
    <d v="2021-10-05T00:00:00"/>
    <s v="Yes"/>
    <s v="Measurement-SF"/>
    <x v="1"/>
  </r>
  <r>
    <s v="PY"/>
    <s v="FC00"/>
    <s v="JRNL00538016"/>
    <s v="CF00-OP460-6120-8870"/>
    <s v="CF00"/>
    <s v="OP460"/>
    <s v="6120"/>
    <x v="1"/>
    <s v=""/>
    <x v="893"/>
    <s v="FC B26-OT/On Call/CT"/>
    <x v="0"/>
    <s v=""/>
    <s v="JRNL00538016"/>
    <d v="2021-06-30T00:00:00"/>
    <d v="2021-07-01T00:00:00"/>
    <s v="Yes"/>
    <s v="Gas Operations-West"/>
    <x v="0"/>
  </r>
  <r>
    <s v="PY"/>
    <s v="FC00"/>
    <s v="JRNL00538016"/>
    <s v="CF00-PR470-6120-8870"/>
    <s v="CF00"/>
    <s v="PR470"/>
    <s v="6120"/>
    <x v="1"/>
    <s v=""/>
    <x v="894"/>
    <s v="FC B26-OT/On Call/CT"/>
    <x v="0"/>
    <s v=""/>
    <s v="JRNL00538016"/>
    <d v="2021-06-30T00:00:00"/>
    <d v="2021-07-01T00:00:00"/>
    <s v="Yes"/>
    <s v="Propane Operations-Hernando"/>
    <x v="0"/>
  </r>
  <r>
    <s v="AP-PCARD"/>
    <s v="CU00"/>
    <s v="JRNL00532659"/>
    <s v="CF00-FC400-7830-8870"/>
    <s v="CF00"/>
    <s v="FC400"/>
    <s v="7830"/>
    <x v="1"/>
    <s v=""/>
    <x v="187"/>
    <s v="Washington/Facilities Maintenance-7830"/>
    <x v="0"/>
    <s v="031021"/>
    <s v="JRNL00532659"/>
    <d v="2021-03-31T00:00:00"/>
    <d v="2021-04-01T00:00:00"/>
    <s v="Yes"/>
    <s v="Facilities-FPU"/>
    <x v="16"/>
  </r>
  <r>
    <s v="AP-PCARD"/>
    <s v="CU00"/>
    <s v="JRNL00532659"/>
    <s v="CF00-FC400-7830-8870"/>
    <s v="CF00"/>
    <s v="FC400"/>
    <s v="7830"/>
    <x v="1"/>
    <s v=""/>
    <x v="895"/>
    <s v="Washington/Facilities Maintenance-7830"/>
    <x v="0"/>
    <s v="031021"/>
    <s v="JRNL00532659"/>
    <d v="2021-03-31T00:00:00"/>
    <d v="2021-04-01T00:00:00"/>
    <s v="Yes"/>
    <s v="Facilities-FPU"/>
    <x v="16"/>
  </r>
  <r>
    <s v="AP-PCARD"/>
    <s v="CU00"/>
    <s v="JRNL00532659"/>
    <s v="CF00-FC400-7830-8870"/>
    <s v="CF00"/>
    <s v="FC400"/>
    <s v="7830"/>
    <x v="1"/>
    <s v=""/>
    <x v="896"/>
    <s v="Washington/Facilities Maintenance-7830"/>
    <x v="0"/>
    <s v="031021"/>
    <s v="JRNL00532659"/>
    <d v="2021-03-31T00:00:00"/>
    <d v="2021-04-01T00:00:00"/>
    <s v="Yes"/>
    <s v="Facilities-FPU"/>
    <x v="16"/>
  </r>
  <r>
    <s v="AP-PCARD"/>
    <s v="CU00"/>
    <s v="JRNL00532659"/>
    <s v="CF00-FC400-7830-8870"/>
    <s v="CF00"/>
    <s v="FC400"/>
    <s v="7830"/>
    <x v="1"/>
    <s v=""/>
    <x v="897"/>
    <s v="Washington/Facilities Maintenance-7830"/>
    <x v="0"/>
    <s v="031021"/>
    <s v="JRNL00532659"/>
    <d v="2021-03-31T00:00:00"/>
    <d v="2021-04-01T00:00:00"/>
    <s v="Yes"/>
    <s v="Facilities-FPU"/>
    <x v="16"/>
  </r>
  <r>
    <s v="AP-PCARD"/>
    <s v="CU00"/>
    <s v="JRNL00532659"/>
    <s v="CF00-FC400-7830-8870"/>
    <s v="CF00"/>
    <s v="FC400"/>
    <s v="7830"/>
    <x v="1"/>
    <s v=""/>
    <x v="898"/>
    <s v="Washington/Facilities Maintenance-7830"/>
    <x v="0"/>
    <s v="031021"/>
    <s v="JRNL00532659"/>
    <d v="2021-03-31T00:00:00"/>
    <d v="2021-04-01T00:00:00"/>
    <s v="Yes"/>
    <s v="Facilities-FPU"/>
    <x v="16"/>
  </r>
  <r>
    <s v="AA"/>
    <s v="CU00"/>
    <s v="JRNL00548545"/>
    <s v="CF00-MS410-6210-8870"/>
    <s v="CF00"/>
    <s v="MS410"/>
    <s v="6210"/>
    <x v="1"/>
    <s v=""/>
    <x v="899"/>
    <s v="Clear MS410 Pay and Dept"/>
    <x v="0"/>
    <s v="F5_MS410_PD"/>
    <s v="TARGET"/>
    <d v="2021-12-31T00:00:00"/>
    <d v="2022-01-07T00:00:00"/>
    <s v="Yes"/>
    <s v="Measurement-SF"/>
    <x v="3"/>
  </r>
  <r>
    <s v="AA"/>
    <s v="CU00"/>
    <s v="JRNL00548545"/>
    <s v="CF00-MS410-6120-8870"/>
    <s v="CF00"/>
    <s v="MS410"/>
    <s v="6120"/>
    <x v="1"/>
    <s v=""/>
    <x v="900"/>
    <s v="Clear MS410 Pay and Dept"/>
    <x v="0"/>
    <s v="F5_MS410_PD"/>
    <s v="TARGET"/>
    <d v="2021-12-31T00:00:00"/>
    <d v="2022-01-07T00:00:00"/>
    <s v="Yes"/>
    <s v="Measurement-SF"/>
    <x v="0"/>
  </r>
  <r>
    <s v="AA"/>
    <s v="CU00"/>
    <s v="JRNL00548545"/>
    <s v="CF00-MS410-6110-8870"/>
    <s v="CF00"/>
    <s v="MS410"/>
    <s v="6110"/>
    <x v="1"/>
    <s v=""/>
    <x v="901"/>
    <s v="Clear MS410 Pay and Dept"/>
    <x v="0"/>
    <s v="F5_MS410_PD"/>
    <s v="TARGET"/>
    <d v="2021-12-31T00:00:00"/>
    <d v="2022-01-07T00:00:00"/>
    <s v="Yes"/>
    <s v="Measurement-SF"/>
    <x v="1"/>
  </r>
  <r>
    <s v="AA"/>
    <s v="CU00"/>
    <s v="JRNL00548545"/>
    <s v="CF00-MS410-6390-8870"/>
    <s v="CF00"/>
    <s v="MS410"/>
    <s v="6390"/>
    <x v="1"/>
    <s v=""/>
    <x v="902"/>
    <s v="Clear MS410 Pay and Dept"/>
    <x v="0"/>
    <s v="F5_MS410_PD"/>
    <s v="TARGET"/>
    <d v="2021-12-31T00:00:00"/>
    <d v="2022-01-07T00:00:00"/>
    <s v="Yes"/>
    <s v="Measurement-SF"/>
    <x v="12"/>
  </r>
  <r>
    <s v="AA"/>
    <s v="CU00"/>
    <s v="JRNL00548545"/>
    <s v="CF00-MS410-6330-8870"/>
    <s v="CF00"/>
    <s v="MS410"/>
    <s v="6330"/>
    <x v="1"/>
    <s v=""/>
    <x v="903"/>
    <s v="Clear MS410 Pay and Dept"/>
    <x v="0"/>
    <s v="F5_MS410_PD"/>
    <s v="TARGET"/>
    <d v="2021-12-31T00:00:00"/>
    <d v="2022-01-07T00:00:00"/>
    <s v="Yes"/>
    <s v="Measurement-SF"/>
    <x v="11"/>
  </r>
  <r>
    <s v="AA"/>
    <s v="CU00"/>
    <s v="JRNL00548545"/>
    <s v="CF00-MS410-6310-8870"/>
    <s v="CF00"/>
    <s v="MS410"/>
    <s v="6310"/>
    <x v="1"/>
    <s v=""/>
    <x v="904"/>
    <s v="Clear MS410 Pay and Dept"/>
    <x v="0"/>
    <s v="F5_MS410_PD"/>
    <s v="TARGET"/>
    <d v="2021-12-31T00:00:00"/>
    <d v="2022-01-07T00:00:00"/>
    <s v="Yes"/>
    <s v="Measurement-SF"/>
    <x v="10"/>
  </r>
  <r>
    <s v="AA"/>
    <s v="CU00"/>
    <s v="JRNL00548545"/>
    <s v="CF00-MS410-6320-8870"/>
    <s v="CF00"/>
    <s v="MS410"/>
    <s v="6320"/>
    <x v="1"/>
    <s v=""/>
    <x v="905"/>
    <s v="Clear MS410 Pay and Dept"/>
    <x v="0"/>
    <s v="F5_MS410_PD"/>
    <s v="TARGET"/>
    <d v="2021-12-31T00:00:00"/>
    <d v="2022-01-07T00:00:00"/>
    <s v="Yes"/>
    <s v="Measurement-SF"/>
    <x v="2"/>
  </r>
  <r>
    <s v="AA"/>
    <s v="CU00"/>
    <s v="JRNL00543501"/>
    <s v="CF00-MS410-6120-8870"/>
    <s v="CF00"/>
    <s v="MS410"/>
    <s v="6120"/>
    <x v="1"/>
    <s v=""/>
    <x v="906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31215"/>
    <s v="CF00-PR470-6320-8870"/>
    <s v="CF00"/>
    <s v="PR470"/>
    <s v="6320"/>
    <x v="1"/>
    <s v=""/>
    <x v="907"/>
    <s v="Clear PR470 Veh (incl Storm Proj)"/>
    <x v="0"/>
    <s v="F5_PR470_STRMVEH"/>
    <s v="TARGET"/>
    <d v="2021-02-28T00:00:00"/>
    <d v="2021-03-03T00:00:00"/>
    <s v="Yes"/>
    <s v="Propane Operations-Hernando"/>
    <x v="2"/>
  </r>
  <r>
    <s v="AA"/>
    <s v="CU00"/>
    <s v="JRNL00531215"/>
    <s v="CF00-PR470-6310-8870"/>
    <s v="CF00"/>
    <s v="PR470"/>
    <s v="6310"/>
    <x v="1"/>
    <s v=""/>
    <x v="908"/>
    <s v="Clear PR470 Veh (incl Storm Proj)"/>
    <x v="0"/>
    <s v="F5_PR470_STRMVEH"/>
    <s v="TARGET"/>
    <d v="2021-02-28T00:00:00"/>
    <d v="2021-03-03T00:00:00"/>
    <s v="Yes"/>
    <s v="Propane Operations-Hernando"/>
    <x v="10"/>
  </r>
  <r>
    <s v="AA"/>
    <s v="CU00"/>
    <s v="JRNL00529939"/>
    <s v="CF00-PR470-6310-8870"/>
    <s v="CF00"/>
    <s v="PR470"/>
    <s v="6310"/>
    <x v="1"/>
    <s v=""/>
    <x v="909"/>
    <s v="Clear PR470 Veh (incl Storm Proj)"/>
    <x v="0"/>
    <s v="F5_PR470_STRMVEH"/>
    <s v="TARGET"/>
    <d v="2021-01-31T00:00:00"/>
    <d v="2021-02-10T00:00:00"/>
    <s v="Yes"/>
    <s v="Propane Operations-Hernando"/>
    <x v="10"/>
  </r>
  <r>
    <s v="AA"/>
    <s v="CU00"/>
    <s v="JRNL00529939"/>
    <s v="CF00-PR470-6390-8870"/>
    <s v="CF00"/>
    <s v="PR470"/>
    <s v="6390"/>
    <x v="1"/>
    <s v=""/>
    <x v="910"/>
    <s v="Clear PR470 Veh (incl Storm Proj)"/>
    <x v="0"/>
    <s v="F5_PR470_STRMVEH"/>
    <s v="TARGET"/>
    <d v="2021-01-31T00:00:00"/>
    <d v="2021-02-10T00:00:00"/>
    <s v="Yes"/>
    <s v="Propane Operations-Hernando"/>
    <x v="12"/>
  </r>
  <r>
    <s v="AA"/>
    <s v="CU00"/>
    <s v="JRNL00529939"/>
    <s v="CF00-PR470-6330-8870"/>
    <s v="CF00"/>
    <s v="PR470"/>
    <s v="6330"/>
    <x v="1"/>
    <s v=""/>
    <x v="911"/>
    <s v="Clear PR470 Veh (incl Storm Proj)"/>
    <x v="0"/>
    <s v="F5_PR470_STRMVEH"/>
    <s v="TARGET"/>
    <d v="2021-01-31T00:00:00"/>
    <d v="2021-02-10T00:00:00"/>
    <s v="Yes"/>
    <s v="Propane Operations-Hernando"/>
    <x v="11"/>
  </r>
  <r>
    <s v="AA"/>
    <s v="CU00"/>
    <s v="JRNL00548545"/>
    <s v="CF00-MS410-6290-8870"/>
    <s v="CF00"/>
    <s v="MS410"/>
    <s v="6290"/>
    <x v="1"/>
    <s v=""/>
    <x v="912"/>
    <s v="Clear MS410 Pay and Dept"/>
    <x v="0"/>
    <s v="F5_MS410_PD"/>
    <s v="TARGET"/>
    <d v="2021-12-31T00:00:00"/>
    <d v="2022-01-07T00:00:00"/>
    <s v="Yes"/>
    <s v="Measurement-SF"/>
    <x v="8"/>
  </r>
  <r>
    <s v="AA"/>
    <s v="CU00"/>
    <s v="JRNL00548545"/>
    <s v="CF00-MS410-6250-8870"/>
    <s v="CF00"/>
    <s v="MS410"/>
    <s v="6250"/>
    <x v="1"/>
    <s v=""/>
    <x v="913"/>
    <s v="Clear MS410 Pay and Dept"/>
    <x v="0"/>
    <s v="F5_MS410_PD"/>
    <s v="TARGET"/>
    <d v="2021-12-31T00:00:00"/>
    <d v="2022-01-07T00:00:00"/>
    <s v="Yes"/>
    <s v="Measurement-SF"/>
    <x v="13"/>
  </r>
  <r>
    <s v="AA"/>
    <s v="CU00"/>
    <s v="JRNL00548545"/>
    <s v="CF00-MS410-6240-8870"/>
    <s v="CF00"/>
    <s v="MS410"/>
    <s v="6240"/>
    <x v="1"/>
    <s v=""/>
    <x v="914"/>
    <s v="Clear MS410 Pay and Dept"/>
    <x v="0"/>
    <s v="F5_MS410_PD"/>
    <s v="TARGET"/>
    <d v="2021-12-31T00:00:00"/>
    <d v="2022-01-07T00:00:00"/>
    <s v="Yes"/>
    <s v="Measurement-SF"/>
    <x v="9"/>
  </r>
  <r>
    <s v="AA"/>
    <s v="CU00"/>
    <s v="JRNL00548545"/>
    <s v="CF00-MS410-6220-8870"/>
    <s v="CF00"/>
    <s v="MS410"/>
    <s v="6220"/>
    <x v="1"/>
    <s v=""/>
    <x v="915"/>
    <s v="Clear MS410 Pay and Dept"/>
    <x v="0"/>
    <s v="F5_MS410_PD"/>
    <s v="TARGET"/>
    <d v="2021-12-31T00:00:00"/>
    <d v="2022-01-07T00:00:00"/>
    <s v="Yes"/>
    <s v="Measurement-SF"/>
    <x v="4"/>
  </r>
  <r>
    <s v="AA"/>
    <s v="CU00"/>
    <s v="JRNL00546828"/>
    <s v="CF00-MS410-6120-8870"/>
    <s v="CF00"/>
    <s v="MS410"/>
    <s v="6120"/>
    <x v="1"/>
    <s v=""/>
    <x v="916"/>
    <s v="Clear MS410 Pay and Dept"/>
    <x v="0"/>
    <s v="F5_MS410_PD"/>
    <s v="TARGET"/>
    <d v="2021-11-30T00:00:00"/>
    <d v="2021-12-05T00:00:00"/>
    <s v="Yes"/>
    <s v="Measurement-SF"/>
    <x v="0"/>
  </r>
  <r>
    <s v="AA"/>
    <s v="CU00"/>
    <s v="JRNL00546828"/>
    <s v="CF00-MS410-6110-8870"/>
    <s v="CF00"/>
    <s v="MS410"/>
    <s v="6110"/>
    <x v="1"/>
    <s v=""/>
    <x v="917"/>
    <s v="Clear MS410 Pay and Dept"/>
    <x v="0"/>
    <s v="F5_MS410_PD"/>
    <s v="TARGET"/>
    <d v="2021-11-30T00:00:00"/>
    <d v="2021-12-05T00:00:00"/>
    <s v="Yes"/>
    <s v="Measurement-SF"/>
    <x v="1"/>
  </r>
  <r>
    <s v="AA"/>
    <s v="CU00"/>
    <s v="JRNL00546828"/>
    <s v="CF00-MS410-6390-8870"/>
    <s v="CF00"/>
    <s v="MS410"/>
    <s v="6390"/>
    <x v="1"/>
    <s v=""/>
    <x v="918"/>
    <s v="Clear MS410 Pay and Dept"/>
    <x v="0"/>
    <s v="F5_MS410_PD"/>
    <s v="TARGET"/>
    <d v="2021-11-30T00:00:00"/>
    <d v="2021-12-05T00:00:00"/>
    <s v="Yes"/>
    <s v="Measurement-SF"/>
    <x v="12"/>
  </r>
  <r>
    <s v="AA"/>
    <s v="CU00"/>
    <s v="JRNL00546828"/>
    <s v="CF00-MS410-6330-8870"/>
    <s v="CF00"/>
    <s v="MS410"/>
    <s v="6330"/>
    <x v="1"/>
    <s v=""/>
    <x v="919"/>
    <s v="Clear MS410 Pay and Dept"/>
    <x v="0"/>
    <s v="F5_MS410_PD"/>
    <s v="TARGET"/>
    <d v="2021-11-30T00:00:00"/>
    <d v="2021-12-05T00:00:00"/>
    <s v="Yes"/>
    <s v="Measurement-SF"/>
    <x v="11"/>
  </r>
  <r>
    <s v="AA"/>
    <s v="CU00"/>
    <s v="JRNL00546828"/>
    <s v="CF00-MS410-6310-8870"/>
    <s v="CF00"/>
    <s v="MS410"/>
    <s v="6310"/>
    <x v="1"/>
    <s v=""/>
    <x v="920"/>
    <s v="Clear MS410 Pay and Dept"/>
    <x v="0"/>
    <s v="F5_MS410_PD"/>
    <s v="TARGET"/>
    <d v="2021-11-30T00:00:00"/>
    <d v="2021-12-05T00:00:00"/>
    <s v="Yes"/>
    <s v="Measurement-SF"/>
    <x v="10"/>
  </r>
  <r>
    <s v="AA"/>
    <s v="CU00"/>
    <s v="JRNL00546828"/>
    <s v="CF00-MS410-6320-8870"/>
    <s v="CF00"/>
    <s v="MS410"/>
    <s v="6320"/>
    <x v="1"/>
    <s v=""/>
    <x v="921"/>
    <s v="Clear MS410 Pay and Dept"/>
    <x v="0"/>
    <s v="F5_MS410_PD"/>
    <s v="TARGET"/>
    <d v="2021-11-30T00:00:00"/>
    <d v="2021-12-05T00:00:00"/>
    <s v="Yes"/>
    <s v="Measurement-SF"/>
    <x v="2"/>
  </r>
  <r>
    <s v="AA"/>
    <s v="CU00"/>
    <s v="JRNL00543501"/>
    <s v="CF00-MS410-6110-8870"/>
    <s v="CF00"/>
    <s v="MS410"/>
    <s v="6110"/>
    <x v="1"/>
    <s v=""/>
    <x v="922"/>
    <s v="MS410_Payroll Accrual 1A"/>
    <x v="0"/>
    <s v="F8_MS410_PA1A"/>
    <s v="JRNL00543484"/>
    <d v="2021-10-31T00:00:00"/>
    <d v="2021-11-03T00:00:00"/>
    <s v="Yes"/>
    <s v="Measurement-SF"/>
    <x v="1"/>
  </r>
  <r>
    <s v="AA"/>
    <s v="CU00"/>
    <s v="JRNL00545232"/>
    <s v="CF00-MS410-6250-8870"/>
    <s v="CF00"/>
    <s v="MS410"/>
    <s v="6250"/>
    <x v="1"/>
    <s v=""/>
    <x v="923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5232"/>
    <s v="CF00-MS410-6240-8870"/>
    <s v="CF00"/>
    <s v="MS410"/>
    <s v="6240"/>
    <x v="1"/>
    <s v=""/>
    <x v="924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6828"/>
    <s v="CF00-MS410-6290-8870"/>
    <s v="CF00"/>
    <s v="MS410"/>
    <s v="6290"/>
    <x v="1"/>
    <s v=""/>
    <x v="925"/>
    <s v="Clear MS410 Pay and Dept"/>
    <x v="0"/>
    <s v="F5_MS410_PD"/>
    <s v="TARGET"/>
    <d v="2021-11-30T00:00:00"/>
    <d v="2021-12-05T00:00:00"/>
    <s v="Yes"/>
    <s v="Measurement-SF"/>
    <x v="8"/>
  </r>
  <r>
    <s v="AA"/>
    <s v="CU00"/>
    <s v="JRNL00546828"/>
    <s v="CF00-MS410-6220-8870"/>
    <s v="CF00"/>
    <s v="MS410"/>
    <s v="6220"/>
    <x v="1"/>
    <s v=""/>
    <x v="926"/>
    <s v="Clear MS410 Pay and Dept"/>
    <x v="0"/>
    <s v="F5_MS410_PD"/>
    <s v="TARGET"/>
    <d v="2021-11-30T00:00:00"/>
    <d v="2021-12-05T00:00:00"/>
    <s v="Yes"/>
    <s v="Measurement-SF"/>
    <x v="4"/>
  </r>
  <r>
    <s v="AA"/>
    <s v="CU00"/>
    <s v="JRNL00546828"/>
    <s v="CF00-MS410-6240-8870"/>
    <s v="CF00"/>
    <s v="MS410"/>
    <s v="6240"/>
    <x v="1"/>
    <s v=""/>
    <x v="927"/>
    <s v="Clear MS410 Pay and Dept"/>
    <x v="0"/>
    <s v="F5_MS410_PD"/>
    <s v="TARGET"/>
    <d v="2021-11-30T00:00:00"/>
    <d v="2021-12-05T00:00:00"/>
    <s v="Yes"/>
    <s v="Measurement-SF"/>
    <x v="9"/>
  </r>
  <r>
    <s v="AA"/>
    <s v="CU00"/>
    <s v="JRNL00545232"/>
    <s v="CF00-MS410-6220-8870"/>
    <s v="CF00"/>
    <s v="MS410"/>
    <s v="6220"/>
    <x v="1"/>
    <s v=""/>
    <x v="928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6828"/>
    <s v="CF00-MS410-6210-8870"/>
    <s v="CF00"/>
    <s v="MS410"/>
    <s v="6210"/>
    <x v="1"/>
    <s v=""/>
    <x v="929"/>
    <s v="Clear MS410 Pay and Dept"/>
    <x v="0"/>
    <s v="F5_MS410_PD"/>
    <s v="TARGET"/>
    <d v="2021-11-30T00:00:00"/>
    <d v="2021-12-05T00:00:00"/>
    <s v="Yes"/>
    <s v="Measurement-SF"/>
    <x v="3"/>
  </r>
  <r>
    <s v="AA"/>
    <s v="CU00"/>
    <s v="JRNL00545232"/>
    <s v="CF00-MS410-6210-8870"/>
    <s v="CF00"/>
    <s v="MS410"/>
    <s v="6210"/>
    <x v="1"/>
    <s v=""/>
    <x v="930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45232"/>
    <s v="CF00-MS410-6110-8870"/>
    <s v="CF00"/>
    <s v="MS410"/>
    <s v="6110"/>
    <x v="1"/>
    <s v=""/>
    <x v="931"/>
    <s v="Clear MS410 Pay and Dept"/>
    <x v="0"/>
    <s v="F5_MS410_PD"/>
    <s v="TARGET"/>
    <d v="2021-10-31T00:00:00"/>
    <d v="2021-11-03T00:00:00"/>
    <s v="Yes"/>
    <s v="Measurement-SF"/>
    <x v="1"/>
  </r>
  <r>
    <s v="AA"/>
    <s v="CU00"/>
    <s v="JRNL00545232"/>
    <s v="CF00-MS410-6390-8870"/>
    <s v="CF00"/>
    <s v="MS410"/>
    <s v="6390"/>
    <x v="1"/>
    <s v=""/>
    <x v="932"/>
    <s v="Clear MS410 Pay and Dept"/>
    <x v="0"/>
    <s v="F5_MS410_PD"/>
    <s v="TARGET"/>
    <d v="2021-10-31T00:00:00"/>
    <d v="2021-11-03T00:00:00"/>
    <s v="Yes"/>
    <s v="Measurement-SF"/>
    <x v="12"/>
  </r>
  <r>
    <s v="AP-ADJ"/>
    <s v="CF00"/>
    <s v="JRNL00533601"/>
    <s v="CF00-FC460-7830-8870"/>
    <s v="CF00"/>
    <s v="FC460"/>
    <s v="7830"/>
    <x v="1"/>
    <s v=""/>
    <x v="933"/>
    <s v="SAMPLE / PT METER CHANGE"/>
    <x v="0"/>
    <s v="JRNL00531329"/>
    <s v="JRNL00533601"/>
    <d v="2021-03-31T00:00:00"/>
    <d v="2021-04-08T00:00:00"/>
    <s v="Yes"/>
    <s v="Facilities-West"/>
    <x v="16"/>
  </r>
  <r>
    <s v="E4SE-ADJ"/>
    <s v="CU00"/>
    <s v="JRNL00531103"/>
    <s v="CF00-FC460-7830-8870"/>
    <s v="CF00"/>
    <s v="FC460"/>
    <s v="7830"/>
    <x v="1"/>
    <s v=""/>
    <x v="934"/>
    <s v="MISCINVGAIN:FPIN"/>
    <x v="0"/>
    <s v="JRNL00524738"/>
    <s v="JRNL00531103"/>
    <d v="2021-02-28T00:00:00"/>
    <d v="2021-03-02T00:00:00"/>
    <s v="Yes"/>
    <s v="Facilities-West"/>
    <x v="16"/>
  </r>
  <r>
    <s v="E4SE-ADJ"/>
    <s v="CU00"/>
    <s v="JRNL00531103"/>
    <s v="CF00-FC460-7830-8870"/>
    <s v="CF00"/>
    <s v="FC460"/>
    <s v="7830"/>
    <x v="1"/>
    <s v=""/>
    <x v="935"/>
    <s v="MISCINVGAIN:FPIN"/>
    <x v="0"/>
    <s v="JRNL00524738"/>
    <s v="JRNL00531103"/>
    <d v="2021-02-28T00:00:00"/>
    <d v="2021-03-02T00:00:00"/>
    <s v="Yes"/>
    <s v="Facilities-West"/>
    <x v="16"/>
  </r>
  <r>
    <s v="E4SE-ADJ"/>
    <s v="CU00"/>
    <s v="JRNL00531103"/>
    <s v="CF00-FC460-7830-8870"/>
    <s v="CF00"/>
    <s v="FC460"/>
    <s v="7830"/>
    <x v="1"/>
    <s v=""/>
    <x v="936"/>
    <s v="MISCINVGAIN:FPIN"/>
    <x v="0"/>
    <s v="JRNL00524738"/>
    <s v="JRNL00531103"/>
    <d v="2021-02-28T00:00:00"/>
    <d v="2021-03-02T00:00:00"/>
    <s v="Yes"/>
    <s v="Facilities-West"/>
    <x v="16"/>
  </r>
  <r>
    <s v="E4SE-ADJ"/>
    <s v="CU00"/>
    <s v="JRNL00531103"/>
    <s v="CF00-FC460-7830-8870"/>
    <s v="CF00"/>
    <s v="FC460"/>
    <s v="7830"/>
    <x v="1"/>
    <s v=""/>
    <x v="937"/>
    <s v="MISCINVGAIN:FPIN"/>
    <x v="0"/>
    <s v="JRNL00524738"/>
    <s v="JRNL00531103"/>
    <d v="2021-02-28T00:00:00"/>
    <d v="2021-03-02T00:00:00"/>
    <s v="Yes"/>
    <s v="Facilities-West"/>
    <x v="16"/>
  </r>
  <r>
    <s v="E4SE-ADJ"/>
    <s v="CU00"/>
    <s v="JRNL00531103"/>
    <s v="CF00-FC460-7830-8870"/>
    <s v="CF00"/>
    <s v="FC460"/>
    <s v="7830"/>
    <x v="1"/>
    <s v=""/>
    <x v="938"/>
    <s v="MISCINVGAIN:FPIN"/>
    <x v="0"/>
    <s v="JRNL00524738"/>
    <s v="JRNL00531103"/>
    <d v="2021-02-28T00:00:00"/>
    <d v="2021-03-02T00:00:00"/>
    <s v="Yes"/>
    <s v="Facilities-West"/>
    <x v="16"/>
  </r>
  <r>
    <s v="AA"/>
    <s v="CU00"/>
    <s v="JRNL00529939"/>
    <s v="CF00-PR470-6110-8870"/>
    <s v="CF00"/>
    <s v="PR470"/>
    <s v="6110"/>
    <x v="1"/>
    <s v=""/>
    <x v="939"/>
    <s v="Clear PR470 Py and 62s (excl Storm Proj)"/>
    <x v="0"/>
    <s v="F5_PR470_STRMPYD"/>
    <s v="TARGET"/>
    <d v="2021-01-31T00:00:00"/>
    <d v="2021-02-10T00:00:00"/>
    <s v="Yes"/>
    <s v="Propane Operations-Hernando"/>
    <x v="1"/>
  </r>
  <r>
    <s v="AA"/>
    <s v="CU00"/>
    <s v="JRNL00533182"/>
    <s v="CF00-OP460-6110-8870"/>
    <s v="CF00"/>
    <s v="OP460"/>
    <s v="6110"/>
    <x v="1"/>
    <s v=""/>
    <x v="940"/>
    <s v="OP460_Payroll Accrual 1A"/>
    <x v="0"/>
    <s v="F8_OP460_PA1A"/>
    <s v="JRNL00533162"/>
    <d v="2021-04-30T00:00:00"/>
    <d v="2021-05-05T00:00:00"/>
    <s v="Yes"/>
    <s v="Gas Operations-West"/>
    <x v="1"/>
  </r>
  <r>
    <s v="AA"/>
    <s v="CU00"/>
    <s v="JRNL00546859"/>
    <s v="CF00-OP460-6110-8870"/>
    <s v="CF00"/>
    <s v="OP460"/>
    <s v="6110"/>
    <x v="1"/>
    <s v=""/>
    <x v="941"/>
    <s v="OP460_Payroll Accrual 1A"/>
    <x v="0"/>
    <s v="F8_OP460_PA1A"/>
    <s v="JRNL00546838"/>
    <d v="2021-12-31T00:00:00"/>
    <d v="2022-01-07T00:00:00"/>
    <s v="Yes"/>
    <s v="Gas Operations-West"/>
    <x v="1"/>
  </r>
  <r>
    <s v="AA"/>
    <s v="CU00"/>
    <s v="JRNL00529939"/>
    <s v="CF00-PR470-6320-8870"/>
    <s v="CF00"/>
    <s v="PR470"/>
    <s v="6320"/>
    <x v="1"/>
    <s v=""/>
    <x v="942"/>
    <s v="Clear PR470 Veh (incl Storm Proj)"/>
    <x v="0"/>
    <s v="F5_PR470_STRMVEH"/>
    <s v="TARGET"/>
    <d v="2021-01-31T00:00:00"/>
    <d v="2021-02-10T00:00:00"/>
    <s v="Yes"/>
    <s v="Propane Operations-Hernando"/>
    <x v="2"/>
  </r>
  <r>
    <s v="AA"/>
    <s v="CU00"/>
    <s v="JRNL00533182"/>
    <s v="CF00-OP460-6120-8870"/>
    <s v="CF00"/>
    <s v="OP460"/>
    <s v="6120"/>
    <x v="1"/>
    <s v=""/>
    <x v="943"/>
    <s v="OP460_Payroll Accrual 1B"/>
    <x v="0"/>
    <s v="F8_OP460_PA1B"/>
    <s v="JRNL00533162"/>
    <d v="2021-04-30T00:00:00"/>
    <d v="2021-05-05T00:00:00"/>
    <s v="Yes"/>
    <s v="Gas Operations-West"/>
    <x v="0"/>
  </r>
  <r>
    <s v="AA"/>
    <s v="CU00"/>
    <s v="JRNL00538448"/>
    <s v="CF00-MS410-6120-8870"/>
    <s v="CF00"/>
    <s v="MS410"/>
    <s v="6120"/>
    <x v="1"/>
    <s v=""/>
    <x v="944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6859"/>
    <s v="CF00-OP460-6120-8870"/>
    <s v="CF00"/>
    <s v="OP460"/>
    <s v="6120"/>
    <x v="1"/>
    <s v=""/>
    <x v="945"/>
    <s v="OP460_Payroll Accrual 1B"/>
    <x v="0"/>
    <s v="F8_OP460_PA1B"/>
    <s v="JRNL00546838"/>
    <d v="2021-12-31T00:00:00"/>
    <d v="2022-01-07T00:00:00"/>
    <s v="Yes"/>
    <s v="Gas Operations-West"/>
    <x v="0"/>
  </r>
  <r>
    <s v="AA"/>
    <s v="CU00"/>
    <s v="JRNL00545282"/>
    <s v="CF00-OP460-6120-8870"/>
    <s v="CF00"/>
    <s v="OP460"/>
    <s v="6120"/>
    <x v="1"/>
    <s v=""/>
    <x v="946"/>
    <s v="OP460_Payroll Accrual 1B"/>
    <x v="0"/>
    <s v="F8_OP460_PA1B"/>
    <s v="JRNL00545242"/>
    <d v="2021-11-30T00:00:00"/>
    <d v="2021-12-05T00:00:00"/>
    <s v="Yes"/>
    <s v="Gas Operations-West"/>
    <x v="0"/>
  </r>
  <r>
    <s v="AP-ACCR"/>
    <s v="CF00"/>
    <s v="JRNL00541780"/>
    <s v="CF00-FC460-7830-8870"/>
    <s v="CF00"/>
    <s v="FC460"/>
    <s v="7830"/>
    <x v="1"/>
    <s v=""/>
    <x v="322"/>
    <s v="Accrue-SABCON UNDERGROUND LLC"/>
    <x v="0"/>
    <s v="1980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269"/>
    <s v="Accrue-SABCON UNDERGROUND LLC"/>
    <x v="0"/>
    <s v="1981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309"/>
    <s v="Accrue-SABCON UNDERGROUND LLC"/>
    <x v="0"/>
    <s v="1984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445"/>
    <s v="Accrue-SABCON UNDERGROUND LLC"/>
    <x v="0"/>
    <s v="1991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456"/>
    <s v="Accrue-SABCON UNDERGROUND LLC"/>
    <x v="0"/>
    <s v="1992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460"/>
    <s v="Accrue-SABCON UNDERGROUND LLC"/>
    <x v="0"/>
    <s v="1993"/>
    <s v="JRNL00541780"/>
    <d v="2021-08-31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47"/>
    <s v="Accrue-SABCON UNDERGROUND LLC"/>
    <x v="0"/>
    <s v="1993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48"/>
    <s v="Accrue-SABCON UNDERGROUND LLC"/>
    <x v="0"/>
    <s v="2002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883"/>
    <s v="Accrue-SABCON UNDERGROUND LLC"/>
    <x v="0"/>
    <s v="1980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49"/>
    <s v="Accrue-SABCON UNDERGROUND LLC"/>
    <x v="0"/>
    <s v="1981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50"/>
    <s v="Accrue-SABCON UNDERGROUND LLC"/>
    <x v="0"/>
    <s v="1984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51"/>
    <s v="Accrue-SABCON UNDERGROUND LLC"/>
    <x v="0"/>
    <s v="1991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952"/>
    <s v="Accrue-SABCON UNDERGROUND LLC"/>
    <x v="0"/>
    <s v="1992"/>
    <s v="JRNL00541780"/>
    <d v="2021-09-30T00:00:00"/>
    <d v="2021-09-08T00:00:00"/>
    <s v="Yes"/>
    <s v="Facilities-West"/>
    <x v="16"/>
  </r>
  <r>
    <s v="AA"/>
    <s v="CU00"/>
    <s v="JRNL00538450"/>
    <s v="CF00-PR470-6110-8870"/>
    <s v="CF00"/>
    <s v="PR470"/>
    <s v="6110"/>
    <x v="1"/>
    <s v=""/>
    <x v="953"/>
    <s v="PR470_Payroll Accrual 1A"/>
    <x v="0"/>
    <s v="F8_PR470_PA1A"/>
    <s v="JRNL00538417"/>
    <d v="2021-07-31T00:00:00"/>
    <d v="2021-08-04T00:00:00"/>
    <s v="Yes"/>
    <s v="Propane Operations-Hernando"/>
    <x v="1"/>
  </r>
  <r>
    <s v="AP-ADJ"/>
    <s v="CF00"/>
    <s v="JRNL00537983"/>
    <s v="CF00-FC460-7830-8870"/>
    <s v="CF00"/>
    <s v="FC460"/>
    <s v="7830"/>
    <x v="1"/>
    <s v=""/>
    <x v="301"/>
    <s v="GULF TO LAKE HWY - MAINT OF MAI"/>
    <x v="0"/>
    <s v="VO852082"/>
    <s v="JRNL00537983"/>
    <d v="2021-06-30T00:00:00"/>
    <d v="2021-07-02T00:00:00"/>
    <s v="Yes"/>
    <s v="Facilities-West"/>
    <x v="16"/>
  </r>
  <r>
    <s v="AP-ADJ"/>
    <s v="CF00"/>
    <s v="JRNL00537983"/>
    <s v="CF00-PR470-6290-8870"/>
    <s v="CF00"/>
    <s v="PR470"/>
    <s v="6290"/>
    <x v="1"/>
    <s v=""/>
    <x v="428"/>
    <s v="GULF TO LAKE HWY - MAINT OF MAI"/>
    <x v="0"/>
    <s v="VO852082"/>
    <s v="JRNL00537983"/>
    <d v="2021-06-30T00:00:00"/>
    <d v="2021-07-02T00:00:00"/>
    <s v="Yes"/>
    <s v="Propane Operations-Hernando"/>
    <x v="8"/>
  </r>
  <r>
    <s v="AA"/>
    <s v="CU00"/>
    <s v="JRNL00536619"/>
    <s v="CF00-PR470-6110-8870"/>
    <s v="CF00"/>
    <s v="PR470"/>
    <s v="6110"/>
    <x v="1"/>
    <s v=""/>
    <x v="954"/>
    <s v="PR470_Payroll Accrual 1A"/>
    <x v="0"/>
    <s v="F8_PR470_PA1A"/>
    <s v="JRNL00536575"/>
    <d v="2021-06-30T00:00:00"/>
    <d v="2021-07-06T00:00:00"/>
    <s v="Yes"/>
    <s v="Propane Operations-Hernando"/>
    <x v="1"/>
  </r>
  <r>
    <s v="AP-PCARD"/>
    <s v="CU00"/>
    <s v="JRNL00542900"/>
    <s v="CF00-FC460-7830-8870"/>
    <s v="CF00"/>
    <s v="FC460"/>
    <s v="7830"/>
    <x v="1"/>
    <s v=""/>
    <x v="955"/>
    <s v="Zimmer/Facilities Maintenance-7830"/>
    <x v="0"/>
    <s v="092321"/>
    <s v="JRNL00542900"/>
    <d v="2021-09-30T00:00:00"/>
    <d v="2021-10-01T00:00:00"/>
    <s v="Yes"/>
    <s v="Facilities-West"/>
    <x v="16"/>
  </r>
  <r>
    <s v="AP-PCARD"/>
    <s v="CU00"/>
    <s v="JRNL00542900"/>
    <s v="CF00-FC460-7830-8870"/>
    <s v="CF00"/>
    <s v="FC460"/>
    <s v="7830"/>
    <x v="1"/>
    <s v=""/>
    <x v="956"/>
    <s v="Zimmer/Facilities Maintenance-7830"/>
    <x v="0"/>
    <s v="092321"/>
    <s v="JRNL00542900"/>
    <d v="2021-09-30T00:00:00"/>
    <d v="2021-10-01T00:00:00"/>
    <s v="Yes"/>
    <s v="Facilities-West"/>
    <x v="16"/>
  </r>
  <r>
    <s v="AP-PCARD"/>
    <s v="CU00"/>
    <s v="JRNL00542900"/>
    <s v="CF00-FC460-7830-8870"/>
    <s v="CF00"/>
    <s v="FC460"/>
    <s v="7830"/>
    <x v="1"/>
    <s v=""/>
    <x v="957"/>
    <s v="Zimmer/Facilities Maintenance-7830"/>
    <x v="0"/>
    <s v="092321"/>
    <s v="JRNL00542900"/>
    <d v="2021-09-30T00:00:00"/>
    <d v="2021-10-01T00:00:00"/>
    <s v="Yes"/>
    <s v="Facilities-West"/>
    <x v="16"/>
  </r>
  <r>
    <s v="AP-PCARD"/>
    <s v="CU00"/>
    <s v="JRNL00542900"/>
    <s v="CF00-FC460-7830-8870"/>
    <s v="CF00"/>
    <s v="FC460"/>
    <s v="7830"/>
    <x v="1"/>
    <s v=""/>
    <x v="734"/>
    <s v="Zimmer/Facilities Maintenance-7830"/>
    <x v="0"/>
    <s v="092321"/>
    <s v="JRNL00542900"/>
    <d v="2021-09-30T00:00:00"/>
    <d v="2021-10-01T00:00:00"/>
    <s v="Yes"/>
    <s v="Facilities-West"/>
    <x v="16"/>
  </r>
  <r>
    <s v="AA"/>
    <s v="CU00"/>
    <s v="JRNL00538450"/>
    <s v="CF00-PR470-6120-8870"/>
    <s v="CF00"/>
    <s v="PR470"/>
    <s v="6120"/>
    <x v="1"/>
    <s v=""/>
    <x v="958"/>
    <s v="PR470_Payroll Accrual 1B"/>
    <x v="0"/>
    <s v="F8_PR470_PA1B"/>
    <s v="JRNL00538417"/>
    <d v="2021-07-31T00:00:00"/>
    <d v="2021-08-04T00:00:00"/>
    <s v="Yes"/>
    <s v="Propane Operations-Hernando"/>
    <x v="0"/>
  </r>
  <r>
    <s v="PY"/>
    <s v="FC00"/>
    <s v="JRNL00537580"/>
    <s v="CF00-MS410-6110-8870"/>
    <s v="CF00"/>
    <s v="MS410"/>
    <s v="6110"/>
    <x v="1"/>
    <s v=""/>
    <x v="959"/>
    <s v="FC B22-Salaries"/>
    <x v="0"/>
    <s v=""/>
    <s v="JRNL00537580"/>
    <d v="2021-06-03T00:00:00"/>
    <d v="2021-07-01T00:00:00"/>
    <s v="Yes"/>
    <s v="Measurement-SF"/>
    <x v="1"/>
  </r>
  <r>
    <s v="PY"/>
    <s v="FC00"/>
    <s v="JRNL00537580"/>
    <s v="CF00-OP460-6110-8870"/>
    <s v="CF00"/>
    <s v="OP460"/>
    <s v="6110"/>
    <x v="1"/>
    <s v=""/>
    <x v="960"/>
    <s v="FC B22-Salaries"/>
    <x v="0"/>
    <s v=""/>
    <s v="JRNL00537580"/>
    <d v="2021-06-03T00:00:00"/>
    <d v="2021-07-01T00:00:00"/>
    <s v="Yes"/>
    <s v="Gas Operations-West"/>
    <x v="1"/>
  </r>
  <r>
    <s v="PY"/>
    <s v="FC00"/>
    <s v="JRNL00537580"/>
    <s v="CF00-PR470-6110-8870"/>
    <s v="CF00"/>
    <s v="PR470"/>
    <s v="6110"/>
    <x v="1"/>
    <s v=""/>
    <x v="961"/>
    <s v="FC B22-Salaries"/>
    <x v="0"/>
    <s v=""/>
    <s v="JRNL00537580"/>
    <d v="2021-06-03T00:00:00"/>
    <d v="2021-07-01T00:00:00"/>
    <s v="Yes"/>
    <s v="Propane Operations-Hernando"/>
    <x v="1"/>
  </r>
  <r>
    <s v="AP-ADJ"/>
    <s v="CF00"/>
    <s v="JRNL00541010"/>
    <s v="CF00-FC460-7830-8870"/>
    <s v="CF00"/>
    <s v="FC460"/>
    <s v="7830"/>
    <x v="1"/>
    <s v=""/>
    <x v="887"/>
    <s v="BATES RD LOCATES"/>
    <x v="0"/>
    <s v="VO868629"/>
    <s v="JRNL00541010"/>
    <d v="2021-08-31T00:00:00"/>
    <d v="2021-08-27T00:00:00"/>
    <s v="Yes"/>
    <s v="Facilities-West"/>
    <x v="16"/>
  </r>
  <r>
    <s v="AP-ACCR"/>
    <s v="CF00"/>
    <s v="JRNL00529834"/>
    <s v="CF00-FC460-7830-8870"/>
    <s v="CF00"/>
    <s v="FC460"/>
    <s v="7830"/>
    <x v="1"/>
    <s v=""/>
    <x v="395"/>
    <s v="Accrue - CORRPRO COMPANIES INC"/>
    <x v="0"/>
    <s v="636011"/>
    <s v="JRNL00529834"/>
    <d v="2021-01-31T00:00:00"/>
    <d v="2021-02-12T00:00:00"/>
    <s v="Yes"/>
    <s v="Facilities-West"/>
    <x v="16"/>
  </r>
  <r>
    <s v="AP-ACCR"/>
    <s v="CF00"/>
    <s v="JRNL00530095"/>
    <s v="CF00-FC460-7830-8870"/>
    <s v="CF00"/>
    <s v="FC460"/>
    <s v="7830"/>
    <x v="1"/>
    <s v=""/>
    <x v="962"/>
    <s v="Accrue - CORRPRO COMPANIES INC"/>
    <x v="0"/>
    <s v="636011"/>
    <s v="JRNL00529834"/>
    <d v="2021-02-28T00:00:00"/>
    <d v="2021-02-12T00:00:00"/>
    <s v="Yes"/>
    <s v="Facilities-West"/>
    <x v="16"/>
  </r>
  <r>
    <s v="AA"/>
    <s v="CU00"/>
    <s v="JRNL00545232"/>
    <s v="CF00-MS410-6330-8870"/>
    <s v="CF00"/>
    <s v="MS410"/>
    <s v="6330"/>
    <x v="1"/>
    <s v=""/>
    <x v="963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10-8870"/>
    <s v="CF00"/>
    <s v="MS410"/>
    <s v="6310"/>
    <x v="1"/>
    <s v=""/>
    <x v="964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320-8870"/>
    <s v="CF00"/>
    <s v="MS410"/>
    <s v="6320"/>
    <x v="1"/>
    <s v=""/>
    <x v="965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290-8870"/>
    <s v="CF00"/>
    <s v="MS410"/>
    <s v="6290"/>
    <x v="1"/>
    <s v=""/>
    <x v="966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10-8870"/>
    <s v="CF00"/>
    <s v="MS410"/>
    <s v="6310"/>
    <x v="1"/>
    <s v=""/>
    <x v="967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320-8870"/>
    <s v="CF00"/>
    <s v="MS410"/>
    <s v="6320"/>
    <x v="1"/>
    <s v=""/>
    <x v="968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290-8870"/>
    <s v="CF00"/>
    <s v="MS410"/>
    <s v="6290"/>
    <x v="1"/>
    <s v=""/>
    <x v="969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50-8870"/>
    <s v="CF00"/>
    <s v="MS410"/>
    <s v="6250"/>
    <x v="1"/>
    <s v=""/>
    <x v="970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40-8870"/>
    <s v="CF00"/>
    <s v="MS410"/>
    <s v="6240"/>
    <x v="1"/>
    <s v=""/>
    <x v="971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870"/>
    <s v="CF00"/>
    <s v="MS410"/>
    <s v="6220"/>
    <x v="1"/>
    <s v=""/>
    <x v="242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210-8870"/>
    <s v="CF00"/>
    <s v="MS410"/>
    <s v="6210"/>
    <x v="1"/>
    <s v=""/>
    <x v="972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110-8870"/>
    <s v="CF00"/>
    <s v="MS410"/>
    <s v="6110"/>
    <x v="1"/>
    <s v=""/>
    <x v="973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390-8870"/>
    <s v="CF00"/>
    <s v="MS410"/>
    <s v="6390"/>
    <x v="1"/>
    <s v=""/>
    <x v="974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43475"/>
    <s v="CF00-MS410-6330-8870"/>
    <s v="CF00"/>
    <s v="MS410"/>
    <s v="6330"/>
    <x v="1"/>
    <s v=""/>
    <x v="975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38406"/>
    <s v="CF00-MS410-6210-8870"/>
    <s v="CF00"/>
    <s v="MS410"/>
    <s v="6210"/>
    <x v="1"/>
    <s v=""/>
    <x v="976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870"/>
    <s v="CF00"/>
    <s v="MS410"/>
    <s v="6120"/>
    <x v="1"/>
    <s v=""/>
    <x v="977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870"/>
    <s v="CF00"/>
    <s v="MS410"/>
    <s v="6110"/>
    <x v="1"/>
    <s v=""/>
    <x v="978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90-8870"/>
    <s v="CF00"/>
    <s v="MS410"/>
    <s v="6290"/>
    <x v="1"/>
    <s v=""/>
    <x v="979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8406"/>
    <s v="CF00-MS410-6220-8870"/>
    <s v="CF00"/>
    <s v="MS410"/>
    <s v="6220"/>
    <x v="1"/>
    <s v=""/>
    <x v="980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240-8870"/>
    <s v="CF00"/>
    <s v="MS410"/>
    <s v="6240"/>
    <x v="1"/>
    <s v=""/>
    <x v="981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390-8870"/>
    <s v="CF00"/>
    <s v="MS410"/>
    <s v="6390"/>
    <x v="1"/>
    <s v=""/>
    <x v="982"/>
    <s v="Clear MS410 Pay and Dept"/>
    <x v="0"/>
    <s v="F5_MS410_PD"/>
    <s v="TARGET"/>
    <d v="2021-06-30T00:00:00"/>
    <d v="2021-07-06T00:00:00"/>
    <s v="Yes"/>
    <s v="Measurement-SF"/>
    <x v="12"/>
  </r>
  <r>
    <s v="AA"/>
    <s v="CU00"/>
    <s v="JRNL00538406"/>
    <s v="CF00-MS410-6330-8870"/>
    <s v="CF00"/>
    <s v="MS410"/>
    <s v="6330"/>
    <x v="1"/>
    <s v=""/>
    <x v="983"/>
    <s v="Clear MS410 Pay and Dept"/>
    <x v="0"/>
    <s v="F5_MS410_PD"/>
    <s v="TARGET"/>
    <d v="2021-06-30T00:00:00"/>
    <d v="2021-07-06T00:00:00"/>
    <s v="Yes"/>
    <s v="Measurement-SF"/>
    <x v="11"/>
  </r>
  <r>
    <s v="GJ"/>
    <s v="CU00"/>
    <s v="JRNL00537852"/>
    <s v="CF00-FC400-7830-8870"/>
    <s v="CF00"/>
    <s v="FC400"/>
    <s v="7830"/>
    <x v="1"/>
    <s v=""/>
    <x v="984"/>
    <s v="Washington/Facilities Maintenance-7830"/>
    <x v="0"/>
    <s v="031021"/>
    <s v="JRNL00537852"/>
    <d v="2021-06-30T00:00:00"/>
    <d v="2021-07-02T00:00:00"/>
    <s v="Yes"/>
    <s v="Facilities-FPU"/>
    <x v="16"/>
  </r>
  <r>
    <s v="GJ"/>
    <s v="CU00"/>
    <s v="JRNL00537852"/>
    <s v="CF00-FC400-7830-8870"/>
    <s v="CF00"/>
    <s v="FC400"/>
    <s v="7830"/>
    <x v="1"/>
    <s v=""/>
    <x v="985"/>
    <s v="Washington/Facilities Maintenance-7830"/>
    <x v="0"/>
    <s v="031021"/>
    <s v="JRNL00537852"/>
    <d v="2021-06-30T00:00:00"/>
    <d v="2021-07-02T00:00:00"/>
    <s v="Yes"/>
    <s v="Facilities-FPU"/>
    <x v="16"/>
  </r>
  <r>
    <s v="GJ"/>
    <s v="CU00"/>
    <s v="JRNL00537852"/>
    <s v="CF00-FC400-7830-8870"/>
    <s v="CF00"/>
    <s v="FC400"/>
    <s v="7830"/>
    <x v="1"/>
    <s v=""/>
    <x v="986"/>
    <s v="Washington/Facilities Maintenance-7830"/>
    <x v="0"/>
    <s v="031021"/>
    <s v="JRNL00537852"/>
    <d v="2021-06-30T00:00:00"/>
    <d v="2021-07-02T00:00:00"/>
    <s v="Yes"/>
    <s v="Facilities-FPU"/>
    <x v="16"/>
  </r>
  <r>
    <s v="GJ"/>
    <s v="CU00"/>
    <s v="JRNL00537852"/>
    <s v="CF00-FC400-7830-8870"/>
    <s v="CF00"/>
    <s v="FC400"/>
    <s v="7830"/>
    <x v="1"/>
    <s v=""/>
    <x v="987"/>
    <s v="Washington/Facilities Maintenance-7830"/>
    <x v="0"/>
    <s v="031021"/>
    <s v="JRNL00537852"/>
    <d v="2021-06-30T00:00:00"/>
    <d v="2021-07-02T00:00:00"/>
    <s v="Yes"/>
    <s v="Facilities-FPU"/>
    <x v="16"/>
  </r>
  <r>
    <s v="GJ"/>
    <s v="CU00"/>
    <s v="JRNL00537852"/>
    <s v="CF00-FC400-7830-8870"/>
    <s v="CF00"/>
    <s v="FC400"/>
    <s v="7830"/>
    <x v="1"/>
    <s v=""/>
    <x v="988"/>
    <s v="Washington/Facilities Maintenance-7830"/>
    <x v="0"/>
    <s v="031021"/>
    <s v="JRNL00537852"/>
    <d v="2021-06-30T00:00:00"/>
    <d v="2021-07-02T00:00:00"/>
    <s v="Yes"/>
    <s v="Facilities-FPU"/>
    <x v="16"/>
  </r>
  <r>
    <s v="GJ"/>
    <s v="CU00"/>
    <s v="JRNL00537852"/>
    <s v="CF00-FC460-7830-8870"/>
    <s v="CF00"/>
    <s v="FC460"/>
    <s v="7830"/>
    <x v="1"/>
    <s v=""/>
    <x v="187"/>
    <s v="Washington/Facilities Maintenance-7830"/>
    <x v="0"/>
    <s v="031021"/>
    <s v="JRNL00537852"/>
    <d v="2021-06-30T00:00:00"/>
    <d v="2021-07-02T00:00:00"/>
    <s v="Yes"/>
    <s v="Facilities-West"/>
    <x v="16"/>
  </r>
  <r>
    <s v="GJ"/>
    <s v="CU00"/>
    <s v="JRNL00537852"/>
    <s v="CF00-FC460-7830-8870"/>
    <s v="CF00"/>
    <s v="FC460"/>
    <s v="7830"/>
    <x v="1"/>
    <s v=""/>
    <x v="895"/>
    <s v="Washington/Facilities Maintenance-7830"/>
    <x v="0"/>
    <s v="031021"/>
    <s v="JRNL00537852"/>
    <d v="2021-06-30T00:00:00"/>
    <d v="2021-07-02T00:00:00"/>
    <s v="Yes"/>
    <s v="Facilities-West"/>
    <x v="16"/>
  </r>
  <r>
    <s v="GJ"/>
    <s v="CU00"/>
    <s v="JRNL00537852"/>
    <s v="CF00-FC460-7830-8870"/>
    <s v="CF00"/>
    <s v="FC460"/>
    <s v="7830"/>
    <x v="1"/>
    <s v=""/>
    <x v="896"/>
    <s v="Washington/Facilities Maintenance-7830"/>
    <x v="0"/>
    <s v="031021"/>
    <s v="JRNL00537852"/>
    <d v="2021-06-30T00:00:00"/>
    <d v="2021-07-02T00:00:00"/>
    <s v="Yes"/>
    <s v="Facilities-West"/>
    <x v="16"/>
  </r>
  <r>
    <s v="GJ"/>
    <s v="CU00"/>
    <s v="JRNL00537852"/>
    <s v="CF00-FC460-7830-8870"/>
    <s v="CF00"/>
    <s v="FC460"/>
    <s v="7830"/>
    <x v="1"/>
    <s v=""/>
    <x v="897"/>
    <s v="Washington/Facilities Maintenance-7830"/>
    <x v="0"/>
    <s v="031021"/>
    <s v="JRNL00537852"/>
    <d v="2021-06-30T00:00:00"/>
    <d v="2021-07-02T00:00:00"/>
    <s v="Yes"/>
    <s v="Facilities-West"/>
    <x v="16"/>
  </r>
  <r>
    <s v="GJ"/>
    <s v="CU00"/>
    <s v="JRNL00537852"/>
    <s v="CF00-FC460-7830-8870"/>
    <s v="CF00"/>
    <s v="FC460"/>
    <s v="7830"/>
    <x v="1"/>
    <s v=""/>
    <x v="898"/>
    <s v="Washington/Facilities Maintenance-7830"/>
    <x v="0"/>
    <s v="031021"/>
    <s v="JRNL00537852"/>
    <d v="2021-06-30T00:00:00"/>
    <d v="2021-07-02T00:00:00"/>
    <s v="Yes"/>
    <s v="Facilities-West"/>
    <x v="16"/>
  </r>
  <r>
    <s v="AA"/>
    <s v="CU00"/>
    <s v="JRNL00536619"/>
    <s v="CF00-PR470-6120-8870"/>
    <s v="CF00"/>
    <s v="PR470"/>
    <s v="6120"/>
    <x v="1"/>
    <s v=""/>
    <x v="989"/>
    <s v="PR470_Payroll Accrual 1B"/>
    <x v="0"/>
    <s v="F8_PR470_PA1B"/>
    <s v="JRNL00536575"/>
    <d v="2021-06-30T00:00:00"/>
    <d v="2021-07-06T00:00:00"/>
    <s v="Yes"/>
    <s v="Propane Operations-Hernando"/>
    <x v="0"/>
  </r>
  <r>
    <s v="AP-ACCR"/>
    <s v="CF00"/>
    <s v="JRNL00541913"/>
    <s v="CF00-FC460-7830-8870"/>
    <s v="CF00"/>
    <s v="FC460"/>
    <s v="7830"/>
    <x v="1"/>
    <s v=""/>
    <x v="990"/>
    <s v="Accrue-SINGLEPOINT ACQUISITIONS GROUP"/>
    <x v="0"/>
    <s v="FPU10809004"/>
    <s v="JRNL00541780"/>
    <d v="2021-09-30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289"/>
    <s v="Accrue-SINGLEPOINT ACQUISITIONS GROUP"/>
    <x v="0"/>
    <s v="FPU10809004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354"/>
    <s v="Accrue-SABCON UNDERGROUND LLC"/>
    <x v="0"/>
    <s v="2002"/>
    <s v="JRNL00541780"/>
    <d v="2021-08-31T00:00:00"/>
    <d v="2021-09-08T00:00:00"/>
    <s v="Yes"/>
    <s v="Facilities-West"/>
    <x v="16"/>
  </r>
  <r>
    <s v="AP-ADJ"/>
    <s v="CF00"/>
    <s v="JRNL00535120"/>
    <s v="CF00-OP460-7290-8870"/>
    <s v="CF00"/>
    <s v="OP460"/>
    <s v="7290"/>
    <x v="1"/>
    <s v=""/>
    <x v="991"/>
    <s v="2461 E. GULF LAKE HWY., INVERNE"/>
    <x v="0"/>
    <s v="VO846536"/>
    <s v="JRNL00535120"/>
    <d v="2021-04-30T00:00:00"/>
    <d v="2021-05-07T00:00:00"/>
    <s v="Yes"/>
    <s v="Gas Operations-West"/>
    <x v="17"/>
  </r>
  <r>
    <s v="AA"/>
    <s v="CU00"/>
    <s v="JRNL00536618"/>
    <s v="CF00-OP460-6110-8870"/>
    <s v="CF00"/>
    <s v="OP460"/>
    <s v="6110"/>
    <x v="1"/>
    <s v=""/>
    <x v="992"/>
    <s v="OP460_Payroll Accrual 1A"/>
    <x v="0"/>
    <s v="F8_OP460_PA1A"/>
    <s v="JRNL00536574"/>
    <d v="2021-06-30T00:00:00"/>
    <d v="2021-07-06T00:00:00"/>
    <s v="Yes"/>
    <s v="Gas Operations-West"/>
    <x v="1"/>
  </r>
  <r>
    <s v="PY"/>
    <s v="FC00"/>
    <s v="JRNL00535900"/>
    <s v="CF00-PR470-6110-8870"/>
    <s v="CF00"/>
    <s v="PR470"/>
    <s v="6110"/>
    <x v="1"/>
    <s v=""/>
    <x v="993"/>
    <s v="FC B18-Salaries"/>
    <x v="0"/>
    <s v=""/>
    <s v="JRNL00535900"/>
    <d v="2021-05-06T00:00:00"/>
    <d v="2021-06-01T00:00:00"/>
    <s v="Yes"/>
    <s v="Propane Operations-Hernando"/>
    <x v="1"/>
  </r>
  <r>
    <s v="PY"/>
    <s v="FC00"/>
    <s v="JRNL00535900"/>
    <s v="CF00-OP460-6110-8870"/>
    <s v="CF00"/>
    <s v="OP460"/>
    <s v="6110"/>
    <x v="1"/>
    <s v=""/>
    <x v="994"/>
    <s v="FC B18-Salaries"/>
    <x v="0"/>
    <s v=""/>
    <s v="JRNL00535900"/>
    <d v="2021-05-06T00:00:00"/>
    <d v="2021-06-01T00:00:00"/>
    <s v="Yes"/>
    <s v="Gas Operations-West"/>
    <x v="1"/>
  </r>
  <r>
    <s v="AA"/>
    <s v="CU00"/>
    <s v="JRNL00538448"/>
    <s v="CF00-MS410-6110-8870"/>
    <s v="CF00"/>
    <s v="MS410"/>
    <s v="6110"/>
    <x v="1"/>
    <s v=""/>
    <x v="995"/>
    <s v="MS410_Payroll Accrual 1A"/>
    <x v="0"/>
    <s v="F8_MS410_PA1A"/>
    <s v="JRNL00538415"/>
    <d v="2021-07-31T00:00:00"/>
    <d v="2021-08-04T00:00:00"/>
    <s v="Yes"/>
    <s v="Measurement-SF"/>
    <x v="1"/>
  </r>
  <r>
    <s v="PY"/>
    <s v="FC00"/>
    <s v="JRNL00545925"/>
    <s v="CF00-OP460-6110-8870"/>
    <s v="CF00"/>
    <s v="OP460"/>
    <s v="6110"/>
    <x v="1"/>
    <s v=""/>
    <x v="996"/>
    <s v="FC B44-Salaries"/>
    <x v="0"/>
    <s v=""/>
    <s v="JRNL00545925"/>
    <d v="2021-11-04T00:00:00"/>
    <d v="2021-12-01T00:00:00"/>
    <s v="Yes"/>
    <s v="Gas Operations-West"/>
    <x v="1"/>
  </r>
  <r>
    <s v="AA"/>
    <s v="CU00"/>
    <s v="JRNL00538406"/>
    <s v="CF00-MS410-6320-8870"/>
    <s v="CF00"/>
    <s v="MS410"/>
    <s v="6320"/>
    <x v="1"/>
    <s v=""/>
    <x v="997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870"/>
    <s v="CF00"/>
    <s v="MS410"/>
    <s v="6310"/>
    <x v="1"/>
    <s v=""/>
    <x v="998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3152"/>
    <s v="CF00-MS410-6210-8870"/>
    <s v="CF00"/>
    <s v="MS410"/>
    <s v="6210"/>
    <x v="1"/>
    <s v=""/>
    <x v="999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20-8870"/>
    <s v="CF00"/>
    <s v="MS410"/>
    <s v="6120"/>
    <x v="1"/>
    <s v=""/>
    <x v="1000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3152"/>
    <s v="CF00-MS410-6110-8870"/>
    <s v="CF00"/>
    <s v="MS410"/>
    <s v="6110"/>
    <x v="1"/>
    <s v=""/>
    <x v="1001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4916"/>
    <s v="CF00-MS410-6110-8870"/>
    <s v="CF00"/>
    <s v="MS410"/>
    <s v="6110"/>
    <x v="1"/>
    <s v=""/>
    <x v="1002"/>
    <s v="Clear MS410 Pay and Dept"/>
    <x v="0"/>
    <s v="F5_MS410_PD"/>
    <s v="TARGET"/>
    <d v="2021-04-30T00:00:00"/>
    <d v="2021-05-05T00:00:00"/>
    <s v="Yes"/>
    <s v="Measurement-SF"/>
    <x v="1"/>
  </r>
  <r>
    <s v="AA"/>
    <s v="CU00"/>
    <s v="JRNL00534916"/>
    <s v="CF00-MS410-6390-8870"/>
    <s v="CF00"/>
    <s v="MS410"/>
    <s v="6390"/>
    <x v="1"/>
    <s v=""/>
    <x v="1003"/>
    <s v="Clear MS410 Pay and Dept"/>
    <x v="0"/>
    <s v="F5_MS410_PD"/>
    <s v="TARGET"/>
    <d v="2021-04-30T00:00:00"/>
    <d v="2021-05-05T00:00:00"/>
    <s v="Yes"/>
    <s v="Measurement-SF"/>
    <x v="12"/>
  </r>
  <r>
    <s v="AA"/>
    <s v="CU00"/>
    <s v="JRNL00534916"/>
    <s v="CF00-MS410-6330-8870"/>
    <s v="CF00"/>
    <s v="MS410"/>
    <s v="6330"/>
    <x v="1"/>
    <s v=""/>
    <x v="1004"/>
    <s v="Clear MS410 Pay and Dept"/>
    <x v="0"/>
    <s v="F5_MS410_PD"/>
    <s v="TARGET"/>
    <d v="2021-04-30T00:00:00"/>
    <d v="2021-05-05T00:00:00"/>
    <s v="Yes"/>
    <s v="Measurement-SF"/>
    <x v="11"/>
  </r>
  <r>
    <s v="AA"/>
    <s v="CU00"/>
    <s v="JRNL00534916"/>
    <s v="CF00-MS410-6310-8870"/>
    <s v="CF00"/>
    <s v="MS410"/>
    <s v="6310"/>
    <x v="1"/>
    <s v=""/>
    <x v="1005"/>
    <s v="Clear MS410 Pay and Dept"/>
    <x v="0"/>
    <s v="F5_MS410_PD"/>
    <s v="TARGET"/>
    <d v="2021-04-30T00:00:00"/>
    <d v="2021-05-05T00:00:00"/>
    <s v="Yes"/>
    <s v="Measurement-SF"/>
    <x v="10"/>
  </r>
  <r>
    <s v="AA"/>
    <s v="CU00"/>
    <s v="JRNL00534916"/>
    <s v="CF00-MS410-6320-8870"/>
    <s v="CF00"/>
    <s v="MS410"/>
    <s v="6320"/>
    <x v="1"/>
    <s v=""/>
    <x v="974"/>
    <s v="Clear MS410 Pay and Dept"/>
    <x v="0"/>
    <s v="F5_MS410_PD"/>
    <s v="TARGET"/>
    <d v="2021-04-30T00:00:00"/>
    <d v="2021-05-05T00:00:00"/>
    <s v="Yes"/>
    <s v="Measurement-SF"/>
    <x v="2"/>
  </r>
  <r>
    <s v="AA"/>
    <s v="CU00"/>
    <s v="JRNL00533152"/>
    <s v="CF00-MS410-6290-8870"/>
    <s v="CF00"/>
    <s v="MS410"/>
    <s v="6290"/>
    <x v="1"/>
    <s v=""/>
    <x v="1006"/>
    <s v="Clear MS410 Pay and Dept"/>
    <x v="0"/>
    <s v="F5_MS410_PD"/>
    <s v="TARGET"/>
    <d v="2021-03-31T00:00:00"/>
    <d v="2021-04-06T00:00:00"/>
    <s v="Yes"/>
    <s v="Measurement-SF"/>
    <x v="8"/>
  </r>
  <r>
    <s v="AA"/>
    <s v="CU00"/>
    <s v="JRNL00533152"/>
    <s v="CF00-MS410-6250-8870"/>
    <s v="CF00"/>
    <s v="MS410"/>
    <s v="6250"/>
    <x v="1"/>
    <s v=""/>
    <x v="1007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20-8870"/>
    <s v="CF00"/>
    <s v="MS410"/>
    <s v="6220"/>
    <x v="1"/>
    <s v=""/>
    <x v="1008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3152"/>
    <s v="CF00-MS410-6240-8870"/>
    <s v="CF00"/>
    <s v="MS410"/>
    <s v="6240"/>
    <x v="1"/>
    <s v=""/>
    <x v="1009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4916"/>
    <s v="CF00-MS410-6290-8870"/>
    <s v="CF00"/>
    <s v="MS410"/>
    <s v="6290"/>
    <x v="1"/>
    <s v=""/>
    <x v="1010"/>
    <s v="Clear MS410 Pay and Dept"/>
    <x v="0"/>
    <s v="F5_MS410_PD"/>
    <s v="TARGET"/>
    <d v="2021-04-30T00:00:00"/>
    <d v="2021-05-05T00:00:00"/>
    <s v="Yes"/>
    <s v="Measurement-SF"/>
    <x v="8"/>
  </r>
  <r>
    <s v="AA"/>
    <s v="CU00"/>
    <s v="JRNL00534916"/>
    <s v="CF00-MS410-6240-8870"/>
    <s v="CF00"/>
    <s v="MS410"/>
    <s v="6240"/>
    <x v="1"/>
    <s v=""/>
    <x v="1011"/>
    <s v="Clear MS410 Pay and Dept"/>
    <x v="0"/>
    <s v="F5_MS410_PD"/>
    <s v="TARGET"/>
    <d v="2021-04-30T00:00:00"/>
    <d v="2021-05-05T00:00:00"/>
    <s v="Yes"/>
    <s v="Measurement-SF"/>
    <x v="9"/>
  </r>
  <r>
    <s v="AA"/>
    <s v="CU00"/>
    <s v="JRNL00534916"/>
    <s v="CF00-MS410-6220-8870"/>
    <s v="CF00"/>
    <s v="MS410"/>
    <s v="6220"/>
    <x v="1"/>
    <s v=""/>
    <x v="1012"/>
    <s v="Clear MS410 Pay and Dept"/>
    <x v="0"/>
    <s v="F5_MS410_PD"/>
    <s v="TARGET"/>
    <d v="2021-04-30T00:00:00"/>
    <d v="2021-05-05T00:00:00"/>
    <s v="Yes"/>
    <s v="Measurement-SF"/>
    <x v="4"/>
  </r>
  <r>
    <s v="AA"/>
    <s v="CU00"/>
    <s v="JRNL00534916"/>
    <s v="CF00-MS410-6210-8870"/>
    <s v="CF00"/>
    <s v="MS410"/>
    <s v="6210"/>
    <x v="1"/>
    <s v=""/>
    <x v="1013"/>
    <s v="Clear MS410 Pay and Dept"/>
    <x v="0"/>
    <s v="F5_MS410_PD"/>
    <s v="TARGET"/>
    <d v="2021-04-30T00:00:00"/>
    <d v="2021-05-05T00:00:00"/>
    <s v="Yes"/>
    <s v="Measurement-SF"/>
    <x v="3"/>
  </r>
  <r>
    <s v="AA"/>
    <s v="CU00"/>
    <s v="JRNL00533152"/>
    <s v="CF00-MS410-6390-8870"/>
    <s v="CF00"/>
    <s v="MS410"/>
    <s v="6390"/>
    <x v="1"/>
    <s v=""/>
    <x v="1014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3152"/>
    <s v="CF00-MS410-6330-8870"/>
    <s v="CF00"/>
    <s v="MS410"/>
    <s v="6330"/>
    <x v="1"/>
    <s v=""/>
    <x v="1015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4916"/>
    <s v="CF00-MS410-6120-8870"/>
    <s v="CF00"/>
    <s v="MS410"/>
    <s v="6120"/>
    <x v="1"/>
    <s v=""/>
    <x v="1016"/>
    <s v="Clear MS410 Pay and Dept"/>
    <x v="0"/>
    <s v="F5_MS410_PD"/>
    <s v="TARGET"/>
    <d v="2021-04-30T00:00:00"/>
    <d v="2021-05-05T00:00:00"/>
    <s v="Yes"/>
    <s v="Measurement-SF"/>
    <x v="0"/>
  </r>
  <r>
    <s v="AA"/>
    <s v="CU00"/>
    <s v="JRNL00533152"/>
    <s v="CF00-MS410-6320-8870"/>
    <s v="CF00"/>
    <s v="MS410"/>
    <s v="6320"/>
    <x v="1"/>
    <s v=""/>
    <x v="1017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870"/>
    <s v="CF00"/>
    <s v="MS410"/>
    <s v="6310"/>
    <x v="1"/>
    <s v=""/>
    <x v="1018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40114"/>
    <s v="CF00-MS410-6390-8870"/>
    <s v="CF00"/>
    <s v="MS410"/>
    <s v="6390"/>
    <x v="1"/>
    <s v=""/>
    <x v="1019"/>
    <s v="Clear MS410 Pay and Dept"/>
    <x v="0"/>
    <s v="F5_MS410_PD"/>
    <s v="TARGET"/>
    <d v="2021-07-31T00:00:00"/>
    <d v="2021-08-04T00:00:00"/>
    <s v="Yes"/>
    <s v="Measurement-SF"/>
    <x v="12"/>
  </r>
  <r>
    <s v="AA"/>
    <s v="CU00"/>
    <s v="JRNL00540114"/>
    <s v="CF00-MS410-6330-8870"/>
    <s v="CF00"/>
    <s v="MS410"/>
    <s v="6330"/>
    <x v="1"/>
    <s v=""/>
    <x v="1020"/>
    <s v="Clear MS410 Pay and Dept"/>
    <x v="0"/>
    <s v="F5_MS410_PD"/>
    <s v="TARGET"/>
    <d v="2021-07-31T00:00:00"/>
    <d v="2021-08-04T00:00:00"/>
    <s v="Yes"/>
    <s v="Measurement-SF"/>
    <x v="11"/>
  </r>
  <r>
    <s v="AA"/>
    <s v="CU00"/>
    <s v="JRNL00540114"/>
    <s v="CF00-MS410-6310-8870"/>
    <s v="CF00"/>
    <s v="MS410"/>
    <s v="6310"/>
    <x v="1"/>
    <s v=""/>
    <x v="1021"/>
    <s v="Clear MS410 Pay and Dept"/>
    <x v="0"/>
    <s v="F5_MS410_PD"/>
    <s v="TARGET"/>
    <d v="2021-07-31T00:00:00"/>
    <d v="2021-08-04T00:00:00"/>
    <s v="Yes"/>
    <s v="Measurement-SF"/>
    <x v="10"/>
  </r>
  <r>
    <s v="AA"/>
    <s v="CU00"/>
    <s v="JRNL00540114"/>
    <s v="CF00-MS410-6320-8870"/>
    <s v="CF00"/>
    <s v="MS410"/>
    <s v="6320"/>
    <x v="1"/>
    <s v=""/>
    <x v="1022"/>
    <s v="Clear MS410 Pay and Dept"/>
    <x v="0"/>
    <s v="F5_MS410_PD"/>
    <s v="TARGET"/>
    <d v="2021-07-31T00:00:00"/>
    <d v="2021-08-04T00:00:00"/>
    <s v="Yes"/>
    <s v="Measurement-SF"/>
    <x v="2"/>
  </r>
  <r>
    <s v="AA"/>
    <s v="CU00"/>
    <s v="JRNL00540114"/>
    <s v="CF00-MS410-6290-8870"/>
    <s v="CF00"/>
    <s v="MS410"/>
    <s v="6290"/>
    <x v="1"/>
    <s v=""/>
    <x v="1023"/>
    <s v="Clear MS410 Pay and Dept"/>
    <x v="0"/>
    <s v="F5_MS410_PD"/>
    <s v="TARGET"/>
    <d v="2021-07-31T00:00:00"/>
    <d v="2021-08-04T00:00:00"/>
    <s v="Yes"/>
    <s v="Measurement-SF"/>
    <x v="8"/>
  </r>
  <r>
    <s v="AA"/>
    <s v="CU00"/>
    <s v="JRNL00540114"/>
    <s v="CF00-MS410-6250-8870"/>
    <s v="CF00"/>
    <s v="MS410"/>
    <s v="6250"/>
    <x v="1"/>
    <s v=""/>
    <x v="1024"/>
    <s v="Clear MS410 Pay and Dept"/>
    <x v="0"/>
    <s v="F5_MS410_PD"/>
    <s v="TARGET"/>
    <d v="2021-07-31T00:00:00"/>
    <d v="2021-08-04T00:00:00"/>
    <s v="Yes"/>
    <s v="Measurement-SF"/>
    <x v="13"/>
  </r>
  <r>
    <s v="AP-ADJ"/>
    <s v="CF00"/>
    <s v="JRNL00533601"/>
    <s v="CF00-FC460-7830-8870"/>
    <s v="CF00"/>
    <s v="FC460"/>
    <s v="7830"/>
    <x v="1"/>
    <s v=""/>
    <x v="1025"/>
    <s v="Accrue - PRECISION METER REPAIR INC"/>
    <x v="0"/>
    <s v="JRNL00531493"/>
    <s v="JRNL00533601"/>
    <d v="2021-03-31T00:00:00"/>
    <d v="2021-04-08T00:00:00"/>
    <s v="Yes"/>
    <s v="Facilities-West"/>
    <x v="16"/>
  </r>
  <r>
    <s v="AP-ADJ"/>
    <s v="CF00"/>
    <s v="JRNL00533601"/>
    <s v="CF00-FC460-7830-8870"/>
    <s v="CF00"/>
    <s v="FC460"/>
    <s v="7830"/>
    <x v="1"/>
    <s v=""/>
    <x v="1026"/>
    <s v="Accrue - PRECISION METER REPAIR INC"/>
    <x v="0"/>
    <s v="JRNL00531493"/>
    <s v="JRNL00533601"/>
    <d v="2021-03-31T00:00:00"/>
    <d v="2021-04-08T00:00:00"/>
    <s v="Yes"/>
    <s v="Facilities-West"/>
    <x v="16"/>
  </r>
  <r>
    <s v="PY"/>
    <s v="FC00"/>
    <s v="JRNL00535900"/>
    <s v="CF00-MS410-6110-8870"/>
    <s v="CF00"/>
    <s v="MS410"/>
    <s v="6110"/>
    <x v="1"/>
    <s v=""/>
    <x v="1027"/>
    <s v="FC B18-Salaries"/>
    <x v="0"/>
    <s v=""/>
    <s v="JRNL00535900"/>
    <d v="2021-05-06T00:00:00"/>
    <d v="2021-06-01T00:00:00"/>
    <s v="Yes"/>
    <s v="Measurement-SF"/>
    <x v="1"/>
  </r>
  <r>
    <s v="AA"/>
    <s v="CU00"/>
    <s v="JRNL00540156"/>
    <s v="CF00-OP460-6110-8870"/>
    <s v="CF00"/>
    <s v="OP460"/>
    <s v="6110"/>
    <x v="1"/>
    <s v=""/>
    <x v="1028"/>
    <s v="OP460_Payroll Accrual 1A"/>
    <x v="0"/>
    <s v="F8_OP460_PA1A"/>
    <s v="JRNL00540124"/>
    <d v="2021-08-31T00:00:00"/>
    <d v="2021-09-08T00:00:00"/>
    <s v="Yes"/>
    <s v="Gas Operations-West"/>
    <x v="1"/>
  </r>
  <r>
    <s v="PY"/>
    <s v="FC00"/>
    <s v="JRNL00540721"/>
    <s v="CF00-MS410-6120-8870"/>
    <s v="CF00"/>
    <s v="MS410"/>
    <s v="6120"/>
    <x v="1"/>
    <s v=""/>
    <x v="1029"/>
    <s v="FC B32-OT/On Call/CT"/>
    <x v="0"/>
    <s v=""/>
    <s v="JRNL00540721"/>
    <d v="2021-08-12T00:00:00"/>
    <d v="2021-08-30T00:00:00"/>
    <s v="Yes"/>
    <s v="Measurement-SF"/>
    <x v="0"/>
  </r>
  <r>
    <s v="PY"/>
    <s v="FC00"/>
    <s v="JRNL00540721"/>
    <s v="CF00-PR470-6120-8870"/>
    <s v="CF00"/>
    <s v="PR470"/>
    <s v="6120"/>
    <x v="1"/>
    <s v=""/>
    <x v="1030"/>
    <s v="FC B32-OT/On Call/CT"/>
    <x v="0"/>
    <s v=""/>
    <s v="JRNL00540721"/>
    <d v="2021-08-12T00:00:00"/>
    <d v="2021-08-30T00:00:00"/>
    <s v="Yes"/>
    <s v="Propane Operations-Hernando"/>
    <x v="0"/>
  </r>
  <r>
    <s v="PY"/>
    <s v="FC00"/>
    <s v="JRNL00540721"/>
    <s v="CF00-OP460-6120-8870"/>
    <s v="CF00"/>
    <s v="OP460"/>
    <s v="6120"/>
    <x v="1"/>
    <s v=""/>
    <x v="1031"/>
    <s v="FC B32-OT/On Call/CT"/>
    <x v="0"/>
    <s v=""/>
    <s v="JRNL00540721"/>
    <d v="2021-08-12T00:00:00"/>
    <d v="2021-08-30T00:00:00"/>
    <s v="Yes"/>
    <s v="Gas Operations-West"/>
    <x v="0"/>
  </r>
  <r>
    <s v="AP-ACCR"/>
    <s v="CF00"/>
    <s v="JRNL00540146"/>
    <s v="CF00-FC460-7830-8870"/>
    <s v="CF00"/>
    <s v="FC460"/>
    <s v="7830"/>
    <x v="1"/>
    <s v=""/>
    <x v="1032"/>
    <s v="Accrue-CONSOLIDATED PIPE &amp; SUPPLY CO"/>
    <x v="0"/>
    <s v="7711541-001-000"/>
    <s v="JRNL00540018"/>
    <d v="2021-08-31T00:00:00"/>
    <d v="2021-08-05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330"/>
    <s v="Accrue-CONSOLIDATED PIPE &amp; SUPPLY CO"/>
    <x v="0"/>
    <s v="7711541-001-000"/>
    <s v="JRNL00540018"/>
    <d v="2021-07-31T00:00:00"/>
    <d v="2021-08-04T00:00:00"/>
    <s v="Yes"/>
    <s v="Facilities-West"/>
    <x v="16"/>
  </r>
  <r>
    <s v="AA"/>
    <s v="CU00"/>
    <s v="JRNL00541883"/>
    <s v="CF00-PR470-6120-8870"/>
    <s v="CF00"/>
    <s v="PR470"/>
    <s v="6120"/>
    <x v="1"/>
    <s v=""/>
    <x v="1033"/>
    <s v="PR470_Payroll Accrual 1B"/>
    <x v="0"/>
    <s v="F8_PR470_PA1B"/>
    <s v="JRNL00541820"/>
    <d v="2021-09-30T00:00:00"/>
    <d v="2021-10-05T00:00:00"/>
    <s v="Yes"/>
    <s v="Propane Operations-Hernando"/>
    <x v="0"/>
  </r>
  <r>
    <s v="AA"/>
    <s v="CU00"/>
    <s v="JRNL00540114"/>
    <s v="CF00-MS410-6240-8870"/>
    <s v="CF00"/>
    <s v="MS410"/>
    <s v="6240"/>
    <x v="1"/>
    <s v=""/>
    <x v="1034"/>
    <s v="Clear MS410 Pay and Dept"/>
    <x v="0"/>
    <s v="F5_MS410_PD"/>
    <s v="TARGET"/>
    <d v="2021-07-31T00:00:00"/>
    <d v="2021-08-04T00:00:00"/>
    <s v="Yes"/>
    <s v="Measurement-SF"/>
    <x v="9"/>
  </r>
  <r>
    <s v="AA"/>
    <s v="CU00"/>
    <s v="JRNL00540114"/>
    <s v="CF00-MS410-6220-8870"/>
    <s v="CF00"/>
    <s v="MS410"/>
    <s v="6220"/>
    <x v="1"/>
    <s v=""/>
    <x v="1035"/>
    <s v="Clear MS410 Pay and Dept"/>
    <x v="0"/>
    <s v="F5_MS410_PD"/>
    <s v="TARGET"/>
    <d v="2021-07-31T00:00:00"/>
    <d v="2021-08-04T00:00:00"/>
    <s v="Yes"/>
    <s v="Measurement-SF"/>
    <x v="4"/>
  </r>
  <r>
    <s v="AA"/>
    <s v="CU00"/>
    <s v="JRNL00540114"/>
    <s v="CF00-MS410-6210-8870"/>
    <s v="CF00"/>
    <s v="MS410"/>
    <s v="6210"/>
    <x v="1"/>
    <s v=""/>
    <x v="1036"/>
    <s v="Clear MS410 Pay and Dept"/>
    <x v="0"/>
    <s v="F5_MS410_PD"/>
    <s v="TARGET"/>
    <d v="2021-07-31T00:00:00"/>
    <d v="2021-08-04T00:00:00"/>
    <s v="Yes"/>
    <s v="Measurement-SF"/>
    <x v="3"/>
  </r>
  <r>
    <s v="AA"/>
    <s v="CU00"/>
    <s v="JRNL00540114"/>
    <s v="CF00-MS410-6110-8870"/>
    <s v="CF00"/>
    <s v="MS410"/>
    <s v="6110"/>
    <x v="1"/>
    <s v=""/>
    <x v="1037"/>
    <s v="Clear MS410 Pay and Dept"/>
    <x v="0"/>
    <s v="F5_MS410_PD"/>
    <s v="TARGET"/>
    <d v="2021-07-31T00:00:00"/>
    <d v="2021-08-04T00:00:00"/>
    <s v="Yes"/>
    <s v="Measurement-SF"/>
    <x v="1"/>
  </r>
  <r>
    <s v="AA"/>
    <s v="CU00"/>
    <s v="JRNL00541809"/>
    <s v="CF00-MS410-6390-8870"/>
    <s v="CF00"/>
    <s v="MS410"/>
    <s v="6390"/>
    <x v="1"/>
    <s v=""/>
    <x v="1038"/>
    <s v="Clear MS410 Pay and Dept"/>
    <x v="0"/>
    <s v="F5_MS410_PD"/>
    <s v="TARGET"/>
    <d v="2021-08-31T00:00:00"/>
    <d v="2021-09-08T00:00:00"/>
    <s v="Yes"/>
    <s v="Measurement-SF"/>
    <x v="12"/>
  </r>
  <r>
    <s v="AA"/>
    <s v="CU00"/>
    <s v="JRNL00541809"/>
    <s v="CF00-MS410-6330-8870"/>
    <s v="CF00"/>
    <s v="MS410"/>
    <s v="6330"/>
    <x v="1"/>
    <s v=""/>
    <x v="1039"/>
    <s v="Clear MS410 Pay and Dept"/>
    <x v="0"/>
    <s v="F5_MS410_PD"/>
    <s v="TARGET"/>
    <d v="2021-08-31T00:00:00"/>
    <d v="2021-09-08T00:00:00"/>
    <s v="Yes"/>
    <s v="Measurement-SF"/>
    <x v="11"/>
  </r>
  <r>
    <s v="AA"/>
    <s v="CU00"/>
    <s v="JRNL00541809"/>
    <s v="CF00-MS410-6290-8870"/>
    <s v="CF00"/>
    <s v="MS410"/>
    <s v="6290"/>
    <x v="1"/>
    <s v=""/>
    <x v="1040"/>
    <s v="Clear MS410 Pay and Dept"/>
    <x v="0"/>
    <s v="F5_MS410_PD"/>
    <s v="TARGET"/>
    <d v="2021-08-31T00:00:00"/>
    <d v="2021-09-08T00:00:00"/>
    <s v="Yes"/>
    <s v="Measurement-SF"/>
    <x v="8"/>
  </r>
  <r>
    <s v="AA"/>
    <s v="CU00"/>
    <s v="JRNL00541809"/>
    <s v="CF00-MS410-6320-8870"/>
    <s v="CF00"/>
    <s v="MS410"/>
    <s v="6320"/>
    <x v="1"/>
    <s v=""/>
    <x v="686"/>
    <s v="Clear MS410 Pay and Dept"/>
    <x v="0"/>
    <s v="F5_MS410_PD"/>
    <s v="TARGET"/>
    <d v="2021-08-31T00:00:00"/>
    <d v="2021-09-08T00:00:00"/>
    <s v="Yes"/>
    <s v="Measurement-SF"/>
    <x v="2"/>
  </r>
  <r>
    <s v="AA"/>
    <s v="CU00"/>
    <s v="JRNL00541809"/>
    <s v="CF00-MS410-6220-8870"/>
    <s v="CF00"/>
    <s v="MS410"/>
    <s v="6220"/>
    <x v="1"/>
    <s v=""/>
    <x v="1041"/>
    <s v="Clear MS410 Pay and Dept"/>
    <x v="0"/>
    <s v="F5_MS410_PD"/>
    <s v="TARGET"/>
    <d v="2021-08-31T00:00:00"/>
    <d v="2021-09-08T00:00:00"/>
    <s v="Yes"/>
    <s v="Measurement-SF"/>
    <x v="4"/>
  </r>
  <r>
    <s v="AA"/>
    <s v="CU00"/>
    <s v="JRNL00541809"/>
    <s v="CF00-MS410-6240-8870"/>
    <s v="CF00"/>
    <s v="MS410"/>
    <s v="6240"/>
    <x v="1"/>
    <s v=""/>
    <x v="1042"/>
    <s v="Clear MS410 Pay and Dept"/>
    <x v="0"/>
    <s v="F5_MS410_PD"/>
    <s v="TARGET"/>
    <d v="2021-08-31T00:00:00"/>
    <d v="2021-09-08T00:00:00"/>
    <s v="Yes"/>
    <s v="Measurement-SF"/>
    <x v="9"/>
  </r>
  <r>
    <s v="AA"/>
    <s v="CU00"/>
    <s v="JRNL00541809"/>
    <s v="CF00-MS410-6210-8870"/>
    <s v="CF00"/>
    <s v="MS410"/>
    <s v="6210"/>
    <x v="1"/>
    <s v=""/>
    <x v="1043"/>
    <s v="Clear MS410 Pay and Dept"/>
    <x v="0"/>
    <s v="F5_MS410_PD"/>
    <s v="TARGET"/>
    <d v="2021-08-31T00:00:00"/>
    <d v="2021-09-08T00:00:00"/>
    <s v="Yes"/>
    <s v="Measurement-SF"/>
    <x v="3"/>
  </r>
  <r>
    <s v="AA"/>
    <s v="CU00"/>
    <s v="JRNL00541809"/>
    <s v="CF00-MS410-6110-8870"/>
    <s v="CF00"/>
    <s v="MS410"/>
    <s v="6110"/>
    <x v="1"/>
    <s v=""/>
    <x v="1044"/>
    <s v="Clear MS410 Pay and Dept"/>
    <x v="0"/>
    <s v="F5_MS410_PD"/>
    <s v="TARGET"/>
    <d v="2021-08-31T00:00:00"/>
    <d v="2021-09-08T00:00:00"/>
    <s v="Yes"/>
    <s v="Measurement-SF"/>
    <x v="1"/>
  </r>
  <r>
    <s v="AA"/>
    <s v="CU00"/>
    <s v="JRNL00541809"/>
    <s v="CF00-MS410-6310-8870"/>
    <s v="CF00"/>
    <s v="MS410"/>
    <s v="6310"/>
    <x v="1"/>
    <s v=""/>
    <x v="802"/>
    <s v="Clear MS410 Pay and Dept"/>
    <x v="0"/>
    <s v="F5_MS410_PD"/>
    <s v="TARGET"/>
    <d v="2021-08-31T00:00:00"/>
    <d v="2021-09-08T00:00:00"/>
    <s v="Yes"/>
    <s v="Measurement-SF"/>
    <x v="10"/>
  </r>
  <r>
    <s v="AA"/>
    <s v="CU00"/>
    <s v="JRNL00536564"/>
    <s v="CF00-MS410-6390-8870"/>
    <s v="CF00"/>
    <s v="MS410"/>
    <s v="6390"/>
    <x v="1"/>
    <s v=""/>
    <x v="1045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870"/>
    <s v="CF00"/>
    <s v="MS410"/>
    <s v="6330"/>
    <x v="1"/>
    <s v=""/>
    <x v="1046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870"/>
    <s v="CF00"/>
    <s v="MS410"/>
    <s v="6320"/>
    <x v="1"/>
    <s v=""/>
    <x v="1047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870"/>
    <s v="CF00"/>
    <s v="MS410"/>
    <s v="6310"/>
    <x v="1"/>
    <s v=""/>
    <x v="1048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870"/>
    <s v="CF00"/>
    <s v="MS410"/>
    <s v="6290"/>
    <x v="1"/>
    <s v=""/>
    <x v="1049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20-8870"/>
    <s v="CF00"/>
    <s v="MS410"/>
    <s v="6220"/>
    <x v="1"/>
    <s v=""/>
    <x v="1050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240-8870"/>
    <s v="CF00"/>
    <s v="MS410"/>
    <s v="6240"/>
    <x v="1"/>
    <s v=""/>
    <x v="1051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110-8870"/>
    <s v="CF00"/>
    <s v="MS410"/>
    <s v="6110"/>
    <x v="1"/>
    <s v=""/>
    <x v="1052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870"/>
    <s v="CF00"/>
    <s v="MS410"/>
    <s v="6330"/>
    <x v="1"/>
    <s v=""/>
    <x v="1053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870"/>
    <s v="CF00"/>
    <s v="MS410"/>
    <s v="6320"/>
    <x v="1"/>
    <s v=""/>
    <x v="1054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10-8870"/>
    <s v="CF00"/>
    <s v="MS410"/>
    <s v="6310"/>
    <x v="1"/>
    <s v=""/>
    <x v="1055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390-8870"/>
    <s v="CF00"/>
    <s v="MS410"/>
    <s v="6390"/>
    <x v="1"/>
    <s v=""/>
    <x v="1056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41883"/>
    <s v="CF00-PR470-6110-8870"/>
    <s v="CF00"/>
    <s v="PR470"/>
    <s v="6110"/>
    <x v="1"/>
    <s v=""/>
    <x v="1057"/>
    <s v="PR470_Payroll Accrual 1A"/>
    <x v="0"/>
    <s v="F8_PR470_PA1A"/>
    <s v="JRNL00541820"/>
    <d v="2021-09-30T00:00:00"/>
    <d v="2021-10-05T00:00:00"/>
    <s v="Yes"/>
    <s v="Propane Operations-Hernando"/>
    <x v="1"/>
  </r>
  <r>
    <s v="AA"/>
    <s v="CU00"/>
    <s v="JRNL00527629"/>
    <s v="CF00-PR470-6120-8870"/>
    <s v="CF00"/>
    <s v="PR470"/>
    <s v="6120"/>
    <x v="1"/>
    <s v=""/>
    <x v="1058"/>
    <s v="PR470_Payroll Accrual 1B"/>
    <x v="0"/>
    <s v="F8_PR470_PA1B"/>
    <s v="JRNL00527599"/>
    <d v="2021-01-31T00:00:00"/>
    <d v="2021-02-10T00:00:00"/>
    <s v="Yes"/>
    <s v="Propane Operations-Hernando"/>
    <x v="0"/>
  </r>
  <r>
    <s v="AP-ACCR"/>
    <s v="CF00"/>
    <s v="JRNL00528477"/>
    <s v="CF00-FC460-7830-8870"/>
    <s v="CF00"/>
    <s v="FC460"/>
    <s v="7830"/>
    <x v="1"/>
    <s v=""/>
    <x v="1059"/>
    <s v="Accrue - AEGION/CORPRO"/>
    <x v="0"/>
    <s v="December Estimate"/>
    <s v="JRNL00528471"/>
    <d v="2021-01-31T00:00:00"/>
    <d v="2021-01-14T00:00:00"/>
    <s v="Yes"/>
    <s v="Facilities-West"/>
    <x v="16"/>
  </r>
  <r>
    <s v="AA"/>
    <s v="CU00"/>
    <s v="JRNL00536618"/>
    <s v="CF00-OP460-6120-8870"/>
    <s v="CF00"/>
    <s v="OP460"/>
    <s v="6120"/>
    <x v="1"/>
    <s v=""/>
    <x v="1060"/>
    <s v="OP460_Payroll Accrual 1B"/>
    <x v="0"/>
    <s v="F8_OP460_PA1B"/>
    <s v="JRNL00536574"/>
    <d v="2021-06-30T00:00:00"/>
    <d v="2021-07-06T00:00:00"/>
    <s v="Yes"/>
    <s v="Gas Operations-West"/>
    <x v="0"/>
  </r>
  <r>
    <s v="AA"/>
    <s v="CU00"/>
    <s v="JRNL00540156"/>
    <s v="CF00-OP460-6120-8870"/>
    <s v="CF00"/>
    <s v="OP460"/>
    <s v="6120"/>
    <x v="1"/>
    <s v=""/>
    <x v="1061"/>
    <s v="OP460_Payroll Accrual 1B"/>
    <x v="0"/>
    <s v="F8_OP460_PA1B"/>
    <s v="JRNL00540124"/>
    <d v="2021-08-31T00:00:00"/>
    <d v="2021-09-08T00:00:00"/>
    <s v="Yes"/>
    <s v="Gas Operations-West"/>
    <x v="0"/>
  </r>
  <r>
    <s v="AA"/>
    <s v="CU00"/>
    <s v="JRNL00545281"/>
    <s v="CF00-MS410-6120-8870"/>
    <s v="CF00"/>
    <s v="MS410"/>
    <s v="6120"/>
    <x v="1"/>
    <s v=""/>
    <x v="1062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27627"/>
    <s v="CF00-MS410-6120-8870"/>
    <s v="CF00"/>
    <s v="MS410"/>
    <s v="6120"/>
    <x v="1"/>
    <s v=""/>
    <x v="1063"/>
    <s v="MS410_Payroll Accrual 1B"/>
    <x v="0"/>
    <s v="F8_MS410_PA1B"/>
    <s v="JRNL00527597"/>
    <d v="2021-01-31T00:00:00"/>
    <d v="2021-02-10T00:00:00"/>
    <s v="Yes"/>
    <s v="Measurement-SF"/>
    <x v="0"/>
  </r>
  <r>
    <s v="AA"/>
    <s v="CU00"/>
    <s v="JRNL00533181"/>
    <s v="CF00-MS410-6120-8870"/>
    <s v="CF00"/>
    <s v="MS410"/>
    <s v="6120"/>
    <x v="1"/>
    <s v=""/>
    <x v="1064"/>
    <s v="MS410_Payroll Accrual 1B"/>
    <x v="0"/>
    <s v="F8_MS410_PA1B"/>
    <s v="JRNL00533161"/>
    <d v="2021-04-30T00:00:00"/>
    <d v="2021-05-05T00:00:00"/>
    <s v="Yes"/>
    <s v="Measurement-SF"/>
    <x v="0"/>
  </r>
  <r>
    <s v="AA"/>
    <s v="CU00"/>
    <s v="JRNL00538449"/>
    <s v="CF00-OP460-6120-8870"/>
    <s v="CF00"/>
    <s v="OP460"/>
    <s v="6120"/>
    <x v="1"/>
    <s v=""/>
    <x v="1065"/>
    <s v="OP460_Payroll Accrual 1B"/>
    <x v="0"/>
    <s v="F8_OP460_PA1B"/>
    <s v="JRNL00538416"/>
    <d v="2021-07-31T00:00:00"/>
    <d v="2021-08-04T00:00:00"/>
    <s v="Yes"/>
    <s v="Gas Operations-West"/>
    <x v="0"/>
  </r>
  <r>
    <s v="AA"/>
    <s v="CU00"/>
    <s v="JRNL00548554"/>
    <s v="CF00-MS410-6120-8870"/>
    <s v="CF00"/>
    <s v="MS410"/>
    <s v="6120"/>
    <x v="1"/>
    <s v=""/>
    <x v="1066"/>
    <s v="MS410_Payroll Accrual 1B"/>
    <x v="0"/>
    <s v="F8_MS410_PA1B"/>
    <s v="TARGET"/>
    <d v="2021-12-31T00:00:00"/>
    <d v="2022-01-07T00:00:00"/>
    <s v="Yes"/>
    <s v="Measurement-SF"/>
    <x v="0"/>
  </r>
  <r>
    <s v="AA"/>
    <s v="CU00"/>
    <s v="JRNL00545241"/>
    <s v="CF00-MS410-6120-8870"/>
    <s v="CF00"/>
    <s v="MS410"/>
    <s v="6120"/>
    <x v="1"/>
    <s v=""/>
    <x v="1067"/>
    <s v="MS410_Payroll Accrual 1B"/>
    <x v="0"/>
    <s v="F8_MS410_PA1B"/>
    <s v="TARGET"/>
    <d v="2021-10-31T00:00:00"/>
    <d v="2021-11-03T00:00:00"/>
    <s v="Yes"/>
    <s v="Measurement-SF"/>
    <x v="0"/>
  </r>
  <r>
    <s v="AA"/>
    <s v="CU00"/>
    <s v="JRNL00546837"/>
    <s v="CF00-MS410-6120-8870"/>
    <s v="CF00"/>
    <s v="MS410"/>
    <s v="6120"/>
    <x v="1"/>
    <s v=""/>
    <x v="1068"/>
    <s v="MS410_Payroll Accrual 1B"/>
    <x v="0"/>
    <s v="F8_MS410_PA1B"/>
    <s v="TARGET"/>
    <d v="2021-11-30T00:00:00"/>
    <d v="2021-12-05T00:00:00"/>
    <s v="Yes"/>
    <s v="Measurement-SF"/>
    <x v="0"/>
  </r>
  <r>
    <s v="AA"/>
    <s v="CU00"/>
    <s v="JRNL00527629"/>
    <s v="CF00-PR470-6110-8870"/>
    <s v="CF00"/>
    <s v="PR470"/>
    <s v="6110"/>
    <x v="1"/>
    <s v=""/>
    <x v="1069"/>
    <s v="PR470_Payroll Accrual 1A"/>
    <x v="0"/>
    <s v="F8_PR470_PA1A"/>
    <s v="JRNL00527599"/>
    <d v="2021-01-31T00:00:00"/>
    <d v="2021-02-10T00:00:00"/>
    <s v="Yes"/>
    <s v="Propane Operations-Hernando"/>
    <x v="1"/>
  </r>
  <r>
    <s v="AP-ADJ"/>
    <s v="CF00"/>
    <s v="JRNL00531344"/>
    <s v="CF00-FC460-7830-8870"/>
    <s v="CF00"/>
    <s v="FC460"/>
    <s v="7830"/>
    <x v="1"/>
    <s v=""/>
    <x v="343"/>
    <s v="MAINT OF MAINS"/>
    <x v="0"/>
    <s v="VO837740"/>
    <s v="JRNL00531344"/>
    <d v="2021-02-28T00:00:00"/>
    <d v="2021-03-06T00:00:00"/>
    <s v="Yes"/>
    <s v="Facilities-West"/>
    <x v="16"/>
  </r>
  <r>
    <s v="AP-ADJ"/>
    <s v="CF00"/>
    <s v="JRNL00531344"/>
    <s v="CF00-OP460-6290-8870"/>
    <s v="CF00"/>
    <s v="OP460"/>
    <s v="6290"/>
    <x v="1"/>
    <s v=""/>
    <x v="382"/>
    <s v="MAINT OF MAINS"/>
    <x v="0"/>
    <s v="VO837740"/>
    <s v="JRNL00531344"/>
    <d v="2021-02-28T00:00:00"/>
    <d v="2021-03-06T00:00:00"/>
    <s v="Yes"/>
    <s v="Gas Operations-West"/>
    <x v="8"/>
  </r>
  <r>
    <s v="AP-ACCR"/>
    <s v="CF00"/>
    <s v="JRNL00531813"/>
    <s v="CF00-FC460-7830-8870"/>
    <s v="CF00"/>
    <s v="FC460"/>
    <s v="7830"/>
    <x v="1"/>
    <s v=""/>
    <x v="268"/>
    <s v="Accrue - T &amp; T PIPELINE"/>
    <x v="0"/>
    <s v="113491A"/>
    <s v="JRNL00531813"/>
    <d v="2021-02-28T00:00:00"/>
    <d v="2021-03-09T00:00:00"/>
    <s v="Yes"/>
    <s v="Facilities-West"/>
    <x v="16"/>
  </r>
  <r>
    <s v="AP-ACCR"/>
    <s v="CF00"/>
    <s v="JRNL00531813"/>
    <s v="CF00-FC460-7830-8870"/>
    <s v="CF00"/>
    <s v="FC460"/>
    <s v="7830"/>
    <x v="1"/>
    <s v=""/>
    <x v="336"/>
    <s v="Accrue - T &amp; T PIPELINE"/>
    <x v="0"/>
    <s v="113498A"/>
    <s v="JRNL00531813"/>
    <d v="2021-02-28T00:00:00"/>
    <d v="2021-03-09T00:00:00"/>
    <s v="Yes"/>
    <s v="Facilities-West"/>
    <x v="16"/>
  </r>
  <r>
    <s v="AP-ACCR"/>
    <s v="CF00"/>
    <s v="JRNL00531823"/>
    <s v="CF00-FC460-7830-8870"/>
    <s v="CF00"/>
    <s v="FC460"/>
    <s v="7830"/>
    <x v="1"/>
    <s v=""/>
    <x v="1070"/>
    <s v="Accrue - T &amp; T PIPELINE"/>
    <x v="0"/>
    <s v="113491A"/>
    <s v="JRNL00531813"/>
    <d v="2021-03-31T00:00:00"/>
    <d v="2021-03-09T00:00:00"/>
    <s v="Yes"/>
    <s v="Facilities-West"/>
    <x v="16"/>
  </r>
  <r>
    <s v="AP-ACCR"/>
    <s v="CF00"/>
    <s v="JRNL00531823"/>
    <s v="CF00-FC460-7830-8870"/>
    <s v="CF00"/>
    <s v="FC460"/>
    <s v="7830"/>
    <x v="1"/>
    <s v=""/>
    <x v="1071"/>
    <s v="Accrue - T &amp; T PIPELINE"/>
    <x v="0"/>
    <s v="113498A"/>
    <s v="JRNL00531813"/>
    <d v="2021-03-31T00:00:00"/>
    <d v="2021-03-09T00:00:00"/>
    <s v="Yes"/>
    <s v="Facilities-West"/>
    <x v="16"/>
  </r>
  <r>
    <s v="AP-ACCR"/>
    <s v="CF00"/>
    <s v="JRNL00527935"/>
    <s v="CF00-FC460-7830-8870"/>
    <s v="CF00"/>
    <s v="FC460"/>
    <s v="7830"/>
    <x v="1"/>
    <s v=""/>
    <x v="1072"/>
    <s v="Accrue - CORRPRO COMPANIES INC"/>
    <x v="0"/>
    <s v="630442"/>
    <s v="JRNL00527759"/>
    <d v="2021-01-31T00:00:00"/>
    <d v="2021-01-11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344"/>
    <s v="Accrue-MILLER PIPELINE LLC"/>
    <x v="0"/>
    <s v="363069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335"/>
    <s v="Accrue-MILLER PIPELINE LLC"/>
    <x v="0"/>
    <s v="365149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294"/>
    <s v="Accrue-MILLER PIPELINE LLC"/>
    <x v="0"/>
    <s v="370385"/>
    <s v="JRNL00540018"/>
    <d v="2021-07-31T00:00:00"/>
    <d v="2021-08-04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680"/>
    <s v="Accrue-MILLER PIPELINE LLC"/>
    <x v="0"/>
    <s v="363069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681"/>
    <s v="Accrue-MILLER PIPELINE LLC"/>
    <x v="0"/>
    <s v="365149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1073"/>
    <s v="Accrue-MILLER PIPELINE LLC"/>
    <x v="0"/>
    <s v="370385"/>
    <s v="JRNL00540018"/>
    <d v="2021-08-31T00:00:00"/>
    <d v="2021-08-05T00:00:00"/>
    <s v="Yes"/>
    <s v="Facilities-West"/>
    <x v="16"/>
  </r>
  <r>
    <s v="AP-ACCR"/>
    <s v="CF00"/>
    <s v="JRNL00531813"/>
    <s v="CF00-FC460-7830-8870"/>
    <s v="CF00"/>
    <s v="FC460"/>
    <s v="7830"/>
    <x v="1"/>
    <s v=""/>
    <x v="358"/>
    <s v="Accrue - HBK ENGINEERING LLC"/>
    <x v="0"/>
    <s v="85679"/>
    <s v="JRNL00531813"/>
    <d v="2021-02-28T00:00:00"/>
    <d v="2021-03-09T00:00:00"/>
    <s v="Yes"/>
    <s v="Facilities-West"/>
    <x v="16"/>
  </r>
  <r>
    <s v="AP-ACCR"/>
    <s v="CF00"/>
    <s v="JRNL00531823"/>
    <s v="CF00-OP460-7290-8870"/>
    <s v="CF00"/>
    <s v="OP460"/>
    <s v="7290"/>
    <x v="1"/>
    <s v=""/>
    <x v="382"/>
    <s v="Accrue - UNITED UTILITY SERVICE INC"/>
    <x v="0"/>
    <s v="February Estimates"/>
    <s v="JRNL00531813"/>
    <d v="2021-03-31T00:00:00"/>
    <d v="2021-03-09T00:00:00"/>
    <s v="Yes"/>
    <s v="Gas Operations-West"/>
    <x v="17"/>
  </r>
  <r>
    <s v="AA"/>
    <s v="CU00"/>
    <s v="JRNL00546860"/>
    <s v="CF00-PR470-6110-8870"/>
    <s v="CF00"/>
    <s v="PR470"/>
    <s v="6110"/>
    <x v="1"/>
    <s v=""/>
    <x v="1074"/>
    <s v="PR470_Payroll Accrual 1A"/>
    <x v="0"/>
    <s v="F8_PR470_PA1A"/>
    <s v="JRNL00546839"/>
    <d v="2021-12-31T00:00:00"/>
    <d v="2022-01-07T00:00:00"/>
    <s v="Yes"/>
    <s v="Propane Operations-Hernando"/>
    <x v="1"/>
  </r>
  <r>
    <s v="AA"/>
    <s v="CU00"/>
    <s v="JRNL00531253"/>
    <s v="CF00-PR470-6110-8870"/>
    <s v="CF00"/>
    <s v="PR470"/>
    <s v="6110"/>
    <x v="1"/>
    <s v=""/>
    <x v="1075"/>
    <s v="PR470_Payroll Accrual 1A"/>
    <x v="0"/>
    <s v="F8_PR470_PA1A"/>
    <s v="JRNL00531226"/>
    <d v="2021-03-31T00:00:00"/>
    <d v="2021-04-06T00:00:00"/>
    <s v="Yes"/>
    <s v="Propane Operations-Hernando"/>
    <x v="1"/>
  </r>
  <r>
    <s v="PY"/>
    <s v="FC00"/>
    <s v="JRNL00528899"/>
    <s v="CF00-OP460-6120-8870"/>
    <s v="CF00"/>
    <s v="OP460"/>
    <s v="6120"/>
    <x v="1"/>
    <s v=""/>
    <x v="1076"/>
    <s v="FC B04-OT/On Call/CT"/>
    <x v="0"/>
    <s v=""/>
    <s v="JRNL00528899"/>
    <d v="2021-01-28T00:00:00"/>
    <d v="2021-02-02T00:00:00"/>
    <s v="Yes"/>
    <s v="Gas Operations-West"/>
    <x v="0"/>
  </r>
  <r>
    <s v="PY"/>
    <s v="FC00"/>
    <s v="JRNL00539135"/>
    <s v="CF00-OP460-6110-8870"/>
    <s v="CF00"/>
    <s v="OP460"/>
    <s v="6110"/>
    <x v="1"/>
    <s v=""/>
    <x v="1077"/>
    <s v="FC B28-Salaries"/>
    <x v="0"/>
    <s v=""/>
    <s v="JRNL00539135"/>
    <d v="2021-07-15T00:00:00"/>
    <d v="2021-08-02T00:00:00"/>
    <s v="Yes"/>
    <s v="Gas Operations-West"/>
    <x v="1"/>
  </r>
  <r>
    <s v="PY"/>
    <s v="FC00"/>
    <s v="JRNL00544367"/>
    <s v="CF00-MS410-6120-8870"/>
    <s v="CF00"/>
    <s v="MS410"/>
    <s v="6120"/>
    <x v="1"/>
    <s v=""/>
    <x v="1078"/>
    <s v="FC B40-OT/On Call/CT"/>
    <x v="0"/>
    <s v=""/>
    <s v="JRNL00544367"/>
    <d v="2021-10-07T00:00:00"/>
    <d v="2021-10-29T00:00:00"/>
    <s v="Yes"/>
    <s v="Measurement-SF"/>
    <x v="0"/>
  </r>
  <r>
    <s v="PY"/>
    <s v="FC00"/>
    <s v="JRNL00544367"/>
    <s v="CF00-PR470-6120-8870"/>
    <s v="CF00"/>
    <s v="PR470"/>
    <s v="6120"/>
    <x v="1"/>
    <s v=""/>
    <x v="1079"/>
    <s v="FC B40-OT/On Call/CT"/>
    <x v="0"/>
    <s v=""/>
    <s v="JRNL00544367"/>
    <d v="2021-10-07T00:00:00"/>
    <d v="2021-10-29T00:00:00"/>
    <s v="Yes"/>
    <s v="Propane Operations-Hernando"/>
    <x v="0"/>
  </r>
  <r>
    <s v="PY"/>
    <s v="FC00"/>
    <s v="JRNL00544367"/>
    <s v="CF00-OP460-6120-8870"/>
    <s v="CF00"/>
    <s v="OP460"/>
    <s v="6120"/>
    <x v="1"/>
    <s v=""/>
    <x v="1080"/>
    <s v="FC B40-OT/On Call/CT"/>
    <x v="0"/>
    <s v=""/>
    <s v="JRNL00544367"/>
    <d v="2021-10-07T00:00:00"/>
    <d v="2021-10-29T00:00:00"/>
    <s v="Yes"/>
    <s v="Gas Operations-West"/>
    <x v="0"/>
  </r>
  <r>
    <s v="AA"/>
    <s v="CU00"/>
    <s v="JRNL00535009"/>
    <s v="CF00-OP460-6110-8870"/>
    <s v="CF00"/>
    <s v="OP460"/>
    <s v="6110"/>
    <x v="1"/>
    <s v=""/>
    <x v="1081"/>
    <s v="OP460_Payroll Accrual 1A"/>
    <x v="0"/>
    <s v="F8_OP460_PA1A"/>
    <s v="JRNL00534926"/>
    <d v="2021-05-31T00:00:00"/>
    <d v="2021-06-03T00:00:00"/>
    <s v="Yes"/>
    <s v="Gas Operations-West"/>
    <x v="1"/>
  </r>
  <r>
    <s v="AP-ACCR"/>
    <s v="CF00"/>
    <s v="JRNL00531823"/>
    <s v="CF00-FC460-7830-8870"/>
    <s v="CF00"/>
    <s v="FC460"/>
    <s v="7830"/>
    <x v="1"/>
    <s v=""/>
    <x v="1082"/>
    <s v="Accrue - HBK ENGINEERING LLC"/>
    <x v="0"/>
    <s v="85679"/>
    <s v="JRNL00531813"/>
    <d v="2021-03-31T00:00:00"/>
    <d v="2021-03-09T00:00:00"/>
    <s v="Yes"/>
    <s v="Facilities-West"/>
    <x v="16"/>
  </r>
  <r>
    <s v="AP-ACCR"/>
    <s v="CF00"/>
    <s v="JRNL00531813"/>
    <s v="CF00-OP460-7290-8870"/>
    <s v="CF00"/>
    <s v="OP460"/>
    <s v="7290"/>
    <x v="1"/>
    <s v=""/>
    <x v="343"/>
    <s v="Accrue - UNITED UTILITY SERVICE INC"/>
    <x v="0"/>
    <s v="February Estimates"/>
    <s v="JRNL00531813"/>
    <d v="2021-02-28T00:00:00"/>
    <d v="2021-03-09T00:00:00"/>
    <s v="Yes"/>
    <s v="Gas Operations-West"/>
    <x v="17"/>
  </r>
  <r>
    <s v="AA"/>
    <s v="CU00"/>
    <s v="JRNL00546860"/>
    <s v="CF00-PR470-6120-8870"/>
    <s v="CF00"/>
    <s v="PR470"/>
    <s v="6120"/>
    <x v="1"/>
    <s v=""/>
    <x v="1083"/>
    <s v="PR470_Payroll Accrual 1B"/>
    <x v="0"/>
    <s v="F8_PR470_PA1B"/>
    <s v="JRNL00546839"/>
    <d v="2021-12-31T00:00:00"/>
    <d v="2022-01-07T00:00:00"/>
    <s v="Yes"/>
    <s v="Propane Operations-Hernando"/>
    <x v="0"/>
  </r>
  <r>
    <s v="AP-ADJ"/>
    <s v="CF00"/>
    <s v="JRNL00540643"/>
    <s v="CF00-FC460-7830-8870"/>
    <s v="CF00"/>
    <s v="FC460"/>
    <s v="7830"/>
    <x v="1"/>
    <s v=""/>
    <x v="887"/>
    <s v="Accrue-T &amp; T PIPELINE"/>
    <x v="0"/>
    <s v="113662A"/>
    <s v="JRNL00540643"/>
    <d v="2021-07-31T00:00:00"/>
    <d v="2021-08-09T00:00:00"/>
    <s v="Yes"/>
    <s v="Facilities-West"/>
    <x v="16"/>
  </r>
  <r>
    <s v="AP-ADJ"/>
    <s v="CF00"/>
    <s v="JRNL00540643"/>
    <s v="CF00-FC460-7830-8870"/>
    <s v="CF00"/>
    <s v="FC460"/>
    <s v="7830"/>
    <x v="1"/>
    <s v=""/>
    <x v="379"/>
    <s v="Accrue-T &amp; T PIPELINE"/>
    <x v="0"/>
    <s v="113687A"/>
    <s v="JRNL00540643"/>
    <d v="2021-07-31T00:00:00"/>
    <d v="2021-08-09T00:00:00"/>
    <s v="Yes"/>
    <s v="Facilities-West"/>
    <x v="16"/>
  </r>
  <r>
    <s v="AP-ADJ"/>
    <s v="CF00"/>
    <s v="JRNL00540647"/>
    <s v="CF00-FC460-7830-8870"/>
    <s v="CF00"/>
    <s v="FC460"/>
    <s v="7830"/>
    <x v="1"/>
    <s v=""/>
    <x v="353"/>
    <s v="Accrue-T &amp; T PIPELINE"/>
    <x v="0"/>
    <s v="113662A"/>
    <s v="JRNL00540643"/>
    <d v="2021-08-31T00:00:00"/>
    <d v="2021-08-09T00:00:00"/>
    <s v="Yes"/>
    <s v="Facilities-West"/>
    <x v="16"/>
  </r>
  <r>
    <s v="AP-ADJ"/>
    <s v="CF00"/>
    <s v="JRNL00540647"/>
    <s v="CF00-FC460-7830-8870"/>
    <s v="CF00"/>
    <s v="FC460"/>
    <s v="7830"/>
    <x v="1"/>
    <s v=""/>
    <x v="341"/>
    <s v="Accrue-T &amp; T PIPELINE"/>
    <x v="0"/>
    <s v="113687A"/>
    <s v="JRNL00540643"/>
    <d v="2021-08-31T00:00:00"/>
    <d v="2021-08-09T00:00:00"/>
    <s v="Yes"/>
    <s v="Facilities-West"/>
    <x v="16"/>
  </r>
  <r>
    <s v="AA"/>
    <s v="CU00"/>
    <s v="JRNL00538449"/>
    <s v="CF00-OP460-6110-8870"/>
    <s v="CF00"/>
    <s v="OP460"/>
    <s v="6110"/>
    <x v="1"/>
    <s v=""/>
    <x v="1084"/>
    <s v="OP460_Payroll Accrual 1A"/>
    <x v="0"/>
    <s v="F8_OP460_PA1A"/>
    <s v="JRNL00538416"/>
    <d v="2021-07-31T00:00:00"/>
    <d v="2021-08-04T00:00:00"/>
    <s v="Yes"/>
    <s v="Gas Operations-West"/>
    <x v="1"/>
  </r>
  <r>
    <s v="AP-ACCR"/>
    <s v="CF00"/>
    <s v="JRNL00533262"/>
    <s v="CF00-OP460-7290-8870"/>
    <s v="CF00"/>
    <s v="OP460"/>
    <s v="7290"/>
    <x v="1"/>
    <s v=""/>
    <x v="991"/>
    <s v="Accrue - MILLER PIPELINE LLC"/>
    <x v="0"/>
    <s v="322137"/>
    <s v="JRNL00533061"/>
    <d v="2021-04-30T00:00:00"/>
    <d v="2021-04-06T00:00:00"/>
    <s v="Yes"/>
    <s v="Gas Operations-West"/>
    <x v="17"/>
  </r>
  <r>
    <s v="AP-ACCR"/>
    <s v="CF00"/>
    <s v="JRNL00533262"/>
    <s v="CF00-OP460-7290-8870"/>
    <s v="CF00"/>
    <s v="OP460"/>
    <s v="7290"/>
    <x v="1"/>
    <s v=""/>
    <x v="422"/>
    <s v="Accrue - MILLER PIPELINE LLC"/>
    <x v="0"/>
    <s v="322142"/>
    <s v="JRNL00533061"/>
    <d v="2021-04-30T00:00:00"/>
    <d v="2021-04-06T00:00:00"/>
    <s v="Yes"/>
    <s v="Gas Operations-West"/>
    <x v="17"/>
  </r>
  <r>
    <s v="AP-ACCR"/>
    <s v="CF00"/>
    <s v="JRNL00533262"/>
    <s v="CF00-OP460-7290-8870"/>
    <s v="CF00"/>
    <s v="OP460"/>
    <s v="7290"/>
    <x v="1"/>
    <s v=""/>
    <x v="405"/>
    <s v="Accrue - MILLER PIPELINE LLC"/>
    <x v="0"/>
    <s v="324070"/>
    <s v="JRNL00533061"/>
    <d v="2021-04-30T00:00:00"/>
    <d v="2021-04-06T00:00:00"/>
    <s v="Yes"/>
    <s v="Gas Operations-West"/>
    <x v="17"/>
  </r>
  <r>
    <s v="AP-ACCR"/>
    <s v="CF00"/>
    <s v="JRNL00533061"/>
    <s v="CF00-OP460-7290-8870"/>
    <s v="CF00"/>
    <s v="OP460"/>
    <s v="7290"/>
    <x v="1"/>
    <s v=""/>
    <x v="267"/>
    <s v="Accrue - MILLER PIPELINE LLC"/>
    <x v="0"/>
    <s v="322137"/>
    <s v="JRNL00533061"/>
    <d v="2021-03-31T00:00:00"/>
    <d v="2021-04-06T00:00:00"/>
    <s v="Yes"/>
    <s v="Gas Operations-West"/>
    <x v="17"/>
  </r>
  <r>
    <s v="AP-ACCR"/>
    <s v="CF00"/>
    <s v="JRNL00533061"/>
    <s v="CF00-OP460-7290-8870"/>
    <s v="CF00"/>
    <s v="OP460"/>
    <s v="7290"/>
    <x v="1"/>
    <s v=""/>
    <x v="414"/>
    <s v="Accrue - MILLER PIPELINE LLC"/>
    <x v="0"/>
    <s v="322142"/>
    <s v="JRNL00533061"/>
    <d v="2021-03-31T00:00:00"/>
    <d v="2021-04-06T00:00:00"/>
    <s v="Yes"/>
    <s v="Gas Operations-West"/>
    <x v="17"/>
  </r>
  <r>
    <s v="AP-ACCR"/>
    <s v="CF00"/>
    <s v="JRNL00533061"/>
    <s v="CF00-OP460-7290-8870"/>
    <s v="CF00"/>
    <s v="OP460"/>
    <s v="7290"/>
    <x v="1"/>
    <s v=""/>
    <x v="397"/>
    <s v="Accrue - MILLER PIPELINE LLC"/>
    <x v="0"/>
    <s v="324070"/>
    <s v="JRNL00533061"/>
    <d v="2021-03-31T00:00:00"/>
    <d v="2021-04-06T00:00:00"/>
    <s v="Yes"/>
    <s v="Gas Operations-West"/>
    <x v="17"/>
  </r>
  <r>
    <s v="AA"/>
    <s v="CU00"/>
    <s v="JRNL00531215"/>
    <s v="CF00-MS410-6290-8870"/>
    <s v="CF00"/>
    <s v="MS410"/>
    <s v="6290"/>
    <x v="1"/>
    <s v=""/>
    <x v="1085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31215"/>
    <s v="CF00-MS410-6210-8870"/>
    <s v="CF00"/>
    <s v="MS410"/>
    <s v="6210"/>
    <x v="1"/>
    <s v=""/>
    <x v="1086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240-8870"/>
    <s v="CF00"/>
    <s v="MS410"/>
    <s v="6240"/>
    <x v="1"/>
    <s v=""/>
    <x v="1087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110-8870"/>
    <s v="CF00"/>
    <s v="MS410"/>
    <s v="6110"/>
    <x v="1"/>
    <s v=""/>
    <x v="1088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41818"/>
    <s v="CF00-MS410-6120-8870"/>
    <s v="CF00"/>
    <s v="MS410"/>
    <s v="6120"/>
    <x v="1"/>
    <s v=""/>
    <x v="1089"/>
    <s v="MS410_Payroll Accrual 1B"/>
    <x v="0"/>
    <s v="F8_MS410_PA1B"/>
    <s v="TARGET"/>
    <d v="2021-08-31T00:00:00"/>
    <d v="2021-09-08T00:00:00"/>
    <s v="Yes"/>
    <s v="Measurement-SF"/>
    <x v="0"/>
  </r>
  <r>
    <s v="AA"/>
    <s v="CU00"/>
    <s v="JRNL00531224"/>
    <s v="CF00-MS410-6120-8870"/>
    <s v="CF00"/>
    <s v="MS410"/>
    <s v="6120"/>
    <x v="1"/>
    <s v=""/>
    <x v="1090"/>
    <s v="MS410_Payroll Accrual 1B"/>
    <x v="0"/>
    <s v="F8_MS410_PA1B"/>
    <s v="TARGET"/>
    <d v="2021-02-28T00:00:00"/>
    <d v="2021-03-03T00:00:00"/>
    <s v="Yes"/>
    <s v="Measurement-SF"/>
    <x v="0"/>
  </r>
  <r>
    <s v="PY"/>
    <s v="FC00"/>
    <s v="JRNL00532528"/>
    <s v="CF00-OP460-6120-8870"/>
    <s v="CF00"/>
    <s v="OP460"/>
    <s v="6120"/>
    <x v="1"/>
    <s v=""/>
    <x v="1091"/>
    <s v="FC B10-OT/On Call/CT"/>
    <x v="0"/>
    <s v=""/>
    <s v="JRNL00532528"/>
    <d v="2021-03-11T00:00:00"/>
    <d v="2021-04-01T00:00:00"/>
    <s v="Yes"/>
    <s v="Gas Operations-West"/>
    <x v="0"/>
  </r>
  <r>
    <s v="PY"/>
    <s v="FC00"/>
    <s v="JRNL00532529"/>
    <s v="CF00-PR470-6110-8870"/>
    <s v="CF00"/>
    <s v="PR470"/>
    <s v="6110"/>
    <x v="1"/>
    <s v=""/>
    <x v="1092"/>
    <s v="FC B12-Salaries"/>
    <x v="0"/>
    <s v=""/>
    <s v="JRNL00532529"/>
    <d v="2021-03-25T00:00:00"/>
    <d v="2021-04-01T00:00:00"/>
    <s v="Yes"/>
    <s v="Propane Operations-Hernando"/>
    <x v="1"/>
  </r>
  <r>
    <s v="PY"/>
    <s v="FC00"/>
    <s v="JRNL00532529"/>
    <s v="CF00-OP460-6110-8870"/>
    <s v="CF00"/>
    <s v="OP460"/>
    <s v="6110"/>
    <x v="1"/>
    <s v=""/>
    <x v="1093"/>
    <s v="FC B12-Salaries"/>
    <x v="0"/>
    <s v=""/>
    <s v="JRNL00532529"/>
    <d v="2021-03-25T00:00:00"/>
    <d v="2021-04-01T00:00:00"/>
    <s v="Yes"/>
    <s v="Gas Operations-West"/>
    <x v="1"/>
  </r>
  <r>
    <s v="PY"/>
    <s v="FC00"/>
    <s v="JRNL00532529"/>
    <s v="CF00-MS410-6110-8870"/>
    <s v="CF00"/>
    <s v="MS410"/>
    <s v="6110"/>
    <x v="1"/>
    <s v=""/>
    <x v="1094"/>
    <s v="FC B12-Salaries"/>
    <x v="0"/>
    <s v=""/>
    <s v="JRNL00532529"/>
    <d v="2021-03-25T00:00:00"/>
    <d v="2021-04-01T00:00:00"/>
    <s v="Yes"/>
    <s v="Measurement-SF"/>
    <x v="1"/>
  </r>
  <r>
    <s v="AA"/>
    <s v="CU00"/>
    <s v="JRNL00545281"/>
    <s v="CF00-MS410-6110-8870"/>
    <s v="CF00"/>
    <s v="MS410"/>
    <s v="6110"/>
    <x v="1"/>
    <s v=""/>
    <x v="1095"/>
    <s v="MS410_Payroll Accrual 1A"/>
    <x v="0"/>
    <s v="F8_MS410_PA1A"/>
    <s v="JRNL00545241"/>
    <d v="2021-11-30T00:00:00"/>
    <d v="2021-12-05T00:00:00"/>
    <s v="Yes"/>
    <s v="Measurement-SF"/>
    <x v="1"/>
  </r>
  <r>
    <s v="AA"/>
    <s v="CU00"/>
    <s v="JRNL00527627"/>
    <s v="CF00-MS410-6110-8870"/>
    <s v="CF00"/>
    <s v="MS410"/>
    <s v="6110"/>
    <x v="1"/>
    <s v=""/>
    <x v="1096"/>
    <s v="MS410_Payroll Accrual 1A"/>
    <x v="0"/>
    <s v="F8_MS410_PA1A"/>
    <s v="JRNL00527597"/>
    <d v="2021-01-31T00:00:00"/>
    <d v="2021-02-10T00:00:00"/>
    <s v="Yes"/>
    <s v="Measurement-SF"/>
    <x v="1"/>
  </r>
  <r>
    <s v="AA"/>
    <s v="CU00"/>
    <s v="JRNL00533181"/>
    <s v="CF00-MS410-6110-8870"/>
    <s v="CF00"/>
    <s v="MS410"/>
    <s v="6110"/>
    <x v="1"/>
    <s v=""/>
    <x v="1097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33161"/>
    <s v="CF00-MS410-6110-8870"/>
    <s v="CF00"/>
    <s v="MS410"/>
    <s v="6110"/>
    <x v="1"/>
    <s v=""/>
    <x v="1098"/>
    <s v="MS410_Payroll Accrual 1A"/>
    <x v="0"/>
    <s v="F8_MS410_PA1A"/>
    <s v="TARGET"/>
    <d v="2021-03-31T00:00:00"/>
    <d v="2021-04-06T00:00:00"/>
    <s v="Yes"/>
    <s v="Measurement-SF"/>
    <x v="1"/>
  </r>
  <r>
    <s v="AA"/>
    <s v="CU00"/>
    <s v="JRNL00548554"/>
    <s v="CF00-MS410-6110-8870"/>
    <s v="CF00"/>
    <s v="MS410"/>
    <s v="6110"/>
    <x v="1"/>
    <s v=""/>
    <x v="1099"/>
    <s v="MS410_Payroll Accrual 1A"/>
    <x v="0"/>
    <s v="F8_MS410_PA1A"/>
    <s v="TARGET"/>
    <d v="2021-12-31T00:00:00"/>
    <d v="2022-01-07T00:00:00"/>
    <s v="Yes"/>
    <s v="Measurement-SF"/>
    <x v="1"/>
  </r>
  <r>
    <s v="AA"/>
    <s v="CU00"/>
    <s v="JRNL00545241"/>
    <s v="CF00-MS410-6110-8870"/>
    <s v="CF00"/>
    <s v="MS410"/>
    <s v="6110"/>
    <x v="1"/>
    <s v=""/>
    <x v="1100"/>
    <s v="MS410_Payroll Accrual 1A"/>
    <x v="0"/>
    <s v="F8_MS410_PA1A"/>
    <s v="TARGET"/>
    <d v="2021-10-31T00:00:00"/>
    <d v="2021-11-03T00:00:00"/>
    <s v="Yes"/>
    <s v="Measurement-SF"/>
    <x v="1"/>
  </r>
  <r>
    <s v="AP-ACCR"/>
    <s v="CF00"/>
    <s v="JRNL00540506"/>
    <s v="CF00-FC460-7830-8870"/>
    <s v="CF00"/>
    <s v="FC460"/>
    <s v="7830"/>
    <x v="1"/>
    <s v=""/>
    <x v="339"/>
    <s v="Accrue-MILLER PIPELINE LLC"/>
    <x v="0"/>
    <s v="374310"/>
    <s v="JRNL00540506"/>
    <d v="2021-07-31T00:00:00"/>
    <d v="2021-08-09T00:00:00"/>
    <s v="Yes"/>
    <s v="Facilities-West"/>
    <x v="16"/>
  </r>
  <r>
    <s v="AP-ACCR"/>
    <s v="CF00"/>
    <s v="JRNL00540578"/>
    <s v="CF00-FC460-7830-8870"/>
    <s v="CF00"/>
    <s v="FC460"/>
    <s v="7830"/>
    <x v="1"/>
    <s v=""/>
    <x v="1101"/>
    <s v="Accrue-MILLER PIPELINE LLC"/>
    <x v="0"/>
    <s v="374310"/>
    <s v="JRNL00540506"/>
    <d v="2021-08-31T00:00:00"/>
    <d v="2021-08-09T00:00:00"/>
    <s v="Yes"/>
    <s v="Facilities-West"/>
    <x v="16"/>
  </r>
  <r>
    <s v="AA"/>
    <s v="CU00"/>
    <s v="JRNL00543484"/>
    <s v="CF00-MS410-6120-8870"/>
    <s v="CF00"/>
    <s v="MS410"/>
    <s v="6120"/>
    <x v="1"/>
    <s v=""/>
    <x v="1102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40123"/>
    <s v="CF00-MS410-6120-8870"/>
    <s v="CF00"/>
    <s v="MS410"/>
    <s v="6120"/>
    <x v="1"/>
    <s v=""/>
    <x v="1103"/>
    <s v="MS410_Payroll Accrual 1B"/>
    <x v="0"/>
    <s v="F8_MS410_PA1B"/>
    <s v="TARGET"/>
    <d v="2021-07-31T00:00:00"/>
    <d v="2021-08-04T00:00:00"/>
    <s v="Yes"/>
    <s v="Measurement-SF"/>
    <x v="0"/>
  </r>
  <r>
    <s v="AA"/>
    <s v="CU00"/>
    <s v="JRNL00536573"/>
    <s v="CF00-MS410-6120-8870"/>
    <s v="CF00"/>
    <s v="MS410"/>
    <s v="6120"/>
    <x v="1"/>
    <s v=""/>
    <x v="1104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4925"/>
    <s v="CF00-MS410-6120-8870"/>
    <s v="CF00"/>
    <s v="MS410"/>
    <s v="6120"/>
    <x v="1"/>
    <s v=""/>
    <x v="1105"/>
    <s v="MS410_Payroll Accrual 1B"/>
    <x v="0"/>
    <s v="F8_MS410_PA1B"/>
    <s v="TARGET"/>
    <d v="2021-04-30T00:00:00"/>
    <d v="2021-05-05T00:00:00"/>
    <s v="Yes"/>
    <s v="Measurement-SF"/>
    <x v="0"/>
  </r>
  <r>
    <s v="AA"/>
    <s v="CU00"/>
    <s v="JRNL00538415"/>
    <s v="CF00-MS410-6120-8870"/>
    <s v="CF00"/>
    <s v="MS410"/>
    <s v="6120"/>
    <x v="1"/>
    <s v=""/>
    <x v="1106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870"/>
    <s v="CF00"/>
    <s v="MS410"/>
    <s v="6120"/>
    <x v="1"/>
    <s v=""/>
    <x v="1107"/>
    <s v="MS410_Payroll Accrual 1B"/>
    <x v="0"/>
    <s v="F8_MS410_PA1B"/>
    <s v="TARGET"/>
    <d v="2021-03-31T00:00:00"/>
    <d v="2021-04-06T00:00:00"/>
    <s v="Yes"/>
    <s v="Measurement-SF"/>
    <x v="0"/>
  </r>
  <r>
    <s v="AP-ACCR"/>
    <s v="CF00"/>
    <s v="JRNL00540018"/>
    <s v="CF00-FC460-7830-8870"/>
    <s v="CF00"/>
    <s v="FC460"/>
    <s v="7830"/>
    <x v="1"/>
    <s v=""/>
    <x v="300"/>
    <s v="Accrue-SABCON UNDERGROUND LLC"/>
    <x v="0"/>
    <s v="1949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365"/>
    <s v="Accrue-SABCON UNDERGROUND LLC"/>
    <x v="0"/>
    <s v="1964"/>
    <s v="JRNL00540018"/>
    <d v="2021-07-31T00:00:00"/>
    <d v="2021-08-04T00:00:00"/>
    <s v="Yes"/>
    <s v="Facilities-West"/>
    <x v="16"/>
  </r>
  <r>
    <s v="AP-ACCR"/>
    <s v="CF00"/>
    <s v="JRNL00540018"/>
    <s v="CF00-FC460-7830-8870"/>
    <s v="CF00"/>
    <s v="FC460"/>
    <s v="7830"/>
    <x v="1"/>
    <s v=""/>
    <x v="412"/>
    <s v="Accrue-SABCON UNDERGROUND LLC"/>
    <x v="0"/>
    <s v="1965"/>
    <s v="JRNL00540018"/>
    <d v="2021-07-31T00:00:00"/>
    <d v="2021-08-04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1108"/>
    <s v="Accrue-SABCON UNDERGROUND LLC"/>
    <x v="0"/>
    <s v="1949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1109"/>
    <s v="Accrue-SABCON UNDERGROUND LLC"/>
    <x v="0"/>
    <s v="1964"/>
    <s v="JRNL00540018"/>
    <d v="2021-08-31T00:00:00"/>
    <d v="2021-08-05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1110"/>
    <s v="Accrue-SABCON UNDERGROUND LLC"/>
    <x v="0"/>
    <s v="1965"/>
    <s v="JRNL00540018"/>
    <d v="2021-08-31T00:00:00"/>
    <d v="2021-08-05T00:00:00"/>
    <s v="Yes"/>
    <s v="Facilities-West"/>
    <x v="16"/>
  </r>
  <r>
    <s v="PY"/>
    <s v="FC00"/>
    <s v="JRNL00530789"/>
    <s v="CF00-MS410-6110-8870"/>
    <s v="CF00"/>
    <s v="MS410"/>
    <s v="6110"/>
    <x v="1"/>
    <s v=""/>
    <x v="1111"/>
    <s v="FC B08-Salaries"/>
    <x v="0"/>
    <s v=""/>
    <s v="JRNL00530789"/>
    <d v="2021-02-25T00:00:00"/>
    <d v="2021-03-01T00:00:00"/>
    <s v="Yes"/>
    <s v="Measurement-SF"/>
    <x v="1"/>
  </r>
  <r>
    <s v="PY"/>
    <s v="FC00"/>
    <s v="JRNL00530789"/>
    <s v="CF00-OP460-6110-8870"/>
    <s v="CF00"/>
    <s v="OP460"/>
    <s v="6110"/>
    <x v="1"/>
    <s v=""/>
    <x v="1112"/>
    <s v="FC B08-Salaries"/>
    <x v="0"/>
    <s v=""/>
    <s v="JRNL00530789"/>
    <d v="2021-02-25T00:00:00"/>
    <d v="2021-03-01T00:00:00"/>
    <s v="Yes"/>
    <s v="Gas Operations-West"/>
    <x v="1"/>
  </r>
  <r>
    <s v="PY"/>
    <s v="FC00"/>
    <s v="JRNL00530789"/>
    <s v="CF00-PR470-6110-8870"/>
    <s v="CF00"/>
    <s v="PR470"/>
    <s v="6110"/>
    <x v="1"/>
    <s v=""/>
    <x v="1113"/>
    <s v="FC B08-Salaries"/>
    <x v="0"/>
    <s v=""/>
    <s v="JRNL00530789"/>
    <d v="2021-02-25T00:00:00"/>
    <d v="2021-03-01T00:00:00"/>
    <s v="Yes"/>
    <s v="Propane Operations-Hernando"/>
    <x v="1"/>
  </r>
  <r>
    <s v="PY"/>
    <s v="FC00"/>
    <s v="JRNL00539135"/>
    <s v="CF00-PR470-6110-8870"/>
    <s v="CF00"/>
    <s v="PR470"/>
    <s v="6110"/>
    <x v="1"/>
    <s v=""/>
    <x v="1114"/>
    <s v="FC B28-Salaries"/>
    <x v="0"/>
    <s v=""/>
    <s v="JRNL00539135"/>
    <d v="2021-07-15T00:00:00"/>
    <d v="2021-08-02T00:00:00"/>
    <s v="Yes"/>
    <s v="Propane Operations-Hernando"/>
    <x v="1"/>
  </r>
  <r>
    <s v="PY"/>
    <s v="FC00"/>
    <s v="JRNL00539135"/>
    <s v="CF00-MS410-6110-8870"/>
    <s v="CF00"/>
    <s v="MS410"/>
    <s v="6110"/>
    <x v="1"/>
    <s v=""/>
    <x v="370"/>
    <s v="FC B28-Salaries"/>
    <x v="0"/>
    <s v=""/>
    <s v="JRNL00539135"/>
    <d v="2021-07-15T00:00:00"/>
    <d v="2021-08-02T00:00:00"/>
    <s v="Yes"/>
    <s v="Measurement-SF"/>
    <x v="1"/>
  </r>
  <r>
    <s v="PY"/>
    <s v="FC00"/>
    <s v="JRNL00542398"/>
    <s v="CF00-MS410-6110-8870"/>
    <s v="CF00"/>
    <s v="MS410"/>
    <s v="6110"/>
    <x v="1"/>
    <s v=""/>
    <x v="1115"/>
    <s v="FC B36-Salaries"/>
    <x v="0"/>
    <s v=""/>
    <s v="JRNL00542398"/>
    <d v="2021-09-09T00:00:00"/>
    <d v="2021-10-01T00:00:00"/>
    <s v="Yes"/>
    <s v="Measurement-SF"/>
    <x v="1"/>
  </r>
  <r>
    <s v="PY"/>
    <s v="FC00"/>
    <s v="JRNL00542398"/>
    <s v="CF00-PR470-6110-8870"/>
    <s v="CF00"/>
    <s v="PR470"/>
    <s v="6110"/>
    <x v="1"/>
    <s v=""/>
    <x v="1116"/>
    <s v="FC B36-Salaries"/>
    <x v="0"/>
    <s v=""/>
    <s v="JRNL00542398"/>
    <d v="2021-09-09T00:00:00"/>
    <d v="2021-10-01T00:00:00"/>
    <s v="Yes"/>
    <s v="Propane Operations-Hernando"/>
    <x v="1"/>
  </r>
  <r>
    <s v="PY"/>
    <s v="FC00"/>
    <s v="JRNL00542398"/>
    <s v="CF00-OP460-6110-8870"/>
    <s v="CF00"/>
    <s v="OP460"/>
    <s v="6110"/>
    <x v="1"/>
    <s v=""/>
    <x v="1117"/>
    <s v="FC B36-Salaries"/>
    <x v="0"/>
    <s v=""/>
    <s v="JRNL00542398"/>
    <d v="2021-09-09T00:00:00"/>
    <d v="2021-10-01T00:00:00"/>
    <s v="Yes"/>
    <s v="Gas Operations-West"/>
    <x v="1"/>
  </r>
  <r>
    <s v="AP-ACCR"/>
    <s v="CF00"/>
    <s v="JRNL00540018"/>
    <s v="CF00-FC460-7830-8870"/>
    <s v="CF00"/>
    <s v="FC460"/>
    <s v="7830"/>
    <x v="1"/>
    <s v=""/>
    <x v="288"/>
    <s v="Accrue-SINGLEPOINT ACQUISITIONS GROUP"/>
    <x v="0"/>
    <s v="FPU10708003"/>
    <s v="JRNL00540018"/>
    <d v="2021-07-31T00:00:00"/>
    <d v="2021-08-04T00:00:00"/>
    <s v="Yes"/>
    <s v="Facilities-West"/>
    <x v="16"/>
  </r>
  <r>
    <s v="AP-ACCR"/>
    <s v="CF00"/>
    <s v="JRNL00540146"/>
    <s v="CF00-FC460-7830-8870"/>
    <s v="CF00"/>
    <s v="FC460"/>
    <s v="7830"/>
    <x v="1"/>
    <s v=""/>
    <x v="1118"/>
    <s v="Accrue-SINGLEPOINT ACQUISITIONS GROUP"/>
    <x v="0"/>
    <s v="FPU10708003"/>
    <s v="JRNL00540018"/>
    <d v="2021-08-31T00:00:00"/>
    <d v="2021-08-05T00:00:00"/>
    <s v="Yes"/>
    <s v="Facilities-West"/>
    <x v="16"/>
  </r>
  <r>
    <s v="AA"/>
    <s v="CU00"/>
    <s v="JRNL00533183"/>
    <s v="CF00-PR470-6110-8870"/>
    <s v="CF00"/>
    <s v="PR470"/>
    <s v="6110"/>
    <x v="1"/>
    <s v=""/>
    <x v="1119"/>
    <s v="PR470_Payroll Accrual 1A"/>
    <x v="0"/>
    <s v="F8_PR470_PA1A"/>
    <s v="JRNL00533163"/>
    <d v="2021-04-30T00:00:00"/>
    <d v="2021-05-05T00:00:00"/>
    <s v="Yes"/>
    <s v="Propane Operations-Hernando"/>
    <x v="1"/>
  </r>
  <r>
    <s v="AA"/>
    <s v="CU00"/>
    <s v="JRNL00545283"/>
    <s v="CF00-PR470-6110-8870"/>
    <s v="CF00"/>
    <s v="PR470"/>
    <s v="6110"/>
    <x v="1"/>
    <s v=""/>
    <x v="1120"/>
    <s v="PR470_Payroll Accrual 1A"/>
    <x v="0"/>
    <s v="F8_PR470_PA1A"/>
    <s v="JRNL00545243"/>
    <d v="2021-11-30T00:00:00"/>
    <d v="2021-12-05T00:00:00"/>
    <s v="Yes"/>
    <s v="Propane Operations-Hernando"/>
    <x v="1"/>
  </r>
  <r>
    <s v="AP-ADJ"/>
    <s v="CF00"/>
    <s v="JRNL00535318"/>
    <s v="CF00-OP460-7290-8870"/>
    <s v="CF00"/>
    <s v="OP460"/>
    <s v="7290"/>
    <x v="1"/>
    <s v=""/>
    <x v="355"/>
    <s v="Accrue-MILLER PIPELINE LLC"/>
    <x v="0"/>
    <s v="JRNL00534973"/>
    <s v="JRNL00535122"/>
    <d v="2021-05-31T00:00:00"/>
    <d v="2021-05-07T00:00:00"/>
    <s v="Yes"/>
    <s v="Gas Operations-West"/>
    <x v="17"/>
  </r>
  <r>
    <s v="AP-ADJ"/>
    <s v="CF00"/>
    <s v="JRNL00535318"/>
    <s v="CF00-OP460-7290-8870"/>
    <s v="CF00"/>
    <s v="OP460"/>
    <s v="7290"/>
    <x v="1"/>
    <s v=""/>
    <x v="280"/>
    <s v="Accrue-MILLER PIPELINE LLC"/>
    <x v="0"/>
    <s v="JRNL00534973"/>
    <s v="JRNL00535122"/>
    <d v="2021-05-31T00:00:00"/>
    <d v="2021-05-07T00:00:00"/>
    <s v="Yes"/>
    <s v="Gas Operations-West"/>
    <x v="17"/>
  </r>
  <r>
    <s v="AP-ADJ"/>
    <s v="CF00"/>
    <s v="JRNL00535122"/>
    <s v="CF00-OP460-7290-8870"/>
    <s v="CF00"/>
    <s v="OP460"/>
    <s v="7290"/>
    <x v="1"/>
    <s v=""/>
    <x v="420"/>
    <s v="Accrue-MILLER PIPELINE LLC"/>
    <x v="0"/>
    <s v="JRNL00534973"/>
    <s v="JRNL00535122"/>
    <d v="2021-04-30T00:00:00"/>
    <d v="2021-05-07T00:00:00"/>
    <s v="Yes"/>
    <s v="Gas Operations-West"/>
    <x v="17"/>
  </r>
  <r>
    <s v="AP-ADJ"/>
    <s v="CF00"/>
    <s v="JRNL00535122"/>
    <s v="CF00-OP460-7290-8870"/>
    <s v="CF00"/>
    <s v="OP460"/>
    <s v="7290"/>
    <x v="1"/>
    <s v=""/>
    <x v="421"/>
    <s v="Accrue-MILLER PIPELINE LLC"/>
    <x v="0"/>
    <s v="JRNL00534973"/>
    <s v="JRNL00535122"/>
    <d v="2021-04-30T00:00:00"/>
    <d v="2021-05-07T00:00:00"/>
    <s v="Yes"/>
    <s v="Gas Operations-West"/>
    <x v="17"/>
  </r>
  <r>
    <s v="AA"/>
    <s v="CU00"/>
    <s v="JRNL00529973"/>
    <s v="CF00-PR470-6110-8870"/>
    <s v="CF00"/>
    <s v="PR470"/>
    <s v="6110"/>
    <x v="1"/>
    <s v=""/>
    <x v="1121"/>
    <s v="PR470_Payroll Accrual 1A"/>
    <x v="0"/>
    <s v="F8_PR470_PA1A"/>
    <s v="JRNL00529950"/>
    <d v="2021-02-28T00:00:00"/>
    <d v="2021-03-03T00:00:00"/>
    <s v="Yes"/>
    <s v="Propane Operations-Hernando"/>
    <x v="1"/>
  </r>
  <r>
    <s v="AP-ACCR"/>
    <s v="CF00"/>
    <s v="JRNL00548811"/>
    <s v="CF00-FC460-7830-8870"/>
    <s v="CF00"/>
    <s v="FC460"/>
    <s v="7830"/>
    <x v="1"/>
    <s v=""/>
    <x v="413"/>
    <s v="Accrue - MILLER PIPELINE LLC"/>
    <x v="0"/>
    <s v="431924"/>
    <s v="JRNL00548811"/>
    <d v="2021-12-31T00:00:00"/>
    <d v="2022-01-11T00:00:00"/>
    <s v="Yes"/>
    <s v="Facilities-West"/>
    <x v="16"/>
  </r>
  <r>
    <s v="AA"/>
    <s v="CU00"/>
    <s v="JRNL00545282"/>
    <s v="CF00-OP460-6110-8870"/>
    <s v="CF00"/>
    <s v="OP460"/>
    <s v="6110"/>
    <x v="1"/>
    <s v=""/>
    <x v="1122"/>
    <s v="OP460_Payroll Accrual 1A"/>
    <x v="0"/>
    <s v="F8_OP460_PA1A"/>
    <s v="JRNL00545242"/>
    <d v="2021-11-30T00:00:00"/>
    <d v="2021-12-05T00:00:00"/>
    <s v="Yes"/>
    <s v="Gas Operations-West"/>
    <x v="1"/>
  </r>
  <r>
    <s v="AP-ADJ"/>
    <s v="CF00"/>
    <s v="JRNL00533675"/>
    <s v="CF00-OP460-7290-8870"/>
    <s v="CF00"/>
    <s v="OP460"/>
    <s v="7290"/>
    <x v="1"/>
    <s v=""/>
    <x v="991"/>
    <s v="Accrue - MILLER PIPELINE LLC"/>
    <x v="0"/>
    <s v="JRNL00533061"/>
    <s v="JRNL00533675"/>
    <d v="2021-03-31T00:00:00"/>
    <d v="2021-04-08T00:00:00"/>
    <s v="Yes"/>
    <s v="Gas Operations-West"/>
    <x v="17"/>
  </r>
  <r>
    <s v="AP-ADJ"/>
    <s v="CF00"/>
    <s v="JRNL00533675"/>
    <s v="CF00-OP460-7290-8870"/>
    <s v="CF00"/>
    <s v="OP460"/>
    <s v="7290"/>
    <x v="1"/>
    <s v=""/>
    <x v="422"/>
    <s v="Accrue - MILLER PIPELINE LLC"/>
    <x v="0"/>
    <s v="JRNL00533061"/>
    <s v="JRNL00533675"/>
    <d v="2021-03-31T00:00:00"/>
    <d v="2021-04-08T00:00:00"/>
    <s v="Yes"/>
    <s v="Gas Operations-West"/>
    <x v="17"/>
  </r>
  <r>
    <s v="AP-ADJ"/>
    <s v="CF00"/>
    <s v="JRNL00533675"/>
    <s v="CF00-OP460-7290-8870"/>
    <s v="CF00"/>
    <s v="OP460"/>
    <s v="7290"/>
    <x v="1"/>
    <s v=""/>
    <x v="405"/>
    <s v="Accrue - MILLER PIPELINE LLC"/>
    <x v="0"/>
    <s v="JRNL00533061"/>
    <s v="JRNL00533675"/>
    <d v="2021-03-31T00:00:00"/>
    <d v="2021-04-08T00:00:00"/>
    <s v="Yes"/>
    <s v="Gas Operations-West"/>
    <x v="17"/>
  </r>
  <r>
    <s v="AP-ADJ"/>
    <s v="CF00"/>
    <s v="JRNL00533761"/>
    <s v="CF00-OP460-7290-8870"/>
    <s v="CF00"/>
    <s v="OP460"/>
    <s v="7290"/>
    <x v="1"/>
    <s v=""/>
    <x v="267"/>
    <s v="Accrue - MILLER PIPELINE LLC"/>
    <x v="0"/>
    <s v="JRNL00533061"/>
    <s v="JRNL00533675"/>
    <d v="2021-04-30T00:00:00"/>
    <d v="2021-04-08T00:00:00"/>
    <s v="Yes"/>
    <s v="Gas Operations-West"/>
    <x v="17"/>
  </r>
  <r>
    <s v="AP-ADJ"/>
    <s v="CF00"/>
    <s v="JRNL00533761"/>
    <s v="CF00-OP460-7290-8870"/>
    <s v="CF00"/>
    <s v="OP460"/>
    <s v="7290"/>
    <x v="1"/>
    <s v=""/>
    <x v="414"/>
    <s v="Accrue - MILLER PIPELINE LLC"/>
    <x v="0"/>
    <s v="JRNL00533061"/>
    <s v="JRNL00533675"/>
    <d v="2021-04-30T00:00:00"/>
    <d v="2021-04-08T00:00:00"/>
    <s v="Yes"/>
    <s v="Gas Operations-West"/>
    <x v="17"/>
  </r>
  <r>
    <s v="AP-ADJ"/>
    <s v="CF00"/>
    <s v="JRNL00533761"/>
    <s v="CF00-OP460-7290-8870"/>
    <s v="CF00"/>
    <s v="OP460"/>
    <s v="7290"/>
    <x v="1"/>
    <s v=""/>
    <x v="397"/>
    <s v="Accrue - MILLER PIPELINE LLC"/>
    <x v="0"/>
    <s v="JRNL00533061"/>
    <s v="JRNL00533675"/>
    <d v="2021-04-30T00:00:00"/>
    <d v="2021-04-08T00:00:00"/>
    <s v="Yes"/>
    <s v="Gas Operations-West"/>
    <x v="17"/>
  </r>
  <r>
    <s v="PY"/>
    <s v="FC00"/>
    <s v="JRNL00532529"/>
    <s v="CF00-PR470-6120-8870"/>
    <s v="CF00"/>
    <s v="PR470"/>
    <s v="6120"/>
    <x v="1"/>
    <s v=""/>
    <x v="1123"/>
    <s v="FC B12-OT/On Call/CT"/>
    <x v="0"/>
    <s v=""/>
    <s v="JRNL00532529"/>
    <d v="2021-03-25T00:00:00"/>
    <d v="2021-04-01T00:00:00"/>
    <s v="Yes"/>
    <s v="Propane Operations-Hernando"/>
    <x v="0"/>
  </r>
  <r>
    <s v="PY"/>
    <s v="FC00"/>
    <s v="JRNL00532529"/>
    <s v="CF00-OP460-6120-8870"/>
    <s v="CF00"/>
    <s v="OP460"/>
    <s v="6120"/>
    <x v="1"/>
    <s v=""/>
    <x v="1124"/>
    <s v="FC B12-OT/On Call/CT"/>
    <x v="0"/>
    <s v=""/>
    <s v="JRNL00532529"/>
    <d v="2021-03-25T00:00:00"/>
    <d v="2021-04-01T00:00:00"/>
    <s v="Yes"/>
    <s v="Gas Operations-West"/>
    <x v="0"/>
  </r>
  <r>
    <s v="AA"/>
    <s v="CU00"/>
    <s v="JRNL00531253"/>
    <s v="CF00-PR470-6120-8870"/>
    <s v="CF00"/>
    <s v="PR470"/>
    <s v="6120"/>
    <x v="1"/>
    <s v=""/>
    <x v="1125"/>
    <s v="PR470_Payroll Accrual 1B"/>
    <x v="0"/>
    <s v="F8_PR470_PA1B"/>
    <s v="JRNL00531226"/>
    <d v="2021-03-31T00:00:00"/>
    <d v="2021-04-06T00:00:00"/>
    <s v="Yes"/>
    <s v="Propane Operations-Hernando"/>
    <x v="0"/>
  </r>
  <r>
    <s v="PY"/>
    <s v="FC00"/>
    <s v="JRNL00540721"/>
    <s v="CF00-MS410-6110-8870"/>
    <s v="CF00"/>
    <s v="MS410"/>
    <s v="6110"/>
    <x v="1"/>
    <s v=""/>
    <x v="1126"/>
    <s v="FC B32-Salaries"/>
    <x v="0"/>
    <s v=""/>
    <s v="JRNL00540721"/>
    <d v="2021-08-12T00:00:00"/>
    <d v="2021-08-30T00:00:00"/>
    <s v="Yes"/>
    <s v="Measurement-SF"/>
    <x v="1"/>
  </r>
  <r>
    <s v="PY"/>
    <s v="FC00"/>
    <s v="JRNL00540721"/>
    <s v="CF00-OP460-6110-8870"/>
    <s v="CF00"/>
    <s v="OP460"/>
    <s v="6110"/>
    <x v="1"/>
    <s v=""/>
    <x v="1127"/>
    <s v="FC B32-Salaries"/>
    <x v="0"/>
    <s v=""/>
    <s v="JRNL00540721"/>
    <d v="2021-08-12T00:00:00"/>
    <d v="2021-08-30T00:00:00"/>
    <s v="Yes"/>
    <s v="Gas Operations-West"/>
    <x v="1"/>
  </r>
  <r>
    <s v="AA"/>
    <s v="CU00"/>
    <s v="JRNL00533183"/>
    <s v="CF00-PR470-6120-8870"/>
    <s v="CF00"/>
    <s v="PR470"/>
    <s v="6120"/>
    <x v="1"/>
    <s v=""/>
    <x v="1128"/>
    <s v="PR470_Payroll Accrual 1B"/>
    <x v="0"/>
    <s v="F8_PR470_PA1B"/>
    <s v="JRNL00533163"/>
    <d v="2021-04-30T00:00:00"/>
    <d v="2021-05-05T00:00:00"/>
    <s v="Yes"/>
    <s v="Propane Operations-Hernando"/>
    <x v="0"/>
  </r>
  <r>
    <s v="AA"/>
    <s v="CU00"/>
    <s v="JRNL00545283"/>
    <s v="CF00-PR470-6120-8870"/>
    <s v="CF00"/>
    <s v="PR470"/>
    <s v="6120"/>
    <x v="1"/>
    <s v=""/>
    <x v="1129"/>
    <s v="PR470_Payroll Accrual 1B"/>
    <x v="0"/>
    <s v="F8_PR470_PA1B"/>
    <s v="JRNL00545243"/>
    <d v="2021-11-30T00:00:00"/>
    <d v="2021-12-05T00:00:00"/>
    <s v="Yes"/>
    <s v="Propane Operations-Hernando"/>
    <x v="0"/>
  </r>
  <r>
    <s v="AA"/>
    <s v="CU00"/>
    <s v="JRNL00529973"/>
    <s v="CF00-PR470-6120-8870"/>
    <s v="CF00"/>
    <s v="PR470"/>
    <s v="6120"/>
    <x v="1"/>
    <s v=""/>
    <x v="1130"/>
    <s v="PR470_Payroll Accrual 1B"/>
    <x v="0"/>
    <s v="F8_PR470_PA1B"/>
    <s v="JRNL00529950"/>
    <d v="2021-02-28T00:00:00"/>
    <d v="2021-03-03T00:00:00"/>
    <s v="Yes"/>
    <s v="Propane Operations-Hernando"/>
    <x v="0"/>
  </r>
  <r>
    <s v="AP-ACCR"/>
    <s v="CF00"/>
    <s v="JRNL00541780"/>
    <s v="CF00-FC460-7830-8870"/>
    <s v="CF00"/>
    <s v="FC460"/>
    <s v="7830"/>
    <x v="1"/>
    <s v=""/>
    <x v="457"/>
    <s v="Accrue-T &amp; T PIPELINE"/>
    <x v="0"/>
    <s v="113692A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385"/>
    <s v="Accrue-T &amp; T PIPELINE"/>
    <x v="0"/>
    <s v="113693A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376"/>
    <s v="Accrue-T &amp; T PIPELINE"/>
    <x v="0"/>
    <s v="113698A"/>
    <s v="JRNL00541780"/>
    <d v="2021-08-31T00:00:00"/>
    <d v="2021-09-08T00:00:00"/>
    <s v="Yes"/>
    <s v="Facilities-West"/>
    <x v="16"/>
  </r>
  <r>
    <s v="AP-ACCR"/>
    <s v="CF00"/>
    <s v="JRNL00541780"/>
    <s v="CF00-FC460-7830-8870"/>
    <s v="CF00"/>
    <s v="FC460"/>
    <s v="7830"/>
    <x v="1"/>
    <s v=""/>
    <x v="328"/>
    <s v="Accrue-T &amp; T PIPELINE"/>
    <x v="0"/>
    <s v="113705A"/>
    <s v="JRNL00541780"/>
    <d v="2021-08-31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1131"/>
    <s v="Accrue-T &amp; T PIPELINE"/>
    <x v="0"/>
    <s v="113692A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1132"/>
    <s v="Accrue-T &amp; T PIPELINE"/>
    <x v="0"/>
    <s v="113693A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1133"/>
    <s v="Accrue-T &amp; T PIPELINE"/>
    <x v="0"/>
    <s v="113698A"/>
    <s v="JRNL00541780"/>
    <d v="2021-09-30T00:00:00"/>
    <d v="2021-09-08T00:00:00"/>
    <s v="Yes"/>
    <s v="Facilities-West"/>
    <x v="16"/>
  </r>
  <r>
    <s v="AP-ACCR"/>
    <s v="CF00"/>
    <s v="JRNL00541913"/>
    <s v="CF00-FC460-7830-8870"/>
    <s v="CF00"/>
    <s v="FC460"/>
    <s v="7830"/>
    <x v="1"/>
    <s v=""/>
    <x v="1134"/>
    <s v="Accrue-T &amp; T PIPELINE"/>
    <x v="0"/>
    <s v="113705A"/>
    <s v="JRNL00541780"/>
    <d v="2021-09-30T00:00:00"/>
    <d v="2021-09-08T00:00:00"/>
    <s v="Yes"/>
    <s v="Facilities-West"/>
    <x v="16"/>
  </r>
  <r>
    <s v="PY"/>
    <s v="FC00"/>
    <s v="JRNL00534131"/>
    <s v="CF00-PR470-6120-8870"/>
    <s v="CF00"/>
    <s v="PR470"/>
    <s v="6120"/>
    <x v="1"/>
    <s v=""/>
    <x v="1135"/>
    <s v="FC B16-OT/On Call/CT"/>
    <x v="0"/>
    <s v=""/>
    <s v="JRNL00534131"/>
    <d v="2021-04-22T00:00:00"/>
    <d v="2021-05-03T00:00:00"/>
    <s v="Yes"/>
    <s v="Propane Operations-Hernando"/>
    <x v="0"/>
  </r>
  <r>
    <s v="PY"/>
    <s v="FC00"/>
    <s v="JRNL00534131"/>
    <s v="CF00-OP460-6120-8870"/>
    <s v="CF00"/>
    <s v="OP460"/>
    <s v="6120"/>
    <x v="1"/>
    <s v=""/>
    <x v="1136"/>
    <s v="FC B16-OT/On Call/CT"/>
    <x v="0"/>
    <s v=""/>
    <s v="JRNL00534131"/>
    <d v="2021-04-22T00:00:00"/>
    <d v="2021-05-03T00:00:00"/>
    <s v="Yes"/>
    <s v="Gas Operations-West"/>
    <x v="0"/>
  </r>
  <r>
    <s v="AA"/>
    <s v="CU00"/>
    <s v="JRNL00540125"/>
    <s v="CF00-PR440-6110-8870"/>
    <s v="CF00"/>
    <s v="PR440"/>
    <s v="6110"/>
    <x v="1"/>
    <s v=""/>
    <x v="1137"/>
    <s v="PR440_Payroll Accrual 1A"/>
    <x v="0"/>
    <s v="F8_PR440_PA1A"/>
    <s v="TARGET"/>
    <d v="2021-07-31T00:00:00"/>
    <d v="2021-08-04T00:00:00"/>
    <s v="Yes"/>
    <s v="Propane Operations-Northwest"/>
    <x v="1"/>
  </r>
  <r>
    <s v="AA"/>
    <s v="CU00"/>
    <s v="JRNL00546837"/>
    <s v="CF00-MS410-6110-8870"/>
    <s v="CF00"/>
    <s v="MS410"/>
    <s v="6110"/>
    <x v="1"/>
    <s v=""/>
    <x v="1138"/>
    <s v="MS410_Payroll Accrual 1A"/>
    <x v="0"/>
    <s v="F8_MS410_PA1A"/>
    <s v="TARGET"/>
    <d v="2021-11-30T00:00:00"/>
    <d v="2021-12-05T00:00:00"/>
    <s v="Yes"/>
    <s v="Measurement-SF"/>
    <x v="1"/>
  </r>
  <r>
    <s v="AA"/>
    <s v="CU00"/>
    <s v="JRNL00541818"/>
    <s v="CF00-MS410-6110-8870"/>
    <s v="CF00"/>
    <s v="MS410"/>
    <s v="6110"/>
    <x v="1"/>
    <s v=""/>
    <x v="1139"/>
    <s v="MS410_Payroll Accrual 1A"/>
    <x v="0"/>
    <s v="F8_MS410_PA1A"/>
    <s v="TARGET"/>
    <d v="2021-08-31T00:00:00"/>
    <d v="2021-09-08T00:00:00"/>
    <s v="Yes"/>
    <s v="Measurement-SF"/>
    <x v="1"/>
  </r>
  <r>
    <s v="AA"/>
    <s v="CU00"/>
    <s v="JRNL00531224"/>
    <s v="CF00-MS410-6110-8870"/>
    <s v="CF00"/>
    <s v="MS410"/>
    <s v="6110"/>
    <x v="1"/>
    <s v=""/>
    <x v="1140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43484"/>
    <s v="CF00-MS410-6110-8870"/>
    <s v="CF00"/>
    <s v="MS410"/>
    <s v="6110"/>
    <x v="1"/>
    <s v=""/>
    <x v="1141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40123"/>
    <s v="CF00-MS410-6110-8870"/>
    <s v="CF00"/>
    <s v="MS410"/>
    <s v="6110"/>
    <x v="1"/>
    <s v=""/>
    <x v="1142"/>
    <s v="MS410_Payroll Accrual 1A"/>
    <x v="0"/>
    <s v="F8_MS410_PA1A"/>
    <s v="TARGET"/>
    <d v="2021-07-31T00:00:00"/>
    <d v="2021-08-04T00:00:00"/>
    <s v="Yes"/>
    <s v="Measurement-SF"/>
    <x v="1"/>
  </r>
  <r>
    <s v="AA"/>
    <s v="CU00"/>
    <s v="JRNL00536573"/>
    <s v="CF00-MS410-6110-8870"/>
    <s v="CF00"/>
    <s v="MS410"/>
    <s v="6110"/>
    <x v="1"/>
    <s v=""/>
    <x v="1143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4925"/>
    <s v="CF00-MS410-6110-8870"/>
    <s v="CF00"/>
    <s v="MS410"/>
    <s v="6110"/>
    <x v="1"/>
    <s v=""/>
    <x v="1144"/>
    <s v="MS410_Payroll Accrual 1A"/>
    <x v="0"/>
    <s v="F8_MS410_PA1A"/>
    <s v="TARGET"/>
    <d v="2021-04-30T00:00:00"/>
    <d v="2021-05-05T00:00:00"/>
    <s v="Yes"/>
    <s v="Measurement-SF"/>
    <x v="1"/>
  </r>
  <r>
    <s v="AA"/>
    <s v="CU00"/>
    <s v="JRNL00538415"/>
    <s v="CF00-MS410-6110-8870"/>
    <s v="CF00"/>
    <s v="MS410"/>
    <s v="6110"/>
    <x v="1"/>
    <s v=""/>
    <x v="1145"/>
    <s v="MS410_Payroll Accrual 1A"/>
    <x v="0"/>
    <s v="F8_MS410_PA1A"/>
    <s v="TARGET"/>
    <d v="2021-06-30T00:00:00"/>
    <d v="2021-07-06T00:00:00"/>
    <s v="Yes"/>
    <s v="Measurement-SF"/>
    <x v="1"/>
  </r>
  <r>
    <s v="AP-ACCR"/>
    <s v="CF00"/>
    <s v="JRNL00529796"/>
    <s v="CF00-FC460-7830-8870"/>
    <s v="CF00"/>
    <s v="FC460"/>
    <s v="7830"/>
    <x v="1"/>
    <s v=""/>
    <x v="1146"/>
    <s v="Accrue - T &amp; T PIPELINE"/>
    <x v="0"/>
    <s v="113420A"/>
    <s v="JRNL00529451"/>
    <d v="2021-02-28T00:00:00"/>
    <d v="2021-02-10T00:00:00"/>
    <s v="Yes"/>
    <s v="Facilities-West"/>
    <x v="16"/>
  </r>
  <r>
    <s v="AP-ACCR"/>
    <s v="CF00"/>
    <s v="JRNL00529796"/>
    <s v="CF00-FC460-7830-8870"/>
    <s v="CF00"/>
    <s v="FC460"/>
    <s v="7830"/>
    <x v="1"/>
    <s v=""/>
    <x v="1147"/>
    <s v="Accrue - T &amp; T PIPELINE"/>
    <x v="0"/>
    <s v="113424A"/>
    <s v="JRNL00529451"/>
    <d v="2021-02-28T00:00:00"/>
    <d v="2021-02-10T00:00:00"/>
    <s v="Yes"/>
    <s v="Facilities-West"/>
    <x v="16"/>
  </r>
  <r>
    <s v="AP-ACCR"/>
    <s v="CF00"/>
    <s v="JRNL00529796"/>
    <s v="CF00-FC460-7830-8870"/>
    <s v="CF00"/>
    <s v="FC460"/>
    <s v="7830"/>
    <x v="1"/>
    <s v=""/>
    <x v="1148"/>
    <s v="Accrue - T &amp; T PIPELINE"/>
    <x v="0"/>
    <s v="113427A"/>
    <s v="JRNL00529451"/>
    <d v="2021-02-28T00:00:00"/>
    <d v="2021-02-10T00:00:00"/>
    <s v="Yes"/>
    <s v="Facilities-West"/>
    <x v="16"/>
  </r>
  <r>
    <s v="AP-ACCR"/>
    <s v="CF00"/>
    <s v="JRNL00529796"/>
    <s v="CF00-FC460-7830-8870"/>
    <s v="CF00"/>
    <s v="FC460"/>
    <s v="7830"/>
    <x v="1"/>
    <s v=""/>
    <x v="1149"/>
    <s v="Accrue - T &amp; T PIPELINE"/>
    <x v="0"/>
    <s v="113430A"/>
    <s v="JRNL00529451"/>
    <d v="2021-02-28T00:00:00"/>
    <d v="2021-02-10T00:00:00"/>
    <s v="Yes"/>
    <s v="Facilities-West"/>
    <x v="16"/>
  </r>
  <r>
    <s v="AP-ACCR"/>
    <s v="CF00"/>
    <s v="JRNL00529451"/>
    <s v="CF00-FC460-7830-8870"/>
    <s v="CF00"/>
    <s v="FC460"/>
    <s v="7830"/>
    <x v="1"/>
    <s v=""/>
    <x v="377"/>
    <s v="Accrue - T &amp; T PIPELINE"/>
    <x v="0"/>
    <s v="113420A"/>
    <s v="JRNL00529451"/>
    <d v="2021-01-31T00:00:00"/>
    <d v="2021-02-10T00:00:00"/>
    <s v="Yes"/>
    <s v="Facilities-West"/>
    <x v="16"/>
  </r>
  <r>
    <s v="AP-ACCR"/>
    <s v="CF00"/>
    <s v="JRNL00529451"/>
    <s v="CF00-FC460-7830-8870"/>
    <s v="CF00"/>
    <s v="FC460"/>
    <s v="7830"/>
    <x v="1"/>
    <s v=""/>
    <x v="398"/>
    <s v="Accrue - T &amp; T PIPELINE"/>
    <x v="0"/>
    <s v="113424A"/>
    <s v="JRNL00529451"/>
    <d v="2021-01-31T00:00:00"/>
    <d v="2021-02-10T00:00:00"/>
    <s v="Yes"/>
    <s v="Facilities-West"/>
    <x v="16"/>
  </r>
  <r>
    <s v="AP-ACCR"/>
    <s v="CF00"/>
    <s v="JRNL00529451"/>
    <s v="CF00-FC460-7830-8870"/>
    <s v="CF00"/>
    <s v="FC460"/>
    <s v="7830"/>
    <x v="1"/>
    <s v=""/>
    <x v="272"/>
    <s v="Accrue - T &amp; T PIPELINE"/>
    <x v="0"/>
    <s v="113427A"/>
    <s v="JRNL00529451"/>
    <d v="2021-01-31T00:00:00"/>
    <d v="2021-02-10T00:00:00"/>
    <s v="Yes"/>
    <s v="Facilities-West"/>
    <x v="16"/>
  </r>
  <r>
    <s v="AP-ACCR"/>
    <s v="CF00"/>
    <s v="JRNL00529451"/>
    <s v="CF00-FC460-7830-8870"/>
    <s v="CF00"/>
    <s v="FC460"/>
    <s v="7830"/>
    <x v="1"/>
    <s v=""/>
    <x v="310"/>
    <s v="Accrue - T &amp; T PIPELINE"/>
    <x v="0"/>
    <s v="113430A"/>
    <s v="JRNL00529451"/>
    <d v="2021-01-31T00:00:00"/>
    <d v="2021-02-10T00:00:00"/>
    <s v="Yes"/>
    <s v="Facilities-West"/>
    <x v="16"/>
  </r>
  <r>
    <s v="PY"/>
    <s v="FC00"/>
    <s v="JRNL00545925"/>
    <s v="CF00-PR470-6120-8870"/>
    <s v="CF00"/>
    <s v="PR470"/>
    <s v="6120"/>
    <x v="1"/>
    <s v=""/>
    <x v="1150"/>
    <s v="FC B44-OT/On Call/CT"/>
    <x v="0"/>
    <s v=""/>
    <s v="JRNL00545925"/>
    <d v="2021-11-04T00:00:00"/>
    <d v="2021-12-01T00:00:00"/>
    <s v="Yes"/>
    <s v="Propane Operations-Hernando"/>
    <x v="0"/>
  </r>
  <r>
    <s v="PY"/>
    <s v="FC00"/>
    <s v="JRNL00545925"/>
    <s v="CF00-OP460-6120-8870"/>
    <s v="CF00"/>
    <s v="OP460"/>
    <s v="6120"/>
    <x v="1"/>
    <s v=""/>
    <x v="1151"/>
    <s v="FC B44-OT/On Call/CT"/>
    <x v="0"/>
    <s v=""/>
    <s v="JRNL00545925"/>
    <d v="2021-11-04T00:00:00"/>
    <d v="2021-12-01T00:00:00"/>
    <s v="Yes"/>
    <s v="Gas Operations-West"/>
    <x v="0"/>
  </r>
  <r>
    <s v="PY"/>
    <s v="FC00"/>
    <s v="JRNL00545925"/>
    <s v="CF00-MS410-6120-8870"/>
    <s v="CF00"/>
    <s v="MS410"/>
    <s v="6120"/>
    <x v="1"/>
    <s v=""/>
    <x v="1152"/>
    <s v="FC B44-OT/On Call/CT"/>
    <x v="0"/>
    <s v=""/>
    <s v="JRNL00545925"/>
    <d v="2021-11-04T00:00:00"/>
    <d v="2021-12-01T00:00:00"/>
    <s v="Yes"/>
    <s v="Measurement-SF"/>
    <x v="0"/>
  </r>
  <r>
    <s v="PY"/>
    <s v="FC00"/>
    <s v="JRNL00545925"/>
    <s v="CF00-PR470-6110-8870"/>
    <s v="CF00"/>
    <s v="PR470"/>
    <s v="6110"/>
    <x v="1"/>
    <s v=""/>
    <x v="816"/>
    <s v="FC B44-Salaries"/>
    <x v="0"/>
    <s v=""/>
    <s v="JRNL00545925"/>
    <d v="2021-11-04T00:00:00"/>
    <d v="2021-12-01T00:00:00"/>
    <s v="Yes"/>
    <s v="Propane Operations-Hernando"/>
    <x v="1"/>
  </r>
  <r>
    <s v="SYS-AP"/>
    <s v="FC00"/>
    <s v="JRNL00545905"/>
    <s v="CF00-FC460-7830-8870"/>
    <s v="CF00"/>
    <s v="FC460"/>
    <s v="7830"/>
    <x v="1"/>
    <s v=""/>
    <x v="1153"/>
    <s v="ECDA SERVICES FOR FPU PIPELINES"/>
    <x v="8"/>
    <s v="667636"/>
    <s v="VO886715"/>
    <d v="2021-11-11T00:00:00"/>
    <d v="2021-11-12T00:00:00"/>
    <s v="Yes"/>
    <s v="Facilities-West"/>
    <x v="16"/>
  </r>
  <r>
    <s v="SYS-AP"/>
    <s v="FC00"/>
    <s v="JRNL00534093"/>
    <s v="CF00-FC460-7830-8870"/>
    <s v="CF00"/>
    <s v="FC460"/>
    <s v="7830"/>
    <x v="1"/>
    <s v=""/>
    <x v="1154"/>
    <s v="BATES RD &amp; US 27 - LOCATES"/>
    <x v="1"/>
    <s v="113560A"/>
    <s v="VO849203"/>
    <d v="2021-04-19T00:00:00"/>
    <d v="2021-04-20T00:00:00"/>
    <s v="Yes"/>
    <s v="Facilities-West"/>
    <x v="16"/>
  </r>
  <r>
    <s v="SYS-AP"/>
    <s v="FC00"/>
    <s v="JRNL00543535"/>
    <s v="CF00-FC460-7830-8870"/>
    <s v="CF00"/>
    <s v="FC460"/>
    <s v="7830"/>
    <x v="1"/>
    <s v=""/>
    <x v="662"/>
    <s v="COUNTY LINE RD OFFSET-FINAL"/>
    <x v="2"/>
    <s v="2042"/>
    <s v="VO879807"/>
    <d v="2021-10-05T00:00:00"/>
    <d v="2021-10-06T00:00:00"/>
    <s v="Yes"/>
    <s v="Facilities-West"/>
    <x v="16"/>
  </r>
  <r>
    <s v="SYS-AP"/>
    <s v="FC00"/>
    <s v="JRNL00534756"/>
    <s v="CF00-FC460-7830-8870"/>
    <s v="CF00"/>
    <s v="FC460"/>
    <s v="7830"/>
    <x v="1"/>
    <s v=""/>
    <x v="429"/>
    <s v="MAINT OF MAINS - E THOMAS ST AN"/>
    <x v="4"/>
    <s v="316004"/>
    <s v="VO852031"/>
    <d v="2021-05-03T00:00:00"/>
    <d v="2021-05-04T00:00:00"/>
    <s v="Yes"/>
    <s v="Facilities-West"/>
    <x v="16"/>
  </r>
  <r>
    <s v="AP-ACCR"/>
    <s v="CF00"/>
    <s v="JRNL00529796"/>
    <s v="CF00-FC460-7830-8870"/>
    <s v="CF00"/>
    <s v="FC460"/>
    <s v="7830"/>
    <x v="1"/>
    <s v=""/>
    <x v="1155"/>
    <s v="Accrue - AEGION CORRPRO"/>
    <x v="0"/>
    <s v="630252"/>
    <s v="JRNL00529451"/>
    <d v="2021-02-28T00:00:00"/>
    <d v="2021-02-10T00:00:00"/>
    <s v="Yes"/>
    <s v="Facilities-West"/>
    <x v="16"/>
  </r>
  <r>
    <s v="AP-ACCR"/>
    <s v="CF00"/>
    <s v="JRNL00529796"/>
    <s v="CF00-FC460-7830-8870"/>
    <s v="CF00"/>
    <s v="FC460"/>
    <s v="7830"/>
    <x v="1"/>
    <s v=""/>
    <x v="1156"/>
    <s v="Accrue - AEGION CORRPRO"/>
    <x v="0"/>
    <s v="632323"/>
    <s v="JRNL00529451"/>
    <d v="2021-02-28T00:00:00"/>
    <d v="2021-02-10T00:00:00"/>
    <s v="Yes"/>
    <s v="Facilities-West"/>
    <x v="16"/>
  </r>
  <r>
    <s v="AP-ACCR"/>
    <s v="CF00"/>
    <s v="JRNL00529796"/>
    <s v="CF00-OP460-7290-8870"/>
    <s v="CF00"/>
    <s v="OP460"/>
    <s v="7290"/>
    <x v="1"/>
    <s v=""/>
    <x v="382"/>
    <s v="Accrue - MILLER PIPELINE LLC"/>
    <x v="0"/>
    <s v="305527"/>
    <s v="JRNL00529451"/>
    <d v="2021-02-28T00:00:00"/>
    <d v="2021-02-10T00:00:00"/>
    <s v="Yes"/>
    <s v="Gas Operations-West"/>
    <x v="17"/>
  </r>
  <r>
    <s v="AP-ACCR"/>
    <s v="CF00"/>
    <s v="JRNL00529451"/>
    <s v="CF00-FC460-7830-8870"/>
    <s v="CF00"/>
    <s v="FC460"/>
    <s v="7830"/>
    <x v="1"/>
    <s v=""/>
    <x v="351"/>
    <s v="Accrue - AEGION CORRPRO"/>
    <x v="0"/>
    <s v="630252"/>
    <s v="JRNL00529451"/>
    <d v="2021-01-31T00:00:00"/>
    <d v="2021-02-10T00:00:00"/>
    <s v="Yes"/>
    <s v="Facilities-West"/>
    <x v="16"/>
  </r>
  <r>
    <s v="AP-ACCR"/>
    <s v="CF00"/>
    <s v="JRNL00529451"/>
    <s v="CF00-FC460-7830-8870"/>
    <s v="CF00"/>
    <s v="FC460"/>
    <s v="7830"/>
    <x v="1"/>
    <s v=""/>
    <x v="333"/>
    <s v="Accrue - AEGION CORRPRO"/>
    <x v="0"/>
    <s v="632323"/>
    <s v="JRNL00529451"/>
    <d v="2021-01-31T00:00:00"/>
    <d v="2021-02-10T00:00:00"/>
    <s v="Yes"/>
    <s v="Facilities-West"/>
    <x v="16"/>
  </r>
  <r>
    <s v="AP-ACCR"/>
    <s v="CF00"/>
    <s v="JRNL00529451"/>
    <s v="CF00-OP460-7290-8870"/>
    <s v="CF00"/>
    <s v="OP460"/>
    <s v="7290"/>
    <x v="1"/>
    <s v=""/>
    <x v="343"/>
    <s v="Accrue - MILLER PIPELINE LLC"/>
    <x v="0"/>
    <s v="305527"/>
    <s v="JRNL00529451"/>
    <d v="2021-01-31T00:00:00"/>
    <d v="2021-02-10T00:00:00"/>
    <s v="Yes"/>
    <s v="Gas Operations-West"/>
    <x v="17"/>
  </r>
  <r>
    <s v="AA"/>
    <s v="CU00"/>
    <s v="JRNL00540125"/>
    <s v="CF00-PR440-6120-8870"/>
    <s v="CF00"/>
    <s v="PR440"/>
    <s v="6120"/>
    <x v="1"/>
    <s v=""/>
    <x v="1157"/>
    <s v="PR440_Payroll Accrual 1B"/>
    <x v="0"/>
    <s v="F8_PR440_PA1B"/>
    <s v="TARGET"/>
    <d v="2021-07-31T00:00:00"/>
    <d v="2021-08-04T00:00:00"/>
    <s v="Yes"/>
    <s v="Propane Operations-Northwest"/>
    <x v="0"/>
  </r>
  <r>
    <s v="AA"/>
    <s v="CU00"/>
    <s v="JRNL00540157"/>
    <s v="CF00-PR440-6120-8870"/>
    <s v="CF00"/>
    <s v="PR440"/>
    <s v="6120"/>
    <x v="1"/>
    <s v=""/>
    <x v="1158"/>
    <s v="PR440_Payroll Accrual 1B"/>
    <x v="0"/>
    <s v="F8_PR440_PA1B"/>
    <s v="JRNL00540125"/>
    <d v="2021-08-31T00:00:00"/>
    <d v="2021-09-08T00:00:00"/>
    <s v="Yes"/>
    <s v="Propane Operations-Northwest"/>
    <x v="0"/>
  </r>
  <r>
    <s v="AA"/>
    <s v="CU00"/>
    <s v="JRNL00536617"/>
    <s v="CF00-MS410-6120-8870"/>
    <s v="CF00"/>
    <s v="MS410"/>
    <s v="6120"/>
    <x v="1"/>
    <s v=""/>
    <x v="1159"/>
    <s v="MS410_Payroll Accrual 1B"/>
    <x v="0"/>
    <s v="F8_MS410_PA1B"/>
    <s v="JRNL00536573"/>
    <d v="2021-06-30T00:00:00"/>
    <d v="2021-07-06T00:00:00"/>
    <s v="Yes"/>
    <s v="Measurement-SF"/>
    <x v="0"/>
  </r>
  <r>
    <s v="AA"/>
    <s v="CU00"/>
    <s v="JRNL00540157"/>
    <s v="CF00-PR440-6110-8870"/>
    <s v="CF00"/>
    <s v="PR440"/>
    <s v="6110"/>
    <x v="1"/>
    <s v=""/>
    <x v="1160"/>
    <s v="PR440_Payroll Accrual 1A"/>
    <x v="0"/>
    <s v="F8_PR440_PA1A"/>
    <s v="JRNL00540125"/>
    <d v="2021-08-31T00:00:00"/>
    <d v="2021-09-08T00:00:00"/>
    <s v="Yes"/>
    <s v="Propane Operations-Northwest"/>
    <x v="1"/>
  </r>
  <r>
    <s v="PY"/>
    <s v="FC00"/>
    <s v="JRNL00535900"/>
    <s v="CF00-PR470-6120-8870"/>
    <s v="CF00"/>
    <s v="PR470"/>
    <s v="6120"/>
    <x v="1"/>
    <s v=""/>
    <x v="1161"/>
    <s v="FC B18-OT/On Call/CT"/>
    <x v="0"/>
    <s v=""/>
    <s v="JRNL00535900"/>
    <d v="2021-05-06T00:00:00"/>
    <d v="2021-06-01T00:00:00"/>
    <s v="Yes"/>
    <s v="Propane Operations-Hernando"/>
    <x v="0"/>
  </r>
  <r>
    <s v="AP-ACCR"/>
    <s v="CF00"/>
    <s v="JRNL00528336"/>
    <s v="CF00-FC460-7830-8870"/>
    <s v="CF00"/>
    <s v="FC460"/>
    <s v="7830"/>
    <x v="1"/>
    <s v=""/>
    <x v="1162"/>
    <s v="Accrue - T &amp; T PIPELINE"/>
    <x v="0"/>
    <s v="113381A"/>
    <s v="JRNL00528275"/>
    <d v="2021-01-31T00:00:00"/>
    <d v="2021-01-13T00:00:00"/>
    <s v="Yes"/>
    <s v="Facilities-West"/>
    <x v="16"/>
  </r>
  <r>
    <s v="PY"/>
    <s v="FC00"/>
    <s v="JRNL00545925"/>
    <s v="CF00-MS410-6110-8870"/>
    <s v="CF00"/>
    <s v="MS410"/>
    <s v="6110"/>
    <x v="1"/>
    <s v=""/>
    <x v="1163"/>
    <s v="FC B44-Salaries"/>
    <x v="0"/>
    <s v=""/>
    <s v="JRNL00545925"/>
    <d v="2021-11-04T00:00:00"/>
    <d v="2021-12-01T00:00:00"/>
    <s v="Yes"/>
    <s v="Measurement-SF"/>
    <x v="1"/>
  </r>
  <r>
    <s v="PY"/>
    <s v="FC00"/>
    <s v="JRNL00546382"/>
    <s v="CF00-PR470-6110-8870"/>
    <s v="CF00"/>
    <s v="PR470"/>
    <s v="6110"/>
    <x v="1"/>
    <s v=""/>
    <x v="1164"/>
    <s v="FC B46-Salaries"/>
    <x v="0"/>
    <s v=""/>
    <s v="JRNL00546382"/>
    <d v="2021-11-18T00:00:00"/>
    <d v="2021-12-01T00:00:00"/>
    <s v="Yes"/>
    <s v="Propane Operations-Hernando"/>
    <x v="1"/>
  </r>
  <r>
    <s v="PY"/>
    <s v="FC00"/>
    <s v="JRNL00546382"/>
    <s v="CF00-MS410-6110-8870"/>
    <s v="CF00"/>
    <s v="MS410"/>
    <s v="6110"/>
    <x v="1"/>
    <s v=""/>
    <x v="1165"/>
    <s v="FC B46-Salaries"/>
    <x v="0"/>
    <s v=""/>
    <s v="JRNL00546382"/>
    <d v="2021-11-18T00:00:00"/>
    <d v="2021-12-01T00:00:00"/>
    <s v="Yes"/>
    <s v="Measurement-SF"/>
    <x v="1"/>
  </r>
  <r>
    <s v="PY"/>
    <s v="FC00"/>
    <s v="JRNL00546382"/>
    <s v="CF00-OP460-6110-8870"/>
    <s v="CF00"/>
    <s v="OP460"/>
    <s v="6110"/>
    <x v="1"/>
    <s v=""/>
    <x v="1166"/>
    <s v="FC B46-Salaries"/>
    <x v="0"/>
    <s v=""/>
    <s v="JRNL00546382"/>
    <d v="2021-11-18T00:00:00"/>
    <d v="2021-12-01T00:00:00"/>
    <s v="Yes"/>
    <s v="Gas Operations-West"/>
    <x v="1"/>
  </r>
  <r>
    <s v="AA"/>
    <s v="CU00"/>
    <s v="JRNL00536617"/>
    <s v="CF00-MS410-6110-8870"/>
    <s v="CF00"/>
    <s v="MS410"/>
    <s v="6110"/>
    <x v="1"/>
    <s v=""/>
    <x v="1167"/>
    <s v="MS410_Payroll Accrual 1A"/>
    <x v="0"/>
    <s v="F8_MS410_PA1A"/>
    <s v="JRNL00536573"/>
    <d v="2021-06-30T00:00:00"/>
    <d v="2021-07-06T00:00:00"/>
    <s v="Yes"/>
    <s v="Measurement-SF"/>
    <x v="1"/>
  </r>
  <r>
    <s v="PY"/>
    <s v="FC00"/>
    <s v="JRNL00542783"/>
    <s v="CF00-PR470-6120-8870"/>
    <s v="CF00"/>
    <s v="PR470"/>
    <s v="6120"/>
    <x v="1"/>
    <s v=""/>
    <x v="1168"/>
    <s v="FC B38-OT/On Call/CT"/>
    <x v="0"/>
    <s v=""/>
    <s v="JRNL00542783"/>
    <d v="2021-09-23T00:00:00"/>
    <d v="2021-10-01T00:00:00"/>
    <s v="Yes"/>
    <s v="Propane Operations-Hernando"/>
    <x v="0"/>
  </r>
  <r>
    <s v="PY"/>
    <s v="FC00"/>
    <s v="JRNL00542783"/>
    <s v="CF00-OP460-6120-8870"/>
    <s v="CF00"/>
    <s v="OP460"/>
    <s v="6120"/>
    <x v="1"/>
    <s v=""/>
    <x v="1169"/>
    <s v="FC B38-OT/On Call/CT"/>
    <x v="0"/>
    <s v=""/>
    <s v="JRNL00542783"/>
    <d v="2021-09-23T00:00:00"/>
    <d v="2021-10-01T00:00:00"/>
    <s v="Yes"/>
    <s v="Gas Operations-West"/>
    <x v="0"/>
  </r>
  <r>
    <s v="SYS-AP"/>
    <s v="FC00"/>
    <s v="JRNL00531904"/>
    <s v="CF00-FC460-7830-8890"/>
    <s v="CF00"/>
    <s v="FC460"/>
    <s v="7830"/>
    <x v="2"/>
    <s v=""/>
    <x v="1170"/>
    <s v="COMPLIANCE WORK; ODORANT TANK R"/>
    <x v="1"/>
    <s v="113493A"/>
    <s v="VO840469"/>
    <d v="2021-03-09T00:00:00"/>
    <d v="2021-03-10T00:00:00"/>
    <s v="Yes"/>
    <s v="Facilities-West"/>
    <x v="16"/>
  </r>
  <r>
    <s v="SYS-AP"/>
    <s v="FC00"/>
    <s v="JRNL00545905"/>
    <s v="CF00-FC460-7830-8890"/>
    <s v="CF00"/>
    <s v="FC460"/>
    <s v="7830"/>
    <x v="2"/>
    <s v=""/>
    <x v="1171"/>
    <s v="424 RECKER HWY"/>
    <x v="1"/>
    <s v="113795A"/>
    <s v="VO886739"/>
    <d v="2021-11-11T00:00:00"/>
    <d v="2021-11-12T00:00:00"/>
    <s v="Yes"/>
    <s v="Facilities-West"/>
    <x v="16"/>
  </r>
  <r>
    <s v="SYS-AP"/>
    <s v="FC00"/>
    <s v="JRNL00541507"/>
    <s v="CF00-FC460-7830-8890"/>
    <s v="CF00"/>
    <s v="FC460"/>
    <s v="7830"/>
    <x v="2"/>
    <s v=""/>
    <x v="1172"/>
    <s v="YZ DTEX RECALIBRATION"/>
    <x v="13"/>
    <s v="1123877"/>
    <s v="VO874286"/>
    <d v="2021-09-01T00:00:00"/>
    <d v="2021-09-02T00:00:00"/>
    <s v="Yes"/>
    <s v="Facilities-West"/>
    <x v="16"/>
  </r>
  <r>
    <s v="PY"/>
    <s v="FC00"/>
    <s v="JRNL00538005"/>
    <s v="CF00-MS410-6110-8890"/>
    <s v="CF00"/>
    <s v="MS410"/>
    <s v="6110"/>
    <x v="2"/>
    <s v=""/>
    <x v="1173"/>
    <s v="FC B24-Salaries"/>
    <x v="0"/>
    <s v=""/>
    <s v="JRNL00538005"/>
    <d v="2021-06-17T00:00:00"/>
    <d v="2021-07-01T00:00:00"/>
    <s v="Yes"/>
    <s v="Measurement-SF"/>
    <x v="1"/>
  </r>
  <r>
    <s v="SYS-AP"/>
    <s v="FC00"/>
    <s v="JRNL00547489"/>
    <s v="CF00-FC460-7830-8890"/>
    <s v="CF00"/>
    <s v="FC460"/>
    <s v="7830"/>
    <x v="2"/>
    <s v=""/>
    <x v="1174"/>
    <s v="YZ CALIBRATION AND MAINTENANCE"/>
    <x v="13"/>
    <s v="1124636"/>
    <s v="VO892889"/>
    <d v="2021-12-14T00:00:00"/>
    <d v="2021-12-15T00:00:00"/>
    <s v="Yes"/>
    <s v="Facilities-West"/>
    <x v="16"/>
  </r>
  <r>
    <s v="AA"/>
    <s v="CU00"/>
    <s v="JRNL00546838"/>
    <s v="CF00-OP460-6120-8890"/>
    <s v="CF00"/>
    <s v="OP460"/>
    <s v="6120"/>
    <x v="2"/>
    <s v=""/>
    <x v="1175"/>
    <s v="OP460_Payroll Accrual 1B"/>
    <x v="0"/>
    <s v="F8_OP460_PA1B"/>
    <s v="TARGET"/>
    <d v="2021-11-30T00:00:00"/>
    <d v="2021-12-05T00:00:00"/>
    <s v="Yes"/>
    <s v="Gas Operations-West"/>
    <x v="0"/>
  </r>
  <r>
    <s v="SYS-AP"/>
    <s v="FC00"/>
    <s v="JRNL00532841"/>
    <s v="CF00-FC460-7830-8890"/>
    <s v="CF00"/>
    <s v="FC460"/>
    <s v="7830"/>
    <x v="2"/>
    <s v=""/>
    <x v="1176"/>
    <s v="GAUGES FOR DISTRICT STATIONS"/>
    <x v="13"/>
    <s v="1122570"/>
    <s v="VO845762"/>
    <d v="2021-04-01T00:00:00"/>
    <d v="2021-04-01T00:00:00"/>
    <s v="Yes"/>
    <s v="Facilities-West"/>
    <x v="16"/>
  </r>
  <r>
    <s v="AA"/>
    <s v="CU00"/>
    <s v="JRNL00546838"/>
    <s v="CF00-OP460-6110-8890"/>
    <s v="CF00"/>
    <s v="OP460"/>
    <s v="6110"/>
    <x v="2"/>
    <s v=""/>
    <x v="1177"/>
    <s v="OP460_Payroll Accrual 1A"/>
    <x v="0"/>
    <s v="F8_OP460_PA1A"/>
    <s v="TARGET"/>
    <d v="2021-11-30T00:00:00"/>
    <d v="2021-12-05T00:00:00"/>
    <s v="Yes"/>
    <s v="Gas Operations-West"/>
    <x v="1"/>
  </r>
  <r>
    <s v="SYS-AP"/>
    <s v="FC00"/>
    <s v="JRNL00542837"/>
    <s v="CF00-FC460-7830-8890"/>
    <s v="CF00"/>
    <s v="FC460"/>
    <s v="7830"/>
    <x v="2"/>
    <s v=""/>
    <x v="1178"/>
    <s v="DETEX RECALIBRATION SER# 31254"/>
    <x v="13"/>
    <s v="1124015"/>
    <s v="VO878462"/>
    <d v="2021-09-28T00:00:00"/>
    <d v="2021-09-29T00:00:00"/>
    <s v="Yes"/>
    <s v="Facilities-West"/>
    <x v="16"/>
  </r>
  <r>
    <s v="PY"/>
    <s v="FC00"/>
    <s v="JRNL00528898"/>
    <s v="CF00-MS410-6110-8890"/>
    <s v="CF00"/>
    <s v="MS410"/>
    <s v="6110"/>
    <x v="2"/>
    <s v=""/>
    <x v="1179"/>
    <s v="FC B02-Salaries"/>
    <x v="0"/>
    <s v=""/>
    <s v="JRNL00528898"/>
    <d v="2021-01-14T00:00:00"/>
    <d v="2021-02-02T00:00:00"/>
    <s v="Yes"/>
    <s v="Measurement-SF"/>
    <x v="1"/>
  </r>
  <r>
    <s v="SYS-AP"/>
    <s v="FC00"/>
    <s v="JRNL00544048"/>
    <s v="CF00-FC460-7830-8890"/>
    <s v="CF00"/>
    <s v="FC460"/>
    <s v="7830"/>
    <x v="2"/>
    <s v=""/>
    <x v="1180"/>
    <s v="GAUGES FOR DISTRICTS"/>
    <x v="13"/>
    <s v="1124156"/>
    <s v="VO880436"/>
    <d v="2021-10-08T00:00:00"/>
    <d v="2021-10-11T00:00:00"/>
    <s v="Yes"/>
    <s v="Facilities-West"/>
    <x v="16"/>
  </r>
  <r>
    <s v="AA"/>
    <s v="CU00"/>
    <s v="JRNL00546828"/>
    <s v="CF00-OP460-6310-8890"/>
    <s v="CF00"/>
    <s v="OP460"/>
    <s v="6310"/>
    <x v="2"/>
    <s v=""/>
    <x v="1181"/>
    <s v="Clear OP460 Veh (incl Storm Proj)"/>
    <x v="0"/>
    <s v="F5_OP460_STRMVEH"/>
    <s v="TARGET"/>
    <d v="2021-11-30T00:00:00"/>
    <d v="2021-12-05T00:00:00"/>
    <s v="Yes"/>
    <s v="Gas Operations-West"/>
    <x v="10"/>
  </r>
  <r>
    <s v="AA"/>
    <s v="CU00"/>
    <s v="JRNL00546828"/>
    <s v="CF00-OP460-6390-8890"/>
    <s v="CF00"/>
    <s v="OP460"/>
    <s v="6390"/>
    <x v="2"/>
    <s v=""/>
    <x v="1182"/>
    <s v="Clear OP460 Veh (incl Storm Proj)"/>
    <x v="0"/>
    <s v="F5_OP460_STRMVEH"/>
    <s v="TARGET"/>
    <d v="2021-11-30T00:00:00"/>
    <d v="2021-12-05T00:00:00"/>
    <s v="Yes"/>
    <s v="Gas Operations-West"/>
    <x v="12"/>
  </r>
  <r>
    <s v="AA"/>
    <s v="CU00"/>
    <s v="JRNL00546828"/>
    <s v="CF00-OP460-6330-8890"/>
    <s v="CF00"/>
    <s v="OP460"/>
    <s v="6330"/>
    <x v="2"/>
    <s v=""/>
    <x v="1183"/>
    <s v="Clear OP460 Veh (incl Storm Proj)"/>
    <x v="0"/>
    <s v="F5_OP460_STRMVEH"/>
    <s v="TARGET"/>
    <d v="2021-11-30T00:00:00"/>
    <d v="2021-12-05T00:00:00"/>
    <s v="Yes"/>
    <s v="Gas Operations-West"/>
    <x v="11"/>
  </r>
  <r>
    <s v="AA"/>
    <s v="CU00"/>
    <s v="JRNL00546828"/>
    <s v="CF00-OP460-6320-8890"/>
    <s v="CF00"/>
    <s v="OP460"/>
    <s v="6320"/>
    <x v="2"/>
    <s v=""/>
    <x v="1046"/>
    <s v="Clear OP460 Veh (incl Storm Proj)"/>
    <x v="0"/>
    <s v="F5_OP460_STRMVEH"/>
    <s v="TARGET"/>
    <d v="2021-11-30T00:00:00"/>
    <d v="2021-12-05T00:00:00"/>
    <s v="Yes"/>
    <s v="Gas Operations-West"/>
    <x v="2"/>
  </r>
  <r>
    <s v="PY"/>
    <s v="FC00"/>
    <s v="JRNL00530014"/>
    <s v="CF00-MS410-6120-8890"/>
    <s v="CF00"/>
    <s v="MS410"/>
    <s v="6120"/>
    <x v="2"/>
    <s v=""/>
    <x v="1184"/>
    <s v="FC B06-OT/On Call/CT"/>
    <x v="0"/>
    <s v=""/>
    <s v="JRNL00530014"/>
    <d v="2021-02-11T00:00:00"/>
    <d v="2021-03-01T00:00:00"/>
    <s v="Yes"/>
    <s v="Measurement-SF"/>
    <x v="0"/>
  </r>
  <r>
    <s v="PY"/>
    <s v="FC00"/>
    <s v="JRNL00538016"/>
    <s v="CF00-MS410-6110-8890"/>
    <s v="CF00"/>
    <s v="MS410"/>
    <s v="6110"/>
    <x v="2"/>
    <s v=""/>
    <x v="1185"/>
    <s v="FC B26-Salaries"/>
    <x v="0"/>
    <s v=""/>
    <s v="JRNL00538016"/>
    <d v="2021-06-30T00:00:00"/>
    <d v="2021-07-01T00:00:00"/>
    <s v="Yes"/>
    <s v="Measurement-SF"/>
    <x v="1"/>
  </r>
  <r>
    <s v="AA"/>
    <s v="CU00"/>
    <s v="JRNL00546829"/>
    <s v="CF00-OP460-6220-8890"/>
    <s v="CF00"/>
    <s v="OP460"/>
    <s v="6220"/>
    <x v="2"/>
    <s v=""/>
    <x v="1186"/>
    <s v="Clear OP460 Py and 62s (excl Storm Proj)"/>
    <x v="0"/>
    <s v="F5_OP460_STRMPYD"/>
    <s v="TARGET"/>
    <d v="2021-11-30T00:00:00"/>
    <d v="2021-12-05T00:00:00"/>
    <s v="Yes"/>
    <s v="Gas Operations-West"/>
    <x v="4"/>
  </r>
  <r>
    <s v="AA"/>
    <s v="CU00"/>
    <s v="JRNL00546829"/>
    <s v="CF00-OP460-6120-8890"/>
    <s v="CF00"/>
    <s v="OP460"/>
    <s v="6120"/>
    <x v="2"/>
    <s v=""/>
    <x v="1187"/>
    <s v="Clear OP460 Py and 62s (excl Storm Proj)"/>
    <x v="0"/>
    <s v="F5_OP460_STRMPYD"/>
    <s v="TARGET"/>
    <d v="2021-11-30T00:00:00"/>
    <d v="2021-12-05T00:00:00"/>
    <s v="Yes"/>
    <s v="Gas Operations-West"/>
    <x v="0"/>
  </r>
  <r>
    <s v="AA"/>
    <s v="CU00"/>
    <s v="JRNL00546829"/>
    <s v="CF00-OP460-6110-8890"/>
    <s v="CF00"/>
    <s v="OP460"/>
    <s v="6110"/>
    <x v="2"/>
    <s v=""/>
    <x v="1188"/>
    <s v="Clear OP460 Py and 62s (excl Storm Proj)"/>
    <x v="0"/>
    <s v="F5_OP460_STRMPYD"/>
    <s v="TARGET"/>
    <d v="2021-11-30T00:00:00"/>
    <d v="2021-12-05T00:00:00"/>
    <s v="Yes"/>
    <s v="Gas Operations-West"/>
    <x v="1"/>
  </r>
  <r>
    <s v="AA"/>
    <s v="CU00"/>
    <s v="JRNL00546829"/>
    <s v="CF00-OP460-6290-8890"/>
    <s v="CF00"/>
    <s v="OP460"/>
    <s v="6290"/>
    <x v="2"/>
    <s v=""/>
    <x v="1189"/>
    <s v="Clear OP460 Py and 62s (excl Storm Proj)"/>
    <x v="0"/>
    <s v="F5_OP460_STRMPYD"/>
    <s v="TARGET"/>
    <d v="2021-11-30T00:00:00"/>
    <d v="2021-12-05T00:00:00"/>
    <s v="Yes"/>
    <s v="Gas Operations-West"/>
    <x v="8"/>
  </r>
  <r>
    <s v="AA"/>
    <s v="CU00"/>
    <s v="JRNL00546829"/>
    <s v="CF00-OP460-6260-8890"/>
    <s v="CF00"/>
    <s v="OP460"/>
    <s v="6260"/>
    <x v="2"/>
    <s v=""/>
    <x v="1190"/>
    <s v="Clear OP460 Py and 62s (excl Storm Proj)"/>
    <x v="0"/>
    <s v="F5_OP460_STRMPYD"/>
    <s v="TARGET"/>
    <d v="2021-11-30T00:00:00"/>
    <d v="2021-12-05T00:00:00"/>
    <s v="Yes"/>
    <s v="Gas Operations-West"/>
    <x v="18"/>
  </r>
  <r>
    <s v="AA"/>
    <s v="CU00"/>
    <s v="JRNL00546829"/>
    <s v="CF00-OP460-6250-8890"/>
    <s v="CF00"/>
    <s v="OP460"/>
    <s v="6250"/>
    <x v="2"/>
    <s v=""/>
    <x v="1191"/>
    <s v="Clear OP460 Py and 62s (excl Storm Proj)"/>
    <x v="0"/>
    <s v="F5_OP460_STRMPYD"/>
    <s v="TARGET"/>
    <d v="2021-11-30T00:00:00"/>
    <d v="2021-12-05T00:00:00"/>
    <s v="Yes"/>
    <s v="Gas Operations-West"/>
    <x v="13"/>
  </r>
  <r>
    <s v="AA"/>
    <s v="CU00"/>
    <s v="JRNL00546829"/>
    <s v="CF00-OP460-6240-8890"/>
    <s v="CF00"/>
    <s v="OP460"/>
    <s v="6240"/>
    <x v="2"/>
    <s v=""/>
    <x v="1192"/>
    <s v="Clear OP460 Py and 62s (excl Storm Proj)"/>
    <x v="0"/>
    <s v="F5_OP460_STRMPYD"/>
    <s v="TARGET"/>
    <d v="2021-11-30T00:00:00"/>
    <d v="2021-12-05T00:00:00"/>
    <s v="Yes"/>
    <s v="Gas Operations-West"/>
    <x v="9"/>
  </r>
  <r>
    <s v="AA"/>
    <s v="CU00"/>
    <s v="JRNL00546829"/>
    <s v="CF00-OP460-6230-8890"/>
    <s v="CF00"/>
    <s v="OP460"/>
    <s v="6230"/>
    <x v="2"/>
    <s v=""/>
    <x v="1007"/>
    <s v="Clear OP460 Py and 62s (excl Storm Proj)"/>
    <x v="0"/>
    <s v="F5_OP460_STRMPYD"/>
    <s v="TARGET"/>
    <d v="2021-11-30T00:00:00"/>
    <d v="2021-12-05T00:00:00"/>
    <s v="Yes"/>
    <s v="Gas Operations-West"/>
    <x v="15"/>
  </r>
  <r>
    <s v="AA"/>
    <s v="CU00"/>
    <s v="JRNL00534927"/>
    <s v="CF00-PR470-6110-8890"/>
    <s v="CF00"/>
    <s v="PR470"/>
    <s v="6110"/>
    <x v="2"/>
    <s v=""/>
    <x v="1193"/>
    <s v="PR470_Payroll Accrual 1A"/>
    <x v="0"/>
    <s v="F8_PR470_PA1A"/>
    <s v="TARGET"/>
    <d v="2021-04-30T00:00:00"/>
    <d v="2021-05-05T00:00:00"/>
    <s v="Yes"/>
    <s v="Propane Operations-Hernando"/>
    <x v="1"/>
  </r>
  <r>
    <s v="AA"/>
    <s v="CU00"/>
    <s v="JRNL00545232"/>
    <s v="CF00-EN401-6320-8890"/>
    <s v="CF00"/>
    <s v="EN401"/>
    <s v="6320"/>
    <x v="2"/>
    <s v=""/>
    <x v="1194"/>
    <s v="Clear EN401 Veh (incl Storm Proj)"/>
    <x v="0"/>
    <s v="F5_EN401_STRMVEH"/>
    <s v="TARGET"/>
    <d v="2021-10-31T00:00:00"/>
    <d v="2021-11-03T00:00:00"/>
    <s v="Yes"/>
    <s v="Engineering-System Development"/>
    <x v="2"/>
  </r>
  <r>
    <s v="AA"/>
    <s v="CU00"/>
    <s v="JRNL00545232"/>
    <s v="CF00-EN401-6330-8890"/>
    <s v="CF00"/>
    <s v="EN401"/>
    <s v="6330"/>
    <x v="2"/>
    <s v=""/>
    <x v="1195"/>
    <s v="Clear EN401 Veh (incl Storm Proj)"/>
    <x v="0"/>
    <s v="F5_EN401_STRMVEH"/>
    <s v="TARGET"/>
    <d v="2021-10-31T00:00:00"/>
    <d v="2021-11-03T00:00:00"/>
    <s v="Yes"/>
    <s v="Engineering-System Development"/>
    <x v="11"/>
  </r>
  <r>
    <s v="AA"/>
    <s v="CU00"/>
    <s v="JRNL00545232"/>
    <s v="CF00-EN401-6390-8890"/>
    <s v="CF00"/>
    <s v="EN401"/>
    <s v="6390"/>
    <x v="2"/>
    <s v=""/>
    <x v="1196"/>
    <s v="Clear EN401 Veh (incl Storm Proj)"/>
    <x v="0"/>
    <s v="F5_EN401_STRMVEH"/>
    <s v="TARGET"/>
    <d v="2021-10-31T00:00:00"/>
    <d v="2021-11-03T00:00:00"/>
    <s v="Yes"/>
    <s v="Engineering-System Development"/>
    <x v="12"/>
  </r>
  <r>
    <s v="AA"/>
    <s v="CU00"/>
    <s v="JRNL00545232"/>
    <s v="CF00-EN401-6310-8890"/>
    <s v="CF00"/>
    <s v="EN401"/>
    <s v="6310"/>
    <x v="2"/>
    <s v=""/>
    <x v="1197"/>
    <s v="Clear EN401 Veh (incl Storm Proj)"/>
    <x v="0"/>
    <s v="F5_EN401_STRMVEH"/>
    <s v="TARGET"/>
    <d v="2021-10-31T00:00:00"/>
    <d v="2021-11-03T00:00:00"/>
    <s v="Yes"/>
    <s v="Engineering-System Development"/>
    <x v="10"/>
  </r>
  <r>
    <s v="PY"/>
    <s v="FC00"/>
    <s v="JRNL00544492"/>
    <s v="CF00-EN401-6110-8890"/>
    <s v="CF00"/>
    <s v="EN401"/>
    <s v="6110"/>
    <x v="2"/>
    <s v=""/>
    <x v="1198"/>
    <s v="FC B42-Salaries"/>
    <x v="0"/>
    <s v=""/>
    <s v="JRNL00544492"/>
    <d v="2021-10-21T00:00:00"/>
    <d v="2021-10-29T00:00:00"/>
    <s v="Yes"/>
    <s v="Engineering-System Development"/>
    <x v="1"/>
  </r>
  <r>
    <s v="PY"/>
    <s v="FC00"/>
    <s v="JRNL00544492"/>
    <s v="CF00-MS410-6110-8890"/>
    <s v="CF00"/>
    <s v="MS410"/>
    <s v="6110"/>
    <x v="2"/>
    <s v=""/>
    <x v="1199"/>
    <s v="FC B42-Salaries"/>
    <x v="0"/>
    <s v=""/>
    <s v="JRNL00544492"/>
    <d v="2021-10-21T00:00:00"/>
    <d v="2021-10-29T00:00:00"/>
    <s v="Yes"/>
    <s v="Measurement-SF"/>
    <x v="1"/>
  </r>
  <r>
    <s v="PY"/>
    <s v="FC00"/>
    <s v="JRNL00539744"/>
    <s v="CF00-MS410-6110-8890"/>
    <s v="CF00"/>
    <s v="MS410"/>
    <s v="6110"/>
    <x v="2"/>
    <s v=""/>
    <x v="1200"/>
    <s v="FC B30-Salaries"/>
    <x v="0"/>
    <s v=""/>
    <s v="JRNL00539744"/>
    <d v="2021-07-31T00:00:00"/>
    <d v="2021-08-02T00:00:00"/>
    <s v="Yes"/>
    <s v="Measurement-SF"/>
    <x v="1"/>
  </r>
  <r>
    <s v="AA"/>
    <s v="CU00"/>
    <s v="JRNL00534927"/>
    <s v="CF00-PR470-6120-8890"/>
    <s v="CF00"/>
    <s v="PR470"/>
    <s v="6120"/>
    <x v="2"/>
    <s v=""/>
    <x v="129"/>
    <s v="PR470_Payroll Accrual 1B"/>
    <x v="0"/>
    <s v="F8_PR470_PA1B"/>
    <s v="TARGET"/>
    <d v="2021-04-30T00:00:00"/>
    <d v="2021-05-05T00:00:00"/>
    <s v="Yes"/>
    <s v="Propane Operations-Hernando"/>
    <x v="0"/>
  </r>
  <r>
    <s v="PY"/>
    <s v="FC00"/>
    <s v="JRNL00530014"/>
    <s v="CF00-MS410-6110-8890"/>
    <s v="CF00"/>
    <s v="MS410"/>
    <s v="6110"/>
    <x v="2"/>
    <s v=""/>
    <x v="1201"/>
    <s v="FC B06-Salaries"/>
    <x v="0"/>
    <s v=""/>
    <s v="JRNL00530014"/>
    <d v="2021-02-11T00:00:00"/>
    <d v="2021-03-01T00:00:00"/>
    <s v="Yes"/>
    <s v="Measurement-SF"/>
    <x v="1"/>
  </r>
  <r>
    <s v="PY"/>
    <s v="FC00"/>
    <s v="JRNL00534131"/>
    <s v="CF00-MS410-6110-8890"/>
    <s v="CF00"/>
    <s v="MS410"/>
    <s v="6110"/>
    <x v="2"/>
    <s v=""/>
    <x v="1202"/>
    <s v="FC B16-Salaries"/>
    <x v="0"/>
    <s v=""/>
    <s v="JRNL00534131"/>
    <d v="2021-04-22T00:00:00"/>
    <d v="2021-05-03T00:00:00"/>
    <s v="Yes"/>
    <s v="Measurement-SF"/>
    <x v="1"/>
  </r>
  <r>
    <s v="PY"/>
    <s v="FC00"/>
    <s v="JRNL00533833"/>
    <s v="CF00-MS410-6110-8890"/>
    <s v="CF00"/>
    <s v="MS410"/>
    <s v="6110"/>
    <x v="2"/>
    <s v=""/>
    <x v="1203"/>
    <s v="FC B14-Salaries"/>
    <x v="0"/>
    <s v=""/>
    <s v="JRNL00533833"/>
    <d v="2021-04-08T00:00:00"/>
    <d v="2021-05-03T00:00:00"/>
    <s v="Yes"/>
    <s v="Measurement-SF"/>
    <x v="1"/>
  </r>
  <r>
    <s v="AA"/>
    <s v="CU00"/>
    <s v="JRNL00546858"/>
    <s v="CF00-MS410-6120-8890"/>
    <s v="CF00"/>
    <s v="MS410"/>
    <s v="6120"/>
    <x v="2"/>
    <s v=""/>
    <x v="1204"/>
    <s v="MS410_Payroll Accrual 1B"/>
    <x v="0"/>
    <s v="F8_MS410_PA1B"/>
    <s v="JRNL00546837"/>
    <d v="2021-12-31T00:00:00"/>
    <d v="2022-01-07T00:00:00"/>
    <s v="Yes"/>
    <s v="Measurement-SF"/>
    <x v="0"/>
  </r>
  <r>
    <s v="PY"/>
    <s v="FC00"/>
    <s v="JRNL00528899"/>
    <s v="CF00-MS410-6110-8890"/>
    <s v="CF00"/>
    <s v="MS410"/>
    <s v="6110"/>
    <x v="2"/>
    <s v=""/>
    <x v="1201"/>
    <s v="FC B04-Salaries"/>
    <x v="0"/>
    <s v=""/>
    <s v="JRNL00528899"/>
    <d v="2021-01-28T00:00:00"/>
    <d v="2021-02-02T00:00:00"/>
    <s v="Yes"/>
    <s v="Measurement-SF"/>
    <x v="1"/>
  </r>
  <r>
    <s v="AA"/>
    <s v="CU00"/>
    <s v="JRNL00534916"/>
    <s v="CF00-PR470-6290-8890"/>
    <s v="CF00"/>
    <s v="PR470"/>
    <s v="6290"/>
    <x v="2"/>
    <s v=""/>
    <x v="563"/>
    <s v="Clear PR470 Py and 62s (excl Storm Proj)"/>
    <x v="0"/>
    <s v="F5_PR470_STRMPYD"/>
    <s v="TARGET"/>
    <d v="2021-04-30T00:00:00"/>
    <d v="2021-05-05T00:00:00"/>
    <s v="Yes"/>
    <s v="Propane Operations-Hernando"/>
    <x v="8"/>
  </r>
  <r>
    <s v="AA"/>
    <s v="CU00"/>
    <s v="JRNL00534916"/>
    <s v="CF00-PR470-6250-8890"/>
    <s v="CF00"/>
    <s v="PR470"/>
    <s v="6250"/>
    <x v="2"/>
    <s v=""/>
    <x v="999"/>
    <s v="Clear PR470 Py and 62s (excl Storm Proj)"/>
    <x v="0"/>
    <s v="F5_PR470_STRMPYD"/>
    <s v="TARGET"/>
    <d v="2021-04-30T00:00:00"/>
    <d v="2021-05-05T00:00:00"/>
    <s v="Yes"/>
    <s v="Propane Operations-Hernando"/>
    <x v="13"/>
  </r>
  <r>
    <s v="AA"/>
    <s v="CU00"/>
    <s v="JRNL00534916"/>
    <s v="CF00-PR470-6240-8890"/>
    <s v="CF00"/>
    <s v="PR470"/>
    <s v="6240"/>
    <x v="2"/>
    <s v=""/>
    <x v="1205"/>
    <s v="Clear PR470 Py and 62s (excl Storm Proj)"/>
    <x v="0"/>
    <s v="F5_PR470_STRMPYD"/>
    <s v="TARGET"/>
    <d v="2021-04-30T00:00:00"/>
    <d v="2021-05-05T00:00:00"/>
    <s v="Yes"/>
    <s v="Propane Operations-Hernando"/>
    <x v="9"/>
  </r>
  <r>
    <s v="AA"/>
    <s v="CU00"/>
    <s v="JRNL00534916"/>
    <s v="CF00-PR470-6120-8890"/>
    <s v="CF00"/>
    <s v="PR470"/>
    <s v="6120"/>
    <x v="2"/>
    <s v=""/>
    <x v="1206"/>
    <s v="Clear PR470 Py and 62s (excl Storm Proj)"/>
    <x v="0"/>
    <s v="F5_PR470_STRMPYD"/>
    <s v="TARGET"/>
    <d v="2021-04-30T00:00:00"/>
    <d v="2021-05-05T00:00:00"/>
    <s v="Yes"/>
    <s v="Propane Operations-Hernando"/>
    <x v="0"/>
  </r>
  <r>
    <s v="AA"/>
    <s v="CU00"/>
    <s v="JRNL00534916"/>
    <s v="CF00-PR470-6220-8890"/>
    <s v="CF00"/>
    <s v="PR470"/>
    <s v="6220"/>
    <x v="2"/>
    <s v=""/>
    <x v="26"/>
    <s v="Clear PR470 Py and 62s (excl Storm Proj)"/>
    <x v="0"/>
    <s v="F5_PR470_STRMPYD"/>
    <s v="TARGET"/>
    <d v="2021-04-30T00:00:00"/>
    <d v="2021-05-05T00:00:00"/>
    <s v="Yes"/>
    <s v="Propane Operations-Hernando"/>
    <x v="4"/>
  </r>
  <r>
    <s v="AA"/>
    <s v="CU00"/>
    <s v="JRNL00534916"/>
    <s v="CF00-PR470-6310-8890"/>
    <s v="CF00"/>
    <s v="PR470"/>
    <s v="6310"/>
    <x v="2"/>
    <s v=""/>
    <x v="1207"/>
    <s v="Clear PR470 Veh (incl Storm Proj)"/>
    <x v="0"/>
    <s v="F5_PR470_STRMVEH"/>
    <s v="TARGET"/>
    <d v="2021-04-30T00:00:00"/>
    <d v="2021-05-05T00:00:00"/>
    <s v="Yes"/>
    <s v="Propane Operations-Hernando"/>
    <x v="10"/>
  </r>
  <r>
    <s v="AA"/>
    <s v="CU00"/>
    <s v="JRNL00534916"/>
    <s v="CF00-PR470-6330-8890"/>
    <s v="CF00"/>
    <s v="PR470"/>
    <s v="6330"/>
    <x v="2"/>
    <s v=""/>
    <x v="1208"/>
    <s v="Clear PR470 Veh (incl Storm Proj)"/>
    <x v="0"/>
    <s v="F5_PR470_STRMVEH"/>
    <s v="TARGET"/>
    <d v="2021-04-30T00:00:00"/>
    <d v="2021-05-05T00:00:00"/>
    <s v="Yes"/>
    <s v="Propane Operations-Hernando"/>
    <x v="11"/>
  </r>
  <r>
    <s v="AA"/>
    <s v="CU00"/>
    <s v="JRNL00534916"/>
    <s v="CF00-PR470-6390-8890"/>
    <s v="CF00"/>
    <s v="PR470"/>
    <s v="6390"/>
    <x v="2"/>
    <s v=""/>
    <x v="1209"/>
    <s v="Clear PR470 Veh (incl Storm Proj)"/>
    <x v="0"/>
    <s v="F5_PR470_STRMVEH"/>
    <s v="TARGET"/>
    <d v="2021-04-30T00:00:00"/>
    <d v="2021-05-05T00:00:00"/>
    <s v="Yes"/>
    <s v="Propane Operations-Hernando"/>
    <x v="12"/>
  </r>
  <r>
    <s v="AA"/>
    <s v="CU00"/>
    <s v="JRNL00534916"/>
    <s v="CF00-PR470-6320-8890"/>
    <s v="CF00"/>
    <s v="PR470"/>
    <s v="6320"/>
    <x v="2"/>
    <s v=""/>
    <x v="1210"/>
    <s v="Clear PR470 Veh (incl Storm Proj)"/>
    <x v="0"/>
    <s v="F5_PR470_STRMVEH"/>
    <s v="TARGET"/>
    <d v="2021-04-30T00:00:00"/>
    <d v="2021-05-05T00:00:00"/>
    <s v="Yes"/>
    <s v="Propane Operations-Hernando"/>
    <x v="2"/>
  </r>
  <r>
    <s v="AA"/>
    <s v="CU00"/>
    <s v="JRNL00534916"/>
    <s v="CF00-PR470-6110-8890"/>
    <s v="CF00"/>
    <s v="PR470"/>
    <s v="6110"/>
    <x v="2"/>
    <s v=""/>
    <x v="1211"/>
    <s v="Clear PR470 Py and 62s (excl Storm Proj)"/>
    <x v="0"/>
    <s v="F5_PR470_STRMPYD"/>
    <s v="TARGET"/>
    <d v="2021-04-30T00:00:00"/>
    <d v="2021-05-05T00:00:00"/>
    <s v="Yes"/>
    <s v="Propane Operations-Hernando"/>
    <x v="1"/>
  </r>
  <r>
    <s v="AA"/>
    <s v="CU00"/>
    <s v="JRNL00540155"/>
    <s v="CF00-MS410-6110-8890"/>
    <s v="CF00"/>
    <s v="MS410"/>
    <s v="6110"/>
    <x v="2"/>
    <s v=""/>
    <x v="1212"/>
    <s v="MS410_Payroll Accrual 1A"/>
    <x v="0"/>
    <s v="F8_MS410_PA1A"/>
    <s v="JRNL00540123"/>
    <d v="2021-08-31T00:00:00"/>
    <d v="2021-09-08T00:00:00"/>
    <s v="Yes"/>
    <s v="Measurement-SF"/>
    <x v="1"/>
  </r>
  <r>
    <s v="AA"/>
    <s v="CU00"/>
    <s v="JRNL00541881"/>
    <s v="CF00-MS410-6110-8890"/>
    <s v="CF00"/>
    <s v="MS410"/>
    <s v="6110"/>
    <x v="2"/>
    <s v=""/>
    <x v="1213"/>
    <s v="MS410_Payroll Accrual 1A"/>
    <x v="0"/>
    <s v="F8_MS410_PA1A"/>
    <s v="JRNL00541818"/>
    <d v="2021-09-30T00:00:00"/>
    <d v="2021-10-05T00:00:00"/>
    <s v="Yes"/>
    <s v="Measurement-SF"/>
    <x v="1"/>
  </r>
  <r>
    <s v="AA"/>
    <s v="CU00"/>
    <s v="JRNL00546858"/>
    <s v="CF00-MS410-6110-8890"/>
    <s v="CF00"/>
    <s v="MS410"/>
    <s v="6110"/>
    <x v="2"/>
    <s v=""/>
    <x v="1214"/>
    <s v="MS410_Payroll Accrual 1A"/>
    <x v="0"/>
    <s v="F8_MS410_PA1A"/>
    <s v="JRNL00546837"/>
    <d v="2021-12-31T00:00:00"/>
    <d v="2022-01-07T00:00:00"/>
    <s v="Yes"/>
    <s v="Measurement-SF"/>
    <x v="1"/>
  </r>
  <r>
    <s v="PY"/>
    <s v="FC00"/>
    <s v="JRNL00547903"/>
    <s v="CF00-MS410-6110-8890"/>
    <s v="CF00"/>
    <s v="MS410"/>
    <s v="6110"/>
    <x v="2"/>
    <s v=""/>
    <x v="1215"/>
    <s v="FC B48-Salaries"/>
    <x v="0"/>
    <s v=""/>
    <s v="JRNL00547903"/>
    <d v="2021-12-02T00:00:00"/>
    <d v="2022-01-03T00:00:00"/>
    <s v="Yes"/>
    <s v="Measurement-SF"/>
    <x v="1"/>
  </r>
  <r>
    <s v="AA"/>
    <s v="CU00"/>
    <s v="JRNL00531251"/>
    <s v="CF00-MS410-6120-8890"/>
    <s v="CF00"/>
    <s v="MS410"/>
    <s v="6120"/>
    <x v="2"/>
    <s v=""/>
    <x v="1216"/>
    <s v="MS410_Payroll Accrual 1B"/>
    <x v="0"/>
    <s v="F8_MS410_PA1B"/>
    <s v="JRNL00531224"/>
    <d v="2021-03-31T00:00:00"/>
    <d v="2021-04-06T00:00:00"/>
    <s v="Yes"/>
    <s v="Measurement-SF"/>
    <x v="0"/>
  </r>
  <r>
    <s v="AA"/>
    <s v="CU00"/>
    <s v="JRNL00535010"/>
    <s v="CF00-PR470-6110-8890"/>
    <s v="CF00"/>
    <s v="PR470"/>
    <s v="6110"/>
    <x v="2"/>
    <s v=""/>
    <x v="1217"/>
    <s v="PR470_Payroll Accrual 1A"/>
    <x v="0"/>
    <s v="F8_PR470_PA1A"/>
    <s v="JRNL00534927"/>
    <d v="2021-05-31T00:00:00"/>
    <d v="2021-06-03T00:00:00"/>
    <s v="Yes"/>
    <s v="Propane Operations-Hernando"/>
    <x v="1"/>
  </r>
  <r>
    <s v="AA"/>
    <s v="CU00"/>
    <s v="JRNL00535008"/>
    <s v="CF00-MS410-6120-8890"/>
    <s v="CF00"/>
    <s v="MS410"/>
    <s v="6120"/>
    <x v="2"/>
    <s v=""/>
    <x v="1218"/>
    <s v="MS410_Payroll Accrual 1B"/>
    <x v="0"/>
    <s v="F8_MS410_PA1B"/>
    <s v="JRNL00534925"/>
    <d v="2021-05-31T00:00:00"/>
    <d v="2021-06-03T00:00:00"/>
    <s v="Yes"/>
    <s v="Measurement-SF"/>
    <x v="0"/>
  </r>
  <r>
    <s v="AA"/>
    <s v="CU00"/>
    <s v="JRNL00535010"/>
    <s v="CF00-PR470-6120-8890"/>
    <s v="CF00"/>
    <s v="PR470"/>
    <s v="6120"/>
    <x v="2"/>
    <s v=""/>
    <x v="1219"/>
    <s v="PR470_Payroll Accrual 1B"/>
    <x v="0"/>
    <s v="F8_PR470_PA1B"/>
    <s v="JRNL00534927"/>
    <d v="2021-05-31T00:00:00"/>
    <d v="2021-06-03T00:00:00"/>
    <s v="Yes"/>
    <s v="Propane Operations-Hernando"/>
    <x v="0"/>
  </r>
  <r>
    <s v="PY"/>
    <s v="FC00"/>
    <s v="JRNL00539135"/>
    <s v="CF00-MS410-6120-8890"/>
    <s v="CF00"/>
    <s v="MS410"/>
    <s v="6120"/>
    <x v="2"/>
    <s v=""/>
    <x v="1220"/>
    <s v="FC B28-OT/On Call/CT"/>
    <x v="0"/>
    <s v=""/>
    <s v="JRNL00539135"/>
    <d v="2021-07-15T00:00:00"/>
    <d v="2021-08-02T00:00:00"/>
    <s v="Yes"/>
    <s v="Measurement-SF"/>
    <x v="0"/>
  </r>
  <r>
    <s v="PY"/>
    <s v="FC00"/>
    <s v="JRNL00541166"/>
    <s v="CF00-MS410-6110-8890"/>
    <s v="CF00"/>
    <s v="MS410"/>
    <s v="6110"/>
    <x v="2"/>
    <s v=""/>
    <x v="1221"/>
    <s v="FC B34-Salaries"/>
    <x v="0"/>
    <s v=""/>
    <s v="JRNL00541166"/>
    <d v="2021-08-26T00:00:00"/>
    <d v="2021-08-30T00:00:00"/>
    <s v="Yes"/>
    <s v="Measurement-SF"/>
    <x v="1"/>
  </r>
  <r>
    <s v="PY"/>
    <s v="FC00"/>
    <s v="JRNL00544367"/>
    <s v="CF00-MS410-6110-8890"/>
    <s v="CF00"/>
    <s v="MS410"/>
    <s v="6110"/>
    <x v="2"/>
    <s v=""/>
    <x v="1203"/>
    <s v="FC B40-Salaries"/>
    <x v="0"/>
    <s v=""/>
    <s v="JRNL00544367"/>
    <d v="2021-10-07T00:00:00"/>
    <d v="2021-10-29T00:00:00"/>
    <s v="Yes"/>
    <s v="Measurement-SF"/>
    <x v="1"/>
  </r>
  <r>
    <s v="PY"/>
    <s v="FC00"/>
    <s v="JRNL00532528"/>
    <s v="CF00-MS410-6110-8890"/>
    <s v="CF00"/>
    <s v="MS410"/>
    <s v="6110"/>
    <x v="2"/>
    <s v=""/>
    <x v="1222"/>
    <s v="FC B10-Salaries"/>
    <x v="0"/>
    <s v=""/>
    <s v="JRNL00532528"/>
    <d v="2021-03-11T00:00:00"/>
    <d v="2021-04-01T00:00:00"/>
    <s v="Yes"/>
    <s v="Measurement-SF"/>
    <x v="1"/>
  </r>
  <r>
    <s v="AA"/>
    <s v="CU00"/>
    <s v="JRNL00531251"/>
    <s v="CF00-MS410-6110-8890"/>
    <s v="CF00"/>
    <s v="MS410"/>
    <s v="6110"/>
    <x v="2"/>
    <s v=""/>
    <x v="1223"/>
    <s v="MS410_Payroll Accrual 1A"/>
    <x v="0"/>
    <s v="F8_MS410_PA1A"/>
    <s v="JRNL00531224"/>
    <d v="2021-03-31T00:00:00"/>
    <d v="2021-04-06T00:00:00"/>
    <s v="Yes"/>
    <s v="Measurement-SF"/>
    <x v="1"/>
  </r>
  <r>
    <s v="AP-ACCR"/>
    <s v="CF00"/>
    <s v="JRNL00541780"/>
    <s v="CF00-FC460-7830-8890"/>
    <s v="CF00"/>
    <s v="FC460"/>
    <s v="7830"/>
    <x v="2"/>
    <s v=""/>
    <x v="1224"/>
    <s v="Accrue-DEVTECH SALES INC"/>
    <x v="0"/>
    <s v="1123876"/>
    <s v="JRNL00541780"/>
    <d v="2021-08-31T00:00:00"/>
    <d v="2021-09-08T00:00:00"/>
    <s v="Yes"/>
    <s v="Facilities-West"/>
    <x v="16"/>
  </r>
  <r>
    <s v="AP-ACCR"/>
    <s v="CF00"/>
    <s v="JRNL00541780"/>
    <s v="CF00-FC460-7830-8890"/>
    <s v="CF00"/>
    <s v="FC460"/>
    <s v="7830"/>
    <x v="2"/>
    <s v=""/>
    <x v="1172"/>
    <s v="Accrue-DEVTECH SALES INC"/>
    <x v="0"/>
    <s v="1123877"/>
    <s v="JRNL00541780"/>
    <d v="2021-08-31T00:00:00"/>
    <d v="2021-09-08T00:00:00"/>
    <s v="Yes"/>
    <s v="Facilities-West"/>
    <x v="16"/>
  </r>
  <r>
    <s v="AP-ACCR"/>
    <s v="CF00"/>
    <s v="JRNL00541913"/>
    <s v="CF00-FC460-7830-8890"/>
    <s v="CF00"/>
    <s v="FC460"/>
    <s v="7830"/>
    <x v="2"/>
    <s v=""/>
    <x v="1225"/>
    <s v="Accrue-DEVTECH SALES INC"/>
    <x v="0"/>
    <s v="1123876"/>
    <s v="JRNL00541780"/>
    <d v="2021-09-30T00:00:00"/>
    <d v="2021-09-08T00:00:00"/>
    <s v="Yes"/>
    <s v="Facilities-West"/>
    <x v="16"/>
  </r>
  <r>
    <s v="AP-ACCR"/>
    <s v="CF00"/>
    <s v="JRNL00541913"/>
    <s v="CF00-FC460-7830-8890"/>
    <s v="CF00"/>
    <s v="FC460"/>
    <s v="7830"/>
    <x v="2"/>
    <s v=""/>
    <x v="1226"/>
    <s v="Accrue-DEVTECH SALES INC"/>
    <x v="0"/>
    <s v="1123877"/>
    <s v="JRNL00541780"/>
    <d v="2021-09-30T00:00:00"/>
    <d v="2021-09-08T00:00:00"/>
    <s v="Yes"/>
    <s v="Facilities-West"/>
    <x v="16"/>
  </r>
  <r>
    <s v="PY"/>
    <s v="FC00"/>
    <s v="JRNL00535891"/>
    <s v="CF00-MS410-6110-8890"/>
    <s v="CF00"/>
    <s v="MS410"/>
    <s v="6110"/>
    <x v="2"/>
    <s v=""/>
    <x v="1227"/>
    <s v="FC B20-Salaries"/>
    <x v="0"/>
    <s v=""/>
    <s v="JRNL00535891"/>
    <d v="2021-05-20T00:00:00"/>
    <d v="2021-06-01T00:00:00"/>
    <s v="Yes"/>
    <s v="Measurement-SF"/>
    <x v="1"/>
  </r>
  <r>
    <s v="AA"/>
    <s v="CU00"/>
    <s v="JRNL00540155"/>
    <s v="CF00-MS410-6120-8890"/>
    <s v="CF00"/>
    <s v="MS410"/>
    <s v="6120"/>
    <x v="2"/>
    <s v=""/>
    <x v="1228"/>
    <s v="MS410_Payroll Accrual 1B"/>
    <x v="0"/>
    <s v="F8_MS410_PA1B"/>
    <s v="JRNL00540123"/>
    <d v="2021-08-31T00:00:00"/>
    <d v="2021-09-08T00:00:00"/>
    <s v="Yes"/>
    <s v="Measurement-SF"/>
    <x v="0"/>
  </r>
  <r>
    <s v="PY"/>
    <s v="FC00"/>
    <s v="JRNL00542783"/>
    <s v="CF00-MS410-6110-8890"/>
    <s v="CF00"/>
    <s v="MS410"/>
    <s v="6110"/>
    <x v="2"/>
    <s v=""/>
    <x v="1229"/>
    <s v="FC B38-Salaries"/>
    <x v="0"/>
    <s v=""/>
    <s v="JRNL00542783"/>
    <d v="2021-09-23T00:00:00"/>
    <d v="2021-10-01T00:00:00"/>
    <s v="Yes"/>
    <s v="Measurement-SF"/>
    <x v="1"/>
  </r>
  <r>
    <s v="AA"/>
    <s v="CU00"/>
    <s v="JRNL00535008"/>
    <s v="CF00-MS410-6110-8890"/>
    <s v="CF00"/>
    <s v="MS410"/>
    <s v="6110"/>
    <x v="2"/>
    <s v=""/>
    <x v="1230"/>
    <s v="MS410_Payroll Accrual 1A"/>
    <x v="0"/>
    <s v="F8_MS410_PA1A"/>
    <s v="JRNL00534925"/>
    <d v="2021-05-31T00:00:00"/>
    <d v="2021-06-03T00:00:00"/>
    <s v="Yes"/>
    <s v="Measurement-SF"/>
    <x v="1"/>
  </r>
  <r>
    <s v="AA"/>
    <s v="CU00"/>
    <s v="JRNL00541881"/>
    <s v="CF00-MS410-6120-8890"/>
    <s v="CF00"/>
    <s v="MS410"/>
    <s v="6120"/>
    <x v="2"/>
    <s v=""/>
    <x v="1231"/>
    <s v="MS410_Payroll Accrual 1B"/>
    <x v="0"/>
    <s v="F8_MS410_PA1B"/>
    <s v="JRNL00541818"/>
    <d v="2021-09-30T00:00:00"/>
    <d v="2021-10-05T00:00:00"/>
    <s v="Yes"/>
    <s v="Measurement-SF"/>
    <x v="0"/>
  </r>
  <r>
    <s v="AA"/>
    <s v="CU00"/>
    <s v="JRNL00529939"/>
    <s v="CF00-MS410-6110-8890"/>
    <s v="CF00"/>
    <s v="MS410"/>
    <s v="6110"/>
    <x v="2"/>
    <s v=""/>
    <x v="1232"/>
    <s v="Clear MS410 Pay and Dept"/>
    <x v="0"/>
    <s v="F5_MS410_PD"/>
    <s v="TARGET"/>
    <d v="2021-01-31T00:00:00"/>
    <d v="2021-02-10T00:00:00"/>
    <s v="Yes"/>
    <s v="Measurement-SF"/>
    <x v="1"/>
  </r>
  <r>
    <s v="AA"/>
    <s v="CU00"/>
    <s v="JRNL00548545"/>
    <s v="CF00-MS410-6220-8890"/>
    <s v="CF00"/>
    <s v="MS410"/>
    <s v="6220"/>
    <x v="2"/>
    <s v=""/>
    <x v="1233"/>
    <s v="Clear MS410 Pay and Dept"/>
    <x v="0"/>
    <s v="F5_MS410_PD"/>
    <s v="TARGET"/>
    <d v="2021-12-31T00:00:00"/>
    <d v="2022-01-07T00:00:00"/>
    <s v="Yes"/>
    <s v="Measurement-SF"/>
    <x v="4"/>
  </r>
  <r>
    <s v="AA"/>
    <s v="CU00"/>
    <s v="JRNL00548545"/>
    <s v="CF00-MS410-6210-8890"/>
    <s v="CF00"/>
    <s v="MS410"/>
    <s v="6210"/>
    <x v="2"/>
    <s v=""/>
    <x v="1234"/>
    <s v="Clear MS410 Pay and Dept"/>
    <x v="0"/>
    <s v="F5_MS410_PD"/>
    <s v="TARGET"/>
    <d v="2021-12-31T00:00:00"/>
    <d v="2022-01-07T00:00:00"/>
    <s v="Yes"/>
    <s v="Measurement-SF"/>
    <x v="3"/>
  </r>
  <r>
    <s v="AA"/>
    <s v="CU00"/>
    <s v="JRNL00548545"/>
    <s v="CF00-MS410-6120-8890"/>
    <s v="CF00"/>
    <s v="MS410"/>
    <s v="6120"/>
    <x v="2"/>
    <s v=""/>
    <x v="1235"/>
    <s v="Clear MS410 Pay and Dept"/>
    <x v="0"/>
    <s v="F5_MS410_PD"/>
    <s v="TARGET"/>
    <d v="2021-12-31T00:00:00"/>
    <d v="2022-01-07T00:00:00"/>
    <s v="Yes"/>
    <s v="Measurement-SF"/>
    <x v="0"/>
  </r>
  <r>
    <s v="AA"/>
    <s v="CU00"/>
    <s v="JRNL00548545"/>
    <s v="CF00-MS410-6110-8890"/>
    <s v="CF00"/>
    <s v="MS410"/>
    <s v="6110"/>
    <x v="2"/>
    <s v=""/>
    <x v="1236"/>
    <s v="Clear MS410 Pay and Dept"/>
    <x v="0"/>
    <s v="F5_MS410_PD"/>
    <s v="TARGET"/>
    <d v="2021-12-31T00:00:00"/>
    <d v="2022-01-07T00:00:00"/>
    <s v="Yes"/>
    <s v="Measurement-SF"/>
    <x v="1"/>
  </r>
  <r>
    <s v="AA"/>
    <s v="CU00"/>
    <s v="JRNL00548545"/>
    <s v="CF00-MS410-6390-8890"/>
    <s v="CF00"/>
    <s v="MS410"/>
    <s v="6390"/>
    <x v="2"/>
    <s v=""/>
    <x v="1237"/>
    <s v="Clear MS410 Pay and Dept"/>
    <x v="0"/>
    <s v="F5_MS410_PD"/>
    <s v="TARGET"/>
    <d v="2021-12-31T00:00:00"/>
    <d v="2022-01-07T00:00:00"/>
    <s v="Yes"/>
    <s v="Measurement-SF"/>
    <x v="12"/>
  </r>
  <r>
    <s v="AA"/>
    <s v="CU00"/>
    <s v="JRNL00548545"/>
    <s v="CF00-MS410-6330-8890"/>
    <s v="CF00"/>
    <s v="MS410"/>
    <s v="6330"/>
    <x v="2"/>
    <s v=""/>
    <x v="1238"/>
    <s v="Clear MS410 Pay and Dept"/>
    <x v="0"/>
    <s v="F5_MS410_PD"/>
    <s v="TARGET"/>
    <d v="2021-12-31T00:00:00"/>
    <d v="2022-01-07T00:00:00"/>
    <s v="Yes"/>
    <s v="Measurement-SF"/>
    <x v="11"/>
  </r>
  <r>
    <s v="AA"/>
    <s v="CU00"/>
    <s v="JRNL00548545"/>
    <s v="CF00-MS410-6320-8890"/>
    <s v="CF00"/>
    <s v="MS410"/>
    <s v="6320"/>
    <x v="2"/>
    <s v=""/>
    <x v="1239"/>
    <s v="Clear MS410 Pay and Dept"/>
    <x v="0"/>
    <s v="F5_MS410_PD"/>
    <s v="TARGET"/>
    <d v="2021-12-31T00:00:00"/>
    <d v="2022-01-07T00:00:00"/>
    <s v="Yes"/>
    <s v="Measurement-SF"/>
    <x v="2"/>
  </r>
  <r>
    <s v="AA"/>
    <s v="CU00"/>
    <s v="JRNL00543501"/>
    <s v="CF00-MS410-6120-8890"/>
    <s v="CF00"/>
    <s v="MS410"/>
    <s v="6120"/>
    <x v="2"/>
    <s v=""/>
    <x v="1240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48545"/>
    <s v="CF00-MS410-6310-8890"/>
    <s v="CF00"/>
    <s v="MS410"/>
    <s v="6310"/>
    <x v="2"/>
    <s v=""/>
    <x v="1241"/>
    <s v="Clear MS410 Pay and Dept"/>
    <x v="0"/>
    <s v="F5_MS410_PD"/>
    <s v="TARGET"/>
    <d v="2021-12-31T00:00:00"/>
    <d v="2022-01-07T00:00:00"/>
    <s v="Yes"/>
    <s v="Measurement-SF"/>
    <x v="10"/>
  </r>
  <r>
    <s v="AA"/>
    <s v="CU00"/>
    <s v="JRNL00548545"/>
    <s v="CF00-MS410-6290-8890"/>
    <s v="CF00"/>
    <s v="MS410"/>
    <s v="6290"/>
    <x v="2"/>
    <s v=""/>
    <x v="1242"/>
    <s v="Clear MS410 Pay and Dept"/>
    <x v="0"/>
    <s v="F5_MS410_PD"/>
    <s v="TARGET"/>
    <d v="2021-12-31T00:00:00"/>
    <d v="2022-01-07T00:00:00"/>
    <s v="Yes"/>
    <s v="Measurement-SF"/>
    <x v="8"/>
  </r>
  <r>
    <s v="AA"/>
    <s v="CU00"/>
    <s v="JRNL00548545"/>
    <s v="CF00-MS410-6250-8890"/>
    <s v="CF00"/>
    <s v="MS410"/>
    <s v="6250"/>
    <x v="2"/>
    <s v=""/>
    <x v="1243"/>
    <s v="Clear MS410 Pay and Dept"/>
    <x v="0"/>
    <s v="F5_MS410_PD"/>
    <s v="TARGET"/>
    <d v="2021-12-31T00:00:00"/>
    <d v="2022-01-07T00:00:00"/>
    <s v="Yes"/>
    <s v="Measurement-SF"/>
    <x v="13"/>
  </r>
  <r>
    <s v="AA"/>
    <s v="CU00"/>
    <s v="JRNL00548545"/>
    <s v="CF00-MS410-6240-8890"/>
    <s v="CF00"/>
    <s v="MS410"/>
    <s v="6240"/>
    <x v="2"/>
    <s v=""/>
    <x v="1244"/>
    <s v="Clear MS410 Pay and Dept"/>
    <x v="0"/>
    <s v="F5_MS410_PD"/>
    <s v="TARGET"/>
    <d v="2021-12-31T00:00:00"/>
    <d v="2022-01-07T00:00:00"/>
    <s v="Yes"/>
    <s v="Measurement-SF"/>
    <x v="9"/>
  </r>
  <r>
    <s v="AA"/>
    <s v="CU00"/>
    <s v="JRNL00546828"/>
    <s v="CF00-MS410-6210-8890"/>
    <s v="CF00"/>
    <s v="MS410"/>
    <s v="6210"/>
    <x v="2"/>
    <s v=""/>
    <x v="1245"/>
    <s v="Clear MS410 Pay and Dept"/>
    <x v="0"/>
    <s v="F5_MS410_PD"/>
    <s v="TARGET"/>
    <d v="2021-11-30T00:00:00"/>
    <d v="2021-12-05T00:00:00"/>
    <s v="Yes"/>
    <s v="Measurement-SF"/>
    <x v="3"/>
  </r>
  <r>
    <s v="AA"/>
    <s v="CU00"/>
    <s v="JRNL00546828"/>
    <s v="CF00-MS410-6120-8890"/>
    <s v="CF00"/>
    <s v="MS410"/>
    <s v="6120"/>
    <x v="2"/>
    <s v=""/>
    <x v="1246"/>
    <s v="Clear MS410 Pay and Dept"/>
    <x v="0"/>
    <s v="F5_MS410_PD"/>
    <s v="TARGET"/>
    <d v="2021-11-30T00:00:00"/>
    <d v="2021-12-05T00:00:00"/>
    <s v="Yes"/>
    <s v="Measurement-SF"/>
    <x v="0"/>
  </r>
  <r>
    <s v="AA"/>
    <s v="CU00"/>
    <s v="JRNL00546828"/>
    <s v="CF00-MS410-6110-8890"/>
    <s v="CF00"/>
    <s v="MS410"/>
    <s v="6110"/>
    <x v="2"/>
    <s v=""/>
    <x v="1247"/>
    <s v="Clear MS410 Pay and Dept"/>
    <x v="0"/>
    <s v="F5_MS410_PD"/>
    <s v="TARGET"/>
    <d v="2021-11-30T00:00:00"/>
    <d v="2021-12-05T00:00:00"/>
    <s v="Yes"/>
    <s v="Measurement-SF"/>
    <x v="1"/>
  </r>
  <r>
    <s v="AA"/>
    <s v="CU00"/>
    <s v="JRNL00546828"/>
    <s v="CF00-MS410-6390-8890"/>
    <s v="CF00"/>
    <s v="MS410"/>
    <s v="6390"/>
    <x v="2"/>
    <s v=""/>
    <x v="1248"/>
    <s v="Clear MS410 Pay and Dept"/>
    <x v="0"/>
    <s v="F5_MS410_PD"/>
    <s v="TARGET"/>
    <d v="2021-11-30T00:00:00"/>
    <d v="2021-12-05T00:00:00"/>
    <s v="Yes"/>
    <s v="Measurement-SF"/>
    <x v="12"/>
  </r>
  <r>
    <s v="AA"/>
    <s v="CU00"/>
    <s v="JRNL00546828"/>
    <s v="CF00-MS410-6330-8890"/>
    <s v="CF00"/>
    <s v="MS410"/>
    <s v="6330"/>
    <x v="2"/>
    <s v=""/>
    <x v="971"/>
    <s v="Clear MS410 Pay and Dept"/>
    <x v="0"/>
    <s v="F5_MS410_PD"/>
    <s v="TARGET"/>
    <d v="2021-11-30T00:00:00"/>
    <d v="2021-12-05T00:00:00"/>
    <s v="Yes"/>
    <s v="Measurement-SF"/>
    <x v="11"/>
  </r>
  <r>
    <s v="AA"/>
    <s v="CU00"/>
    <s v="JRNL00546828"/>
    <s v="CF00-MS410-6320-8890"/>
    <s v="CF00"/>
    <s v="MS410"/>
    <s v="6320"/>
    <x v="2"/>
    <s v=""/>
    <x v="1249"/>
    <s v="Clear MS410 Pay and Dept"/>
    <x v="0"/>
    <s v="F5_MS410_PD"/>
    <s v="TARGET"/>
    <d v="2021-11-30T00:00:00"/>
    <d v="2021-12-05T00:00:00"/>
    <s v="Yes"/>
    <s v="Measurement-SF"/>
    <x v="2"/>
  </r>
  <r>
    <s v="AA"/>
    <s v="CU00"/>
    <s v="JRNL00543501"/>
    <s v="CF00-MS410-6110-8890"/>
    <s v="CF00"/>
    <s v="MS410"/>
    <s v="6110"/>
    <x v="2"/>
    <s v=""/>
    <x v="1250"/>
    <s v="MS410_Payroll Accrual 1A"/>
    <x v="0"/>
    <s v="F8_MS410_PA1A"/>
    <s v="JRNL00543484"/>
    <d v="2021-10-31T00:00:00"/>
    <d v="2021-11-03T00:00:00"/>
    <s v="Yes"/>
    <s v="Measurement-SF"/>
    <x v="1"/>
  </r>
  <r>
    <s v="AA"/>
    <s v="CU00"/>
    <s v="JRNL00546828"/>
    <s v="CF00-MS410-6310-8890"/>
    <s v="CF00"/>
    <s v="MS410"/>
    <s v="6310"/>
    <x v="2"/>
    <s v=""/>
    <x v="1251"/>
    <s v="Clear MS410 Pay and Dept"/>
    <x v="0"/>
    <s v="F5_MS410_PD"/>
    <s v="TARGET"/>
    <d v="2021-11-30T00:00:00"/>
    <d v="2021-12-05T00:00:00"/>
    <s v="Yes"/>
    <s v="Measurement-SF"/>
    <x v="10"/>
  </r>
  <r>
    <s v="AA"/>
    <s v="CU00"/>
    <s v="JRNL00545232"/>
    <s v="CF00-MS410-6110-8890"/>
    <s v="CF00"/>
    <s v="MS410"/>
    <s v="6110"/>
    <x v="2"/>
    <s v=""/>
    <x v="1252"/>
    <s v="Clear MS410 Pay and Dept"/>
    <x v="0"/>
    <s v="F5_MS410_PD"/>
    <s v="TARGET"/>
    <d v="2021-10-31T00:00:00"/>
    <d v="2021-11-03T00:00:00"/>
    <s v="Yes"/>
    <s v="Measurement-SF"/>
    <x v="1"/>
  </r>
  <r>
    <s v="AA"/>
    <s v="CU00"/>
    <s v="JRNL00545232"/>
    <s v="CF00-MS410-6250-8890"/>
    <s v="CF00"/>
    <s v="MS410"/>
    <s v="6250"/>
    <x v="2"/>
    <s v=""/>
    <x v="1253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6828"/>
    <s v="CF00-MS410-6290-8890"/>
    <s v="CF00"/>
    <s v="MS410"/>
    <s v="6290"/>
    <x v="2"/>
    <s v=""/>
    <x v="1254"/>
    <s v="Clear MS410 Pay and Dept"/>
    <x v="0"/>
    <s v="F5_MS410_PD"/>
    <s v="TARGET"/>
    <d v="2021-11-30T00:00:00"/>
    <d v="2021-12-05T00:00:00"/>
    <s v="Yes"/>
    <s v="Measurement-SF"/>
    <x v="8"/>
  </r>
  <r>
    <s v="AA"/>
    <s v="CU00"/>
    <s v="JRNL00545232"/>
    <s v="CF00-MS410-6240-8890"/>
    <s v="CF00"/>
    <s v="MS410"/>
    <s v="6240"/>
    <x v="2"/>
    <s v=""/>
    <x v="1255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6828"/>
    <s v="CF00-MS410-6240-8890"/>
    <s v="CF00"/>
    <s v="MS410"/>
    <s v="6240"/>
    <x v="2"/>
    <s v=""/>
    <x v="1256"/>
    <s v="Clear MS410 Pay and Dept"/>
    <x v="0"/>
    <s v="F5_MS410_PD"/>
    <s v="TARGET"/>
    <d v="2021-11-30T00:00:00"/>
    <d v="2021-12-05T00:00:00"/>
    <s v="Yes"/>
    <s v="Measurement-SF"/>
    <x v="9"/>
  </r>
  <r>
    <s v="AA"/>
    <s v="CU00"/>
    <s v="JRNL00546828"/>
    <s v="CF00-MS410-6220-8890"/>
    <s v="CF00"/>
    <s v="MS410"/>
    <s v="6220"/>
    <x v="2"/>
    <s v=""/>
    <x v="1257"/>
    <s v="Clear MS410 Pay and Dept"/>
    <x v="0"/>
    <s v="F5_MS410_PD"/>
    <s v="TARGET"/>
    <d v="2021-11-30T00:00:00"/>
    <d v="2021-12-05T00:00:00"/>
    <s v="Yes"/>
    <s v="Measurement-SF"/>
    <x v="4"/>
  </r>
  <r>
    <s v="AA"/>
    <s v="CU00"/>
    <s v="JRNL00545232"/>
    <s v="CF00-MS410-6220-8890"/>
    <s v="CF00"/>
    <s v="MS410"/>
    <s v="6220"/>
    <x v="2"/>
    <s v=""/>
    <x v="1258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5232"/>
    <s v="CF00-MS410-6210-8890"/>
    <s v="CF00"/>
    <s v="MS410"/>
    <s v="6210"/>
    <x v="2"/>
    <s v=""/>
    <x v="1259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46859"/>
    <s v="CF00-OP460-6110-8890"/>
    <s v="CF00"/>
    <s v="OP460"/>
    <s v="6110"/>
    <x v="2"/>
    <s v=""/>
    <x v="1260"/>
    <s v="OP460_Payroll Accrual 1A"/>
    <x v="0"/>
    <s v="F8_OP460_PA1A"/>
    <s v="JRNL00546838"/>
    <d v="2021-12-31T00:00:00"/>
    <d v="2022-01-07T00:00:00"/>
    <s v="Yes"/>
    <s v="Gas Operations-West"/>
    <x v="1"/>
  </r>
  <r>
    <s v="AA"/>
    <s v="CU00"/>
    <s v="JRNL00538448"/>
    <s v="CF00-MS410-6120-8890"/>
    <s v="CF00"/>
    <s v="MS410"/>
    <s v="6120"/>
    <x v="2"/>
    <s v=""/>
    <x v="1261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6859"/>
    <s v="CF00-OP460-6120-8890"/>
    <s v="CF00"/>
    <s v="OP460"/>
    <s v="6120"/>
    <x v="2"/>
    <s v=""/>
    <x v="1262"/>
    <s v="OP460_Payroll Accrual 1B"/>
    <x v="0"/>
    <s v="F8_OP460_PA1B"/>
    <s v="JRNL00546838"/>
    <d v="2021-12-31T00:00:00"/>
    <d v="2022-01-07T00:00:00"/>
    <s v="Yes"/>
    <s v="Gas Operations-West"/>
    <x v="0"/>
  </r>
  <r>
    <s v="PY"/>
    <s v="FC00"/>
    <s v="JRNL00537580"/>
    <s v="CF00-MS410-6110-8890"/>
    <s v="CF00"/>
    <s v="MS410"/>
    <s v="6110"/>
    <x v="2"/>
    <s v=""/>
    <x v="1263"/>
    <s v="FC B22-Salaries"/>
    <x v="0"/>
    <s v=""/>
    <s v="JRNL00537580"/>
    <d v="2021-06-03T00:00:00"/>
    <d v="2021-07-01T00:00:00"/>
    <s v="Yes"/>
    <s v="Measurement-SF"/>
    <x v="1"/>
  </r>
  <r>
    <s v="AA"/>
    <s v="CU00"/>
    <s v="JRNL00545232"/>
    <s v="CF00-EN401-6110-8890"/>
    <s v="CF00"/>
    <s v="EN401"/>
    <s v="6110"/>
    <x v="2"/>
    <s v=""/>
    <x v="1264"/>
    <s v="Clear EN401 Py and 62s (excl Storm Proj)"/>
    <x v="0"/>
    <s v="F5_EN401_STRMPYD"/>
    <s v="TARGET"/>
    <d v="2021-10-31T00:00:00"/>
    <d v="2021-11-03T00:00:00"/>
    <s v="Yes"/>
    <s v="Engineering-System Development"/>
    <x v="1"/>
  </r>
  <r>
    <s v="AA"/>
    <s v="CU00"/>
    <s v="JRNL00545232"/>
    <s v="CF00-EN401-6210-8890"/>
    <s v="CF00"/>
    <s v="EN401"/>
    <s v="6210"/>
    <x v="2"/>
    <s v=""/>
    <x v="1265"/>
    <s v="Clear EN401 Py and 62s (excl Storm Proj)"/>
    <x v="0"/>
    <s v="F5_EN401_STRMPYD"/>
    <s v="TARGET"/>
    <d v="2021-10-31T00:00:00"/>
    <d v="2021-11-03T00:00:00"/>
    <s v="Yes"/>
    <s v="Engineering-System Development"/>
    <x v="3"/>
  </r>
  <r>
    <s v="AA"/>
    <s v="CU00"/>
    <s v="JRNL00545232"/>
    <s v="CF00-EN401-6220-8890"/>
    <s v="CF00"/>
    <s v="EN401"/>
    <s v="6220"/>
    <x v="2"/>
    <s v=""/>
    <x v="1266"/>
    <s v="Clear EN401 Py and 62s (excl Storm Proj)"/>
    <x v="0"/>
    <s v="F5_EN401_STRMPYD"/>
    <s v="TARGET"/>
    <d v="2021-10-31T00:00:00"/>
    <d v="2021-11-03T00:00:00"/>
    <s v="Yes"/>
    <s v="Engineering-System Development"/>
    <x v="4"/>
  </r>
  <r>
    <s v="AA"/>
    <s v="CU00"/>
    <s v="JRNL00545232"/>
    <s v="CF00-EN401-6240-8890"/>
    <s v="CF00"/>
    <s v="EN401"/>
    <s v="6240"/>
    <x v="2"/>
    <s v=""/>
    <x v="1267"/>
    <s v="Clear EN401 Py and 62s (excl Storm Proj)"/>
    <x v="0"/>
    <s v="F5_EN401_STRMPYD"/>
    <s v="TARGET"/>
    <d v="2021-10-31T00:00:00"/>
    <d v="2021-11-03T00:00:00"/>
    <s v="Yes"/>
    <s v="Engineering-System Development"/>
    <x v="9"/>
  </r>
  <r>
    <s v="AA"/>
    <s v="CU00"/>
    <s v="JRNL00545232"/>
    <s v="CF00-EN401-6290-8890"/>
    <s v="CF00"/>
    <s v="EN401"/>
    <s v="6290"/>
    <x v="2"/>
    <s v=""/>
    <x v="1268"/>
    <s v="Clear EN401 Py and 62s (excl Storm Proj)"/>
    <x v="0"/>
    <s v="F5_EN401_STRMPYD"/>
    <s v="TARGET"/>
    <d v="2021-10-31T00:00:00"/>
    <d v="2021-11-03T00:00:00"/>
    <s v="Yes"/>
    <s v="Engineering-System Development"/>
    <x v="8"/>
  </r>
  <r>
    <s v="AA"/>
    <s v="CU00"/>
    <s v="JRNL00545232"/>
    <s v="CF00-MS410-6390-8890"/>
    <s v="CF00"/>
    <s v="MS410"/>
    <s v="6390"/>
    <x v="2"/>
    <s v=""/>
    <x v="1269"/>
    <s v="Clear MS410 Pay and Dept"/>
    <x v="0"/>
    <s v="F5_MS410_PD"/>
    <s v="TARGET"/>
    <d v="2021-10-31T00:00:00"/>
    <d v="2021-11-03T00:00:00"/>
    <s v="Yes"/>
    <s v="Measurement-SF"/>
    <x v="12"/>
  </r>
  <r>
    <s v="AA"/>
    <s v="CU00"/>
    <s v="JRNL00545232"/>
    <s v="CF00-MS410-6330-8890"/>
    <s v="CF00"/>
    <s v="MS410"/>
    <s v="6330"/>
    <x v="2"/>
    <s v=""/>
    <x v="1270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20-8890"/>
    <s v="CF00"/>
    <s v="MS410"/>
    <s v="6320"/>
    <x v="2"/>
    <s v=""/>
    <x v="1271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310-8890"/>
    <s v="CF00"/>
    <s v="MS410"/>
    <s v="6310"/>
    <x v="2"/>
    <s v=""/>
    <x v="1272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290-8890"/>
    <s v="CF00"/>
    <s v="MS410"/>
    <s v="6290"/>
    <x v="2"/>
    <s v=""/>
    <x v="1273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20-8890"/>
    <s v="CF00"/>
    <s v="MS410"/>
    <s v="6320"/>
    <x v="2"/>
    <s v=""/>
    <x v="1274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310-8890"/>
    <s v="CF00"/>
    <s v="MS410"/>
    <s v="6310"/>
    <x v="2"/>
    <s v=""/>
    <x v="1275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290-8890"/>
    <s v="CF00"/>
    <s v="MS410"/>
    <s v="6290"/>
    <x v="2"/>
    <s v=""/>
    <x v="1276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50-8890"/>
    <s v="CF00"/>
    <s v="MS410"/>
    <s v="6250"/>
    <x v="2"/>
    <s v=""/>
    <x v="1270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40-8890"/>
    <s v="CF00"/>
    <s v="MS410"/>
    <s v="6240"/>
    <x v="2"/>
    <s v=""/>
    <x v="1277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890"/>
    <s v="CF00"/>
    <s v="MS410"/>
    <s v="6220"/>
    <x v="2"/>
    <s v=""/>
    <x v="1278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210-8890"/>
    <s v="CF00"/>
    <s v="MS410"/>
    <s v="6210"/>
    <x v="2"/>
    <s v=""/>
    <x v="1279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110-8890"/>
    <s v="CF00"/>
    <s v="MS410"/>
    <s v="6110"/>
    <x v="2"/>
    <s v=""/>
    <x v="1280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390-8890"/>
    <s v="CF00"/>
    <s v="MS410"/>
    <s v="6390"/>
    <x v="2"/>
    <s v=""/>
    <x v="1281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43475"/>
    <s v="CF00-MS410-6330-8890"/>
    <s v="CF00"/>
    <s v="MS410"/>
    <s v="6330"/>
    <x v="2"/>
    <s v=""/>
    <x v="1282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38406"/>
    <s v="CF00-MS410-6220-8890"/>
    <s v="CF00"/>
    <s v="MS410"/>
    <s v="6220"/>
    <x v="2"/>
    <s v=""/>
    <x v="1283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210-8890"/>
    <s v="CF00"/>
    <s v="MS410"/>
    <s v="6210"/>
    <x v="2"/>
    <s v=""/>
    <x v="1284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890"/>
    <s v="CF00"/>
    <s v="MS410"/>
    <s v="6120"/>
    <x v="2"/>
    <s v=""/>
    <x v="1285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890"/>
    <s v="CF00"/>
    <s v="MS410"/>
    <s v="6110"/>
    <x v="2"/>
    <s v=""/>
    <x v="1286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90-8890"/>
    <s v="CF00"/>
    <s v="MS410"/>
    <s v="6290"/>
    <x v="2"/>
    <s v=""/>
    <x v="1287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8406"/>
    <s v="CF00-MS410-6240-8890"/>
    <s v="CF00"/>
    <s v="MS410"/>
    <s v="6240"/>
    <x v="2"/>
    <s v=""/>
    <x v="1288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390-8890"/>
    <s v="CF00"/>
    <s v="MS410"/>
    <s v="6390"/>
    <x v="2"/>
    <s v=""/>
    <x v="1289"/>
    <s v="Clear MS410 Pay and Dept"/>
    <x v="0"/>
    <s v="F5_MS410_PD"/>
    <s v="TARGET"/>
    <d v="2021-06-30T00:00:00"/>
    <d v="2021-07-06T00:00:00"/>
    <s v="Yes"/>
    <s v="Measurement-SF"/>
    <x v="12"/>
  </r>
  <r>
    <s v="AA"/>
    <s v="CU00"/>
    <s v="JRNL00545279"/>
    <s v="CF00-EN401-6110-8890"/>
    <s v="CF00"/>
    <s v="EN401"/>
    <s v="6110"/>
    <x v="2"/>
    <s v=""/>
    <x v="1290"/>
    <s v="EN401_Payroll Accrual 1A"/>
    <x v="0"/>
    <s v="F7_EN401_PA1A"/>
    <s v="JRNL00545239"/>
    <d v="2021-11-30T00:00:00"/>
    <d v="2021-12-05T00:00:00"/>
    <s v="Yes"/>
    <s v="Engineering-System Development"/>
    <x v="1"/>
  </r>
  <r>
    <s v="AA"/>
    <s v="CU00"/>
    <s v="JRNL00538448"/>
    <s v="CF00-MS410-6110-8890"/>
    <s v="CF00"/>
    <s v="MS410"/>
    <s v="6110"/>
    <x v="2"/>
    <s v=""/>
    <x v="1291"/>
    <s v="MS410_Payroll Accrual 1A"/>
    <x v="0"/>
    <s v="F8_MS410_PA1A"/>
    <s v="JRNL00538415"/>
    <d v="2021-07-31T00:00:00"/>
    <d v="2021-08-04T00:00:00"/>
    <s v="Yes"/>
    <s v="Measurement-SF"/>
    <x v="1"/>
  </r>
  <r>
    <s v="AA"/>
    <s v="CU00"/>
    <s v="JRNL00538406"/>
    <s v="CF00-MS410-6330-8890"/>
    <s v="CF00"/>
    <s v="MS410"/>
    <s v="6330"/>
    <x v="2"/>
    <s v=""/>
    <x v="36"/>
    <s v="Clear MS410 Pay and Dept"/>
    <x v="0"/>
    <s v="F5_MS410_PD"/>
    <s v="TARGET"/>
    <d v="2021-06-30T00:00:00"/>
    <d v="2021-07-06T00:00:00"/>
    <s v="Yes"/>
    <s v="Measurement-SF"/>
    <x v="11"/>
  </r>
  <r>
    <s v="AA"/>
    <s v="CU00"/>
    <s v="JRNL00538406"/>
    <s v="CF00-MS410-6320-8890"/>
    <s v="CF00"/>
    <s v="MS410"/>
    <s v="6320"/>
    <x v="2"/>
    <s v=""/>
    <x v="1292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890"/>
    <s v="CF00"/>
    <s v="MS410"/>
    <s v="6310"/>
    <x v="2"/>
    <s v=""/>
    <x v="1293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3152"/>
    <s v="CF00-MS410-6220-8890"/>
    <s v="CF00"/>
    <s v="MS410"/>
    <s v="6220"/>
    <x v="2"/>
    <s v=""/>
    <x v="1294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3152"/>
    <s v="CF00-MS410-6210-8890"/>
    <s v="CF00"/>
    <s v="MS410"/>
    <s v="6210"/>
    <x v="2"/>
    <s v=""/>
    <x v="1295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20-8890"/>
    <s v="CF00"/>
    <s v="MS410"/>
    <s v="6120"/>
    <x v="2"/>
    <s v=""/>
    <x v="1296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3152"/>
    <s v="CF00-MS410-6110-8890"/>
    <s v="CF00"/>
    <s v="MS410"/>
    <s v="6110"/>
    <x v="2"/>
    <s v=""/>
    <x v="1297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4916"/>
    <s v="CF00-MS410-6120-8890"/>
    <s v="CF00"/>
    <s v="MS410"/>
    <s v="6120"/>
    <x v="2"/>
    <s v=""/>
    <x v="1298"/>
    <s v="Clear MS410 Pay and Dept"/>
    <x v="0"/>
    <s v="F5_MS410_PD"/>
    <s v="TARGET"/>
    <d v="2021-04-30T00:00:00"/>
    <d v="2021-05-05T00:00:00"/>
    <s v="Yes"/>
    <s v="Measurement-SF"/>
    <x v="0"/>
  </r>
  <r>
    <s v="AA"/>
    <s v="CU00"/>
    <s v="JRNL00534916"/>
    <s v="CF00-MS410-6110-8890"/>
    <s v="CF00"/>
    <s v="MS410"/>
    <s v="6110"/>
    <x v="2"/>
    <s v=""/>
    <x v="1299"/>
    <s v="Clear MS410 Pay and Dept"/>
    <x v="0"/>
    <s v="F5_MS410_PD"/>
    <s v="TARGET"/>
    <d v="2021-04-30T00:00:00"/>
    <d v="2021-05-05T00:00:00"/>
    <s v="Yes"/>
    <s v="Measurement-SF"/>
    <x v="1"/>
  </r>
  <r>
    <s v="AA"/>
    <s v="CU00"/>
    <s v="JRNL00534916"/>
    <s v="CF00-MS410-6390-8890"/>
    <s v="CF00"/>
    <s v="MS410"/>
    <s v="6390"/>
    <x v="2"/>
    <s v=""/>
    <x v="1300"/>
    <s v="Clear MS410 Pay and Dept"/>
    <x v="0"/>
    <s v="F5_MS410_PD"/>
    <s v="TARGET"/>
    <d v="2021-04-30T00:00:00"/>
    <d v="2021-05-05T00:00:00"/>
    <s v="Yes"/>
    <s v="Measurement-SF"/>
    <x v="12"/>
  </r>
  <r>
    <s v="AA"/>
    <s v="CU00"/>
    <s v="JRNL00534916"/>
    <s v="CF00-MS410-6330-8890"/>
    <s v="CF00"/>
    <s v="MS410"/>
    <s v="6330"/>
    <x v="2"/>
    <s v=""/>
    <x v="1301"/>
    <s v="Clear MS410 Pay and Dept"/>
    <x v="0"/>
    <s v="F5_MS410_PD"/>
    <s v="TARGET"/>
    <d v="2021-04-30T00:00:00"/>
    <d v="2021-05-05T00:00:00"/>
    <s v="Yes"/>
    <s v="Measurement-SF"/>
    <x v="11"/>
  </r>
  <r>
    <s v="AA"/>
    <s v="CU00"/>
    <s v="JRNL00534916"/>
    <s v="CF00-MS410-6320-8890"/>
    <s v="CF00"/>
    <s v="MS410"/>
    <s v="6320"/>
    <x v="2"/>
    <s v=""/>
    <x v="1302"/>
    <s v="Clear MS410 Pay and Dept"/>
    <x v="0"/>
    <s v="F5_MS410_PD"/>
    <s v="TARGET"/>
    <d v="2021-04-30T00:00:00"/>
    <d v="2021-05-05T00:00:00"/>
    <s v="Yes"/>
    <s v="Measurement-SF"/>
    <x v="2"/>
  </r>
  <r>
    <s v="AA"/>
    <s v="CU00"/>
    <s v="JRNL00533152"/>
    <s v="CF00-MS410-6250-8890"/>
    <s v="CF00"/>
    <s v="MS410"/>
    <s v="6250"/>
    <x v="2"/>
    <s v=""/>
    <x v="1303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40-8890"/>
    <s v="CF00"/>
    <s v="MS410"/>
    <s v="6240"/>
    <x v="2"/>
    <s v=""/>
    <x v="14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4916"/>
    <s v="CF00-MS410-6310-8890"/>
    <s v="CF00"/>
    <s v="MS410"/>
    <s v="6310"/>
    <x v="2"/>
    <s v=""/>
    <x v="1304"/>
    <s v="Clear MS410 Pay and Dept"/>
    <x v="0"/>
    <s v="F5_MS410_PD"/>
    <s v="TARGET"/>
    <d v="2021-04-30T00:00:00"/>
    <d v="2021-05-05T00:00:00"/>
    <s v="Yes"/>
    <s v="Measurement-SF"/>
    <x v="10"/>
  </r>
  <r>
    <s v="AA"/>
    <s v="CU00"/>
    <s v="JRNL00534916"/>
    <s v="CF00-MS410-6290-8890"/>
    <s v="CF00"/>
    <s v="MS410"/>
    <s v="6290"/>
    <x v="2"/>
    <s v=""/>
    <x v="1305"/>
    <s v="Clear MS410 Pay and Dept"/>
    <x v="0"/>
    <s v="F5_MS410_PD"/>
    <s v="TARGET"/>
    <d v="2021-04-30T00:00:00"/>
    <d v="2021-05-05T00:00:00"/>
    <s v="Yes"/>
    <s v="Measurement-SF"/>
    <x v="8"/>
  </r>
  <r>
    <s v="AA"/>
    <s v="CU00"/>
    <s v="JRNL00534916"/>
    <s v="CF00-MS410-6240-8890"/>
    <s v="CF00"/>
    <s v="MS410"/>
    <s v="6240"/>
    <x v="2"/>
    <s v=""/>
    <x v="1306"/>
    <s v="Clear MS410 Pay and Dept"/>
    <x v="0"/>
    <s v="F5_MS410_PD"/>
    <s v="TARGET"/>
    <d v="2021-04-30T00:00:00"/>
    <d v="2021-05-05T00:00:00"/>
    <s v="Yes"/>
    <s v="Measurement-SF"/>
    <x v="9"/>
  </r>
  <r>
    <s v="AA"/>
    <s v="CU00"/>
    <s v="JRNL00534916"/>
    <s v="CF00-MS410-6220-8890"/>
    <s v="CF00"/>
    <s v="MS410"/>
    <s v="6220"/>
    <x v="2"/>
    <s v=""/>
    <x v="1307"/>
    <s v="Clear MS410 Pay and Dept"/>
    <x v="0"/>
    <s v="F5_MS410_PD"/>
    <s v="TARGET"/>
    <d v="2021-04-30T00:00:00"/>
    <d v="2021-05-05T00:00:00"/>
    <s v="Yes"/>
    <s v="Measurement-SF"/>
    <x v="4"/>
  </r>
  <r>
    <s v="AA"/>
    <s v="CU00"/>
    <s v="JRNL00533152"/>
    <s v="CF00-MS410-6390-8890"/>
    <s v="CF00"/>
    <s v="MS410"/>
    <s v="6390"/>
    <x v="2"/>
    <s v=""/>
    <x v="772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3152"/>
    <s v="CF00-MS410-6330-8890"/>
    <s v="CF00"/>
    <s v="MS410"/>
    <s v="6330"/>
    <x v="2"/>
    <s v=""/>
    <x v="1106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4916"/>
    <s v="CF00-MS410-6210-8890"/>
    <s v="CF00"/>
    <s v="MS410"/>
    <s v="6210"/>
    <x v="2"/>
    <s v=""/>
    <x v="1308"/>
    <s v="Clear MS410 Pay and Dept"/>
    <x v="0"/>
    <s v="F5_MS410_PD"/>
    <s v="TARGET"/>
    <d v="2021-04-30T00:00:00"/>
    <d v="2021-05-05T00:00:00"/>
    <s v="Yes"/>
    <s v="Measurement-SF"/>
    <x v="3"/>
  </r>
  <r>
    <s v="AA"/>
    <s v="CU00"/>
    <s v="JRNL00533152"/>
    <s v="CF00-MS410-6320-8890"/>
    <s v="CF00"/>
    <s v="MS410"/>
    <s v="6320"/>
    <x v="2"/>
    <s v=""/>
    <x v="1309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890"/>
    <s v="CF00"/>
    <s v="MS410"/>
    <s v="6310"/>
    <x v="2"/>
    <s v=""/>
    <x v="1310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40114"/>
    <s v="CF00-MS410-6390-8890"/>
    <s v="CF00"/>
    <s v="MS410"/>
    <s v="6390"/>
    <x v="2"/>
    <s v=""/>
    <x v="1311"/>
    <s v="Clear MS410 Pay and Dept"/>
    <x v="0"/>
    <s v="F5_MS410_PD"/>
    <s v="TARGET"/>
    <d v="2021-07-31T00:00:00"/>
    <d v="2021-08-04T00:00:00"/>
    <s v="Yes"/>
    <s v="Measurement-SF"/>
    <x v="12"/>
  </r>
  <r>
    <s v="AA"/>
    <s v="CU00"/>
    <s v="JRNL00533152"/>
    <s v="CF00-MS410-6290-8890"/>
    <s v="CF00"/>
    <s v="MS410"/>
    <s v="6290"/>
    <x v="2"/>
    <s v=""/>
    <x v="1312"/>
    <s v="Clear MS410 Pay and Dept"/>
    <x v="0"/>
    <s v="F5_MS410_PD"/>
    <s v="TARGET"/>
    <d v="2021-03-31T00:00:00"/>
    <d v="2021-04-06T00:00:00"/>
    <s v="Yes"/>
    <s v="Measurement-SF"/>
    <x v="8"/>
  </r>
  <r>
    <s v="AA"/>
    <s v="CU00"/>
    <s v="JRNL00540114"/>
    <s v="CF00-MS410-6330-8890"/>
    <s v="CF00"/>
    <s v="MS410"/>
    <s v="6330"/>
    <x v="2"/>
    <s v=""/>
    <x v="1313"/>
    <s v="Clear MS410 Pay and Dept"/>
    <x v="0"/>
    <s v="F5_MS410_PD"/>
    <s v="TARGET"/>
    <d v="2021-07-31T00:00:00"/>
    <d v="2021-08-04T00:00:00"/>
    <s v="Yes"/>
    <s v="Measurement-SF"/>
    <x v="11"/>
  </r>
  <r>
    <s v="AA"/>
    <s v="CU00"/>
    <s v="JRNL00540114"/>
    <s v="CF00-MS410-6320-8890"/>
    <s v="CF00"/>
    <s v="MS410"/>
    <s v="6320"/>
    <x v="2"/>
    <s v=""/>
    <x v="1314"/>
    <s v="Clear MS410 Pay and Dept"/>
    <x v="0"/>
    <s v="F5_MS410_PD"/>
    <s v="TARGET"/>
    <d v="2021-07-31T00:00:00"/>
    <d v="2021-08-04T00:00:00"/>
    <s v="Yes"/>
    <s v="Measurement-SF"/>
    <x v="2"/>
  </r>
  <r>
    <s v="AA"/>
    <s v="CU00"/>
    <s v="JRNL00540114"/>
    <s v="CF00-MS410-6310-8890"/>
    <s v="CF00"/>
    <s v="MS410"/>
    <s v="6310"/>
    <x v="2"/>
    <s v=""/>
    <x v="1315"/>
    <s v="Clear MS410 Pay and Dept"/>
    <x v="0"/>
    <s v="F5_MS410_PD"/>
    <s v="TARGET"/>
    <d v="2021-07-31T00:00:00"/>
    <d v="2021-08-04T00:00:00"/>
    <s v="Yes"/>
    <s v="Measurement-SF"/>
    <x v="10"/>
  </r>
  <r>
    <s v="AA"/>
    <s v="CU00"/>
    <s v="JRNL00540114"/>
    <s v="CF00-MS410-6290-8890"/>
    <s v="CF00"/>
    <s v="MS410"/>
    <s v="6290"/>
    <x v="2"/>
    <s v=""/>
    <x v="1316"/>
    <s v="Clear MS410 Pay and Dept"/>
    <x v="0"/>
    <s v="F5_MS410_PD"/>
    <s v="TARGET"/>
    <d v="2021-07-31T00:00:00"/>
    <d v="2021-08-04T00:00:00"/>
    <s v="Yes"/>
    <s v="Measurement-SF"/>
    <x v="8"/>
  </r>
  <r>
    <s v="AA"/>
    <s v="CU00"/>
    <s v="JRNL00540114"/>
    <s v="CF00-MS410-6250-8890"/>
    <s v="CF00"/>
    <s v="MS410"/>
    <s v="6250"/>
    <x v="2"/>
    <s v=""/>
    <x v="1317"/>
    <s v="Clear MS410 Pay and Dept"/>
    <x v="0"/>
    <s v="F5_MS410_PD"/>
    <s v="TARGET"/>
    <d v="2021-07-31T00:00:00"/>
    <d v="2021-08-04T00:00:00"/>
    <s v="Yes"/>
    <s v="Measurement-SF"/>
    <x v="13"/>
  </r>
  <r>
    <s v="PY"/>
    <s v="FC00"/>
    <s v="JRNL00535900"/>
    <s v="CF00-MS410-6110-8890"/>
    <s v="CF00"/>
    <s v="MS410"/>
    <s v="6110"/>
    <x v="2"/>
    <s v=""/>
    <x v="1203"/>
    <s v="FC B18-Salaries"/>
    <x v="0"/>
    <s v=""/>
    <s v="JRNL00535900"/>
    <d v="2021-05-06T00:00:00"/>
    <d v="2021-06-01T00:00:00"/>
    <s v="Yes"/>
    <s v="Measurement-SF"/>
    <x v="1"/>
  </r>
  <r>
    <s v="AA"/>
    <s v="CU00"/>
    <s v="JRNL00540114"/>
    <s v="CF00-MS410-6240-8890"/>
    <s v="CF00"/>
    <s v="MS410"/>
    <s v="6240"/>
    <x v="2"/>
    <s v=""/>
    <x v="1318"/>
    <s v="Clear MS410 Pay and Dept"/>
    <x v="0"/>
    <s v="F5_MS410_PD"/>
    <s v="TARGET"/>
    <d v="2021-07-31T00:00:00"/>
    <d v="2021-08-04T00:00:00"/>
    <s v="Yes"/>
    <s v="Measurement-SF"/>
    <x v="9"/>
  </r>
  <r>
    <s v="AA"/>
    <s v="CU00"/>
    <s v="JRNL00540114"/>
    <s v="CF00-MS410-6220-8890"/>
    <s v="CF00"/>
    <s v="MS410"/>
    <s v="6220"/>
    <x v="2"/>
    <s v=""/>
    <x v="1319"/>
    <s v="Clear MS410 Pay and Dept"/>
    <x v="0"/>
    <s v="F5_MS410_PD"/>
    <s v="TARGET"/>
    <d v="2021-07-31T00:00:00"/>
    <d v="2021-08-04T00:00:00"/>
    <s v="Yes"/>
    <s v="Measurement-SF"/>
    <x v="4"/>
  </r>
  <r>
    <s v="AA"/>
    <s v="CU00"/>
    <s v="JRNL00540114"/>
    <s v="CF00-MS410-6210-8890"/>
    <s v="CF00"/>
    <s v="MS410"/>
    <s v="6210"/>
    <x v="2"/>
    <s v=""/>
    <x v="1320"/>
    <s v="Clear MS410 Pay and Dept"/>
    <x v="0"/>
    <s v="F5_MS410_PD"/>
    <s v="TARGET"/>
    <d v="2021-07-31T00:00:00"/>
    <d v="2021-08-04T00:00:00"/>
    <s v="Yes"/>
    <s v="Measurement-SF"/>
    <x v="3"/>
  </r>
  <r>
    <s v="AA"/>
    <s v="CU00"/>
    <s v="JRNL00540114"/>
    <s v="CF00-MS410-6110-8890"/>
    <s v="CF00"/>
    <s v="MS410"/>
    <s v="6110"/>
    <x v="2"/>
    <s v=""/>
    <x v="1321"/>
    <s v="Clear MS410 Pay and Dept"/>
    <x v="0"/>
    <s v="F5_MS410_PD"/>
    <s v="TARGET"/>
    <d v="2021-07-31T00:00:00"/>
    <d v="2021-08-04T00:00:00"/>
    <s v="Yes"/>
    <s v="Measurement-SF"/>
    <x v="1"/>
  </r>
  <r>
    <s v="AA"/>
    <s v="CU00"/>
    <s v="JRNL00541809"/>
    <s v="CF00-MS410-6390-8890"/>
    <s v="CF00"/>
    <s v="MS410"/>
    <s v="6390"/>
    <x v="2"/>
    <s v=""/>
    <x v="1322"/>
    <s v="Clear MS410 Pay and Dept"/>
    <x v="0"/>
    <s v="F5_MS410_PD"/>
    <s v="TARGET"/>
    <d v="2021-08-31T00:00:00"/>
    <d v="2021-09-08T00:00:00"/>
    <s v="Yes"/>
    <s v="Measurement-SF"/>
    <x v="12"/>
  </r>
  <r>
    <s v="AA"/>
    <s v="CU00"/>
    <s v="JRNL00541809"/>
    <s v="CF00-MS410-6330-8890"/>
    <s v="CF00"/>
    <s v="MS410"/>
    <s v="6330"/>
    <x v="2"/>
    <s v=""/>
    <x v="1323"/>
    <s v="Clear MS410 Pay and Dept"/>
    <x v="0"/>
    <s v="F5_MS410_PD"/>
    <s v="TARGET"/>
    <d v="2021-08-31T00:00:00"/>
    <d v="2021-09-08T00:00:00"/>
    <s v="Yes"/>
    <s v="Measurement-SF"/>
    <x v="11"/>
  </r>
  <r>
    <s v="AA"/>
    <s v="CU00"/>
    <s v="JRNL00541809"/>
    <s v="CF00-MS410-6320-8890"/>
    <s v="CF00"/>
    <s v="MS410"/>
    <s v="6320"/>
    <x v="2"/>
    <s v=""/>
    <x v="1324"/>
    <s v="Clear MS410 Pay and Dept"/>
    <x v="0"/>
    <s v="F5_MS410_PD"/>
    <s v="TARGET"/>
    <d v="2021-08-31T00:00:00"/>
    <d v="2021-09-08T00:00:00"/>
    <s v="Yes"/>
    <s v="Measurement-SF"/>
    <x v="2"/>
  </r>
  <r>
    <s v="AA"/>
    <s v="CU00"/>
    <s v="JRNL00541809"/>
    <s v="CF00-MS410-6240-8890"/>
    <s v="CF00"/>
    <s v="MS410"/>
    <s v="6240"/>
    <x v="2"/>
    <s v=""/>
    <x v="1325"/>
    <s v="Clear MS410 Pay and Dept"/>
    <x v="0"/>
    <s v="F5_MS410_PD"/>
    <s v="TARGET"/>
    <d v="2021-08-31T00:00:00"/>
    <d v="2021-09-08T00:00:00"/>
    <s v="Yes"/>
    <s v="Measurement-SF"/>
    <x v="9"/>
  </r>
  <r>
    <s v="AA"/>
    <s v="CU00"/>
    <s v="JRNL00541809"/>
    <s v="CF00-MS410-6220-8890"/>
    <s v="CF00"/>
    <s v="MS410"/>
    <s v="6220"/>
    <x v="2"/>
    <s v=""/>
    <x v="1326"/>
    <s v="Clear MS410 Pay and Dept"/>
    <x v="0"/>
    <s v="F5_MS410_PD"/>
    <s v="TARGET"/>
    <d v="2021-08-31T00:00:00"/>
    <d v="2021-09-08T00:00:00"/>
    <s v="Yes"/>
    <s v="Measurement-SF"/>
    <x v="4"/>
  </r>
  <r>
    <s v="AA"/>
    <s v="CU00"/>
    <s v="JRNL00541809"/>
    <s v="CF00-MS410-6210-8890"/>
    <s v="CF00"/>
    <s v="MS410"/>
    <s v="6210"/>
    <x v="2"/>
    <s v=""/>
    <x v="1327"/>
    <s v="Clear MS410 Pay and Dept"/>
    <x v="0"/>
    <s v="F5_MS410_PD"/>
    <s v="TARGET"/>
    <d v="2021-08-31T00:00:00"/>
    <d v="2021-09-08T00:00:00"/>
    <s v="Yes"/>
    <s v="Measurement-SF"/>
    <x v="3"/>
  </r>
  <r>
    <s v="AA"/>
    <s v="CU00"/>
    <s v="JRNL00541809"/>
    <s v="CF00-MS410-6110-8890"/>
    <s v="CF00"/>
    <s v="MS410"/>
    <s v="6110"/>
    <x v="2"/>
    <s v=""/>
    <x v="1328"/>
    <s v="Clear MS410 Pay and Dept"/>
    <x v="0"/>
    <s v="F5_MS410_PD"/>
    <s v="TARGET"/>
    <d v="2021-08-31T00:00:00"/>
    <d v="2021-09-08T00:00:00"/>
    <s v="Yes"/>
    <s v="Measurement-SF"/>
    <x v="1"/>
  </r>
  <r>
    <s v="AA"/>
    <s v="CU00"/>
    <s v="JRNL00541809"/>
    <s v="CF00-MS410-6290-8890"/>
    <s v="CF00"/>
    <s v="MS410"/>
    <s v="6290"/>
    <x v="2"/>
    <s v=""/>
    <x v="1329"/>
    <s v="Clear MS410 Pay and Dept"/>
    <x v="0"/>
    <s v="F5_MS410_PD"/>
    <s v="TARGET"/>
    <d v="2021-08-31T00:00:00"/>
    <d v="2021-09-08T00:00:00"/>
    <s v="Yes"/>
    <s v="Measurement-SF"/>
    <x v="8"/>
  </r>
  <r>
    <s v="AA"/>
    <s v="CU00"/>
    <s v="JRNL00541809"/>
    <s v="CF00-MS410-6310-8890"/>
    <s v="CF00"/>
    <s v="MS410"/>
    <s v="6310"/>
    <x v="2"/>
    <s v=""/>
    <x v="1330"/>
    <s v="Clear MS410 Pay and Dept"/>
    <x v="0"/>
    <s v="F5_MS410_PD"/>
    <s v="TARGET"/>
    <d v="2021-08-31T00:00:00"/>
    <d v="2021-09-08T00:00:00"/>
    <s v="Yes"/>
    <s v="Measurement-SF"/>
    <x v="10"/>
  </r>
  <r>
    <s v="AA"/>
    <s v="CU00"/>
    <s v="JRNL00536564"/>
    <s v="CF00-MS410-6390-8890"/>
    <s v="CF00"/>
    <s v="MS410"/>
    <s v="6390"/>
    <x v="2"/>
    <s v=""/>
    <x v="1331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890"/>
    <s v="CF00"/>
    <s v="MS410"/>
    <s v="6330"/>
    <x v="2"/>
    <s v=""/>
    <x v="1332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890"/>
    <s v="CF00"/>
    <s v="MS410"/>
    <s v="6320"/>
    <x v="2"/>
    <s v=""/>
    <x v="1333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890"/>
    <s v="CF00"/>
    <s v="MS410"/>
    <s v="6310"/>
    <x v="2"/>
    <s v=""/>
    <x v="1334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890"/>
    <s v="CF00"/>
    <s v="MS410"/>
    <s v="6290"/>
    <x v="2"/>
    <s v=""/>
    <x v="1335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890"/>
    <s v="CF00"/>
    <s v="MS410"/>
    <s v="6240"/>
    <x v="2"/>
    <s v=""/>
    <x v="1336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890"/>
    <s v="CF00"/>
    <s v="MS410"/>
    <s v="6220"/>
    <x v="2"/>
    <s v=""/>
    <x v="1337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890"/>
    <s v="CF00"/>
    <s v="MS410"/>
    <s v="6110"/>
    <x v="2"/>
    <s v=""/>
    <x v="1338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890"/>
    <s v="CF00"/>
    <s v="MS410"/>
    <s v="6330"/>
    <x v="2"/>
    <s v=""/>
    <x v="1339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890"/>
    <s v="CF00"/>
    <s v="MS410"/>
    <s v="6320"/>
    <x v="2"/>
    <s v=""/>
    <x v="1340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90-8890"/>
    <s v="CF00"/>
    <s v="MS410"/>
    <s v="6390"/>
    <x v="2"/>
    <s v=""/>
    <x v="1341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31215"/>
    <s v="CF00-MS410-6310-8890"/>
    <s v="CF00"/>
    <s v="MS410"/>
    <s v="6310"/>
    <x v="2"/>
    <s v=""/>
    <x v="1342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29971"/>
    <s v="CF00-MS410-6120-8890"/>
    <s v="CF00"/>
    <s v="MS410"/>
    <s v="6120"/>
    <x v="2"/>
    <s v=""/>
    <x v="1343"/>
    <s v="MS410_Payroll Accrual 1B"/>
    <x v="0"/>
    <s v="F8_MS410_PA1B"/>
    <s v="JRNL00529948"/>
    <d v="2021-02-28T00:00:00"/>
    <d v="2021-03-03T00:00:00"/>
    <s v="Yes"/>
    <s v="Measurement-SF"/>
    <x v="0"/>
  </r>
  <r>
    <s v="AA"/>
    <s v="CU00"/>
    <s v="JRNL00545281"/>
    <s v="CF00-MS410-6120-8890"/>
    <s v="CF00"/>
    <s v="MS410"/>
    <s v="6120"/>
    <x v="2"/>
    <s v=""/>
    <x v="1344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27627"/>
    <s v="CF00-MS410-6120-8890"/>
    <s v="CF00"/>
    <s v="MS410"/>
    <s v="6120"/>
    <x v="2"/>
    <s v=""/>
    <x v="1345"/>
    <s v="MS410_Payroll Accrual 1B"/>
    <x v="0"/>
    <s v="F8_MS410_PA1B"/>
    <s v="JRNL00527597"/>
    <d v="2021-01-31T00:00:00"/>
    <d v="2021-02-10T00:00:00"/>
    <s v="Yes"/>
    <s v="Measurement-SF"/>
    <x v="0"/>
  </r>
  <r>
    <s v="AA"/>
    <s v="CU00"/>
    <s v="JRNL00533181"/>
    <s v="CF00-MS410-6120-8890"/>
    <s v="CF00"/>
    <s v="MS410"/>
    <s v="6120"/>
    <x v="2"/>
    <s v=""/>
    <x v="1346"/>
    <s v="MS410_Payroll Accrual 1B"/>
    <x v="0"/>
    <s v="F8_MS410_PA1B"/>
    <s v="JRNL00533161"/>
    <d v="2021-04-30T00:00:00"/>
    <d v="2021-05-05T00:00:00"/>
    <s v="Yes"/>
    <s v="Measurement-SF"/>
    <x v="0"/>
  </r>
  <r>
    <s v="AA"/>
    <s v="CU00"/>
    <s v="JRNL00548554"/>
    <s v="CF00-MS410-6120-8890"/>
    <s v="CF00"/>
    <s v="MS410"/>
    <s v="6120"/>
    <x v="2"/>
    <s v=""/>
    <x v="1347"/>
    <s v="MS410_Payroll Accrual 1B"/>
    <x v="0"/>
    <s v="F8_MS410_PA1B"/>
    <s v="TARGET"/>
    <d v="2021-12-31T00:00:00"/>
    <d v="2022-01-07T00:00:00"/>
    <s v="Yes"/>
    <s v="Measurement-SF"/>
    <x v="0"/>
  </r>
  <r>
    <s v="AA"/>
    <s v="CU00"/>
    <s v="JRNL00545241"/>
    <s v="CF00-MS410-6120-8890"/>
    <s v="CF00"/>
    <s v="MS410"/>
    <s v="6120"/>
    <x v="2"/>
    <s v=""/>
    <x v="80"/>
    <s v="MS410_Payroll Accrual 1B"/>
    <x v="0"/>
    <s v="F8_MS410_PA1B"/>
    <s v="TARGET"/>
    <d v="2021-10-31T00:00:00"/>
    <d v="2021-11-03T00:00:00"/>
    <s v="Yes"/>
    <s v="Measurement-SF"/>
    <x v="0"/>
  </r>
  <r>
    <s v="AP-ACCR"/>
    <s v="CF00"/>
    <s v="JRNL00531813"/>
    <s v="CF00-FC460-7830-8890"/>
    <s v="CF00"/>
    <s v="FC460"/>
    <s v="7830"/>
    <x v="2"/>
    <s v=""/>
    <x v="1170"/>
    <s v="Accrue - T &amp; T PIPELINE"/>
    <x v="0"/>
    <s v="113493A"/>
    <s v="JRNL00531813"/>
    <d v="2021-02-28T00:00:00"/>
    <d v="2021-03-09T00:00:00"/>
    <s v="Yes"/>
    <s v="Facilities-West"/>
    <x v="16"/>
  </r>
  <r>
    <s v="AP-ACCR"/>
    <s v="CF00"/>
    <s v="JRNL00531823"/>
    <s v="CF00-FC460-7830-8890"/>
    <s v="CF00"/>
    <s v="FC460"/>
    <s v="7830"/>
    <x v="2"/>
    <s v=""/>
    <x v="1348"/>
    <s v="Accrue - T &amp; T PIPELINE"/>
    <x v="0"/>
    <s v="113493A"/>
    <s v="JRNL00531813"/>
    <d v="2021-03-31T00:00:00"/>
    <d v="2021-03-09T00:00:00"/>
    <s v="Yes"/>
    <s v="Facilities-West"/>
    <x v="16"/>
  </r>
  <r>
    <s v="AA"/>
    <s v="CU00"/>
    <s v="JRNL00545239"/>
    <s v="CF00-EN401-6110-8890"/>
    <s v="CF00"/>
    <s v="EN401"/>
    <s v="6110"/>
    <x v="2"/>
    <s v=""/>
    <x v="1349"/>
    <s v="EN401_Payroll Accrual 1A"/>
    <x v="0"/>
    <s v="F7_EN401_PA1A"/>
    <s v="TARGET"/>
    <d v="2021-10-31T00:00:00"/>
    <d v="2021-11-03T00:00:00"/>
    <s v="Yes"/>
    <s v="Engineering-System Development"/>
    <x v="1"/>
  </r>
  <r>
    <s v="AP-ACCR"/>
    <s v="CF00"/>
    <s v="JRNL00533061"/>
    <s v="CF00-FC460-7830-8890"/>
    <s v="CF00"/>
    <s v="FC460"/>
    <s v="7830"/>
    <x v="2"/>
    <s v=""/>
    <x v="1176"/>
    <s v="Accrue - DEVTECH SALES INC"/>
    <x v="0"/>
    <s v="1122570"/>
    <s v="JRNL00533061"/>
    <d v="2021-03-31T00:00:00"/>
    <d v="2021-04-06T00:00:00"/>
    <s v="Yes"/>
    <s v="Facilities-West"/>
    <x v="16"/>
  </r>
  <r>
    <s v="AP-ACCR"/>
    <s v="CF00"/>
    <s v="JRNL00533262"/>
    <s v="CF00-FC460-7830-8890"/>
    <s v="CF00"/>
    <s v="FC460"/>
    <s v="7830"/>
    <x v="2"/>
    <s v=""/>
    <x v="1350"/>
    <s v="Accrue - DEVTECH SALES INC"/>
    <x v="0"/>
    <s v="1122570"/>
    <s v="JRNL00533061"/>
    <d v="2021-04-30T00:00:00"/>
    <d v="2021-04-06T00:00:00"/>
    <s v="Yes"/>
    <s v="Facilities-West"/>
    <x v="16"/>
  </r>
  <r>
    <s v="AA"/>
    <s v="CU00"/>
    <s v="JRNL00546837"/>
    <s v="CF00-MS410-6120-8890"/>
    <s v="CF00"/>
    <s v="MS410"/>
    <s v="6120"/>
    <x v="2"/>
    <s v=""/>
    <x v="1351"/>
    <s v="MS410_Payroll Accrual 1B"/>
    <x v="0"/>
    <s v="F8_MS410_PA1B"/>
    <s v="TARGET"/>
    <d v="2021-11-30T00:00:00"/>
    <d v="2021-12-05T00:00:00"/>
    <s v="Yes"/>
    <s v="Measurement-SF"/>
    <x v="0"/>
  </r>
  <r>
    <s v="AA"/>
    <s v="CU00"/>
    <s v="JRNL00531215"/>
    <s v="CF00-MS410-6290-8890"/>
    <s v="CF00"/>
    <s v="MS410"/>
    <s v="6290"/>
    <x v="2"/>
    <s v=""/>
    <x v="1352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31215"/>
    <s v="CF00-MS410-6240-8890"/>
    <s v="CF00"/>
    <s v="MS410"/>
    <s v="6240"/>
    <x v="2"/>
    <s v=""/>
    <x v="1353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10-8890"/>
    <s v="CF00"/>
    <s v="MS410"/>
    <s v="6210"/>
    <x v="2"/>
    <s v=""/>
    <x v="1354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890"/>
    <s v="CF00"/>
    <s v="MS410"/>
    <s v="6110"/>
    <x v="2"/>
    <s v=""/>
    <x v="1355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29939"/>
    <s v="CF00-MS410-6390-8890"/>
    <s v="CF00"/>
    <s v="MS410"/>
    <s v="6390"/>
    <x v="2"/>
    <s v=""/>
    <x v="1356"/>
    <s v="Clear MS410 Pay and Dept"/>
    <x v="0"/>
    <s v="F5_MS410_PD"/>
    <s v="TARGET"/>
    <d v="2021-01-31T00:00:00"/>
    <d v="2021-02-10T00:00:00"/>
    <s v="Yes"/>
    <s v="Measurement-SF"/>
    <x v="12"/>
  </r>
  <r>
    <s v="AA"/>
    <s v="CU00"/>
    <s v="JRNL00529939"/>
    <s v="CF00-MS410-6330-8890"/>
    <s v="CF00"/>
    <s v="MS410"/>
    <s v="6330"/>
    <x v="2"/>
    <s v=""/>
    <x v="1357"/>
    <s v="Clear MS410 Pay and Dept"/>
    <x v="0"/>
    <s v="F5_MS410_PD"/>
    <s v="TARGET"/>
    <d v="2021-01-31T00:00:00"/>
    <d v="2021-02-10T00:00:00"/>
    <s v="Yes"/>
    <s v="Measurement-SF"/>
    <x v="11"/>
  </r>
  <r>
    <s v="AA"/>
    <s v="CU00"/>
    <s v="JRNL00529939"/>
    <s v="CF00-MS410-6320-8890"/>
    <s v="CF00"/>
    <s v="MS410"/>
    <s v="6320"/>
    <x v="2"/>
    <s v=""/>
    <x v="1358"/>
    <s v="Clear MS410 Pay and Dept"/>
    <x v="0"/>
    <s v="F5_MS410_PD"/>
    <s v="TARGET"/>
    <d v="2021-01-31T00:00:00"/>
    <d v="2021-02-10T00:00:00"/>
    <s v="Yes"/>
    <s v="Measurement-SF"/>
    <x v="2"/>
  </r>
  <r>
    <s v="AA"/>
    <s v="CU00"/>
    <s v="JRNL00541818"/>
    <s v="CF00-MS410-6120-8890"/>
    <s v="CF00"/>
    <s v="MS410"/>
    <s v="6120"/>
    <x v="2"/>
    <s v=""/>
    <x v="1359"/>
    <s v="MS410_Payroll Accrual 1B"/>
    <x v="0"/>
    <s v="F8_MS410_PA1B"/>
    <s v="TARGET"/>
    <d v="2021-08-31T00:00:00"/>
    <d v="2021-09-08T00:00:00"/>
    <s v="Yes"/>
    <s v="Measurement-SF"/>
    <x v="0"/>
  </r>
  <r>
    <s v="AA"/>
    <s v="CU00"/>
    <s v="JRNL00531224"/>
    <s v="CF00-MS410-6120-8890"/>
    <s v="CF00"/>
    <s v="MS410"/>
    <s v="6120"/>
    <x v="2"/>
    <s v=""/>
    <x v="1360"/>
    <s v="MS410_Payroll Accrual 1B"/>
    <x v="0"/>
    <s v="F8_MS410_PA1B"/>
    <s v="TARGET"/>
    <d v="2021-02-28T00:00:00"/>
    <d v="2021-03-03T00:00:00"/>
    <s v="Yes"/>
    <s v="Measurement-SF"/>
    <x v="0"/>
  </r>
  <r>
    <s v="AA"/>
    <s v="CU00"/>
    <s v="JRNL00529939"/>
    <s v="CF00-MS410-6310-8890"/>
    <s v="CF00"/>
    <s v="MS410"/>
    <s v="6310"/>
    <x v="2"/>
    <s v=""/>
    <x v="982"/>
    <s v="Clear MS410 Pay and Dept"/>
    <x v="0"/>
    <s v="F5_MS410_PD"/>
    <s v="TARGET"/>
    <d v="2021-01-31T00:00:00"/>
    <d v="2021-02-10T00:00:00"/>
    <s v="Yes"/>
    <s v="Measurement-SF"/>
    <x v="10"/>
  </r>
  <r>
    <s v="AA"/>
    <s v="CU00"/>
    <s v="JRNL00529939"/>
    <s v="CF00-MS410-6290-8890"/>
    <s v="CF00"/>
    <s v="MS410"/>
    <s v="6290"/>
    <x v="2"/>
    <s v=""/>
    <x v="1361"/>
    <s v="Clear MS410 Pay and Dept"/>
    <x v="0"/>
    <s v="F5_MS410_PD"/>
    <s v="TARGET"/>
    <d v="2021-01-31T00:00:00"/>
    <d v="2021-02-10T00:00:00"/>
    <s v="Yes"/>
    <s v="Measurement-SF"/>
    <x v="8"/>
  </r>
  <r>
    <s v="AA"/>
    <s v="CU00"/>
    <s v="JRNL00529939"/>
    <s v="CF00-MS410-6240-8890"/>
    <s v="CF00"/>
    <s v="MS410"/>
    <s v="6240"/>
    <x v="2"/>
    <s v=""/>
    <x v="1362"/>
    <s v="Clear MS410 Pay and Dept"/>
    <x v="0"/>
    <s v="F5_MS410_PD"/>
    <s v="TARGET"/>
    <d v="2021-01-31T00:00:00"/>
    <d v="2021-02-10T00:00:00"/>
    <s v="Yes"/>
    <s v="Measurement-SF"/>
    <x v="9"/>
  </r>
  <r>
    <s v="AA"/>
    <s v="CU00"/>
    <s v="JRNL00529939"/>
    <s v="CF00-MS410-6220-8890"/>
    <s v="CF00"/>
    <s v="MS410"/>
    <s v="6220"/>
    <x v="2"/>
    <s v=""/>
    <x v="1363"/>
    <s v="Clear MS410 Pay and Dept"/>
    <x v="0"/>
    <s v="F5_MS410_PD"/>
    <s v="TARGET"/>
    <d v="2021-01-31T00:00:00"/>
    <d v="2021-02-10T00:00:00"/>
    <s v="Yes"/>
    <s v="Measurement-SF"/>
    <x v="4"/>
  </r>
  <r>
    <s v="PY"/>
    <s v="FC00"/>
    <s v="JRNL00532529"/>
    <s v="CF00-MS410-6110-8890"/>
    <s v="CF00"/>
    <s v="MS410"/>
    <s v="6110"/>
    <x v="2"/>
    <s v=""/>
    <x v="1364"/>
    <s v="FC B12-Salaries"/>
    <x v="0"/>
    <s v=""/>
    <s v="JRNL00532529"/>
    <d v="2021-03-25T00:00:00"/>
    <d v="2021-04-01T00:00:00"/>
    <s v="Yes"/>
    <s v="Measurement-SF"/>
    <x v="1"/>
  </r>
  <r>
    <s v="AA"/>
    <s v="CU00"/>
    <s v="JRNL00529971"/>
    <s v="CF00-MS410-6110-8890"/>
    <s v="CF00"/>
    <s v="MS410"/>
    <s v="6110"/>
    <x v="2"/>
    <s v=""/>
    <x v="1365"/>
    <s v="MS410_Payroll Accrual 1A"/>
    <x v="0"/>
    <s v="F8_MS410_PA1A"/>
    <s v="JRNL00529948"/>
    <d v="2021-02-28T00:00:00"/>
    <d v="2021-03-03T00:00:00"/>
    <s v="Yes"/>
    <s v="Measurement-SF"/>
    <x v="1"/>
  </r>
  <r>
    <s v="AA"/>
    <s v="CU00"/>
    <s v="JRNL00545281"/>
    <s v="CF00-MS410-6110-8890"/>
    <s v="CF00"/>
    <s v="MS410"/>
    <s v="6110"/>
    <x v="2"/>
    <s v=""/>
    <x v="1366"/>
    <s v="MS410_Payroll Accrual 1A"/>
    <x v="0"/>
    <s v="F8_MS410_PA1A"/>
    <s v="JRNL00545241"/>
    <d v="2021-11-30T00:00:00"/>
    <d v="2021-12-05T00:00:00"/>
    <s v="Yes"/>
    <s v="Measurement-SF"/>
    <x v="1"/>
  </r>
  <r>
    <s v="AA"/>
    <s v="CU00"/>
    <s v="JRNL00527627"/>
    <s v="CF00-MS410-6110-8890"/>
    <s v="CF00"/>
    <s v="MS410"/>
    <s v="6110"/>
    <x v="2"/>
    <s v=""/>
    <x v="1367"/>
    <s v="MS410_Payroll Accrual 1A"/>
    <x v="0"/>
    <s v="F8_MS410_PA1A"/>
    <s v="JRNL00527597"/>
    <d v="2021-01-31T00:00:00"/>
    <d v="2021-02-10T00:00:00"/>
    <s v="Yes"/>
    <s v="Measurement-SF"/>
    <x v="1"/>
  </r>
  <r>
    <s v="AA"/>
    <s v="CU00"/>
    <s v="JRNL00533181"/>
    <s v="CF00-MS410-6110-8890"/>
    <s v="CF00"/>
    <s v="MS410"/>
    <s v="6110"/>
    <x v="2"/>
    <s v=""/>
    <x v="1368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48554"/>
    <s v="CF00-MS410-6110-8890"/>
    <s v="CF00"/>
    <s v="MS410"/>
    <s v="6110"/>
    <x v="2"/>
    <s v=""/>
    <x v="1369"/>
    <s v="MS410_Payroll Accrual 1A"/>
    <x v="0"/>
    <s v="F8_MS410_PA1A"/>
    <s v="TARGET"/>
    <d v="2021-12-31T00:00:00"/>
    <d v="2022-01-07T00:00:00"/>
    <s v="Yes"/>
    <s v="Measurement-SF"/>
    <x v="1"/>
  </r>
  <r>
    <s v="AA"/>
    <s v="CU00"/>
    <s v="JRNL00545241"/>
    <s v="CF00-MS410-6110-8890"/>
    <s v="CF00"/>
    <s v="MS410"/>
    <s v="6110"/>
    <x v="2"/>
    <s v=""/>
    <x v="1370"/>
    <s v="MS410_Payroll Accrual 1A"/>
    <x v="0"/>
    <s v="F8_MS410_PA1A"/>
    <s v="TARGET"/>
    <d v="2021-10-31T00:00:00"/>
    <d v="2021-11-03T00:00:00"/>
    <s v="Yes"/>
    <s v="Measurement-SF"/>
    <x v="1"/>
  </r>
  <r>
    <s v="AA"/>
    <s v="CU00"/>
    <s v="JRNL00529948"/>
    <s v="CF00-MS410-6120-8890"/>
    <s v="CF00"/>
    <s v="MS410"/>
    <s v="6120"/>
    <x v="2"/>
    <s v=""/>
    <x v="1371"/>
    <s v="MS410_Payroll Accrual 1B"/>
    <x v="0"/>
    <s v="F8_MS410_PA1B"/>
    <s v="TARGET"/>
    <d v="2021-01-31T00:00:00"/>
    <d v="2021-02-10T00:00:00"/>
    <s v="Yes"/>
    <s v="Measurement-SF"/>
    <x v="0"/>
  </r>
  <r>
    <s v="AA"/>
    <s v="CU00"/>
    <s v="JRNL00543484"/>
    <s v="CF00-MS410-6120-8890"/>
    <s v="CF00"/>
    <s v="MS410"/>
    <s v="6120"/>
    <x v="2"/>
    <s v=""/>
    <x v="1372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40123"/>
    <s v="CF00-MS410-6120-8890"/>
    <s v="CF00"/>
    <s v="MS410"/>
    <s v="6120"/>
    <x v="2"/>
    <s v=""/>
    <x v="1373"/>
    <s v="MS410_Payroll Accrual 1B"/>
    <x v="0"/>
    <s v="F8_MS410_PA1B"/>
    <s v="TARGET"/>
    <d v="2021-07-31T00:00:00"/>
    <d v="2021-08-04T00:00:00"/>
    <s v="Yes"/>
    <s v="Measurement-SF"/>
    <x v="0"/>
  </r>
  <r>
    <s v="AA"/>
    <s v="CU00"/>
    <s v="JRNL00536573"/>
    <s v="CF00-MS410-6120-8890"/>
    <s v="CF00"/>
    <s v="MS410"/>
    <s v="6120"/>
    <x v="2"/>
    <s v=""/>
    <x v="1374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4925"/>
    <s v="CF00-MS410-6120-8890"/>
    <s v="CF00"/>
    <s v="MS410"/>
    <s v="6120"/>
    <x v="2"/>
    <s v=""/>
    <x v="1375"/>
    <s v="MS410_Payroll Accrual 1B"/>
    <x v="0"/>
    <s v="F8_MS410_PA1B"/>
    <s v="TARGET"/>
    <d v="2021-04-30T00:00:00"/>
    <d v="2021-05-05T00:00:00"/>
    <s v="Yes"/>
    <s v="Measurement-SF"/>
    <x v="0"/>
  </r>
  <r>
    <s v="AA"/>
    <s v="CU00"/>
    <s v="JRNL00538415"/>
    <s v="CF00-MS410-6120-8890"/>
    <s v="CF00"/>
    <s v="MS410"/>
    <s v="6120"/>
    <x v="2"/>
    <s v=""/>
    <x v="1376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890"/>
    <s v="CF00"/>
    <s v="MS410"/>
    <s v="6120"/>
    <x v="2"/>
    <s v=""/>
    <x v="1377"/>
    <s v="MS410_Payroll Accrual 1B"/>
    <x v="0"/>
    <s v="F8_MS410_PA1B"/>
    <s v="TARGET"/>
    <d v="2021-03-31T00:00:00"/>
    <d v="2021-04-06T00:00:00"/>
    <s v="Yes"/>
    <s v="Measurement-SF"/>
    <x v="0"/>
  </r>
  <r>
    <s v="PY"/>
    <s v="FC00"/>
    <s v="JRNL00530789"/>
    <s v="CF00-MS410-6110-8890"/>
    <s v="CF00"/>
    <s v="MS410"/>
    <s v="6110"/>
    <x v="2"/>
    <s v=""/>
    <x v="1378"/>
    <s v="FC B08-Salaries"/>
    <x v="0"/>
    <s v=""/>
    <s v="JRNL00530789"/>
    <d v="2021-02-25T00:00:00"/>
    <d v="2021-03-01T00:00:00"/>
    <s v="Yes"/>
    <s v="Measurement-SF"/>
    <x v="1"/>
  </r>
  <r>
    <s v="PY"/>
    <s v="FC00"/>
    <s v="JRNL00539135"/>
    <s v="CF00-MS410-6110-8890"/>
    <s v="CF00"/>
    <s v="MS410"/>
    <s v="6110"/>
    <x v="2"/>
    <s v=""/>
    <x v="1379"/>
    <s v="FC B28-Salaries"/>
    <x v="0"/>
    <s v=""/>
    <s v="JRNL00539135"/>
    <d v="2021-07-15T00:00:00"/>
    <d v="2021-08-02T00:00:00"/>
    <s v="Yes"/>
    <s v="Measurement-SF"/>
    <x v="1"/>
  </r>
  <r>
    <s v="PY"/>
    <s v="FC00"/>
    <s v="JRNL00542398"/>
    <s v="CF00-MS410-6110-8890"/>
    <s v="CF00"/>
    <s v="MS410"/>
    <s v="6110"/>
    <x v="2"/>
    <s v=""/>
    <x v="1380"/>
    <s v="FC B36-Salaries"/>
    <x v="0"/>
    <s v=""/>
    <s v="JRNL00542398"/>
    <d v="2021-09-09T00:00:00"/>
    <d v="2021-10-01T00:00:00"/>
    <s v="Yes"/>
    <s v="Measurement-SF"/>
    <x v="1"/>
  </r>
  <r>
    <s v="PY"/>
    <s v="FC00"/>
    <s v="JRNL00540721"/>
    <s v="CF00-MS410-6110-8890"/>
    <s v="CF00"/>
    <s v="MS410"/>
    <s v="6110"/>
    <x v="2"/>
    <s v=""/>
    <x v="1381"/>
    <s v="FC B32-Salaries"/>
    <x v="0"/>
    <s v=""/>
    <s v="JRNL00540721"/>
    <d v="2021-08-12T00:00:00"/>
    <d v="2021-08-30T00:00:00"/>
    <s v="Yes"/>
    <s v="Measurement-SF"/>
    <x v="1"/>
  </r>
  <r>
    <s v="PY"/>
    <s v="FC00"/>
    <s v="JRNL00534131"/>
    <s v="CF00-PR470-6120-8890"/>
    <s v="CF00"/>
    <s v="PR470"/>
    <s v="6120"/>
    <x v="2"/>
    <s v=""/>
    <x v="1382"/>
    <s v="FC B16-OT/On Call/CT"/>
    <x v="0"/>
    <s v=""/>
    <s v="JRNL00534131"/>
    <d v="2021-04-22T00:00:00"/>
    <d v="2021-05-03T00:00:00"/>
    <s v="Yes"/>
    <s v="Propane Operations-Hernando"/>
    <x v="0"/>
  </r>
  <r>
    <s v="AA"/>
    <s v="CU00"/>
    <s v="JRNL00546837"/>
    <s v="CF00-MS410-6110-8890"/>
    <s v="CF00"/>
    <s v="MS410"/>
    <s v="6110"/>
    <x v="2"/>
    <s v=""/>
    <x v="1383"/>
    <s v="MS410_Payroll Accrual 1A"/>
    <x v="0"/>
    <s v="F8_MS410_PA1A"/>
    <s v="TARGET"/>
    <d v="2021-11-30T00:00:00"/>
    <d v="2021-12-05T00:00:00"/>
    <s v="Yes"/>
    <s v="Measurement-SF"/>
    <x v="1"/>
  </r>
  <r>
    <s v="AA"/>
    <s v="CU00"/>
    <s v="JRNL00541818"/>
    <s v="CF00-MS410-6110-8890"/>
    <s v="CF00"/>
    <s v="MS410"/>
    <s v="6110"/>
    <x v="2"/>
    <s v=""/>
    <x v="1384"/>
    <s v="MS410_Payroll Accrual 1A"/>
    <x v="0"/>
    <s v="F8_MS410_PA1A"/>
    <s v="TARGET"/>
    <d v="2021-08-31T00:00:00"/>
    <d v="2021-09-08T00:00:00"/>
    <s v="Yes"/>
    <s v="Measurement-SF"/>
    <x v="1"/>
  </r>
  <r>
    <s v="AA"/>
    <s v="CU00"/>
    <s v="JRNL00531224"/>
    <s v="CF00-MS410-6110-8890"/>
    <s v="CF00"/>
    <s v="MS410"/>
    <s v="6110"/>
    <x v="2"/>
    <s v=""/>
    <x v="1385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29948"/>
    <s v="CF00-MS410-6110-8890"/>
    <s v="CF00"/>
    <s v="MS410"/>
    <s v="6110"/>
    <x v="2"/>
    <s v=""/>
    <x v="13"/>
    <s v="MS410_Payroll Accrual 1A"/>
    <x v="0"/>
    <s v="F8_MS410_PA1A"/>
    <s v="TARGET"/>
    <d v="2021-01-31T00:00:00"/>
    <d v="2021-02-10T00:00:00"/>
    <s v="Yes"/>
    <s v="Measurement-SF"/>
    <x v="1"/>
  </r>
  <r>
    <s v="AA"/>
    <s v="CU00"/>
    <s v="JRNL00543484"/>
    <s v="CF00-MS410-6110-8890"/>
    <s v="CF00"/>
    <s v="MS410"/>
    <s v="6110"/>
    <x v="2"/>
    <s v=""/>
    <x v="1386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40123"/>
    <s v="CF00-MS410-6110-8890"/>
    <s v="CF00"/>
    <s v="MS410"/>
    <s v="6110"/>
    <x v="2"/>
    <s v=""/>
    <x v="1387"/>
    <s v="MS410_Payroll Accrual 1A"/>
    <x v="0"/>
    <s v="F8_MS410_PA1A"/>
    <s v="TARGET"/>
    <d v="2021-07-31T00:00:00"/>
    <d v="2021-08-04T00:00:00"/>
    <s v="Yes"/>
    <s v="Measurement-SF"/>
    <x v="1"/>
  </r>
  <r>
    <s v="AA"/>
    <s v="CU00"/>
    <s v="JRNL00536573"/>
    <s v="CF00-MS410-6110-8890"/>
    <s v="CF00"/>
    <s v="MS410"/>
    <s v="6110"/>
    <x v="2"/>
    <s v=""/>
    <x v="1388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4925"/>
    <s v="CF00-MS410-6110-8890"/>
    <s v="CF00"/>
    <s v="MS410"/>
    <s v="6110"/>
    <x v="2"/>
    <s v=""/>
    <x v="1389"/>
    <s v="MS410_Payroll Accrual 1A"/>
    <x v="0"/>
    <s v="F8_MS410_PA1A"/>
    <s v="TARGET"/>
    <d v="2021-04-30T00:00:00"/>
    <d v="2021-05-05T00:00:00"/>
    <s v="Yes"/>
    <s v="Measurement-SF"/>
    <x v="1"/>
  </r>
  <r>
    <s v="AA"/>
    <s v="CU00"/>
    <s v="JRNL00538415"/>
    <s v="CF00-MS410-6110-8890"/>
    <s v="CF00"/>
    <s v="MS410"/>
    <s v="6110"/>
    <x v="2"/>
    <s v=""/>
    <x v="1390"/>
    <s v="MS410_Payroll Accrual 1A"/>
    <x v="0"/>
    <s v="F8_MS410_PA1A"/>
    <s v="TARGET"/>
    <d v="2021-06-30T00:00:00"/>
    <d v="2021-07-06T00:00:00"/>
    <s v="Yes"/>
    <s v="Measurement-SF"/>
    <x v="1"/>
  </r>
  <r>
    <s v="AA"/>
    <s v="CU00"/>
    <s v="JRNL00533161"/>
    <s v="CF00-MS410-6110-8890"/>
    <s v="CF00"/>
    <s v="MS410"/>
    <s v="6110"/>
    <x v="2"/>
    <s v=""/>
    <x v="1391"/>
    <s v="MS410_Payroll Accrual 1A"/>
    <x v="0"/>
    <s v="F8_MS410_PA1A"/>
    <s v="TARGET"/>
    <d v="2021-03-31T00:00:00"/>
    <d v="2021-04-06T00:00:00"/>
    <s v="Yes"/>
    <s v="Measurement-SF"/>
    <x v="1"/>
  </r>
  <r>
    <s v="SYS-AP"/>
    <s v="FC00"/>
    <s v="JRNL00541507"/>
    <s v="CF00-FC460-7830-8890"/>
    <s v="CF00"/>
    <s v="FC460"/>
    <s v="7830"/>
    <x v="2"/>
    <s v=""/>
    <x v="1224"/>
    <s v="YZ DTEX RECALIBRATION"/>
    <x v="13"/>
    <s v="1123876"/>
    <s v="VO874288"/>
    <d v="2021-09-01T00:00:00"/>
    <d v="2021-09-02T00:00:00"/>
    <s v="Yes"/>
    <s v="Facilities-West"/>
    <x v="16"/>
  </r>
  <r>
    <s v="AA"/>
    <s v="CU00"/>
    <s v="JRNL00536617"/>
    <s v="CF00-MS410-6120-8890"/>
    <s v="CF00"/>
    <s v="MS410"/>
    <s v="6120"/>
    <x v="2"/>
    <s v=""/>
    <x v="1392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45925"/>
    <s v="CF00-MS410-6110-8890"/>
    <s v="CF00"/>
    <s v="MS410"/>
    <s v="6110"/>
    <x v="2"/>
    <s v=""/>
    <x v="1393"/>
    <s v="FC B44-Salaries"/>
    <x v="0"/>
    <s v=""/>
    <s v="JRNL00545925"/>
    <d v="2021-11-04T00:00:00"/>
    <d v="2021-12-01T00:00:00"/>
    <s v="Yes"/>
    <s v="Measurement-SF"/>
    <x v="1"/>
  </r>
  <r>
    <s v="PY"/>
    <s v="FC00"/>
    <s v="JRNL00546382"/>
    <s v="CF00-MS410-6110-8890"/>
    <s v="CF00"/>
    <s v="MS410"/>
    <s v="6110"/>
    <x v="2"/>
    <s v=""/>
    <x v="1394"/>
    <s v="FC B46-Salaries"/>
    <x v="0"/>
    <s v=""/>
    <s v="JRNL00546382"/>
    <d v="2021-11-18T00:00:00"/>
    <d v="2021-12-01T00:00:00"/>
    <s v="Yes"/>
    <s v="Measurement-SF"/>
    <x v="1"/>
  </r>
  <r>
    <s v="PY"/>
    <s v="FC00"/>
    <s v="JRNL00546382"/>
    <s v="CF00-OP460-6110-8890"/>
    <s v="CF00"/>
    <s v="OP460"/>
    <s v="6110"/>
    <x v="2"/>
    <s v=""/>
    <x v="1395"/>
    <s v="FC B46-Salaries"/>
    <x v="0"/>
    <s v=""/>
    <s v="JRNL00546382"/>
    <d v="2021-11-18T00:00:00"/>
    <d v="2021-12-01T00:00:00"/>
    <s v="Yes"/>
    <s v="Gas Operations-West"/>
    <x v="1"/>
  </r>
  <r>
    <s v="AA"/>
    <s v="CU00"/>
    <s v="JRNL00536617"/>
    <s v="CF00-MS410-6110-8890"/>
    <s v="CF00"/>
    <s v="MS410"/>
    <s v="6110"/>
    <x v="2"/>
    <s v=""/>
    <x v="1396"/>
    <s v="MS410_Payroll Accrual 1A"/>
    <x v="0"/>
    <s v="F8_MS410_PA1A"/>
    <s v="JRNL00536573"/>
    <d v="2021-06-30T00:00:00"/>
    <d v="2021-07-06T00:00:00"/>
    <s v="Yes"/>
    <s v="Measurement-SF"/>
    <x v="1"/>
  </r>
  <r>
    <s v="SYS-AP"/>
    <s v="FC00"/>
    <s v="JRNL00539097"/>
    <s v="CF00-FC460-7830-8900"/>
    <s v="CF00"/>
    <s v="FC460"/>
    <s v="7830"/>
    <x v="3"/>
    <s v=""/>
    <x v="1397"/>
    <s v="INDUSTRIAL STATION BATTERIES"/>
    <x v="14"/>
    <s v="2021-3092"/>
    <s v="VO865440"/>
    <d v="2021-07-14T00:00:00"/>
    <d v="2021-07-15T00:00:00"/>
    <s v="Yes"/>
    <s v="Facilities-West"/>
    <x v="16"/>
  </r>
  <r>
    <s v="SYS-AP"/>
    <s v="FC00"/>
    <s v="JRNL00532841"/>
    <s v="CF00-FC460-7830-8900"/>
    <s v="CF00"/>
    <s v="FC460"/>
    <s v="7830"/>
    <x v="3"/>
    <s v=""/>
    <x v="1176"/>
    <s v="GAUGES FOR INDUSTRIAL STATIONS"/>
    <x v="13"/>
    <s v="1122570"/>
    <s v="VO845762"/>
    <d v="2021-04-01T00:00:00"/>
    <d v="2021-04-01T00:00:00"/>
    <s v="Yes"/>
    <s v="Facilities-West"/>
    <x v="16"/>
  </r>
  <r>
    <s v="SYS-AP"/>
    <s v="FC00"/>
    <s v="JRNL00535613"/>
    <s v="CF00-FC460-7830-8900"/>
    <s v="CF00"/>
    <s v="FC460"/>
    <s v="7830"/>
    <x v="3"/>
    <s v=""/>
    <x v="1398"/>
    <s v="MAINTENANACE ITEMS FOR INDUSTRI"/>
    <x v="14"/>
    <s v="2021-3017"/>
    <s v="VO853126"/>
    <d v="2021-05-10T00:00:00"/>
    <d v="2021-05-11T00:00:00"/>
    <s v="Yes"/>
    <s v="Facilities-West"/>
    <x v="16"/>
  </r>
  <r>
    <s v="SYS-AP"/>
    <s v="FC00"/>
    <s v="JRNL00542326"/>
    <s v="CF00-FC460-7830-8900"/>
    <s v="CF00"/>
    <s v="FC460"/>
    <s v="7830"/>
    <x v="3"/>
    <s v=""/>
    <x v="1399"/>
    <s v="OPTOS FOR BINDERHOLZ METER SIGN"/>
    <x v="14"/>
    <s v="2021-3169"/>
    <s v="VO875613"/>
    <d v="2021-09-13T00:00:00"/>
    <d v="2021-09-14T00:00:00"/>
    <s v="Yes"/>
    <s v="Facilities-West"/>
    <x v="16"/>
  </r>
  <r>
    <s v="SYS-AP"/>
    <s v="FC00"/>
    <s v="JRNL00535889"/>
    <s v="CF00-FC460-7830-8900"/>
    <s v="CF00"/>
    <s v="FC460"/>
    <s v="7830"/>
    <x v="3"/>
    <s v=""/>
    <x v="1400"/>
    <s v="STATION WORK CR 555"/>
    <x v="1"/>
    <s v="113590A"/>
    <s v="VO855550"/>
    <d v="2021-05-20T00:00:00"/>
    <d v="2021-05-21T00:00:00"/>
    <s v="Yes"/>
    <s v="Facilities-West"/>
    <x v="16"/>
  </r>
  <r>
    <s v="SYS-AP"/>
    <s v="FC00"/>
    <s v="JRNL00544119"/>
    <s v="CF00-FC460-7830-8900"/>
    <s v="CF00"/>
    <s v="FC460"/>
    <s v="7830"/>
    <x v="3"/>
    <s v=""/>
    <x v="1401"/>
    <s v="BATTERIES FOR INDUSTRIAL METERS"/>
    <x v="14"/>
    <s v="2021-3215"/>
    <s v="VO880922"/>
    <d v="2021-10-12T00:00:00"/>
    <d v="2021-10-13T00:00:00"/>
    <s v="Yes"/>
    <s v="Facilities-West"/>
    <x v="16"/>
  </r>
  <r>
    <s v="PY"/>
    <s v="FC00"/>
    <s v="JRNL00530789"/>
    <s v="CF00-MS410-6120-8900"/>
    <s v="CF00"/>
    <s v="MS410"/>
    <s v="6120"/>
    <x v="3"/>
    <s v=""/>
    <x v="1402"/>
    <s v="FC B08-OT/On Call/CT"/>
    <x v="0"/>
    <s v=""/>
    <s v="JRNL00530789"/>
    <d v="2021-02-25T00:00:00"/>
    <d v="2021-03-01T00:00:00"/>
    <s v="Yes"/>
    <s v="Measurement-SF"/>
    <x v="0"/>
  </r>
  <r>
    <s v="PY"/>
    <s v="FC00"/>
    <s v="JRNL00538005"/>
    <s v="CF00-MS410-6110-8900"/>
    <s v="CF00"/>
    <s v="MS410"/>
    <s v="6110"/>
    <x v="3"/>
    <s v=""/>
    <x v="1403"/>
    <s v="FC B24-Salaries"/>
    <x v="0"/>
    <s v=""/>
    <s v="JRNL00538005"/>
    <d v="2021-06-17T00:00:00"/>
    <d v="2021-07-01T00:00:00"/>
    <s v="Yes"/>
    <s v="Measurement-SF"/>
    <x v="1"/>
  </r>
  <r>
    <s v="AA"/>
    <s v="CU00"/>
    <s v="JRNL00529972"/>
    <s v="CF00-OP460-6120-8900"/>
    <s v="CF00"/>
    <s v="OP460"/>
    <s v="6120"/>
    <x v="3"/>
    <s v=""/>
    <x v="1404"/>
    <s v="OP460_Payroll Accrual 1B"/>
    <x v="0"/>
    <s v="F8_OP460_PA1B"/>
    <s v="JRNL00529949"/>
    <d v="2021-02-28T00:00:00"/>
    <d v="2021-03-03T00:00:00"/>
    <s v="Yes"/>
    <s v="Gas Operations-West"/>
    <x v="0"/>
  </r>
  <r>
    <s v="AP-ACCR"/>
    <s v="CU00"/>
    <s v="JRNL00529216"/>
    <s v="CF00-FC460-7830-8900"/>
    <s v="CF00"/>
    <s v="FC460"/>
    <s v="7830"/>
    <x v="3"/>
    <s v=""/>
    <x v="1405"/>
    <s v="302-480-3083/WH35 WH35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06"/>
    <s v="302-480-3083/WH35 WH35//"/>
    <x v="0"/>
    <s v=""/>
    <s v="JRNL00528631"/>
    <d v="2021-01-31T00:00:00"/>
    <d v="2021-02-02T00:00:00"/>
    <s v="Yes"/>
    <s v="Facilities-West"/>
    <x v="16"/>
  </r>
  <r>
    <s v="AA"/>
    <s v="CU00"/>
    <s v="JRNL00529949"/>
    <s v="CF00-OP460-6110-8900"/>
    <s v="CF00"/>
    <s v="OP460"/>
    <s v="6110"/>
    <x v="3"/>
    <s v=""/>
    <x v="1407"/>
    <s v="OP460_Payroll Accrual 1A"/>
    <x v="0"/>
    <s v="F8_OP460_PA1A"/>
    <s v="TARGET"/>
    <d v="2021-01-31T00:00:00"/>
    <d v="2021-02-10T00:00:00"/>
    <s v="Yes"/>
    <s v="Gas Operations-West"/>
    <x v="1"/>
  </r>
  <r>
    <s v="SYS-AP"/>
    <s v="FC00"/>
    <s v="JRNL00544048"/>
    <s v="CF00-FC460-7830-8900"/>
    <s v="CF00"/>
    <s v="FC460"/>
    <s v="7830"/>
    <x v="3"/>
    <s v=""/>
    <x v="1408"/>
    <s v="GAUGES FOR INDUSTRIALS"/>
    <x v="13"/>
    <s v="1124156"/>
    <s v="VO880436"/>
    <d v="2021-10-08T00:00:00"/>
    <d v="2021-10-11T00:00:00"/>
    <s v="Yes"/>
    <s v="Facilities-West"/>
    <x v="16"/>
  </r>
  <r>
    <s v="SYS-AP"/>
    <s v="FC00"/>
    <s v="JRNL00537700"/>
    <s v="CF00-FC460-7830-8900"/>
    <s v="CF00"/>
    <s v="FC460"/>
    <s v="7830"/>
    <x v="3"/>
    <s v=""/>
    <x v="1409"/>
    <s v="HIGH PRESSURE GAUGES POLK POWER"/>
    <x v="13"/>
    <s v="1123382"/>
    <s v="VO861855"/>
    <d v="2021-06-23T00:00:00"/>
    <d v="2021-06-24T00:00:00"/>
    <s v="Yes"/>
    <s v="Facilities-West"/>
    <x v="16"/>
  </r>
  <r>
    <s v="AA"/>
    <s v="CU00"/>
    <s v="JRNL00529972"/>
    <s v="CF00-OP460-6110-8900"/>
    <s v="CF00"/>
    <s v="OP460"/>
    <s v="6110"/>
    <x v="3"/>
    <s v=""/>
    <x v="1410"/>
    <s v="OP460_Payroll Accrual 1A"/>
    <x v="0"/>
    <s v="F8_OP460_PA1A"/>
    <s v="JRNL00529949"/>
    <d v="2021-02-28T00:00:00"/>
    <d v="2021-03-03T00:00:00"/>
    <s v="Yes"/>
    <s v="Gas Operations-West"/>
    <x v="1"/>
  </r>
  <r>
    <s v="AA"/>
    <s v="CU00"/>
    <s v="JRNL00546838"/>
    <s v="CF00-OP460-6120-8900"/>
    <s v="CF00"/>
    <s v="OP460"/>
    <s v="6120"/>
    <x v="3"/>
    <s v=""/>
    <x v="1411"/>
    <s v="OP460_Payroll Accrual 1B"/>
    <x v="0"/>
    <s v="F8_OP460_PA1B"/>
    <s v="TARGET"/>
    <d v="2021-11-30T00:00:00"/>
    <d v="2021-12-05T00:00:00"/>
    <s v="Yes"/>
    <s v="Gas Operations-West"/>
    <x v="0"/>
  </r>
  <r>
    <s v="AP-ACCR"/>
    <s v="CU00"/>
    <s v="JRNL00528631"/>
    <s v="CF00-FC460-7830-8900"/>
    <s v="CF00"/>
    <s v="FC460"/>
    <s v="7830"/>
    <x v="3"/>
    <s v=""/>
    <x v="1406"/>
    <s v="302-670-1274/WH40 WH40//"/>
    <x v="0"/>
    <s v=""/>
    <s v="JRNL00528631"/>
    <d v="2021-01-31T00:00:00"/>
    <d v="2021-02-02T00:00:00"/>
    <s v="Yes"/>
    <s v="Facilities-West"/>
    <x v="16"/>
  </r>
  <r>
    <s v="AA"/>
    <s v="CU00"/>
    <s v="JRNL00529939"/>
    <s v="CF00-OP460-6310-8900"/>
    <s v="CF00"/>
    <s v="OP460"/>
    <s v="6310"/>
    <x v="3"/>
    <s v=""/>
    <x v="1412"/>
    <s v="Clear OP460 Veh (incl Storm Proj)"/>
    <x v="0"/>
    <s v="F5_OP460_STRMVEH"/>
    <s v="TARGET"/>
    <d v="2021-01-31T00:00:00"/>
    <d v="2021-02-10T00:00:00"/>
    <s v="Yes"/>
    <s v="Gas Operations-West"/>
    <x v="10"/>
  </r>
  <r>
    <s v="AA"/>
    <s v="CU00"/>
    <s v="JRNL00548545"/>
    <s v="CF00-OP460-6310-8900"/>
    <s v="CF00"/>
    <s v="OP460"/>
    <s v="6310"/>
    <x v="3"/>
    <s v=""/>
    <x v="1413"/>
    <s v="Clear OP460 Veh (incl Storm Proj)"/>
    <x v="0"/>
    <s v="F5_OP460_STRMVEH"/>
    <s v="TARGET"/>
    <d v="2021-12-31T00:00:00"/>
    <d v="2022-01-07T00:00:00"/>
    <s v="Yes"/>
    <s v="Gas Operations-West"/>
    <x v="10"/>
  </r>
  <r>
    <s v="SYS-AP"/>
    <s v="FC00"/>
    <s v="JRNL00530035"/>
    <s v="CF00-FC460-7830-8900"/>
    <s v="CF00"/>
    <s v="FC460"/>
    <s v="7830"/>
    <x v="3"/>
    <s v=""/>
    <x v="1414"/>
    <s v="NEW WALES M&amp;R MAINTENANCE"/>
    <x v="15"/>
    <s v="185515"/>
    <s v="VO834357"/>
    <d v="2021-02-10T00:00:00"/>
    <d v="2021-02-11T00:00:00"/>
    <s v="Yes"/>
    <s v="Facilities-West"/>
    <x v="16"/>
  </r>
  <r>
    <s v="SYS-AP"/>
    <s v="FC00"/>
    <s v="JRNL00533955"/>
    <s v="CF00-FC460-7830-8900"/>
    <s v="CF00"/>
    <s v="FC460"/>
    <s v="7830"/>
    <x v="3"/>
    <s v=""/>
    <x v="1415"/>
    <s v="FILTER ELEMENTS FOR POLK POWER"/>
    <x v="14"/>
    <s v="2021-2989"/>
    <s v="VO848156"/>
    <d v="2021-04-14T00:00:00"/>
    <d v="2021-04-15T00:00:00"/>
    <s v="Yes"/>
    <s v="Facilities-West"/>
    <x v="16"/>
  </r>
  <r>
    <s v="SYS-AP"/>
    <s v="FC00"/>
    <s v="JRNL00541961"/>
    <s v="CF00-FC460-7830-8900"/>
    <s v="CF00"/>
    <s v="FC460"/>
    <s v="7830"/>
    <x v="3"/>
    <s v=""/>
    <x v="1416"/>
    <s v="PETES PLUGS"/>
    <x v="13"/>
    <s v="1123857"/>
    <s v="VO874864"/>
    <d v="2021-09-08T00:00:00"/>
    <d v="2021-09-09T00:00:00"/>
    <s v="Yes"/>
    <s v="Facilities-West"/>
    <x v="16"/>
  </r>
  <r>
    <s v="AA"/>
    <s v="CU00"/>
    <s v="JRNL00533162"/>
    <s v="CF00-OP460-6120-8900"/>
    <s v="CF00"/>
    <s v="OP460"/>
    <s v="6120"/>
    <x v="3"/>
    <s v=""/>
    <x v="1417"/>
    <s v="OP460_Payroll Accrual 1B"/>
    <x v="0"/>
    <s v="F8_OP460_PA1B"/>
    <s v="TARGET"/>
    <d v="2021-03-31T00:00:00"/>
    <d v="2021-04-06T00:00:00"/>
    <s v="Yes"/>
    <s v="Gas Operations-West"/>
    <x v="0"/>
  </r>
  <r>
    <s v="AA"/>
    <s v="CU00"/>
    <s v="JRNL00546838"/>
    <s v="CF00-OP460-6110-8900"/>
    <s v="CF00"/>
    <s v="OP460"/>
    <s v="6110"/>
    <x v="3"/>
    <s v=""/>
    <x v="1418"/>
    <s v="OP460_Payroll Accrual 1A"/>
    <x v="0"/>
    <s v="F8_OP460_PA1A"/>
    <s v="TARGET"/>
    <d v="2021-11-30T00:00:00"/>
    <d v="2021-12-05T00:00:00"/>
    <s v="Yes"/>
    <s v="Gas Operations-West"/>
    <x v="1"/>
  </r>
  <r>
    <s v="AA"/>
    <s v="CU00"/>
    <s v="JRNL00533162"/>
    <s v="CF00-OP460-6110-8900"/>
    <s v="CF00"/>
    <s v="OP460"/>
    <s v="6110"/>
    <x v="3"/>
    <s v=""/>
    <x v="1419"/>
    <s v="OP460_Payroll Accrual 1A"/>
    <x v="0"/>
    <s v="F8_OP460_PA1A"/>
    <s v="TARGET"/>
    <d v="2021-03-31T00:00:00"/>
    <d v="2021-04-06T00:00:00"/>
    <s v="Yes"/>
    <s v="Gas Operations-West"/>
    <x v="1"/>
  </r>
  <r>
    <s v="PY"/>
    <s v="FC00"/>
    <s v="JRNL00547898"/>
    <s v="CF00-MS410-6110-8900"/>
    <s v="CF00"/>
    <s v="MS410"/>
    <s v="6110"/>
    <x v="3"/>
    <s v=""/>
    <x v="1420"/>
    <s v="FC B50-Salaries"/>
    <x v="0"/>
    <s v=""/>
    <s v="JRNL00547898"/>
    <d v="2021-12-16T00:00:00"/>
    <d v="2022-01-03T00:00:00"/>
    <s v="Yes"/>
    <s v="Measurement-SF"/>
    <x v="1"/>
  </r>
  <r>
    <s v="PY"/>
    <s v="FC00"/>
    <s v="JRNL00547898"/>
    <s v="CF00-OP460-6110-8900"/>
    <s v="CF00"/>
    <s v="OP460"/>
    <s v="6110"/>
    <x v="3"/>
    <s v=""/>
    <x v="1421"/>
    <s v="FC B50-Salaries"/>
    <x v="0"/>
    <s v=""/>
    <s v="JRNL00547898"/>
    <d v="2021-12-16T00:00:00"/>
    <d v="2022-01-03T00:00:00"/>
    <s v="Yes"/>
    <s v="Gas Operations-West"/>
    <x v="1"/>
  </r>
  <r>
    <s v="AA"/>
    <s v="CU00"/>
    <s v="JRNL00548555"/>
    <s v="CF00-OP460-6120-8900"/>
    <s v="CF00"/>
    <s v="OP460"/>
    <s v="6120"/>
    <x v="3"/>
    <s v=""/>
    <x v="1422"/>
    <s v="OP460_Payroll Accrual 1B"/>
    <x v="0"/>
    <s v="F8_OP460_PA1B"/>
    <s v="TARGET"/>
    <d v="2021-12-31T00:00:00"/>
    <d v="2022-01-07T00:00:00"/>
    <s v="Yes"/>
    <s v="Gas Operations-West"/>
    <x v="0"/>
  </r>
  <r>
    <s v="AA"/>
    <s v="CU00"/>
    <s v="JRNL00548545"/>
    <s v="CF00-OP460-6390-8900"/>
    <s v="CF00"/>
    <s v="OP460"/>
    <s v="6390"/>
    <x v="3"/>
    <s v=""/>
    <x v="1005"/>
    <s v="Clear OP460 Veh (incl Storm Proj)"/>
    <x v="0"/>
    <s v="F5_OP460_STRMVEH"/>
    <s v="TARGET"/>
    <d v="2021-12-31T00:00:00"/>
    <d v="2022-01-07T00:00:00"/>
    <s v="Yes"/>
    <s v="Gas Operations-West"/>
    <x v="12"/>
  </r>
  <r>
    <s v="AA"/>
    <s v="CU00"/>
    <s v="JRNL00548545"/>
    <s v="CF00-OP460-6330-8900"/>
    <s v="CF00"/>
    <s v="OP460"/>
    <s v="6330"/>
    <x v="3"/>
    <s v=""/>
    <x v="1423"/>
    <s v="Clear OP460 Veh (incl Storm Proj)"/>
    <x v="0"/>
    <s v="F5_OP460_STRMVEH"/>
    <s v="TARGET"/>
    <d v="2021-12-31T00:00:00"/>
    <d v="2022-01-07T00:00:00"/>
    <s v="Yes"/>
    <s v="Gas Operations-West"/>
    <x v="11"/>
  </r>
  <r>
    <s v="PY"/>
    <s v="FC00"/>
    <s v="JRNL00533833"/>
    <s v="CF00-MS410-6120-8900"/>
    <s v="CF00"/>
    <s v="MS410"/>
    <s v="6120"/>
    <x v="3"/>
    <s v=""/>
    <x v="1424"/>
    <s v="FC B14-OT/On Call/CT"/>
    <x v="0"/>
    <s v=""/>
    <s v="JRNL00533833"/>
    <d v="2021-04-08T00:00:00"/>
    <d v="2021-05-03T00:00:00"/>
    <s v="Yes"/>
    <s v="Measurement-SF"/>
    <x v="0"/>
  </r>
  <r>
    <s v="AP-ACCR"/>
    <s v="CU00"/>
    <s v="JRNL00528631"/>
    <s v="CF00-FC460-7830-8900"/>
    <s v="CF00"/>
    <s v="FC460"/>
    <s v="7830"/>
    <x v="3"/>
    <s v=""/>
    <x v="1406"/>
    <s v="302-450-2280/WH43 WH43//"/>
    <x v="0"/>
    <s v=""/>
    <s v="JRNL00528631"/>
    <d v="2021-01-31T00:00:00"/>
    <d v="2021-02-02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05"/>
    <s v="302-450-2280/WH43 WH43//"/>
    <x v="0"/>
    <s v=""/>
    <s v="JRNL00528631"/>
    <d v="2021-02-28T00:00:00"/>
    <d v="2021-02-02T00:00:00"/>
    <s v="Yes"/>
    <s v="Facilities-West"/>
    <x v="16"/>
  </r>
  <r>
    <s v="PY"/>
    <s v="FC00"/>
    <s v="JRNL00528898"/>
    <s v="CF00-MS410-6110-8900"/>
    <s v="CF00"/>
    <s v="MS410"/>
    <s v="6110"/>
    <x v="3"/>
    <s v=""/>
    <x v="1425"/>
    <s v="FC B02-Salaries"/>
    <x v="0"/>
    <s v=""/>
    <s v="JRNL00528898"/>
    <d v="2021-01-14T00:00:00"/>
    <d v="2021-02-02T00:00:00"/>
    <s v="Yes"/>
    <s v="Measurement-SF"/>
    <x v="1"/>
  </r>
  <r>
    <s v="AA"/>
    <s v="CU00"/>
    <s v="JRNL00548545"/>
    <s v="CF00-OP460-6320-8900"/>
    <s v="CF00"/>
    <s v="OP460"/>
    <s v="6320"/>
    <x v="3"/>
    <s v=""/>
    <x v="1253"/>
    <s v="Clear OP460 Veh (incl Storm Proj)"/>
    <x v="0"/>
    <s v="F5_OP460_STRMVEH"/>
    <s v="TARGET"/>
    <d v="2021-12-31T00:00:00"/>
    <d v="2022-01-07T00:00:00"/>
    <s v="Yes"/>
    <s v="Gas Operations-West"/>
    <x v="2"/>
  </r>
  <r>
    <s v="AA"/>
    <s v="CU00"/>
    <s v="JRNL00546828"/>
    <s v="CF00-OP460-6310-8900"/>
    <s v="CF00"/>
    <s v="OP460"/>
    <s v="6310"/>
    <x v="3"/>
    <s v=""/>
    <x v="1426"/>
    <s v="Clear OP460 Veh (incl Storm Proj)"/>
    <x v="0"/>
    <s v="F5_OP460_STRMVEH"/>
    <s v="TARGET"/>
    <d v="2021-11-30T00:00:00"/>
    <d v="2021-12-05T00:00:00"/>
    <s v="Yes"/>
    <s v="Gas Operations-West"/>
    <x v="10"/>
  </r>
  <r>
    <s v="AA"/>
    <s v="CU00"/>
    <s v="JRNL00546828"/>
    <s v="CF00-OP460-6390-8900"/>
    <s v="CF00"/>
    <s v="OP460"/>
    <s v="6390"/>
    <x v="3"/>
    <s v=""/>
    <x v="40"/>
    <s v="Clear OP460 Veh (incl Storm Proj)"/>
    <x v="0"/>
    <s v="F5_OP460_STRMVEH"/>
    <s v="TARGET"/>
    <d v="2021-11-30T00:00:00"/>
    <d v="2021-12-05T00:00:00"/>
    <s v="Yes"/>
    <s v="Gas Operations-West"/>
    <x v="12"/>
  </r>
  <r>
    <s v="AA"/>
    <s v="CU00"/>
    <s v="JRNL00546828"/>
    <s v="CF00-OP460-6330-8900"/>
    <s v="CF00"/>
    <s v="OP460"/>
    <s v="6330"/>
    <x v="3"/>
    <s v=""/>
    <x v="1427"/>
    <s v="Clear OP460 Veh (incl Storm Proj)"/>
    <x v="0"/>
    <s v="F5_OP460_STRMVEH"/>
    <s v="TARGET"/>
    <d v="2021-11-30T00:00:00"/>
    <d v="2021-12-05T00:00:00"/>
    <s v="Yes"/>
    <s v="Gas Operations-West"/>
    <x v="11"/>
  </r>
  <r>
    <s v="PY"/>
    <s v="FC00"/>
    <s v="JRNL00530014"/>
    <s v="CF00-MS410-6120-8900"/>
    <s v="CF00"/>
    <s v="MS410"/>
    <s v="6120"/>
    <x v="3"/>
    <s v=""/>
    <x v="1428"/>
    <s v="FC B06-OT/On Call/CT"/>
    <x v="0"/>
    <s v=""/>
    <s v="JRNL00530014"/>
    <d v="2021-02-11T00:00:00"/>
    <d v="2021-03-01T00:00:00"/>
    <s v="Yes"/>
    <s v="Measurement-SF"/>
    <x v="0"/>
  </r>
  <r>
    <s v="PY"/>
    <s v="FC00"/>
    <s v="JRNL00538016"/>
    <s v="CF00-MS410-6110-8900"/>
    <s v="CF00"/>
    <s v="MS410"/>
    <s v="6110"/>
    <x v="3"/>
    <s v=""/>
    <x v="1429"/>
    <s v="FC B26-Salaries"/>
    <x v="0"/>
    <s v=""/>
    <s v="JRNL00538016"/>
    <d v="2021-06-30T00:00:00"/>
    <d v="2021-07-01T00:00:00"/>
    <s v="Yes"/>
    <s v="Measurement-SF"/>
    <x v="1"/>
  </r>
  <r>
    <s v="AA"/>
    <s v="CU00"/>
    <s v="JRNL00546829"/>
    <s v="CF00-OP460-6230-8900"/>
    <s v="CF00"/>
    <s v="OP460"/>
    <s v="6230"/>
    <x v="3"/>
    <s v=""/>
    <x v="1430"/>
    <s v="Clear OP460 Py and 62s (excl Storm Proj)"/>
    <x v="0"/>
    <s v="F5_OP460_STRMPYD"/>
    <s v="TARGET"/>
    <d v="2021-11-30T00:00:00"/>
    <d v="2021-12-05T00:00:00"/>
    <s v="Yes"/>
    <s v="Gas Operations-West"/>
    <x v="15"/>
  </r>
  <r>
    <s v="PY"/>
    <s v="FC00"/>
    <s v="JRNL00535891"/>
    <s v="CF00-MS410-6120-8900"/>
    <s v="CF00"/>
    <s v="MS410"/>
    <s v="6120"/>
    <x v="3"/>
    <s v=""/>
    <x v="1431"/>
    <s v="FC B20-OT/On Call/CT"/>
    <x v="0"/>
    <s v=""/>
    <s v="JRNL00535891"/>
    <d v="2021-05-20T00:00:00"/>
    <d v="2021-06-01T00:00:00"/>
    <s v="Yes"/>
    <s v="Measurement-SF"/>
    <x v="0"/>
  </r>
  <r>
    <s v="AA"/>
    <s v="CU00"/>
    <s v="JRNL00546829"/>
    <s v="CF00-OP460-6220-8900"/>
    <s v="CF00"/>
    <s v="OP460"/>
    <s v="6220"/>
    <x v="3"/>
    <s v=""/>
    <x v="505"/>
    <s v="Clear OP460 Py and 62s (excl Storm Proj)"/>
    <x v="0"/>
    <s v="F5_OP460_STRMPYD"/>
    <s v="TARGET"/>
    <d v="2021-11-30T00:00:00"/>
    <d v="2021-12-05T00:00:00"/>
    <s v="Yes"/>
    <s v="Gas Operations-West"/>
    <x v="4"/>
  </r>
  <r>
    <s v="PY"/>
    <s v="FC00"/>
    <s v="JRNL00547903"/>
    <s v="CF00-MS410-6120-8900"/>
    <s v="CF00"/>
    <s v="MS410"/>
    <s v="6120"/>
    <x v="3"/>
    <s v=""/>
    <x v="1432"/>
    <s v="FC B48-OT/On Call/CT"/>
    <x v="0"/>
    <s v=""/>
    <s v="JRNL00547903"/>
    <d v="2021-12-02T00:00:00"/>
    <d v="2022-01-03T00:00:00"/>
    <s v="Yes"/>
    <s v="Measurement-SF"/>
    <x v="0"/>
  </r>
  <r>
    <s v="PY"/>
    <s v="FC00"/>
    <s v="JRNL00544492"/>
    <s v="CF00-MS410-6120-8900"/>
    <s v="CF00"/>
    <s v="MS410"/>
    <s v="6120"/>
    <x v="3"/>
    <s v=""/>
    <x v="1433"/>
    <s v="FC B42-OT/On Call/CT"/>
    <x v="0"/>
    <s v=""/>
    <s v="JRNL00544492"/>
    <d v="2021-10-21T00:00:00"/>
    <d v="2021-10-29T00:00:00"/>
    <s v="Yes"/>
    <s v="Measurement-SF"/>
    <x v="0"/>
  </r>
  <r>
    <s v="AA"/>
    <s v="CU00"/>
    <s v="JRNL00546828"/>
    <s v="CF00-OP460-6320-8900"/>
    <s v="CF00"/>
    <s v="OP460"/>
    <s v="6320"/>
    <x v="3"/>
    <s v=""/>
    <x v="1434"/>
    <s v="Clear OP460 Veh (incl Storm Proj)"/>
    <x v="0"/>
    <s v="F5_OP460_STRMVEH"/>
    <s v="TARGET"/>
    <d v="2021-11-30T00:00:00"/>
    <d v="2021-12-05T00:00:00"/>
    <s v="Yes"/>
    <s v="Gas Operations-West"/>
    <x v="2"/>
  </r>
  <r>
    <s v="AP-ACCR"/>
    <s v="CU00"/>
    <s v="JRNL00529216"/>
    <s v="CF00-FC460-7830-8900"/>
    <s v="CF00"/>
    <s v="FC460"/>
    <s v="7830"/>
    <x v="3"/>
    <s v=""/>
    <x v="1405"/>
    <s v="302-670-1385/WH44 WH44//"/>
    <x v="0"/>
    <s v=""/>
    <s v="JRNL00528631"/>
    <d v="2021-02-28T00:00:00"/>
    <d v="2021-02-02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05"/>
    <s v="302-670-1419/WH45 WH45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06"/>
    <s v="302-670-1385/WH44 WH44//"/>
    <x v="0"/>
    <s v=""/>
    <s v="JRNL00528631"/>
    <d v="2021-01-31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06"/>
    <s v="302-670-1419/WH45 WH45//"/>
    <x v="0"/>
    <s v=""/>
    <s v="JRNL00528631"/>
    <d v="2021-01-31T00:00:00"/>
    <d v="2021-02-02T00:00:00"/>
    <s v="Yes"/>
    <s v="Facilities-West"/>
    <x v="16"/>
  </r>
  <r>
    <s v="AA"/>
    <s v="CU00"/>
    <s v="JRNL00546829"/>
    <s v="CF00-OP460-6120-8900"/>
    <s v="CF00"/>
    <s v="OP460"/>
    <s v="6120"/>
    <x v="3"/>
    <s v=""/>
    <x v="1435"/>
    <s v="Clear OP460 Py and 62s (excl Storm Proj)"/>
    <x v="0"/>
    <s v="F5_OP460_STRMPYD"/>
    <s v="TARGET"/>
    <d v="2021-11-30T00:00:00"/>
    <d v="2021-12-05T00:00:00"/>
    <s v="Yes"/>
    <s v="Gas Operations-West"/>
    <x v="0"/>
  </r>
  <r>
    <s v="AA"/>
    <s v="CU00"/>
    <s v="JRNL00546829"/>
    <s v="CF00-OP460-6110-8900"/>
    <s v="CF00"/>
    <s v="OP460"/>
    <s v="6110"/>
    <x v="3"/>
    <s v=""/>
    <x v="1436"/>
    <s v="Clear OP460 Py and 62s (excl Storm Proj)"/>
    <x v="0"/>
    <s v="F5_OP460_STRMPYD"/>
    <s v="TARGET"/>
    <d v="2021-11-30T00:00:00"/>
    <d v="2021-12-05T00:00:00"/>
    <s v="Yes"/>
    <s v="Gas Operations-West"/>
    <x v="1"/>
  </r>
  <r>
    <s v="AA"/>
    <s v="CU00"/>
    <s v="JRNL00546829"/>
    <s v="CF00-OP460-6290-8900"/>
    <s v="CF00"/>
    <s v="OP460"/>
    <s v="6290"/>
    <x v="3"/>
    <s v=""/>
    <x v="1437"/>
    <s v="Clear OP460 Py and 62s (excl Storm Proj)"/>
    <x v="0"/>
    <s v="F5_OP460_STRMPYD"/>
    <s v="TARGET"/>
    <d v="2021-11-30T00:00:00"/>
    <d v="2021-12-05T00:00:00"/>
    <s v="Yes"/>
    <s v="Gas Operations-West"/>
    <x v="8"/>
  </r>
  <r>
    <s v="AA"/>
    <s v="CU00"/>
    <s v="JRNL00546829"/>
    <s v="CF00-OP460-6260-8900"/>
    <s v="CF00"/>
    <s v="OP460"/>
    <s v="6260"/>
    <x v="3"/>
    <s v=""/>
    <x v="1438"/>
    <s v="Clear OP460 Py and 62s (excl Storm Proj)"/>
    <x v="0"/>
    <s v="F5_OP460_STRMPYD"/>
    <s v="TARGET"/>
    <d v="2021-11-30T00:00:00"/>
    <d v="2021-12-05T00:00:00"/>
    <s v="Yes"/>
    <s v="Gas Operations-West"/>
    <x v="18"/>
  </r>
  <r>
    <s v="AA"/>
    <s v="CU00"/>
    <s v="JRNL00546829"/>
    <s v="CF00-OP460-6250-8900"/>
    <s v="CF00"/>
    <s v="OP460"/>
    <s v="6250"/>
    <x v="3"/>
    <s v=""/>
    <x v="1439"/>
    <s v="Clear OP460 Py and 62s (excl Storm Proj)"/>
    <x v="0"/>
    <s v="F5_OP460_STRMPYD"/>
    <s v="TARGET"/>
    <d v="2021-11-30T00:00:00"/>
    <d v="2021-12-05T00:00:00"/>
    <s v="Yes"/>
    <s v="Gas Operations-West"/>
    <x v="13"/>
  </r>
  <r>
    <s v="AA"/>
    <s v="CU00"/>
    <s v="JRNL00546829"/>
    <s v="CF00-OP460-6240-8900"/>
    <s v="CF00"/>
    <s v="OP460"/>
    <s v="6240"/>
    <x v="3"/>
    <s v=""/>
    <x v="1440"/>
    <s v="Clear OP460 Py and 62s (excl Storm Proj)"/>
    <x v="0"/>
    <s v="F5_OP460_STRMPYD"/>
    <s v="TARGET"/>
    <d v="2021-11-30T00:00:00"/>
    <d v="2021-12-05T00:00:00"/>
    <s v="Yes"/>
    <s v="Gas Operations-West"/>
    <x v="9"/>
  </r>
  <r>
    <s v="AA"/>
    <s v="CU00"/>
    <s v="JRNL00548546"/>
    <s v="CF00-OP460-6120-8900"/>
    <s v="CF00"/>
    <s v="OP460"/>
    <s v="6120"/>
    <x v="3"/>
    <s v=""/>
    <x v="1441"/>
    <s v="Clear OP460 Py and 62s (excl Storm Proj)"/>
    <x v="0"/>
    <s v="F5_OP460_STRMPYD"/>
    <s v="TARGET"/>
    <d v="2021-12-31T00:00:00"/>
    <d v="2022-01-07T00:00:00"/>
    <s v="Yes"/>
    <s v="Gas Operations-West"/>
    <x v="0"/>
  </r>
  <r>
    <s v="AA"/>
    <s v="CU00"/>
    <s v="JRNL00548546"/>
    <s v="CF00-OP460-6110-8900"/>
    <s v="CF00"/>
    <s v="OP460"/>
    <s v="6110"/>
    <x v="3"/>
    <s v=""/>
    <x v="1442"/>
    <s v="Clear OP460 Py and 62s (excl Storm Proj)"/>
    <x v="0"/>
    <s v="F5_OP460_STRMPYD"/>
    <s v="TARGET"/>
    <d v="2021-12-31T00:00:00"/>
    <d v="2022-01-07T00:00:00"/>
    <s v="Yes"/>
    <s v="Gas Operations-West"/>
    <x v="1"/>
  </r>
  <r>
    <s v="AA"/>
    <s v="CU00"/>
    <s v="JRNL00548546"/>
    <s v="CF00-OP460-6260-8900"/>
    <s v="CF00"/>
    <s v="OP460"/>
    <s v="6260"/>
    <x v="3"/>
    <s v=""/>
    <x v="1443"/>
    <s v="Clear OP460 Py and 62s (excl Storm Proj)"/>
    <x v="0"/>
    <s v="F5_OP460_STRMPYD"/>
    <s v="TARGET"/>
    <d v="2021-12-31T00:00:00"/>
    <d v="2022-01-07T00:00:00"/>
    <s v="Yes"/>
    <s v="Gas Operations-West"/>
    <x v="18"/>
  </r>
  <r>
    <s v="AA"/>
    <s v="CU00"/>
    <s v="JRNL00548546"/>
    <s v="CF00-OP460-6250-8900"/>
    <s v="CF00"/>
    <s v="OP460"/>
    <s v="6250"/>
    <x v="3"/>
    <s v=""/>
    <x v="1444"/>
    <s v="Clear OP460 Py and 62s (excl Storm Proj)"/>
    <x v="0"/>
    <s v="F5_OP460_STRMPYD"/>
    <s v="TARGET"/>
    <d v="2021-12-31T00:00:00"/>
    <d v="2022-01-07T00:00:00"/>
    <s v="Yes"/>
    <s v="Gas Operations-West"/>
    <x v="13"/>
  </r>
  <r>
    <s v="AP-ACCR"/>
    <s v="CU00"/>
    <s v="JRNL00528631"/>
    <s v="CF00-FC460-7830-8900"/>
    <s v="CF00"/>
    <s v="FC460"/>
    <s v="7830"/>
    <x v="3"/>
    <s v=""/>
    <x v="1406"/>
    <s v="302-670-1352/WH42 WH42//"/>
    <x v="0"/>
    <s v=""/>
    <s v="JRNL00528631"/>
    <d v="2021-01-31T00:00:00"/>
    <d v="2021-02-02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05"/>
    <s v="302-670-1352/WH42 WH42//"/>
    <x v="0"/>
    <s v=""/>
    <s v="JRNL00528631"/>
    <d v="2021-02-28T00:00:00"/>
    <d v="2021-02-02T00:00:00"/>
    <s v="Yes"/>
    <s v="Facilities-West"/>
    <x v="16"/>
  </r>
  <r>
    <s v="PY"/>
    <s v="FC00"/>
    <s v="JRNL00541166"/>
    <s v="CF00-MS410-6120-8900"/>
    <s v="CF00"/>
    <s v="MS410"/>
    <s v="6120"/>
    <x v="3"/>
    <s v=""/>
    <x v="848"/>
    <s v="FC B34-OT/On Call/CT"/>
    <x v="0"/>
    <s v=""/>
    <s v="JRNL00541166"/>
    <d v="2021-08-26T00:00:00"/>
    <d v="2021-08-30T00:00:00"/>
    <s v="Yes"/>
    <s v="Measurement-SF"/>
    <x v="0"/>
  </r>
  <r>
    <s v="AA"/>
    <s v="CU00"/>
    <s v="JRNL00548546"/>
    <s v="CF00-OP460-6240-8900"/>
    <s v="CF00"/>
    <s v="OP460"/>
    <s v="6240"/>
    <x v="3"/>
    <s v=""/>
    <x v="1445"/>
    <s v="Clear OP460 Py and 62s (excl Storm Proj)"/>
    <x v="0"/>
    <s v="F5_OP460_STRMPYD"/>
    <s v="TARGET"/>
    <d v="2021-12-31T00:00:00"/>
    <d v="2022-01-07T00:00:00"/>
    <s v="Yes"/>
    <s v="Gas Operations-West"/>
    <x v="9"/>
  </r>
  <r>
    <s v="AA"/>
    <s v="CU00"/>
    <s v="JRNL00548546"/>
    <s v="CF00-OP460-6230-8900"/>
    <s v="CF00"/>
    <s v="OP460"/>
    <s v="6230"/>
    <x v="3"/>
    <s v=""/>
    <x v="1446"/>
    <s v="Clear OP460 Py and 62s (excl Storm Proj)"/>
    <x v="0"/>
    <s v="F5_OP460_STRMPYD"/>
    <s v="TARGET"/>
    <d v="2021-12-31T00:00:00"/>
    <d v="2022-01-07T00:00:00"/>
    <s v="Yes"/>
    <s v="Gas Operations-West"/>
    <x v="15"/>
  </r>
  <r>
    <s v="AA"/>
    <s v="CU00"/>
    <s v="JRNL00548546"/>
    <s v="CF00-OP460-6290-8900"/>
    <s v="CF00"/>
    <s v="OP460"/>
    <s v="6290"/>
    <x v="3"/>
    <s v=""/>
    <x v="1447"/>
    <s v="Clear OP460 Py and 62s (excl Storm Proj)"/>
    <x v="0"/>
    <s v="F5_OP460_STRMPYD"/>
    <s v="TARGET"/>
    <d v="2021-12-31T00:00:00"/>
    <d v="2022-01-07T00:00:00"/>
    <s v="Yes"/>
    <s v="Gas Operations-West"/>
    <x v="8"/>
  </r>
  <r>
    <s v="AA"/>
    <s v="CU00"/>
    <s v="JRNL00548546"/>
    <s v="CF00-OP460-6220-8900"/>
    <s v="CF00"/>
    <s v="OP460"/>
    <s v="6220"/>
    <x v="3"/>
    <s v=""/>
    <x v="1448"/>
    <s v="Clear OP460 Py and 62s (excl Storm Proj)"/>
    <x v="0"/>
    <s v="F5_OP460_STRMPYD"/>
    <s v="TARGET"/>
    <d v="2021-12-31T00:00:00"/>
    <d v="2022-01-07T00:00:00"/>
    <s v="Yes"/>
    <s v="Gas Operations-West"/>
    <x v="4"/>
  </r>
  <r>
    <s v="AP-ACCR"/>
    <s v="CU00"/>
    <s v="JRNL00529216"/>
    <s v="CF00-FC460-7830-8900"/>
    <s v="CF00"/>
    <s v="FC460"/>
    <s v="7830"/>
    <x v="3"/>
    <s v=""/>
    <x v="1449"/>
    <s v="302-670-1625/WH46 WH46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50"/>
    <s v="302-670-1625/WH46 WH46//"/>
    <x v="0"/>
    <s v=""/>
    <s v="JRNL00528631"/>
    <d v="2021-01-31T00:00:00"/>
    <d v="2021-02-02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51"/>
    <s v="302-670-1457/WH37 WH37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52"/>
    <s v="302-670-1457/WH37 WH37//"/>
    <x v="0"/>
    <s v=""/>
    <s v="JRNL00528631"/>
    <d v="2021-01-31T00:00:00"/>
    <d v="2021-02-02T00:00:00"/>
    <s v="Yes"/>
    <s v="Facilities-West"/>
    <x v="16"/>
  </r>
  <r>
    <s v="AA"/>
    <s v="CU00"/>
    <s v="JRNL00529949"/>
    <s v="CF00-OP460-6120-8900"/>
    <s v="CF00"/>
    <s v="OP460"/>
    <s v="6120"/>
    <x v="3"/>
    <s v=""/>
    <x v="1453"/>
    <s v="OP460_Payroll Accrual 1B"/>
    <x v="0"/>
    <s v="F8_OP460_PA1B"/>
    <s v="TARGET"/>
    <d v="2021-01-31T00:00:00"/>
    <d v="2021-02-10T00:00:00"/>
    <s v="Yes"/>
    <s v="Gas Operations-West"/>
    <x v="0"/>
  </r>
  <r>
    <s v="AP-ACCR"/>
    <s v="CU00"/>
    <s v="JRNL00529216"/>
    <s v="CF00-FC460-7830-8900"/>
    <s v="CF00"/>
    <s v="FC460"/>
    <s v="7830"/>
    <x v="3"/>
    <s v=""/>
    <x v="1405"/>
    <s v="302-670-1274/WH40 WH40//"/>
    <x v="0"/>
    <s v=""/>
    <s v="JRNL00528631"/>
    <d v="2021-02-28T00:00:00"/>
    <d v="2021-02-02T00:00:00"/>
    <s v="Yes"/>
    <s v="Facilities-West"/>
    <x v="16"/>
  </r>
  <r>
    <s v="AA"/>
    <s v="CU00"/>
    <s v="JRNL00533152"/>
    <s v="CF00-OP460-6390-8900"/>
    <s v="CF00"/>
    <s v="OP460"/>
    <s v="6390"/>
    <x v="3"/>
    <s v=""/>
    <x v="1454"/>
    <s v="Clear OP460 Veh (incl Storm Proj)"/>
    <x v="0"/>
    <s v="F5_OP460_STRMVEH"/>
    <s v="TARGET"/>
    <d v="2021-03-31T00:00:00"/>
    <d v="2021-04-06T00:00:00"/>
    <s v="Yes"/>
    <s v="Gas Operations-West"/>
    <x v="12"/>
  </r>
  <r>
    <s v="AA"/>
    <s v="CU00"/>
    <s v="JRNL00533152"/>
    <s v="CF00-OP460-6330-8900"/>
    <s v="CF00"/>
    <s v="OP460"/>
    <s v="6330"/>
    <x v="3"/>
    <s v=""/>
    <x v="1455"/>
    <s v="Clear OP460 Veh (incl Storm Proj)"/>
    <x v="0"/>
    <s v="F5_OP460_STRMVEH"/>
    <s v="TARGET"/>
    <d v="2021-03-31T00:00:00"/>
    <d v="2021-04-06T00:00:00"/>
    <s v="Yes"/>
    <s v="Gas Operations-West"/>
    <x v="11"/>
  </r>
  <r>
    <s v="AA"/>
    <s v="CU00"/>
    <s v="JRNL00533152"/>
    <s v="CF00-OP460-6320-8900"/>
    <s v="CF00"/>
    <s v="OP460"/>
    <s v="6320"/>
    <x v="3"/>
    <s v=""/>
    <x v="1456"/>
    <s v="Clear OP460 Veh (incl Storm Proj)"/>
    <x v="0"/>
    <s v="F5_OP460_STRMVEH"/>
    <s v="TARGET"/>
    <d v="2021-03-31T00:00:00"/>
    <d v="2021-04-06T00:00:00"/>
    <s v="Yes"/>
    <s v="Gas Operations-West"/>
    <x v="2"/>
  </r>
  <r>
    <s v="AA"/>
    <s v="CU00"/>
    <s v="JRNL00533152"/>
    <s v="CF00-OP460-6310-8900"/>
    <s v="CF00"/>
    <s v="OP460"/>
    <s v="6310"/>
    <x v="3"/>
    <s v=""/>
    <x v="1457"/>
    <s v="Clear OP460 Veh (incl Storm Proj)"/>
    <x v="0"/>
    <s v="F5_OP460_STRMVEH"/>
    <s v="TARGET"/>
    <d v="2021-03-31T00:00:00"/>
    <d v="2021-04-06T00:00:00"/>
    <s v="Yes"/>
    <s v="Gas Operations-West"/>
    <x v="10"/>
  </r>
  <r>
    <s v="AP-ACCR"/>
    <s v="CU00"/>
    <s v="JRNL00529216"/>
    <s v="CF00-FC460-7830-8900"/>
    <s v="CF00"/>
    <s v="FC460"/>
    <s v="7830"/>
    <x v="3"/>
    <s v=""/>
    <x v="1405"/>
    <s v="302-670-1646/WH39 WH39//"/>
    <x v="0"/>
    <s v=""/>
    <s v="JRNL00528631"/>
    <d v="2021-02-28T00:00:00"/>
    <d v="2021-02-02T00:00:00"/>
    <s v="Yes"/>
    <s v="Facilities-West"/>
    <x v="16"/>
  </r>
  <r>
    <s v="PY"/>
    <s v="FC00"/>
    <s v="JRNL00544492"/>
    <s v="CF00-MS410-6110-8900"/>
    <s v="CF00"/>
    <s v="MS410"/>
    <s v="6110"/>
    <x v="3"/>
    <s v=""/>
    <x v="1458"/>
    <s v="FC B42-Salaries"/>
    <x v="0"/>
    <s v=""/>
    <s v="JRNL00544492"/>
    <d v="2021-10-21T00:00:00"/>
    <d v="2021-10-29T00:00:00"/>
    <s v="Yes"/>
    <s v="Measurement-SF"/>
    <x v="1"/>
  </r>
  <r>
    <s v="PY"/>
    <s v="FC00"/>
    <s v="JRNL00539744"/>
    <s v="CF00-MS410-6110-8900"/>
    <s v="CF00"/>
    <s v="MS410"/>
    <s v="6110"/>
    <x v="3"/>
    <s v=""/>
    <x v="1459"/>
    <s v="FC B30-Salaries"/>
    <x v="0"/>
    <s v=""/>
    <s v="JRNL00539744"/>
    <d v="2021-07-31T00:00:00"/>
    <d v="2021-08-02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405"/>
    <s v="302-480-3083/WH35 WH35//"/>
    <x v="0"/>
    <s v=""/>
    <s v="JRNL00526841"/>
    <d v="2021-01-31T00:00:00"/>
    <d v="2021-01-05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06"/>
    <s v="302-670-1646/WH39 WH39//"/>
    <x v="0"/>
    <s v=""/>
    <s v="JRNL00528631"/>
    <d v="2021-01-31T00:00:00"/>
    <d v="2021-02-02T00:00:00"/>
    <s v="Yes"/>
    <s v="Facilities-West"/>
    <x v="16"/>
  </r>
  <r>
    <s v="PY"/>
    <s v="FC00"/>
    <s v="JRNL00530014"/>
    <s v="CF00-MS410-6110-8900"/>
    <s v="CF00"/>
    <s v="MS410"/>
    <s v="6110"/>
    <x v="3"/>
    <s v=""/>
    <x v="1460"/>
    <s v="FC B06-Salaries"/>
    <x v="0"/>
    <s v=""/>
    <s v="JRNL00530014"/>
    <d v="2021-02-11T00:00:00"/>
    <d v="2021-03-01T00:00:00"/>
    <s v="Yes"/>
    <s v="Measurement-SF"/>
    <x v="1"/>
  </r>
  <r>
    <s v="PY"/>
    <s v="FC00"/>
    <s v="JRNL00534131"/>
    <s v="CF00-MS410-6110-8900"/>
    <s v="CF00"/>
    <s v="MS410"/>
    <s v="6110"/>
    <x v="3"/>
    <s v=""/>
    <x v="1461"/>
    <s v="FC B16-Salaries"/>
    <x v="0"/>
    <s v=""/>
    <s v="JRNL00534131"/>
    <d v="2021-04-22T00:00:00"/>
    <d v="2021-05-03T00:00:00"/>
    <s v="Yes"/>
    <s v="Measurement-SF"/>
    <x v="1"/>
  </r>
  <r>
    <s v="PY"/>
    <s v="FC00"/>
    <s v="JRNL00533833"/>
    <s v="CF00-MS410-6110-8900"/>
    <s v="CF00"/>
    <s v="MS410"/>
    <s v="6110"/>
    <x v="3"/>
    <s v=""/>
    <x v="1462"/>
    <s v="FC B14-Salaries"/>
    <x v="0"/>
    <s v=""/>
    <s v="JRNL00533833"/>
    <d v="2021-04-08T00:00:00"/>
    <d v="2021-05-03T00:00:00"/>
    <s v="Yes"/>
    <s v="Measurement-SF"/>
    <x v="1"/>
  </r>
  <r>
    <s v="AA"/>
    <s v="CU00"/>
    <s v="JRNL00529940"/>
    <s v="CF00-OP460-6260-8900"/>
    <s v="CF00"/>
    <s v="OP460"/>
    <s v="6260"/>
    <x v="3"/>
    <s v=""/>
    <x v="1463"/>
    <s v="Clear OP460 Py and 62s (excl Storm Proj)"/>
    <x v="0"/>
    <s v="F5_OP460_STRMPYD"/>
    <s v="TARGET"/>
    <d v="2021-01-31T00:00:00"/>
    <d v="2021-02-10T00:00:00"/>
    <s v="Yes"/>
    <s v="Gas Operations-West"/>
    <x v="18"/>
  </r>
  <r>
    <s v="AA"/>
    <s v="CU00"/>
    <s v="JRNL00529940"/>
    <s v="CF00-OP460-6240-8900"/>
    <s v="CF00"/>
    <s v="OP460"/>
    <s v="6240"/>
    <x v="3"/>
    <s v=""/>
    <x v="1464"/>
    <s v="Clear OP460 Py and 62s (excl Storm Proj)"/>
    <x v="0"/>
    <s v="F5_OP460_STRMPYD"/>
    <s v="TARGET"/>
    <d v="2021-01-31T00:00:00"/>
    <d v="2021-02-10T00:00:00"/>
    <s v="Yes"/>
    <s v="Gas Operations-West"/>
    <x v="9"/>
  </r>
  <r>
    <s v="AA"/>
    <s v="CU00"/>
    <s v="JRNL00529940"/>
    <s v="CF00-OP460-6210-8900"/>
    <s v="CF00"/>
    <s v="OP460"/>
    <s v="6210"/>
    <x v="3"/>
    <s v=""/>
    <x v="1465"/>
    <s v="Clear OP460 Py and 62s (excl Storm Proj)"/>
    <x v="0"/>
    <s v="F5_OP460_STRMPYD"/>
    <s v="TARGET"/>
    <d v="2021-01-31T00:00:00"/>
    <d v="2021-02-10T00:00:00"/>
    <s v="Yes"/>
    <s v="Gas Operations-West"/>
    <x v="3"/>
  </r>
  <r>
    <s v="AA"/>
    <s v="CU00"/>
    <s v="JRNL00529940"/>
    <s v="CF00-OP460-6220-8900"/>
    <s v="CF00"/>
    <s v="OP460"/>
    <s v="6220"/>
    <x v="3"/>
    <s v=""/>
    <x v="1466"/>
    <s v="Clear OP460 Py and 62s (excl Storm Proj)"/>
    <x v="0"/>
    <s v="F5_OP460_STRMPYD"/>
    <s v="TARGET"/>
    <d v="2021-01-31T00:00:00"/>
    <d v="2021-02-10T00:00:00"/>
    <s v="Yes"/>
    <s v="Gas Operations-West"/>
    <x v="4"/>
  </r>
  <r>
    <s v="AA"/>
    <s v="CU00"/>
    <s v="JRNL00529940"/>
    <s v="CF00-OP460-6120-8900"/>
    <s v="CF00"/>
    <s v="OP460"/>
    <s v="6120"/>
    <x v="3"/>
    <s v=""/>
    <x v="1467"/>
    <s v="Clear OP460 Py and 62s (excl Storm Proj)"/>
    <x v="0"/>
    <s v="F5_OP460_STRMPYD"/>
    <s v="TARGET"/>
    <d v="2021-01-31T00:00:00"/>
    <d v="2021-02-10T00:00:00"/>
    <s v="Yes"/>
    <s v="Gas Operations-West"/>
    <x v="0"/>
  </r>
  <r>
    <s v="AA"/>
    <s v="CU00"/>
    <s v="JRNL00529940"/>
    <s v="CF00-OP460-6110-8900"/>
    <s v="CF00"/>
    <s v="OP460"/>
    <s v="6110"/>
    <x v="3"/>
    <s v=""/>
    <x v="1468"/>
    <s v="Clear OP460 Py and 62s (excl Storm Proj)"/>
    <x v="0"/>
    <s v="F5_OP460_STRMPYD"/>
    <s v="TARGET"/>
    <d v="2021-01-31T00:00:00"/>
    <d v="2021-02-10T00:00:00"/>
    <s v="Yes"/>
    <s v="Gas Operations-West"/>
    <x v="1"/>
  </r>
  <r>
    <s v="AA"/>
    <s v="CU00"/>
    <s v="JRNL00529940"/>
    <s v="CF00-OP460-6290-8900"/>
    <s v="CF00"/>
    <s v="OP460"/>
    <s v="6290"/>
    <x v="3"/>
    <s v=""/>
    <x v="1469"/>
    <s v="Clear OP460 Py and 62s (excl Storm Proj)"/>
    <x v="0"/>
    <s v="F5_OP460_STRMPYD"/>
    <s v="TARGET"/>
    <d v="2021-01-31T00:00:00"/>
    <d v="2021-02-10T00:00:00"/>
    <s v="Yes"/>
    <s v="Gas Operations-West"/>
    <x v="8"/>
  </r>
  <r>
    <s v="PY"/>
    <s v="FC00"/>
    <s v="JRNL00546382"/>
    <s v="CF00-MS410-6120-8900"/>
    <s v="CF00"/>
    <s v="MS410"/>
    <s v="6120"/>
    <x v="3"/>
    <s v=""/>
    <x v="1470"/>
    <s v="FC B46-OT/On Call/CT"/>
    <x v="0"/>
    <s v=""/>
    <s v="JRNL00546382"/>
    <d v="2021-11-18T00:00:00"/>
    <d v="2021-12-01T00:00:00"/>
    <s v="Yes"/>
    <s v="Measurement-SF"/>
    <x v="0"/>
  </r>
  <r>
    <s v="PY"/>
    <s v="FC00"/>
    <s v="JRNL00547897"/>
    <s v="CF00-MS410-6120-8900"/>
    <s v="CF00"/>
    <s v="MS410"/>
    <s v="6120"/>
    <x v="3"/>
    <s v=""/>
    <x v="848"/>
    <s v="FC B52-OT/On Call/CT"/>
    <x v="0"/>
    <s v=""/>
    <s v="JRNL00547897"/>
    <d v="2021-12-30T00:00:00"/>
    <d v="2022-01-04T00:00:00"/>
    <s v="Yes"/>
    <s v="Measurement-SF"/>
    <x v="0"/>
  </r>
  <r>
    <s v="AA"/>
    <s v="CU00"/>
    <s v="JRNL00546858"/>
    <s v="CF00-MS410-6120-8900"/>
    <s v="CF00"/>
    <s v="MS410"/>
    <s v="6120"/>
    <x v="3"/>
    <s v=""/>
    <x v="1471"/>
    <s v="MS410_Payroll Accrual 1B"/>
    <x v="0"/>
    <s v="F8_MS410_PA1B"/>
    <s v="JRNL00546837"/>
    <d v="2021-12-31T00:00:00"/>
    <d v="2022-01-07T00:00:00"/>
    <s v="Yes"/>
    <s v="Measurement-SF"/>
    <x v="0"/>
  </r>
  <r>
    <s v="AP-ACCR"/>
    <s v="CU00"/>
    <s v="JRNL00527360"/>
    <s v="CF00-FC460-7830-8900"/>
    <s v="CF00"/>
    <s v="FC460"/>
    <s v="7830"/>
    <x v="3"/>
    <s v=""/>
    <x v="1405"/>
    <s v="302-526-9035/WH36 WH36//"/>
    <x v="0"/>
    <s v=""/>
    <s v="JRNL00526841"/>
    <d v="2021-01-31T00:00:00"/>
    <d v="2021-01-05T00:00:00"/>
    <s v="Yes"/>
    <s v="Facilities-West"/>
    <x v="16"/>
  </r>
  <r>
    <s v="PY"/>
    <s v="FC00"/>
    <s v="JRNL00528899"/>
    <s v="CF00-MS410-6110-8900"/>
    <s v="CF00"/>
    <s v="MS410"/>
    <s v="6110"/>
    <x v="3"/>
    <s v=""/>
    <x v="1472"/>
    <s v="FC B04-Salaries"/>
    <x v="0"/>
    <s v=""/>
    <s v="JRNL00528899"/>
    <d v="2021-01-28T00:00:00"/>
    <d v="2021-02-02T00:00:00"/>
    <s v="Yes"/>
    <s v="Measurement-SF"/>
    <x v="1"/>
  </r>
  <r>
    <s v="PY"/>
    <s v="FC00"/>
    <s v="JRNL00547898"/>
    <s v="CF00-MS410-6120-8900"/>
    <s v="CF00"/>
    <s v="MS410"/>
    <s v="6120"/>
    <x v="3"/>
    <s v=""/>
    <x v="1393"/>
    <s v="FC B50-OT/On Call/CT"/>
    <x v="0"/>
    <s v=""/>
    <s v="JRNL00547898"/>
    <d v="2021-12-16T00:00:00"/>
    <d v="2022-01-03T00:00:00"/>
    <s v="Yes"/>
    <s v="Measurement-SF"/>
    <x v="0"/>
  </r>
  <r>
    <s v="AP-ACCR"/>
    <s v="CU00"/>
    <s v="JRNL00527360"/>
    <s v="CF00-FC460-7830-8900"/>
    <s v="CF00"/>
    <s v="FC460"/>
    <s v="7830"/>
    <x v="3"/>
    <s v=""/>
    <x v="1405"/>
    <s v="302-670-1352/WH42 WH42//"/>
    <x v="0"/>
    <s v=""/>
    <s v="JRNL00526841"/>
    <d v="2021-01-31T00:00:00"/>
    <d v="2021-01-05T00:00:00"/>
    <s v="Yes"/>
    <s v="Facilities-West"/>
    <x v="16"/>
  </r>
  <r>
    <s v="AA"/>
    <s v="CU00"/>
    <s v="JRNL00540155"/>
    <s v="CF00-MS410-6110-8900"/>
    <s v="CF00"/>
    <s v="MS410"/>
    <s v="6110"/>
    <x v="3"/>
    <s v=""/>
    <x v="1473"/>
    <s v="MS410_Payroll Accrual 1A"/>
    <x v="0"/>
    <s v="F8_MS410_PA1A"/>
    <s v="JRNL00540123"/>
    <d v="2021-08-31T00:00:00"/>
    <d v="2021-09-08T00:00:00"/>
    <s v="Yes"/>
    <s v="Measurement-SF"/>
    <x v="1"/>
  </r>
  <r>
    <s v="AA"/>
    <s v="CU00"/>
    <s v="JRNL00546858"/>
    <s v="CF00-MS410-6110-8900"/>
    <s v="CF00"/>
    <s v="MS410"/>
    <s v="6110"/>
    <x v="3"/>
    <s v=""/>
    <x v="1474"/>
    <s v="MS410_Payroll Accrual 1A"/>
    <x v="0"/>
    <s v="F8_MS410_PA1A"/>
    <s v="JRNL00546837"/>
    <d v="2021-12-31T00:00:00"/>
    <d v="2022-01-07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405"/>
    <s v="302-670-1274/WH40 WH40//"/>
    <x v="0"/>
    <s v=""/>
    <s v="JRNL00526841"/>
    <d v="2021-01-31T00:00:00"/>
    <d v="2021-01-05T00:00:00"/>
    <s v="Yes"/>
    <s v="Facilities-West"/>
    <x v="16"/>
  </r>
  <r>
    <s v="AA"/>
    <s v="CU00"/>
    <s v="JRNL00548555"/>
    <s v="CF00-OP460-6110-8900"/>
    <s v="CF00"/>
    <s v="OP460"/>
    <s v="6110"/>
    <x v="3"/>
    <s v=""/>
    <x v="1475"/>
    <s v="OP460_Payroll Accrual 1A"/>
    <x v="0"/>
    <s v="F8_OP460_PA1A"/>
    <s v="TARGET"/>
    <d v="2021-12-31T00:00:00"/>
    <d v="2022-01-07T00:00:00"/>
    <s v="Yes"/>
    <s v="Gas Operations-West"/>
    <x v="1"/>
  </r>
  <r>
    <s v="AP-ACCR"/>
    <s v="CU00"/>
    <s v="JRNL00527360"/>
    <s v="CF00-FC460-7830-8900"/>
    <s v="CF00"/>
    <s v="FC460"/>
    <s v="7830"/>
    <x v="3"/>
    <s v=""/>
    <x v="1405"/>
    <s v="302-670-1457/WH37 WH37//"/>
    <x v="0"/>
    <s v=""/>
    <s v="JRNL00526841"/>
    <d v="2021-01-31T00:00:00"/>
    <d v="2021-01-05T00:00:00"/>
    <s v="Yes"/>
    <s v="Facilities-West"/>
    <x v="16"/>
  </r>
  <r>
    <s v="AP-PCARD"/>
    <s v="CU00"/>
    <s v="JRNL00537974"/>
    <s v="CF00-FC460-7790-8900"/>
    <s v="CF00"/>
    <s v="FC460"/>
    <s v="7790"/>
    <x v="3"/>
    <s v=""/>
    <x v="1476"/>
    <s v="Zimmer/Miscellaneous-6290"/>
    <x v="0"/>
    <s v="062521"/>
    <s v="JRNL00537974"/>
    <d v="2021-06-30T00:00:00"/>
    <d v="2021-06-30T00:00:00"/>
    <s v="Yes"/>
    <s v="Facilities-West"/>
    <x v="20"/>
  </r>
  <r>
    <s v="AA"/>
    <s v="CU00"/>
    <s v="JRNL00531251"/>
    <s v="CF00-MS410-6120-8900"/>
    <s v="CF00"/>
    <s v="MS410"/>
    <s v="6120"/>
    <x v="3"/>
    <s v=""/>
    <x v="1477"/>
    <s v="MS410_Payroll Accrual 1B"/>
    <x v="0"/>
    <s v="F8_MS410_PA1B"/>
    <s v="JRNL00531224"/>
    <d v="2021-03-31T00:00:00"/>
    <d v="2021-04-06T00:00:00"/>
    <s v="Yes"/>
    <s v="Measurement-SF"/>
    <x v="0"/>
  </r>
  <r>
    <s v="PY"/>
    <s v="FC00"/>
    <s v="JRNL00528898"/>
    <s v="CF00-MS410-6120-8900"/>
    <s v="CF00"/>
    <s v="MS410"/>
    <s v="6120"/>
    <x v="3"/>
    <s v=""/>
    <x v="1478"/>
    <s v="FC B02-OT/On Call/CT"/>
    <x v="0"/>
    <s v=""/>
    <s v="JRNL00528898"/>
    <d v="2021-01-14T00:00:00"/>
    <d v="2021-02-02T00:00:00"/>
    <s v="Yes"/>
    <s v="Measurement-SF"/>
    <x v="0"/>
  </r>
  <r>
    <s v="AP-PCARD"/>
    <s v="CU00"/>
    <s v="JRNL00536293"/>
    <s v="CF00-FC460-7790-8900"/>
    <s v="CF00"/>
    <s v="FC460"/>
    <s v="7790"/>
    <x v="3"/>
    <s v=""/>
    <x v="1479"/>
    <s v="Zimmer/Miscellaneous-6290"/>
    <x v="0"/>
    <s v="052021"/>
    <s v="JRNL00536293"/>
    <d v="2021-05-31T00:00:00"/>
    <d v="2021-06-01T00:00:00"/>
    <s v="Yes"/>
    <s v="Facilities-West"/>
    <x v="20"/>
  </r>
  <r>
    <s v="PY"/>
    <s v="FC00"/>
    <s v="JRNL00547903"/>
    <s v="CF00-MS410-6110-8900"/>
    <s v="CF00"/>
    <s v="MS410"/>
    <s v="6110"/>
    <x v="3"/>
    <s v=""/>
    <x v="1480"/>
    <s v="FC B48-Salaries"/>
    <x v="0"/>
    <s v=""/>
    <s v="JRNL00547903"/>
    <d v="2021-12-02T00:00:00"/>
    <d v="2022-01-03T00:00:00"/>
    <s v="Yes"/>
    <s v="Measurement-SF"/>
    <x v="1"/>
  </r>
  <r>
    <s v="AA"/>
    <s v="CU00"/>
    <s v="JRNL00535008"/>
    <s v="CF00-MS410-6120-8900"/>
    <s v="CF00"/>
    <s v="MS410"/>
    <s v="6120"/>
    <x v="3"/>
    <s v=""/>
    <x v="1260"/>
    <s v="MS410_Payroll Accrual 1B"/>
    <x v="0"/>
    <s v="F8_MS410_PA1B"/>
    <s v="JRNL00534925"/>
    <d v="2021-05-31T00:00:00"/>
    <d v="2021-06-03T00:00:00"/>
    <s v="Yes"/>
    <s v="Measurement-SF"/>
    <x v="0"/>
  </r>
  <r>
    <s v="AP-ACCR"/>
    <s v="CU00"/>
    <s v="JRNL00527360"/>
    <s v="CF00-FC460-7830-8900"/>
    <s v="CF00"/>
    <s v="FC460"/>
    <s v="7830"/>
    <x v="3"/>
    <s v=""/>
    <x v="1405"/>
    <s v="302-670-1646/WH39 WH39//"/>
    <x v="0"/>
    <s v=""/>
    <s v="JRNL00526841"/>
    <d v="2021-01-31T00:00:00"/>
    <d v="2021-01-05T00:00:00"/>
    <s v="Yes"/>
    <s v="Facilities-West"/>
    <x v="16"/>
  </r>
  <r>
    <s v="AA"/>
    <s v="CU00"/>
    <s v="JRNL00529939"/>
    <s v="CF00-OP460-6390-8900"/>
    <s v="CF00"/>
    <s v="OP460"/>
    <s v="6390"/>
    <x v="3"/>
    <s v=""/>
    <x v="1481"/>
    <s v="Clear OP460 Veh (incl Storm Proj)"/>
    <x v="0"/>
    <s v="F5_OP460_STRMVEH"/>
    <s v="TARGET"/>
    <d v="2021-01-31T00:00:00"/>
    <d v="2021-02-10T00:00:00"/>
    <s v="Yes"/>
    <s v="Gas Operations-West"/>
    <x v="12"/>
  </r>
  <r>
    <s v="AA"/>
    <s v="CU00"/>
    <s v="JRNL00529939"/>
    <s v="CF00-OP460-6330-8900"/>
    <s v="CF00"/>
    <s v="OP460"/>
    <s v="6330"/>
    <x v="3"/>
    <s v=""/>
    <x v="1482"/>
    <s v="Clear OP460 Veh (incl Storm Proj)"/>
    <x v="0"/>
    <s v="F5_OP460_STRMVEH"/>
    <s v="TARGET"/>
    <d v="2021-01-31T00:00:00"/>
    <d v="2021-02-10T00:00:00"/>
    <s v="Yes"/>
    <s v="Gas Operations-West"/>
    <x v="11"/>
  </r>
  <r>
    <s v="AA"/>
    <s v="CU00"/>
    <s v="JRNL00529939"/>
    <s v="CF00-OP460-6320-8900"/>
    <s v="CF00"/>
    <s v="OP460"/>
    <s v="6320"/>
    <x v="3"/>
    <s v=""/>
    <x v="1483"/>
    <s v="Clear OP460 Veh (incl Storm Proj)"/>
    <x v="0"/>
    <s v="F5_OP460_STRMVEH"/>
    <s v="TARGET"/>
    <d v="2021-01-31T00:00:00"/>
    <d v="2021-02-10T00:00:00"/>
    <s v="Yes"/>
    <s v="Gas Operations-West"/>
    <x v="2"/>
  </r>
  <r>
    <s v="PY"/>
    <s v="FC00"/>
    <s v="JRNL00547897"/>
    <s v="CF00-MS410-6110-8900"/>
    <s v="CF00"/>
    <s v="MS410"/>
    <s v="6110"/>
    <x v="3"/>
    <s v=""/>
    <x v="1484"/>
    <s v="FC B52-Salaries"/>
    <x v="0"/>
    <s v=""/>
    <s v="JRNL00547897"/>
    <d v="2021-12-30T00:00:00"/>
    <d v="2022-01-04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405"/>
    <s v="302-670-1385/WH44 WH44//"/>
    <x v="0"/>
    <s v=""/>
    <s v="JRNL00526841"/>
    <d v="2021-01-31T00:00:00"/>
    <d v="2021-01-05T00:00:00"/>
    <s v="Yes"/>
    <s v="Facilities-West"/>
    <x v="16"/>
  </r>
  <r>
    <s v="AP-ACCR"/>
    <s v="CU00"/>
    <s v="JRNL00527360"/>
    <s v="CF00-FC460-7830-8900"/>
    <s v="CF00"/>
    <s v="FC460"/>
    <s v="7830"/>
    <x v="3"/>
    <s v=""/>
    <x v="1405"/>
    <s v="302-670-1419/WH45 WH45//"/>
    <x v="0"/>
    <s v=""/>
    <s v="JRNL00526841"/>
    <d v="2021-01-31T00:00:00"/>
    <d v="2021-01-05T00:00:00"/>
    <s v="Yes"/>
    <s v="Facilities-West"/>
    <x v="16"/>
  </r>
  <r>
    <s v="PY"/>
    <s v="FC00"/>
    <s v="JRNL00539135"/>
    <s v="CF00-MS410-6120-8900"/>
    <s v="CF00"/>
    <s v="MS410"/>
    <s v="6120"/>
    <x v="3"/>
    <s v=""/>
    <x v="1215"/>
    <s v="FC B28-OT/On Call/CT"/>
    <x v="0"/>
    <s v=""/>
    <s v="JRNL00539135"/>
    <d v="2021-07-15T00:00:00"/>
    <d v="2021-08-02T00:00:00"/>
    <s v="Yes"/>
    <s v="Measurement-SF"/>
    <x v="0"/>
  </r>
  <r>
    <s v="PY"/>
    <s v="FC00"/>
    <s v="JRNL00537580"/>
    <s v="CF00-MS410-6120-8900"/>
    <s v="CF00"/>
    <s v="MS410"/>
    <s v="6120"/>
    <x v="3"/>
    <s v=""/>
    <x v="1485"/>
    <s v="FC B22-OT/On Call/CT"/>
    <x v="0"/>
    <s v=""/>
    <s v="JRNL00537580"/>
    <d v="2021-06-03T00:00:00"/>
    <d v="2021-07-01T00:00:00"/>
    <s v="Yes"/>
    <s v="Measurement-SF"/>
    <x v="0"/>
  </r>
  <r>
    <s v="PY"/>
    <s v="FC00"/>
    <s v="JRNL00541166"/>
    <s v="CF00-MS410-6110-8900"/>
    <s v="CF00"/>
    <s v="MS410"/>
    <s v="6110"/>
    <x v="3"/>
    <s v=""/>
    <x v="1486"/>
    <s v="FC B34-Salaries"/>
    <x v="0"/>
    <s v=""/>
    <s v="JRNL00541166"/>
    <d v="2021-08-26T00:00:00"/>
    <d v="2021-08-30T00:00:00"/>
    <s v="Yes"/>
    <s v="Measurement-SF"/>
    <x v="1"/>
  </r>
  <r>
    <s v="PY"/>
    <s v="FC00"/>
    <s v="JRNL00544367"/>
    <s v="CF00-MS410-6110-8900"/>
    <s v="CF00"/>
    <s v="MS410"/>
    <s v="6110"/>
    <x v="3"/>
    <s v=""/>
    <x v="1487"/>
    <s v="FC B40-Salaries"/>
    <x v="0"/>
    <s v=""/>
    <s v="JRNL00544367"/>
    <d v="2021-10-07T00:00:00"/>
    <d v="2021-10-29T00:00:00"/>
    <s v="Yes"/>
    <s v="Measurement-SF"/>
    <x v="1"/>
  </r>
  <r>
    <s v="PY"/>
    <s v="FC00"/>
    <s v="JRNL00532528"/>
    <s v="CF00-OP460-6110-8900"/>
    <s v="CF00"/>
    <s v="OP460"/>
    <s v="6110"/>
    <x v="3"/>
    <s v=""/>
    <x v="1488"/>
    <s v="FC B10-Salaries"/>
    <x v="0"/>
    <s v=""/>
    <s v="JRNL00532528"/>
    <d v="2021-03-11T00:00:00"/>
    <d v="2021-04-01T00:00:00"/>
    <s v="Yes"/>
    <s v="Gas Operations-West"/>
    <x v="1"/>
  </r>
  <r>
    <s v="PY"/>
    <s v="FC00"/>
    <s v="JRNL00532528"/>
    <s v="CF00-MS410-6110-8900"/>
    <s v="CF00"/>
    <s v="MS410"/>
    <s v="6110"/>
    <x v="3"/>
    <s v=""/>
    <x v="1489"/>
    <s v="FC B10-Salaries"/>
    <x v="0"/>
    <s v=""/>
    <s v="JRNL00532528"/>
    <d v="2021-03-11T00:00:00"/>
    <d v="2021-04-01T00:00:00"/>
    <s v="Yes"/>
    <s v="Measurement-SF"/>
    <x v="1"/>
  </r>
  <r>
    <s v="AA"/>
    <s v="CU00"/>
    <s v="JRNL00533153"/>
    <s v="CF00-OP460-6110-8900"/>
    <s v="CF00"/>
    <s v="OP460"/>
    <s v="6110"/>
    <x v="3"/>
    <s v=""/>
    <x v="1490"/>
    <s v="Clear OP460 Py and 62s (excl Storm Proj)"/>
    <x v="0"/>
    <s v="F5_OP460_STRMPYD"/>
    <s v="TARGET"/>
    <d v="2021-03-31T00:00:00"/>
    <d v="2021-04-06T00:00:00"/>
    <s v="Yes"/>
    <s v="Gas Operations-West"/>
    <x v="1"/>
  </r>
  <r>
    <s v="AA"/>
    <s v="CU00"/>
    <s v="JRNL00533153"/>
    <s v="CF00-OP460-6260-8900"/>
    <s v="CF00"/>
    <s v="OP460"/>
    <s v="6260"/>
    <x v="3"/>
    <s v=""/>
    <x v="1491"/>
    <s v="Clear OP460 Py and 62s (excl Storm Proj)"/>
    <x v="0"/>
    <s v="F5_OP460_STRMPYD"/>
    <s v="TARGET"/>
    <d v="2021-03-31T00:00:00"/>
    <d v="2021-04-06T00:00:00"/>
    <s v="Yes"/>
    <s v="Gas Operations-West"/>
    <x v="18"/>
  </r>
  <r>
    <s v="AA"/>
    <s v="CU00"/>
    <s v="JRNL00533153"/>
    <s v="CF00-OP460-6250-8900"/>
    <s v="CF00"/>
    <s v="OP460"/>
    <s v="6250"/>
    <x v="3"/>
    <s v=""/>
    <x v="1492"/>
    <s v="Clear OP460 Py and 62s (excl Storm Proj)"/>
    <x v="0"/>
    <s v="F5_OP460_STRMPYD"/>
    <s v="TARGET"/>
    <d v="2021-03-31T00:00:00"/>
    <d v="2021-04-06T00:00:00"/>
    <s v="Yes"/>
    <s v="Gas Operations-West"/>
    <x v="13"/>
  </r>
  <r>
    <s v="AA"/>
    <s v="CU00"/>
    <s v="JRNL00533153"/>
    <s v="CF00-OP460-6240-8900"/>
    <s v="CF00"/>
    <s v="OP460"/>
    <s v="6240"/>
    <x v="3"/>
    <s v=""/>
    <x v="769"/>
    <s v="Clear OP460 Py and 62s (excl Storm Proj)"/>
    <x v="0"/>
    <s v="F5_OP460_STRMPYD"/>
    <s v="TARGET"/>
    <d v="2021-03-31T00:00:00"/>
    <d v="2021-04-06T00:00:00"/>
    <s v="Yes"/>
    <s v="Gas Operations-West"/>
    <x v="9"/>
  </r>
  <r>
    <s v="AP-ACCR"/>
    <s v="CU00"/>
    <s v="JRNL00527360"/>
    <s v="CF00-FC460-7830-8900"/>
    <s v="CF00"/>
    <s v="FC460"/>
    <s v="7830"/>
    <x v="3"/>
    <s v=""/>
    <x v="1405"/>
    <s v="302-670-1625/WH46 WH46//"/>
    <x v="0"/>
    <s v=""/>
    <s v="JRNL00526841"/>
    <d v="2021-01-31T00:00:00"/>
    <d v="2021-01-05T00:00:00"/>
    <s v="Yes"/>
    <s v="Facilities-West"/>
    <x v="16"/>
  </r>
  <r>
    <s v="AA"/>
    <s v="CU00"/>
    <s v="JRNL00531251"/>
    <s v="CF00-MS410-6110-8900"/>
    <s v="CF00"/>
    <s v="MS410"/>
    <s v="6110"/>
    <x v="3"/>
    <s v=""/>
    <x v="1493"/>
    <s v="MS410_Payroll Accrual 1A"/>
    <x v="0"/>
    <s v="F8_MS410_PA1A"/>
    <s v="JRNL00531224"/>
    <d v="2021-03-31T00:00:00"/>
    <d v="2021-04-06T00:00:00"/>
    <s v="Yes"/>
    <s v="Measurement-SF"/>
    <x v="1"/>
  </r>
  <r>
    <s v="AA"/>
    <s v="CU00"/>
    <s v="JRNL00533153"/>
    <s v="CF00-OP460-6220-8900"/>
    <s v="CF00"/>
    <s v="OP460"/>
    <s v="6220"/>
    <x v="3"/>
    <s v=""/>
    <x v="1494"/>
    <s v="Clear OP460 Py and 62s (excl Storm Proj)"/>
    <x v="0"/>
    <s v="F5_OP460_STRMPYD"/>
    <s v="TARGET"/>
    <d v="2021-03-31T00:00:00"/>
    <d v="2021-04-06T00:00:00"/>
    <s v="Yes"/>
    <s v="Gas Operations-West"/>
    <x v="4"/>
  </r>
  <r>
    <s v="AA"/>
    <s v="CU00"/>
    <s v="JRNL00533153"/>
    <s v="CF00-OP460-6120-8900"/>
    <s v="CF00"/>
    <s v="OP460"/>
    <s v="6120"/>
    <x v="3"/>
    <s v=""/>
    <x v="1495"/>
    <s v="Clear OP460 Py and 62s (excl Storm Proj)"/>
    <x v="0"/>
    <s v="F5_OP460_STRMPYD"/>
    <s v="TARGET"/>
    <d v="2021-03-31T00:00:00"/>
    <d v="2021-04-06T00:00:00"/>
    <s v="Yes"/>
    <s v="Gas Operations-West"/>
    <x v="0"/>
  </r>
  <r>
    <s v="AA"/>
    <s v="CU00"/>
    <s v="JRNL00533153"/>
    <s v="CF00-OP460-6290-8900"/>
    <s v="CF00"/>
    <s v="OP460"/>
    <s v="6290"/>
    <x v="3"/>
    <s v=""/>
    <x v="1496"/>
    <s v="Clear OP460 Py and 62s (excl Storm Proj)"/>
    <x v="0"/>
    <s v="F5_OP460_STRMPYD"/>
    <s v="TARGET"/>
    <d v="2021-03-31T00:00:00"/>
    <d v="2021-04-06T00:00:00"/>
    <s v="Yes"/>
    <s v="Gas Operations-West"/>
    <x v="8"/>
  </r>
  <r>
    <s v="AP-ACCR"/>
    <s v="CF00"/>
    <s v="JRNL00541780"/>
    <s v="CF00-FC460-7830-8900"/>
    <s v="CF00"/>
    <s v="FC460"/>
    <s v="7830"/>
    <x v="3"/>
    <s v=""/>
    <x v="1416"/>
    <s v="Accrue-DEVTECH SALES INC"/>
    <x v="0"/>
    <s v="1123857"/>
    <s v="JRNL00541780"/>
    <d v="2021-08-31T00:00:00"/>
    <d v="2021-09-08T00:00:00"/>
    <s v="Yes"/>
    <s v="Facilities-West"/>
    <x v="16"/>
  </r>
  <r>
    <s v="AP-ACCR"/>
    <s v="CF00"/>
    <s v="JRNL00541913"/>
    <s v="CF00-FC460-7830-8900"/>
    <s v="CF00"/>
    <s v="FC460"/>
    <s v="7830"/>
    <x v="3"/>
    <s v=""/>
    <x v="1497"/>
    <s v="Accrue-DEVTECH SALES INC"/>
    <x v="0"/>
    <s v="1123857"/>
    <s v="JRNL00541780"/>
    <d v="2021-09-30T00:00:00"/>
    <d v="2021-09-08T00:00:00"/>
    <s v="Yes"/>
    <s v="Facilities-West"/>
    <x v="16"/>
  </r>
  <r>
    <s v="PY"/>
    <s v="FC00"/>
    <s v="JRNL00535891"/>
    <s v="CF00-MS410-6110-8900"/>
    <s v="CF00"/>
    <s v="MS410"/>
    <s v="6110"/>
    <x v="3"/>
    <s v=""/>
    <x v="1498"/>
    <s v="FC B20-Salaries"/>
    <x v="0"/>
    <s v=""/>
    <s v="JRNL00535891"/>
    <d v="2021-05-20T00:00:00"/>
    <d v="2021-06-01T00:00:00"/>
    <s v="Yes"/>
    <s v="Measurement-SF"/>
    <x v="1"/>
  </r>
  <r>
    <s v="AA"/>
    <s v="CU00"/>
    <s v="JRNL00540155"/>
    <s v="CF00-MS410-6120-8900"/>
    <s v="CF00"/>
    <s v="MS410"/>
    <s v="6120"/>
    <x v="3"/>
    <s v=""/>
    <x v="1499"/>
    <s v="MS410_Payroll Accrual 1B"/>
    <x v="0"/>
    <s v="F8_MS410_PA1B"/>
    <s v="JRNL00540123"/>
    <d v="2021-08-31T00:00:00"/>
    <d v="2021-09-08T00:00:00"/>
    <s v="Yes"/>
    <s v="Measurement-SF"/>
    <x v="0"/>
  </r>
  <r>
    <s v="PY"/>
    <s v="FC00"/>
    <s v="JRNL00542783"/>
    <s v="CF00-MS410-6110-8900"/>
    <s v="CF00"/>
    <s v="MS410"/>
    <s v="6110"/>
    <x v="3"/>
    <s v=""/>
    <x v="1500"/>
    <s v="FC B38-Salaries"/>
    <x v="0"/>
    <s v=""/>
    <s v="JRNL00542783"/>
    <d v="2021-09-23T00:00:00"/>
    <d v="2021-10-01T00:00:00"/>
    <s v="Yes"/>
    <s v="Measurement-SF"/>
    <x v="1"/>
  </r>
  <r>
    <s v="AA"/>
    <s v="CU00"/>
    <s v="JRNL00535008"/>
    <s v="CF00-MS410-6110-8900"/>
    <s v="CF00"/>
    <s v="MS410"/>
    <s v="6110"/>
    <x v="3"/>
    <s v=""/>
    <x v="1501"/>
    <s v="MS410_Payroll Accrual 1A"/>
    <x v="0"/>
    <s v="F8_MS410_PA1A"/>
    <s v="JRNL00534925"/>
    <d v="2021-05-31T00:00:00"/>
    <d v="2021-06-03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502"/>
    <s v="302-359-8523/CHESAPEAKE UTILITIES//"/>
    <x v="0"/>
    <s v=""/>
    <s v="JRNL00526841"/>
    <d v="2021-01-31T00:00:00"/>
    <d v="2021-01-05T00:00:00"/>
    <s v="Yes"/>
    <s v="Facilities-West"/>
    <x v="16"/>
  </r>
  <r>
    <s v="AP-ADJ"/>
    <s v="CU00"/>
    <s v="JRNL00528626"/>
    <s v="CF00-FC460-7830-8900"/>
    <s v="CF00"/>
    <s v="FC460"/>
    <s v="7830"/>
    <x v="3"/>
    <s v=""/>
    <x v="1406"/>
    <s v="302-480-3083/WH35 WH35//"/>
    <x v="0"/>
    <s v="990041959X01132021"/>
    <s v="JRNL00528626"/>
    <d v="2021-01-31T00:00:00"/>
    <d v="2021-02-02T00:00:00"/>
    <s v="Yes"/>
    <s v="Facilities-West"/>
    <x v="16"/>
  </r>
  <r>
    <s v="AP-ADJP"/>
    <s v="CF00"/>
    <s v="JRNL00536911"/>
    <s v="CF00-FC460-7790-8900"/>
    <s v="CF00"/>
    <s v="FC460"/>
    <s v="7790"/>
    <x v="3"/>
    <s v=""/>
    <x v="387"/>
    <s v="Zimmer/OtherFacilities-7790"/>
    <x v="0"/>
    <s v="042621"/>
    <s v="JRNL00536911"/>
    <d v="2021-05-31T00:00:00"/>
    <d v="2021-06-07T00:00:00"/>
    <s v="Yes"/>
    <s v="Facilities-West"/>
    <x v="20"/>
  </r>
  <r>
    <s v="AP-ACCR"/>
    <s v="CU00"/>
    <s v="JRNL00528631"/>
    <s v="CF00-FC460-7830-8900"/>
    <s v="CF00"/>
    <s v="FC460"/>
    <s v="7830"/>
    <x v="3"/>
    <s v=""/>
    <x v="1406"/>
    <s v="302-526-9035/WH36 WH36//"/>
    <x v="0"/>
    <s v=""/>
    <s v="JRNL00528631"/>
    <d v="2021-01-31T00:00:00"/>
    <d v="2021-02-02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05"/>
    <s v="302-526-9035/WH36 WH36//"/>
    <x v="0"/>
    <s v=""/>
    <s v="JRNL00528631"/>
    <d v="2021-02-28T00:00:00"/>
    <d v="2021-02-02T00:00:00"/>
    <s v="Yes"/>
    <s v="Facilities-West"/>
    <x v="16"/>
  </r>
  <r>
    <s v="AP-ACCR"/>
    <s v="CF00"/>
    <s v="JRNL00545328"/>
    <s v="CF00-FC460-7830-8900"/>
    <s v="CF00"/>
    <s v="FC460"/>
    <s v="7830"/>
    <x v="3"/>
    <s v=""/>
    <x v="1503"/>
    <s v="Accrue-JEM-TECH INC"/>
    <x v="0"/>
    <s v="2021-3192"/>
    <s v="JRNL00545145"/>
    <d v="2021-11-30T00:00:00"/>
    <d v="2021-11-04T00:00:00"/>
    <s v="Yes"/>
    <s v="Facilities-West"/>
    <x v="16"/>
  </r>
  <r>
    <s v="AP-ACCR"/>
    <s v="CF00"/>
    <s v="JRNL00545145"/>
    <s v="CF00-FC460-7830-8900"/>
    <s v="CF00"/>
    <s v="FC460"/>
    <s v="7830"/>
    <x v="3"/>
    <s v=""/>
    <x v="1504"/>
    <s v="Accrue-JEM-TECH INC"/>
    <x v="0"/>
    <s v="2021-3192"/>
    <s v="JRNL00545145"/>
    <d v="2021-10-31T00:00:00"/>
    <d v="2021-11-04T00:00:00"/>
    <s v="Yes"/>
    <s v="Facilities-West"/>
    <x v="16"/>
  </r>
  <r>
    <s v="AP-ACCR"/>
    <s v="CF00"/>
    <s v="JRNL00534973"/>
    <s v="CF00-FC460-7830-8900"/>
    <s v="CF00"/>
    <s v="FC460"/>
    <s v="7830"/>
    <x v="3"/>
    <s v=""/>
    <x v="1398"/>
    <s v="Accrue-JEM-TECH INC"/>
    <x v="0"/>
    <s v="2021-3017"/>
    <s v="JRNL00534973"/>
    <d v="2021-04-30T00:00:00"/>
    <d v="2021-05-06T00:00:00"/>
    <s v="Yes"/>
    <s v="Facilities-West"/>
    <x v="16"/>
  </r>
  <r>
    <s v="AP-ACCR"/>
    <s v="CF00"/>
    <s v="JRNL00535212"/>
    <s v="CF00-FC460-7830-8900"/>
    <s v="CF00"/>
    <s v="FC460"/>
    <s v="7830"/>
    <x v="3"/>
    <s v=""/>
    <x v="1505"/>
    <s v="Accrue-JEM-TECH INC"/>
    <x v="0"/>
    <s v="2021-3017"/>
    <s v="JRNL00534973"/>
    <d v="2021-05-31T00:00:00"/>
    <d v="2021-05-06T00:00:00"/>
    <s v="Yes"/>
    <s v="Facilities-West"/>
    <x v="16"/>
  </r>
  <r>
    <s v="AA"/>
    <s v="CU00"/>
    <s v="JRNL00541881"/>
    <s v="CF00-MS410-6110-8900"/>
    <s v="CF00"/>
    <s v="MS410"/>
    <s v="6110"/>
    <x v="3"/>
    <s v=""/>
    <x v="1506"/>
    <s v="MS410_Payroll Accrual 1A"/>
    <x v="0"/>
    <s v="F8_MS410_PA1A"/>
    <s v="JRNL00541818"/>
    <d v="2021-09-30T00:00:00"/>
    <d v="2021-10-05T00:00:00"/>
    <s v="Yes"/>
    <s v="Measurement-SF"/>
    <x v="1"/>
  </r>
  <r>
    <s v="AA"/>
    <s v="CU00"/>
    <s v="JRNL00548545"/>
    <s v="CF00-MS410-6220-8900"/>
    <s v="CF00"/>
    <s v="MS410"/>
    <s v="6220"/>
    <x v="3"/>
    <s v=""/>
    <x v="1507"/>
    <s v="Clear MS410 Pay and Dept"/>
    <x v="0"/>
    <s v="F5_MS410_PD"/>
    <s v="TARGET"/>
    <d v="2021-12-31T00:00:00"/>
    <d v="2022-01-07T00:00:00"/>
    <s v="Yes"/>
    <s v="Measurement-SF"/>
    <x v="4"/>
  </r>
  <r>
    <s v="AA"/>
    <s v="CU00"/>
    <s v="JRNL00548545"/>
    <s v="CF00-MS410-6210-8900"/>
    <s v="CF00"/>
    <s v="MS410"/>
    <s v="6210"/>
    <x v="3"/>
    <s v=""/>
    <x v="1508"/>
    <s v="Clear MS410 Pay and Dept"/>
    <x v="0"/>
    <s v="F5_MS410_PD"/>
    <s v="TARGET"/>
    <d v="2021-12-31T00:00:00"/>
    <d v="2022-01-07T00:00:00"/>
    <s v="Yes"/>
    <s v="Measurement-SF"/>
    <x v="3"/>
  </r>
  <r>
    <s v="AA"/>
    <s v="CU00"/>
    <s v="JRNL00548545"/>
    <s v="CF00-MS410-6120-8900"/>
    <s v="CF00"/>
    <s v="MS410"/>
    <s v="6120"/>
    <x v="3"/>
    <s v=""/>
    <x v="1509"/>
    <s v="Clear MS410 Pay and Dept"/>
    <x v="0"/>
    <s v="F5_MS410_PD"/>
    <s v="TARGET"/>
    <d v="2021-12-31T00:00:00"/>
    <d v="2022-01-07T00:00:00"/>
    <s v="Yes"/>
    <s v="Measurement-SF"/>
    <x v="0"/>
  </r>
  <r>
    <s v="AA"/>
    <s v="CU00"/>
    <s v="JRNL00548545"/>
    <s v="CF00-MS410-6110-8900"/>
    <s v="CF00"/>
    <s v="MS410"/>
    <s v="6110"/>
    <x v="3"/>
    <s v=""/>
    <x v="1510"/>
    <s v="Clear MS410 Pay and Dept"/>
    <x v="0"/>
    <s v="F5_MS410_PD"/>
    <s v="TARGET"/>
    <d v="2021-12-31T00:00:00"/>
    <d v="2022-01-07T00:00:00"/>
    <s v="Yes"/>
    <s v="Measurement-SF"/>
    <x v="1"/>
  </r>
  <r>
    <s v="AA"/>
    <s v="CU00"/>
    <s v="JRNL00548545"/>
    <s v="CF00-MS410-6330-8900"/>
    <s v="CF00"/>
    <s v="MS410"/>
    <s v="6330"/>
    <x v="3"/>
    <s v=""/>
    <x v="1511"/>
    <s v="Clear MS410 Pay and Dept"/>
    <x v="0"/>
    <s v="F5_MS410_PD"/>
    <s v="TARGET"/>
    <d v="2021-12-31T00:00:00"/>
    <d v="2022-01-07T00:00:00"/>
    <s v="Yes"/>
    <s v="Measurement-SF"/>
    <x v="11"/>
  </r>
  <r>
    <s v="AA"/>
    <s v="CU00"/>
    <s v="JRNL00548545"/>
    <s v="CF00-MS410-6390-8900"/>
    <s v="CF00"/>
    <s v="MS410"/>
    <s v="6390"/>
    <x v="3"/>
    <s v=""/>
    <x v="1512"/>
    <s v="Clear MS410 Pay and Dept"/>
    <x v="0"/>
    <s v="F5_MS410_PD"/>
    <s v="TARGET"/>
    <d v="2021-12-31T00:00:00"/>
    <d v="2022-01-07T00:00:00"/>
    <s v="Yes"/>
    <s v="Measurement-SF"/>
    <x v="12"/>
  </r>
  <r>
    <s v="AA"/>
    <s v="CU00"/>
    <s v="JRNL00548545"/>
    <s v="CF00-MS410-6320-8900"/>
    <s v="CF00"/>
    <s v="MS410"/>
    <s v="6320"/>
    <x v="3"/>
    <s v=""/>
    <x v="1513"/>
    <s v="Clear MS410 Pay and Dept"/>
    <x v="0"/>
    <s v="F5_MS410_PD"/>
    <s v="TARGET"/>
    <d v="2021-12-31T00:00:00"/>
    <d v="2022-01-07T00:00:00"/>
    <s v="Yes"/>
    <s v="Measurement-SF"/>
    <x v="2"/>
  </r>
  <r>
    <s v="AA"/>
    <s v="CU00"/>
    <s v="JRNL00548545"/>
    <s v="CF00-MS410-6310-8900"/>
    <s v="CF00"/>
    <s v="MS410"/>
    <s v="6310"/>
    <x v="3"/>
    <s v=""/>
    <x v="1514"/>
    <s v="Clear MS410 Pay and Dept"/>
    <x v="0"/>
    <s v="F5_MS410_PD"/>
    <s v="TARGET"/>
    <d v="2021-12-31T00:00:00"/>
    <d v="2022-01-07T00:00:00"/>
    <s v="Yes"/>
    <s v="Measurement-SF"/>
    <x v="10"/>
  </r>
  <r>
    <s v="AA"/>
    <s v="CU00"/>
    <s v="JRNL00543501"/>
    <s v="CF00-MS410-6120-8900"/>
    <s v="CF00"/>
    <s v="MS410"/>
    <s v="6120"/>
    <x v="3"/>
    <s v=""/>
    <x v="1515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48545"/>
    <s v="CF00-MS410-6250-8900"/>
    <s v="CF00"/>
    <s v="MS410"/>
    <s v="6250"/>
    <x v="3"/>
    <s v=""/>
    <x v="1516"/>
    <s v="Clear MS410 Pay and Dept"/>
    <x v="0"/>
    <s v="F5_MS410_PD"/>
    <s v="TARGET"/>
    <d v="2021-12-31T00:00:00"/>
    <d v="2022-01-07T00:00:00"/>
    <s v="Yes"/>
    <s v="Measurement-SF"/>
    <x v="13"/>
  </r>
  <r>
    <s v="AA"/>
    <s v="CU00"/>
    <s v="JRNL00548545"/>
    <s v="CF00-MS410-6290-8900"/>
    <s v="CF00"/>
    <s v="MS410"/>
    <s v="6290"/>
    <x v="3"/>
    <s v=""/>
    <x v="1517"/>
    <s v="Clear MS410 Pay and Dept"/>
    <x v="0"/>
    <s v="F5_MS410_PD"/>
    <s v="TARGET"/>
    <d v="2021-12-31T00:00:00"/>
    <d v="2022-01-07T00:00:00"/>
    <s v="Yes"/>
    <s v="Measurement-SF"/>
    <x v="8"/>
  </r>
  <r>
    <s v="AA"/>
    <s v="CU00"/>
    <s v="JRNL00548545"/>
    <s v="CF00-MS410-6240-8900"/>
    <s v="CF00"/>
    <s v="MS410"/>
    <s v="6240"/>
    <x v="3"/>
    <s v=""/>
    <x v="1518"/>
    <s v="Clear MS410 Pay and Dept"/>
    <x v="0"/>
    <s v="F5_MS410_PD"/>
    <s v="TARGET"/>
    <d v="2021-12-31T00:00:00"/>
    <d v="2022-01-07T00:00:00"/>
    <s v="Yes"/>
    <s v="Measurement-SF"/>
    <x v="9"/>
  </r>
  <r>
    <s v="AA"/>
    <s v="CU00"/>
    <s v="JRNL00546828"/>
    <s v="CF00-MS410-6210-8900"/>
    <s v="CF00"/>
    <s v="MS410"/>
    <s v="6210"/>
    <x v="3"/>
    <s v=""/>
    <x v="1519"/>
    <s v="Clear MS410 Pay and Dept"/>
    <x v="0"/>
    <s v="F5_MS410_PD"/>
    <s v="TARGET"/>
    <d v="2021-11-30T00:00:00"/>
    <d v="2021-12-05T00:00:00"/>
    <s v="Yes"/>
    <s v="Measurement-SF"/>
    <x v="3"/>
  </r>
  <r>
    <s v="AA"/>
    <s v="CU00"/>
    <s v="JRNL00546828"/>
    <s v="CF00-MS410-6120-8900"/>
    <s v="CF00"/>
    <s v="MS410"/>
    <s v="6120"/>
    <x v="3"/>
    <s v=""/>
    <x v="1520"/>
    <s v="Clear MS410 Pay and Dept"/>
    <x v="0"/>
    <s v="F5_MS410_PD"/>
    <s v="TARGET"/>
    <d v="2021-11-30T00:00:00"/>
    <d v="2021-12-05T00:00:00"/>
    <s v="Yes"/>
    <s v="Measurement-SF"/>
    <x v="0"/>
  </r>
  <r>
    <s v="AA"/>
    <s v="CU00"/>
    <s v="JRNL00546828"/>
    <s v="CF00-MS410-6110-8900"/>
    <s v="CF00"/>
    <s v="MS410"/>
    <s v="6110"/>
    <x v="3"/>
    <s v=""/>
    <x v="1521"/>
    <s v="Clear MS410 Pay and Dept"/>
    <x v="0"/>
    <s v="F5_MS410_PD"/>
    <s v="TARGET"/>
    <d v="2021-11-30T00:00:00"/>
    <d v="2021-12-05T00:00:00"/>
    <s v="Yes"/>
    <s v="Measurement-SF"/>
    <x v="1"/>
  </r>
  <r>
    <s v="AA"/>
    <s v="CU00"/>
    <s v="JRNL00546828"/>
    <s v="CF00-MS410-6330-8900"/>
    <s v="CF00"/>
    <s v="MS410"/>
    <s v="6330"/>
    <x v="3"/>
    <s v=""/>
    <x v="1522"/>
    <s v="Clear MS410 Pay and Dept"/>
    <x v="0"/>
    <s v="F5_MS410_PD"/>
    <s v="TARGET"/>
    <d v="2021-11-30T00:00:00"/>
    <d v="2021-12-05T00:00:00"/>
    <s v="Yes"/>
    <s v="Measurement-SF"/>
    <x v="11"/>
  </r>
  <r>
    <s v="AA"/>
    <s v="CU00"/>
    <s v="JRNL00546828"/>
    <s v="CF00-MS410-6390-8900"/>
    <s v="CF00"/>
    <s v="MS410"/>
    <s v="6390"/>
    <x v="3"/>
    <s v=""/>
    <x v="1523"/>
    <s v="Clear MS410 Pay and Dept"/>
    <x v="0"/>
    <s v="F5_MS410_PD"/>
    <s v="TARGET"/>
    <d v="2021-11-30T00:00:00"/>
    <d v="2021-12-05T00:00:00"/>
    <s v="Yes"/>
    <s v="Measurement-SF"/>
    <x v="12"/>
  </r>
  <r>
    <s v="AA"/>
    <s v="CU00"/>
    <s v="JRNL00546828"/>
    <s v="CF00-MS410-6320-8900"/>
    <s v="CF00"/>
    <s v="MS410"/>
    <s v="6320"/>
    <x v="3"/>
    <s v=""/>
    <x v="1524"/>
    <s v="Clear MS410 Pay and Dept"/>
    <x v="0"/>
    <s v="F5_MS410_PD"/>
    <s v="TARGET"/>
    <d v="2021-11-30T00:00:00"/>
    <d v="2021-12-05T00:00:00"/>
    <s v="Yes"/>
    <s v="Measurement-SF"/>
    <x v="2"/>
  </r>
  <r>
    <s v="AA"/>
    <s v="CU00"/>
    <s v="JRNL00546828"/>
    <s v="CF00-MS410-6310-8900"/>
    <s v="CF00"/>
    <s v="MS410"/>
    <s v="6310"/>
    <x v="3"/>
    <s v=""/>
    <x v="1525"/>
    <s v="Clear MS410 Pay and Dept"/>
    <x v="0"/>
    <s v="F5_MS410_PD"/>
    <s v="TARGET"/>
    <d v="2021-11-30T00:00:00"/>
    <d v="2021-12-05T00:00:00"/>
    <s v="Yes"/>
    <s v="Measurement-SF"/>
    <x v="10"/>
  </r>
  <r>
    <s v="AA"/>
    <s v="CU00"/>
    <s v="JRNL00543501"/>
    <s v="CF00-MS410-6110-8900"/>
    <s v="CF00"/>
    <s v="MS410"/>
    <s v="6110"/>
    <x v="3"/>
    <s v=""/>
    <x v="1526"/>
    <s v="MS410_Payroll Accrual 1A"/>
    <x v="0"/>
    <s v="F8_MS410_PA1A"/>
    <s v="JRNL00543484"/>
    <d v="2021-10-31T00:00:00"/>
    <d v="2021-11-03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405"/>
    <s v="302-450-2280/WH43 WH43//"/>
    <x v="0"/>
    <s v=""/>
    <s v="JRNL00526841"/>
    <d v="2021-01-31T00:00:00"/>
    <d v="2021-01-05T00:00:00"/>
    <s v="Yes"/>
    <s v="Facilities-West"/>
    <x v="16"/>
  </r>
  <r>
    <s v="AA"/>
    <s v="CU00"/>
    <s v="JRNL00545232"/>
    <s v="CF00-MS410-6250-8900"/>
    <s v="CF00"/>
    <s v="MS410"/>
    <s v="6250"/>
    <x v="3"/>
    <s v=""/>
    <x v="1527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5232"/>
    <s v="CF00-MS410-6240-8900"/>
    <s v="CF00"/>
    <s v="MS410"/>
    <s v="6240"/>
    <x v="3"/>
    <s v=""/>
    <x v="1528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6828"/>
    <s v="CF00-MS410-6290-8900"/>
    <s v="CF00"/>
    <s v="MS410"/>
    <s v="6290"/>
    <x v="3"/>
    <s v=""/>
    <x v="1529"/>
    <s v="Clear MS410 Pay and Dept"/>
    <x v="0"/>
    <s v="F5_MS410_PD"/>
    <s v="TARGET"/>
    <d v="2021-11-30T00:00:00"/>
    <d v="2021-12-05T00:00:00"/>
    <s v="Yes"/>
    <s v="Measurement-SF"/>
    <x v="8"/>
  </r>
  <r>
    <s v="AA"/>
    <s v="CU00"/>
    <s v="JRNL00546828"/>
    <s v="CF00-MS410-6240-8900"/>
    <s v="CF00"/>
    <s v="MS410"/>
    <s v="6240"/>
    <x v="3"/>
    <s v=""/>
    <x v="1530"/>
    <s v="Clear MS410 Pay and Dept"/>
    <x v="0"/>
    <s v="F5_MS410_PD"/>
    <s v="TARGET"/>
    <d v="2021-11-30T00:00:00"/>
    <d v="2021-12-05T00:00:00"/>
    <s v="Yes"/>
    <s v="Measurement-SF"/>
    <x v="9"/>
  </r>
  <r>
    <s v="AA"/>
    <s v="CU00"/>
    <s v="JRNL00546828"/>
    <s v="CF00-MS410-6220-8900"/>
    <s v="CF00"/>
    <s v="MS410"/>
    <s v="6220"/>
    <x v="3"/>
    <s v=""/>
    <x v="1531"/>
    <s v="Clear MS410 Pay and Dept"/>
    <x v="0"/>
    <s v="F5_MS410_PD"/>
    <s v="TARGET"/>
    <d v="2021-11-30T00:00:00"/>
    <d v="2021-12-05T00:00:00"/>
    <s v="Yes"/>
    <s v="Measurement-SF"/>
    <x v="4"/>
  </r>
  <r>
    <s v="AA"/>
    <s v="CU00"/>
    <s v="JRNL00545232"/>
    <s v="CF00-MS410-6220-8900"/>
    <s v="CF00"/>
    <s v="MS410"/>
    <s v="6220"/>
    <x v="3"/>
    <s v=""/>
    <x v="1532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5232"/>
    <s v="CF00-MS410-6210-8900"/>
    <s v="CF00"/>
    <s v="MS410"/>
    <s v="6210"/>
    <x v="3"/>
    <s v=""/>
    <x v="1533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45232"/>
    <s v="CF00-MS410-6110-8900"/>
    <s v="CF00"/>
    <s v="MS410"/>
    <s v="6110"/>
    <x v="3"/>
    <s v=""/>
    <x v="1534"/>
    <s v="Clear MS410 Pay and Dept"/>
    <x v="0"/>
    <s v="F5_MS410_PD"/>
    <s v="TARGET"/>
    <d v="2021-10-31T00:00:00"/>
    <d v="2021-11-03T00:00:00"/>
    <s v="Yes"/>
    <s v="Measurement-SF"/>
    <x v="1"/>
  </r>
  <r>
    <s v="AP-ADJ"/>
    <s v="CU00"/>
    <s v="JRNL00528626"/>
    <s v="CF00-FC460-7830-8900"/>
    <s v="CF00"/>
    <s v="FC460"/>
    <s v="7830"/>
    <x v="3"/>
    <s v=""/>
    <x v="1406"/>
    <s v="302-670-1385/WH44 WH44//"/>
    <x v="0"/>
    <s v="990041959X01132021"/>
    <s v="JRNL00528626"/>
    <d v="2021-01-31T00:00:00"/>
    <d v="2021-02-02T00:00:00"/>
    <s v="Yes"/>
    <s v="Facilities-West"/>
    <x v="16"/>
  </r>
  <r>
    <s v="AP-ADJ"/>
    <s v="CU00"/>
    <s v="JRNL00528626"/>
    <s v="CF00-FC460-7830-8900"/>
    <s v="CF00"/>
    <s v="FC460"/>
    <s v="7830"/>
    <x v="3"/>
    <s v=""/>
    <x v="1406"/>
    <s v="302-670-1419/WH45 WH45//"/>
    <x v="0"/>
    <s v="990041959X01132021"/>
    <s v="JRNL00528626"/>
    <d v="2021-01-31T00:00:00"/>
    <d v="2021-02-02T00:00:00"/>
    <s v="Yes"/>
    <s v="Facilities-West"/>
    <x v="16"/>
  </r>
  <r>
    <s v="AA"/>
    <s v="CU00"/>
    <s v="JRNL00533182"/>
    <s v="CF00-OP460-6110-8900"/>
    <s v="CF00"/>
    <s v="OP460"/>
    <s v="6110"/>
    <x v="3"/>
    <s v=""/>
    <x v="1535"/>
    <s v="OP460_Payroll Accrual 1A"/>
    <x v="0"/>
    <s v="F8_OP460_PA1A"/>
    <s v="JRNL00533162"/>
    <d v="2021-04-30T00:00:00"/>
    <d v="2021-05-05T00:00:00"/>
    <s v="Yes"/>
    <s v="Gas Operations-West"/>
    <x v="1"/>
  </r>
  <r>
    <s v="AP-ACCR"/>
    <s v="CU00"/>
    <s v="JRNL00527360"/>
    <s v="CF00-FC460-7830-8900"/>
    <s v="CF00"/>
    <s v="FC460"/>
    <s v="7830"/>
    <x v="3"/>
    <s v=""/>
    <x v="1536"/>
    <s v="302-423-3106/WH41 WH41//"/>
    <x v="0"/>
    <s v=""/>
    <s v="JRNL00526841"/>
    <d v="2021-01-31T00:00:00"/>
    <d v="2021-01-05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449"/>
    <s v="302-423-3106/WH41 WH41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450"/>
    <s v="302-423-3106/WH41 WH41//"/>
    <x v="0"/>
    <s v=""/>
    <s v="JRNL00528631"/>
    <d v="2021-01-31T00:00:00"/>
    <d v="2021-02-02T00:00:00"/>
    <s v="Yes"/>
    <s v="Facilities-West"/>
    <x v="16"/>
  </r>
  <r>
    <s v="AA"/>
    <s v="CU00"/>
    <s v="JRNL00546859"/>
    <s v="CF00-OP460-6110-8900"/>
    <s v="CF00"/>
    <s v="OP460"/>
    <s v="6110"/>
    <x v="3"/>
    <s v=""/>
    <x v="1537"/>
    <s v="OP460_Payroll Accrual 1A"/>
    <x v="0"/>
    <s v="F8_OP460_PA1A"/>
    <s v="JRNL00546838"/>
    <d v="2021-12-31T00:00:00"/>
    <d v="2022-01-07T00:00:00"/>
    <s v="Yes"/>
    <s v="Gas Operations-West"/>
    <x v="1"/>
  </r>
  <r>
    <s v="AP-ADJ"/>
    <s v="CU00"/>
    <s v="JRNL00528626"/>
    <s v="CF00-FC460-7830-8900"/>
    <s v="CF00"/>
    <s v="FC460"/>
    <s v="7830"/>
    <x v="3"/>
    <s v=""/>
    <x v="1452"/>
    <s v="302-670-1457/WH37 WH37//"/>
    <x v="0"/>
    <s v="990041959X01132021"/>
    <s v="JRNL00528626"/>
    <d v="2021-01-31T00:00:00"/>
    <d v="2021-02-02T00:00:00"/>
    <s v="Yes"/>
    <s v="Facilities-West"/>
    <x v="16"/>
  </r>
  <r>
    <s v="AA"/>
    <s v="CU00"/>
    <s v="JRNL00533182"/>
    <s v="CF00-OP460-6120-8900"/>
    <s v="CF00"/>
    <s v="OP460"/>
    <s v="6120"/>
    <x v="3"/>
    <s v=""/>
    <x v="1538"/>
    <s v="OP460_Payroll Accrual 1B"/>
    <x v="0"/>
    <s v="F8_OP460_PA1B"/>
    <s v="JRNL00533162"/>
    <d v="2021-04-30T00:00:00"/>
    <d v="2021-05-05T00:00:00"/>
    <s v="Yes"/>
    <s v="Gas Operations-West"/>
    <x v="0"/>
  </r>
  <r>
    <s v="AA"/>
    <s v="CU00"/>
    <s v="JRNL00538448"/>
    <s v="CF00-MS410-6120-8900"/>
    <s v="CF00"/>
    <s v="MS410"/>
    <s v="6120"/>
    <x v="3"/>
    <s v=""/>
    <x v="1539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1881"/>
    <s v="CF00-MS410-6120-8900"/>
    <s v="CF00"/>
    <s v="MS410"/>
    <s v="6120"/>
    <x v="3"/>
    <s v=""/>
    <x v="1540"/>
    <s v="MS410_Payroll Accrual 1B"/>
    <x v="0"/>
    <s v="F8_MS410_PA1B"/>
    <s v="JRNL00541818"/>
    <d v="2021-09-30T00:00:00"/>
    <d v="2021-10-05T00:00:00"/>
    <s v="Yes"/>
    <s v="Measurement-SF"/>
    <x v="0"/>
  </r>
  <r>
    <s v="AA"/>
    <s v="CU00"/>
    <s v="JRNL00546859"/>
    <s v="CF00-OP460-6120-8900"/>
    <s v="CF00"/>
    <s v="OP460"/>
    <s v="6120"/>
    <x v="3"/>
    <s v=""/>
    <x v="1541"/>
    <s v="OP460_Payroll Accrual 1B"/>
    <x v="0"/>
    <s v="F8_OP460_PA1B"/>
    <s v="JRNL00546838"/>
    <d v="2021-12-31T00:00:00"/>
    <d v="2022-01-07T00:00:00"/>
    <s v="Yes"/>
    <s v="Gas Operations-West"/>
    <x v="0"/>
  </r>
  <r>
    <s v="AP-ADJ"/>
    <s v="CU00"/>
    <s v="JRNL00528626"/>
    <s v="CF00-FC460-7830-8900"/>
    <s v="CF00"/>
    <s v="FC460"/>
    <s v="7830"/>
    <x v="3"/>
    <s v=""/>
    <x v="1406"/>
    <s v="302-670-1352/WH42 WH42//"/>
    <x v="0"/>
    <s v="990041959X01132021"/>
    <s v="JRNL00528626"/>
    <d v="2021-01-31T00:00:00"/>
    <d v="2021-02-02T00:00:00"/>
    <s v="Yes"/>
    <s v="Facilities-West"/>
    <x v="16"/>
  </r>
  <r>
    <s v="AP-ADJ"/>
    <s v="CU00"/>
    <s v="JRNL00528626"/>
    <s v="CF00-FC460-7830-8900"/>
    <s v="CF00"/>
    <s v="FC460"/>
    <s v="7830"/>
    <x v="3"/>
    <s v=""/>
    <x v="1406"/>
    <s v="302-670-1646/WH39 WH39//"/>
    <x v="0"/>
    <s v="990041959X01132021"/>
    <s v="JRNL00528626"/>
    <d v="2021-01-31T00:00:00"/>
    <d v="2021-02-02T00:00:00"/>
    <s v="Yes"/>
    <s v="Facilities-West"/>
    <x v="16"/>
  </r>
  <r>
    <s v="AP-ACCR"/>
    <s v="CU00"/>
    <s v="JRNL00527360"/>
    <s v="CF00-FC460-7830-8900"/>
    <s v="CF00"/>
    <s v="FC460"/>
    <s v="7830"/>
    <x v="3"/>
    <s v=""/>
    <x v="1542"/>
    <s v="302-423-5704/RTU MODEMS DEBARY//"/>
    <x v="0"/>
    <s v=""/>
    <s v="JRNL00526841"/>
    <d v="2021-01-31T00:00:00"/>
    <d v="2021-01-05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542"/>
    <s v="302-423-5704/RTU MODEMS DEBARY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543"/>
    <s v="302-423-5704/RTU MODEMS DEBARY//"/>
    <x v="0"/>
    <s v=""/>
    <s v="JRNL00528631"/>
    <d v="2021-01-31T00:00:00"/>
    <d v="2021-02-02T00:00:00"/>
    <s v="Yes"/>
    <s v="Facilities-West"/>
    <x v="16"/>
  </r>
  <r>
    <s v="AP-ACCR"/>
    <s v="CF00"/>
    <s v="JRNL00529834"/>
    <s v="CF00-FC460-7830-8900"/>
    <s v="CF00"/>
    <s v="FC460"/>
    <s v="7830"/>
    <x v="3"/>
    <s v=""/>
    <x v="1414"/>
    <s v="Accrue - CLASSIC CONTROLS INC"/>
    <x v="0"/>
    <s v="185515"/>
    <s v="JRNL00529834"/>
    <d v="2021-01-31T00:00:00"/>
    <d v="2021-02-12T00:00:00"/>
    <s v="Yes"/>
    <s v="Facilities-West"/>
    <x v="16"/>
  </r>
  <r>
    <s v="AP-ACCR"/>
    <s v="CF00"/>
    <s v="JRNL00530095"/>
    <s v="CF00-FC460-7830-8900"/>
    <s v="CF00"/>
    <s v="FC460"/>
    <s v="7830"/>
    <x v="3"/>
    <s v=""/>
    <x v="1544"/>
    <s v="Accrue - CLASSIC CONTROLS INC"/>
    <x v="0"/>
    <s v="185515"/>
    <s v="JRNL00529834"/>
    <d v="2021-02-28T00:00:00"/>
    <d v="2021-02-12T00:00:00"/>
    <s v="Yes"/>
    <s v="Facilities-West"/>
    <x v="16"/>
  </r>
  <r>
    <s v="PY"/>
    <s v="FC00"/>
    <s v="JRNL00537580"/>
    <s v="CF00-MS410-6110-8900"/>
    <s v="CF00"/>
    <s v="MS410"/>
    <s v="6110"/>
    <x v="3"/>
    <s v=""/>
    <x v="1545"/>
    <s v="FC B22-Salaries"/>
    <x v="0"/>
    <s v=""/>
    <s v="JRNL00537580"/>
    <d v="2021-06-03T00:00:00"/>
    <d v="2021-07-01T00:00:00"/>
    <s v="Yes"/>
    <s v="Measurement-SF"/>
    <x v="1"/>
  </r>
  <r>
    <s v="AP-ADJ"/>
    <s v="CU00"/>
    <s v="JRNL00528626"/>
    <s v="CF00-FC460-7830-8900"/>
    <s v="CF00"/>
    <s v="FC460"/>
    <s v="7830"/>
    <x v="3"/>
    <s v=""/>
    <x v="1406"/>
    <s v="302-670-1274/WH40 WH40//"/>
    <x v="0"/>
    <s v="990041959X01132021"/>
    <s v="JRNL00528626"/>
    <d v="2021-01-31T00:00:00"/>
    <d v="2021-02-02T00:00:00"/>
    <s v="Yes"/>
    <s v="Facilities-West"/>
    <x v="16"/>
  </r>
  <r>
    <s v="AP-ACCR"/>
    <s v="CU00"/>
    <s v="JRNL00527360"/>
    <s v="CF00-FC460-7830-8900"/>
    <s v="CF00"/>
    <s v="FC460"/>
    <s v="7830"/>
    <x v="3"/>
    <s v=""/>
    <x v="1546"/>
    <s v="302-423-6982/CHESAPEAKE UTILITIES//"/>
    <x v="0"/>
    <s v=""/>
    <s v="JRNL00526841"/>
    <d v="2021-01-31T00:00:00"/>
    <d v="2021-01-05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547"/>
    <s v="302-423-6982/CHESAPEAKE UTILITIES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548"/>
    <s v="302-423-6982/CHESAPEAKE UTILITIES//"/>
    <x v="0"/>
    <s v=""/>
    <s v="JRNL00528631"/>
    <d v="2021-01-31T00:00:00"/>
    <d v="2021-02-02T00:00:00"/>
    <s v="Yes"/>
    <s v="Facilities-West"/>
    <x v="16"/>
  </r>
  <r>
    <s v="AA"/>
    <s v="CU00"/>
    <s v="JRNL00545232"/>
    <s v="CF00-MS410-6330-8900"/>
    <s v="CF00"/>
    <s v="MS410"/>
    <s v="6330"/>
    <x v="3"/>
    <s v=""/>
    <x v="1549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90-8900"/>
    <s v="CF00"/>
    <s v="MS410"/>
    <s v="6390"/>
    <x v="3"/>
    <s v=""/>
    <x v="1550"/>
    <s v="Clear MS410 Pay and Dept"/>
    <x v="0"/>
    <s v="F5_MS410_PD"/>
    <s v="TARGET"/>
    <d v="2021-10-31T00:00:00"/>
    <d v="2021-11-03T00:00:00"/>
    <s v="Yes"/>
    <s v="Measurement-SF"/>
    <x v="12"/>
  </r>
  <r>
    <s v="AA"/>
    <s v="CU00"/>
    <s v="JRNL00545232"/>
    <s v="CF00-MS410-6320-8900"/>
    <s v="CF00"/>
    <s v="MS410"/>
    <s v="6320"/>
    <x v="3"/>
    <s v=""/>
    <x v="1551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310-8900"/>
    <s v="CF00"/>
    <s v="MS410"/>
    <s v="6310"/>
    <x v="3"/>
    <s v=""/>
    <x v="1552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290-8900"/>
    <s v="CF00"/>
    <s v="MS410"/>
    <s v="6290"/>
    <x v="3"/>
    <s v=""/>
    <x v="1553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20-8900"/>
    <s v="CF00"/>
    <s v="MS410"/>
    <s v="6320"/>
    <x v="3"/>
    <s v=""/>
    <x v="1554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310-8900"/>
    <s v="CF00"/>
    <s v="MS410"/>
    <s v="6310"/>
    <x v="3"/>
    <s v=""/>
    <x v="1555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250-8900"/>
    <s v="CF00"/>
    <s v="MS410"/>
    <s v="6250"/>
    <x v="3"/>
    <s v=""/>
    <x v="1241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90-8900"/>
    <s v="CF00"/>
    <s v="MS410"/>
    <s v="6290"/>
    <x v="3"/>
    <s v=""/>
    <x v="1556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40-8900"/>
    <s v="CF00"/>
    <s v="MS410"/>
    <s v="6240"/>
    <x v="3"/>
    <s v=""/>
    <x v="1557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900"/>
    <s v="CF00"/>
    <s v="MS410"/>
    <s v="6220"/>
    <x v="3"/>
    <s v=""/>
    <x v="1558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110-8900"/>
    <s v="CF00"/>
    <s v="MS410"/>
    <s v="6110"/>
    <x v="3"/>
    <s v=""/>
    <x v="1559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210-8900"/>
    <s v="CF00"/>
    <s v="MS410"/>
    <s v="6210"/>
    <x v="3"/>
    <s v=""/>
    <x v="1560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330-8900"/>
    <s v="CF00"/>
    <s v="MS410"/>
    <s v="6330"/>
    <x v="3"/>
    <s v=""/>
    <x v="1561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43475"/>
    <s v="CF00-MS410-6390-8900"/>
    <s v="CF00"/>
    <s v="MS410"/>
    <s v="6390"/>
    <x v="3"/>
    <s v=""/>
    <x v="643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38406"/>
    <s v="CF00-MS410-6210-8900"/>
    <s v="CF00"/>
    <s v="MS410"/>
    <s v="6210"/>
    <x v="3"/>
    <s v=""/>
    <x v="1562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900"/>
    <s v="CF00"/>
    <s v="MS410"/>
    <s v="6120"/>
    <x v="3"/>
    <s v=""/>
    <x v="1563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900"/>
    <s v="CF00"/>
    <s v="MS410"/>
    <s v="6110"/>
    <x v="3"/>
    <s v=""/>
    <x v="1564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90-8900"/>
    <s v="CF00"/>
    <s v="MS410"/>
    <s v="6290"/>
    <x v="3"/>
    <s v=""/>
    <x v="1531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8406"/>
    <s v="CF00-MS410-6240-8900"/>
    <s v="CF00"/>
    <s v="MS410"/>
    <s v="6240"/>
    <x v="3"/>
    <s v=""/>
    <x v="1565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220-8900"/>
    <s v="CF00"/>
    <s v="MS410"/>
    <s v="6220"/>
    <x v="3"/>
    <s v=""/>
    <x v="1447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390-8900"/>
    <s v="CF00"/>
    <s v="MS410"/>
    <s v="6390"/>
    <x v="3"/>
    <s v=""/>
    <x v="1566"/>
    <s v="Clear MS410 Pay and Dept"/>
    <x v="0"/>
    <s v="F5_MS410_PD"/>
    <s v="TARGET"/>
    <d v="2021-06-30T00:00:00"/>
    <d v="2021-07-06T00:00:00"/>
    <s v="Yes"/>
    <s v="Measurement-SF"/>
    <x v="12"/>
  </r>
  <r>
    <s v="AA"/>
    <s v="CU00"/>
    <s v="JRNL00538406"/>
    <s v="CF00-MS410-6330-8900"/>
    <s v="CF00"/>
    <s v="MS410"/>
    <s v="6330"/>
    <x v="3"/>
    <s v=""/>
    <x v="1567"/>
    <s v="Clear MS410 Pay and Dept"/>
    <x v="0"/>
    <s v="F5_MS410_PD"/>
    <s v="TARGET"/>
    <d v="2021-06-30T00:00:00"/>
    <d v="2021-07-06T00:00:00"/>
    <s v="Yes"/>
    <s v="Measurement-SF"/>
    <x v="11"/>
  </r>
  <r>
    <s v="PY"/>
    <s v="FC00"/>
    <s v="JRNL00535900"/>
    <s v="CF00-MS410-6110-8900"/>
    <s v="CF00"/>
    <s v="MS410"/>
    <s v="6110"/>
    <x v="3"/>
    <s v=""/>
    <x v="1568"/>
    <s v="FC B18-Salaries"/>
    <x v="0"/>
    <s v=""/>
    <s v="JRNL00535900"/>
    <d v="2021-05-06T00:00:00"/>
    <d v="2021-06-01T00:00:00"/>
    <s v="Yes"/>
    <s v="Measurement-SF"/>
    <x v="1"/>
  </r>
  <r>
    <s v="AP-ADJ"/>
    <s v="CU00"/>
    <s v="JRNL00528626"/>
    <s v="CF00-FC460-7830-8900"/>
    <s v="CF00"/>
    <s v="FC460"/>
    <s v="7830"/>
    <x v="3"/>
    <s v=""/>
    <x v="1450"/>
    <s v="302-670-1625/WH46 WH46//"/>
    <x v="0"/>
    <s v="990041959X01132021"/>
    <s v="JRNL00528626"/>
    <d v="2021-01-31T00:00:00"/>
    <d v="2021-02-02T00:00:00"/>
    <s v="Yes"/>
    <s v="Facilities-West"/>
    <x v="16"/>
  </r>
  <r>
    <s v="AA"/>
    <s v="CU00"/>
    <s v="JRNL00538448"/>
    <s v="CF00-MS410-6110-8900"/>
    <s v="CF00"/>
    <s v="MS410"/>
    <s v="6110"/>
    <x v="3"/>
    <s v=""/>
    <x v="1569"/>
    <s v="MS410_Payroll Accrual 1A"/>
    <x v="0"/>
    <s v="F8_MS410_PA1A"/>
    <s v="JRNL00538415"/>
    <d v="2021-07-31T00:00:00"/>
    <d v="2021-08-04T00:00:00"/>
    <s v="Yes"/>
    <s v="Measurement-SF"/>
    <x v="1"/>
  </r>
  <r>
    <s v="AP-ACCR"/>
    <s v="CU00"/>
    <s v="JRNL00527360"/>
    <s v="CF00-FC460-7830-8900"/>
    <s v="CF00"/>
    <s v="FC460"/>
    <s v="7830"/>
    <x v="3"/>
    <s v=""/>
    <x v="1570"/>
    <s v="302-423-4267/RTU MODEMS DEBARY//"/>
    <x v="0"/>
    <s v=""/>
    <s v="JRNL00526841"/>
    <d v="2021-01-31T00:00:00"/>
    <d v="2021-01-05T00:00:00"/>
    <s v="Yes"/>
    <s v="Facilities-West"/>
    <x v="16"/>
  </r>
  <r>
    <s v="AP-ACCR"/>
    <s v="CU00"/>
    <s v="JRNL00529216"/>
    <s v="CF00-FC460-7830-8900"/>
    <s v="CF00"/>
    <s v="FC460"/>
    <s v="7830"/>
    <x v="3"/>
    <s v=""/>
    <x v="1542"/>
    <s v="302-423-4267/RTU MODEMS DEBARY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543"/>
    <s v="302-423-4267/RTU MODEMS DEBARY//"/>
    <x v="0"/>
    <s v=""/>
    <s v="JRNL00528631"/>
    <d v="2021-01-31T00:00:00"/>
    <d v="2021-02-02T00:00:00"/>
    <s v="Yes"/>
    <s v="Facilities-West"/>
    <x v="16"/>
  </r>
  <r>
    <s v="AA"/>
    <s v="CU00"/>
    <s v="JRNL00538406"/>
    <s v="CF00-MS410-6320-8900"/>
    <s v="CF00"/>
    <s v="MS410"/>
    <s v="6320"/>
    <x v="3"/>
    <s v=""/>
    <x v="1571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900"/>
    <s v="CF00"/>
    <s v="MS410"/>
    <s v="6310"/>
    <x v="3"/>
    <s v=""/>
    <x v="1572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3152"/>
    <s v="CF00-MS410-6220-8900"/>
    <s v="CF00"/>
    <s v="MS410"/>
    <s v="6220"/>
    <x v="3"/>
    <s v=""/>
    <x v="1573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3152"/>
    <s v="CF00-MS410-6120-8900"/>
    <s v="CF00"/>
    <s v="MS410"/>
    <s v="6120"/>
    <x v="3"/>
    <s v=""/>
    <x v="1574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3152"/>
    <s v="CF00-MS410-6210-8900"/>
    <s v="CF00"/>
    <s v="MS410"/>
    <s v="6210"/>
    <x v="3"/>
    <s v=""/>
    <x v="1575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10-8900"/>
    <s v="CF00"/>
    <s v="MS410"/>
    <s v="6110"/>
    <x v="3"/>
    <s v=""/>
    <x v="1576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4916"/>
    <s v="CF00-MS410-6110-8900"/>
    <s v="CF00"/>
    <s v="MS410"/>
    <s v="6110"/>
    <x v="3"/>
    <s v=""/>
    <x v="1577"/>
    <s v="Clear MS410 Pay and Dept"/>
    <x v="0"/>
    <s v="F5_MS410_PD"/>
    <s v="TARGET"/>
    <d v="2021-04-30T00:00:00"/>
    <d v="2021-05-05T00:00:00"/>
    <s v="Yes"/>
    <s v="Measurement-SF"/>
    <x v="1"/>
  </r>
  <r>
    <s v="AA"/>
    <s v="CU00"/>
    <s v="JRNL00534916"/>
    <s v="CF00-MS410-6330-8900"/>
    <s v="CF00"/>
    <s v="MS410"/>
    <s v="6330"/>
    <x v="3"/>
    <s v=""/>
    <x v="1578"/>
    <s v="Clear MS410 Pay and Dept"/>
    <x v="0"/>
    <s v="F5_MS410_PD"/>
    <s v="TARGET"/>
    <d v="2021-04-30T00:00:00"/>
    <d v="2021-05-05T00:00:00"/>
    <s v="Yes"/>
    <s v="Measurement-SF"/>
    <x v="11"/>
  </r>
  <r>
    <s v="AA"/>
    <s v="CU00"/>
    <s v="JRNL00534916"/>
    <s v="CF00-MS410-6390-8900"/>
    <s v="CF00"/>
    <s v="MS410"/>
    <s v="6390"/>
    <x v="3"/>
    <s v=""/>
    <x v="1579"/>
    <s v="Clear MS410 Pay and Dept"/>
    <x v="0"/>
    <s v="F5_MS410_PD"/>
    <s v="TARGET"/>
    <d v="2021-04-30T00:00:00"/>
    <d v="2021-05-05T00:00:00"/>
    <s v="Yes"/>
    <s v="Measurement-SF"/>
    <x v="12"/>
  </r>
  <r>
    <s v="AA"/>
    <s v="CU00"/>
    <s v="JRNL00534916"/>
    <s v="CF00-MS410-6320-8900"/>
    <s v="CF00"/>
    <s v="MS410"/>
    <s v="6320"/>
    <x v="3"/>
    <s v=""/>
    <x v="1580"/>
    <s v="Clear MS410 Pay and Dept"/>
    <x v="0"/>
    <s v="F5_MS410_PD"/>
    <s v="TARGET"/>
    <d v="2021-04-30T00:00:00"/>
    <d v="2021-05-05T00:00:00"/>
    <s v="Yes"/>
    <s v="Measurement-SF"/>
    <x v="2"/>
  </r>
  <r>
    <s v="AA"/>
    <s v="CU00"/>
    <s v="JRNL00534916"/>
    <s v="CF00-MS410-6310-8900"/>
    <s v="CF00"/>
    <s v="MS410"/>
    <s v="6310"/>
    <x v="3"/>
    <s v=""/>
    <x v="1581"/>
    <s v="Clear MS410 Pay and Dept"/>
    <x v="0"/>
    <s v="F5_MS410_PD"/>
    <s v="TARGET"/>
    <d v="2021-04-30T00:00:00"/>
    <d v="2021-05-05T00:00:00"/>
    <s v="Yes"/>
    <s v="Measurement-SF"/>
    <x v="10"/>
  </r>
  <r>
    <s v="AA"/>
    <s v="CU00"/>
    <s v="JRNL00533152"/>
    <s v="CF00-MS410-6290-8900"/>
    <s v="CF00"/>
    <s v="MS410"/>
    <s v="6290"/>
    <x v="3"/>
    <s v=""/>
    <x v="1582"/>
    <s v="Clear MS410 Pay and Dept"/>
    <x v="0"/>
    <s v="F5_MS410_PD"/>
    <s v="TARGET"/>
    <d v="2021-03-31T00:00:00"/>
    <d v="2021-04-06T00:00:00"/>
    <s v="Yes"/>
    <s v="Measurement-SF"/>
    <x v="8"/>
  </r>
  <r>
    <s v="AA"/>
    <s v="CU00"/>
    <s v="JRNL00533152"/>
    <s v="CF00-MS410-6250-8900"/>
    <s v="CF00"/>
    <s v="MS410"/>
    <s v="6250"/>
    <x v="3"/>
    <s v=""/>
    <x v="1583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40-8900"/>
    <s v="CF00"/>
    <s v="MS410"/>
    <s v="6240"/>
    <x v="3"/>
    <s v=""/>
    <x v="1584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4916"/>
    <s v="CF00-MS410-6240-8900"/>
    <s v="CF00"/>
    <s v="MS410"/>
    <s v="6240"/>
    <x v="3"/>
    <s v=""/>
    <x v="1585"/>
    <s v="Clear MS410 Pay and Dept"/>
    <x v="0"/>
    <s v="F5_MS410_PD"/>
    <s v="TARGET"/>
    <d v="2021-04-30T00:00:00"/>
    <d v="2021-05-05T00:00:00"/>
    <s v="Yes"/>
    <s v="Measurement-SF"/>
    <x v="9"/>
  </r>
  <r>
    <s v="AA"/>
    <s v="CU00"/>
    <s v="JRNL00534916"/>
    <s v="CF00-MS410-6290-8900"/>
    <s v="CF00"/>
    <s v="MS410"/>
    <s v="6290"/>
    <x v="3"/>
    <s v=""/>
    <x v="1586"/>
    <s v="Clear MS410 Pay and Dept"/>
    <x v="0"/>
    <s v="F5_MS410_PD"/>
    <s v="TARGET"/>
    <d v="2021-04-30T00:00:00"/>
    <d v="2021-05-05T00:00:00"/>
    <s v="Yes"/>
    <s v="Measurement-SF"/>
    <x v="8"/>
  </r>
  <r>
    <s v="AA"/>
    <s v="CU00"/>
    <s v="JRNL00534916"/>
    <s v="CF00-MS410-6220-8900"/>
    <s v="CF00"/>
    <s v="MS410"/>
    <s v="6220"/>
    <x v="3"/>
    <s v=""/>
    <x v="1587"/>
    <s v="Clear MS410 Pay and Dept"/>
    <x v="0"/>
    <s v="F5_MS410_PD"/>
    <s v="TARGET"/>
    <d v="2021-04-30T00:00:00"/>
    <d v="2021-05-05T00:00:00"/>
    <s v="Yes"/>
    <s v="Measurement-SF"/>
    <x v="4"/>
  </r>
  <r>
    <s v="AA"/>
    <s v="CU00"/>
    <s v="JRNL00533152"/>
    <s v="CF00-MS410-6330-8900"/>
    <s v="CF00"/>
    <s v="MS410"/>
    <s v="6330"/>
    <x v="3"/>
    <s v=""/>
    <x v="1588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3152"/>
    <s v="CF00-MS410-6390-8900"/>
    <s v="CF00"/>
    <s v="MS410"/>
    <s v="6390"/>
    <x v="3"/>
    <s v=""/>
    <x v="1589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4916"/>
    <s v="CF00-MS410-6210-8900"/>
    <s v="CF00"/>
    <s v="MS410"/>
    <s v="6210"/>
    <x v="3"/>
    <s v=""/>
    <x v="1590"/>
    <s v="Clear MS410 Pay and Dept"/>
    <x v="0"/>
    <s v="F5_MS410_PD"/>
    <s v="TARGET"/>
    <d v="2021-04-30T00:00:00"/>
    <d v="2021-05-05T00:00:00"/>
    <s v="Yes"/>
    <s v="Measurement-SF"/>
    <x v="3"/>
  </r>
  <r>
    <s v="AA"/>
    <s v="CU00"/>
    <s v="JRNL00534916"/>
    <s v="CF00-MS410-6120-8900"/>
    <s v="CF00"/>
    <s v="MS410"/>
    <s v="6120"/>
    <x v="3"/>
    <s v=""/>
    <x v="1591"/>
    <s v="Clear MS410 Pay and Dept"/>
    <x v="0"/>
    <s v="F5_MS410_PD"/>
    <s v="TARGET"/>
    <d v="2021-04-30T00:00:00"/>
    <d v="2021-05-05T00:00:00"/>
    <s v="Yes"/>
    <s v="Measurement-SF"/>
    <x v="0"/>
  </r>
  <r>
    <s v="AA"/>
    <s v="CU00"/>
    <s v="JRNL00533152"/>
    <s v="CF00-MS410-6320-8900"/>
    <s v="CF00"/>
    <s v="MS410"/>
    <s v="6320"/>
    <x v="3"/>
    <s v=""/>
    <x v="1592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900"/>
    <s v="CF00"/>
    <s v="MS410"/>
    <s v="6310"/>
    <x v="3"/>
    <s v=""/>
    <x v="1593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40114"/>
    <s v="CF00-MS410-6330-8900"/>
    <s v="CF00"/>
    <s v="MS410"/>
    <s v="6330"/>
    <x v="3"/>
    <s v=""/>
    <x v="1594"/>
    <s v="Clear MS410 Pay and Dept"/>
    <x v="0"/>
    <s v="F5_MS410_PD"/>
    <s v="TARGET"/>
    <d v="2021-07-31T00:00:00"/>
    <d v="2021-08-04T00:00:00"/>
    <s v="Yes"/>
    <s v="Measurement-SF"/>
    <x v="11"/>
  </r>
  <r>
    <s v="AA"/>
    <s v="CU00"/>
    <s v="JRNL00540114"/>
    <s v="CF00-MS410-6390-8900"/>
    <s v="CF00"/>
    <s v="MS410"/>
    <s v="6390"/>
    <x v="3"/>
    <s v=""/>
    <x v="1595"/>
    <s v="Clear MS410 Pay and Dept"/>
    <x v="0"/>
    <s v="F5_MS410_PD"/>
    <s v="TARGET"/>
    <d v="2021-07-31T00:00:00"/>
    <d v="2021-08-04T00:00:00"/>
    <s v="Yes"/>
    <s v="Measurement-SF"/>
    <x v="12"/>
  </r>
  <r>
    <s v="AA"/>
    <s v="CU00"/>
    <s v="JRNL00540114"/>
    <s v="CF00-MS410-6320-8900"/>
    <s v="CF00"/>
    <s v="MS410"/>
    <s v="6320"/>
    <x v="3"/>
    <s v=""/>
    <x v="1596"/>
    <s v="Clear MS410 Pay and Dept"/>
    <x v="0"/>
    <s v="F5_MS410_PD"/>
    <s v="TARGET"/>
    <d v="2021-07-31T00:00:00"/>
    <d v="2021-08-04T00:00:00"/>
    <s v="Yes"/>
    <s v="Measurement-SF"/>
    <x v="2"/>
  </r>
  <r>
    <s v="AA"/>
    <s v="CU00"/>
    <s v="JRNL00540114"/>
    <s v="CF00-MS410-6310-8900"/>
    <s v="CF00"/>
    <s v="MS410"/>
    <s v="6310"/>
    <x v="3"/>
    <s v=""/>
    <x v="1597"/>
    <s v="Clear MS410 Pay and Dept"/>
    <x v="0"/>
    <s v="F5_MS410_PD"/>
    <s v="TARGET"/>
    <d v="2021-07-31T00:00:00"/>
    <d v="2021-08-04T00:00:00"/>
    <s v="Yes"/>
    <s v="Measurement-SF"/>
    <x v="10"/>
  </r>
  <r>
    <s v="AA"/>
    <s v="CU00"/>
    <s v="JRNL00540114"/>
    <s v="CF00-MS410-6250-8900"/>
    <s v="CF00"/>
    <s v="MS410"/>
    <s v="6250"/>
    <x v="3"/>
    <s v=""/>
    <x v="1598"/>
    <s v="Clear MS410 Pay and Dept"/>
    <x v="0"/>
    <s v="F5_MS410_PD"/>
    <s v="TARGET"/>
    <d v="2021-07-31T00:00:00"/>
    <d v="2021-08-04T00:00:00"/>
    <s v="Yes"/>
    <s v="Measurement-SF"/>
    <x v="13"/>
  </r>
  <r>
    <s v="AA"/>
    <s v="CU00"/>
    <s v="JRNL00540114"/>
    <s v="CF00-MS410-6290-8900"/>
    <s v="CF00"/>
    <s v="MS410"/>
    <s v="6290"/>
    <x v="3"/>
    <s v=""/>
    <x v="1599"/>
    <s v="Clear MS410 Pay and Dept"/>
    <x v="0"/>
    <s v="F5_MS410_PD"/>
    <s v="TARGET"/>
    <d v="2021-07-31T00:00:00"/>
    <d v="2021-08-04T00:00:00"/>
    <s v="Yes"/>
    <s v="Measurement-SF"/>
    <x v="8"/>
  </r>
  <r>
    <s v="PY"/>
    <s v="FC00"/>
    <s v="JRNL00540721"/>
    <s v="CF00-MS410-6120-8900"/>
    <s v="CF00"/>
    <s v="MS410"/>
    <s v="6120"/>
    <x v="3"/>
    <s v=""/>
    <x v="1600"/>
    <s v="FC B32-OT/On Call/CT"/>
    <x v="0"/>
    <s v=""/>
    <s v="JRNL00540721"/>
    <d v="2021-08-12T00:00:00"/>
    <d v="2021-08-30T00:00:00"/>
    <s v="Yes"/>
    <s v="Measurement-SF"/>
    <x v="0"/>
  </r>
  <r>
    <s v="AA"/>
    <s v="CU00"/>
    <s v="JRNL00540114"/>
    <s v="CF00-MS410-6240-8900"/>
    <s v="CF00"/>
    <s v="MS410"/>
    <s v="6240"/>
    <x v="3"/>
    <s v=""/>
    <x v="1601"/>
    <s v="Clear MS410 Pay and Dept"/>
    <x v="0"/>
    <s v="F5_MS410_PD"/>
    <s v="TARGET"/>
    <d v="2021-07-31T00:00:00"/>
    <d v="2021-08-04T00:00:00"/>
    <s v="Yes"/>
    <s v="Measurement-SF"/>
    <x v="9"/>
  </r>
  <r>
    <s v="AA"/>
    <s v="CU00"/>
    <s v="JRNL00540114"/>
    <s v="CF00-MS410-6220-8900"/>
    <s v="CF00"/>
    <s v="MS410"/>
    <s v="6220"/>
    <x v="3"/>
    <s v=""/>
    <x v="1602"/>
    <s v="Clear MS410 Pay and Dept"/>
    <x v="0"/>
    <s v="F5_MS410_PD"/>
    <s v="TARGET"/>
    <d v="2021-07-31T00:00:00"/>
    <d v="2021-08-04T00:00:00"/>
    <s v="Yes"/>
    <s v="Measurement-SF"/>
    <x v="4"/>
  </r>
  <r>
    <s v="AA"/>
    <s v="CU00"/>
    <s v="JRNL00540114"/>
    <s v="CF00-MS410-6210-8900"/>
    <s v="CF00"/>
    <s v="MS410"/>
    <s v="6210"/>
    <x v="3"/>
    <s v=""/>
    <x v="1603"/>
    <s v="Clear MS410 Pay and Dept"/>
    <x v="0"/>
    <s v="F5_MS410_PD"/>
    <s v="TARGET"/>
    <d v="2021-07-31T00:00:00"/>
    <d v="2021-08-04T00:00:00"/>
    <s v="Yes"/>
    <s v="Measurement-SF"/>
    <x v="3"/>
  </r>
  <r>
    <s v="AA"/>
    <s v="CU00"/>
    <s v="JRNL00540114"/>
    <s v="CF00-MS410-6110-8900"/>
    <s v="CF00"/>
    <s v="MS410"/>
    <s v="6110"/>
    <x v="3"/>
    <s v=""/>
    <x v="1604"/>
    <s v="Clear MS410 Pay and Dept"/>
    <x v="0"/>
    <s v="F5_MS410_PD"/>
    <s v="TARGET"/>
    <d v="2021-07-31T00:00:00"/>
    <d v="2021-08-04T00:00:00"/>
    <s v="Yes"/>
    <s v="Measurement-SF"/>
    <x v="1"/>
  </r>
  <r>
    <s v="AA"/>
    <s v="CU00"/>
    <s v="JRNL00541809"/>
    <s v="CF00-MS410-6330-8900"/>
    <s v="CF00"/>
    <s v="MS410"/>
    <s v="6330"/>
    <x v="3"/>
    <s v=""/>
    <x v="1605"/>
    <s v="Clear MS410 Pay and Dept"/>
    <x v="0"/>
    <s v="F5_MS410_PD"/>
    <s v="TARGET"/>
    <d v="2021-08-31T00:00:00"/>
    <d v="2021-09-08T00:00:00"/>
    <s v="Yes"/>
    <s v="Measurement-SF"/>
    <x v="11"/>
  </r>
  <r>
    <s v="AA"/>
    <s v="CU00"/>
    <s v="JRNL00541809"/>
    <s v="CF00-MS410-6390-8900"/>
    <s v="CF00"/>
    <s v="MS410"/>
    <s v="6390"/>
    <x v="3"/>
    <s v=""/>
    <x v="1606"/>
    <s v="Clear MS410 Pay and Dept"/>
    <x v="0"/>
    <s v="F5_MS410_PD"/>
    <s v="TARGET"/>
    <d v="2021-08-31T00:00:00"/>
    <d v="2021-09-08T00:00:00"/>
    <s v="Yes"/>
    <s v="Measurement-SF"/>
    <x v="12"/>
  </r>
  <r>
    <s v="AA"/>
    <s v="CU00"/>
    <s v="JRNL00541809"/>
    <s v="CF00-MS410-6320-8900"/>
    <s v="CF00"/>
    <s v="MS410"/>
    <s v="6320"/>
    <x v="3"/>
    <s v=""/>
    <x v="1607"/>
    <s v="Clear MS410 Pay and Dept"/>
    <x v="0"/>
    <s v="F5_MS410_PD"/>
    <s v="TARGET"/>
    <d v="2021-08-31T00:00:00"/>
    <d v="2021-09-08T00:00:00"/>
    <s v="Yes"/>
    <s v="Measurement-SF"/>
    <x v="2"/>
  </r>
  <r>
    <s v="AA"/>
    <s v="CU00"/>
    <s v="JRNL00541809"/>
    <s v="CF00-MS410-6290-8900"/>
    <s v="CF00"/>
    <s v="MS410"/>
    <s v="6290"/>
    <x v="3"/>
    <s v=""/>
    <x v="1608"/>
    <s v="Clear MS410 Pay and Dept"/>
    <x v="0"/>
    <s v="F5_MS410_PD"/>
    <s v="TARGET"/>
    <d v="2021-08-31T00:00:00"/>
    <d v="2021-09-08T00:00:00"/>
    <s v="Yes"/>
    <s v="Measurement-SF"/>
    <x v="8"/>
  </r>
  <r>
    <s v="AA"/>
    <s v="CU00"/>
    <s v="JRNL00541809"/>
    <s v="CF00-MS410-6240-8900"/>
    <s v="CF00"/>
    <s v="MS410"/>
    <s v="6240"/>
    <x v="3"/>
    <s v=""/>
    <x v="1609"/>
    <s v="Clear MS410 Pay and Dept"/>
    <x v="0"/>
    <s v="F5_MS410_PD"/>
    <s v="TARGET"/>
    <d v="2021-08-31T00:00:00"/>
    <d v="2021-09-08T00:00:00"/>
    <s v="Yes"/>
    <s v="Measurement-SF"/>
    <x v="9"/>
  </r>
  <r>
    <s v="AA"/>
    <s v="CU00"/>
    <s v="JRNL00541809"/>
    <s v="CF00-MS410-6220-8900"/>
    <s v="CF00"/>
    <s v="MS410"/>
    <s v="6220"/>
    <x v="3"/>
    <s v=""/>
    <x v="1610"/>
    <s v="Clear MS410 Pay and Dept"/>
    <x v="0"/>
    <s v="F5_MS410_PD"/>
    <s v="TARGET"/>
    <d v="2021-08-31T00:00:00"/>
    <d v="2021-09-08T00:00:00"/>
    <s v="Yes"/>
    <s v="Measurement-SF"/>
    <x v="4"/>
  </r>
  <r>
    <s v="AA"/>
    <s v="CU00"/>
    <s v="JRNL00541809"/>
    <s v="CF00-MS410-6110-8900"/>
    <s v="CF00"/>
    <s v="MS410"/>
    <s v="6110"/>
    <x v="3"/>
    <s v=""/>
    <x v="1611"/>
    <s v="Clear MS410 Pay and Dept"/>
    <x v="0"/>
    <s v="F5_MS410_PD"/>
    <s v="TARGET"/>
    <d v="2021-08-31T00:00:00"/>
    <d v="2021-09-08T00:00:00"/>
    <s v="Yes"/>
    <s v="Measurement-SF"/>
    <x v="1"/>
  </r>
  <r>
    <s v="AA"/>
    <s v="CU00"/>
    <s v="JRNL00541809"/>
    <s v="CF00-MS410-6210-8900"/>
    <s v="CF00"/>
    <s v="MS410"/>
    <s v="6210"/>
    <x v="3"/>
    <s v=""/>
    <x v="1612"/>
    <s v="Clear MS410 Pay and Dept"/>
    <x v="0"/>
    <s v="F5_MS410_PD"/>
    <s v="TARGET"/>
    <d v="2021-08-31T00:00:00"/>
    <d v="2021-09-08T00:00:00"/>
    <s v="Yes"/>
    <s v="Measurement-SF"/>
    <x v="3"/>
  </r>
  <r>
    <s v="AA"/>
    <s v="CU00"/>
    <s v="JRNL00541809"/>
    <s v="CF00-MS410-6310-8900"/>
    <s v="CF00"/>
    <s v="MS410"/>
    <s v="6310"/>
    <x v="3"/>
    <s v=""/>
    <x v="1613"/>
    <s v="Clear MS410 Pay and Dept"/>
    <x v="0"/>
    <s v="F5_MS410_PD"/>
    <s v="TARGET"/>
    <d v="2021-08-31T00:00:00"/>
    <d v="2021-09-08T00:00:00"/>
    <s v="Yes"/>
    <s v="Measurement-SF"/>
    <x v="10"/>
  </r>
  <r>
    <s v="AA"/>
    <s v="CU00"/>
    <s v="JRNL00536564"/>
    <s v="CF00-MS410-6390-8900"/>
    <s v="CF00"/>
    <s v="MS410"/>
    <s v="6390"/>
    <x v="3"/>
    <s v=""/>
    <x v="1614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900"/>
    <s v="CF00"/>
    <s v="MS410"/>
    <s v="6330"/>
    <x v="3"/>
    <s v=""/>
    <x v="1615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900"/>
    <s v="CF00"/>
    <s v="MS410"/>
    <s v="6320"/>
    <x v="3"/>
    <s v=""/>
    <x v="1616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900"/>
    <s v="CF00"/>
    <s v="MS410"/>
    <s v="6310"/>
    <x v="3"/>
    <s v=""/>
    <x v="1617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900"/>
    <s v="CF00"/>
    <s v="MS410"/>
    <s v="6290"/>
    <x v="3"/>
    <s v=""/>
    <x v="1618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900"/>
    <s v="CF00"/>
    <s v="MS410"/>
    <s v="6240"/>
    <x v="3"/>
    <s v=""/>
    <x v="1619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900"/>
    <s v="CF00"/>
    <s v="MS410"/>
    <s v="6220"/>
    <x v="3"/>
    <s v=""/>
    <x v="1620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900"/>
    <s v="CF00"/>
    <s v="MS410"/>
    <s v="6110"/>
    <x v="3"/>
    <s v=""/>
    <x v="1621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900"/>
    <s v="CF00"/>
    <s v="MS410"/>
    <s v="6330"/>
    <x v="3"/>
    <s v=""/>
    <x v="635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900"/>
    <s v="CF00"/>
    <s v="MS410"/>
    <s v="6320"/>
    <x v="3"/>
    <s v=""/>
    <x v="1622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10-8900"/>
    <s v="CF00"/>
    <s v="MS410"/>
    <s v="6310"/>
    <x v="3"/>
    <s v=""/>
    <x v="1623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390-8900"/>
    <s v="CF00"/>
    <s v="MS410"/>
    <s v="6390"/>
    <x v="3"/>
    <s v=""/>
    <x v="1624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29971"/>
    <s v="CF00-MS410-6120-8900"/>
    <s v="CF00"/>
    <s v="MS410"/>
    <s v="6120"/>
    <x v="3"/>
    <s v=""/>
    <x v="1625"/>
    <s v="MS410_Payroll Accrual 1B"/>
    <x v="0"/>
    <s v="F8_MS410_PA1B"/>
    <s v="JRNL00529948"/>
    <d v="2021-02-28T00:00:00"/>
    <d v="2021-03-03T00:00:00"/>
    <s v="Yes"/>
    <s v="Measurement-SF"/>
    <x v="0"/>
  </r>
  <r>
    <s v="AA"/>
    <s v="CU00"/>
    <s v="JRNL00545281"/>
    <s v="CF00-MS410-6120-8900"/>
    <s v="CF00"/>
    <s v="MS410"/>
    <s v="6120"/>
    <x v="3"/>
    <s v=""/>
    <x v="1626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27627"/>
    <s v="CF00-MS410-6120-8900"/>
    <s v="CF00"/>
    <s v="MS410"/>
    <s v="6120"/>
    <x v="3"/>
    <s v=""/>
    <x v="1627"/>
    <s v="MS410_Payroll Accrual 1B"/>
    <x v="0"/>
    <s v="F8_MS410_PA1B"/>
    <s v="JRNL00527597"/>
    <d v="2021-01-31T00:00:00"/>
    <d v="2021-02-10T00:00:00"/>
    <s v="Yes"/>
    <s v="Measurement-SF"/>
    <x v="0"/>
  </r>
  <r>
    <s v="AA"/>
    <s v="CU00"/>
    <s v="JRNL00533181"/>
    <s v="CF00-MS410-6120-8900"/>
    <s v="CF00"/>
    <s v="MS410"/>
    <s v="6120"/>
    <x v="3"/>
    <s v=""/>
    <x v="1628"/>
    <s v="MS410_Payroll Accrual 1B"/>
    <x v="0"/>
    <s v="F8_MS410_PA1B"/>
    <s v="JRNL00533161"/>
    <d v="2021-04-30T00:00:00"/>
    <d v="2021-05-05T00:00:00"/>
    <s v="Yes"/>
    <s v="Measurement-SF"/>
    <x v="0"/>
  </r>
  <r>
    <s v="AP-ACCR"/>
    <s v="CU00"/>
    <s v="JRNL00529216"/>
    <s v="CF00-FC460-7830-8900"/>
    <s v="CF00"/>
    <s v="FC460"/>
    <s v="7830"/>
    <x v="3"/>
    <s v=""/>
    <x v="1502"/>
    <s v="302-359-8523/CHESAPEAKE UTILITIES//"/>
    <x v="0"/>
    <s v=""/>
    <s v="JRNL00528631"/>
    <d v="2021-02-28T00:00:00"/>
    <d v="2021-02-02T00:00:00"/>
    <s v="Yes"/>
    <s v="Facilities-West"/>
    <x v="16"/>
  </r>
  <r>
    <s v="AP-ACCR"/>
    <s v="CU00"/>
    <s v="JRNL00528631"/>
    <s v="CF00-FC460-7830-8900"/>
    <s v="CF00"/>
    <s v="FC460"/>
    <s v="7830"/>
    <x v="3"/>
    <s v=""/>
    <x v="1629"/>
    <s v="302-359-8523/CHESAPEAKE UTILITIES//"/>
    <x v="0"/>
    <s v=""/>
    <s v="JRNL00528631"/>
    <d v="2021-01-31T00:00:00"/>
    <d v="2021-02-02T00:00:00"/>
    <s v="Yes"/>
    <s v="Facilities-West"/>
    <x v="16"/>
  </r>
  <r>
    <s v="AA"/>
    <s v="CU00"/>
    <s v="JRNL00548554"/>
    <s v="CF00-MS410-6120-8900"/>
    <s v="CF00"/>
    <s v="MS410"/>
    <s v="6120"/>
    <x v="3"/>
    <s v=""/>
    <x v="1630"/>
    <s v="MS410_Payroll Accrual 1B"/>
    <x v="0"/>
    <s v="F8_MS410_PA1B"/>
    <s v="TARGET"/>
    <d v="2021-12-31T00:00:00"/>
    <d v="2022-01-07T00:00:00"/>
    <s v="Yes"/>
    <s v="Measurement-SF"/>
    <x v="0"/>
  </r>
  <r>
    <s v="AA"/>
    <s v="CU00"/>
    <s v="JRNL00545241"/>
    <s v="CF00-MS410-6120-8900"/>
    <s v="CF00"/>
    <s v="MS410"/>
    <s v="6120"/>
    <x v="3"/>
    <s v=""/>
    <x v="1631"/>
    <s v="MS410_Payroll Accrual 1B"/>
    <x v="0"/>
    <s v="F8_MS410_PA1B"/>
    <s v="TARGET"/>
    <d v="2021-10-31T00:00:00"/>
    <d v="2021-11-03T00:00:00"/>
    <s v="Yes"/>
    <s v="Measurement-SF"/>
    <x v="0"/>
  </r>
  <r>
    <s v="AA"/>
    <s v="CU00"/>
    <s v="JRNL00546837"/>
    <s v="CF00-MS410-6120-8900"/>
    <s v="CF00"/>
    <s v="MS410"/>
    <s v="6120"/>
    <x v="3"/>
    <s v=""/>
    <x v="1632"/>
    <s v="MS410_Payroll Accrual 1B"/>
    <x v="0"/>
    <s v="F8_MS410_PA1B"/>
    <s v="TARGET"/>
    <d v="2021-11-30T00:00:00"/>
    <d v="2021-12-05T00:00:00"/>
    <s v="Yes"/>
    <s v="Measurement-SF"/>
    <x v="0"/>
  </r>
  <r>
    <s v="AP-ACCR"/>
    <s v="CF00"/>
    <s v="JRNL00533262"/>
    <s v="CF00-FC460-7830-8900"/>
    <s v="CF00"/>
    <s v="FC460"/>
    <s v="7830"/>
    <x v="3"/>
    <s v=""/>
    <x v="1350"/>
    <s v="Accrue - DEVTECH SALES INC"/>
    <x v="0"/>
    <s v="1122570"/>
    <s v="JRNL00533061"/>
    <d v="2021-04-30T00:00:00"/>
    <d v="2021-04-06T00:00:00"/>
    <s v="Yes"/>
    <s v="Facilities-West"/>
    <x v="16"/>
  </r>
  <r>
    <s v="AP-ACCR"/>
    <s v="CF00"/>
    <s v="JRNL00533061"/>
    <s v="CF00-FC460-7830-8900"/>
    <s v="CF00"/>
    <s v="FC460"/>
    <s v="7830"/>
    <x v="3"/>
    <s v=""/>
    <x v="1176"/>
    <s v="Accrue - DEVTECH SALES INC"/>
    <x v="0"/>
    <s v="1122570"/>
    <s v="JRNL00533061"/>
    <d v="2021-03-31T00:00:00"/>
    <d v="2021-04-06T00:00:00"/>
    <s v="Yes"/>
    <s v="Facilities-West"/>
    <x v="16"/>
  </r>
  <r>
    <s v="PY"/>
    <s v="FC00"/>
    <s v="JRNL00528899"/>
    <s v="CF00-MS410-6120-8900"/>
    <s v="CF00"/>
    <s v="MS410"/>
    <s v="6120"/>
    <x v="3"/>
    <s v=""/>
    <x v="1633"/>
    <s v="FC B04-OT/On Call/CT"/>
    <x v="0"/>
    <s v=""/>
    <s v="JRNL00528899"/>
    <d v="2021-01-28T00:00:00"/>
    <d v="2021-02-02T00:00:00"/>
    <s v="Yes"/>
    <s v="Measurement-SF"/>
    <x v="0"/>
  </r>
  <r>
    <s v="PY"/>
    <s v="FC00"/>
    <s v="JRNL00528899"/>
    <s v="CF00-OP460-6120-8900"/>
    <s v="CF00"/>
    <s v="OP460"/>
    <s v="6120"/>
    <x v="3"/>
    <s v=""/>
    <x v="1634"/>
    <s v="FC B04-OT/On Call/CT"/>
    <x v="0"/>
    <s v=""/>
    <s v="JRNL00528899"/>
    <d v="2021-01-28T00:00:00"/>
    <d v="2021-02-02T00:00:00"/>
    <s v="Yes"/>
    <s v="Gas Operations-West"/>
    <x v="0"/>
  </r>
  <r>
    <s v="PY"/>
    <s v="FC00"/>
    <s v="JRNL00544367"/>
    <s v="CF00-MS410-6120-8900"/>
    <s v="CF00"/>
    <s v="MS410"/>
    <s v="6120"/>
    <x v="3"/>
    <s v=""/>
    <x v="1635"/>
    <s v="FC B40-OT/On Call/CT"/>
    <x v="0"/>
    <s v=""/>
    <s v="JRNL00544367"/>
    <d v="2021-10-07T00:00:00"/>
    <d v="2021-10-29T00:00:00"/>
    <s v="Yes"/>
    <s v="Measurement-SF"/>
    <x v="0"/>
  </r>
  <r>
    <s v="AA"/>
    <s v="CU00"/>
    <s v="JRNL00531215"/>
    <s v="CF00-MS410-6290-8900"/>
    <s v="CF00"/>
    <s v="MS410"/>
    <s v="6290"/>
    <x v="3"/>
    <s v=""/>
    <x v="1636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31215"/>
    <s v="CF00-MS410-6240-8900"/>
    <s v="CF00"/>
    <s v="MS410"/>
    <s v="6240"/>
    <x v="3"/>
    <s v=""/>
    <x v="1637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10-8900"/>
    <s v="CF00"/>
    <s v="MS410"/>
    <s v="6210"/>
    <x v="3"/>
    <s v=""/>
    <x v="1638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900"/>
    <s v="CF00"/>
    <s v="MS410"/>
    <s v="6110"/>
    <x v="3"/>
    <s v=""/>
    <x v="1639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29939"/>
    <s v="CF00-MS410-6330-8900"/>
    <s v="CF00"/>
    <s v="MS410"/>
    <s v="6330"/>
    <x v="3"/>
    <s v=""/>
    <x v="1640"/>
    <s v="Clear MS410 Pay and Dept"/>
    <x v="0"/>
    <s v="F5_MS410_PD"/>
    <s v="TARGET"/>
    <d v="2021-01-31T00:00:00"/>
    <d v="2021-02-10T00:00:00"/>
    <s v="Yes"/>
    <s v="Measurement-SF"/>
    <x v="11"/>
  </r>
  <r>
    <s v="AA"/>
    <s v="CU00"/>
    <s v="JRNL00529939"/>
    <s v="CF00-MS410-6390-8900"/>
    <s v="CF00"/>
    <s v="MS410"/>
    <s v="6390"/>
    <x v="3"/>
    <s v=""/>
    <x v="1641"/>
    <s v="Clear MS410 Pay and Dept"/>
    <x v="0"/>
    <s v="F5_MS410_PD"/>
    <s v="TARGET"/>
    <d v="2021-01-31T00:00:00"/>
    <d v="2021-02-10T00:00:00"/>
    <s v="Yes"/>
    <s v="Measurement-SF"/>
    <x v="12"/>
  </r>
  <r>
    <s v="AA"/>
    <s v="CU00"/>
    <s v="JRNL00529939"/>
    <s v="CF00-MS410-6320-8900"/>
    <s v="CF00"/>
    <s v="MS410"/>
    <s v="6320"/>
    <x v="3"/>
    <s v=""/>
    <x v="1642"/>
    <s v="Clear MS410 Pay and Dept"/>
    <x v="0"/>
    <s v="F5_MS410_PD"/>
    <s v="TARGET"/>
    <d v="2021-01-31T00:00:00"/>
    <d v="2021-02-10T00:00:00"/>
    <s v="Yes"/>
    <s v="Measurement-SF"/>
    <x v="2"/>
  </r>
  <r>
    <s v="AA"/>
    <s v="CU00"/>
    <s v="JRNL00541818"/>
    <s v="CF00-MS410-6120-8900"/>
    <s v="CF00"/>
    <s v="MS410"/>
    <s v="6120"/>
    <x v="3"/>
    <s v=""/>
    <x v="1643"/>
    <s v="MS410_Payroll Accrual 1B"/>
    <x v="0"/>
    <s v="F8_MS410_PA1B"/>
    <s v="TARGET"/>
    <d v="2021-08-31T00:00:00"/>
    <d v="2021-09-08T00:00:00"/>
    <s v="Yes"/>
    <s v="Measurement-SF"/>
    <x v="0"/>
  </r>
  <r>
    <s v="AA"/>
    <s v="CU00"/>
    <s v="JRNL00531224"/>
    <s v="CF00-MS410-6120-8900"/>
    <s v="CF00"/>
    <s v="MS410"/>
    <s v="6120"/>
    <x v="3"/>
    <s v=""/>
    <x v="1644"/>
    <s v="MS410_Payroll Accrual 1B"/>
    <x v="0"/>
    <s v="F8_MS410_PA1B"/>
    <s v="TARGET"/>
    <d v="2021-02-28T00:00:00"/>
    <d v="2021-03-03T00:00:00"/>
    <s v="Yes"/>
    <s v="Measurement-SF"/>
    <x v="0"/>
  </r>
  <r>
    <s v="AA"/>
    <s v="CU00"/>
    <s v="JRNL00529948"/>
    <s v="CF00-MS410-6120-8900"/>
    <s v="CF00"/>
    <s v="MS410"/>
    <s v="6120"/>
    <x v="3"/>
    <s v=""/>
    <x v="1645"/>
    <s v="MS410_Payroll Accrual 1B"/>
    <x v="0"/>
    <s v="F8_MS410_PA1B"/>
    <s v="TARGET"/>
    <d v="2021-01-31T00:00:00"/>
    <d v="2021-02-10T00:00:00"/>
    <s v="Yes"/>
    <s v="Measurement-SF"/>
    <x v="0"/>
  </r>
  <r>
    <s v="AA"/>
    <s v="CU00"/>
    <s v="JRNL00529939"/>
    <s v="CF00-MS410-6310-8900"/>
    <s v="CF00"/>
    <s v="MS410"/>
    <s v="6310"/>
    <x v="3"/>
    <s v=""/>
    <x v="1646"/>
    <s v="Clear MS410 Pay and Dept"/>
    <x v="0"/>
    <s v="F5_MS410_PD"/>
    <s v="TARGET"/>
    <d v="2021-01-31T00:00:00"/>
    <d v="2021-02-10T00:00:00"/>
    <s v="Yes"/>
    <s v="Measurement-SF"/>
    <x v="10"/>
  </r>
  <r>
    <s v="AA"/>
    <s v="CU00"/>
    <s v="JRNL00529939"/>
    <s v="CF00-MS410-6290-8900"/>
    <s v="CF00"/>
    <s v="MS410"/>
    <s v="6290"/>
    <x v="3"/>
    <s v=""/>
    <x v="1647"/>
    <s v="Clear MS410 Pay and Dept"/>
    <x v="0"/>
    <s v="F5_MS410_PD"/>
    <s v="TARGET"/>
    <d v="2021-01-31T00:00:00"/>
    <d v="2021-02-10T00:00:00"/>
    <s v="Yes"/>
    <s v="Measurement-SF"/>
    <x v="8"/>
  </r>
  <r>
    <s v="AA"/>
    <s v="CU00"/>
    <s v="JRNL00529939"/>
    <s v="CF00-MS410-6240-8900"/>
    <s v="CF00"/>
    <s v="MS410"/>
    <s v="6240"/>
    <x v="3"/>
    <s v=""/>
    <x v="1648"/>
    <s v="Clear MS410 Pay and Dept"/>
    <x v="0"/>
    <s v="F5_MS410_PD"/>
    <s v="TARGET"/>
    <d v="2021-01-31T00:00:00"/>
    <d v="2021-02-10T00:00:00"/>
    <s v="Yes"/>
    <s v="Measurement-SF"/>
    <x v="9"/>
  </r>
  <r>
    <s v="AA"/>
    <s v="CU00"/>
    <s v="JRNL00529939"/>
    <s v="CF00-MS410-6220-8900"/>
    <s v="CF00"/>
    <s v="MS410"/>
    <s v="6220"/>
    <x v="3"/>
    <s v=""/>
    <x v="1649"/>
    <s v="Clear MS410 Pay and Dept"/>
    <x v="0"/>
    <s v="F5_MS410_PD"/>
    <s v="TARGET"/>
    <d v="2021-01-31T00:00:00"/>
    <d v="2021-02-10T00:00:00"/>
    <s v="Yes"/>
    <s v="Measurement-SF"/>
    <x v="4"/>
  </r>
  <r>
    <s v="AA"/>
    <s v="CU00"/>
    <s v="JRNL00529939"/>
    <s v="CF00-MS410-6110-8900"/>
    <s v="CF00"/>
    <s v="MS410"/>
    <s v="6110"/>
    <x v="3"/>
    <s v=""/>
    <x v="1650"/>
    <s v="Clear MS410 Pay and Dept"/>
    <x v="0"/>
    <s v="F5_MS410_PD"/>
    <s v="TARGET"/>
    <d v="2021-01-31T00:00:00"/>
    <d v="2021-02-10T00:00:00"/>
    <s v="Yes"/>
    <s v="Measurement-SF"/>
    <x v="1"/>
  </r>
  <r>
    <s v="PY"/>
    <s v="FC00"/>
    <s v="JRNL00532528"/>
    <s v="CF00-MS410-6120-8900"/>
    <s v="CF00"/>
    <s v="MS410"/>
    <s v="6120"/>
    <x v="3"/>
    <s v=""/>
    <x v="1651"/>
    <s v="FC B10-OT/On Call/CT"/>
    <x v="0"/>
    <s v=""/>
    <s v="JRNL00532528"/>
    <d v="2021-03-11T00:00:00"/>
    <d v="2021-04-01T00:00:00"/>
    <s v="Yes"/>
    <s v="Measurement-SF"/>
    <x v="0"/>
  </r>
  <r>
    <s v="PY"/>
    <s v="FC00"/>
    <s v="JRNL00532529"/>
    <s v="CF00-MS410-6110-8900"/>
    <s v="CF00"/>
    <s v="MS410"/>
    <s v="6110"/>
    <x v="3"/>
    <s v=""/>
    <x v="1652"/>
    <s v="FC B12-Salaries"/>
    <x v="0"/>
    <s v=""/>
    <s v="JRNL00532529"/>
    <d v="2021-03-25T00:00:00"/>
    <d v="2021-04-01T00:00:00"/>
    <s v="Yes"/>
    <s v="Measurement-SF"/>
    <x v="1"/>
  </r>
  <r>
    <s v="AA"/>
    <s v="CU00"/>
    <s v="JRNL00529971"/>
    <s v="CF00-MS410-6110-8900"/>
    <s v="CF00"/>
    <s v="MS410"/>
    <s v="6110"/>
    <x v="3"/>
    <s v=""/>
    <x v="1653"/>
    <s v="MS410_Payroll Accrual 1A"/>
    <x v="0"/>
    <s v="F8_MS410_PA1A"/>
    <s v="JRNL00529948"/>
    <d v="2021-02-28T00:00:00"/>
    <d v="2021-03-03T00:00:00"/>
    <s v="Yes"/>
    <s v="Measurement-SF"/>
    <x v="1"/>
  </r>
  <r>
    <s v="AA"/>
    <s v="CU00"/>
    <s v="JRNL00545281"/>
    <s v="CF00-MS410-6110-8900"/>
    <s v="CF00"/>
    <s v="MS410"/>
    <s v="6110"/>
    <x v="3"/>
    <s v=""/>
    <x v="1654"/>
    <s v="MS410_Payroll Accrual 1A"/>
    <x v="0"/>
    <s v="F8_MS410_PA1A"/>
    <s v="JRNL00545241"/>
    <d v="2021-11-30T00:00:00"/>
    <d v="2021-12-05T00:00:00"/>
    <s v="Yes"/>
    <s v="Measurement-SF"/>
    <x v="1"/>
  </r>
  <r>
    <s v="AP-ADJ"/>
    <s v="CU00"/>
    <s v="JRNL00528626"/>
    <s v="CF00-FC460-7830-8900"/>
    <s v="CF00"/>
    <s v="FC460"/>
    <s v="7830"/>
    <x v="3"/>
    <s v=""/>
    <x v="1406"/>
    <s v="302-450-2280/WH43 WH43//"/>
    <x v="0"/>
    <s v="990041959X01132021"/>
    <s v="JRNL00528626"/>
    <d v="2021-01-31T00:00:00"/>
    <d v="2021-02-02T00:00:00"/>
    <s v="Yes"/>
    <s v="Facilities-West"/>
    <x v="16"/>
  </r>
  <r>
    <s v="AA"/>
    <s v="CU00"/>
    <s v="JRNL00527627"/>
    <s v="CF00-MS410-6110-8900"/>
    <s v="CF00"/>
    <s v="MS410"/>
    <s v="6110"/>
    <x v="3"/>
    <s v=""/>
    <x v="1655"/>
    <s v="MS410_Payroll Accrual 1A"/>
    <x v="0"/>
    <s v="F8_MS410_PA1A"/>
    <s v="JRNL00527597"/>
    <d v="2021-01-31T00:00:00"/>
    <d v="2021-02-10T00:00:00"/>
    <s v="Yes"/>
    <s v="Measurement-SF"/>
    <x v="1"/>
  </r>
  <r>
    <s v="AA"/>
    <s v="CU00"/>
    <s v="JRNL00533181"/>
    <s v="CF00-MS410-6110-8900"/>
    <s v="CF00"/>
    <s v="MS410"/>
    <s v="6110"/>
    <x v="3"/>
    <s v=""/>
    <x v="1656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48554"/>
    <s v="CF00-MS410-6110-8900"/>
    <s v="CF00"/>
    <s v="MS410"/>
    <s v="6110"/>
    <x v="3"/>
    <s v=""/>
    <x v="1657"/>
    <s v="MS410_Payroll Accrual 1A"/>
    <x v="0"/>
    <s v="F8_MS410_PA1A"/>
    <s v="TARGET"/>
    <d v="2021-12-31T00:00:00"/>
    <d v="2022-01-07T00:00:00"/>
    <s v="Yes"/>
    <s v="Measurement-SF"/>
    <x v="1"/>
  </r>
  <r>
    <s v="AA"/>
    <s v="CU00"/>
    <s v="JRNL00545241"/>
    <s v="CF00-MS410-6110-8900"/>
    <s v="CF00"/>
    <s v="MS410"/>
    <s v="6110"/>
    <x v="3"/>
    <s v=""/>
    <x v="1658"/>
    <s v="MS410_Payroll Accrual 1A"/>
    <x v="0"/>
    <s v="F8_MS410_PA1A"/>
    <s v="TARGET"/>
    <d v="2021-10-31T00:00:00"/>
    <d v="2021-11-03T00:00:00"/>
    <s v="Yes"/>
    <s v="Measurement-SF"/>
    <x v="1"/>
  </r>
  <r>
    <s v="AA"/>
    <s v="CU00"/>
    <s v="JRNL00543484"/>
    <s v="CF00-MS410-6120-8900"/>
    <s v="CF00"/>
    <s v="MS410"/>
    <s v="6120"/>
    <x v="3"/>
    <s v=""/>
    <x v="1659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40123"/>
    <s v="CF00-MS410-6120-8900"/>
    <s v="CF00"/>
    <s v="MS410"/>
    <s v="6120"/>
    <x v="3"/>
    <s v=""/>
    <x v="1660"/>
    <s v="MS410_Payroll Accrual 1B"/>
    <x v="0"/>
    <s v="F8_MS410_PA1B"/>
    <s v="TARGET"/>
    <d v="2021-07-31T00:00:00"/>
    <d v="2021-08-04T00:00:00"/>
    <s v="Yes"/>
    <s v="Measurement-SF"/>
    <x v="0"/>
  </r>
  <r>
    <s v="AA"/>
    <s v="CU00"/>
    <s v="JRNL00536573"/>
    <s v="CF00-MS410-6120-8900"/>
    <s v="CF00"/>
    <s v="MS410"/>
    <s v="6120"/>
    <x v="3"/>
    <s v=""/>
    <x v="1661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4925"/>
    <s v="CF00-MS410-6120-8900"/>
    <s v="CF00"/>
    <s v="MS410"/>
    <s v="6120"/>
    <x v="3"/>
    <s v=""/>
    <x v="1177"/>
    <s v="MS410_Payroll Accrual 1B"/>
    <x v="0"/>
    <s v="F8_MS410_PA1B"/>
    <s v="TARGET"/>
    <d v="2021-04-30T00:00:00"/>
    <d v="2021-05-05T00:00:00"/>
    <s v="Yes"/>
    <s v="Measurement-SF"/>
    <x v="0"/>
  </r>
  <r>
    <s v="AA"/>
    <s v="CU00"/>
    <s v="JRNL00538415"/>
    <s v="CF00-MS410-6120-8900"/>
    <s v="CF00"/>
    <s v="MS410"/>
    <s v="6120"/>
    <x v="3"/>
    <s v=""/>
    <x v="1662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900"/>
    <s v="CF00"/>
    <s v="MS410"/>
    <s v="6120"/>
    <x v="3"/>
    <s v=""/>
    <x v="1663"/>
    <s v="MS410_Payroll Accrual 1B"/>
    <x v="0"/>
    <s v="F8_MS410_PA1B"/>
    <s v="TARGET"/>
    <d v="2021-03-31T00:00:00"/>
    <d v="2021-04-06T00:00:00"/>
    <s v="Yes"/>
    <s v="Measurement-SF"/>
    <x v="0"/>
  </r>
  <r>
    <s v="PY"/>
    <s v="FC00"/>
    <s v="JRNL00530789"/>
    <s v="CF00-MS410-6110-8900"/>
    <s v="CF00"/>
    <s v="MS410"/>
    <s v="6110"/>
    <x v="3"/>
    <s v=""/>
    <x v="1664"/>
    <s v="FC B08-Salaries"/>
    <x v="0"/>
    <s v=""/>
    <s v="JRNL00530789"/>
    <d v="2021-02-25T00:00:00"/>
    <d v="2021-03-01T00:00:00"/>
    <s v="Yes"/>
    <s v="Measurement-SF"/>
    <x v="1"/>
  </r>
  <r>
    <s v="PY"/>
    <s v="FC00"/>
    <s v="JRNL00539135"/>
    <s v="CF00-MS410-6110-8900"/>
    <s v="CF00"/>
    <s v="MS410"/>
    <s v="6110"/>
    <x v="3"/>
    <s v=""/>
    <x v="1665"/>
    <s v="FC B28-Salaries"/>
    <x v="0"/>
    <s v=""/>
    <s v="JRNL00539135"/>
    <d v="2021-07-15T00:00:00"/>
    <d v="2021-08-02T00:00:00"/>
    <s v="Yes"/>
    <s v="Measurement-SF"/>
    <x v="1"/>
  </r>
  <r>
    <s v="PY"/>
    <s v="FC00"/>
    <s v="JRNL00542398"/>
    <s v="CF00-MS410-6110-8900"/>
    <s v="CF00"/>
    <s v="MS410"/>
    <s v="6110"/>
    <x v="3"/>
    <s v=""/>
    <x v="1666"/>
    <s v="FC B36-Salaries"/>
    <x v="0"/>
    <s v=""/>
    <s v="JRNL00542398"/>
    <d v="2021-09-09T00:00:00"/>
    <d v="2021-10-01T00:00:00"/>
    <s v="Yes"/>
    <s v="Measurement-SF"/>
    <x v="1"/>
  </r>
  <r>
    <s v="AP-ADJ"/>
    <s v="CU00"/>
    <s v="JRNL00528626"/>
    <s v="CF00-FC460-7830-8900"/>
    <s v="CF00"/>
    <s v="FC460"/>
    <s v="7830"/>
    <x v="3"/>
    <s v=""/>
    <x v="1450"/>
    <s v="302-423-3106/WH41 WH41//"/>
    <x v="0"/>
    <s v="990041959X01132021"/>
    <s v="JRNL00528626"/>
    <d v="2021-01-31T00:00:00"/>
    <d v="2021-02-02T00:00:00"/>
    <s v="Yes"/>
    <s v="Facilities-West"/>
    <x v="16"/>
  </r>
  <r>
    <s v="PY"/>
    <s v="FC00"/>
    <s v="JRNL00532529"/>
    <s v="CF00-MS410-6120-8900"/>
    <s v="CF00"/>
    <s v="MS410"/>
    <s v="6120"/>
    <x v="3"/>
    <s v=""/>
    <x v="1667"/>
    <s v="FC B12-OT/On Call/CT"/>
    <x v="0"/>
    <s v=""/>
    <s v="JRNL00532529"/>
    <d v="2021-03-25T00:00:00"/>
    <d v="2021-04-01T00:00:00"/>
    <s v="Yes"/>
    <s v="Measurement-SF"/>
    <x v="0"/>
  </r>
  <r>
    <s v="PY"/>
    <s v="FC00"/>
    <s v="JRNL00540721"/>
    <s v="CF00-MS410-6110-8900"/>
    <s v="CF00"/>
    <s v="MS410"/>
    <s v="6110"/>
    <x v="3"/>
    <s v=""/>
    <x v="1668"/>
    <s v="FC B32-Salaries"/>
    <x v="0"/>
    <s v=""/>
    <s v="JRNL00540721"/>
    <d v="2021-08-12T00:00:00"/>
    <d v="2021-08-30T00:00:00"/>
    <s v="Yes"/>
    <s v="Measurement-SF"/>
    <x v="1"/>
  </r>
  <r>
    <s v="AP-ADJ"/>
    <s v="CU00"/>
    <s v="JRNL00528626"/>
    <s v="CF00-FC460-7830-8900"/>
    <s v="CF00"/>
    <s v="FC460"/>
    <s v="7830"/>
    <x v="3"/>
    <s v=""/>
    <x v="1548"/>
    <s v="302-423-6982/CHESAPEAKE UTILITIES//"/>
    <x v="0"/>
    <s v="990041959X01132021"/>
    <s v="JRNL00528626"/>
    <d v="2021-01-31T00:00:00"/>
    <d v="2021-02-02T00:00:00"/>
    <s v="Yes"/>
    <s v="Facilities-West"/>
    <x v="16"/>
  </r>
  <r>
    <s v="AP-ADJ"/>
    <s v="CU00"/>
    <s v="JRNL00528626"/>
    <s v="CF00-FC460-7830-8900"/>
    <s v="CF00"/>
    <s v="FC460"/>
    <s v="7830"/>
    <x v="3"/>
    <s v=""/>
    <x v="1543"/>
    <s v="302-423-5704/RTU MODEMS DEBARY//"/>
    <x v="0"/>
    <s v="990041959X01132021"/>
    <s v="JRNL00528626"/>
    <d v="2021-01-31T00:00:00"/>
    <d v="2021-02-02T00:00:00"/>
    <s v="Yes"/>
    <s v="Facilities-West"/>
    <x v="16"/>
  </r>
  <r>
    <s v="PY"/>
    <s v="FC00"/>
    <s v="JRNL00534131"/>
    <s v="CF00-MS410-6120-8900"/>
    <s v="CF00"/>
    <s v="MS410"/>
    <s v="6120"/>
    <x v="3"/>
    <s v=""/>
    <x v="1393"/>
    <s v="FC B16-OT/On Call/CT"/>
    <x v="0"/>
    <s v=""/>
    <s v="JRNL00534131"/>
    <d v="2021-04-22T00:00:00"/>
    <d v="2021-05-03T00:00:00"/>
    <s v="Yes"/>
    <s v="Measurement-SF"/>
    <x v="0"/>
  </r>
  <r>
    <s v="AP-ADJ"/>
    <s v="CU00"/>
    <s v="JRNL00528626"/>
    <s v="CF00-FC460-7830-8900"/>
    <s v="CF00"/>
    <s v="FC460"/>
    <s v="7830"/>
    <x v="3"/>
    <s v=""/>
    <x v="1629"/>
    <s v="302-359-8523/CHESAPEAKE UTILITIES//"/>
    <x v="0"/>
    <s v="990041959X01132021"/>
    <s v="JRNL00528626"/>
    <d v="2021-01-31T00:00:00"/>
    <d v="2021-02-02T00:00:00"/>
    <s v="Yes"/>
    <s v="Facilities-West"/>
    <x v="16"/>
  </r>
  <r>
    <s v="AA"/>
    <s v="CU00"/>
    <s v="JRNL00546837"/>
    <s v="CF00-MS410-6110-8900"/>
    <s v="CF00"/>
    <s v="MS410"/>
    <s v="6110"/>
    <x v="3"/>
    <s v=""/>
    <x v="1669"/>
    <s v="MS410_Payroll Accrual 1A"/>
    <x v="0"/>
    <s v="F8_MS410_PA1A"/>
    <s v="TARGET"/>
    <d v="2021-11-30T00:00:00"/>
    <d v="2021-12-05T00:00:00"/>
    <s v="Yes"/>
    <s v="Measurement-SF"/>
    <x v="1"/>
  </r>
  <r>
    <s v="AA"/>
    <s v="CU00"/>
    <s v="JRNL00541818"/>
    <s v="CF00-MS410-6110-8900"/>
    <s v="CF00"/>
    <s v="MS410"/>
    <s v="6110"/>
    <x v="3"/>
    <s v=""/>
    <x v="1670"/>
    <s v="MS410_Payroll Accrual 1A"/>
    <x v="0"/>
    <s v="F8_MS410_PA1A"/>
    <s v="TARGET"/>
    <d v="2021-08-31T00:00:00"/>
    <d v="2021-09-08T00:00:00"/>
    <s v="Yes"/>
    <s v="Measurement-SF"/>
    <x v="1"/>
  </r>
  <r>
    <s v="AA"/>
    <s v="CU00"/>
    <s v="JRNL00531224"/>
    <s v="CF00-MS410-6110-8900"/>
    <s v="CF00"/>
    <s v="MS410"/>
    <s v="6110"/>
    <x v="3"/>
    <s v=""/>
    <x v="1671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29948"/>
    <s v="CF00-MS410-6110-8900"/>
    <s v="CF00"/>
    <s v="MS410"/>
    <s v="6110"/>
    <x v="3"/>
    <s v=""/>
    <x v="1672"/>
    <s v="MS410_Payroll Accrual 1A"/>
    <x v="0"/>
    <s v="F8_MS410_PA1A"/>
    <s v="TARGET"/>
    <d v="2021-01-31T00:00:00"/>
    <d v="2021-02-10T00:00:00"/>
    <s v="Yes"/>
    <s v="Measurement-SF"/>
    <x v="1"/>
  </r>
  <r>
    <s v="AA"/>
    <s v="CU00"/>
    <s v="JRNL00543484"/>
    <s v="CF00-MS410-6110-8900"/>
    <s v="CF00"/>
    <s v="MS410"/>
    <s v="6110"/>
    <x v="3"/>
    <s v=""/>
    <x v="1673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40123"/>
    <s v="CF00-MS410-6110-8900"/>
    <s v="CF00"/>
    <s v="MS410"/>
    <s v="6110"/>
    <x v="3"/>
    <s v=""/>
    <x v="1674"/>
    <s v="MS410_Payroll Accrual 1A"/>
    <x v="0"/>
    <s v="F8_MS410_PA1A"/>
    <s v="TARGET"/>
    <d v="2021-07-31T00:00:00"/>
    <d v="2021-08-04T00:00:00"/>
    <s v="Yes"/>
    <s v="Measurement-SF"/>
    <x v="1"/>
  </r>
  <r>
    <s v="AA"/>
    <s v="CU00"/>
    <s v="JRNL00536573"/>
    <s v="CF00-MS410-6110-8900"/>
    <s v="CF00"/>
    <s v="MS410"/>
    <s v="6110"/>
    <x v="3"/>
    <s v=""/>
    <x v="1675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4925"/>
    <s v="CF00-MS410-6110-8900"/>
    <s v="CF00"/>
    <s v="MS410"/>
    <s v="6110"/>
    <x v="3"/>
    <s v=""/>
    <x v="1676"/>
    <s v="MS410_Payroll Accrual 1A"/>
    <x v="0"/>
    <s v="F8_MS410_PA1A"/>
    <s v="TARGET"/>
    <d v="2021-04-30T00:00:00"/>
    <d v="2021-05-05T00:00:00"/>
    <s v="Yes"/>
    <s v="Measurement-SF"/>
    <x v="1"/>
  </r>
  <r>
    <s v="AA"/>
    <s v="CU00"/>
    <s v="JRNL00538415"/>
    <s v="CF00-MS410-6110-8900"/>
    <s v="CF00"/>
    <s v="MS410"/>
    <s v="6110"/>
    <x v="3"/>
    <s v=""/>
    <x v="1677"/>
    <s v="MS410_Payroll Accrual 1A"/>
    <x v="0"/>
    <s v="F8_MS410_PA1A"/>
    <s v="TARGET"/>
    <d v="2021-06-30T00:00:00"/>
    <d v="2021-07-06T00:00:00"/>
    <s v="Yes"/>
    <s v="Measurement-SF"/>
    <x v="1"/>
  </r>
  <r>
    <s v="AA"/>
    <s v="CU00"/>
    <s v="JRNL00533161"/>
    <s v="CF00-MS410-6110-8900"/>
    <s v="CF00"/>
    <s v="MS410"/>
    <s v="6110"/>
    <x v="3"/>
    <s v=""/>
    <x v="1678"/>
    <s v="MS410_Payroll Accrual 1A"/>
    <x v="0"/>
    <s v="F8_MS410_PA1A"/>
    <s v="TARGET"/>
    <d v="2021-03-31T00:00:00"/>
    <d v="2021-04-06T00:00:00"/>
    <s v="Yes"/>
    <s v="Measurement-SF"/>
    <x v="1"/>
  </r>
  <r>
    <s v="PY"/>
    <s v="FC00"/>
    <s v="JRNL00545925"/>
    <s v="CF00-MS410-6120-8900"/>
    <s v="CF00"/>
    <s v="MS410"/>
    <s v="6120"/>
    <x v="3"/>
    <s v=""/>
    <x v="1679"/>
    <s v="FC B44-OT/On Call/CT"/>
    <x v="0"/>
    <s v=""/>
    <s v="JRNL00545925"/>
    <d v="2021-11-04T00:00:00"/>
    <d v="2021-12-01T00:00:00"/>
    <s v="Yes"/>
    <s v="Measurement-SF"/>
    <x v="0"/>
  </r>
  <r>
    <s v="AP-ADJ"/>
    <s v="CU00"/>
    <s v="JRNL00528626"/>
    <s v="CF00-FC460-7830-8900"/>
    <s v="CF00"/>
    <s v="FC460"/>
    <s v="7830"/>
    <x v="3"/>
    <s v=""/>
    <x v="1406"/>
    <s v="302-526-9035/WH36 WH36//"/>
    <x v="0"/>
    <s v="990041959X01132021"/>
    <s v="JRNL00528626"/>
    <d v="2021-01-31T00:00:00"/>
    <d v="2021-02-02T00:00:00"/>
    <s v="Yes"/>
    <s v="Facilities-West"/>
    <x v="16"/>
  </r>
  <r>
    <s v="SYS-AP"/>
    <s v="FC00"/>
    <s v="JRNL00545309"/>
    <s v="CF00-FC460-7830-8900"/>
    <s v="CF00"/>
    <s v="FC460"/>
    <s v="7830"/>
    <x v="3"/>
    <s v=""/>
    <x v="1504"/>
    <s v="1/4-INCH SS PLUGS"/>
    <x v="14"/>
    <s v="2021-3192"/>
    <s v="VO885214"/>
    <d v="2021-11-03T00:00:00"/>
    <d v="2021-11-04T00:00:00"/>
    <s v="Yes"/>
    <s v="Facilities-West"/>
    <x v="16"/>
  </r>
  <r>
    <s v="SYS-AP"/>
    <s v="FC00"/>
    <s v="JRNL00530551"/>
    <s v="CF00-FC460-7830-8900"/>
    <s v="CF00"/>
    <s v="FC460"/>
    <s v="7830"/>
    <x v="3"/>
    <s v=""/>
    <x v="1680"/>
    <s v="M&amp;R INDUSTRIAL ITEMS"/>
    <x v="14"/>
    <s v="2021-2926"/>
    <s v="VO837314"/>
    <d v="2021-02-23T00:00:00"/>
    <d v="2021-02-24T00:00:00"/>
    <s v="Yes"/>
    <s v="Facilities-West"/>
    <x v="16"/>
  </r>
  <r>
    <s v="AA"/>
    <s v="CU00"/>
    <s v="JRNL00536617"/>
    <s v="CF00-MS410-6120-8900"/>
    <s v="CF00"/>
    <s v="MS410"/>
    <s v="6120"/>
    <x v="3"/>
    <s v=""/>
    <x v="1681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35900"/>
    <s v="CF00-MS410-6120-8900"/>
    <s v="CF00"/>
    <s v="MS410"/>
    <s v="6120"/>
    <x v="3"/>
    <s v=""/>
    <x v="1682"/>
    <s v="FC B18-OT/On Call/CT"/>
    <x v="0"/>
    <s v=""/>
    <s v="JRNL00535900"/>
    <d v="2021-05-06T00:00:00"/>
    <d v="2021-06-01T00:00:00"/>
    <s v="Yes"/>
    <s v="Measurement-SF"/>
    <x v="0"/>
  </r>
  <r>
    <s v="PY"/>
    <s v="FC00"/>
    <s v="JRNL00545925"/>
    <s v="CF00-MS410-6110-8900"/>
    <s v="CF00"/>
    <s v="MS410"/>
    <s v="6110"/>
    <x v="3"/>
    <s v=""/>
    <x v="1683"/>
    <s v="FC B44-Salaries"/>
    <x v="0"/>
    <s v=""/>
    <s v="JRNL00545925"/>
    <d v="2021-11-04T00:00:00"/>
    <d v="2021-12-01T00:00:00"/>
    <s v="Yes"/>
    <s v="Measurement-SF"/>
    <x v="1"/>
  </r>
  <r>
    <s v="AP-ADJ"/>
    <s v="CU00"/>
    <s v="JRNL00528626"/>
    <s v="CF00-FC460-7830-8900"/>
    <s v="CF00"/>
    <s v="FC460"/>
    <s v="7830"/>
    <x v="3"/>
    <s v=""/>
    <x v="1543"/>
    <s v="302-423-4267/RTU MODEMS DEBARY//"/>
    <x v="0"/>
    <s v="990041959X01132021"/>
    <s v="JRNL00528626"/>
    <d v="2021-01-31T00:00:00"/>
    <d v="2021-02-02T00:00:00"/>
    <s v="Yes"/>
    <s v="Facilities-West"/>
    <x v="16"/>
  </r>
  <r>
    <s v="PY"/>
    <s v="FC00"/>
    <s v="JRNL00546382"/>
    <s v="CF00-MS410-6110-8900"/>
    <s v="CF00"/>
    <s v="MS410"/>
    <s v="6110"/>
    <x v="3"/>
    <s v=""/>
    <x v="1684"/>
    <s v="FC B46-Salaries"/>
    <x v="0"/>
    <s v=""/>
    <s v="JRNL00546382"/>
    <d v="2021-11-18T00:00:00"/>
    <d v="2021-12-01T00:00:00"/>
    <s v="Yes"/>
    <s v="Measurement-SF"/>
    <x v="1"/>
  </r>
  <r>
    <s v="PY"/>
    <s v="FC00"/>
    <s v="JRNL00546382"/>
    <s v="CF00-OP460-6110-8900"/>
    <s v="CF00"/>
    <s v="OP460"/>
    <s v="6110"/>
    <x v="3"/>
    <s v=""/>
    <x v="1421"/>
    <s v="FC B46-Salaries"/>
    <x v="0"/>
    <s v=""/>
    <s v="JRNL00546382"/>
    <d v="2021-11-18T00:00:00"/>
    <d v="2021-12-01T00:00:00"/>
    <s v="Yes"/>
    <s v="Gas Operations-West"/>
    <x v="1"/>
  </r>
  <r>
    <s v="AA"/>
    <s v="CU00"/>
    <s v="JRNL00536617"/>
    <s v="CF00-MS410-6110-8900"/>
    <s v="CF00"/>
    <s v="MS410"/>
    <s v="6110"/>
    <x v="3"/>
    <s v=""/>
    <x v="1685"/>
    <s v="MS410_Payroll Accrual 1A"/>
    <x v="0"/>
    <s v="F8_MS410_PA1A"/>
    <s v="JRNL00536573"/>
    <d v="2021-06-30T00:00:00"/>
    <d v="2021-07-06T00:00:00"/>
    <s v="Yes"/>
    <s v="Measurement-SF"/>
    <x v="1"/>
  </r>
  <r>
    <s v="PY"/>
    <s v="FC00"/>
    <s v="JRNL00542783"/>
    <s v="CF00-MS410-6120-8900"/>
    <s v="CF00"/>
    <s v="MS410"/>
    <s v="6120"/>
    <x v="3"/>
    <s v=""/>
    <x v="1686"/>
    <s v="FC B38-OT/On Call/CT"/>
    <x v="0"/>
    <s v=""/>
    <s v="JRNL00542783"/>
    <d v="2021-09-23T00:00:00"/>
    <d v="2021-10-01T00:00:00"/>
    <s v="Yes"/>
    <s v="Measurement-SF"/>
    <x v="0"/>
  </r>
  <r>
    <s v="SYS-AP"/>
    <s v="FC00"/>
    <s v="JRNL00531010"/>
    <s v="CF00-FC460-7830-8910"/>
    <s v="CF00"/>
    <s v="FC460"/>
    <s v="7830"/>
    <x v="4"/>
    <s v=""/>
    <x v="1687"/>
    <s v="ANNUAL YZ MAINTENANCE AT AUBURN"/>
    <x v="13"/>
    <s v="1121962"/>
    <s v="VO838657"/>
    <d v="2021-03-01T00:00:00"/>
    <d v="2021-03-02T00:00:00"/>
    <s v="Yes"/>
    <s v="Facilities-West"/>
    <x v="16"/>
  </r>
  <r>
    <s v="SYS-AP"/>
    <s v="FC00"/>
    <s v="JRNL00530461"/>
    <s v="CF00-FC460-7830-8910"/>
    <s v="CF00"/>
    <s v="FC460"/>
    <s v="7830"/>
    <x v="4"/>
    <s v=""/>
    <x v="1688"/>
    <s v="LAKE MATTIE GATE ODORANT"/>
    <x v="16"/>
    <s v="11935"/>
    <s v="VO836584"/>
    <d v="2021-02-19T00:00:00"/>
    <d v="2021-02-22T00:00:00"/>
    <s v="Yes"/>
    <s v="Facilities-West"/>
    <x v="16"/>
  </r>
  <r>
    <s v="SYS-AP"/>
    <s v="FC00"/>
    <s v="JRNL00535752"/>
    <s v="CF00-FC460-7830-8910"/>
    <s v="CF00"/>
    <s v="FC460"/>
    <s v="7830"/>
    <x v="4"/>
    <s v=""/>
    <x v="1689"/>
    <s v="PRECO MAINT. AT LW WEST, LW NOR"/>
    <x v="14"/>
    <s v="2021-3034"/>
    <s v="VO854645"/>
    <d v="2021-05-14T00:00:00"/>
    <d v="2021-05-17T00:00:00"/>
    <s v="Yes"/>
    <s v="Facilities-West"/>
    <x v="16"/>
  </r>
  <r>
    <s v="SYS-AP"/>
    <s v="FC00"/>
    <s v="JRNL00536392"/>
    <s v="CF00-FC460-7830-8910"/>
    <s v="CF00"/>
    <s v="FC460"/>
    <s v="7830"/>
    <x v="4"/>
    <s v=""/>
    <x v="1690"/>
    <s v="ODORANT FOR QUINCY GATE"/>
    <x v="16"/>
    <s v="11936"/>
    <s v="VO857510"/>
    <d v="2021-06-01T00:00:00"/>
    <d v="2021-06-02T00:00:00"/>
    <s v="Yes"/>
    <s v="Facilities-West"/>
    <x v="16"/>
  </r>
  <r>
    <s v="SYS-AP"/>
    <s v="FC00"/>
    <s v="JRNL00541278"/>
    <s v="CF00-FC460-7830-8910"/>
    <s v="CF00"/>
    <s v="FC460"/>
    <s v="7830"/>
    <x v="4"/>
    <s v=""/>
    <x v="1691"/>
    <s v="YZ MEMORY MODULE"/>
    <x v="13"/>
    <s v="1123714"/>
    <s v="VO873507"/>
    <d v="2021-08-30T00:00:00"/>
    <d v="2021-08-31T00:00:00"/>
    <s v="Yes"/>
    <s v="Facilities-West"/>
    <x v="16"/>
  </r>
  <r>
    <s v="SYS-AP"/>
    <s v="FC00"/>
    <s v="JRNL00535675"/>
    <s v="CF00-FC460-7830-8910"/>
    <s v="CF00"/>
    <s v="FC460"/>
    <s v="7830"/>
    <x v="4"/>
    <s v=""/>
    <x v="1692"/>
    <s v="GAUGES WITH 1/4-INCH BASE FOR C"/>
    <x v="13"/>
    <s v="1122942"/>
    <s v="VO853880"/>
    <d v="2021-05-12T00:00:00"/>
    <d v="2021-05-13T00:00:00"/>
    <s v="Yes"/>
    <s v="Facilities-West"/>
    <x v="16"/>
  </r>
  <r>
    <s v="SYS-AP"/>
    <s v="FC00"/>
    <s v="JRNL00530461"/>
    <s v="CF00-FC460-7830-8910"/>
    <s v="CF00"/>
    <s v="FC460"/>
    <s v="7830"/>
    <x v="4"/>
    <s v=""/>
    <x v="1693"/>
    <s v="LAKE BLUE GATE ODORANT"/>
    <x v="16"/>
    <s v="11935"/>
    <s v="VO836584"/>
    <d v="2021-02-19T00:00:00"/>
    <d v="2021-02-22T00:00:00"/>
    <s v="Yes"/>
    <s v="Facilities-West"/>
    <x v="16"/>
  </r>
  <r>
    <s v="SYS-AP"/>
    <s v="FC00"/>
    <s v="JRNL00534106"/>
    <s v="CF00-FC460-7830-8910"/>
    <s v="CF00"/>
    <s v="FC460"/>
    <s v="7830"/>
    <x v="4"/>
    <s v=""/>
    <x v="1694"/>
    <s v="ANNUAL YZ MAINTENANCE AT QUINCY"/>
    <x v="13"/>
    <s v="1122434"/>
    <s v="VO849329"/>
    <d v="2021-04-20T00:00:00"/>
    <d v="2021-04-21T00:00:00"/>
    <s v="Yes"/>
    <s v="Facilities-West"/>
    <x v="16"/>
  </r>
  <r>
    <s v="SYS-AP"/>
    <s v="FC00"/>
    <s v="JRNL00530461"/>
    <s v="CF00-FC460-7830-8910"/>
    <s v="CF00"/>
    <s v="FC460"/>
    <s v="7830"/>
    <x v="4"/>
    <s v=""/>
    <x v="1695"/>
    <s v="PLANT CITY WEST GATE ODORANT"/>
    <x v="16"/>
    <s v="11935"/>
    <s v="VO836584"/>
    <d v="2021-02-19T00:00:00"/>
    <d v="2021-02-22T00:00:00"/>
    <s v="Yes"/>
    <s v="Facilities-West"/>
    <x v="16"/>
  </r>
  <r>
    <s v="SYS-AP"/>
    <s v="FC00"/>
    <s v="JRNL00535613"/>
    <s v="CF00-FC460-7830-8910"/>
    <s v="CF00"/>
    <s v="FC460"/>
    <s v="7830"/>
    <x v="4"/>
    <s v=""/>
    <x v="387"/>
    <s v="CITY GATE MAINTENANCE ITEMS"/>
    <x v="14"/>
    <s v="2021-3017"/>
    <s v="VO853126"/>
    <d v="2021-05-10T00:00:00"/>
    <d v="2021-05-11T00:00:00"/>
    <s v="Yes"/>
    <s v="Facilities-West"/>
    <x v="16"/>
  </r>
  <r>
    <s v="SYS-AP"/>
    <s v="FC00"/>
    <s v="JRNL00541083"/>
    <s v="CF00-FC460-7830-8910"/>
    <s v="CF00"/>
    <s v="FC460"/>
    <s v="7830"/>
    <x v="4"/>
    <s v=""/>
    <x v="1696"/>
    <s v="ANNUAL YZ MAINTENANCE AT SONIC"/>
    <x v="13"/>
    <s v="1123762"/>
    <s v="VO873052"/>
    <d v="2021-08-25T00:00:00"/>
    <d v="2021-08-26T00:00:00"/>
    <s v="Yes"/>
    <s v="Facilities-West"/>
    <x v="16"/>
  </r>
  <r>
    <s v="SYS-AP"/>
    <s v="FC00"/>
    <s v="JRNL00535752"/>
    <s v="CF00-FC460-7830-8910"/>
    <s v="CF00"/>
    <s v="FC460"/>
    <s v="7830"/>
    <x v="4"/>
    <s v=""/>
    <x v="1697"/>
    <s v="STATION MAINTENANCE PARTS"/>
    <x v="14"/>
    <s v="2021-3036"/>
    <s v="VO854644"/>
    <d v="2021-05-14T00:00:00"/>
    <d v="2021-05-17T00:00:00"/>
    <s v="Yes"/>
    <s v="Facilities-West"/>
    <x v="16"/>
  </r>
  <r>
    <s v="SYS-AP"/>
    <s v="FC00"/>
    <s v="JRNL00527398"/>
    <s v="CF00-FC460-7830-8910"/>
    <s v="CF00"/>
    <s v="FC460"/>
    <s v="7830"/>
    <x v="4"/>
    <s v=""/>
    <x v="1698"/>
    <s v="WINTER HAVEN YARD; 12/3/2020"/>
    <x v="1"/>
    <s v="113349A"/>
    <s v="VO826871"/>
    <d v="2021-01-05T00:00:00"/>
    <d v="2021-01-06T00:00:00"/>
    <s v="Yes"/>
    <s v="Facilities-West"/>
    <x v="16"/>
  </r>
  <r>
    <s v="SYS-AP"/>
    <s v="FC00"/>
    <s v="JRNL00528524"/>
    <s v="CF00-FC460-7830-8910"/>
    <s v="CF00"/>
    <s v="FC460"/>
    <s v="7830"/>
    <x v="4"/>
    <s v=""/>
    <x v="1699"/>
    <s v="ANNUAL YZ MAINTENANCE AT AUBURN"/>
    <x v="13"/>
    <s v="1121961"/>
    <s v="VO828592"/>
    <d v="2021-01-14T00:00:00"/>
    <d v="2021-01-15T00:00:00"/>
    <s v="Yes"/>
    <s v="Facilities-West"/>
    <x v="16"/>
  </r>
  <r>
    <s v="SYS-AP"/>
    <s v="FC00"/>
    <s v="JRNL00547785"/>
    <s v="CF00-FC460-7830-8910"/>
    <s v="CF00"/>
    <s v="FC460"/>
    <s v="7830"/>
    <x v="4"/>
    <s v=""/>
    <x v="1700"/>
    <s v="ODORIZOR PARTS FOR PRECO AT LAK"/>
    <x v="14"/>
    <s v="2021-3298"/>
    <s v="VO895099"/>
    <d v="2021-12-27T00:00:00"/>
    <d v="2021-12-28T00:00:00"/>
    <s v="Yes"/>
    <s v="Facilities-West"/>
    <x v="16"/>
  </r>
  <r>
    <s v="SYS-AP"/>
    <s v="FC00"/>
    <s v="JRNL00534106"/>
    <s v="CF00-FC460-7830-8910"/>
    <s v="CF00"/>
    <s v="FC460"/>
    <s v="7830"/>
    <x v="4"/>
    <s v=""/>
    <x v="1701"/>
    <s v="ANNUAL YZ MAINTENANCE HAINES CI"/>
    <x v="13"/>
    <s v="1122795"/>
    <s v="VO849328"/>
    <d v="2021-04-20T00:00:00"/>
    <d v="2021-04-21T00:00:00"/>
    <s v="Yes"/>
    <s v="Facilities-West"/>
    <x v="16"/>
  </r>
  <r>
    <s v="SYS-AP"/>
    <s v="FC00"/>
    <s v="JRNL00534414"/>
    <s v="CF00-FC460-7830-8910"/>
    <s v="CF00"/>
    <s v="FC460"/>
    <s v="7830"/>
    <x v="4"/>
    <s v=""/>
    <x v="1702"/>
    <s v="YZ - MILTON ROY FISHER - BULK T"/>
    <x v="13"/>
    <s v="1122763"/>
    <s v="VO850989"/>
    <d v="2021-04-28T00:00:00"/>
    <d v="2021-04-29T00:00:00"/>
    <s v="Yes"/>
    <s v="Facilities-West"/>
    <x v="16"/>
  </r>
  <r>
    <s v="SYS-AP"/>
    <s v="FC00"/>
    <s v="JRNL00539097"/>
    <s v="CF00-FC460-7830-8910"/>
    <s v="CF00"/>
    <s v="FC460"/>
    <s v="7830"/>
    <x v="4"/>
    <s v=""/>
    <x v="1703"/>
    <s v="GATE STATION BATTERIES"/>
    <x v="14"/>
    <s v="2021-3092"/>
    <s v="VO865440"/>
    <d v="2021-07-14T00:00:00"/>
    <d v="2021-07-15T00:00:00"/>
    <s v="Yes"/>
    <s v="Facilities-West"/>
    <x v="16"/>
  </r>
  <r>
    <s v="SYS-AP"/>
    <s v="FC00"/>
    <s v="JRNL00547437"/>
    <s v="CF00-FC460-7830-8910"/>
    <s v="CF00"/>
    <s v="FC460"/>
    <s v="7830"/>
    <x v="4"/>
    <s v=""/>
    <x v="1174"/>
    <s v="ANNUAL YZ MAINTENANCE AT FORT M"/>
    <x v="13"/>
    <s v="1124589"/>
    <s v="VO892692"/>
    <d v="2021-12-13T00:00:00"/>
    <d v="2021-12-14T00:00:00"/>
    <s v="Yes"/>
    <s v="Facilities-West"/>
    <x v="16"/>
  </r>
  <r>
    <s v="SYS-AP"/>
    <s v="FC00"/>
    <s v="JRNL00530461"/>
    <s v="CF00-FC460-7830-8910"/>
    <s v="CF00"/>
    <s v="FC460"/>
    <s v="7830"/>
    <x v="4"/>
    <s v=""/>
    <x v="1704"/>
    <s v="PLANT CITY EAST ODORANT"/>
    <x v="16"/>
    <s v="11935"/>
    <s v="VO836584"/>
    <d v="2021-02-19T00:00:00"/>
    <d v="2021-02-22T00:00:00"/>
    <s v="Yes"/>
    <s v="Facilities-West"/>
    <x v="16"/>
  </r>
  <r>
    <s v="SYS-AP"/>
    <s v="FC00"/>
    <s v="JRNL00531125"/>
    <s v="CF00-FC460-7830-8910"/>
    <s v="CF00"/>
    <s v="FC460"/>
    <s v="7830"/>
    <x v="4"/>
    <s v=""/>
    <x v="1705"/>
    <s v="CITRUS COUNTY YZ"/>
    <x v="13"/>
    <s v="1122128"/>
    <s v="VO838924"/>
    <d v="2021-03-02T00:00:00"/>
    <d v="2021-03-03T00:00:00"/>
    <s v="Yes"/>
    <s v="Facilities-West"/>
    <x v="16"/>
  </r>
  <r>
    <s v="SYS-AP"/>
    <s v="FC00"/>
    <s v="JRNL00542837"/>
    <s v="CF00-FC460-7830-8910"/>
    <s v="CF00"/>
    <s v="FC460"/>
    <s v="7830"/>
    <x v="4"/>
    <s v=""/>
    <x v="1706"/>
    <s v="ANNUAL YZ MAINTENANCE AT HOLMES"/>
    <x v="13"/>
    <s v="1123970"/>
    <s v="VO878460"/>
    <d v="2021-09-28T00:00:00"/>
    <d v="2021-09-29T00:00:00"/>
    <s v="Yes"/>
    <s v="Facilities-West"/>
    <x v="16"/>
  </r>
  <r>
    <s v="SYS-AP"/>
    <s v="FC00"/>
    <s v="JRNL00546697"/>
    <s v="CF00-FC460-7830-8910"/>
    <s v="CF00"/>
    <s v="FC460"/>
    <s v="7830"/>
    <x v="4"/>
    <s v=""/>
    <x v="1707"/>
    <s v="ODORANT PER POUND (202LBS)"/>
    <x v="13"/>
    <s v="1124550"/>
    <s v="VO890814"/>
    <d v="2021-12-02T00:00:00"/>
    <d v="2021-12-03T00:00:00"/>
    <s v="Yes"/>
    <s v="Facilities-West"/>
    <x v="16"/>
  </r>
  <r>
    <s v="AP-ACCR"/>
    <s v="CF00"/>
    <s v="JRNL00531493"/>
    <s v="CF00-FC460-7830-8910"/>
    <s v="CF00"/>
    <s v="FC460"/>
    <s v="7830"/>
    <x v="4"/>
    <s v=""/>
    <x v="1708"/>
    <s v="Accrue - DEVTECH SALES INC"/>
    <x v="0"/>
    <s v="1121962"/>
    <s v="JRNL00531302"/>
    <d v="2021-03-31T00:00:00"/>
    <d v="2021-03-06T00:00:00"/>
    <s v="Yes"/>
    <s v="Facilities-West"/>
    <x v="16"/>
  </r>
  <r>
    <s v="PY"/>
    <s v="FC00"/>
    <s v="JRNL00530789"/>
    <s v="CF00-MS410-6120-8910"/>
    <s v="CF00"/>
    <s v="MS410"/>
    <s v="6120"/>
    <x v="4"/>
    <s v=""/>
    <x v="1709"/>
    <s v="FC B08-OT/On Call/CT"/>
    <x v="0"/>
    <s v=""/>
    <s v="JRNL00530789"/>
    <d v="2021-02-25T00:00:00"/>
    <d v="2021-03-01T00:00:00"/>
    <s v="Yes"/>
    <s v="Measurement-SF"/>
    <x v="0"/>
  </r>
  <r>
    <s v="SYS-AP"/>
    <s v="FC00"/>
    <s v="JRNL00535675"/>
    <s v="CF00-FC460-7830-8910"/>
    <s v="CF00"/>
    <s v="FC460"/>
    <s v="7830"/>
    <x v="4"/>
    <s v=""/>
    <x v="1710"/>
    <s v="GAUGES FOR CITRUS GATES"/>
    <x v="13"/>
    <s v="1122958"/>
    <s v="VO853881"/>
    <d v="2021-05-12T00:00:00"/>
    <d v="2021-05-13T00:00:00"/>
    <s v="Yes"/>
    <s v="Facilities-West"/>
    <x v="16"/>
  </r>
  <r>
    <s v="SYS-AP"/>
    <s v="FC00"/>
    <s v="JRNL00541507"/>
    <s v="CF00-FC460-7830-8910"/>
    <s v="CF00"/>
    <s v="FC460"/>
    <s v="7830"/>
    <x v="4"/>
    <s v=""/>
    <x v="1711"/>
    <s v="HAINES CITY STATION"/>
    <x v="2"/>
    <s v="1974"/>
    <s v="VO874332"/>
    <d v="2021-09-01T00:00:00"/>
    <d v="2021-09-02T00:00:00"/>
    <s v="Yes"/>
    <s v="Facilities-West"/>
    <x v="16"/>
  </r>
  <r>
    <s v="PY"/>
    <s v="FC00"/>
    <s v="JRNL00538005"/>
    <s v="CF00-MS410-6110-8910"/>
    <s v="CF00"/>
    <s v="MS410"/>
    <s v="6110"/>
    <x v="4"/>
    <s v=""/>
    <x v="1712"/>
    <s v="FC B24-Salaries"/>
    <x v="0"/>
    <s v=""/>
    <s v="JRNL00538005"/>
    <d v="2021-06-17T00:00:00"/>
    <d v="2021-07-01T00:00:00"/>
    <s v="Yes"/>
    <s v="Measurement-SF"/>
    <x v="1"/>
  </r>
  <r>
    <s v="AA"/>
    <s v="CU00"/>
    <s v="JRNL00545242"/>
    <s v="CF00-OP460-6120-8910"/>
    <s v="CF00"/>
    <s v="OP460"/>
    <s v="6120"/>
    <x v="4"/>
    <s v=""/>
    <x v="1713"/>
    <s v="OP460_Payroll Accrual 1B"/>
    <x v="0"/>
    <s v="F8_OP460_PA1B"/>
    <s v="TARGET"/>
    <d v="2021-10-31T00:00:00"/>
    <d v="2021-11-03T00:00:00"/>
    <s v="Yes"/>
    <s v="Gas Operations-West"/>
    <x v="0"/>
  </r>
  <r>
    <s v="AP-ACCR"/>
    <s v="CF00"/>
    <s v="JRNL00535212"/>
    <s v="CF00-OP460-7830-8910"/>
    <s v="CF00"/>
    <s v="OP460"/>
    <s v="7830"/>
    <x v="4"/>
    <s v=""/>
    <x v="1714"/>
    <s v="Accrue-PRECISION METER REPAIR INC"/>
    <x v="0"/>
    <s v="9228"/>
    <s v="JRNL00534973"/>
    <d v="2021-05-31T00:00:00"/>
    <d v="2021-05-06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822"/>
    <s v="Accrue-PRECISION METER REPAIR INC"/>
    <x v="0"/>
    <s v="9228"/>
    <s v="JRNL00534973"/>
    <d v="2021-05-31T00:00:00"/>
    <d v="2021-05-06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1715"/>
    <s v="Accrue-PRECISION METER REPAIR INC"/>
    <x v="0"/>
    <s v="9228"/>
    <s v="JRNL00534973"/>
    <d v="2021-05-31T00:00:00"/>
    <d v="2021-05-06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1716"/>
    <s v="Accrue-PRECISION METER REPAIR INC"/>
    <x v="0"/>
    <s v="9229"/>
    <s v="JRNL00534973"/>
    <d v="2021-05-31T00:00:00"/>
    <d v="2021-05-06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1717"/>
    <s v="Accrue-PRECISION METER REPAIR INC"/>
    <x v="0"/>
    <s v="9209"/>
    <s v="JRNL00534973"/>
    <d v="2021-05-31T00:00:00"/>
    <d v="2021-05-06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1718"/>
    <s v="Accrue-PRECISION METER REPAIR INC"/>
    <x v="0"/>
    <s v="9224"/>
    <s v="JRNL00534973"/>
    <d v="2021-05-31T00:00:00"/>
    <d v="2021-05-06T00:00:00"/>
    <s v="Yes"/>
    <s v="Gas Operations-West"/>
    <x v="16"/>
  </r>
  <r>
    <s v="SYS-AP"/>
    <s v="FC00"/>
    <s v="JRNL00534106"/>
    <s v="CF00-FC460-7830-8910"/>
    <s v="CF00"/>
    <s v="FC460"/>
    <s v="7830"/>
    <x v="4"/>
    <s v=""/>
    <x v="1719"/>
    <s v="ANNUAL YZ MAINTENANCE ST. CLOUD"/>
    <x v="13"/>
    <s v="1122796"/>
    <s v="VO849327"/>
    <d v="2021-04-20T00:00:00"/>
    <d v="2021-04-21T00:00:00"/>
    <s v="Yes"/>
    <s v="Facilities-West"/>
    <x v="16"/>
  </r>
  <r>
    <s v="SYS-AP"/>
    <s v="FC00"/>
    <s v="JRNL00530551"/>
    <s v="CF00-FC460-7830-8910"/>
    <s v="CF00"/>
    <s v="FC460"/>
    <s v="7830"/>
    <x v="4"/>
    <s v=""/>
    <x v="1720"/>
    <s v="M&amp;R GATE ITEMS"/>
    <x v="14"/>
    <s v="2021-2926"/>
    <s v="VO837314"/>
    <d v="2021-02-23T00:00:00"/>
    <d v="2021-02-24T00:00:00"/>
    <s v="Yes"/>
    <s v="Facilities-West"/>
    <x v="16"/>
  </r>
  <r>
    <s v="SYS-AP"/>
    <s v="FC00"/>
    <s v="JRNL00532049"/>
    <s v="CF00-FC460-7830-8910"/>
    <s v="CF00"/>
    <s v="FC460"/>
    <s v="7830"/>
    <x v="4"/>
    <s v=""/>
    <x v="1721"/>
    <s v="ANNUAL YZ MAINTENANCE AT BARTOW"/>
    <x v="13"/>
    <s v="1122495"/>
    <s v="VO841241"/>
    <d v="2021-03-12T00:00:00"/>
    <d v="2021-03-15T00:00:00"/>
    <s v="Yes"/>
    <s v="Facilities-West"/>
    <x v="16"/>
  </r>
  <r>
    <s v="AA"/>
    <s v="CU00"/>
    <s v="JRNL00545242"/>
    <s v="CF00-OP460-6110-8910"/>
    <s v="CF00"/>
    <s v="OP460"/>
    <s v="6110"/>
    <x v="4"/>
    <s v=""/>
    <x v="1722"/>
    <s v="OP460_Payroll Accrual 1A"/>
    <x v="0"/>
    <s v="F8_OP460_PA1A"/>
    <s v="TARGET"/>
    <d v="2021-10-31T00:00:00"/>
    <d v="2021-11-03T00:00:00"/>
    <s v="Yes"/>
    <s v="Gas Operations-West"/>
    <x v="1"/>
  </r>
  <r>
    <s v="AP-EXSYS"/>
    <s v="CU00"/>
    <s v="JRNL00547947"/>
    <s v="CF00-FC460-7830-8910"/>
    <s v="CF00"/>
    <s v="FC460"/>
    <s v="7830"/>
    <x v="4"/>
    <s v=""/>
    <x v="1723"/>
    <s v="Hagan/Facilities Maintenance-7830"/>
    <x v="0"/>
    <s v="122021"/>
    <s v="JRNL00547947"/>
    <d v="2021-12-31T00:00:00"/>
    <d v="2022-01-03T00:00:00"/>
    <s v="Yes"/>
    <s v="Facilities-West"/>
    <x v="16"/>
  </r>
  <r>
    <s v="AA"/>
    <s v="CU00"/>
    <s v="JRNL00548545"/>
    <s v="CF00-OP460-6320-8910"/>
    <s v="CF00"/>
    <s v="OP460"/>
    <s v="6320"/>
    <x v="4"/>
    <s v=""/>
    <x v="1253"/>
    <s v="Clear OP460 Veh (incl Storm Proj)"/>
    <x v="0"/>
    <s v="F5_OP460_STRMVEH"/>
    <s v="TARGET"/>
    <d v="2021-12-31T00:00:00"/>
    <d v="2022-01-07T00:00:00"/>
    <s v="Yes"/>
    <s v="Gas Operations-West"/>
    <x v="2"/>
  </r>
  <r>
    <s v="AA"/>
    <s v="CU00"/>
    <s v="JRNL00548545"/>
    <s v="CF00-OP460-6310-8910"/>
    <s v="CF00"/>
    <s v="OP460"/>
    <s v="6310"/>
    <x v="4"/>
    <s v=""/>
    <x v="1413"/>
    <s v="Clear OP460 Veh (incl Storm Proj)"/>
    <x v="0"/>
    <s v="F5_OP460_STRMVEH"/>
    <s v="TARGET"/>
    <d v="2021-12-31T00:00:00"/>
    <d v="2022-01-07T00:00:00"/>
    <s v="Yes"/>
    <s v="Gas Operations-West"/>
    <x v="10"/>
  </r>
  <r>
    <s v="SYS-AP"/>
    <s v="FC00"/>
    <s v="JRNL00540836"/>
    <s v="CF00-FC460-7830-8910"/>
    <s v="CF00"/>
    <s v="FC460"/>
    <s v="7830"/>
    <x v="4"/>
    <s v=""/>
    <x v="1689"/>
    <s v="ANNUAL PRECO MAINTENANCE - TREN"/>
    <x v="14"/>
    <s v="2021-3130"/>
    <s v="VO871323"/>
    <d v="2021-08-17T00:00:00"/>
    <d v="2021-08-17T00:00:00"/>
    <s v="Yes"/>
    <s v="Facilities-West"/>
    <x v="16"/>
  </r>
  <r>
    <s v="SYS-AP"/>
    <s v="FC00"/>
    <s v="JRNL00540781"/>
    <s v="CF00-FC460-7830-8910"/>
    <s v="CF00"/>
    <s v="FC460"/>
    <s v="7830"/>
    <x v="4"/>
    <s v=""/>
    <x v="1701"/>
    <s v="ANNUAL YZ MAINTENANCE AT LAKE M"/>
    <x v="13"/>
    <s v="1123600"/>
    <s v="VO870850"/>
    <d v="2021-08-13T00:00:00"/>
    <d v="2021-08-16T00:00:00"/>
    <s v="Yes"/>
    <s v="Facilities-West"/>
    <x v="16"/>
  </r>
  <r>
    <s v="SYS-AP"/>
    <s v="FC00"/>
    <s v="JRNL00532841"/>
    <s v="CF00-FC460-7830-8910"/>
    <s v="CF00"/>
    <s v="FC460"/>
    <s v="7830"/>
    <x v="4"/>
    <s v=""/>
    <x v="1724"/>
    <s v="GAUGES FOR GATE STATIONS"/>
    <x v="13"/>
    <s v="1122570"/>
    <s v="VO845762"/>
    <d v="2021-04-01T00:00:00"/>
    <d v="2021-04-01T00:00:00"/>
    <s v="Yes"/>
    <s v="Facilities-West"/>
    <x v="16"/>
  </r>
  <r>
    <s v="SYS-AP"/>
    <s v="FC00"/>
    <s v="JRNL00532841"/>
    <s v="CF00-FC460-7830-8910"/>
    <s v="CF00"/>
    <s v="FC460"/>
    <s v="7830"/>
    <x v="4"/>
    <s v=""/>
    <x v="1689"/>
    <s v="PRECO MAINT. AT LW WEST, LW NOR"/>
    <x v="14"/>
    <s v="2021-2979"/>
    <s v="VO845809"/>
    <d v="2021-04-01T00:00:00"/>
    <d v="2021-04-01T00:00:00"/>
    <s v="Yes"/>
    <s v="Facilities-West"/>
    <x v="16"/>
  </r>
  <r>
    <s v="SYS-AP"/>
    <s v="FC00"/>
    <s v="JRNL00532049"/>
    <s v="CF00-FC460-7830-8910"/>
    <s v="CF00"/>
    <s v="FC460"/>
    <s v="7830"/>
    <x v="4"/>
    <s v=""/>
    <x v="1725"/>
    <s v="ANNUAL YZ MAINTENANCE AT CLEAR"/>
    <x v="13"/>
    <s v="1122499"/>
    <s v="VO841240"/>
    <d v="2021-03-12T00:00:00"/>
    <d v="2021-03-15T00:00:00"/>
    <s v="Yes"/>
    <s v="Facilities-West"/>
    <x v="16"/>
  </r>
  <r>
    <s v="AA"/>
    <s v="CU00"/>
    <s v="JRNL00548555"/>
    <s v="CF00-OP460-6120-8910"/>
    <s v="CF00"/>
    <s v="OP460"/>
    <s v="6120"/>
    <x v="4"/>
    <s v=""/>
    <x v="1422"/>
    <s v="OP460_Payroll Accrual 1B"/>
    <x v="0"/>
    <s v="F8_OP460_PA1B"/>
    <s v="TARGET"/>
    <d v="2021-12-31T00:00:00"/>
    <d v="2022-01-07T00:00:00"/>
    <s v="Yes"/>
    <s v="Gas Operations-West"/>
    <x v="0"/>
  </r>
  <r>
    <s v="SYS-AP"/>
    <s v="FC00"/>
    <s v="JRNL00546697"/>
    <s v="CF00-FC460-7830-8910"/>
    <s v="CF00"/>
    <s v="FC460"/>
    <s v="7830"/>
    <x v="4"/>
    <s v=""/>
    <x v="1726"/>
    <s v="ODORANT  PER POUND (91LBS)"/>
    <x v="13"/>
    <s v="1124546"/>
    <s v="VO890815"/>
    <d v="2021-12-02T00:00:00"/>
    <d v="2021-12-03T00:00:00"/>
    <s v="Yes"/>
    <s v="Facilities-West"/>
    <x v="16"/>
  </r>
  <r>
    <s v="AA"/>
    <s v="CU00"/>
    <s v="JRNL00548545"/>
    <s v="CF00-OP460-6390-8910"/>
    <s v="CF00"/>
    <s v="OP460"/>
    <s v="6390"/>
    <x v="4"/>
    <s v=""/>
    <x v="1005"/>
    <s v="Clear OP460 Veh (incl Storm Proj)"/>
    <x v="0"/>
    <s v="F5_OP460_STRMVEH"/>
    <s v="TARGET"/>
    <d v="2021-12-31T00:00:00"/>
    <d v="2022-01-07T00:00:00"/>
    <s v="Yes"/>
    <s v="Gas Operations-West"/>
    <x v="12"/>
  </r>
  <r>
    <s v="AA"/>
    <s v="CU00"/>
    <s v="JRNL00548545"/>
    <s v="CF00-OP460-6330-8910"/>
    <s v="CF00"/>
    <s v="OP460"/>
    <s v="6330"/>
    <x v="4"/>
    <s v=""/>
    <x v="1423"/>
    <s v="Clear OP460 Veh (incl Storm Proj)"/>
    <x v="0"/>
    <s v="F5_OP460_STRMVEH"/>
    <s v="TARGET"/>
    <d v="2021-12-31T00:00:00"/>
    <d v="2022-01-07T00:00:00"/>
    <s v="Yes"/>
    <s v="Gas Operations-West"/>
    <x v="11"/>
  </r>
  <r>
    <s v="PY"/>
    <s v="FC00"/>
    <s v="JRNL00533833"/>
    <s v="CF00-MS410-6120-8910"/>
    <s v="CF00"/>
    <s v="MS410"/>
    <s v="6120"/>
    <x v="4"/>
    <s v=""/>
    <x v="1727"/>
    <s v="FC B14-OT/On Call/CT"/>
    <x v="0"/>
    <s v=""/>
    <s v="JRNL00533833"/>
    <d v="2021-04-08T00:00:00"/>
    <d v="2021-05-03T00:00:00"/>
    <s v="Yes"/>
    <s v="Measurement-SF"/>
    <x v="0"/>
  </r>
  <r>
    <s v="AP-ACCR"/>
    <s v="CF00"/>
    <s v="JRNL00531493"/>
    <s v="CF00-FC460-7830-8910"/>
    <s v="CF00"/>
    <s v="FC460"/>
    <s v="7830"/>
    <x v="4"/>
    <s v=""/>
    <x v="1728"/>
    <s v="Accrue - DEVTECH SALES INC"/>
    <x v="0"/>
    <s v="1122128"/>
    <s v="JRNL00531302"/>
    <d v="2021-03-31T00:00:00"/>
    <d v="2021-03-06T00:00:00"/>
    <s v="Yes"/>
    <s v="Facilities-West"/>
    <x v="16"/>
  </r>
  <r>
    <s v="AP-ACCR"/>
    <s v="CF00"/>
    <s v="JRNL00531302"/>
    <s v="CF00-FC460-7830-8910"/>
    <s v="CF00"/>
    <s v="FC460"/>
    <s v="7830"/>
    <x v="4"/>
    <s v=""/>
    <x v="1687"/>
    <s v="Accrue - DEVTECH SALES INC"/>
    <x v="0"/>
    <s v="1121962"/>
    <s v="JRNL00531302"/>
    <d v="2021-02-28T00:00:00"/>
    <d v="2021-03-06T00:00:00"/>
    <s v="Yes"/>
    <s v="Facilities-West"/>
    <x v="16"/>
  </r>
  <r>
    <s v="AP-ACCR"/>
    <s v="CF00"/>
    <s v="JRNL00531302"/>
    <s v="CF00-FC460-7830-8910"/>
    <s v="CF00"/>
    <s v="FC460"/>
    <s v="7830"/>
    <x v="4"/>
    <s v=""/>
    <x v="1705"/>
    <s v="Accrue - DEVTECH SALES INC"/>
    <x v="0"/>
    <s v="1122128"/>
    <s v="JRNL00531302"/>
    <d v="2021-02-28T00:00:00"/>
    <d v="2021-03-06T00:00:00"/>
    <s v="Yes"/>
    <s v="Facilities-West"/>
    <x v="16"/>
  </r>
  <r>
    <s v="PY"/>
    <s v="FC00"/>
    <s v="JRNL00528898"/>
    <s v="CF00-MS410-6110-8910"/>
    <s v="CF00"/>
    <s v="MS410"/>
    <s v="6110"/>
    <x v="4"/>
    <s v=""/>
    <x v="1729"/>
    <s v="FC B02-Salaries"/>
    <x v="0"/>
    <s v=""/>
    <s v="JRNL00528898"/>
    <d v="2021-01-14T00:00:00"/>
    <d v="2021-02-02T00:00:00"/>
    <s v="Yes"/>
    <s v="Measurement-SF"/>
    <x v="1"/>
  </r>
  <r>
    <s v="SYS-AP"/>
    <s v="FC00"/>
    <s v="JRNL00542837"/>
    <s v="CF00-FC460-7830-8910"/>
    <s v="CF00"/>
    <s v="FC460"/>
    <s v="7830"/>
    <x v="4"/>
    <s v=""/>
    <x v="1174"/>
    <s v="ANNUAL YZ MAINTENANCE AT CHATTA"/>
    <x v="13"/>
    <s v="1123971"/>
    <s v="VO878461"/>
    <d v="2021-09-28T00:00:00"/>
    <d v="2021-09-29T00:00:00"/>
    <s v="Yes"/>
    <s v="Facilities-West"/>
    <x v="16"/>
  </r>
  <r>
    <s v="SYS-AP"/>
    <s v="FC00"/>
    <s v="JRNL00544048"/>
    <s v="CF00-FC460-7830-8910"/>
    <s v="CF00"/>
    <s v="FC460"/>
    <s v="7830"/>
    <x v="4"/>
    <s v=""/>
    <x v="1408"/>
    <s v="GAUGES FOR GATES"/>
    <x v="13"/>
    <s v="1124156"/>
    <s v="VO880436"/>
    <d v="2021-10-08T00:00:00"/>
    <d v="2021-10-11T00:00:00"/>
    <s v="Yes"/>
    <s v="Facilities-West"/>
    <x v="16"/>
  </r>
  <r>
    <s v="SYS-AP"/>
    <s v="FC00"/>
    <s v="JRNL00544446"/>
    <s v="CF00-FC460-7830-8910"/>
    <s v="CF00"/>
    <s v="FC460"/>
    <s v="7830"/>
    <x v="4"/>
    <s v=""/>
    <x v="387"/>
    <s v="PRECO ODORIZOR SUPPORT"/>
    <x v="14"/>
    <s v="2021-3196"/>
    <s v="VO883307"/>
    <d v="2021-10-22T00:00:00"/>
    <d v="2021-10-23T00:00:00"/>
    <s v="Yes"/>
    <s v="Facilities-West"/>
    <x v="16"/>
  </r>
  <r>
    <s v="PY"/>
    <s v="FC00"/>
    <s v="JRNL00530014"/>
    <s v="CF00-MS410-6120-8910"/>
    <s v="CF00"/>
    <s v="MS410"/>
    <s v="6120"/>
    <x v="4"/>
    <s v=""/>
    <x v="1730"/>
    <s v="FC B06-OT/On Call/CT"/>
    <x v="0"/>
    <s v=""/>
    <s v="JRNL00530014"/>
    <d v="2021-02-11T00:00:00"/>
    <d v="2021-03-01T00:00:00"/>
    <s v="Yes"/>
    <s v="Measurement-SF"/>
    <x v="0"/>
  </r>
  <r>
    <s v="PY"/>
    <s v="FC00"/>
    <s v="JRNL00538016"/>
    <s v="CF00-MS410-6110-8910"/>
    <s v="CF00"/>
    <s v="MS410"/>
    <s v="6110"/>
    <x v="4"/>
    <s v=""/>
    <x v="1731"/>
    <s v="FC B26-Salaries"/>
    <x v="0"/>
    <s v=""/>
    <s v="JRNL00538016"/>
    <d v="2021-06-30T00:00:00"/>
    <d v="2021-07-01T00:00:00"/>
    <s v="Yes"/>
    <s v="Measurement-SF"/>
    <x v="1"/>
  </r>
  <r>
    <s v="PY"/>
    <s v="FC00"/>
    <s v="JRNL00535891"/>
    <s v="CF00-MS410-6120-8910"/>
    <s v="CF00"/>
    <s v="MS410"/>
    <s v="6120"/>
    <x v="4"/>
    <s v=""/>
    <x v="1732"/>
    <s v="FC B20-OT/On Call/CT"/>
    <x v="0"/>
    <s v=""/>
    <s v="JRNL00535891"/>
    <d v="2021-05-20T00:00:00"/>
    <d v="2021-06-01T00:00:00"/>
    <s v="Yes"/>
    <s v="Measurement-SF"/>
    <x v="0"/>
  </r>
  <r>
    <s v="AP-PCARD"/>
    <s v="CU00"/>
    <s v="JRNL00539592"/>
    <s v="CF00-OP460-7830-8910"/>
    <s v="CF00"/>
    <s v="OP460"/>
    <s v="7830"/>
    <x v="4"/>
    <s v=""/>
    <x v="1733"/>
    <s v="Zimmer/Facilities Maintenance-7830"/>
    <x v="0"/>
    <s v="071921"/>
    <s v="JRNL00539592"/>
    <d v="2021-07-31T00:00:00"/>
    <d v="2021-07-30T00:00:00"/>
    <s v="Yes"/>
    <s v="Gas Operations-West"/>
    <x v="16"/>
  </r>
  <r>
    <s v="AP-PCARD"/>
    <s v="CU00"/>
    <s v="JRNL00539592"/>
    <s v="CF00-OP460-7830-8910"/>
    <s v="CF00"/>
    <s v="OP460"/>
    <s v="7830"/>
    <x v="4"/>
    <s v=""/>
    <x v="1734"/>
    <s v="Zimmer/Facilities Maintenance-7830"/>
    <x v="0"/>
    <s v="071921"/>
    <s v="JRNL00539592"/>
    <d v="2021-07-31T00:00:00"/>
    <d v="2021-07-30T00:00:00"/>
    <s v="Yes"/>
    <s v="Gas Operations-West"/>
    <x v="16"/>
  </r>
  <r>
    <s v="AP-PCARD"/>
    <s v="CU00"/>
    <s v="JRNL00539592"/>
    <s v="CF00-OP460-7830-8910"/>
    <s v="CF00"/>
    <s v="OP460"/>
    <s v="7830"/>
    <x v="4"/>
    <s v=""/>
    <x v="1735"/>
    <s v="Zimmer/Facilities Maintenance-7830"/>
    <x v="0"/>
    <s v="071921"/>
    <s v="JRNL00539592"/>
    <d v="2021-07-31T00:00:00"/>
    <d v="2021-07-30T00:00:00"/>
    <s v="Yes"/>
    <s v="Gas Operations-West"/>
    <x v="16"/>
  </r>
  <r>
    <s v="PY"/>
    <s v="FC00"/>
    <s v="JRNL00547903"/>
    <s v="CF00-MS410-6120-8910"/>
    <s v="CF00"/>
    <s v="MS410"/>
    <s v="6120"/>
    <x v="4"/>
    <s v=""/>
    <x v="1736"/>
    <s v="FC B48-OT/On Call/CT"/>
    <x v="0"/>
    <s v=""/>
    <s v="JRNL00547903"/>
    <d v="2021-12-02T00:00:00"/>
    <d v="2022-01-03T00:00:00"/>
    <s v="Yes"/>
    <s v="Measurement-SF"/>
    <x v="0"/>
  </r>
  <r>
    <s v="PY"/>
    <s v="FC00"/>
    <s v="JRNL00544492"/>
    <s v="CF00-MS410-6120-8910"/>
    <s v="CF00"/>
    <s v="MS410"/>
    <s v="6120"/>
    <x v="4"/>
    <s v=""/>
    <x v="1737"/>
    <s v="FC B42-OT/On Call/CT"/>
    <x v="0"/>
    <s v=""/>
    <s v="JRNL00544492"/>
    <d v="2021-10-21T00:00:00"/>
    <d v="2021-10-29T00:00:00"/>
    <s v="Yes"/>
    <s v="Measurement-SF"/>
    <x v="0"/>
  </r>
  <r>
    <s v="AA"/>
    <s v="CU00"/>
    <s v="JRNL00545232"/>
    <s v="CF00-OP460-6390-8910"/>
    <s v="CF00"/>
    <s v="OP460"/>
    <s v="6390"/>
    <x v="4"/>
    <s v=""/>
    <x v="1738"/>
    <s v="Clear OP460 Veh (incl Storm Proj)"/>
    <x v="0"/>
    <s v="F5_OP460_STRMVEH"/>
    <s v="TARGET"/>
    <d v="2021-10-31T00:00:00"/>
    <d v="2021-11-03T00:00:00"/>
    <s v="Yes"/>
    <s v="Gas Operations-West"/>
    <x v="12"/>
  </r>
  <r>
    <s v="AP-ACCR"/>
    <s v="CF00"/>
    <s v="JRNL00527750"/>
    <s v="CF00-FC460-7830-8910"/>
    <s v="CF00"/>
    <s v="FC460"/>
    <s v="7830"/>
    <x v="4"/>
    <s v=""/>
    <x v="1739"/>
    <s v="Accrue - T &amp; T PIPELINE"/>
    <x v="0"/>
    <s v="113349A"/>
    <s v="JRNL00527548"/>
    <d v="2021-01-31T00:00:00"/>
    <d v="2021-01-08T00:00:00"/>
    <s v="Yes"/>
    <s v="Facilities-West"/>
    <x v="16"/>
  </r>
  <r>
    <s v="AP-ACCR"/>
    <s v="CF00"/>
    <s v="JRNL00535212"/>
    <s v="CF00-OP460-7830-8910"/>
    <s v="CF00"/>
    <s v="OP460"/>
    <s v="7830"/>
    <x v="4"/>
    <s v=""/>
    <x v="1740"/>
    <s v="Accrue-PRECISION METER REPAIR INC"/>
    <x v="0"/>
    <s v="9225"/>
    <s v="JRNL00534973"/>
    <d v="2021-05-31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1"/>
    <s v="Accrue-PRECISION METER REPAIR INC"/>
    <x v="0"/>
    <s v="9225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2"/>
    <s v="Accrue-PRECISION METER REPAIR INC"/>
    <x v="0"/>
    <s v="9228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821"/>
    <s v="Accrue-PRECISION METER REPAIR INC"/>
    <x v="0"/>
    <s v="9228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3"/>
    <s v="Accrue-PRECISION METER REPAIR INC"/>
    <x v="0"/>
    <s v="9228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4"/>
    <s v="Accrue-PRECISION METER REPAIR INC"/>
    <x v="0"/>
    <s v="9229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5"/>
    <s v="Accrue-PRECISION METER REPAIR INC"/>
    <x v="0"/>
    <s v="9209"/>
    <s v="JRNL00534973"/>
    <d v="2021-04-30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46"/>
    <s v="Accrue-PRECISION METER REPAIR INC"/>
    <x v="0"/>
    <s v="9224"/>
    <s v="JRNL00534973"/>
    <d v="2021-04-30T00:00:00"/>
    <d v="2021-05-06T00:00:00"/>
    <s v="Yes"/>
    <s v="Gas Operations-West"/>
    <x v="16"/>
  </r>
  <r>
    <s v="AA"/>
    <s v="CU00"/>
    <s v="JRNL00548546"/>
    <s v="CF00-OP460-6120-8910"/>
    <s v="CF00"/>
    <s v="OP460"/>
    <s v="6120"/>
    <x v="4"/>
    <s v=""/>
    <x v="1441"/>
    <s v="Clear OP460 Py and 62s (excl Storm Proj)"/>
    <x v="0"/>
    <s v="F5_OP460_STRMPYD"/>
    <s v="TARGET"/>
    <d v="2021-12-31T00:00:00"/>
    <d v="2022-01-07T00:00:00"/>
    <s v="Yes"/>
    <s v="Gas Operations-West"/>
    <x v="0"/>
  </r>
  <r>
    <s v="AA"/>
    <s v="CU00"/>
    <s v="JRNL00548546"/>
    <s v="CF00-OP460-6110-8910"/>
    <s v="CF00"/>
    <s v="OP460"/>
    <s v="6110"/>
    <x v="4"/>
    <s v=""/>
    <x v="1442"/>
    <s v="Clear OP460 Py and 62s (excl Storm Proj)"/>
    <x v="0"/>
    <s v="F5_OP460_STRMPYD"/>
    <s v="TARGET"/>
    <d v="2021-12-31T00:00:00"/>
    <d v="2022-01-07T00:00:00"/>
    <s v="Yes"/>
    <s v="Gas Operations-West"/>
    <x v="1"/>
  </r>
  <r>
    <s v="AA"/>
    <s v="CU00"/>
    <s v="JRNL00548546"/>
    <s v="CF00-OP460-6260-8910"/>
    <s v="CF00"/>
    <s v="OP460"/>
    <s v="6260"/>
    <x v="4"/>
    <s v=""/>
    <x v="1443"/>
    <s v="Clear OP460 Py and 62s (excl Storm Proj)"/>
    <x v="0"/>
    <s v="F5_OP460_STRMPYD"/>
    <s v="TARGET"/>
    <d v="2021-12-31T00:00:00"/>
    <d v="2022-01-07T00:00:00"/>
    <s v="Yes"/>
    <s v="Gas Operations-West"/>
    <x v="18"/>
  </r>
  <r>
    <s v="PY"/>
    <s v="FC00"/>
    <s v="JRNL00541166"/>
    <s v="CF00-MS410-6120-8910"/>
    <s v="CF00"/>
    <s v="MS410"/>
    <s v="6120"/>
    <x v="4"/>
    <s v=""/>
    <x v="1393"/>
    <s v="FC B34-OT/On Call/CT"/>
    <x v="0"/>
    <s v=""/>
    <s v="JRNL00541166"/>
    <d v="2021-08-26T00:00:00"/>
    <d v="2021-08-30T00:00:00"/>
    <s v="Yes"/>
    <s v="Measurement-SF"/>
    <x v="0"/>
  </r>
  <r>
    <s v="AA"/>
    <s v="CU00"/>
    <s v="JRNL00548546"/>
    <s v="CF00-OP460-6250-8910"/>
    <s v="CF00"/>
    <s v="OP460"/>
    <s v="6250"/>
    <x v="4"/>
    <s v=""/>
    <x v="1444"/>
    <s v="Clear OP460 Py and 62s (excl Storm Proj)"/>
    <x v="0"/>
    <s v="F5_OP460_STRMPYD"/>
    <s v="TARGET"/>
    <d v="2021-12-31T00:00:00"/>
    <d v="2022-01-07T00:00:00"/>
    <s v="Yes"/>
    <s v="Gas Operations-West"/>
    <x v="13"/>
  </r>
  <r>
    <s v="AA"/>
    <s v="CU00"/>
    <s v="JRNL00548546"/>
    <s v="CF00-OP460-6230-8910"/>
    <s v="CF00"/>
    <s v="OP460"/>
    <s v="6230"/>
    <x v="4"/>
    <s v=""/>
    <x v="1446"/>
    <s v="Clear OP460 Py and 62s (excl Storm Proj)"/>
    <x v="0"/>
    <s v="F5_OP460_STRMPYD"/>
    <s v="TARGET"/>
    <d v="2021-12-31T00:00:00"/>
    <d v="2022-01-07T00:00:00"/>
    <s v="Yes"/>
    <s v="Gas Operations-West"/>
    <x v="15"/>
  </r>
  <r>
    <s v="AA"/>
    <s v="CU00"/>
    <s v="JRNL00548546"/>
    <s v="CF00-OP460-6240-8910"/>
    <s v="CF00"/>
    <s v="OP460"/>
    <s v="6240"/>
    <x v="4"/>
    <s v=""/>
    <x v="1445"/>
    <s v="Clear OP460 Py and 62s (excl Storm Proj)"/>
    <x v="0"/>
    <s v="F5_OP460_STRMPYD"/>
    <s v="TARGET"/>
    <d v="2021-12-31T00:00:00"/>
    <d v="2022-01-07T00:00:00"/>
    <s v="Yes"/>
    <s v="Gas Operations-West"/>
    <x v="9"/>
  </r>
  <r>
    <s v="AA"/>
    <s v="CU00"/>
    <s v="JRNL00548546"/>
    <s v="CF00-OP460-6220-8910"/>
    <s v="CF00"/>
    <s v="OP460"/>
    <s v="6220"/>
    <x v="4"/>
    <s v=""/>
    <x v="1448"/>
    <s v="Clear OP460 Py and 62s (excl Storm Proj)"/>
    <x v="0"/>
    <s v="F5_OP460_STRMPYD"/>
    <s v="TARGET"/>
    <d v="2021-12-31T00:00:00"/>
    <d v="2022-01-07T00:00:00"/>
    <s v="Yes"/>
    <s v="Gas Operations-West"/>
    <x v="4"/>
  </r>
  <r>
    <s v="AA"/>
    <s v="CU00"/>
    <s v="JRNL00548546"/>
    <s v="CF00-OP460-6290-8910"/>
    <s v="CF00"/>
    <s v="OP460"/>
    <s v="6290"/>
    <x v="4"/>
    <s v=""/>
    <x v="1447"/>
    <s v="Clear OP460 Py and 62s (excl Storm Proj)"/>
    <x v="0"/>
    <s v="F5_OP460_STRMPYD"/>
    <s v="TARGET"/>
    <d v="2021-12-31T00:00:00"/>
    <d v="2022-01-07T00:00:00"/>
    <s v="Yes"/>
    <s v="Gas Operations-West"/>
    <x v="8"/>
  </r>
  <r>
    <s v="AA"/>
    <s v="CU00"/>
    <s v="JRNL00545233"/>
    <s v="CF00-OP460-6290-8910"/>
    <s v="CF00"/>
    <s v="OP460"/>
    <s v="6290"/>
    <x v="4"/>
    <s v=""/>
    <x v="1747"/>
    <s v="Clear OP460 Py and 62s (excl Storm Proj)"/>
    <x v="0"/>
    <s v="F5_OP460_STRMPYD"/>
    <s v="TARGET"/>
    <d v="2021-10-31T00:00:00"/>
    <d v="2021-11-03T00:00:00"/>
    <s v="Yes"/>
    <s v="Gas Operations-West"/>
    <x v="8"/>
  </r>
  <r>
    <s v="AA"/>
    <s v="CU00"/>
    <s v="JRNL00545233"/>
    <s v="CF00-OP460-6260-8910"/>
    <s v="CF00"/>
    <s v="OP460"/>
    <s v="6260"/>
    <x v="4"/>
    <s v=""/>
    <x v="1748"/>
    <s v="Clear OP460 Py and 62s (excl Storm Proj)"/>
    <x v="0"/>
    <s v="F5_OP460_STRMPYD"/>
    <s v="TARGET"/>
    <d v="2021-10-31T00:00:00"/>
    <d v="2021-11-03T00:00:00"/>
    <s v="Yes"/>
    <s v="Gas Operations-West"/>
    <x v="18"/>
  </r>
  <r>
    <s v="AA"/>
    <s v="CU00"/>
    <s v="JRNL00545233"/>
    <s v="CF00-OP460-6250-8910"/>
    <s v="CF00"/>
    <s v="OP460"/>
    <s v="6250"/>
    <x v="4"/>
    <s v=""/>
    <x v="1749"/>
    <s v="Clear OP460 Py and 62s (excl Storm Proj)"/>
    <x v="0"/>
    <s v="F5_OP460_STRMPYD"/>
    <s v="TARGET"/>
    <d v="2021-10-31T00:00:00"/>
    <d v="2021-11-03T00:00:00"/>
    <s v="Yes"/>
    <s v="Gas Operations-West"/>
    <x v="13"/>
  </r>
  <r>
    <s v="AA"/>
    <s v="CU00"/>
    <s v="JRNL00545233"/>
    <s v="CF00-OP460-6240-8910"/>
    <s v="CF00"/>
    <s v="OP460"/>
    <s v="6240"/>
    <x v="4"/>
    <s v=""/>
    <x v="1256"/>
    <s v="Clear OP460 Py and 62s (excl Storm Proj)"/>
    <x v="0"/>
    <s v="F5_OP460_STRMPYD"/>
    <s v="TARGET"/>
    <d v="2021-10-31T00:00:00"/>
    <d v="2021-11-03T00:00:00"/>
    <s v="Yes"/>
    <s v="Gas Operations-West"/>
    <x v="9"/>
  </r>
  <r>
    <s v="AA"/>
    <s v="CU00"/>
    <s v="JRNL00545233"/>
    <s v="CF00-OP460-6220-8910"/>
    <s v="CF00"/>
    <s v="OP460"/>
    <s v="6220"/>
    <x v="4"/>
    <s v=""/>
    <x v="1750"/>
    <s v="Clear OP460 Py and 62s (excl Storm Proj)"/>
    <x v="0"/>
    <s v="F5_OP460_STRMPYD"/>
    <s v="TARGET"/>
    <d v="2021-10-31T00:00:00"/>
    <d v="2021-11-03T00:00:00"/>
    <s v="Yes"/>
    <s v="Gas Operations-West"/>
    <x v="4"/>
  </r>
  <r>
    <s v="AA"/>
    <s v="CU00"/>
    <s v="JRNL00545233"/>
    <s v="CF00-OP460-6120-8910"/>
    <s v="CF00"/>
    <s v="OP460"/>
    <s v="6120"/>
    <x v="4"/>
    <s v=""/>
    <x v="1751"/>
    <s v="Clear OP460 Py and 62s (excl Storm Proj)"/>
    <x v="0"/>
    <s v="F5_OP460_STRMPYD"/>
    <s v="TARGET"/>
    <d v="2021-10-31T00:00:00"/>
    <d v="2021-11-03T00:00:00"/>
    <s v="Yes"/>
    <s v="Gas Operations-West"/>
    <x v="0"/>
  </r>
  <r>
    <s v="AA"/>
    <s v="CU00"/>
    <s v="JRNL00545233"/>
    <s v="CF00-OP460-6110-8910"/>
    <s v="CF00"/>
    <s v="OP460"/>
    <s v="6110"/>
    <x v="4"/>
    <s v=""/>
    <x v="1752"/>
    <s v="Clear OP460 Py and 62s (excl Storm Proj)"/>
    <x v="0"/>
    <s v="F5_OP460_STRMPYD"/>
    <s v="TARGET"/>
    <d v="2021-10-31T00:00:00"/>
    <d v="2021-11-03T00:00:00"/>
    <s v="Yes"/>
    <s v="Gas Operations-West"/>
    <x v="1"/>
  </r>
  <r>
    <s v="AA"/>
    <s v="CU00"/>
    <s v="JRNL00545232"/>
    <s v="CF00-OP460-6330-8910"/>
    <s v="CF00"/>
    <s v="OP460"/>
    <s v="6330"/>
    <x v="4"/>
    <s v=""/>
    <x v="1195"/>
    <s v="Clear OP460 Veh (incl Storm Proj)"/>
    <x v="0"/>
    <s v="F5_OP460_STRMVEH"/>
    <s v="TARGET"/>
    <d v="2021-10-31T00:00:00"/>
    <d v="2021-11-03T00:00:00"/>
    <s v="Yes"/>
    <s v="Gas Operations-West"/>
    <x v="11"/>
  </r>
  <r>
    <s v="AA"/>
    <s v="CU00"/>
    <s v="JRNL00545232"/>
    <s v="CF00-OP460-6320-8910"/>
    <s v="CF00"/>
    <s v="OP460"/>
    <s v="6320"/>
    <x v="4"/>
    <s v=""/>
    <x v="1753"/>
    <s v="Clear OP460 Veh (incl Storm Proj)"/>
    <x v="0"/>
    <s v="F5_OP460_STRMVEH"/>
    <s v="TARGET"/>
    <d v="2021-10-31T00:00:00"/>
    <d v="2021-11-03T00:00:00"/>
    <s v="Yes"/>
    <s v="Gas Operations-West"/>
    <x v="2"/>
  </r>
  <r>
    <s v="AA"/>
    <s v="CU00"/>
    <s v="JRNL00545232"/>
    <s v="CF00-OP460-6310-8910"/>
    <s v="CF00"/>
    <s v="OP460"/>
    <s v="6310"/>
    <x v="4"/>
    <s v=""/>
    <x v="1754"/>
    <s v="Clear OP460 Veh (incl Storm Proj)"/>
    <x v="0"/>
    <s v="F5_OP460_STRMVEH"/>
    <s v="TARGET"/>
    <d v="2021-10-31T00:00:00"/>
    <d v="2021-11-03T00:00:00"/>
    <s v="Yes"/>
    <s v="Gas Operations-West"/>
    <x v="10"/>
  </r>
  <r>
    <s v="AP-PCARD"/>
    <s v="CU00"/>
    <s v="JRNL00537974"/>
    <s v="CF00-OP460-7830-8910"/>
    <s v="CF00"/>
    <s v="OP460"/>
    <s v="7830"/>
    <x v="4"/>
    <s v=""/>
    <x v="1755"/>
    <s v="Zimmer/Facilities Maintenance-7830"/>
    <x v="0"/>
    <s v="062521"/>
    <s v="JRNL00537974"/>
    <d v="2021-06-30T00:00:00"/>
    <d v="2021-06-30T00:00:00"/>
    <s v="Yes"/>
    <s v="Gas Operations-West"/>
    <x v="16"/>
  </r>
  <r>
    <s v="AP-ACCR"/>
    <s v="CF00"/>
    <s v="JRNL00535212"/>
    <s v="CF00-OP460-7830-8910"/>
    <s v="CF00"/>
    <s v="OP460"/>
    <s v="7830"/>
    <x v="4"/>
    <s v=""/>
    <x v="1756"/>
    <s v="Accrue-CONSOLIDATED PIPE &amp; SUPPLY CO"/>
    <x v="0"/>
    <s v="7711005-000-000"/>
    <s v="JRNL00534973"/>
    <d v="2021-05-31T00:00:00"/>
    <d v="2021-05-06T00:00:00"/>
    <s v="Yes"/>
    <s v="Gas Operations-West"/>
    <x v="16"/>
  </r>
  <r>
    <s v="AP-ACCR"/>
    <s v="CF00"/>
    <s v="JRNL00534973"/>
    <s v="CF00-OP460-7830-8910"/>
    <s v="CF00"/>
    <s v="OP460"/>
    <s v="7830"/>
    <x v="4"/>
    <s v=""/>
    <x v="1757"/>
    <s v="Accrue-CONSOLIDATED PIPE &amp; SUPPLY CO"/>
    <x v="0"/>
    <s v="7711005-000-000"/>
    <s v="JRNL00534973"/>
    <d v="2021-04-30T00:00:00"/>
    <d v="2021-05-06T00:00:00"/>
    <s v="Yes"/>
    <s v="Gas Operations-West"/>
    <x v="16"/>
  </r>
  <r>
    <s v="AA"/>
    <s v="CU00"/>
    <s v="JRNL00529950"/>
    <s v="CF00-PR470-6110-8910"/>
    <s v="CF00"/>
    <s v="PR470"/>
    <s v="6110"/>
    <x v="4"/>
    <s v=""/>
    <x v="1758"/>
    <s v="PR470_Payroll Accrual 1A"/>
    <x v="0"/>
    <s v="F8_PR470_PA1A"/>
    <s v="TARGET"/>
    <d v="2021-01-31T00:00:00"/>
    <d v="2021-02-10T00:00:00"/>
    <s v="Yes"/>
    <s v="Propane Operations-Hernando"/>
    <x v="1"/>
  </r>
  <r>
    <s v="PY"/>
    <s v="FC00"/>
    <s v="JRNL00544492"/>
    <s v="CF00-MS410-6110-8910"/>
    <s v="CF00"/>
    <s v="MS410"/>
    <s v="6110"/>
    <x v="4"/>
    <s v=""/>
    <x v="1759"/>
    <s v="FC B42-Salaries"/>
    <x v="0"/>
    <s v=""/>
    <s v="JRNL00544492"/>
    <d v="2021-10-21T00:00:00"/>
    <d v="2021-10-29T00:00:00"/>
    <s v="Yes"/>
    <s v="Measurement-SF"/>
    <x v="1"/>
  </r>
  <r>
    <s v="AP-ADJ"/>
    <s v="CF00"/>
    <s v="JRNL00535566"/>
    <s v="CF00-OP460-7830-8910"/>
    <s v="CF00"/>
    <s v="OP460"/>
    <s v="7830"/>
    <x v="4"/>
    <s v=""/>
    <x v="1745"/>
    <s v="Accrue-PRECISION METER REPAIR INC"/>
    <x v="0"/>
    <s v="9209"/>
    <s v="JRNL00535557"/>
    <d v="2021-05-31T00:00:00"/>
    <d v="2021-05-10T00:00:00"/>
    <s v="Yes"/>
    <s v="Gas Operations-West"/>
    <x v="16"/>
  </r>
  <r>
    <s v="AP-ADJ"/>
    <s v="CF00"/>
    <s v="JRNL00535566"/>
    <s v="CF00-OP460-7830-8910"/>
    <s v="CF00"/>
    <s v="OP460"/>
    <s v="7830"/>
    <x v="4"/>
    <s v=""/>
    <x v="1746"/>
    <s v="Accrue-PRECISION METER REPAIR INC"/>
    <x v="0"/>
    <s v="9224"/>
    <s v="JRNL00535557"/>
    <d v="2021-05-31T00:00:00"/>
    <d v="2021-05-10T00:00:00"/>
    <s v="Yes"/>
    <s v="Gas Operations-West"/>
    <x v="16"/>
  </r>
  <r>
    <s v="AP-ADJ"/>
    <s v="CF00"/>
    <s v="JRNL00535566"/>
    <s v="CF00-OP460-7830-8910"/>
    <s v="CF00"/>
    <s v="OP460"/>
    <s v="7830"/>
    <x v="4"/>
    <s v=""/>
    <x v="1741"/>
    <s v="Accrue-PRECISION METER REPAIR INC"/>
    <x v="0"/>
    <s v="9225"/>
    <s v="JRNL00535557"/>
    <d v="2021-05-31T00:00:00"/>
    <d v="2021-05-10T00:00:00"/>
    <s v="Yes"/>
    <s v="Gas Operations-West"/>
    <x v="16"/>
  </r>
  <r>
    <s v="AP-ADJ"/>
    <s v="CF00"/>
    <s v="JRNL00535566"/>
    <s v="CF00-OP460-7830-8910"/>
    <s v="CF00"/>
    <s v="OP460"/>
    <s v="7830"/>
    <x v="4"/>
    <s v=""/>
    <x v="1742"/>
    <s v="Accrue-PRECISION METER REPAIR INC"/>
    <x v="0"/>
    <s v="9228"/>
    <s v="JRNL00535557"/>
    <d v="2021-05-31T00:00:00"/>
    <d v="2021-05-10T00:00:00"/>
    <s v="Yes"/>
    <s v="Gas Operations-West"/>
    <x v="16"/>
  </r>
  <r>
    <s v="AP-ADJ"/>
    <s v="CF00"/>
    <s v="JRNL00535566"/>
    <s v="CF00-OP460-7830-8910"/>
    <s v="CF00"/>
    <s v="OP460"/>
    <s v="7830"/>
    <x v="4"/>
    <s v=""/>
    <x v="821"/>
    <s v="Accrue-PRECISION METER REPAIR INC"/>
    <x v="0"/>
    <s v="9228"/>
    <s v="JRNL00535557"/>
    <d v="2021-05-31T00:00:00"/>
    <d v="2021-05-10T00:00:00"/>
    <s v="Yes"/>
    <s v="Gas Operations-West"/>
    <x v="16"/>
  </r>
  <r>
    <s v="AP-ADJ"/>
    <s v="CF00"/>
    <s v="JRNL00535566"/>
    <s v="CF00-OP460-7830-8910"/>
    <s v="CF00"/>
    <s v="OP460"/>
    <s v="7830"/>
    <x v="4"/>
    <s v=""/>
    <x v="1743"/>
    <s v="Accrue-PRECISION METER REPAIR INC"/>
    <x v="0"/>
    <s v="9228"/>
    <s v="JRNL00535557"/>
    <d v="2021-05-31T00:00:00"/>
    <d v="2021-05-10T00:00:00"/>
    <s v="Yes"/>
    <s v="Gas Operations-West"/>
    <x v="16"/>
  </r>
  <r>
    <s v="AP-ADJ"/>
    <s v="CF00"/>
    <s v="JRNL00535557"/>
    <s v="CF00-FC460-7830-8910"/>
    <s v="CF00"/>
    <s v="FC460"/>
    <s v="7830"/>
    <x v="4"/>
    <s v=""/>
    <x v="1746"/>
    <s v="Accrue-PRECISION METER REPAIR INC"/>
    <x v="0"/>
    <s v="9224"/>
    <s v="JRNL00535557"/>
    <d v="2021-04-30T00:00:00"/>
    <d v="2021-05-10T00:00:00"/>
    <s v="Yes"/>
    <s v="Facilities-West"/>
    <x v="16"/>
  </r>
  <r>
    <s v="AP-ADJ"/>
    <s v="CF00"/>
    <s v="JRNL00535557"/>
    <s v="CF00-FC460-7830-8910"/>
    <s v="CF00"/>
    <s v="FC460"/>
    <s v="7830"/>
    <x v="4"/>
    <s v=""/>
    <x v="1741"/>
    <s v="Accrue-PRECISION METER REPAIR INC"/>
    <x v="0"/>
    <s v="9225"/>
    <s v="JRNL00535557"/>
    <d v="2021-04-30T00:00:00"/>
    <d v="2021-05-10T00:00:00"/>
    <s v="Yes"/>
    <s v="Facilities-West"/>
    <x v="16"/>
  </r>
  <r>
    <s v="AP-ADJ"/>
    <s v="CF00"/>
    <s v="JRNL00535557"/>
    <s v="CF00-FC460-7830-8910"/>
    <s v="CF00"/>
    <s v="FC460"/>
    <s v="7830"/>
    <x v="4"/>
    <s v=""/>
    <x v="1742"/>
    <s v="Accrue-PRECISION METER REPAIR INC"/>
    <x v="0"/>
    <s v="9228"/>
    <s v="JRNL00535557"/>
    <d v="2021-04-30T00:00:00"/>
    <d v="2021-05-10T00:00:00"/>
    <s v="Yes"/>
    <s v="Facilities-West"/>
    <x v="16"/>
  </r>
  <r>
    <s v="AP-ADJ"/>
    <s v="CF00"/>
    <s v="JRNL00535557"/>
    <s v="CF00-FC460-7830-8910"/>
    <s v="CF00"/>
    <s v="FC460"/>
    <s v="7830"/>
    <x v="4"/>
    <s v=""/>
    <x v="821"/>
    <s v="Accrue-PRECISION METER REPAIR INC"/>
    <x v="0"/>
    <s v="9228"/>
    <s v="JRNL00535557"/>
    <d v="2021-04-30T00:00:00"/>
    <d v="2021-05-10T00:00:00"/>
    <s v="Yes"/>
    <s v="Facilities-West"/>
    <x v="16"/>
  </r>
  <r>
    <s v="AP-ADJ"/>
    <s v="CF00"/>
    <s v="JRNL00535557"/>
    <s v="CF00-FC460-7830-8910"/>
    <s v="CF00"/>
    <s v="FC460"/>
    <s v="7830"/>
    <x v="4"/>
    <s v=""/>
    <x v="1743"/>
    <s v="Accrue-PRECISION METER REPAIR INC"/>
    <x v="0"/>
    <s v="9228"/>
    <s v="JRNL00535557"/>
    <d v="2021-04-30T00:00:00"/>
    <d v="2021-05-10T00:00:00"/>
    <s v="Yes"/>
    <s v="Facilities-West"/>
    <x v="16"/>
  </r>
  <r>
    <s v="AP-ADJ"/>
    <s v="CF00"/>
    <s v="JRNL00535557"/>
    <s v="CF00-FC460-7830-8910"/>
    <s v="CF00"/>
    <s v="FC460"/>
    <s v="7830"/>
    <x v="4"/>
    <s v=""/>
    <x v="1744"/>
    <s v="Accrue-PRECISION METER REPAIR INC"/>
    <x v="0"/>
    <s v="9229"/>
    <s v="JRNL00535557"/>
    <d v="2021-04-30T00:00:00"/>
    <d v="2021-05-10T00:00:00"/>
    <s v="Yes"/>
    <s v="Facilities-West"/>
    <x v="16"/>
  </r>
  <r>
    <s v="AP-ADJ"/>
    <s v="CF00"/>
    <s v="JRNL00535557"/>
    <s v="CF00-OP460-7830-8910"/>
    <s v="CF00"/>
    <s v="OP460"/>
    <s v="7830"/>
    <x v="4"/>
    <s v=""/>
    <x v="1740"/>
    <s v="Accrue-PRECISION METER REPAIR INC"/>
    <x v="0"/>
    <s v="9225"/>
    <s v="JRNL00535557"/>
    <d v="2021-04-30T00:00:00"/>
    <d v="2021-05-10T00:00:00"/>
    <s v="Yes"/>
    <s v="Gas Operations-West"/>
    <x v="16"/>
  </r>
  <r>
    <s v="AP-ADJ"/>
    <s v="CF00"/>
    <s v="JRNL00535557"/>
    <s v="CF00-OP460-7830-8910"/>
    <s v="CF00"/>
    <s v="OP460"/>
    <s v="7830"/>
    <x v="4"/>
    <s v=""/>
    <x v="1714"/>
    <s v="Accrue-PRECISION METER REPAIR INC"/>
    <x v="0"/>
    <s v="9228"/>
    <s v="JRNL00535557"/>
    <d v="2021-04-30T00:00:00"/>
    <d v="2021-05-10T00:00:00"/>
    <s v="Yes"/>
    <s v="Gas Operations-West"/>
    <x v="16"/>
  </r>
  <r>
    <s v="PY"/>
    <s v="FC00"/>
    <s v="JRNL00539744"/>
    <s v="CF00-MS410-6110-8910"/>
    <s v="CF00"/>
    <s v="MS410"/>
    <s v="6110"/>
    <x v="4"/>
    <s v=""/>
    <x v="1760"/>
    <s v="FC B30-Salaries"/>
    <x v="0"/>
    <s v=""/>
    <s v="JRNL00539744"/>
    <d v="2021-07-31T00:00:00"/>
    <d v="2021-08-02T00:00:00"/>
    <s v="Yes"/>
    <s v="Measurement-SF"/>
    <x v="1"/>
  </r>
  <r>
    <s v="PY"/>
    <s v="FC00"/>
    <s v="JRNL00547898"/>
    <s v="CF00-MS410-6110-8910"/>
    <s v="CF00"/>
    <s v="MS410"/>
    <s v="6110"/>
    <x v="4"/>
    <s v=""/>
    <x v="1761"/>
    <s v="FC B50-Salaries"/>
    <x v="0"/>
    <s v=""/>
    <s v="JRNL00547898"/>
    <d v="2021-12-16T00:00:00"/>
    <d v="2022-01-03T00:00:00"/>
    <s v="Yes"/>
    <s v="Measurement-SF"/>
    <x v="1"/>
  </r>
  <r>
    <s v="AA"/>
    <s v="CU00"/>
    <s v="JRNL00529950"/>
    <s v="CF00-PR470-6120-8910"/>
    <s v="CF00"/>
    <s v="PR470"/>
    <s v="6120"/>
    <x v="4"/>
    <s v=""/>
    <x v="1762"/>
    <s v="PR470_Payroll Accrual 1B"/>
    <x v="0"/>
    <s v="F8_PR470_PA1B"/>
    <s v="TARGET"/>
    <d v="2021-01-31T00:00:00"/>
    <d v="2021-02-10T00:00:00"/>
    <s v="Yes"/>
    <s v="Propane Operations-Hernando"/>
    <x v="0"/>
  </r>
  <r>
    <s v="PY"/>
    <s v="FC00"/>
    <s v="JRNL00530014"/>
    <s v="CF00-MS410-6110-8910"/>
    <s v="CF00"/>
    <s v="MS410"/>
    <s v="6110"/>
    <x v="4"/>
    <s v=""/>
    <x v="1763"/>
    <s v="FC B06-Salaries"/>
    <x v="0"/>
    <s v=""/>
    <s v="JRNL00530014"/>
    <d v="2021-02-11T00:00:00"/>
    <d v="2021-03-01T00:00:00"/>
    <s v="Yes"/>
    <s v="Measurement-SF"/>
    <x v="1"/>
  </r>
  <r>
    <s v="PY"/>
    <s v="FC00"/>
    <s v="JRNL00534131"/>
    <s v="CF00-MS410-6110-8910"/>
    <s v="CF00"/>
    <s v="MS410"/>
    <s v="6110"/>
    <x v="4"/>
    <s v=""/>
    <x v="1764"/>
    <s v="FC B16-Salaries"/>
    <x v="0"/>
    <s v=""/>
    <s v="JRNL00534131"/>
    <d v="2021-04-22T00:00:00"/>
    <d v="2021-05-03T00:00:00"/>
    <s v="Yes"/>
    <s v="Measurement-SF"/>
    <x v="1"/>
  </r>
  <r>
    <s v="PY"/>
    <s v="FC00"/>
    <s v="JRNL00533833"/>
    <s v="CF00-MS410-6110-8910"/>
    <s v="CF00"/>
    <s v="MS410"/>
    <s v="6110"/>
    <x v="4"/>
    <s v=""/>
    <x v="1765"/>
    <s v="FC B14-Salaries"/>
    <x v="0"/>
    <s v=""/>
    <s v="JRNL00533833"/>
    <d v="2021-04-08T00:00:00"/>
    <d v="2021-05-03T00:00:00"/>
    <s v="Yes"/>
    <s v="Measurement-SF"/>
    <x v="1"/>
  </r>
  <r>
    <s v="AP-ADJ"/>
    <s v="CF00"/>
    <s v="JRNL00535557"/>
    <s v="CF00-OP460-7830-8910"/>
    <s v="CF00"/>
    <s v="OP460"/>
    <s v="7830"/>
    <x v="4"/>
    <s v=""/>
    <x v="822"/>
    <s v="Accrue-PRECISION METER REPAIR INC"/>
    <x v="0"/>
    <s v="9228"/>
    <s v="JRNL00535557"/>
    <d v="2021-04-30T00:00:00"/>
    <d v="2021-05-10T00:00:00"/>
    <s v="Yes"/>
    <s v="Gas Operations-West"/>
    <x v="16"/>
  </r>
  <r>
    <s v="AP-ADJ"/>
    <s v="CF00"/>
    <s v="JRNL00535557"/>
    <s v="CF00-OP460-7830-8910"/>
    <s v="CF00"/>
    <s v="OP460"/>
    <s v="7830"/>
    <x v="4"/>
    <s v=""/>
    <x v="1715"/>
    <s v="Accrue-PRECISION METER REPAIR INC"/>
    <x v="0"/>
    <s v="9228"/>
    <s v="JRNL00535557"/>
    <d v="2021-04-30T00:00:00"/>
    <d v="2021-05-10T00:00:00"/>
    <s v="Yes"/>
    <s v="Gas Operations-West"/>
    <x v="16"/>
  </r>
  <r>
    <s v="AP-ADJ"/>
    <s v="CF00"/>
    <s v="JRNL00535557"/>
    <s v="CF00-OP460-7830-8910"/>
    <s v="CF00"/>
    <s v="OP460"/>
    <s v="7830"/>
    <x v="4"/>
    <s v=""/>
    <x v="1716"/>
    <s v="Accrue-PRECISION METER REPAIR INC"/>
    <x v="0"/>
    <s v="9229"/>
    <s v="JRNL00535557"/>
    <d v="2021-04-30T00:00:00"/>
    <d v="2021-05-10T00:00:00"/>
    <s v="Yes"/>
    <s v="Gas Operations-West"/>
    <x v="16"/>
  </r>
  <r>
    <s v="AP-ADJ"/>
    <s v="CF00"/>
    <s v="JRNL00535557"/>
    <s v="CF00-FC460-7830-8910"/>
    <s v="CF00"/>
    <s v="FC460"/>
    <s v="7830"/>
    <x v="4"/>
    <s v=""/>
    <x v="1745"/>
    <s v="Accrue-PRECISION METER REPAIR INC"/>
    <x v="0"/>
    <s v="9209"/>
    <s v="JRNL00535557"/>
    <d v="2021-04-30T00:00:00"/>
    <d v="2021-05-10T00:00:00"/>
    <s v="Yes"/>
    <s v="Facilities-West"/>
    <x v="16"/>
  </r>
  <r>
    <s v="AP-ADJ"/>
    <s v="CF00"/>
    <s v="JRNL00535557"/>
    <s v="CF00-OP460-7830-8910"/>
    <s v="CF00"/>
    <s v="OP460"/>
    <s v="7830"/>
    <x v="4"/>
    <s v=""/>
    <x v="1717"/>
    <s v="Accrue-PRECISION METER REPAIR INC"/>
    <x v="0"/>
    <s v="9209"/>
    <s v="JRNL00535557"/>
    <d v="2021-04-30T00:00:00"/>
    <d v="2021-05-10T00:00:00"/>
    <s v="Yes"/>
    <s v="Gas Operations-West"/>
    <x v="16"/>
  </r>
  <r>
    <s v="AP-ADJ"/>
    <s v="CF00"/>
    <s v="JRNL00535557"/>
    <s v="CF00-OP460-7830-8910"/>
    <s v="CF00"/>
    <s v="OP460"/>
    <s v="7830"/>
    <x v="4"/>
    <s v=""/>
    <x v="1718"/>
    <s v="Accrue-PRECISION METER REPAIR INC"/>
    <x v="0"/>
    <s v="9224"/>
    <s v="JRNL00535557"/>
    <d v="2021-04-30T00:00:00"/>
    <d v="2021-05-10T00:00:00"/>
    <s v="Yes"/>
    <s v="Gas Operations-West"/>
    <x v="16"/>
  </r>
  <r>
    <s v="AP-ADJ"/>
    <s v="CF00"/>
    <s v="JRNL00535566"/>
    <s v="CF00-FC460-7830-8910"/>
    <s v="CF00"/>
    <s v="FC460"/>
    <s v="7830"/>
    <x v="4"/>
    <s v=""/>
    <x v="1715"/>
    <s v="Accrue-PRECISION METER REPAIR INC"/>
    <x v="0"/>
    <s v="9228"/>
    <s v="JRNL00535557"/>
    <d v="2021-05-31T00:00:00"/>
    <d v="2021-05-10T00:00:00"/>
    <s v="Yes"/>
    <s v="Facilities-West"/>
    <x v="16"/>
  </r>
  <r>
    <s v="AP-ADJ"/>
    <s v="CF00"/>
    <s v="JRNL00535566"/>
    <s v="CF00-FC460-7830-8910"/>
    <s v="CF00"/>
    <s v="FC460"/>
    <s v="7830"/>
    <x v="4"/>
    <s v=""/>
    <x v="1716"/>
    <s v="Accrue-PRECISION METER REPAIR INC"/>
    <x v="0"/>
    <s v="9229"/>
    <s v="JRNL00535557"/>
    <d v="2021-05-31T00:00:00"/>
    <d v="2021-05-10T00:00:00"/>
    <s v="Yes"/>
    <s v="Facilities-West"/>
    <x v="16"/>
  </r>
  <r>
    <s v="AP-ADJ"/>
    <s v="CF00"/>
    <s v="JRNL00535566"/>
    <s v="CF00-OP460-7830-8910"/>
    <s v="CF00"/>
    <s v="OP460"/>
    <s v="7830"/>
    <x v="4"/>
    <s v=""/>
    <x v="1744"/>
    <s v="Accrue-PRECISION METER REPAIR INC"/>
    <x v="0"/>
    <s v="9229"/>
    <s v="JRNL00535557"/>
    <d v="2021-05-31T00:00:00"/>
    <d v="2021-05-10T00:00:00"/>
    <s v="Yes"/>
    <s v="Gas Operations-West"/>
    <x v="16"/>
  </r>
  <r>
    <s v="AP-ADJ"/>
    <s v="CF00"/>
    <s v="JRNL00535566"/>
    <s v="CF00-FC460-7830-8910"/>
    <s v="CF00"/>
    <s v="FC460"/>
    <s v="7830"/>
    <x v="4"/>
    <s v=""/>
    <x v="1717"/>
    <s v="Accrue-PRECISION METER REPAIR INC"/>
    <x v="0"/>
    <s v="9209"/>
    <s v="JRNL00535557"/>
    <d v="2021-05-31T00:00:00"/>
    <d v="2021-05-10T00:00:00"/>
    <s v="Yes"/>
    <s v="Facilities-West"/>
    <x v="16"/>
  </r>
  <r>
    <s v="AP-ADJ"/>
    <s v="CF00"/>
    <s v="JRNL00535566"/>
    <s v="CF00-FC460-7830-8910"/>
    <s v="CF00"/>
    <s v="FC460"/>
    <s v="7830"/>
    <x v="4"/>
    <s v=""/>
    <x v="1718"/>
    <s v="Accrue-PRECISION METER REPAIR INC"/>
    <x v="0"/>
    <s v="9224"/>
    <s v="JRNL00535557"/>
    <d v="2021-05-31T00:00:00"/>
    <d v="2021-05-10T00:00:00"/>
    <s v="Yes"/>
    <s v="Facilities-West"/>
    <x v="16"/>
  </r>
  <r>
    <s v="AP-ADJ"/>
    <s v="CF00"/>
    <s v="JRNL00535566"/>
    <s v="CF00-FC460-7830-8910"/>
    <s v="CF00"/>
    <s v="FC460"/>
    <s v="7830"/>
    <x v="4"/>
    <s v=""/>
    <x v="1740"/>
    <s v="Accrue-PRECISION METER REPAIR INC"/>
    <x v="0"/>
    <s v="9225"/>
    <s v="JRNL00535557"/>
    <d v="2021-05-31T00:00:00"/>
    <d v="2021-05-10T00:00:00"/>
    <s v="Yes"/>
    <s v="Facilities-West"/>
    <x v="16"/>
  </r>
  <r>
    <s v="AP-ADJ"/>
    <s v="CF00"/>
    <s v="JRNL00535566"/>
    <s v="CF00-FC460-7830-8910"/>
    <s v="CF00"/>
    <s v="FC460"/>
    <s v="7830"/>
    <x v="4"/>
    <s v=""/>
    <x v="1714"/>
    <s v="Accrue-PRECISION METER REPAIR INC"/>
    <x v="0"/>
    <s v="9228"/>
    <s v="JRNL00535557"/>
    <d v="2021-05-31T00:00:00"/>
    <d v="2021-05-10T00:00:00"/>
    <s v="Yes"/>
    <s v="Facilities-West"/>
    <x v="16"/>
  </r>
  <r>
    <s v="AP-ADJ"/>
    <s v="CF00"/>
    <s v="JRNL00535566"/>
    <s v="CF00-FC460-7830-8910"/>
    <s v="CF00"/>
    <s v="FC460"/>
    <s v="7830"/>
    <x v="4"/>
    <s v=""/>
    <x v="822"/>
    <s v="Accrue-PRECISION METER REPAIR INC"/>
    <x v="0"/>
    <s v="9228"/>
    <s v="JRNL00535557"/>
    <d v="2021-05-31T00:00:00"/>
    <d v="2021-05-10T00:00:00"/>
    <s v="Yes"/>
    <s v="Facilities-West"/>
    <x v="16"/>
  </r>
  <r>
    <s v="PY"/>
    <s v="FC00"/>
    <s v="JRNL00546382"/>
    <s v="CF00-MS410-6120-8910"/>
    <s v="CF00"/>
    <s v="MS410"/>
    <s v="6120"/>
    <x v="4"/>
    <s v=""/>
    <x v="1766"/>
    <s v="FC B46-OT/On Call/CT"/>
    <x v="0"/>
    <s v=""/>
    <s v="JRNL00546382"/>
    <d v="2021-11-18T00:00:00"/>
    <d v="2021-12-01T00:00:00"/>
    <s v="Yes"/>
    <s v="Measurement-SF"/>
    <x v="0"/>
  </r>
  <r>
    <s v="PY"/>
    <s v="FC00"/>
    <s v="JRNL00547897"/>
    <s v="CF00-MS410-6120-8910"/>
    <s v="CF00"/>
    <s v="MS410"/>
    <s v="6120"/>
    <x v="4"/>
    <s v=""/>
    <x v="1767"/>
    <s v="FC B52-OT/On Call/CT"/>
    <x v="0"/>
    <s v=""/>
    <s v="JRNL00547897"/>
    <d v="2021-12-30T00:00:00"/>
    <d v="2022-01-04T00:00:00"/>
    <s v="Yes"/>
    <s v="Measurement-SF"/>
    <x v="0"/>
  </r>
  <r>
    <s v="AP-PCARD"/>
    <s v="CU00"/>
    <s v="JRNL00541197"/>
    <s v="CF00-FC460-7830-8910"/>
    <s v="CF00"/>
    <s v="FC460"/>
    <s v="7830"/>
    <x v="4"/>
    <s v=""/>
    <x v="1768"/>
    <s v="Tamayo/Facilities Maintenance-7830"/>
    <x v="0"/>
    <s v="080921"/>
    <s v="JRNL00541197"/>
    <d v="2021-08-31T00:00:00"/>
    <d v="2021-08-30T00:00:00"/>
    <s v="Yes"/>
    <s v="Facilities-West"/>
    <x v="16"/>
  </r>
  <r>
    <s v="AP-PCARD"/>
    <s v="CU00"/>
    <s v="JRNL00541197"/>
    <s v="CF00-FC460-7830-8910"/>
    <s v="CF00"/>
    <s v="FC460"/>
    <s v="7830"/>
    <x v="4"/>
    <s v=""/>
    <x v="1769"/>
    <s v="Tamayo/Facilities Maintenance-7830"/>
    <x v="0"/>
    <s v="080921"/>
    <s v="JRNL00541197"/>
    <d v="2021-08-31T00:00:00"/>
    <d v="2021-08-30T00:00:00"/>
    <s v="Yes"/>
    <s v="Facilities-West"/>
    <x v="16"/>
  </r>
  <r>
    <s v="AP-PCARD"/>
    <s v="CU00"/>
    <s v="JRNL00541197"/>
    <s v="CF00-FC460-7830-8910"/>
    <s v="CF00"/>
    <s v="FC460"/>
    <s v="7830"/>
    <x v="4"/>
    <s v=""/>
    <x v="1770"/>
    <s v="Tamayo/Facilities Maintenance-7830"/>
    <x v="0"/>
    <s v="080921"/>
    <s v="JRNL00541197"/>
    <d v="2021-08-31T00:00:00"/>
    <d v="2021-08-30T00:00:00"/>
    <s v="Yes"/>
    <s v="Facilities-West"/>
    <x v="16"/>
  </r>
  <r>
    <s v="AP-PCARD"/>
    <s v="CU00"/>
    <s v="JRNL00541197"/>
    <s v="CF00-FC460-7830-8910"/>
    <s v="CF00"/>
    <s v="FC460"/>
    <s v="7830"/>
    <x v="4"/>
    <s v=""/>
    <x v="1771"/>
    <s v="Tamayo/Facilities Maintenance-7830"/>
    <x v="0"/>
    <s v="083021"/>
    <s v="JRNL00541197"/>
    <d v="2021-08-31T00:00:00"/>
    <d v="2021-08-30T00:00:00"/>
    <s v="Yes"/>
    <s v="Facilities-West"/>
    <x v="16"/>
  </r>
  <r>
    <s v="AP-PCARD"/>
    <s v="CU00"/>
    <s v="JRNL00541197"/>
    <s v="CF00-FC460-7830-8910"/>
    <s v="CF00"/>
    <s v="FC460"/>
    <s v="7830"/>
    <x v="4"/>
    <s v=""/>
    <x v="1772"/>
    <s v="Tamayo/Facilities Maintenance-7830"/>
    <x v="0"/>
    <s v="083021"/>
    <s v="JRNL00541197"/>
    <d v="2021-08-31T00:00:00"/>
    <d v="2021-08-30T00:00:00"/>
    <s v="Yes"/>
    <s v="Facilities-West"/>
    <x v="16"/>
  </r>
  <r>
    <s v="AA"/>
    <s v="CU00"/>
    <s v="JRNL00546858"/>
    <s v="CF00-MS410-6120-8910"/>
    <s v="CF00"/>
    <s v="MS410"/>
    <s v="6120"/>
    <x v="4"/>
    <s v=""/>
    <x v="1773"/>
    <s v="MS410_Payroll Accrual 1B"/>
    <x v="0"/>
    <s v="F8_MS410_PA1B"/>
    <s v="JRNL00546837"/>
    <d v="2021-12-31T00:00:00"/>
    <d v="2022-01-07T00:00:00"/>
    <s v="Yes"/>
    <s v="Measurement-SF"/>
    <x v="0"/>
  </r>
  <r>
    <s v="PY"/>
    <s v="FC00"/>
    <s v="JRNL00539744"/>
    <s v="CF00-MS410-6120-8910"/>
    <s v="CF00"/>
    <s v="MS410"/>
    <s v="6120"/>
    <x v="4"/>
    <s v=""/>
    <x v="1774"/>
    <s v="FC B30-OT/On Call/CT"/>
    <x v="0"/>
    <s v=""/>
    <s v="JRNL00539744"/>
    <d v="2021-07-31T00:00:00"/>
    <d v="2021-08-02T00:00:00"/>
    <s v="Yes"/>
    <s v="Measurement-SF"/>
    <x v="0"/>
  </r>
  <r>
    <s v="PY"/>
    <s v="FC00"/>
    <s v="JRNL00528899"/>
    <s v="CF00-MS410-6110-8910"/>
    <s v="CF00"/>
    <s v="MS410"/>
    <s v="6110"/>
    <x v="4"/>
    <s v=""/>
    <x v="1775"/>
    <s v="FC B04-Salaries"/>
    <x v="0"/>
    <s v=""/>
    <s v="JRNL00528899"/>
    <d v="2021-01-28T00:00:00"/>
    <d v="2021-02-02T00:00:00"/>
    <s v="Yes"/>
    <s v="Measurement-SF"/>
    <x v="1"/>
  </r>
  <r>
    <s v="AA"/>
    <s v="CU00"/>
    <s v="JRNL00529939"/>
    <s v="CF00-PR470-6290-8910"/>
    <s v="CF00"/>
    <s v="PR470"/>
    <s v="6290"/>
    <x v="4"/>
    <s v=""/>
    <x v="1257"/>
    <s v="Clear PR470 Py and 62s (excl Storm Proj)"/>
    <x v="0"/>
    <s v="F5_PR470_STRMPYD"/>
    <s v="TARGET"/>
    <d v="2021-01-31T00:00:00"/>
    <d v="2021-02-10T00:00:00"/>
    <s v="Yes"/>
    <s v="Propane Operations-Hernando"/>
    <x v="8"/>
  </r>
  <r>
    <s v="PY"/>
    <s v="FC00"/>
    <s v="JRNL00547898"/>
    <s v="CF00-MS410-6120-8910"/>
    <s v="CF00"/>
    <s v="MS410"/>
    <s v="6120"/>
    <x v="4"/>
    <s v=""/>
    <x v="1776"/>
    <s v="FC B50-OT/On Call/CT"/>
    <x v="0"/>
    <s v=""/>
    <s v="JRNL00547898"/>
    <d v="2021-12-16T00:00:00"/>
    <d v="2022-01-03T00:00:00"/>
    <s v="Yes"/>
    <s v="Measurement-SF"/>
    <x v="0"/>
  </r>
  <r>
    <s v="AA"/>
    <s v="CU00"/>
    <s v="JRNL00529939"/>
    <s v="CF00-PR470-6250-8910"/>
    <s v="CF00"/>
    <s v="PR470"/>
    <s v="6250"/>
    <x v="4"/>
    <s v=""/>
    <x v="1777"/>
    <s v="Clear PR470 Py and 62s (excl Storm Proj)"/>
    <x v="0"/>
    <s v="F5_PR470_STRMPYD"/>
    <s v="TARGET"/>
    <d v="2021-01-31T00:00:00"/>
    <d v="2021-02-10T00:00:00"/>
    <s v="Yes"/>
    <s v="Propane Operations-Hernando"/>
    <x v="13"/>
  </r>
  <r>
    <s v="AA"/>
    <s v="CU00"/>
    <s v="JRNL00529939"/>
    <s v="CF00-PR470-6240-8910"/>
    <s v="CF00"/>
    <s v="PR470"/>
    <s v="6240"/>
    <x v="4"/>
    <s v=""/>
    <x v="1778"/>
    <s v="Clear PR470 Py and 62s (excl Storm Proj)"/>
    <x v="0"/>
    <s v="F5_PR470_STRMPYD"/>
    <s v="TARGET"/>
    <d v="2021-01-31T00:00:00"/>
    <d v="2021-02-10T00:00:00"/>
    <s v="Yes"/>
    <s v="Propane Operations-Hernando"/>
    <x v="9"/>
  </r>
  <r>
    <s v="AA"/>
    <s v="CU00"/>
    <s v="JRNL00529939"/>
    <s v="CF00-PR470-6220-8910"/>
    <s v="CF00"/>
    <s v="PR470"/>
    <s v="6220"/>
    <x v="4"/>
    <s v=""/>
    <x v="1779"/>
    <s v="Clear PR470 Py and 62s (excl Storm Proj)"/>
    <x v="0"/>
    <s v="F5_PR470_STRMPYD"/>
    <s v="TARGET"/>
    <d v="2021-01-31T00:00:00"/>
    <d v="2021-02-10T00:00:00"/>
    <s v="Yes"/>
    <s v="Propane Operations-Hernando"/>
    <x v="4"/>
  </r>
  <r>
    <s v="AA"/>
    <s v="CU00"/>
    <s v="JRNL00529939"/>
    <s v="CF00-PR470-6110-8910"/>
    <s v="CF00"/>
    <s v="PR470"/>
    <s v="6110"/>
    <x v="4"/>
    <s v=""/>
    <x v="1780"/>
    <s v="Clear PR470 Py and 62s (excl Storm Proj)"/>
    <x v="0"/>
    <s v="F5_PR470_STRMPYD"/>
    <s v="TARGET"/>
    <d v="2021-01-31T00:00:00"/>
    <d v="2021-02-10T00:00:00"/>
    <s v="Yes"/>
    <s v="Propane Operations-Hernando"/>
    <x v="1"/>
  </r>
  <r>
    <s v="AA"/>
    <s v="CU00"/>
    <s v="JRNL00540155"/>
    <s v="CF00-MS410-6110-8910"/>
    <s v="CF00"/>
    <s v="MS410"/>
    <s v="6110"/>
    <x v="4"/>
    <s v=""/>
    <x v="1781"/>
    <s v="MS410_Payroll Accrual 1A"/>
    <x v="0"/>
    <s v="F8_MS410_PA1A"/>
    <s v="JRNL00540123"/>
    <d v="2021-08-31T00:00:00"/>
    <d v="2021-09-08T00:00:00"/>
    <s v="Yes"/>
    <s v="Measurement-SF"/>
    <x v="1"/>
  </r>
  <r>
    <s v="AA"/>
    <s v="CU00"/>
    <s v="JRNL00541881"/>
    <s v="CF00-MS410-6110-8910"/>
    <s v="CF00"/>
    <s v="MS410"/>
    <s v="6110"/>
    <x v="4"/>
    <s v=""/>
    <x v="1782"/>
    <s v="MS410_Payroll Accrual 1A"/>
    <x v="0"/>
    <s v="F8_MS410_PA1A"/>
    <s v="JRNL00541818"/>
    <d v="2021-09-30T00:00:00"/>
    <d v="2021-10-05T00:00:00"/>
    <s v="Yes"/>
    <s v="Measurement-SF"/>
    <x v="1"/>
  </r>
  <r>
    <s v="AA"/>
    <s v="CU00"/>
    <s v="JRNL00546858"/>
    <s v="CF00-MS410-6110-8910"/>
    <s v="CF00"/>
    <s v="MS410"/>
    <s v="6110"/>
    <x v="4"/>
    <s v=""/>
    <x v="1783"/>
    <s v="MS410_Payroll Accrual 1A"/>
    <x v="0"/>
    <s v="F8_MS410_PA1A"/>
    <s v="JRNL00546837"/>
    <d v="2021-12-31T00:00:00"/>
    <d v="2022-01-07T00:00:00"/>
    <s v="Yes"/>
    <s v="Measurement-SF"/>
    <x v="1"/>
  </r>
  <r>
    <s v="AA"/>
    <s v="CU00"/>
    <s v="JRNL00548555"/>
    <s v="CF00-OP460-6110-8910"/>
    <s v="CF00"/>
    <s v="OP460"/>
    <s v="6110"/>
    <x v="4"/>
    <s v=""/>
    <x v="1475"/>
    <s v="OP460_Payroll Accrual 1A"/>
    <x v="0"/>
    <s v="F8_OP460_PA1A"/>
    <s v="TARGET"/>
    <d v="2021-12-31T00:00:00"/>
    <d v="2022-01-07T00:00:00"/>
    <s v="Yes"/>
    <s v="Gas Operations-West"/>
    <x v="1"/>
  </r>
  <r>
    <s v="AP-ADJ"/>
    <s v="CF00"/>
    <s v="JRNL00535557"/>
    <s v="CF00-OP460-7830-8910"/>
    <s v="CF00"/>
    <s v="OP460"/>
    <s v="7830"/>
    <x v="4"/>
    <s v=""/>
    <x v="1756"/>
    <s v="Accrue-CONSOLIDATED PIPE &amp; SUPPLY CO"/>
    <x v="0"/>
    <s v="7711005-000-000"/>
    <s v="JRNL00535557"/>
    <d v="2021-04-30T00:00:00"/>
    <d v="2021-05-10T00:00:00"/>
    <s v="Yes"/>
    <s v="Gas Operations-West"/>
    <x v="16"/>
  </r>
  <r>
    <s v="AP-ADJ"/>
    <s v="CF00"/>
    <s v="JRNL00535557"/>
    <s v="CF00-FC460-7830-8910"/>
    <s v="CF00"/>
    <s v="FC460"/>
    <s v="7830"/>
    <x v="4"/>
    <s v=""/>
    <x v="1757"/>
    <s v="Accrue-CONSOLIDATED PIPE &amp; SUPPLY CO"/>
    <x v="0"/>
    <s v="7711005-000-000"/>
    <s v="JRNL00535557"/>
    <d v="2021-04-30T00:00:00"/>
    <d v="2021-05-10T00:00:00"/>
    <s v="Yes"/>
    <s v="Facilities-West"/>
    <x v="16"/>
  </r>
  <r>
    <s v="AP-ADJ"/>
    <s v="CF00"/>
    <s v="JRNL00535566"/>
    <s v="CF00-OP460-7830-8910"/>
    <s v="CF00"/>
    <s v="OP460"/>
    <s v="7830"/>
    <x v="4"/>
    <s v=""/>
    <x v="1757"/>
    <s v="Accrue-CONSOLIDATED PIPE &amp; SUPPLY CO"/>
    <x v="0"/>
    <s v="7711005-000-000"/>
    <s v="JRNL00535557"/>
    <d v="2021-05-31T00:00:00"/>
    <d v="2021-05-10T00:00:00"/>
    <s v="Yes"/>
    <s v="Gas Operations-West"/>
    <x v="16"/>
  </r>
  <r>
    <s v="AP-ADJ"/>
    <s v="CF00"/>
    <s v="JRNL00535566"/>
    <s v="CF00-FC460-7830-8910"/>
    <s v="CF00"/>
    <s v="FC460"/>
    <s v="7830"/>
    <x v="4"/>
    <s v=""/>
    <x v="1756"/>
    <s v="Accrue-CONSOLIDATED PIPE &amp; SUPPLY CO"/>
    <x v="0"/>
    <s v="7711005-000-000"/>
    <s v="JRNL00535557"/>
    <d v="2021-05-31T00:00:00"/>
    <d v="2021-05-10T00:00:00"/>
    <s v="Yes"/>
    <s v="Facilities-West"/>
    <x v="16"/>
  </r>
  <r>
    <s v="PY"/>
    <s v="FC00"/>
    <s v="JRNL00542398"/>
    <s v="CF00-MS410-6120-8910"/>
    <s v="CF00"/>
    <s v="MS410"/>
    <s v="6120"/>
    <x v="4"/>
    <s v=""/>
    <x v="1784"/>
    <s v="FC B36-OT/On Call/CT"/>
    <x v="0"/>
    <s v=""/>
    <s v="JRNL00542398"/>
    <d v="2021-09-09T00:00:00"/>
    <d v="2021-10-01T00:00:00"/>
    <s v="Yes"/>
    <s v="Measurement-SF"/>
    <x v="0"/>
  </r>
  <r>
    <s v="PY"/>
    <s v="FC00"/>
    <s v="JRNL00528898"/>
    <s v="CF00-PR470-6120-8910"/>
    <s v="CF00"/>
    <s v="PR470"/>
    <s v="6120"/>
    <x v="4"/>
    <s v=""/>
    <x v="1785"/>
    <s v="FC B02-OT/On Call/CT"/>
    <x v="0"/>
    <s v=""/>
    <s v="JRNL00528898"/>
    <d v="2021-01-14T00:00:00"/>
    <d v="2021-02-02T00:00:00"/>
    <s v="Yes"/>
    <s v="Propane Operations-Hernando"/>
    <x v="0"/>
  </r>
  <r>
    <s v="PY"/>
    <s v="FC00"/>
    <s v="JRNL00528898"/>
    <s v="CF00-MS410-6120-8910"/>
    <s v="CF00"/>
    <s v="MS410"/>
    <s v="6120"/>
    <x v="4"/>
    <s v=""/>
    <x v="1786"/>
    <s v="FC B02-OT/On Call/CT"/>
    <x v="0"/>
    <s v=""/>
    <s v="JRNL00528898"/>
    <d v="2021-01-14T00:00:00"/>
    <d v="2021-02-02T00:00:00"/>
    <s v="Yes"/>
    <s v="Measurement-SF"/>
    <x v="0"/>
  </r>
  <r>
    <s v="PY"/>
    <s v="FC00"/>
    <s v="JRNL00547903"/>
    <s v="CF00-MS410-6110-8910"/>
    <s v="CF00"/>
    <s v="MS410"/>
    <s v="6110"/>
    <x v="4"/>
    <s v=""/>
    <x v="1787"/>
    <s v="FC B48-Salaries"/>
    <x v="0"/>
    <s v=""/>
    <s v="JRNL00547903"/>
    <d v="2021-12-02T00:00:00"/>
    <d v="2022-01-03T00:00:00"/>
    <s v="Yes"/>
    <s v="Measurement-SF"/>
    <x v="1"/>
  </r>
  <r>
    <s v="AA"/>
    <s v="CU00"/>
    <s v="JRNL00531251"/>
    <s v="CF00-MS410-6120-8910"/>
    <s v="CF00"/>
    <s v="MS410"/>
    <s v="6120"/>
    <x v="4"/>
    <s v=""/>
    <x v="1788"/>
    <s v="MS410_Payroll Accrual 1B"/>
    <x v="0"/>
    <s v="F8_MS410_PA1B"/>
    <s v="JRNL00531224"/>
    <d v="2021-03-31T00:00:00"/>
    <d v="2021-04-06T00:00:00"/>
    <s v="Yes"/>
    <s v="Measurement-SF"/>
    <x v="0"/>
  </r>
  <r>
    <s v="PY"/>
    <s v="FC00"/>
    <s v="JRNL00538005"/>
    <s v="CF00-MS410-6120-8910"/>
    <s v="CF00"/>
    <s v="MS410"/>
    <s v="6120"/>
    <x v="4"/>
    <s v=""/>
    <x v="1789"/>
    <s v="FC B24-OT/On Call/CT"/>
    <x v="0"/>
    <s v=""/>
    <s v="JRNL00538005"/>
    <d v="2021-06-17T00:00:00"/>
    <d v="2021-07-01T00:00:00"/>
    <s v="Yes"/>
    <s v="Measurement-SF"/>
    <x v="0"/>
  </r>
  <r>
    <s v="AA"/>
    <s v="CU00"/>
    <s v="JRNL00535008"/>
    <s v="CF00-MS410-6120-8910"/>
    <s v="CF00"/>
    <s v="MS410"/>
    <s v="6120"/>
    <x v="4"/>
    <s v=""/>
    <x v="1790"/>
    <s v="MS410_Payroll Accrual 1B"/>
    <x v="0"/>
    <s v="F8_MS410_PA1B"/>
    <s v="JRNL00534925"/>
    <d v="2021-05-31T00:00:00"/>
    <d v="2021-06-03T00:00:00"/>
    <s v="Yes"/>
    <s v="Measurement-SF"/>
    <x v="0"/>
  </r>
  <r>
    <s v="AP-PCARD"/>
    <s v="CU00"/>
    <s v="JRNL00532659"/>
    <s v="CF00-OP460-7830-8910"/>
    <s v="CF00"/>
    <s v="OP460"/>
    <s v="7830"/>
    <x v="4"/>
    <s v=""/>
    <x v="1791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2659"/>
    <s v="CF00-OP460-7830-8910"/>
    <s v="CF00"/>
    <s v="OP460"/>
    <s v="7830"/>
    <x v="4"/>
    <s v=""/>
    <x v="1792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2659"/>
    <s v="CF00-OP460-7830-8910"/>
    <s v="CF00"/>
    <s v="OP460"/>
    <s v="7830"/>
    <x v="4"/>
    <s v=""/>
    <x v="1793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2659"/>
    <s v="CF00-OP460-7830-8910"/>
    <s v="CF00"/>
    <s v="OP460"/>
    <s v="7830"/>
    <x v="4"/>
    <s v=""/>
    <x v="1794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2659"/>
    <s v="CF00-OP460-7830-8910"/>
    <s v="CF00"/>
    <s v="OP460"/>
    <s v="7830"/>
    <x v="4"/>
    <s v=""/>
    <x v="1795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2659"/>
    <s v="CF00-OP460-7830-8910"/>
    <s v="CF00"/>
    <s v="OP460"/>
    <s v="7830"/>
    <x v="4"/>
    <s v=""/>
    <x v="1796"/>
    <s v="Zimmer/Facilities Maintenance-7830"/>
    <x v="0"/>
    <s v="032221"/>
    <s v="JRNL00532659"/>
    <d v="2021-03-31T00:00:00"/>
    <d v="2021-04-01T00:00:00"/>
    <s v="Yes"/>
    <s v="Gas Operations-West"/>
    <x v="16"/>
  </r>
  <r>
    <s v="AP-PCARD"/>
    <s v="CU00"/>
    <s v="JRNL00536293"/>
    <s v="CF00-FC460-7830-8910"/>
    <s v="CF00"/>
    <s v="FC460"/>
    <s v="7830"/>
    <x v="4"/>
    <s v=""/>
    <x v="1797"/>
    <s v="Zimmer/Facilities Maintenance-7830"/>
    <x v="0"/>
    <s v="052021"/>
    <s v="JRNL00536293"/>
    <d v="2021-05-31T00:00:00"/>
    <d v="2021-06-01T00:00:00"/>
    <s v="Yes"/>
    <s v="Facilities-West"/>
    <x v="16"/>
  </r>
  <r>
    <s v="AP-PCARD"/>
    <s v="CU00"/>
    <s v="JRNL00536293"/>
    <s v="CF00-FC460-7830-8910"/>
    <s v="CF00"/>
    <s v="FC460"/>
    <s v="7830"/>
    <x v="4"/>
    <s v=""/>
    <x v="1798"/>
    <s v="Zimmer/Facilities Maintenance-7830"/>
    <x v="0"/>
    <s v="052021"/>
    <s v="JRNL00536293"/>
    <d v="2021-05-31T00:00:00"/>
    <d v="2021-06-01T00:00:00"/>
    <s v="Yes"/>
    <s v="Facilities-West"/>
    <x v="16"/>
  </r>
  <r>
    <s v="AP-PCARD"/>
    <s v="CU00"/>
    <s v="JRNL00536293"/>
    <s v="CF00-FC460-7830-8910"/>
    <s v="CF00"/>
    <s v="FC460"/>
    <s v="7830"/>
    <x v="4"/>
    <s v=""/>
    <x v="1799"/>
    <s v="Zimmer/Facilities Maintenance-7830"/>
    <x v="0"/>
    <s v="052021"/>
    <s v="JRNL00536293"/>
    <d v="2021-05-31T00:00:00"/>
    <d v="2021-06-01T00:00:00"/>
    <s v="Yes"/>
    <s v="Facilities-West"/>
    <x v="16"/>
  </r>
  <r>
    <s v="AP-PCARD"/>
    <s v="CU00"/>
    <s v="JRNL00536293"/>
    <s v="CF00-OP460-7830-8910"/>
    <s v="CF00"/>
    <s v="OP460"/>
    <s v="7830"/>
    <x v="4"/>
    <s v=""/>
    <x v="1800"/>
    <s v="Zimmer/Facilities Maintenance-7830"/>
    <x v="0"/>
    <s v="052021"/>
    <s v="JRNL00536293"/>
    <d v="2021-05-31T00:00:00"/>
    <d v="2021-06-01T00:00:00"/>
    <s v="Yes"/>
    <s v="Gas Operations-West"/>
    <x v="16"/>
  </r>
  <r>
    <s v="AP-PCARD"/>
    <s v="CU00"/>
    <s v="JRNL00536293"/>
    <s v="CF00-OP460-7830-8910"/>
    <s v="CF00"/>
    <s v="OP460"/>
    <s v="7830"/>
    <x v="4"/>
    <s v=""/>
    <x v="1801"/>
    <s v="Zimmer/Facilities Maintenance-7830"/>
    <x v="0"/>
    <s v="052021"/>
    <s v="JRNL00536293"/>
    <d v="2021-05-31T00:00:00"/>
    <d v="2021-06-01T00:00:00"/>
    <s v="Yes"/>
    <s v="Gas Operations-West"/>
    <x v="16"/>
  </r>
  <r>
    <s v="PY"/>
    <s v="FC00"/>
    <s v="JRNL00547897"/>
    <s v="CF00-OP460-6110-8910"/>
    <s v="CF00"/>
    <s v="OP460"/>
    <s v="6110"/>
    <x v="4"/>
    <s v=""/>
    <x v="1421"/>
    <s v="FC B52-Salaries"/>
    <x v="0"/>
    <s v=""/>
    <s v="JRNL00547897"/>
    <d v="2021-12-30T00:00:00"/>
    <d v="2022-01-04T00:00:00"/>
    <s v="Yes"/>
    <s v="Gas Operations-West"/>
    <x v="1"/>
  </r>
  <r>
    <s v="PY"/>
    <s v="FC00"/>
    <s v="JRNL00547897"/>
    <s v="CF00-MS410-6110-8910"/>
    <s v="CF00"/>
    <s v="MS410"/>
    <s v="6110"/>
    <x v="4"/>
    <s v=""/>
    <x v="1802"/>
    <s v="FC B52-Salaries"/>
    <x v="0"/>
    <s v=""/>
    <s v="JRNL00547897"/>
    <d v="2021-12-30T00:00:00"/>
    <d v="2022-01-04T00:00:00"/>
    <s v="Yes"/>
    <s v="Measurement-SF"/>
    <x v="1"/>
  </r>
  <r>
    <s v="PY"/>
    <s v="FC00"/>
    <s v="JRNL00539135"/>
    <s v="CF00-MS410-6120-8910"/>
    <s v="CF00"/>
    <s v="MS410"/>
    <s v="6120"/>
    <x v="4"/>
    <s v=""/>
    <x v="1803"/>
    <s v="FC B28-OT/On Call/CT"/>
    <x v="0"/>
    <s v=""/>
    <s v="JRNL00539135"/>
    <d v="2021-07-15T00:00:00"/>
    <d v="2021-08-02T00:00:00"/>
    <s v="Yes"/>
    <s v="Measurement-SF"/>
    <x v="0"/>
  </r>
  <r>
    <s v="PY"/>
    <s v="FC00"/>
    <s v="JRNL00537580"/>
    <s v="CF00-MS410-6120-8910"/>
    <s v="CF00"/>
    <s v="MS410"/>
    <s v="6120"/>
    <x v="4"/>
    <s v=""/>
    <x v="1220"/>
    <s v="FC B22-OT/On Call/CT"/>
    <x v="0"/>
    <s v=""/>
    <s v="JRNL00537580"/>
    <d v="2021-06-03T00:00:00"/>
    <d v="2021-07-01T00:00:00"/>
    <s v="Yes"/>
    <s v="Measurement-SF"/>
    <x v="0"/>
  </r>
  <r>
    <s v="PY"/>
    <s v="FC00"/>
    <s v="JRNL00541166"/>
    <s v="CF00-MS410-6110-8910"/>
    <s v="CF00"/>
    <s v="MS410"/>
    <s v="6110"/>
    <x v="4"/>
    <s v=""/>
    <x v="1804"/>
    <s v="FC B34-Salaries"/>
    <x v="0"/>
    <s v=""/>
    <s v="JRNL00541166"/>
    <d v="2021-08-26T00:00:00"/>
    <d v="2021-08-30T00:00:00"/>
    <s v="Yes"/>
    <s v="Measurement-SF"/>
    <x v="1"/>
  </r>
  <r>
    <s v="PY"/>
    <s v="FC00"/>
    <s v="JRNL00544367"/>
    <s v="CF00-OP460-6110-8910"/>
    <s v="CF00"/>
    <s v="OP460"/>
    <s v="6110"/>
    <x v="4"/>
    <s v=""/>
    <x v="1421"/>
    <s v="FC B40-Salaries"/>
    <x v="0"/>
    <s v=""/>
    <s v="JRNL00544367"/>
    <d v="2021-10-07T00:00:00"/>
    <d v="2021-10-29T00:00:00"/>
    <s v="Yes"/>
    <s v="Gas Operations-West"/>
    <x v="1"/>
  </r>
  <r>
    <s v="PY"/>
    <s v="FC00"/>
    <s v="JRNL00544367"/>
    <s v="CF00-MS410-6110-8910"/>
    <s v="CF00"/>
    <s v="MS410"/>
    <s v="6110"/>
    <x v="4"/>
    <s v=""/>
    <x v="1805"/>
    <s v="FC B40-Salaries"/>
    <x v="0"/>
    <s v=""/>
    <s v="JRNL00544367"/>
    <d v="2021-10-07T00:00:00"/>
    <d v="2021-10-29T00:00:00"/>
    <s v="Yes"/>
    <s v="Measurement-SF"/>
    <x v="1"/>
  </r>
  <r>
    <s v="PY"/>
    <s v="FC00"/>
    <s v="JRNL00532528"/>
    <s v="CF00-MS410-6110-8910"/>
    <s v="CF00"/>
    <s v="MS410"/>
    <s v="6110"/>
    <x v="4"/>
    <s v=""/>
    <x v="1806"/>
    <s v="FC B10-Salaries"/>
    <x v="0"/>
    <s v=""/>
    <s v="JRNL00532528"/>
    <d v="2021-03-11T00:00:00"/>
    <d v="2021-04-01T00:00:00"/>
    <s v="Yes"/>
    <s v="Measurement-SF"/>
    <x v="1"/>
  </r>
  <r>
    <s v="AA"/>
    <s v="CU00"/>
    <s v="JRNL00531251"/>
    <s v="CF00-MS410-6110-8910"/>
    <s v="CF00"/>
    <s v="MS410"/>
    <s v="6110"/>
    <x v="4"/>
    <s v=""/>
    <x v="1807"/>
    <s v="MS410_Payroll Accrual 1A"/>
    <x v="0"/>
    <s v="F8_MS410_PA1A"/>
    <s v="JRNL00531224"/>
    <d v="2021-03-31T00:00:00"/>
    <d v="2021-04-06T00:00:00"/>
    <s v="Yes"/>
    <s v="Measurement-SF"/>
    <x v="1"/>
  </r>
  <r>
    <s v="PY"/>
    <s v="FC00"/>
    <s v="JRNL00535891"/>
    <s v="CF00-MS410-6110-8910"/>
    <s v="CF00"/>
    <s v="MS410"/>
    <s v="6110"/>
    <x v="4"/>
    <s v=""/>
    <x v="1808"/>
    <s v="FC B20-Salaries"/>
    <x v="0"/>
    <s v=""/>
    <s v="JRNL00535891"/>
    <d v="2021-05-20T00:00:00"/>
    <d v="2021-06-01T00:00:00"/>
    <s v="Yes"/>
    <s v="Measurement-SF"/>
    <x v="1"/>
  </r>
  <r>
    <s v="AP-EXSYS"/>
    <s v="CU00"/>
    <s v="JRNL00534277"/>
    <s v="CF00-FC460-7830-8910"/>
    <s v="CF00"/>
    <s v="FC460"/>
    <s v="7830"/>
    <x v="4"/>
    <s v=""/>
    <x v="1809"/>
    <s v="McCarty/Facilities Maintenance-7830"/>
    <x v="0"/>
    <s v="042021"/>
    <s v="JRNL00534277"/>
    <d v="2021-04-30T00:00:00"/>
    <d v="2021-05-03T00:00:00"/>
    <s v="Yes"/>
    <s v="Facilities-West"/>
    <x v="16"/>
  </r>
  <r>
    <s v="AA"/>
    <s v="CU00"/>
    <s v="JRNL00540155"/>
    <s v="CF00-MS410-6120-8910"/>
    <s v="CF00"/>
    <s v="MS410"/>
    <s v="6120"/>
    <x v="4"/>
    <s v=""/>
    <x v="1810"/>
    <s v="MS410_Payroll Accrual 1B"/>
    <x v="0"/>
    <s v="F8_MS410_PA1B"/>
    <s v="JRNL00540123"/>
    <d v="2021-08-31T00:00:00"/>
    <d v="2021-09-08T00:00:00"/>
    <s v="Yes"/>
    <s v="Measurement-SF"/>
    <x v="0"/>
  </r>
  <r>
    <s v="PY"/>
    <s v="FC00"/>
    <s v="JRNL00542783"/>
    <s v="CF00-MS410-6110-8910"/>
    <s v="CF00"/>
    <s v="MS410"/>
    <s v="6110"/>
    <x v="4"/>
    <s v=""/>
    <x v="1811"/>
    <s v="FC B38-Salaries"/>
    <x v="0"/>
    <s v=""/>
    <s v="JRNL00542783"/>
    <d v="2021-09-23T00:00:00"/>
    <d v="2021-10-01T00:00:00"/>
    <s v="Yes"/>
    <s v="Measurement-SF"/>
    <x v="1"/>
  </r>
  <r>
    <s v="AA"/>
    <s v="CU00"/>
    <s v="JRNL00535008"/>
    <s v="CF00-MS410-6110-8910"/>
    <s v="CF00"/>
    <s v="MS410"/>
    <s v="6110"/>
    <x v="4"/>
    <s v=""/>
    <x v="1812"/>
    <s v="MS410_Payroll Accrual 1A"/>
    <x v="0"/>
    <s v="F8_MS410_PA1A"/>
    <s v="JRNL00534925"/>
    <d v="2021-05-31T00:00:00"/>
    <d v="2021-06-03T00:00:00"/>
    <s v="Yes"/>
    <s v="Measurement-SF"/>
    <x v="1"/>
  </r>
  <r>
    <s v="AA"/>
    <s v="CU00"/>
    <s v="JRNL00541881"/>
    <s v="CF00-MS410-6120-8910"/>
    <s v="CF00"/>
    <s v="MS410"/>
    <s v="6120"/>
    <x v="4"/>
    <s v=""/>
    <x v="1813"/>
    <s v="MS410_Payroll Accrual 1B"/>
    <x v="0"/>
    <s v="F8_MS410_PA1B"/>
    <s v="JRNL00541818"/>
    <d v="2021-09-30T00:00:00"/>
    <d v="2021-10-05T00:00:00"/>
    <s v="Yes"/>
    <s v="Measurement-SF"/>
    <x v="0"/>
  </r>
  <r>
    <s v="AP-ACCR"/>
    <s v="CF00"/>
    <s v="JRNL00534973"/>
    <s v="CF00-FC460-7830-8910"/>
    <s v="CF00"/>
    <s v="FC460"/>
    <s v="7830"/>
    <x v="4"/>
    <s v=""/>
    <x v="387"/>
    <s v="Accrue-JEM-TECH INC"/>
    <x v="0"/>
    <s v="2021-3017"/>
    <s v="JRNL00534973"/>
    <d v="2021-04-30T00:00:00"/>
    <d v="2021-05-06T00:00:00"/>
    <s v="Yes"/>
    <s v="Facilities-West"/>
    <x v="16"/>
  </r>
  <r>
    <s v="AP-ACCR"/>
    <s v="CF00"/>
    <s v="JRNL00535212"/>
    <s v="CF00-FC460-7830-8910"/>
    <s v="CF00"/>
    <s v="FC460"/>
    <s v="7830"/>
    <x v="4"/>
    <s v=""/>
    <x v="425"/>
    <s v="Accrue-JEM-TECH INC"/>
    <x v="0"/>
    <s v="2021-3017"/>
    <s v="JRNL00534973"/>
    <d v="2021-05-31T00:00:00"/>
    <d v="2021-05-06T00:00:00"/>
    <s v="Yes"/>
    <s v="Facilities-West"/>
    <x v="16"/>
  </r>
  <r>
    <s v="PY"/>
    <s v="FC00"/>
    <s v="JRNL00538016"/>
    <s v="CF00-MS410-6120-8910"/>
    <s v="CF00"/>
    <s v="MS410"/>
    <s v="6120"/>
    <x v="4"/>
    <s v=""/>
    <x v="1814"/>
    <s v="FC B26-OT/On Call/CT"/>
    <x v="0"/>
    <s v=""/>
    <s v="JRNL00538016"/>
    <d v="2021-06-30T00:00:00"/>
    <d v="2021-07-01T00:00:00"/>
    <s v="Yes"/>
    <s v="Measurement-SF"/>
    <x v="0"/>
  </r>
  <r>
    <s v="AP-PCARD"/>
    <s v="CU00"/>
    <s v="JRNL00532659"/>
    <s v="CF00-FC460-7830-8910"/>
    <s v="CF00"/>
    <s v="FC460"/>
    <s v="7830"/>
    <x v="4"/>
    <s v=""/>
    <x v="1815"/>
    <s v="Washington/Facilities Maintenance-7830"/>
    <x v="0"/>
    <s v="031021"/>
    <s v="JRNL00532659"/>
    <d v="2021-03-31T00:00:00"/>
    <d v="2021-04-01T00:00:00"/>
    <s v="Yes"/>
    <s v="Facilities-West"/>
    <x v="16"/>
  </r>
  <r>
    <s v="AA"/>
    <s v="CU00"/>
    <s v="JRNL00529939"/>
    <s v="CF00-MS410-6110-8910"/>
    <s v="CF00"/>
    <s v="MS410"/>
    <s v="6110"/>
    <x v="4"/>
    <s v=""/>
    <x v="1816"/>
    <s v="Clear MS410 Pay and Dept"/>
    <x v="0"/>
    <s v="F5_MS410_PD"/>
    <s v="TARGET"/>
    <d v="2021-01-31T00:00:00"/>
    <d v="2021-02-10T00:00:00"/>
    <s v="Yes"/>
    <s v="Measurement-SF"/>
    <x v="1"/>
  </r>
  <r>
    <s v="AA"/>
    <s v="CU00"/>
    <s v="JRNL00548545"/>
    <s v="CF00-MS410-6210-8910"/>
    <s v="CF00"/>
    <s v="MS410"/>
    <s v="6210"/>
    <x v="4"/>
    <s v=""/>
    <x v="1817"/>
    <s v="Clear MS410 Pay and Dept"/>
    <x v="0"/>
    <s v="F5_MS410_PD"/>
    <s v="TARGET"/>
    <d v="2021-12-31T00:00:00"/>
    <d v="2022-01-07T00:00:00"/>
    <s v="Yes"/>
    <s v="Measurement-SF"/>
    <x v="3"/>
  </r>
  <r>
    <s v="AA"/>
    <s v="CU00"/>
    <s v="JRNL00548545"/>
    <s v="CF00-MS410-6120-8910"/>
    <s v="CF00"/>
    <s v="MS410"/>
    <s v="6120"/>
    <x v="4"/>
    <s v=""/>
    <x v="1818"/>
    <s v="Clear MS410 Pay and Dept"/>
    <x v="0"/>
    <s v="F5_MS410_PD"/>
    <s v="TARGET"/>
    <d v="2021-12-31T00:00:00"/>
    <d v="2022-01-07T00:00:00"/>
    <s v="Yes"/>
    <s v="Measurement-SF"/>
    <x v="0"/>
  </r>
  <r>
    <s v="AA"/>
    <s v="CU00"/>
    <s v="JRNL00548545"/>
    <s v="CF00-MS410-6110-8910"/>
    <s v="CF00"/>
    <s v="MS410"/>
    <s v="6110"/>
    <x v="4"/>
    <s v=""/>
    <x v="1819"/>
    <s v="Clear MS410 Pay and Dept"/>
    <x v="0"/>
    <s v="F5_MS410_PD"/>
    <s v="TARGET"/>
    <d v="2021-12-31T00:00:00"/>
    <d v="2022-01-07T00:00:00"/>
    <s v="Yes"/>
    <s v="Measurement-SF"/>
    <x v="1"/>
  </r>
  <r>
    <s v="AA"/>
    <s v="CU00"/>
    <s v="JRNL00548545"/>
    <s v="CF00-MS410-6390-8910"/>
    <s v="CF00"/>
    <s v="MS410"/>
    <s v="6390"/>
    <x v="4"/>
    <s v=""/>
    <x v="1820"/>
    <s v="Clear MS410 Pay and Dept"/>
    <x v="0"/>
    <s v="F5_MS410_PD"/>
    <s v="TARGET"/>
    <d v="2021-12-31T00:00:00"/>
    <d v="2022-01-07T00:00:00"/>
    <s v="Yes"/>
    <s v="Measurement-SF"/>
    <x v="12"/>
  </r>
  <r>
    <s v="AA"/>
    <s v="CU00"/>
    <s v="JRNL00548545"/>
    <s v="CF00-MS410-6330-8910"/>
    <s v="CF00"/>
    <s v="MS410"/>
    <s v="6330"/>
    <x v="4"/>
    <s v=""/>
    <x v="1821"/>
    <s v="Clear MS410 Pay and Dept"/>
    <x v="0"/>
    <s v="F5_MS410_PD"/>
    <s v="TARGET"/>
    <d v="2021-12-31T00:00:00"/>
    <d v="2022-01-07T00:00:00"/>
    <s v="Yes"/>
    <s v="Measurement-SF"/>
    <x v="11"/>
  </r>
  <r>
    <s v="AA"/>
    <s v="CU00"/>
    <s v="JRNL00548545"/>
    <s v="CF00-MS410-6320-8910"/>
    <s v="CF00"/>
    <s v="MS410"/>
    <s v="6320"/>
    <x v="4"/>
    <s v=""/>
    <x v="1822"/>
    <s v="Clear MS410 Pay and Dept"/>
    <x v="0"/>
    <s v="F5_MS410_PD"/>
    <s v="TARGET"/>
    <d v="2021-12-31T00:00:00"/>
    <d v="2022-01-07T00:00:00"/>
    <s v="Yes"/>
    <s v="Measurement-SF"/>
    <x v="2"/>
  </r>
  <r>
    <s v="AA"/>
    <s v="CU00"/>
    <s v="JRNL00543501"/>
    <s v="CF00-MS410-6120-8910"/>
    <s v="CF00"/>
    <s v="MS410"/>
    <s v="6120"/>
    <x v="4"/>
    <s v=""/>
    <x v="1823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29939"/>
    <s v="CF00-PR470-6310-8910"/>
    <s v="CF00"/>
    <s v="PR470"/>
    <s v="6310"/>
    <x v="4"/>
    <s v=""/>
    <x v="1824"/>
    <s v="Clear PR470 Veh (incl Storm Proj)"/>
    <x v="0"/>
    <s v="F5_PR470_STRMVEH"/>
    <s v="TARGET"/>
    <d v="2021-01-31T00:00:00"/>
    <d v="2021-02-10T00:00:00"/>
    <s v="Yes"/>
    <s v="Propane Operations-Hernando"/>
    <x v="10"/>
  </r>
  <r>
    <s v="AA"/>
    <s v="CU00"/>
    <s v="JRNL00529939"/>
    <s v="CF00-PR470-6390-8910"/>
    <s v="CF00"/>
    <s v="PR470"/>
    <s v="6390"/>
    <x v="4"/>
    <s v=""/>
    <x v="1825"/>
    <s v="Clear PR470 Veh (incl Storm Proj)"/>
    <x v="0"/>
    <s v="F5_PR470_STRMVEH"/>
    <s v="TARGET"/>
    <d v="2021-01-31T00:00:00"/>
    <d v="2021-02-10T00:00:00"/>
    <s v="Yes"/>
    <s v="Propane Operations-Hernando"/>
    <x v="12"/>
  </r>
  <r>
    <s v="AA"/>
    <s v="CU00"/>
    <s v="JRNL00529939"/>
    <s v="CF00-PR470-6330-8910"/>
    <s v="CF00"/>
    <s v="PR470"/>
    <s v="6330"/>
    <x v="4"/>
    <s v=""/>
    <x v="1826"/>
    <s v="Clear PR470 Veh (incl Storm Proj)"/>
    <x v="0"/>
    <s v="F5_PR470_STRMVEH"/>
    <s v="TARGET"/>
    <d v="2021-01-31T00:00:00"/>
    <d v="2021-02-10T00:00:00"/>
    <s v="Yes"/>
    <s v="Propane Operations-Hernando"/>
    <x v="11"/>
  </r>
  <r>
    <s v="AA"/>
    <s v="CU00"/>
    <s v="JRNL00548545"/>
    <s v="CF00-MS410-6310-8910"/>
    <s v="CF00"/>
    <s v="MS410"/>
    <s v="6310"/>
    <x v="4"/>
    <s v=""/>
    <x v="1827"/>
    <s v="Clear MS410 Pay and Dept"/>
    <x v="0"/>
    <s v="F5_MS410_PD"/>
    <s v="TARGET"/>
    <d v="2021-12-31T00:00:00"/>
    <d v="2022-01-07T00:00:00"/>
    <s v="Yes"/>
    <s v="Measurement-SF"/>
    <x v="10"/>
  </r>
  <r>
    <s v="AA"/>
    <s v="CU00"/>
    <s v="JRNL00548545"/>
    <s v="CF00-MS410-6290-8910"/>
    <s v="CF00"/>
    <s v="MS410"/>
    <s v="6290"/>
    <x v="4"/>
    <s v=""/>
    <x v="1828"/>
    <s v="Clear MS410 Pay and Dept"/>
    <x v="0"/>
    <s v="F5_MS410_PD"/>
    <s v="TARGET"/>
    <d v="2021-12-31T00:00:00"/>
    <d v="2022-01-07T00:00:00"/>
    <s v="Yes"/>
    <s v="Measurement-SF"/>
    <x v="8"/>
  </r>
  <r>
    <s v="AA"/>
    <s v="CU00"/>
    <s v="JRNL00548545"/>
    <s v="CF00-MS410-6250-8910"/>
    <s v="CF00"/>
    <s v="MS410"/>
    <s v="6250"/>
    <x v="4"/>
    <s v=""/>
    <x v="1829"/>
    <s v="Clear MS410 Pay and Dept"/>
    <x v="0"/>
    <s v="F5_MS410_PD"/>
    <s v="TARGET"/>
    <d v="2021-12-31T00:00:00"/>
    <d v="2022-01-07T00:00:00"/>
    <s v="Yes"/>
    <s v="Measurement-SF"/>
    <x v="13"/>
  </r>
  <r>
    <s v="AA"/>
    <s v="CU00"/>
    <s v="JRNL00548545"/>
    <s v="CF00-MS410-6240-8910"/>
    <s v="CF00"/>
    <s v="MS410"/>
    <s v="6240"/>
    <x v="4"/>
    <s v=""/>
    <x v="1830"/>
    <s v="Clear MS410 Pay and Dept"/>
    <x v="0"/>
    <s v="F5_MS410_PD"/>
    <s v="TARGET"/>
    <d v="2021-12-31T00:00:00"/>
    <d v="2022-01-07T00:00:00"/>
    <s v="Yes"/>
    <s v="Measurement-SF"/>
    <x v="9"/>
  </r>
  <r>
    <s v="AA"/>
    <s v="CU00"/>
    <s v="JRNL00548545"/>
    <s v="CF00-MS410-6220-8910"/>
    <s v="CF00"/>
    <s v="MS410"/>
    <s v="6220"/>
    <x v="4"/>
    <s v=""/>
    <x v="1831"/>
    <s v="Clear MS410 Pay and Dept"/>
    <x v="0"/>
    <s v="F5_MS410_PD"/>
    <s v="TARGET"/>
    <d v="2021-12-31T00:00:00"/>
    <d v="2022-01-07T00:00:00"/>
    <s v="Yes"/>
    <s v="Measurement-SF"/>
    <x v="4"/>
  </r>
  <r>
    <s v="AA"/>
    <s v="CU00"/>
    <s v="JRNL00546828"/>
    <s v="CF00-MS410-6120-8910"/>
    <s v="CF00"/>
    <s v="MS410"/>
    <s v="6120"/>
    <x v="4"/>
    <s v=""/>
    <x v="1832"/>
    <s v="Clear MS410 Pay and Dept"/>
    <x v="0"/>
    <s v="F5_MS410_PD"/>
    <s v="TARGET"/>
    <d v="2021-11-30T00:00:00"/>
    <d v="2021-12-05T00:00:00"/>
    <s v="Yes"/>
    <s v="Measurement-SF"/>
    <x v="0"/>
  </r>
  <r>
    <s v="AA"/>
    <s v="CU00"/>
    <s v="JRNL00546828"/>
    <s v="CF00-MS410-6110-8910"/>
    <s v="CF00"/>
    <s v="MS410"/>
    <s v="6110"/>
    <x v="4"/>
    <s v=""/>
    <x v="1833"/>
    <s v="Clear MS410 Pay and Dept"/>
    <x v="0"/>
    <s v="F5_MS410_PD"/>
    <s v="TARGET"/>
    <d v="2021-11-30T00:00:00"/>
    <d v="2021-12-05T00:00:00"/>
    <s v="Yes"/>
    <s v="Measurement-SF"/>
    <x v="1"/>
  </r>
  <r>
    <s v="AA"/>
    <s v="CU00"/>
    <s v="JRNL00546828"/>
    <s v="CF00-MS410-6390-8910"/>
    <s v="CF00"/>
    <s v="MS410"/>
    <s v="6390"/>
    <x v="4"/>
    <s v=""/>
    <x v="1834"/>
    <s v="Clear MS410 Pay and Dept"/>
    <x v="0"/>
    <s v="F5_MS410_PD"/>
    <s v="TARGET"/>
    <d v="2021-11-30T00:00:00"/>
    <d v="2021-12-05T00:00:00"/>
    <s v="Yes"/>
    <s v="Measurement-SF"/>
    <x v="12"/>
  </r>
  <r>
    <s v="AA"/>
    <s v="CU00"/>
    <s v="JRNL00546828"/>
    <s v="CF00-MS410-6330-8910"/>
    <s v="CF00"/>
    <s v="MS410"/>
    <s v="6330"/>
    <x v="4"/>
    <s v=""/>
    <x v="1835"/>
    <s v="Clear MS410 Pay and Dept"/>
    <x v="0"/>
    <s v="F5_MS410_PD"/>
    <s v="TARGET"/>
    <d v="2021-11-30T00:00:00"/>
    <d v="2021-12-05T00:00:00"/>
    <s v="Yes"/>
    <s v="Measurement-SF"/>
    <x v="11"/>
  </r>
  <r>
    <s v="AA"/>
    <s v="CU00"/>
    <s v="JRNL00546828"/>
    <s v="CF00-MS410-6320-8910"/>
    <s v="CF00"/>
    <s v="MS410"/>
    <s v="6320"/>
    <x v="4"/>
    <s v=""/>
    <x v="1836"/>
    <s v="Clear MS410 Pay and Dept"/>
    <x v="0"/>
    <s v="F5_MS410_PD"/>
    <s v="TARGET"/>
    <d v="2021-11-30T00:00:00"/>
    <d v="2021-12-05T00:00:00"/>
    <s v="Yes"/>
    <s v="Measurement-SF"/>
    <x v="2"/>
  </r>
  <r>
    <s v="AA"/>
    <s v="CU00"/>
    <s v="JRNL00546828"/>
    <s v="CF00-MS410-6290-8910"/>
    <s v="CF00"/>
    <s v="MS410"/>
    <s v="6290"/>
    <x v="4"/>
    <s v=""/>
    <x v="1837"/>
    <s v="Clear MS410 Pay and Dept"/>
    <x v="0"/>
    <s v="F5_MS410_PD"/>
    <s v="TARGET"/>
    <d v="2021-11-30T00:00:00"/>
    <d v="2021-12-05T00:00:00"/>
    <s v="Yes"/>
    <s v="Measurement-SF"/>
    <x v="8"/>
  </r>
  <r>
    <s v="AA"/>
    <s v="CU00"/>
    <s v="JRNL00543501"/>
    <s v="CF00-MS410-6110-8910"/>
    <s v="CF00"/>
    <s v="MS410"/>
    <s v="6110"/>
    <x v="4"/>
    <s v=""/>
    <x v="1838"/>
    <s v="MS410_Payroll Accrual 1A"/>
    <x v="0"/>
    <s v="F8_MS410_PA1A"/>
    <s v="JRNL00543484"/>
    <d v="2021-10-31T00:00:00"/>
    <d v="2021-11-03T00:00:00"/>
    <s v="Yes"/>
    <s v="Measurement-SF"/>
    <x v="1"/>
  </r>
  <r>
    <s v="AA"/>
    <s v="CU00"/>
    <s v="JRNL00546828"/>
    <s v="CF00-MS410-6310-8910"/>
    <s v="CF00"/>
    <s v="MS410"/>
    <s v="6310"/>
    <x v="4"/>
    <s v=""/>
    <x v="1839"/>
    <s v="Clear MS410 Pay and Dept"/>
    <x v="0"/>
    <s v="F5_MS410_PD"/>
    <s v="TARGET"/>
    <d v="2021-11-30T00:00:00"/>
    <d v="2021-12-05T00:00:00"/>
    <s v="Yes"/>
    <s v="Measurement-SF"/>
    <x v="10"/>
  </r>
  <r>
    <s v="AA"/>
    <s v="CU00"/>
    <s v="JRNL00545232"/>
    <s v="CF00-MS410-6110-8910"/>
    <s v="CF00"/>
    <s v="MS410"/>
    <s v="6110"/>
    <x v="4"/>
    <s v=""/>
    <x v="1840"/>
    <s v="Clear MS410 Pay and Dept"/>
    <x v="0"/>
    <s v="F5_MS410_PD"/>
    <s v="TARGET"/>
    <d v="2021-10-31T00:00:00"/>
    <d v="2021-11-03T00:00:00"/>
    <s v="Yes"/>
    <s v="Measurement-SF"/>
    <x v="1"/>
  </r>
  <r>
    <s v="AA"/>
    <s v="CU00"/>
    <s v="JRNL00545232"/>
    <s v="CF00-MS410-6250-8910"/>
    <s v="CF00"/>
    <s v="MS410"/>
    <s v="6250"/>
    <x v="4"/>
    <s v=""/>
    <x v="1841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5232"/>
    <s v="CF00-MS410-6240-8910"/>
    <s v="CF00"/>
    <s v="MS410"/>
    <s v="6240"/>
    <x v="4"/>
    <s v=""/>
    <x v="1842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5232"/>
    <s v="CF00-MS410-6220-8910"/>
    <s v="CF00"/>
    <s v="MS410"/>
    <s v="6220"/>
    <x v="4"/>
    <s v=""/>
    <x v="1843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6828"/>
    <s v="CF00-MS410-6240-8910"/>
    <s v="CF00"/>
    <s v="MS410"/>
    <s v="6240"/>
    <x v="4"/>
    <s v=""/>
    <x v="1844"/>
    <s v="Clear MS410 Pay and Dept"/>
    <x v="0"/>
    <s v="F5_MS410_PD"/>
    <s v="TARGET"/>
    <d v="2021-11-30T00:00:00"/>
    <d v="2021-12-05T00:00:00"/>
    <s v="Yes"/>
    <s v="Measurement-SF"/>
    <x v="9"/>
  </r>
  <r>
    <s v="AA"/>
    <s v="CU00"/>
    <s v="JRNL00546828"/>
    <s v="CF00-MS410-6220-8910"/>
    <s v="CF00"/>
    <s v="MS410"/>
    <s v="6220"/>
    <x v="4"/>
    <s v=""/>
    <x v="1845"/>
    <s v="Clear MS410 Pay and Dept"/>
    <x v="0"/>
    <s v="F5_MS410_PD"/>
    <s v="TARGET"/>
    <d v="2021-11-30T00:00:00"/>
    <d v="2021-12-05T00:00:00"/>
    <s v="Yes"/>
    <s v="Measurement-SF"/>
    <x v="4"/>
  </r>
  <r>
    <s v="AA"/>
    <s v="CU00"/>
    <s v="JRNL00546828"/>
    <s v="CF00-MS410-6210-8910"/>
    <s v="CF00"/>
    <s v="MS410"/>
    <s v="6210"/>
    <x v="4"/>
    <s v=""/>
    <x v="1846"/>
    <s v="Clear MS410 Pay and Dept"/>
    <x v="0"/>
    <s v="F5_MS410_PD"/>
    <s v="TARGET"/>
    <d v="2021-11-30T00:00:00"/>
    <d v="2021-12-05T00:00:00"/>
    <s v="Yes"/>
    <s v="Measurement-SF"/>
    <x v="3"/>
  </r>
  <r>
    <s v="AA"/>
    <s v="CU00"/>
    <s v="JRNL00545232"/>
    <s v="CF00-MS410-6210-8910"/>
    <s v="CF00"/>
    <s v="MS410"/>
    <s v="6210"/>
    <x v="4"/>
    <s v=""/>
    <x v="1847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29939"/>
    <s v="CF00-PR470-6120-8910"/>
    <s v="CF00"/>
    <s v="PR470"/>
    <s v="6120"/>
    <x v="4"/>
    <s v=""/>
    <x v="1848"/>
    <s v="Clear PR470 Py and 62s (excl Storm Proj)"/>
    <x v="0"/>
    <s v="F5_PR470_STRMPYD"/>
    <s v="TARGET"/>
    <d v="2021-01-31T00:00:00"/>
    <d v="2021-02-10T00:00:00"/>
    <s v="Yes"/>
    <s v="Propane Operations-Hernando"/>
    <x v="0"/>
  </r>
  <r>
    <s v="AA"/>
    <s v="CU00"/>
    <s v="JRNL00529939"/>
    <s v="CF00-PR470-6320-8910"/>
    <s v="CF00"/>
    <s v="PR470"/>
    <s v="6320"/>
    <x v="4"/>
    <s v=""/>
    <x v="1849"/>
    <s v="Clear PR470 Veh (incl Storm Proj)"/>
    <x v="0"/>
    <s v="F5_PR470_STRMVEH"/>
    <s v="TARGET"/>
    <d v="2021-01-31T00:00:00"/>
    <d v="2021-02-10T00:00:00"/>
    <s v="Yes"/>
    <s v="Propane Operations-Hernando"/>
    <x v="2"/>
  </r>
  <r>
    <s v="AA"/>
    <s v="CU00"/>
    <s v="JRNL00538448"/>
    <s v="CF00-MS410-6120-8910"/>
    <s v="CF00"/>
    <s v="MS410"/>
    <s v="6120"/>
    <x v="4"/>
    <s v=""/>
    <x v="1850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5282"/>
    <s v="CF00-OP460-6120-8910"/>
    <s v="CF00"/>
    <s v="OP460"/>
    <s v="6120"/>
    <x v="4"/>
    <s v=""/>
    <x v="1851"/>
    <s v="OP460_Payroll Accrual 1B"/>
    <x v="0"/>
    <s v="F8_OP460_PA1B"/>
    <s v="JRNL00545242"/>
    <d v="2021-11-30T00:00:00"/>
    <d v="2021-12-05T00:00:00"/>
    <s v="Yes"/>
    <s v="Gas Operations-West"/>
    <x v="0"/>
  </r>
  <r>
    <s v="AP-ACCR"/>
    <s v="CF00"/>
    <s v="JRNL00541913"/>
    <s v="CF00-FC460-7830-8910"/>
    <s v="CF00"/>
    <s v="FC460"/>
    <s v="7830"/>
    <x v="4"/>
    <s v=""/>
    <x v="1852"/>
    <s v="Accrue-SABCON UNDERGROUND LLC"/>
    <x v="0"/>
    <s v="1974"/>
    <s v="JRNL00541780"/>
    <d v="2021-09-30T00:00:00"/>
    <d v="2021-09-08T00:00:00"/>
    <s v="Yes"/>
    <s v="Facilities-West"/>
    <x v="16"/>
  </r>
  <r>
    <s v="AP-PCARD"/>
    <s v="CU00"/>
    <s v="JRNL00542900"/>
    <s v="CF00-OP460-7830-8910"/>
    <s v="CF00"/>
    <s v="OP460"/>
    <s v="7830"/>
    <x v="4"/>
    <s v=""/>
    <x v="714"/>
    <s v="Zimmer/Facilities Maintenance-7830"/>
    <x v="0"/>
    <s v="090821"/>
    <s v="JRNL00542900"/>
    <d v="2021-09-30T00:00:00"/>
    <d v="2021-10-01T00:00:00"/>
    <s v="Yes"/>
    <s v="Gas Operations-West"/>
    <x v="16"/>
  </r>
  <r>
    <s v="PY"/>
    <s v="FC00"/>
    <s v="JRNL00537580"/>
    <s v="CF00-MS410-6110-8910"/>
    <s v="CF00"/>
    <s v="MS410"/>
    <s v="6110"/>
    <x v="4"/>
    <s v=""/>
    <x v="1853"/>
    <s v="FC B22-Salaries"/>
    <x v="0"/>
    <s v=""/>
    <s v="JRNL00537580"/>
    <d v="2021-06-03T00:00:00"/>
    <d v="2021-07-01T00:00:00"/>
    <s v="Yes"/>
    <s v="Measurement-SF"/>
    <x v="1"/>
  </r>
  <r>
    <s v="AP-EXSYS"/>
    <s v="CU00"/>
    <s v="JRNL00537966"/>
    <s v="CF00-FC460-7830-8910"/>
    <s v="CF00"/>
    <s v="FC460"/>
    <s v="7830"/>
    <x v="4"/>
    <s v=""/>
    <x v="1854"/>
    <s v="McCarty/Facilities Maintenance-7830"/>
    <x v="0"/>
    <s v="061721"/>
    <s v="JRNL00537966"/>
    <d v="2021-06-30T00:00:00"/>
    <d v="2021-07-01T00:00:00"/>
    <s v="Yes"/>
    <s v="Facilities-West"/>
    <x v="16"/>
  </r>
  <r>
    <s v="AA"/>
    <s v="CU00"/>
    <s v="JRNL00545232"/>
    <s v="CF00-MS410-6390-8910"/>
    <s v="CF00"/>
    <s v="MS410"/>
    <s v="6390"/>
    <x v="4"/>
    <s v=""/>
    <x v="1855"/>
    <s v="Clear MS410 Pay and Dept"/>
    <x v="0"/>
    <s v="F5_MS410_PD"/>
    <s v="TARGET"/>
    <d v="2021-10-31T00:00:00"/>
    <d v="2021-11-03T00:00:00"/>
    <s v="Yes"/>
    <s v="Measurement-SF"/>
    <x v="12"/>
  </r>
  <r>
    <s v="AA"/>
    <s v="CU00"/>
    <s v="JRNL00545232"/>
    <s v="CF00-MS410-6330-8910"/>
    <s v="CF00"/>
    <s v="MS410"/>
    <s v="6330"/>
    <x v="4"/>
    <s v=""/>
    <x v="1856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20-8910"/>
    <s v="CF00"/>
    <s v="MS410"/>
    <s v="6320"/>
    <x v="4"/>
    <s v=""/>
    <x v="1857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310-8910"/>
    <s v="CF00"/>
    <s v="MS410"/>
    <s v="6310"/>
    <x v="4"/>
    <s v=""/>
    <x v="1858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290-8910"/>
    <s v="CF00"/>
    <s v="MS410"/>
    <s v="6290"/>
    <x v="4"/>
    <s v=""/>
    <x v="1859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20-8910"/>
    <s v="CF00"/>
    <s v="MS410"/>
    <s v="6320"/>
    <x v="4"/>
    <s v=""/>
    <x v="1860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310-8910"/>
    <s v="CF00"/>
    <s v="MS410"/>
    <s v="6310"/>
    <x v="4"/>
    <s v=""/>
    <x v="1861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290-8910"/>
    <s v="CF00"/>
    <s v="MS410"/>
    <s v="6290"/>
    <x v="4"/>
    <s v=""/>
    <x v="1862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50-8910"/>
    <s v="CF00"/>
    <s v="MS410"/>
    <s v="6250"/>
    <x v="4"/>
    <s v=""/>
    <x v="1863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40-8910"/>
    <s v="CF00"/>
    <s v="MS410"/>
    <s v="6240"/>
    <x v="4"/>
    <s v=""/>
    <x v="1864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910"/>
    <s v="CF00"/>
    <s v="MS410"/>
    <s v="6220"/>
    <x v="4"/>
    <s v=""/>
    <x v="1865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210-8910"/>
    <s v="CF00"/>
    <s v="MS410"/>
    <s v="6210"/>
    <x v="4"/>
    <s v=""/>
    <x v="1866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110-8910"/>
    <s v="CF00"/>
    <s v="MS410"/>
    <s v="6110"/>
    <x v="4"/>
    <s v=""/>
    <x v="1867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390-8910"/>
    <s v="CF00"/>
    <s v="MS410"/>
    <s v="6390"/>
    <x v="4"/>
    <s v=""/>
    <x v="1868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43475"/>
    <s v="CF00-MS410-6330-8910"/>
    <s v="CF00"/>
    <s v="MS410"/>
    <s v="6330"/>
    <x v="4"/>
    <s v=""/>
    <x v="1869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38406"/>
    <s v="CF00-MS410-6210-8910"/>
    <s v="CF00"/>
    <s v="MS410"/>
    <s v="6210"/>
    <x v="4"/>
    <s v=""/>
    <x v="1870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910"/>
    <s v="CF00"/>
    <s v="MS410"/>
    <s v="6120"/>
    <x v="4"/>
    <s v=""/>
    <x v="1871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910"/>
    <s v="CF00"/>
    <s v="MS410"/>
    <s v="6110"/>
    <x v="4"/>
    <s v=""/>
    <x v="1872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40-8910"/>
    <s v="CF00"/>
    <s v="MS410"/>
    <s v="6240"/>
    <x v="4"/>
    <s v=""/>
    <x v="1873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220-8910"/>
    <s v="CF00"/>
    <s v="MS410"/>
    <s v="6220"/>
    <x v="4"/>
    <s v=""/>
    <x v="1874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390-8910"/>
    <s v="CF00"/>
    <s v="MS410"/>
    <s v="6390"/>
    <x v="4"/>
    <s v=""/>
    <x v="1875"/>
    <s v="Clear MS410 Pay and Dept"/>
    <x v="0"/>
    <s v="F5_MS410_PD"/>
    <s v="TARGET"/>
    <d v="2021-06-30T00:00:00"/>
    <d v="2021-07-06T00:00:00"/>
    <s v="Yes"/>
    <s v="Measurement-SF"/>
    <x v="12"/>
  </r>
  <r>
    <s v="AP-ACCR"/>
    <s v="CF00"/>
    <s v="JRNL00541780"/>
    <s v="CF00-FC460-7830-8910"/>
    <s v="CF00"/>
    <s v="FC460"/>
    <s v="7830"/>
    <x v="4"/>
    <s v=""/>
    <x v="1711"/>
    <s v="Accrue-SABCON UNDERGROUND LLC"/>
    <x v="0"/>
    <s v="1974"/>
    <s v="JRNL00541780"/>
    <d v="2021-08-31T00:00:00"/>
    <d v="2021-09-08T00:00:00"/>
    <s v="Yes"/>
    <s v="Facilities-West"/>
    <x v="16"/>
  </r>
  <r>
    <s v="AA"/>
    <s v="CU00"/>
    <s v="JRNL00538448"/>
    <s v="CF00-MS410-6110-8910"/>
    <s v="CF00"/>
    <s v="MS410"/>
    <s v="6110"/>
    <x v="4"/>
    <s v=""/>
    <x v="1876"/>
    <s v="MS410_Payroll Accrual 1A"/>
    <x v="0"/>
    <s v="F8_MS410_PA1A"/>
    <s v="JRNL00538415"/>
    <d v="2021-07-31T00:00:00"/>
    <d v="2021-08-04T00:00:00"/>
    <s v="Yes"/>
    <s v="Measurement-SF"/>
    <x v="1"/>
  </r>
  <r>
    <s v="AA"/>
    <s v="CU00"/>
    <s v="JRNL00538406"/>
    <s v="CF00-MS410-6330-8910"/>
    <s v="CF00"/>
    <s v="MS410"/>
    <s v="6330"/>
    <x v="4"/>
    <s v=""/>
    <x v="1877"/>
    <s v="Clear MS410 Pay and Dept"/>
    <x v="0"/>
    <s v="F5_MS410_PD"/>
    <s v="TARGET"/>
    <d v="2021-06-30T00:00:00"/>
    <d v="2021-07-06T00:00:00"/>
    <s v="Yes"/>
    <s v="Measurement-SF"/>
    <x v="11"/>
  </r>
  <r>
    <s v="AA"/>
    <s v="CU00"/>
    <s v="JRNL00538406"/>
    <s v="CF00-MS410-6320-8910"/>
    <s v="CF00"/>
    <s v="MS410"/>
    <s v="6320"/>
    <x v="4"/>
    <s v=""/>
    <x v="1878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910"/>
    <s v="CF00"/>
    <s v="MS410"/>
    <s v="6310"/>
    <x v="4"/>
    <s v=""/>
    <x v="1879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8406"/>
    <s v="CF00-MS410-6290-8910"/>
    <s v="CF00"/>
    <s v="MS410"/>
    <s v="6290"/>
    <x v="4"/>
    <s v=""/>
    <x v="1880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3152"/>
    <s v="CF00-MS410-6210-8910"/>
    <s v="CF00"/>
    <s v="MS410"/>
    <s v="6210"/>
    <x v="4"/>
    <s v=""/>
    <x v="1881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20-8910"/>
    <s v="CF00"/>
    <s v="MS410"/>
    <s v="6120"/>
    <x v="4"/>
    <s v=""/>
    <x v="1882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4916"/>
    <s v="CF00-MS410-6120-8910"/>
    <s v="CF00"/>
    <s v="MS410"/>
    <s v="6120"/>
    <x v="4"/>
    <s v=""/>
    <x v="1883"/>
    <s v="Clear MS410 Pay and Dept"/>
    <x v="0"/>
    <s v="F5_MS410_PD"/>
    <s v="TARGET"/>
    <d v="2021-04-30T00:00:00"/>
    <d v="2021-05-05T00:00:00"/>
    <s v="Yes"/>
    <s v="Measurement-SF"/>
    <x v="0"/>
  </r>
  <r>
    <s v="AA"/>
    <s v="CU00"/>
    <s v="JRNL00534916"/>
    <s v="CF00-MS410-6110-8910"/>
    <s v="CF00"/>
    <s v="MS410"/>
    <s v="6110"/>
    <x v="4"/>
    <s v=""/>
    <x v="1884"/>
    <s v="Clear MS410 Pay and Dept"/>
    <x v="0"/>
    <s v="F5_MS410_PD"/>
    <s v="TARGET"/>
    <d v="2021-04-30T00:00:00"/>
    <d v="2021-05-05T00:00:00"/>
    <s v="Yes"/>
    <s v="Measurement-SF"/>
    <x v="1"/>
  </r>
  <r>
    <s v="AA"/>
    <s v="CU00"/>
    <s v="JRNL00534916"/>
    <s v="CF00-MS410-6390-8910"/>
    <s v="CF00"/>
    <s v="MS410"/>
    <s v="6390"/>
    <x v="4"/>
    <s v=""/>
    <x v="1885"/>
    <s v="Clear MS410 Pay and Dept"/>
    <x v="0"/>
    <s v="F5_MS410_PD"/>
    <s v="TARGET"/>
    <d v="2021-04-30T00:00:00"/>
    <d v="2021-05-05T00:00:00"/>
    <s v="Yes"/>
    <s v="Measurement-SF"/>
    <x v="12"/>
  </r>
  <r>
    <s v="AA"/>
    <s v="CU00"/>
    <s v="JRNL00534916"/>
    <s v="CF00-MS410-6330-8910"/>
    <s v="CF00"/>
    <s v="MS410"/>
    <s v="6330"/>
    <x v="4"/>
    <s v=""/>
    <x v="1886"/>
    <s v="Clear MS410 Pay and Dept"/>
    <x v="0"/>
    <s v="F5_MS410_PD"/>
    <s v="TARGET"/>
    <d v="2021-04-30T00:00:00"/>
    <d v="2021-05-05T00:00:00"/>
    <s v="Yes"/>
    <s v="Measurement-SF"/>
    <x v="11"/>
  </r>
  <r>
    <s v="AA"/>
    <s v="CU00"/>
    <s v="JRNL00534916"/>
    <s v="CF00-MS410-6320-8910"/>
    <s v="CF00"/>
    <s v="MS410"/>
    <s v="6320"/>
    <x v="4"/>
    <s v=""/>
    <x v="1887"/>
    <s v="Clear MS410 Pay and Dept"/>
    <x v="0"/>
    <s v="F5_MS410_PD"/>
    <s v="TARGET"/>
    <d v="2021-04-30T00:00:00"/>
    <d v="2021-05-05T00:00:00"/>
    <s v="Yes"/>
    <s v="Measurement-SF"/>
    <x v="2"/>
  </r>
  <r>
    <s v="AA"/>
    <s v="CU00"/>
    <s v="JRNL00533152"/>
    <s v="CF00-MS410-6110-8910"/>
    <s v="CF00"/>
    <s v="MS410"/>
    <s v="6110"/>
    <x v="4"/>
    <s v=""/>
    <x v="1888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3152"/>
    <s v="CF00-MS410-6250-8910"/>
    <s v="CF00"/>
    <s v="MS410"/>
    <s v="6250"/>
    <x v="4"/>
    <s v=""/>
    <x v="1889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40-8910"/>
    <s v="CF00"/>
    <s v="MS410"/>
    <s v="6240"/>
    <x v="4"/>
    <s v=""/>
    <x v="1890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4916"/>
    <s v="CF00-MS410-6310-8910"/>
    <s v="CF00"/>
    <s v="MS410"/>
    <s v="6310"/>
    <x v="4"/>
    <s v=""/>
    <x v="1891"/>
    <s v="Clear MS410 Pay and Dept"/>
    <x v="0"/>
    <s v="F5_MS410_PD"/>
    <s v="TARGET"/>
    <d v="2021-04-30T00:00:00"/>
    <d v="2021-05-05T00:00:00"/>
    <s v="Yes"/>
    <s v="Measurement-SF"/>
    <x v="10"/>
  </r>
  <r>
    <s v="AA"/>
    <s v="CU00"/>
    <s v="JRNL00533152"/>
    <s v="CF00-MS410-6220-8910"/>
    <s v="CF00"/>
    <s v="MS410"/>
    <s v="6220"/>
    <x v="4"/>
    <s v=""/>
    <x v="1892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4916"/>
    <s v="CF00-MS410-6290-8910"/>
    <s v="CF00"/>
    <s v="MS410"/>
    <s v="6290"/>
    <x v="4"/>
    <s v=""/>
    <x v="1893"/>
    <s v="Clear MS410 Pay and Dept"/>
    <x v="0"/>
    <s v="F5_MS410_PD"/>
    <s v="TARGET"/>
    <d v="2021-04-30T00:00:00"/>
    <d v="2021-05-05T00:00:00"/>
    <s v="Yes"/>
    <s v="Measurement-SF"/>
    <x v="8"/>
  </r>
  <r>
    <s v="AA"/>
    <s v="CU00"/>
    <s v="JRNL00534916"/>
    <s v="CF00-MS410-6240-8910"/>
    <s v="CF00"/>
    <s v="MS410"/>
    <s v="6240"/>
    <x v="4"/>
    <s v=""/>
    <x v="1894"/>
    <s v="Clear MS410 Pay and Dept"/>
    <x v="0"/>
    <s v="F5_MS410_PD"/>
    <s v="TARGET"/>
    <d v="2021-04-30T00:00:00"/>
    <d v="2021-05-05T00:00:00"/>
    <s v="Yes"/>
    <s v="Measurement-SF"/>
    <x v="9"/>
  </r>
  <r>
    <s v="AA"/>
    <s v="CU00"/>
    <s v="JRNL00534916"/>
    <s v="CF00-MS410-6220-8910"/>
    <s v="CF00"/>
    <s v="MS410"/>
    <s v="6220"/>
    <x v="4"/>
    <s v=""/>
    <x v="1895"/>
    <s v="Clear MS410 Pay and Dept"/>
    <x v="0"/>
    <s v="F5_MS410_PD"/>
    <s v="TARGET"/>
    <d v="2021-04-30T00:00:00"/>
    <d v="2021-05-05T00:00:00"/>
    <s v="Yes"/>
    <s v="Measurement-SF"/>
    <x v="4"/>
  </r>
  <r>
    <s v="AA"/>
    <s v="CU00"/>
    <s v="JRNL00533152"/>
    <s v="CF00-MS410-6390-8910"/>
    <s v="CF00"/>
    <s v="MS410"/>
    <s v="6390"/>
    <x v="4"/>
    <s v=""/>
    <x v="1896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3152"/>
    <s v="CF00-MS410-6330-8910"/>
    <s v="CF00"/>
    <s v="MS410"/>
    <s v="6330"/>
    <x v="4"/>
    <s v=""/>
    <x v="1897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4916"/>
    <s v="CF00-MS410-6210-8910"/>
    <s v="CF00"/>
    <s v="MS410"/>
    <s v="6210"/>
    <x v="4"/>
    <s v=""/>
    <x v="1898"/>
    <s v="Clear MS410 Pay and Dept"/>
    <x v="0"/>
    <s v="F5_MS410_PD"/>
    <s v="TARGET"/>
    <d v="2021-04-30T00:00:00"/>
    <d v="2021-05-05T00:00:00"/>
    <s v="Yes"/>
    <s v="Measurement-SF"/>
    <x v="3"/>
  </r>
  <r>
    <s v="AA"/>
    <s v="CU00"/>
    <s v="JRNL00533152"/>
    <s v="CF00-MS410-6320-8910"/>
    <s v="CF00"/>
    <s v="MS410"/>
    <s v="6320"/>
    <x v="4"/>
    <s v=""/>
    <x v="1899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910"/>
    <s v="CF00"/>
    <s v="MS410"/>
    <s v="6310"/>
    <x v="4"/>
    <s v=""/>
    <x v="1900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33152"/>
    <s v="CF00-MS410-6290-8910"/>
    <s v="CF00"/>
    <s v="MS410"/>
    <s v="6290"/>
    <x v="4"/>
    <s v=""/>
    <x v="1901"/>
    <s v="Clear MS410 Pay and Dept"/>
    <x v="0"/>
    <s v="F5_MS410_PD"/>
    <s v="TARGET"/>
    <d v="2021-03-31T00:00:00"/>
    <d v="2021-04-06T00:00:00"/>
    <s v="Yes"/>
    <s v="Measurement-SF"/>
    <x v="8"/>
  </r>
  <r>
    <s v="AA"/>
    <s v="CU00"/>
    <s v="JRNL00540114"/>
    <s v="CF00-MS410-6390-8910"/>
    <s v="CF00"/>
    <s v="MS410"/>
    <s v="6390"/>
    <x v="4"/>
    <s v=""/>
    <x v="1902"/>
    <s v="Clear MS410 Pay and Dept"/>
    <x v="0"/>
    <s v="F5_MS410_PD"/>
    <s v="TARGET"/>
    <d v="2021-07-31T00:00:00"/>
    <d v="2021-08-04T00:00:00"/>
    <s v="Yes"/>
    <s v="Measurement-SF"/>
    <x v="12"/>
  </r>
  <r>
    <s v="AA"/>
    <s v="CU00"/>
    <s v="JRNL00540114"/>
    <s v="CF00-MS410-6330-8910"/>
    <s v="CF00"/>
    <s v="MS410"/>
    <s v="6330"/>
    <x v="4"/>
    <s v=""/>
    <x v="1903"/>
    <s v="Clear MS410 Pay and Dept"/>
    <x v="0"/>
    <s v="F5_MS410_PD"/>
    <s v="TARGET"/>
    <d v="2021-07-31T00:00:00"/>
    <d v="2021-08-04T00:00:00"/>
    <s v="Yes"/>
    <s v="Measurement-SF"/>
    <x v="11"/>
  </r>
  <r>
    <s v="AA"/>
    <s v="CU00"/>
    <s v="JRNL00540114"/>
    <s v="CF00-MS410-6320-8910"/>
    <s v="CF00"/>
    <s v="MS410"/>
    <s v="6320"/>
    <x v="4"/>
    <s v=""/>
    <x v="1904"/>
    <s v="Clear MS410 Pay and Dept"/>
    <x v="0"/>
    <s v="F5_MS410_PD"/>
    <s v="TARGET"/>
    <d v="2021-07-31T00:00:00"/>
    <d v="2021-08-04T00:00:00"/>
    <s v="Yes"/>
    <s v="Measurement-SF"/>
    <x v="2"/>
  </r>
  <r>
    <s v="AA"/>
    <s v="CU00"/>
    <s v="JRNL00540114"/>
    <s v="CF00-MS410-6310-8910"/>
    <s v="CF00"/>
    <s v="MS410"/>
    <s v="6310"/>
    <x v="4"/>
    <s v=""/>
    <x v="1905"/>
    <s v="Clear MS410 Pay and Dept"/>
    <x v="0"/>
    <s v="F5_MS410_PD"/>
    <s v="TARGET"/>
    <d v="2021-07-31T00:00:00"/>
    <d v="2021-08-04T00:00:00"/>
    <s v="Yes"/>
    <s v="Measurement-SF"/>
    <x v="10"/>
  </r>
  <r>
    <s v="AA"/>
    <s v="CU00"/>
    <s v="JRNL00540114"/>
    <s v="CF00-MS410-6290-8910"/>
    <s v="CF00"/>
    <s v="MS410"/>
    <s v="6290"/>
    <x v="4"/>
    <s v=""/>
    <x v="1906"/>
    <s v="Clear MS410 Pay and Dept"/>
    <x v="0"/>
    <s v="F5_MS410_PD"/>
    <s v="TARGET"/>
    <d v="2021-07-31T00:00:00"/>
    <d v="2021-08-04T00:00:00"/>
    <s v="Yes"/>
    <s v="Measurement-SF"/>
    <x v="8"/>
  </r>
  <r>
    <s v="AA"/>
    <s v="CU00"/>
    <s v="JRNL00540114"/>
    <s v="CF00-MS410-6250-8910"/>
    <s v="CF00"/>
    <s v="MS410"/>
    <s v="6250"/>
    <x v="4"/>
    <s v=""/>
    <x v="1907"/>
    <s v="Clear MS410 Pay and Dept"/>
    <x v="0"/>
    <s v="F5_MS410_PD"/>
    <s v="TARGET"/>
    <d v="2021-07-31T00:00:00"/>
    <d v="2021-08-04T00:00:00"/>
    <s v="Yes"/>
    <s v="Measurement-SF"/>
    <x v="13"/>
  </r>
  <r>
    <s v="PY"/>
    <s v="FC00"/>
    <s v="JRNL00535900"/>
    <s v="CF00-MS410-6110-8910"/>
    <s v="CF00"/>
    <s v="MS410"/>
    <s v="6110"/>
    <x v="4"/>
    <s v=""/>
    <x v="1908"/>
    <s v="FC B18-Salaries"/>
    <x v="0"/>
    <s v=""/>
    <s v="JRNL00535900"/>
    <d v="2021-05-06T00:00:00"/>
    <d v="2021-06-01T00:00:00"/>
    <s v="Yes"/>
    <s v="Measurement-SF"/>
    <x v="1"/>
  </r>
  <r>
    <s v="PY"/>
    <s v="FC00"/>
    <s v="JRNL00540721"/>
    <s v="CF00-MS410-6120-8910"/>
    <s v="CF00"/>
    <s v="MS410"/>
    <s v="6120"/>
    <x v="4"/>
    <s v=""/>
    <x v="1909"/>
    <s v="FC B32-OT/On Call/CT"/>
    <x v="0"/>
    <s v=""/>
    <s v="JRNL00540721"/>
    <d v="2021-08-12T00:00:00"/>
    <d v="2021-08-30T00:00:00"/>
    <s v="Yes"/>
    <s v="Measurement-SF"/>
    <x v="0"/>
  </r>
  <r>
    <s v="AA"/>
    <s v="CU00"/>
    <s v="JRNL00540114"/>
    <s v="CF00-MS410-6240-8910"/>
    <s v="CF00"/>
    <s v="MS410"/>
    <s v="6240"/>
    <x v="4"/>
    <s v=""/>
    <x v="1910"/>
    <s v="Clear MS410 Pay and Dept"/>
    <x v="0"/>
    <s v="F5_MS410_PD"/>
    <s v="TARGET"/>
    <d v="2021-07-31T00:00:00"/>
    <d v="2021-08-04T00:00:00"/>
    <s v="Yes"/>
    <s v="Measurement-SF"/>
    <x v="9"/>
  </r>
  <r>
    <s v="AA"/>
    <s v="CU00"/>
    <s v="JRNL00540114"/>
    <s v="CF00-MS410-6220-8910"/>
    <s v="CF00"/>
    <s v="MS410"/>
    <s v="6220"/>
    <x v="4"/>
    <s v=""/>
    <x v="1911"/>
    <s v="Clear MS410 Pay and Dept"/>
    <x v="0"/>
    <s v="F5_MS410_PD"/>
    <s v="TARGET"/>
    <d v="2021-07-31T00:00:00"/>
    <d v="2021-08-04T00:00:00"/>
    <s v="Yes"/>
    <s v="Measurement-SF"/>
    <x v="4"/>
  </r>
  <r>
    <s v="AA"/>
    <s v="CU00"/>
    <s v="JRNL00540114"/>
    <s v="CF00-MS410-6210-8910"/>
    <s v="CF00"/>
    <s v="MS410"/>
    <s v="6210"/>
    <x v="4"/>
    <s v=""/>
    <x v="1912"/>
    <s v="Clear MS410 Pay and Dept"/>
    <x v="0"/>
    <s v="F5_MS410_PD"/>
    <s v="TARGET"/>
    <d v="2021-07-31T00:00:00"/>
    <d v="2021-08-04T00:00:00"/>
    <s v="Yes"/>
    <s v="Measurement-SF"/>
    <x v="3"/>
  </r>
  <r>
    <s v="AA"/>
    <s v="CU00"/>
    <s v="JRNL00540114"/>
    <s v="CF00-MS410-6110-8910"/>
    <s v="CF00"/>
    <s v="MS410"/>
    <s v="6110"/>
    <x v="4"/>
    <s v=""/>
    <x v="1913"/>
    <s v="Clear MS410 Pay and Dept"/>
    <x v="0"/>
    <s v="F5_MS410_PD"/>
    <s v="TARGET"/>
    <d v="2021-07-31T00:00:00"/>
    <d v="2021-08-04T00:00:00"/>
    <s v="Yes"/>
    <s v="Measurement-SF"/>
    <x v="1"/>
  </r>
  <r>
    <s v="AA"/>
    <s v="CU00"/>
    <s v="JRNL00541809"/>
    <s v="CF00-MS410-6390-8910"/>
    <s v="CF00"/>
    <s v="MS410"/>
    <s v="6390"/>
    <x v="4"/>
    <s v=""/>
    <x v="1914"/>
    <s v="Clear MS410 Pay and Dept"/>
    <x v="0"/>
    <s v="F5_MS410_PD"/>
    <s v="TARGET"/>
    <d v="2021-08-31T00:00:00"/>
    <d v="2021-09-08T00:00:00"/>
    <s v="Yes"/>
    <s v="Measurement-SF"/>
    <x v="12"/>
  </r>
  <r>
    <s v="AA"/>
    <s v="CU00"/>
    <s v="JRNL00541809"/>
    <s v="CF00-MS410-6330-8910"/>
    <s v="CF00"/>
    <s v="MS410"/>
    <s v="6330"/>
    <x v="4"/>
    <s v=""/>
    <x v="1915"/>
    <s v="Clear MS410 Pay and Dept"/>
    <x v="0"/>
    <s v="F5_MS410_PD"/>
    <s v="TARGET"/>
    <d v="2021-08-31T00:00:00"/>
    <d v="2021-09-08T00:00:00"/>
    <s v="Yes"/>
    <s v="Measurement-SF"/>
    <x v="11"/>
  </r>
  <r>
    <s v="AA"/>
    <s v="CU00"/>
    <s v="JRNL00541809"/>
    <s v="CF00-MS410-6320-8910"/>
    <s v="CF00"/>
    <s v="MS410"/>
    <s v="6320"/>
    <x v="4"/>
    <s v=""/>
    <x v="1916"/>
    <s v="Clear MS410 Pay and Dept"/>
    <x v="0"/>
    <s v="F5_MS410_PD"/>
    <s v="TARGET"/>
    <d v="2021-08-31T00:00:00"/>
    <d v="2021-09-08T00:00:00"/>
    <s v="Yes"/>
    <s v="Measurement-SF"/>
    <x v="2"/>
  </r>
  <r>
    <s v="AA"/>
    <s v="CU00"/>
    <s v="JRNL00541809"/>
    <s v="CF00-MS410-6240-8910"/>
    <s v="CF00"/>
    <s v="MS410"/>
    <s v="6240"/>
    <x v="4"/>
    <s v=""/>
    <x v="1917"/>
    <s v="Clear MS410 Pay and Dept"/>
    <x v="0"/>
    <s v="F5_MS410_PD"/>
    <s v="TARGET"/>
    <d v="2021-08-31T00:00:00"/>
    <d v="2021-09-08T00:00:00"/>
    <s v="Yes"/>
    <s v="Measurement-SF"/>
    <x v="9"/>
  </r>
  <r>
    <s v="AA"/>
    <s v="CU00"/>
    <s v="JRNL00541809"/>
    <s v="CF00-MS410-6220-8910"/>
    <s v="CF00"/>
    <s v="MS410"/>
    <s v="6220"/>
    <x v="4"/>
    <s v=""/>
    <x v="1918"/>
    <s v="Clear MS410 Pay and Dept"/>
    <x v="0"/>
    <s v="F5_MS410_PD"/>
    <s v="TARGET"/>
    <d v="2021-08-31T00:00:00"/>
    <d v="2021-09-08T00:00:00"/>
    <s v="Yes"/>
    <s v="Measurement-SF"/>
    <x v="4"/>
  </r>
  <r>
    <s v="AA"/>
    <s v="CU00"/>
    <s v="JRNL00541809"/>
    <s v="CF00-MS410-6210-8910"/>
    <s v="CF00"/>
    <s v="MS410"/>
    <s v="6210"/>
    <x v="4"/>
    <s v=""/>
    <x v="1919"/>
    <s v="Clear MS410 Pay and Dept"/>
    <x v="0"/>
    <s v="F5_MS410_PD"/>
    <s v="TARGET"/>
    <d v="2021-08-31T00:00:00"/>
    <d v="2021-09-08T00:00:00"/>
    <s v="Yes"/>
    <s v="Measurement-SF"/>
    <x v="3"/>
  </r>
  <r>
    <s v="AA"/>
    <s v="CU00"/>
    <s v="JRNL00541809"/>
    <s v="CF00-MS410-6110-8910"/>
    <s v="CF00"/>
    <s v="MS410"/>
    <s v="6110"/>
    <x v="4"/>
    <s v=""/>
    <x v="1920"/>
    <s v="Clear MS410 Pay and Dept"/>
    <x v="0"/>
    <s v="F5_MS410_PD"/>
    <s v="TARGET"/>
    <d v="2021-08-31T00:00:00"/>
    <d v="2021-09-08T00:00:00"/>
    <s v="Yes"/>
    <s v="Measurement-SF"/>
    <x v="1"/>
  </r>
  <r>
    <s v="AA"/>
    <s v="CU00"/>
    <s v="JRNL00541809"/>
    <s v="CF00-MS410-6290-8910"/>
    <s v="CF00"/>
    <s v="MS410"/>
    <s v="6290"/>
    <x v="4"/>
    <s v=""/>
    <x v="1921"/>
    <s v="Clear MS410 Pay and Dept"/>
    <x v="0"/>
    <s v="F5_MS410_PD"/>
    <s v="TARGET"/>
    <d v="2021-08-31T00:00:00"/>
    <d v="2021-09-08T00:00:00"/>
    <s v="Yes"/>
    <s v="Measurement-SF"/>
    <x v="8"/>
  </r>
  <r>
    <s v="AA"/>
    <s v="CU00"/>
    <s v="JRNL00541809"/>
    <s v="CF00-MS410-6310-8910"/>
    <s v="CF00"/>
    <s v="MS410"/>
    <s v="6310"/>
    <x v="4"/>
    <s v=""/>
    <x v="1922"/>
    <s v="Clear MS410 Pay and Dept"/>
    <x v="0"/>
    <s v="F5_MS410_PD"/>
    <s v="TARGET"/>
    <d v="2021-08-31T00:00:00"/>
    <d v="2021-09-08T00:00:00"/>
    <s v="Yes"/>
    <s v="Measurement-SF"/>
    <x v="10"/>
  </r>
  <r>
    <s v="AA"/>
    <s v="CU00"/>
    <s v="JRNL00536564"/>
    <s v="CF00-MS410-6390-8910"/>
    <s v="CF00"/>
    <s v="MS410"/>
    <s v="6390"/>
    <x v="4"/>
    <s v=""/>
    <x v="1923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910"/>
    <s v="CF00"/>
    <s v="MS410"/>
    <s v="6330"/>
    <x v="4"/>
    <s v=""/>
    <x v="1924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910"/>
    <s v="CF00"/>
    <s v="MS410"/>
    <s v="6320"/>
    <x v="4"/>
    <s v=""/>
    <x v="1925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910"/>
    <s v="CF00"/>
    <s v="MS410"/>
    <s v="6310"/>
    <x v="4"/>
    <s v=""/>
    <x v="1926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910"/>
    <s v="CF00"/>
    <s v="MS410"/>
    <s v="6290"/>
    <x v="4"/>
    <s v=""/>
    <x v="1927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910"/>
    <s v="CF00"/>
    <s v="MS410"/>
    <s v="6240"/>
    <x v="4"/>
    <s v=""/>
    <x v="1928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910"/>
    <s v="CF00"/>
    <s v="MS410"/>
    <s v="6220"/>
    <x v="4"/>
    <s v=""/>
    <x v="1929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910"/>
    <s v="CF00"/>
    <s v="MS410"/>
    <s v="6110"/>
    <x v="4"/>
    <s v=""/>
    <x v="1930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910"/>
    <s v="CF00"/>
    <s v="MS410"/>
    <s v="6330"/>
    <x v="4"/>
    <s v=""/>
    <x v="1931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910"/>
    <s v="CF00"/>
    <s v="MS410"/>
    <s v="6320"/>
    <x v="4"/>
    <s v=""/>
    <x v="1932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90-8910"/>
    <s v="CF00"/>
    <s v="MS410"/>
    <s v="6390"/>
    <x v="4"/>
    <s v=""/>
    <x v="1933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31215"/>
    <s v="CF00-MS410-6310-8910"/>
    <s v="CF00"/>
    <s v="MS410"/>
    <s v="6310"/>
    <x v="4"/>
    <s v=""/>
    <x v="1934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290-8910"/>
    <s v="CF00"/>
    <s v="MS410"/>
    <s v="6290"/>
    <x v="4"/>
    <s v=""/>
    <x v="1935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29971"/>
    <s v="CF00-MS410-6120-8910"/>
    <s v="CF00"/>
    <s v="MS410"/>
    <s v="6120"/>
    <x v="4"/>
    <s v=""/>
    <x v="1936"/>
    <s v="MS410_Payroll Accrual 1B"/>
    <x v="0"/>
    <s v="F8_MS410_PA1B"/>
    <s v="JRNL00529948"/>
    <d v="2021-02-28T00:00:00"/>
    <d v="2021-03-03T00:00:00"/>
    <s v="Yes"/>
    <s v="Measurement-SF"/>
    <x v="0"/>
  </r>
  <r>
    <s v="AA"/>
    <s v="CU00"/>
    <s v="JRNL00545281"/>
    <s v="CF00-MS410-6120-8910"/>
    <s v="CF00"/>
    <s v="MS410"/>
    <s v="6120"/>
    <x v="4"/>
    <s v=""/>
    <x v="1937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27627"/>
    <s v="CF00-MS410-6120-8910"/>
    <s v="CF00"/>
    <s v="MS410"/>
    <s v="6120"/>
    <x v="4"/>
    <s v=""/>
    <x v="1938"/>
    <s v="MS410_Payroll Accrual 1B"/>
    <x v="0"/>
    <s v="F8_MS410_PA1B"/>
    <s v="JRNL00527597"/>
    <d v="2021-01-31T00:00:00"/>
    <d v="2021-02-10T00:00:00"/>
    <s v="Yes"/>
    <s v="Measurement-SF"/>
    <x v="0"/>
  </r>
  <r>
    <s v="AA"/>
    <s v="CU00"/>
    <s v="JRNL00548554"/>
    <s v="CF00-MS410-6120-8910"/>
    <s v="CF00"/>
    <s v="MS410"/>
    <s v="6120"/>
    <x v="4"/>
    <s v=""/>
    <x v="1939"/>
    <s v="MS410_Payroll Accrual 1B"/>
    <x v="0"/>
    <s v="F8_MS410_PA1B"/>
    <s v="TARGET"/>
    <d v="2021-12-31T00:00:00"/>
    <d v="2022-01-07T00:00:00"/>
    <s v="Yes"/>
    <s v="Measurement-SF"/>
    <x v="0"/>
  </r>
  <r>
    <s v="AA"/>
    <s v="CU00"/>
    <s v="JRNL00545241"/>
    <s v="CF00-MS410-6120-8910"/>
    <s v="CF00"/>
    <s v="MS410"/>
    <s v="6120"/>
    <x v="4"/>
    <s v=""/>
    <x v="1940"/>
    <s v="MS410_Payroll Accrual 1B"/>
    <x v="0"/>
    <s v="F8_MS410_PA1B"/>
    <s v="TARGET"/>
    <d v="2021-10-31T00:00:00"/>
    <d v="2021-11-03T00:00:00"/>
    <s v="Yes"/>
    <s v="Measurement-SF"/>
    <x v="0"/>
  </r>
  <r>
    <s v="AP-ACCR"/>
    <s v="CF00"/>
    <s v="JRNL00533262"/>
    <s v="CF00-FC460-7830-8910"/>
    <s v="CF00"/>
    <s v="FC460"/>
    <s v="7830"/>
    <x v="4"/>
    <s v=""/>
    <x v="1941"/>
    <s v="Accrue - DEVTECH SALES INC"/>
    <x v="0"/>
    <s v="1122570"/>
    <s v="JRNL00533061"/>
    <d v="2021-04-30T00:00:00"/>
    <d v="2021-04-06T00:00:00"/>
    <s v="Yes"/>
    <s v="Facilities-West"/>
    <x v="16"/>
  </r>
  <r>
    <s v="AP-ACCR"/>
    <s v="CF00"/>
    <s v="JRNL00533061"/>
    <s v="CF00-FC460-7830-8910"/>
    <s v="CF00"/>
    <s v="FC460"/>
    <s v="7830"/>
    <x v="4"/>
    <s v=""/>
    <x v="1724"/>
    <s v="Accrue - DEVTECH SALES INC"/>
    <x v="0"/>
    <s v="1122570"/>
    <s v="JRNL00533061"/>
    <d v="2021-03-31T00:00:00"/>
    <d v="2021-04-06T00:00:00"/>
    <s v="Yes"/>
    <s v="Facilities-West"/>
    <x v="16"/>
  </r>
  <r>
    <s v="AA"/>
    <s v="CU00"/>
    <s v="JRNL00546837"/>
    <s v="CF00-MS410-6120-8910"/>
    <s v="CF00"/>
    <s v="MS410"/>
    <s v="6120"/>
    <x v="4"/>
    <s v=""/>
    <x v="1942"/>
    <s v="MS410_Payroll Accrual 1B"/>
    <x v="0"/>
    <s v="F8_MS410_PA1B"/>
    <s v="TARGET"/>
    <d v="2021-11-30T00:00:00"/>
    <d v="2021-12-05T00:00:00"/>
    <s v="Yes"/>
    <s v="Measurement-SF"/>
    <x v="0"/>
  </r>
  <r>
    <s v="AA"/>
    <s v="CU00"/>
    <s v="JRNL00533181"/>
    <s v="CF00-MS410-6120-8910"/>
    <s v="CF00"/>
    <s v="MS410"/>
    <s v="6120"/>
    <x v="4"/>
    <s v=""/>
    <x v="1943"/>
    <s v="MS410_Payroll Accrual 1B"/>
    <x v="0"/>
    <s v="F8_MS410_PA1B"/>
    <s v="JRNL00533161"/>
    <d v="2021-04-30T00:00:00"/>
    <d v="2021-05-05T00:00:00"/>
    <s v="Yes"/>
    <s v="Measurement-SF"/>
    <x v="0"/>
  </r>
  <r>
    <s v="PY"/>
    <s v="FC00"/>
    <s v="JRNL00528899"/>
    <s v="CF00-MS410-6120-8910"/>
    <s v="CF00"/>
    <s v="MS410"/>
    <s v="6120"/>
    <x v="4"/>
    <s v=""/>
    <x v="1944"/>
    <s v="FC B04-OT/On Call/CT"/>
    <x v="0"/>
    <s v=""/>
    <s v="JRNL00528899"/>
    <d v="2021-01-28T00:00:00"/>
    <d v="2021-02-02T00:00:00"/>
    <s v="Yes"/>
    <s v="Measurement-SF"/>
    <x v="0"/>
  </r>
  <r>
    <s v="PY"/>
    <s v="FC00"/>
    <s v="JRNL00544367"/>
    <s v="CF00-MS410-6120-8910"/>
    <s v="CF00"/>
    <s v="MS410"/>
    <s v="6120"/>
    <x v="4"/>
    <s v=""/>
    <x v="1945"/>
    <s v="FC B40-OT/On Call/CT"/>
    <x v="0"/>
    <s v=""/>
    <s v="JRNL00544367"/>
    <d v="2021-10-07T00:00:00"/>
    <d v="2021-10-29T00:00:00"/>
    <s v="Yes"/>
    <s v="Measurement-SF"/>
    <x v="0"/>
  </r>
  <r>
    <s v="AP-ACCR"/>
    <s v="CF00"/>
    <s v="JRNL00533262"/>
    <s v="CF00-FC460-7830-8910"/>
    <s v="CF00"/>
    <s v="FC460"/>
    <s v="7830"/>
    <x v="4"/>
    <s v=""/>
    <x v="1946"/>
    <s v="Accrue - JEM-TECH INC"/>
    <x v="0"/>
    <s v="2021-2979"/>
    <s v="JRNL00533061"/>
    <d v="2021-04-30T00:00:00"/>
    <d v="2021-04-06T00:00:00"/>
    <s v="Yes"/>
    <s v="Facilities-West"/>
    <x v="16"/>
  </r>
  <r>
    <s v="AP-ACCR"/>
    <s v="CF00"/>
    <s v="JRNL00533061"/>
    <s v="CF00-FC460-7830-8910"/>
    <s v="CF00"/>
    <s v="FC460"/>
    <s v="7830"/>
    <x v="4"/>
    <s v=""/>
    <x v="1689"/>
    <s v="Accrue - JEM-TECH INC"/>
    <x v="0"/>
    <s v="2021-2979"/>
    <s v="JRNL00533061"/>
    <d v="2021-03-31T00:00:00"/>
    <d v="2021-04-06T00:00:00"/>
    <s v="Yes"/>
    <s v="Facilities-West"/>
    <x v="16"/>
  </r>
  <r>
    <s v="AP-ACCR"/>
    <s v="CF00"/>
    <s v="JRNL00536683"/>
    <s v="CF00-FC460-7830-8910"/>
    <s v="CF00"/>
    <s v="FC460"/>
    <s v="7830"/>
    <x v="4"/>
    <s v=""/>
    <x v="1690"/>
    <s v="Accrue-ODORIZATION SOLUTIONS INC"/>
    <x v="0"/>
    <s v="11936"/>
    <s v="JRNL00536683"/>
    <d v="2021-05-31T00:00:00"/>
    <d v="2021-06-04T00:00:00"/>
    <s v="Yes"/>
    <s v="Facilities-West"/>
    <x v="16"/>
  </r>
  <r>
    <s v="AP-ACCR"/>
    <s v="CF00"/>
    <s v="JRNL00536811"/>
    <s v="CF00-FC460-7830-8910"/>
    <s v="CF00"/>
    <s v="FC460"/>
    <s v="7830"/>
    <x v="4"/>
    <s v=""/>
    <x v="1947"/>
    <s v="Accrue-ODORIZATION SOLUTIONS INC"/>
    <x v="0"/>
    <s v="11936"/>
    <s v="JRNL00536683"/>
    <d v="2021-06-30T00:00:00"/>
    <d v="2021-06-04T00:00:00"/>
    <s v="Yes"/>
    <s v="Facilities-West"/>
    <x v="16"/>
  </r>
  <r>
    <s v="AP-EXSYS"/>
    <s v="CU00"/>
    <s v="JRNL00542723"/>
    <s v="CF00-FC460-7830-8910"/>
    <s v="CF00"/>
    <s v="FC460"/>
    <s v="7830"/>
    <x v="4"/>
    <s v=""/>
    <x v="1948"/>
    <s v="McCarty/Facilities Maintenance-7830"/>
    <x v="0"/>
    <s v="091421"/>
    <s v="JRNL00542723"/>
    <d v="2021-09-30T00:00:00"/>
    <d v="2021-10-01T00:00:00"/>
    <s v="Yes"/>
    <s v="Facilities-West"/>
    <x v="16"/>
  </r>
  <r>
    <s v="AP-EXSYS"/>
    <s v="CU00"/>
    <s v="JRNL00542723"/>
    <s v="CF00-FC460-7830-8910"/>
    <s v="CF00"/>
    <s v="FC460"/>
    <s v="7830"/>
    <x v="4"/>
    <s v=""/>
    <x v="1949"/>
    <s v="McCarty/Facilities Maintenance-7830"/>
    <x v="0"/>
    <s v="091421"/>
    <s v="JRNL00542723"/>
    <d v="2021-09-30T00:00:00"/>
    <d v="2021-10-01T00:00:00"/>
    <s v="Yes"/>
    <s v="Facilities-West"/>
    <x v="16"/>
  </r>
  <r>
    <s v="AA"/>
    <s v="CU00"/>
    <s v="JRNL00531215"/>
    <s v="CF00-MS410-6240-8910"/>
    <s v="CF00"/>
    <s v="MS410"/>
    <s v="6240"/>
    <x v="4"/>
    <s v=""/>
    <x v="1950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10-8910"/>
    <s v="CF00"/>
    <s v="MS410"/>
    <s v="6210"/>
    <x v="4"/>
    <s v=""/>
    <x v="1951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910"/>
    <s v="CF00"/>
    <s v="MS410"/>
    <s v="6110"/>
    <x v="4"/>
    <s v=""/>
    <x v="1952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29939"/>
    <s v="CF00-MS410-6390-8910"/>
    <s v="CF00"/>
    <s v="MS410"/>
    <s v="6390"/>
    <x v="4"/>
    <s v=""/>
    <x v="1953"/>
    <s v="Clear MS410 Pay and Dept"/>
    <x v="0"/>
    <s v="F5_MS410_PD"/>
    <s v="TARGET"/>
    <d v="2021-01-31T00:00:00"/>
    <d v="2021-02-10T00:00:00"/>
    <s v="Yes"/>
    <s v="Measurement-SF"/>
    <x v="12"/>
  </r>
  <r>
    <s v="AA"/>
    <s v="CU00"/>
    <s v="JRNL00529939"/>
    <s v="CF00-MS410-6330-8910"/>
    <s v="CF00"/>
    <s v="MS410"/>
    <s v="6330"/>
    <x v="4"/>
    <s v=""/>
    <x v="1954"/>
    <s v="Clear MS410 Pay and Dept"/>
    <x v="0"/>
    <s v="F5_MS410_PD"/>
    <s v="TARGET"/>
    <d v="2021-01-31T00:00:00"/>
    <d v="2021-02-10T00:00:00"/>
    <s v="Yes"/>
    <s v="Measurement-SF"/>
    <x v="11"/>
  </r>
  <r>
    <s v="AA"/>
    <s v="CU00"/>
    <s v="JRNL00529939"/>
    <s v="CF00-MS410-6320-8910"/>
    <s v="CF00"/>
    <s v="MS410"/>
    <s v="6320"/>
    <x v="4"/>
    <s v=""/>
    <x v="1955"/>
    <s v="Clear MS410 Pay and Dept"/>
    <x v="0"/>
    <s v="F5_MS410_PD"/>
    <s v="TARGET"/>
    <d v="2021-01-31T00:00:00"/>
    <d v="2021-02-10T00:00:00"/>
    <s v="Yes"/>
    <s v="Measurement-SF"/>
    <x v="2"/>
  </r>
  <r>
    <s v="AA"/>
    <s v="CU00"/>
    <s v="JRNL00541818"/>
    <s v="CF00-MS410-6120-8910"/>
    <s v="CF00"/>
    <s v="MS410"/>
    <s v="6120"/>
    <x v="4"/>
    <s v=""/>
    <x v="1956"/>
    <s v="MS410_Payroll Accrual 1B"/>
    <x v="0"/>
    <s v="F8_MS410_PA1B"/>
    <s v="TARGET"/>
    <d v="2021-08-31T00:00:00"/>
    <d v="2021-09-08T00:00:00"/>
    <s v="Yes"/>
    <s v="Measurement-SF"/>
    <x v="0"/>
  </r>
  <r>
    <s v="AA"/>
    <s v="CU00"/>
    <s v="JRNL00531224"/>
    <s v="CF00-MS410-6120-8910"/>
    <s v="CF00"/>
    <s v="MS410"/>
    <s v="6120"/>
    <x v="4"/>
    <s v=""/>
    <x v="1957"/>
    <s v="MS410_Payroll Accrual 1B"/>
    <x v="0"/>
    <s v="F8_MS410_PA1B"/>
    <s v="TARGET"/>
    <d v="2021-02-28T00:00:00"/>
    <d v="2021-03-03T00:00:00"/>
    <s v="Yes"/>
    <s v="Measurement-SF"/>
    <x v="0"/>
  </r>
  <r>
    <s v="AA"/>
    <s v="CU00"/>
    <s v="JRNL00529948"/>
    <s v="CF00-MS410-6120-8910"/>
    <s v="CF00"/>
    <s v="MS410"/>
    <s v="6120"/>
    <x v="4"/>
    <s v=""/>
    <x v="1958"/>
    <s v="MS410_Payroll Accrual 1B"/>
    <x v="0"/>
    <s v="F8_MS410_PA1B"/>
    <s v="TARGET"/>
    <d v="2021-01-31T00:00:00"/>
    <d v="2021-02-10T00:00:00"/>
    <s v="Yes"/>
    <s v="Measurement-SF"/>
    <x v="0"/>
  </r>
  <r>
    <s v="AA"/>
    <s v="CU00"/>
    <s v="JRNL00529939"/>
    <s v="CF00-MS410-6310-8910"/>
    <s v="CF00"/>
    <s v="MS410"/>
    <s v="6310"/>
    <x v="4"/>
    <s v=""/>
    <x v="1959"/>
    <s v="Clear MS410 Pay and Dept"/>
    <x v="0"/>
    <s v="F5_MS410_PD"/>
    <s v="TARGET"/>
    <d v="2021-01-31T00:00:00"/>
    <d v="2021-02-10T00:00:00"/>
    <s v="Yes"/>
    <s v="Measurement-SF"/>
    <x v="10"/>
  </r>
  <r>
    <s v="AA"/>
    <s v="CU00"/>
    <s v="JRNL00529939"/>
    <s v="CF00-MS410-6290-8910"/>
    <s v="CF00"/>
    <s v="MS410"/>
    <s v="6290"/>
    <x v="4"/>
    <s v=""/>
    <x v="1960"/>
    <s v="Clear MS410 Pay and Dept"/>
    <x v="0"/>
    <s v="F5_MS410_PD"/>
    <s v="TARGET"/>
    <d v="2021-01-31T00:00:00"/>
    <d v="2021-02-10T00:00:00"/>
    <s v="Yes"/>
    <s v="Measurement-SF"/>
    <x v="8"/>
  </r>
  <r>
    <s v="AA"/>
    <s v="CU00"/>
    <s v="JRNL00529939"/>
    <s v="CF00-MS410-6240-8910"/>
    <s v="CF00"/>
    <s v="MS410"/>
    <s v="6240"/>
    <x v="4"/>
    <s v=""/>
    <x v="1961"/>
    <s v="Clear MS410 Pay and Dept"/>
    <x v="0"/>
    <s v="F5_MS410_PD"/>
    <s v="TARGET"/>
    <d v="2021-01-31T00:00:00"/>
    <d v="2021-02-10T00:00:00"/>
    <s v="Yes"/>
    <s v="Measurement-SF"/>
    <x v="9"/>
  </r>
  <r>
    <s v="AA"/>
    <s v="CU00"/>
    <s v="JRNL00529939"/>
    <s v="CF00-MS410-6220-8910"/>
    <s v="CF00"/>
    <s v="MS410"/>
    <s v="6220"/>
    <x v="4"/>
    <s v=""/>
    <x v="1962"/>
    <s v="Clear MS410 Pay and Dept"/>
    <x v="0"/>
    <s v="F5_MS410_PD"/>
    <s v="TARGET"/>
    <d v="2021-01-31T00:00:00"/>
    <d v="2021-02-10T00:00:00"/>
    <s v="Yes"/>
    <s v="Measurement-SF"/>
    <x v="4"/>
  </r>
  <r>
    <s v="PY"/>
    <s v="FC00"/>
    <s v="JRNL00532528"/>
    <s v="CF00-MS410-6120-8910"/>
    <s v="CF00"/>
    <s v="MS410"/>
    <s v="6120"/>
    <x v="4"/>
    <s v=""/>
    <x v="1963"/>
    <s v="FC B10-OT/On Call/CT"/>
    <x v="0"/>
    <s v=""/>
    <s v="JRNL00532528"/>
    <d v="2021-03-11T00:00:00"/>
    <d v="2021-04-01T00:00:00"/>
    <s v="Yes"/>
    <s v="Measurement-SF"/>
    <x v="0"/>
  </r>
  <r>
    <s v="PY"/>
    <s v="FC00"/>
    <s v="JRNL00532529"/>
    <s v="CF00-MS410-6110-8910"/>
    <s v="CF00"/>
    <s v="MS410"/>
    <s v="6110"/>
    <x v="4"/>
    <s v=""/>
    <x v="1964"/>
    <s v="FC B12-Salaries"/>
    <x v="0"/>
    <s v=""/>
    <s v="JRNL00532529"/>
    <d v="2021-03-25T00:00:00"/>
    <d v="2021-04-01T00:00:00"/>
    <s v="Yes"/>
    <s v="Measurement-SF"/>
    <x v="1"/>
  </r>
  <r>
    <s v="AA"/>
    <s v="CU00"/>
    <s v="JRNL00529971"/>
    <s v="CF00-MS410-6110-8910"/>
    <s v="CF00"/>
    <s v="MS410"/>
    <s v="6110"/>
    <x v="4"/>
    <s v=""/>
    <x v="1965"/>
    <s v="MS410_Payroll Accrual 1A"/>
    <x v="0"/>
    <s v="F8_MS410_PA1A"/>
    <s v="JRNL00529948"/>
    <d v="2021-02-28T00:00:00"/>
    <d v="2021-03-03T00:00:00"/>
    <s v="Yes"/>
    <s v="Measurement-SF"/>
    <x v="1"/>
  </r>
  <r>
    <s v="AA"/>
    <s v="CU00"/>
    <s v="JRNL00545281"/>
    <s v="CF00-MS410-6110-8910"/>
    <s v="CF00"/>
    <s v="MS410"/>
    <s v="6110"/>
    <x v="4"/>
    <s v=""/>
    <x v="1966"/>
    <s v="MS410_Payroll Accrual 1A"/>
    <x v="0"/>
    <s v="F8_MS410_PA1A"/>
    <s v="JRNL00545241"/>
    <d v="2021-11-30T00:00:00"/>
    <d v="2021-12-05T00:00:00"/>
    <s v="Yes"/>
    <s v="Measurement-SF"/>
    <x v="1"/>
  </r>
  <r>
    <s v="AA"/>
    <s v="CU00"/>
    <s v="JRNL00527627"/>
    <s v="CF00-MS410-6110-8910"/>
    <s v="CF00"/>
    <s v="MS410"/>
    <s v="6110"/>
    <x v="4"/>
    <s v=""/>
    <x v="1967"/>
    <s v="MS410_Payroll Accrual 1A"/>
    <x v="0"/>
    <s v="F8_MS410_PA1A"/>
    <s v="JRNL00527597"/>
    <d v="2021-01-31T00:00:00"/>
    <d v="2021-02-10T00:00:00"/>
    <s v="Yes"/>
    <s v="Measurement-SF"/>
    <x v="1"/>
  </r>
  <r>
    <s v="AA"/>
    <s v="CU00"/>
    <s v="JRNL00533181"/>
    <s v="CF00-MS410-6110-8910"/>
    <s v="CF00"/>
    <s v="MS410"/>
    <s v="6110"/>
    <x v="4"/>
    <s v=""/>
    <x v="1968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48554"/>
    <s v="CF00-MS410-6110-8910"/>
    <s v="CF00"/>
    <s v="MS410"/>
    <s v="6110"/>
    <x v="4"/>
    <s v=""/>
    <x v="1969"/>
    <s v="MS410_Payroll Accrual 1A"/>
    <x v="0"/>
    <s v="F8_MS410_PA1A"/>
    <s v="TARGET"/>
    <d v="2021-12-31T00:00:00"/>
    <d v="2022-01-07T00:00:00"/>
    <s v="Yes"/>
    <s v="Measurement-SF"/>
    <x v="1"/>
  </r>
  <r>
    <s v="AA"/>
    <s v="CU00"/>
    <s v="JRNL00540123"/>
    <s v="CF00-MS410-6120-8910"/>
    <s v="CF00"/>
    <s v="MS410"/>
    <s v="6120"/>
    <x v="4"/>
    <s v=""/>
    <x v="1970"/>
    <s v="MS410_Payroll Accrual 1B"/>
    <x v="0"/>
    <s v="F8_MS410_PA1B"/>
    <s v="TARGET"/>
    <d v="2021-07-31T00:00:00"/>
    <d v="2021-08-04T00:00:00"/>
    <s v="Yes"/>
    <s v="Measurement-SF"/>
    <x v="0"/>
  </r>
  <r>
    <s v="AA"/>
    <s v="CU00"/>
    <s v="JRNL00543484"/>
    <s v="CF00-MS410-6120-8910"/>
    <s v="CF00"/>
    <s v="MS410"/>
    <s v="6120"/>
    <x v="4"/>
    <s v=""/>
    <x v="1971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36573"/>
    <s v="CF00-MS410-6120-8910"/>
    <s v="CF00"/>
    <s v="MS410"/>
    <s v="6120"/>
    <x v="4"/>
    <s v=""/>
    <x v="1972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4925"/>
    <s v="CF00-MS410-6120-8910"/>
    <s v="CF00"/>
    <s v="MS410"/>
    <s v="6120"/>
    <x v="4"/>
    <s v=""/>
    <x v="1973"/>
    <s v="MS410_Payroll Accrual 1B"/>
    <x v="0"/>
    <s v="F8_MS410_PA1B"/>
    <s v="TARGET"/>
    <d v="2021-04-30T00:00:00"/>
    <d v="2021-05-05T00:00:00"/>
    <s v="Yes"/>
    <s v="Measurement-SF"/>
    <x v="0"/>
  </r>
  <r>
    <s v="AA"/>
    <s v="CU00"/>
    <s v="JRNL00538415"/>
    <s v="CF00-MS410-6120-8910"/>
    <s v="CF00"/>
    <s v="MS410"/>
    <s v="6120"/>
    <x v="4"/>
    <s v=""/>
    <x v="1974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910"/>
    <s v="CF00"/>
    <s v="MS410"/>
    <s v="6120"/>
    <x v="4"/>
    <s v=""/>
    <x v="1975"/>
    <s v="MS410_Payroll Accrual 1B"/>
    <x v="0"/>
    <s v="F8_MS410_PA1B"/>
    <s v="TARGET"/>
    <d v="2021-03-31T00:00:00"/>
    <d v="2021-04-06T00:00:00"/>
    <s v="Yes"/>
    <s v="Measurement-SF"/>
    <x v="0"/>
  </r>
  <r>
    <s v="PY"/>
    <s v="FC00"/>
    <s v="JRNL00530789"/>
    <s v="CF00-MS410-6110-8910"/>
    <s v="CF00"/>
    <s v="MS410"/>
    <s v="6110"/>
    <x v="4"/>
    <s v=""/>
    <x v="1976"/>
    <s v="FC B08-Salaries"/>
    <x v="0"/>
    <s v=""/>
    <s v="JRNL00530789"/>
    <d v="2021-02-25T00:00:00"/>
    <d v="2021-03-01T00:00:00"/>
    <s v="Yes"/>
    <s v="Measurement-SF"/>
    <x v="1"/>
  </r>
  <r>
    <s v="PY"/>
    <s v="FC00"/>
    <s v="JRNL00539135"/>
    <s v="CF00-MS410-6110-8910"/>
    <s v="CF00"/>
    <s v="MS410"/>
    <s v="6110"/>
    <x v="4"/>
    <s v=""/>
    <x v="1977"/>
    <s v="FC B28-Salaries"/>
    <x v="0"/>
    <s v=""/>
    <s v="JRNL00539135"/>
    <d v="2021-07-15T00:00:00"/>
    <d v="2021-08-02T00:00:00"/>
    <s v="Yes"/>
    <s v="Measurement-SF"/>
    <x v="1"/>
  </r>
  <r>
    <s v="PY"/>
    <s v="FC00"/>
    <s v="JRNL00542398"/>
    <s v="CF00-MS410-6110-8910"/>
    <s v="CF00"/>
    <s v="MS410"/>
    <s v="6110"/>
    <x v="4"/>
    <s v=""/>
    <x v="1978"/>
    <s v="FC B36-Salaries"/>
    <x v="0"/>
    <s v=""/>
    <s v="JRNL00542398"/>
    <d v="2021-09-09T00:00:00"/>
    <d v="2021-10-01T00:00:00"/>
    <s v="Yes"/>
    <s v="Measurement-SF"/>
    <x v="1"/>
  </r>
  <r>
    <s v="AA"/>
    <s v="CU00"/>
    <s v="JRNL00529973"/>
    <s v="CF00-PR470-6110-8910"/>
    <s v="CF00"/>
    <s v="PR470"/>
    <s v="6110"/>
    <x v="4"/>
    <s v=""/>
    <x v="1979"/>
    <s v="PR470_Payroll Accrual 1A"/>
    <x v="0"/>
    <s v="F8_PR470_PA1A"/>
    <s v="JRNL00529950"/>
    <d v="2021-02-28T00:00:00"/>
    <d v="2021-03-03T00:00:00"/>
    <s v="Yes"/>
    <s v="Propane Operations-Hernando"/>
    <x v="1"/>
  </r>
  <r>
    <s v="AA"/>
    <s v="CU00"/>
    <s v="JRNL00545282"/>
    <s v="CF00-OP460-6110-8910"/>
    <s v="CF00"/>
    <s v="OP460"/>
    <s v="6110"/>
    <x v="4"/>
    <s v=""/>
    <x v="1980"/>
    <s v="OP460_Payroll Accrual 1A"/>
    <x v="0"/>
    <s v="F8_OP460_PA1A"/>
    <s v="JRNL00545242"/>
    <d v="2021-11-30T00:00:00"/>
    <d v="2021-12-05T00:00:00"/>
    <s v="Yes"/>
    <s v="Gas Operations-West"/>
    <x v="1"/>
  </r>
  <r>
    <s v="PY"/>
    <s v="FC00"/>
    <s v="JRNL00532529"/>
    <s v="CF00-MS410-6120-8910"/>
    <s v="CF00"/>
    <s v="MS410"/>
    <s v="6120"/>
    <x v="4"/>
    <s v=""/>
    <x v="1981"/>
    <s v="FC B12-OT/On Call/CT"/>
    <x v="0"/>
    <s v=""/>
    <s v="JRNL00532529"/>
    <d v="2021-03-25T00:00:00"/>
    <d v="2021-04-01T00:00:00"/>
    <s v="Yes"/>
    <s v="Measurement-SF"/>
    <x v="0"/>
  </r>
  <r>
    <s v="AP-ACCR"/>
    <s v="CF00"/>
    <s v="JRNL00548397"/>
    <s v="CF00-FC460-7830-8910"/>
    <s v="CF00"/>
    <s v="FC460"/>
    <s v="7830"/>
    <x v="4"/>
    <s v=""/>
    <x v="1982"/>
    <s v="Accrue - ODORIZATION SOLUTIONS INC"/>
    <x v="0"/>
    <s v="11937"/>
    <s v="JRNL00548397"/>
    <d v="2021-12-31T00:00:00"/>
    <d v="2022-01-10T00:00:00"/>
    <s v="Yes"/>
    <s v="Facilities-West"/>
    <x v="16"/>
  </r>
  <r>
    <s v="AP-PCARD"/>
    <s v="CU00"/>
    <s v="JRNL00528697"/>
    <s v="CF00-OP460-7830-8910"/>
    <s v="CF00"/>
    <s v="OP460"/>
    <s v="7830"/>
    <x v="4"/>
    <s v=""/>
    <x v="85"/>
    <s v="Zimmer/Facilities Maintenance-7830"/>
    <x v="0"/>
    <s v="012021"/>
    <s v="JRNL00528697"/>
    <d v="2021-01-31T00:00:00"/>
    <d v="2021-02-02T00:00:00"/>
    <s v="Yes"/>
    <s v="Gas Operations-West"/>
    <x v="16"/>
  </r>
  <r>
    <s v="PY"/>
    <s v="FC00"/>
    <s v="JRNL00540721"/>
    <s v="CF00-MS410-6110-8910"/>
    <s v="CF00"/>
    <s v="MS410"/>
    <s v="6110"/>
    <x v="4"/>
    <s v=""/>
    <x v="1983"/>
    <s v="FC B32-Salaries"/>
    <x v="0"/>
    <s v=""/>
    <s v="JRNL00540721"/>
    <d v="2021-08-12T00:00:00"/>
    <d v="2021-08-30T00:00:00"/>
    <s v="Yes"/>
    <s v="Measurement-SF"/>
    <x v="1"/>
  </r>
  <r>
    <s v="AP-PCARD"/>
    <s v="CU00"/>
    <s v="JRNL00548036"/>
    <s v="CF00-OP460-7830-8910"/>
    <s v="CF00"/>
    <s v="OP460"/>
    <s v="7830"/>
    <x v="4"/>
    <s v=""/>
    <x v="1984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5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6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7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1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8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734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89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48036"/>
    <s v="CF00-OP460-7830-8910"/>
    <s v="CF00"/>
    <s v="OP460"/>
    <s v="7830"/>
    <x v="4"/>
    <s v=""/>
    <x v="1990"/>
    <s v="Zimmer/Facilities Maintenance-7830"/>
    <x v="0"/>
    <s v="123021"/>
    <s v="JRNL00548036"/>
    <d v="2021-12-31T00:00:00"/>
    <d v="2022-01-03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1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2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3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4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5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1996"/>
    <s v="Zimmer/Facilities Maintenance-7830"/>
    <x v="0"/>
    <s v="022421"/>
    <s v="JRNL00530752"/>
    <d v="2021-02-28T00:00:00"/>
    <d v="2021-03-01T00:00:00"/>
    <s v="Yes"/>
    <s v="Gas Operations-West"/>
    <x v="16"/>
  </r>
  <r>
    <s v="AP-PCARD"/>
    <s v="CU00"/>
    <s v="JRNL00530752"/>
    <s v="CF00-OP460-7830-8910"/>
    <s v="CF00"/>
    <s v="OP460"/>
    <s v="7830"/>
    <x v="4"/>
    <s v=""/>
    <x v="35"/>
    <s v="Zimmer/Facilities Maintenance-7830"/>
    <x v="0"/>
    <s v="022421"/>
    <s v="JRNL00530752"/>
    <d v="2021-02-28T00:00:00"/>
    <d v="2021-03-01T00:00:00"/>
    <s v="Yes"/>
    <s v="Gas Operations-West"/>
    <x v="16"/>
  </r>
  <r>
    <s v="AA"/>
    <s v="CU00"/>
    <s v="JRNL00529973"/>
    <s v="CF00-PR470-6120-8910"/>
    <s v="CF00"/>
    <s v="PR470"/>
    <s v="6120"/>
    <x v="4"/>
    <s v=""/>
    <x v="1997"/>
    <s v="PR470_Payroll Accrual 1B"/>
    <x v="0"/>
    <s v="F8_PR470_PA1B"/>
    <s v="JRNL00529950"/>
    <d v="2021-02-28T00:00:00"/>
    <d v="2021-03-03T00:00:00"/>
    <s v="Yes"/>
    <s v="Propane Operations-Hernando"/>
    <x v="0"/>
  </r>
  <r>
    <s v="PY"/>
    <s v="FC00"/>
    <s v="JRNL00534131"/>
    <s v="CF00-MS410-6120-8910"/>
    <s v="CF00"/>
    <s v="MS410"/>
    <s v="6120"/>
    <x v="4"/>
    <s v=""/>
    <x v="1998"/>
    <s v="FC B16-OT/On Call/CT"/>
    <x v="0"/>
    <s v=""/>
    <s v="JRNL00534131"/>
    <d v="2021-04-22T00:00:00"/>
    <d v="2021-05-03T00:00:00"/>
    <s v="Yes"/>
    <s v="Measurement-SF"/>
    <x v="0"/>
  </r>
  <r>
    <s v="AA"/>
    <s v="CU00"/>
    <s v="JRNL00545241"/>
    <s v="CF00-MS410-6110-8910"/>
    <s v="CF00"/>
    <s v="MS410"/>
    <s v="6110"/>
    <x v="4"/>
    <s v=""/>
    <x v="1999"/>
    <s v="MS410_Payroll Accrual 1A"/>
    <x v="0"/>
    <s v="F8_MS410_PA1A"/>
    <s v="TARGET"/>
    <d v="2021-10-31T00:00:00"/>
    <d v="2021-11-03T00:00:00"/>
    <s v="Yes"/>
    <s v="Measurement-SF"/>
    <x v="1"/>
  </r>
  <r>
    <s v="AA"/>
    <s v="CU00"/>
    <s v="JRNL00546837"/>
    <s v="CF00-MS410-6110-8910"/>
    <s v="CF00"/>
    <s v="MS410"/>
    <s v="6110"/>
    <x v="4"/>
    <s v=""/>
    <x v="2000"/>
    <s v="MS410_Payroll Accrual 1A"/>
    <x v="0"/>
    <s v="F8_MS410_PA1A"/>
    <s v="TARGET"/>
    <d v="2021-11-30T00:00:00"/>
    <d v="2021-12-05T00:00:00"/>
    <s v="Yes"/>
    <s v="Measurement-SF"/>
    <x v="1"/>
  </r>
  <r>
    <s v="AA"/>
    <s v="CU00"/>
    <s v="JRNL00541818"/>
    <s v="CF00-MS410-6110-8910"/>
    <s v="CF00"/>
    <s v="MS410"/>
    <s v="6110"/>
    <x v="4"/>
    <s v=""/>
    <x v="2001"/>
    <s v="MS410_Payroll Accrual 1A"/>
    <x v="0"/>
    <s v="F8_MS410_PA1A"/>
    <s v="TARGET"/>
    <d v="2021-08-31T00:00:00"/>
    <d v="2021-09-08T00:00:00"/>
    <s v="Yes"/>
    <s v="Measurement-SF"/>
    <x v="1"/>
  </r>
  <r>
    <s v="AA"/>
    <s v="CU00"/>
    <s v="JRNL00531224"/>
    <s v="CF00-MS410-6110-8910"/>
    <s v="CF00"/>
    <s v="MS410"/>
    <s v="6110"/>
    <x v="4"/>
    <s v=""/>
    <x v="2002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29948"/>
    <s v="CF00-MS410-6110-8910"/>
    <s v="CF00"/>
    <s v="MS410"/>
    <s v="6110"/>
    <x v="4"/>
    <s v=""/>
    <x v="2003"/>
    <s v="MS410_Payroll Accrual 1A"/>
    <x v="0"/>
    <s v="F8_MS410_PA1A"/>
    <s v="TARGET"/>
    <d v="2021-01-31T00:00:00"/>
    <d v="2021-02-10T00:00:00"/>
    <s v="Yes"/>
    <s v="Measurement-SF"/>
    <x v="1"/>
  </r>
  <r>
    <s v="AA"/>
    <s v="CU00"/>
    <s v="JRNL00540123"/>
    <s v="CF00-MS410-6110-8910"/>
    <s v="CF00"/>
    <s v="MS410"/>
    <s v="6110"/>
    <x v="4"/>
    <s v=""/>
    <x v="2004"/>
    <s v="MS410_Payroll Accrual 1A"/>
    <x v="0"/>
    <s v="F8_MS410_PA1A"/>
    <s v="TARGET"/>
    <d v="2021-07-31T00:00:00"/>
    <d v="2021-08-04T00:00:00"/>
    <s v="Yes"/>
    <s v="Measurement-SF"/>
    <x v="1"/>
  </r>
  <r>
    <s v="AA"/>
    <s v="CU00"/>
    <s v="JRNL00543484"/>
    <s v="CF00-MS410-6110-8910"/>
    <s v="CF00"/>
    <s v="MS410"/>
    <s v="6110"/>
    <x v="4"/>
    <s v=""/>
    <x v="2005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36573"/>
    <s v="CF00-MS410-6110-8910"/>
    <s v="CF00"/>
    <s v="MS410"/>
    <s v="6110"/>
    <x v="4"/>
    <s v=""/>
    <x v="2006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4925"/>
    <s v="CF00-MS410-6110-8910"/>
    <s v="CF00"/>
    <s v="MS410"/>
    <s v="6110"/>
    <x v="4"/>
    <s v=""/>
    <x v="2007"/>
    <s v="MS410_Payroll Accrual 1A"/>
    <x v="0"/>
    <s v="F8_MS410_PA1A"/>
    <s v="TARGET"/>
    <d v="2021-04-30T00:00:00"/>
    <d v="2021-05-05T00:00:00"/>
    <s v="Yes"/>
    <s v="Measurement-SF"/>
    <x v="1"/>
  </r>
  <r>
    <s v="AA"/>
    <s v="CU00"/>
    <s v="JRNL00538415"/>
    <s v="CF00-MS410-6110-8910"/>
    <s v="CF00"/>
    <s v="MS410"/>
    <s v="6110"/>
    <x v="4"/>
    <s v=""/>
    <x v="2008"/>
    <s v="MS410_Payroll Accrual 1A"/>
    <x v="0"/>
    <s v="F8_MS410_PA1A"/>
    <s v="TARGET"/>
    <d v="2021-06-30T00:00:00"/>
    <d v="2021-07-06T00:00:00"/>
    <s v="Yes"/>
    <s v="Measurement-SF"/>
    <x v="1"/>
  </r>
  <r>
    <s v="AA"/>
    <s v="CU00"/>
    <s v="JRNL00533161"/>
    <s v="CF00-MS410-6110-8910"/>
    <s v="CF00"/>
    <s v="MS410"/>
    <s v="6110"/>
    <x v="4"/>
    <s v=""/>
    <x v="2009"/>
    <s v="MS410_Payroll Accrual 1A"/>
    <x v="0"/>
    <s v="F8_MS410_PA1A"/>
    <s v="TARGET"/>
    <d v="2021-03-31T00:00:00"/>
    <d v="2021-04-06T00:00:00"/>
    <s v="Yes"/>
    <s v="Measurement-SF"/>
    <x v="1"/>
  </r>
  <r>
    <s v="PY"/>
    <s v="FC00"/>
    <s v="JRNL00545925"/>
    <s v="CF00-MS410-6120-8910"/>
    <s v="CF00"/>
    <s v="MS410"/>
    <s v="6120"/>
    <x v="4"/>
    <s v=""/>
    <x v="1393"/>
    <s v="FC B44-OT/On Call/CT"/>
    <x v="0"/>
    <s v=""/>
    <s v="JRNL00545925"/>
    <d v="2021-11-04T00:00:00"/>
    <d v="2021-12-01T00:00:00"/>
    <s v="Yes"/>
    <s v="Measurement-SF"/>
    <x v="0"/>
  </r>
  <r>
    <s v="AP-ACCR"/>
    <s v="CF00"/>
    <s v="JRNL00534973"/>
    <s v="CF00-FC460-7830-8910"/>
    <s v="CF00"/>
    <s v="FC460"/>
    <s v="7830"/>
    <x v="4"/>
    <s v=""/>
    <x v="1692"/>
    <s v="Accrue-DEVTECH SALES INC"/>
    <x v="0"/>
    <s v="1122942"/>
    <s v="JRNL00534973"/>
    <d v="2021-04-30T00:00:00"/>
    <d v="2021-05-06T00:00:00"/>
    <s v="Yes"/>
    <s v="Facilities-West"/>
    <x v="16"/>
  </r>
  <r>
    <s v="AP-ACCR"/>
    <s v="CF00"/>
    <s v="JRNL00534973"/>
    <s v="CF00-FC460-7830-8910"/>
    <s v="CF00"/>
    <s v="FC460"/>
    <s v="7830"/>
    <x v="4"/>
    <s v=""/>
    <x v="1710"/>
    <s v="Accrue-DEVTECH SALES INC"/>
    <x v="0"/>
    <s v="1122958"/>
    <s v="JRNL00534973"/>
    <d v="2021-04-30T00:00:00"/>
    <d v="2021-05-06T00:00:00"/>
    <s v="Yes"/>
    <s v="Facilities-West"/>
    <x v="16"/>
  </r>
  <r>
    <s v="AP-ACCR"/>
    <s v="CF00"/>
    <s v="JRNL00535212"/>
    <s v="CF00-FC460-7830-8910"/>
    <s v="CF00"/>
    <s v="FC460"/>
    <s v="7830"/>
    <x v="4"/>
    <s v=""/>
    <x v="2010"/>
    <s v="Accrue-DEVTECH SALES INC"/>
    <x v="0"/>
    <s v="1122942"/>
    <s v="JRNL00534973"/>
    <d v="2021-05-31T00:00:00"/>
    <d v="2021-05-06T00:00:00"/>
    <s v="Yes"/>
    <s v="Facilities-West"/>
    <x v="16"/>
  </r>
  <r>
    <s v="AP-ACCR"/>
    <s v="CF00"/>
    <s v="JRNL00535212"/>
    <s v="CF00-FC460-7830-8910"/>
    <s v="CF00"/>
    <s v="FC460"/>
    <s v="7830"/>
    <x v="4"/>
    <s v=""/>
    <x v="2011"/>
    <s v="Accrue-DEVTECH SALES INC"/>
    <x v="0"/>
    <s v="1122958"/>
    <s v="JRNL00534973"/>
    <d v="2021-05-31T00:00:00"/>
    <d v="2021-05-06T00:00:00"/>
    <s v="Yes"/>
    <s v="Facilities-West"/>
    <x v="16"/>
  </r>
  <r>
    <s v="SYS-AP"/>
    <s v="FC00"/>
    <s v="JRNL00534756"/>
    <s v="CF00-OP460-7830-8910"/>
    <s v="CF00"/>
    <s v="OP460"/>
    <s v="7830"/>
    <x v="4"/>
    <s v=""/>
    <x v="1757"/>
    <s v="1/2 INCH SERVICES"/>
    <x v="3"/>
    <s v="7711005-000-000"/>
    <s v="VO852077"/>
    <d v="2021-05-03T00:00:00"/>
    <d v="2021-05-04T00:00:00"/>
    <s v="Yes"/>
    <s v="Gas Operations-West"/>
    <x v="16"/>
  </r>
  <r>
    <s v="AA"/>
    <s v="CU00"/>
    <s v="JRNL00536617"/>
    <s v="CF00-MS410-6120-8910"/>
    <s v="CF00"/>
    <s v="MS410"/>
    <s v="6120"/>
    <x v="4"/>
    <s v=""/>
    <x v="2012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35900"/>
    <s v="CF00-MS410-6120-8910"/>
    <s v="CF00"/>
    <s v="MS410"/>
    <s v="6120"/>
    <x v="4"/>
    <s v=""/>
    <x v="2013"/>
    <s v="FC B18-OT/On Call/CT"/>
    <x v="0"/>
    <s v=""/>
    <s v="JRNL00535900"/>
    <d v="2021-05-06T00:00:00"/>
    <d v="2021-06-01T00:00:00"/>
    <s v="Yes"/>
    <s v="Measurement-SF"/>
    <x v="0"/>
  </r>
  <r>
    <s v="PY"/>
    <s v="FC00"/>
    <s v="JRNL00545925"/>
    <s v="CF00-MS410-6110-8910"/>
    <s v="CF00"/>
    <s v="MS410"/>
    <s v="6110"/>
    <x v="4"/>
    <s v=""/>
    <x v="2014"/>
    <s v="FC B44-Salaries"/>
    <x v="0"/>
    <s v=""/>
    <s v="JRNL00545925"/>
    <d v="2021-11-04T00:00:00"/>
    <d v="2021-12-01T00:00:00"/>
    <s v="Yes"/>
    <s v="Measurement-SF"/>
    <x v="1"/>
  </r>
  <r>
    <s v="PY"/>
    <s v="FC00"/>
    <s v="JRNL00546382"/>
    <s v="CF00-MS410-6110-8910"/>
    <s v="CF00"/>
    <s v="MS410"/>
    <s v="6110"/>
    <x v="4"/>
    <s v=""/>
    <x v="2015"/>
    <s v="FC B46-Salaries"/>
    <x v="0"/>
    <s v=""/>
    <s v="JRNL00546382"/>
    <d v="2021-11-18T00:00:00"/>
    <d v="2021-12-01T00:00:00"/>
    <s v="Yes"/>
    <s v="Measurement-SF"/>
    <x v="1"/>
  </r>
  <r>
    <s v="AA"/>
    <s v="CU00"/>
    <s v="JRNL00536617"/>
    <s v="CF00-MS410-6110-8910"/>
    <s v="CF00"/>
    <s v="MS410"/>
    <s v="6110"/>
    <x v="4"/>
    <s v=""/>
    <x v="2016"/>
    <s v="MS410_Payroll Accrual 1A"/>
    <x v="0"/>
    <s v="F8_MS410_PA1A"/>
    <s v="JRNL00536573"/>
    <d v="2021-06-30T00:00:00"/>
    <d v="2021-07-06T00:00:00"/>
    <s v="Yes"/>
    <s v="Measurement-SF"/>
    <x v="1"/>
  </r>
  <r>
    <s v="PY"/>
    <s v="FC00"/>
    <s v="JRNL00542783"/>
    <s v="CF00-MS410-6120-8910"/>
    <s v="CF00"/>
    <s v="MS410"/>
    <s v="6120"/>
    <x v="4"/>
    <s v=""/>
    <x v="2017"/>
    <s v="FC B38-OT/On Call/CT"/>
    <x v="0"/>
    <s v=""/>
    <s v="JRNL00542783"/>
    <d v="2021-09-23T00:00:00"/>
    <d v="2021-10-01T00:00:00"/>
    <s v="Yes"/>
    <s v="Measurement-SF"/>
    <x v="0"/>
  </r>
  <r>
    <s v="SYS-AP"/>
    <s v="FC00"/>
    <s v="JRNL00537426"/>
    <s v="CF00-OP460-7290-8920"/>
    <s v="CF00"/>
    <s v="OP460"/>
    <s v="7290"/>
    <x v="5"/>
    <s v=""/>
    <x v="2018"/>
    <s v="NG COMM DEAD METER CHECK"/>
    <x v="17"/>
    <s v="241767"/>
    <s v="VO860020"/>
    <d v="2021-06-15T00:00:00"/>
    <d v="2021-06-16T00:00:00"/>
    <s v="Yes"/>
    <s v="Gas Operations-West"/>
    <x v="17"/>
  </r>
  <r>
    <s v="SYS-AP"/>
    <s v="FC00"/>
    <s v="JRNL00532420"/>
    <s v="CF00-OP460-7290-8920"/>
    <s v="CF00"/>
    <s v="OP460"/>
    <s v="7290"/>
    <x v="5"/>
    <s v=""/>
    <x v="2019"/>
    <s v="COMPLIANCE WORK PAINTING (3/8/-"/>
    <x v="10"/>
    <s v="9161"/>
    <s v="VO844281"/>
    <d v="2021-03-25T00:00:00"/>
    <d v="2021-03-26T00:00:00"/>
    <s v="Yes"/>
    <s v="Gas Operations-West"/>
    <x v="17"/>
  </r>
  <r>
    <s v="SYS-AP"/>
    <s v="FC00"/>
    <s v="JRNL00532420"/>
    <s v="CF00-FC460-7830-8920"/>
    <s v="CF00"/>
    <s v="FC460"/>
    <s v="7830"/>
    <x v="5"/>
    <s v=""/>
    <x v="2020"/>
    <s v="HOURLY MAINTENANCE"/>
    <x v="10"/>
    <s v="9176"/>
    <s v="VO844286"/>
    <d v="2021-03-25T00:00:00"/>
    <d v="2021-03-26T00:00:00"/>
    <s v="Yes"/>
    <s v="Facilities-West"/>
    <x v="16"/>
  </r>
  <r>
    <s v="SYS-AP"/>
    <s v="FC00"/>
    <s v="JRNL00536392"/>
    <s v="CF00-OP460-7290-8920"/>
    <s v="CF00"/>
    <s v="OP460"/>
    <s v="7290"/>
    <x v="5"/>
    <s v=""/>
    <x v="2018"/>
    <s v="NG COMM DEAD METER CHECK"/>
    <x v="17"/>
    <s v="241763"/>
    <s v="VO857570"/>
    <d v="2021-06-01T00:00:00"/>
    <d v="2021-06-02T00:00:00"/>
    <s v="Yes"/>
    <s v="Gas Operations-West"/>
    <x v="17"/>
  </r>
  <r>
    <s v="SYS-AP"/>
    <s v="FC00"/>
    <s v="JRNL00546062"/>
    <s v="CF00-FC460-7830-8920"/>
    <s v="CF00"/>
    <s v="FC460"/>
    <s v="7830"/>
    <x v="5"/>
    <s v=""/>
    <x v="2021"/>
    <s v="MAINTENANCE HOURS"/>
    <x v="10"/>
    <s v="9457"/>
    <s v="VO888159"/>
    <d v="2021-11-17T00:00:00"/>
    <d v="2021-11-18T00:00:00"/>
    <s v="Yes"/>
    <s v="Facilities-West"/>
    <x v="16"/>
  </r>
  <r>
    <s v="SYS-AP"/>
    <s v="FC00"/>
    <s v="JRNL00532420"/>
    <s v="CF00-FC460-7830-8920"/>
    <s v="CF00"/>
    <s v="FC460"/>
    <s v="7830"/>
    <x v="5"/>
    <s v=""/>
    <x v="2022"/>
    <s v="1028 S LAKE MARIAM DR; LEAK REP"/>
    <x v="1"/>
    <s v="113527A"/>
    <s v="VO844302"/>
    <d v="2021-03-25T00:00:00"/>
    <d v="2021-03-26T00:00:00"/>
    <s v="Yes"/>
    <s v="Facilities-West"/>
    <x v="16"/>
  </r>
  <r>
    <s v="SYS-AP"/>
    <s v="FC00"/>
    <s v="JRNL00543195"/>
    <s v="CF00-FC460-7830-8920"/>
    <s v="CF00"/>
    <s v="FC460"/>
    <s v="7830"/>
    <x v="5"/>
    <s v=""/>
    <x v="2023"/>
    <s v="2221 CYPRESS GARDENS- REPLACE R"/>
    <x v="2"/>
    <s v="2043"/>
    <s v="VO879500"/>
    <d v="2021-10-01T00:00:00"/>
    <d v="2021-10-04T00:00:00"/>
    <s v="Yes"/>
    <s v="Facilities-West"/>
    <x v="16"/>
  </r>
  <r>
    <s v="SYS-AP"/>
    <s v="FC00"/>
    <s v="JRNL00535889"/>
    <s v="CF00-FC460-7830-8920"/>
    <s v="CF00"/>
    <s v="FC460"/>
    <s v="7830"/>
    <x v="5"/>
    <s v=""/>
    <x v="2024"/>
    <s v="LEAK REPAIR - 742 VIA BIANCA DR"/>
    <x v="1"/>
    <s v="113605A"/>
    <s v="VO855548"/>
    <d v="2021-05-20T00:00:00"/>
    <d v="2021-05-21T00:00:00"/>
    <s v="Yes"/>
    <s v="Facilities-West"/>
    <x v="16"/>
  </r>
  <r>
    <s v="SYS-AP"/>
    <s v="FC00"/>
    <s v="JRNL00537644"/>
    <s v="CF00-OP460-7290-8920"/>
    <s v="CF00"/>
    <s v="OP460"/>
    <s v="7290"/>
    <x v="5"/>
    <s v=""/>
    <x v="322"/>
    <s v="COMPLIANCE WORK PAINTING (6/7-6"/>
    <x v="10"/>
    <s v="9284"/>
    <s v="VO861628"/>
    <d v="2021-06-22T00:00:00"/>
    <d v="2021-06-23T00:00:00"/>
    <s v="Yes"/>
    <s v="Gas Operations-West"/>
    <x v="17"/>
  </r>
  <r>
    <s v="SYS-AP"/>
    <s v="FC00"/>
    <s v="JRNL00539068"/>
    <s v="CF00-OP460-7290-8920"/>
    <s v="CF00"/>
    <s v="OP460"/>
    <s v="7290"/>
    <x v="5"/>
    <s v=""/>
    <x v="2018"/>
    <s v="NG RES DEAD METER CHECK"/>
    <x v="17"/>
    <s v="241775"/>
    <s v="VO865223"/>
    <d v="2021-07-13T00:00:00"/>
    <d v="2021-07-14T00:00:00"/>
    <s v="Yes"/>
    <s v="Gas Operations-West"/>
    <x v="17"/>
  </r>
  <r>
    <s v="SYS-AP"/>
    <s v="FC00"/>
    <s v="JRNL00533334"/>
    <s v="CF00-OP460-7290-8920"/>
    <s v="CF00"/>
    <s v="OP460"/>
    <s v="7290"/>
    <x v="5"/>
    <s v=""/>
    <x v="2025"/>
    <s v="4862 S EVERSTEN TER - MAINT OF"/>
    <x v="4"/>
    <s v="329492"/>
    <s v="VO846538"/>
    <d v="2021-04-06T00:00:00"/>
    <d v="2021-04-06T00:00:00"/>
    <s v="Yes"/>
    <s v="Gas Operations-West"/>
    <x v="17"/>
  </r>
  <r>
    <s v="SYS-AP"/>
    <s v="FC00"/>
    <s v="JRNL00546239"/>
    <s v="CF00-OP460-7290-8920"/>
    <s v="CF00"/>
    <s v="OP460"/>
    <s v="7290"/>
    <x v="5"/>
    <s v=""/>
    <x v="2026"/>
    <s v="NG RES PRESSURE CHECK"/>
    <x v="17"/>
    <s v="241816"/>
    <s v="VO889285"/>
    <d v="2021-11-23T00:00:00"/>
    <d v="2021-11-24T00:00:00"/>
    <s v="Yes"/>
    <s v="Gas Operations-West"/>
    <x v="17"/>
  </r>
  <r>
    <s v="SYS-AP"/>
    <s v="FC00"/>
    <s v="JRNL00530627"/>
    <s v="CF00-OP460-6290-8920"/>
    <s v="CF00"/>
    <s v="OP460"/>
    <s v="6290"/>
    <x v="5"/>
    <s v=""/>
    <x v="2027"/>
    <s v="1/2 INCH SERVICES"/>
    <x v="3"/>
    <s v="7703575-000-000"/>
    <s v="VO837715"/>
    <d v="2021-02-24T00:00:00"/>
    <d v="2021-02-25T00:00:00"/>
    <s v="Yes"/>
    <s v="Gas Operations-West"/>
    <x v="8"/>
  </r>
  <r>
    <s v="SYS-AP"/>
    <s v="FC00"/>
    <s v="JRNL00535675"/>
    <s v="CF00-OP460-7290-8920"/>
    <s v="CF00"/>
    <s v="OP460"/>
    <s v="7290"/>
    <x v="5"/>
    <s v=""/>
    <x v="322"/>
    <s v="COMPLIANCE WORK PAINTING (4/26-"/>
    <x v="10"/>
    <s v="9237"/>
    <s v="VO854064"/>
    <d v="2021-05-12T00:00:00"/>
    <d v="2021-05-13T00:00:00"/>
    <s v="Yes"/>
    <s v="Gas Operations-West"/>
    <x v="17"/>
  </r>
  <r>
    <s v="SYS-AP"/>
    <s v="FC00"/>
    <s v="JRNL00537426"/>
    <s v="CF00-OP460-7290-8920"/>
    <s v="CF00"/>
    <s v="OP460"/>
    <s v="7290"/>
    <x v="5"/>
    <s v=""/>
    <x v="2028"/>
    <s v="NG COMM PRESSURE CHECK"/>
    <x v="17"/>
    <s v="241767"/>
    <s v="VO860020"/>
    <d v="2021-06-15T00:00:00"/>
    <d v="2021-06-16T00:00:00"/>
    <s v="Yes"/>
    <s v="Gas Operations-West"/>
    <x v="17"/>
  </r>
  <r>
    <s v="SYS-AP"/>
    <s v="FC00"/>
    <s v="JRNL00530627"/>
    <s v="CF00-OP460-6290-8920"/>
    <s v="CF00"/>
    <s v="OP460"/>
    <s v="6290"/>
    <x v="5"/>
    <s v=""/>
    <x v="2029"/>
    <s v="1/2 INCH SERVICES"/>
    <x v="3"/>
    <s v="7705233-001-000"/>
    <s v="VO837713"/>
    <d v="2021-02-24T00:00:00"/>
    <d v="2021-02-25T00:00:00"/>
    <s v="Yes"/>
    <s v="Gas Operations-West"/>
    <x v="8"/>
  </r>
  <r>
    <s v="SYS-AP"/>
    <s v="FC00"/>
    <s v="JRNL00530627"/>
    <s v="CF00-OP460-6290-8920"/>
    <s v="CF00"/>
    <s v="OP460"/>
    <s v="6290"/>
    <x v="5"/>
    <s v=""/>
    <x v="2030"/>
    <s v="1/2 INCH SERVICES"/>
    <x v="3"/>
    <s v="7710336-011-000"/>
    <s v="VO837718"/>
    <d v="2021-02-24T00:00:00"/>
    <d v="2021-02-25T00:00:00"/>
    <s v="Yes"/>
    <s v="Gas Operations-West"/>
    <x v="8"/>
  </r>
  <r>
    <s v="SYS-AP"/>
    <s v="FC00"/>
    <s v="JRNL00547785"/>
    <s v="CF00-OP460-7290-8920"/>
    <s v="CF00"/>
    <s v="OP460"/>
    <s v="7290"/>
    <x v="5"/>
    <s v=""/>
    <x v="2031"/>
    <s v="NG COMM PRESSURE CHECK (APPLIAN"/>
    <x v="17"/>
    <s v="241822"/>
    <s v="VO895110"/>
    <d v="2021-12-27T00:00:00"/>
    <d v="2021-12-28T00:00:00"/>
    <s v="Yes"/>
    <s v="Gas Operations-West"/>
    <x v="17"/>
  </r>
  <r>
    <s v="SYS-AP"/>
    <s v="FC00"/>
    <s v="JRNL00529162"/>
    <s v="CF00-FC460-7830-8920"/>
    <s v="CF00"/>
    <s v="FC460"/>
    <s v="7830"/>
    <x v="5"/>
    <s v=""/>
    <x v="2032"/>
    <s v="HOURLY MAINTENANCE"/>
    <x v="10"/>
    <s v="9098"/>
    <s v="VO832323"/>
    <d v="2021-02-01T00:00:00"/>
    <d v="2021-02-02T00:00:00"/>
    <s v="Yes"/>
    <s v="Facilities-West"/>
    <x v="16"/>
  </r>
  <r>
    <s v="SYS-AP"/>
    <s v="FC00"/>
    <s v="JRNL00536608"/>
    <s v="CF00-FC460-7830-8920"/>
    <s v="CF00"/>
    <s v="FC460"/>
    <s v="7830"/>
    <x v="5"/>
    <s v=""/>
    <x v="322"/>
    <s v="COMPLIANCE WORK PAINTING (5/17"/>
    <x v="10"/>
    <s v="9262"/>
    <s v="VO857791"/>
    <d v="2021-06-02T00:00:00"/>
    <d v="2021-06-03T00:00:00"/>
    <s v="Yes"/>
    <s v="Facilities-West"/>
    <x v="16"/>
  </r>
  <r>
    <s v="SYS-AP"/>
    <s v="FC00"/>
    <s v="JRNL00529162"/>
    <s v="CF00-FC460-7830-8920"/>
    <s v="CF00"/>
    <s v="FC460"/>
    <s v="7830"/>
    <x v="5"/>
    <s v=""/>
    <x v="2033"/>
    <s v="HOURLY MAINTENANCE"/>
    <x v="10"/>
    <s v="9104"/>
    <s v="VO832327"/>
    <d v="2021-02-01T00:00:00"/>
    <d v="2021-02-02T00:00:00"/>
    <s v="Yes"/>
    <s v="Facilities-West"/>
    <x v="16"/>
  </r>
  <r>
    <s v="SYS-AP"/>
    <s v="FC00"/>
    <s v="JRNL00532420"/>
    <s v="CF00-FC460-7830-8920"/>
    <s v="CF00"/>
    <s v="FC460"/>
    <s v="7830"/>
    <x v="5"/>
    <s v=""/>
    <x v="320"/>
    <s v="HOURLY MAINTENANCE"/>
    <x v="10"/>
    <s v="9162"/>
    <s v="VO844280"/>
    <d v="2021-03-25T00:00:00"/>
    <d v="2021-03-26T00:00:00"/>
    <s v="Yes"/>
    <s v="Facilities-West"/>
    <x v="16"/>
  </r>
  <r>
    <s v="SYS-AP"/>
    <s v="FC00"/>
    <s v="JRNL00546239"/>
    <s v="CF00-OP460-7290-8920"/>
    <s v="CF00"/>
    <s v="OP460"/>
    <s v="7290"/>
    <x v="5"/>
    <s v=""/>
    <x v="2028"/>
    <s v="NG COMM PRESSURE CHECK (APPLIAN"/>
    <x v="17"/>
    <s v="241814"/>
    <s v="VO889282"/>
    <d v="2021-11-23T00:00:00"/>
    <d v="2021-11-24T00:00:00"/>
    <s v="Yes"/>
    <s v="Gas Operations-West"/>
    <x v="17"/>
  </r>
  <r>
    <s v="SYS-AP"/>
    <s v="FC00"/>
    <s v="JRNL00537791"/>
    <s v="CF00-OP460-7290-8920"/>
    <s v="CF00"/>
    <s v="OP460"/>
    <s v="7290"/>
    <x v="5"/>
    <s v=""/>
    <x v="2034"/>
    <s v="COMPLIANCE WORK PAINTING (6/15-"/>
    <x v="10"/>
    <s v="9302"/>
    <s v="VO862675"/>
    <d v="2021-06-25T00:00:00"/>
    <d v="2021-06-28T00:00:00"/>
    <s v="Yes"/>
    <s v="Gas Operations-West"/>
    <x v="17"/>
  </r>
  <r>
    <s v="SYS-AP"/>
    <s v="FC00"/>
    <s v="JRNL00541507"/>
    <s v="CF00-FC460-7830-8920"/>
    <s v="CF00"/>
    <s v="FC460"/>
    <s v="7830"/>
    <x v="5"/>
    <s v=""/>
    <x v="2035"/>
    <s v="3007 SILVERADO TERR"/>
    <x v="2"/>
    <s v="2001"/>
    <s v="VO874327"/>
    <d v="2021-09-01T00:00:00"/>
    <d v="2021-09-02T00:00:00"/>
    <s v="Yes"/>
    <s v="Facilities-West"/>
    <x v="16"/>
  </r>
  <r>
    <s v="SYS-AP"/>
    <s v="FC00"/>
    <s v="JRNL00533239"/>
    <s v="CF00-FC460-7830-8920"/>
    <s v="CF00"/>
    <s v="FC460"/>
    <s v="7830"/>
    <x v="5"/>
    <s v=""/>
    <x v="2036"/>
    <s v="HOURLY MAINTENANCE"/>
    <x v="10"/>
    <s v="9188"/>
    <s v="VO846412"/>
    <d v="2021-04-05T00:00:00"/>
    <d v="2021-04-06T00:00:00"/>
    <s v="Yes"/>
    <s v="Facilities-West"/>
    <x v="16"/>
  </r>
  <r>
    <s v="SYS-AP"/>
    <s v="FC00"/>
    <s v="JRNL00545815"/>
    <s v="CF00-OP460-7290-8920"/>
    <s v="CF00"/>
    <s v="OP460"/>
    <s v="7290"/>
    <x v="5"/>
    <s v=""/>
    <x v="2018"/>
    <s v="NG COMM DEAD METER CHECK"/>
    <x v="17"/>
    <s v="241812"/>
    <s v="VO885884"/>
    <d v="2021-11-09T00:00:00"/>
    <d v="2021-11-10T00:00:00"/>
    <s v="Yes"/>
    <s v="Gas Operations-West"/>
    <x v="17"/>
  </r>
  <r>
    <s v="SYS-AP"/>
    <s v="FC00"/>
    <s v="JRNL00530627"/>
    <s v="CF00-OP460-6290-8920"/>
    <s v="CF00"/>
    <s v="OP460"/>
    <s v="6290"/>
    <x v="5"/>
    <s v=""/>
    <x v="2037"/>
    <s v="1/2 INCH SERVICES"/>
    <x v="3"/>
    <s v="7705233-000-000"/>
    <s v="VO837716"/>
    <d v="2021-02-24T00:00:00"/>
    <d v="2021-02-25T00:00:00"/>
    <s v="Yes"/>
    <s v="Gas Operations-West"/>
    <x v="8"/>
  </r>
  <r>
    <s v="SYS-AP"/>
    <s v="FC00"/>
    <s v="JRNL00529162"/>
    <s v="CF00-OP460-7290-8920"/>
    <s v="CF00"/>
    <s v="OP460"/>
    <s v="7290"/>
    <x v="5"/>
    <s v=""/>
    <x v="2018"/>
    <s v="NG RES DEAD METER CHECK"/>
    <x v="17"/>
    <s v="241736"/>
    <s v="VO832386"/>
    <d v="2021-02-01T00:00:00"/>
    <d v="2021-02-02T00:00:00"/>
    <s v="Yes"/>
    <s v="Gas Operations-West"/>
    <x v="17"/>
  </r>
  <r>
    <s v="SYS-AP"/>
    <s v="FC00"/>
    <s v="JRNL00536608"/>
    <s v="CF00-FC460-7830-8920"/>
    <s v="CF00"/>
    <s v="FC460"/>
    <s v="7830"/>
    <x v="5"/>
    <s v=""/>
    <x v="824"/>
    <s v="HOURLY MAINT/INSTALL BYPASS"/>
    <x v="10"/>
    <s v="9263"/>
    <s v="VO857790"/>
    <d v="2021-06-02T00:00:00"/>
    <d v="2021-06-03T00:00:00"/>
    <s v="Yes"/>
    <s v="Facilities-West"/>
    <x v="16"/>
  </r>
  <r>
    <s v="SYS-AP"/>
    <s v="FC00"/>
    <s v="JRNL00537791"/>
    <s v="CF00-FC460-7830-8920"/>
    <s v="CF00"/>
    <s v="FC460"/>
    <s v="7830"/>
    <x v="5"/>
    <s v=""/>
    <x v="1154"/>
    <s v="LEAK REPAIR - 525 WESTSIDE RIDG"/>
    <x v="1"/>
    <s v="113659A"/>
    <s v="VO862678"/>
    <d v="2021-06-25T00:00:00"/>
    <d v="2021-06-28T00:00:00"/>
    <s v="Yes"/>
    <s v="Facilities-West"/>
    <x v="16"/>
  </r>
  <r>
    <s v="SYS-AP"/>
    <s v="FC00"/>
    <s v="JRNL00539853"/>
    <s v="CF00-FC460-7830-8920"/>
    <s v="CF00"/>
    <s v="FC460"/>
    <s v="7830"/>
    <x v="5"/>
    <s v=""/>
    <x v="302"/>
    <s v="8460 CHAMPIONS GATE BLVD - CUT"/>
    <x v="1"/>
    <s v="113681A"/>
    <s v="VO868626"/>
    <d v="2021-08-02T00:00:00"/>
    <d v="2021-08-03T00:00:00"/>
    <s v="Yes"/>
    <s v="Facilities-West"/>
    <x v="16"/>
  </r>
  <r>
    <s v="SYS-AP"/>
    <s v="FC00"/>
    <s v="JRNL00532420"/>
    <s v="CF00-FC460-7830-8920"/>
    <s v="CF00"/>
    <s v="FC460"/>
    <s v="7830"/>
    <x v="5"/>
    <s v=""/>
    <x v="2038"/>
    <s v="HOURLY MAINTENANCE"/>
    <x v="10"/>
    <s v="9152"/>
    <s v="VO844279"/>
    <d v="2021-03-25T00:00:00"/>
    <d v="2021-03-26T00:00:00"/>
    <s v="Yes"/>
    <s v="Facilities-West"/>
    <x v="16"/>
  </r>
  <r>
    <s v="SYS-AP"/>
    <s v="FC00"/>
    <s v="JRNL00539961"/>
    <s v="CF00-OP460-7290-8920"/>
    <s v="CF00"/>
    <s v="OP460"/>
    <s v="7290"/>
    <x v="5"/>
    <s v=""/>
    <x v="2039"/>
    <s v="NG COMM DEAD METER CHECK"/>
    <x v="17"/>
    <s v="241781"/>
    <s v="VO869126"/>
    <d v="2021-08-03T00:00:00"/>
    <d v="2021-08-04T00:00:00"/>
    <s v="Yes"/>
    <s v="Gas Operations-West"/>
    <x v="17"/>
  </r>
  <r>
    <s v="SYS-AP"/>
    <s v="FC00"/>
    <s v="JRNL00530320"/>
    <s v="CF00-FC460-7830-8920"/>
    <s v="CF00"/>
    <s v="FC460"/>
    <s v="7830"/>
    <x v="5"/>
    <s v=""/>
    <x v="2040"/>
    <s v="HOURLY MAINTENANCE"/>
    <x v="10"/>
    <s v="9122"/>
    <s v="VO835249"/>
    <d v="2021-02-15T00:00:00"/>
    <d v="2021-02-16T00:00:00"/>
    <s v="Yes"/>
    <s v="Facilities-West"/>
    <x v="16"/>
  </r>
  <r>
    <s v="SYS-AP"/>
    <s v="FC00"/>
    <s v="JRNL00547097"/>
    <s v="CF00-FC460-7830-8920"/>
    <s v="CF00"/>
    <s v="FC460"/>
    <s v="7830"/>
    <x v="5"/>
    <s v=""/>
    <x v="2041"/>
    <s v="MAINT/WAREHOUSE"/>
    <x v="10"/>
    <s v="9502"/>
    <s v="VO891642"/>
    <d v="2021-12-07T00:00:00"/>
    <d v="2021-12-07T00:00:00"/>
    <s v="Yes"/>
    <s v="Facilities-West"/>
    <x v="16"/>
  </r>
  <r>
    <s v="SYS-AP"/>
    <s v="FC00"/>
    <s v="JRNL00547785"/>
    <s v="CF00-FC460-7830-8920"/>
    <s v="CF00"/>
    <s v="FC460"/>
    <s v="7830"/>
    <x v="5"/>
    <s v=""/>
    <x v="2042"/>
    <s v="AUBURNDALE HIT LINE"/>
    <x v="3"/>
    <s v="7704840-000-000"/>
    <s v="VO895016"/>
    <d v="2021-12-27T00:00:00"/>
    <d v="2021-12-28T00:00:00"/>
    <s v="Yes"/>
    <s v="Facilities-West"/>
    <x v="16"/>
  </r>
  <r>
    <s v="SYS-AP"/>
    <s v="FC00"/>
    <s v="JRNL00532420"/>
    <s v="CF00-FC460-7830-8920"/>
    <s v="CF00"/>
    <s v="FC460"/>
    <s v="7830"/>
    <x v="5"/>
    <s v=""/>
    <x v="2043"/>
    <s v="COMPLIANCE WORK PAINTING 3/16-3"/>
    <x v="10"/>
    <s v="9175"/>
    <s v="VO844285"/>
    <d v="2021-03-25T00:00:00"/>
    <d v="2021-03-26T00:00:00"/>
    <s v="Yes"/>
    <s v="Facilities-West"/>
    <x v="16"/>
  </r>
  <r>
    <s v="SYS-AP"/>
    <s v="FC00"/>
    <s v="JRNL00530627"/>
    <s v="CF00-OP460-6290-8920"/>
    <s v="CF00"/>
    <s v="OP460"/>
    <s v="6290"/>
    <x v="5"/>
    <s v=""/>
    <x v="2044"/>
    <s v="1/2 INCH SERVICES"/>
    <x v="3"/>
    <s v="7710185-000-000"/>
    <s v="VO837711"/>
    <d v="2021-02-24T00:00:00"/>
    <d v="2021-02-25T00:00:00"/>
    <s v="Yes"/>
    <s v="Gas Operations-West"/>
    <x v="8"/>
  </r>
  <r>
    <s v="SYS-AP"/>
    <s v="FC00"/>
    <s v="JRNL00530627"/>
    <s v="CF00-OP460-6290-8920"/>
    <s v="CF00"/>
    <s v="OP460"/>
    <s v="6290"/>
    <x v="5"/>
    <s v=""/>
    <x v="2030"/>
    <s v="1/2 INCH SERVICES"/>
    <x v="3"/>
    <s v="7705369-011-000"/>
    <s v="VO837714"/>
    <d v="2021-02-24T00:00:00"/>
    <d v="2021-02-25T00:00:00"/>
    <s v="Yes"/>
    <s v="Gas Operations-West"/>
    <x v="8"/>
  </r>
  <r>
    <s v="SYS-AP"/>
    <s v="FC00"/>
    <s v="JRNL00530627"/>
    <s v="CF00-OP460-6290-8920"/>
    <s v="CF00"/>
    <s v="OP460"/>
    <s v="6290"/>
    <x v="5"/>
    <s v=""/>
    <x v="2045"/>
    <s v="1/2 INCH SERVICES"/>
    <x v="3"/>
    <s v="7701264-001-000"/>
    <s v="VO837717"/>
    <d v="2021-02-24T00:00:00"/>
    <d v="2021-02-25T00:00:00"/>
    <s v="Yes"/>
    <s v="Gas Operations-West"/>
    <x v="8"/>
  </r>
  <r>
    <s v="SYS-AP"/>
    <s v="FC00"/>
    <s v="JRNL00539853"/>
    <s v="CF00-OP460-7290-8920"/>
    <s v="CF00"/>
    <s v="OP460"/>
    <s v="7290"/>
    <x v="5"/>
    <s v=""/>
    <x v="2032"/>
    <s v="COMPLIANCE WORK PAINTING (7/-7/"/>
    <x v="10"/>
    <s v="9324"/>
    <s v="VO868599"/>
    <d v="2021-08-02T00:00:00"/>
    <d v="2021-08-03T00:00:00"/>
    <s v="Yes"/>
    <s v="Gas Operations-West"/>
    <x v="17"/>
  </r>
  <r>
    <s v="SYS-AP"/>
    <s v="FC00"/>
    <s v="JRNL00536608"/>
    <s v="CF00-OP460-7290-8920"/>
    <s v="CF00"/>
    <s v="OP460"/>
    <s v="7290"/>
    <x v="5"/>
    <s v=""/>
    <x v="2046"/>
    <s v="NG RES DEAD METER CHECK"/>
    <x v="17"/>
    <s v="241765"/>
    <s v="VO857800"/>
    <d v="2021-06-02T00:00:00"/>
    <d v="2021-06-03T00:00:00"/>
    <s v="Yes"/>
    <s v="Gas Operations-West"/>
    <x v="17"/>
  </r>
  <r>
    <s v="SYS-AP"/>
    <s v="FC00"/>
    <s v="JRNL00543195"/>
    <s v="CF00-FC460-7830-8920"/>
    <s v="CF00"/>
    <s v="FC460"/>
    <s v="7830"/>
    <x v="5"/>
    <s v=""/>
    <x v="408"/>
    <s v="INTERLOCHEN 9/8/21"/>
    <x v="2"/>
    <s v="2031"/>
    <s v="VO879496"/>
    <d v="2021-10-01T00:00:00"/>
    <d v="2021-10-04T00:00:00"/>
    <s v="Yes"/>
    <s v="Facilities-West"/>
    <x v="16"/>
  </r>
  <r>
    <s v="SYS-AP"/>
    <s v="FC00"/>
    <s v="JRNL00537357"/>
    <s v="CF00-FC460-7830-8920"/>
    <s v="CF00"/>
    <s v="FC460"/>
    <s v="7830"/>
    <x v="5"/>
    <s v=""/>
    <x v="2047"/>
    <s v="LEAK REPAIR - 8460 CHAMPIONS GA"/>
    <x v="1"/>
    <s v="113631A"/>
    <s v="VO859604"/>
    <d v="2021-06-11T00:00:00"/>
    <d v="2021-06-14T00:00:00"/>
    <s v="Yes"/>
    <s v="Facilities-West"/>
    <x v="16"/>
  </r>
  <r>
    <s v="SYS-AP"/>
    <s v="FC00"/>
    <s v="JRNL00535675"/>
    <s v="CF00-FC460-7830-8920"/>
    <s v="CF00"/>
    <s v="FC460"/>
    <s v="7830"/>
    <x v="5"/>
    <s v=""/>
    <x v="2048"/>
    <s v="LEAK REPAIR - 43470 HWY 27"/>
    <x v="1"/>
    <s v="113583A"/>
    <s v="VO854073"/>
    <d v="2021-05-12T00:00:00"/>
    <d v="2021-05-13T00:00:00"/>
    <s v="Yes"/>
    <s v="Facilities-West"/>
    <x v="16"/>
  </r>
  <r>
    <s v="SYS-AP"/>
    <s v="FC00"/>
    <s v="JRNL00542837"/>
    <s v="CF00-OP460-7290-8920"/>
    <s v="CF00"/>
    <s v="OP460"/>
    <s v="7290"/>
    <x v="5"/>
    <s v=""/>
    <x v="322"/>
    <s v="COMPLIANCE WORKING PAINTING (4/"/>
    <x v="10"/>
    <s v="9208"/>
    <s v="VO878484"/>
    <d v="2021-09-28T00:00:00"/>
    <d v="2021-09-29T00:00:00"/>
    <s v="Yes"/>
    <s v="Gas Operations-West"/>
    <x v="17"/>
  </r>
  <r>
    <s v="SYS-AP"/>
    <s v="FC00"/>
    <s v="JRNL00527614"/>
    <s v="CF00-OP460-7290-8920"/>
    <s v="CF00"/>
    <s v="OP460"/>
    <s v="7290"/>
    <x v="5"/>
    <s v=""/>
    <x v="2018"/>
    <s v="NG COMM DEAD METER CHANGE"/>
    <x v="17"/>
    <s v="241732"/>
    <s v="VO827138"/>
    <d v="2021-01-06T00:00:00"/>
    <d v="2021-01-07T00:00:00"/>
    <s v="Yes"/>
    <s v="Gas Operations-West"/>
    <x v="17"/>
  </r>
  <r>
    <s v="SYS-AP"/>
    <s v="FC00"/>
    <s v="JRNL00534756"/>
    <s v="CF00-FC460-7830-8920"/>
    <s v="CF00"/>
    <s v="FC460"/>
    <s v="7830"/>
    <x v="5"/>
    <s v=""/>
    <x v="2049"/>
    <s v="COMPLIANCE WORK PAINTING"/>
    <x v="10"/>
    <s v="9223"/>
    <s v="VO852034"/>
    <d v="2021-05-03T00:00:00"/>
    <d v="2021-05-04T00:00:00"/>
    <s v="Yes"/>
    <s v="Facilities-West"/>
    <x v="16"/>
  </r>
  <r>
    <s v="SYS-AP"/>
    <s v="FC00"/>
    <s v="JRNL00537426"/>
    <s v="CF00-OP460-7290-8920"/>
    <s v="CF00"/>
    <s v="OP460"/>
    <s v="7290"/>
    <x v="5"/>
    <s v=""/>
    <x v="2018"/>
    <s v="NG RES DEAD METER CHECK"/>
    <x v="17"/>
    <s v="241769"/>
    <s v="VO860270"/>
    <d v="2021-06-15T00:00:00"/>
    <d v="2021-06-16T00:00:00"/>
    <s v="Yes"/>
    <s v="Gas Operations-West"/>
    <x v="17"/>
  </r>
  <r>
    <s v="SYS-AP"/>
    <s v="FC00"/>
    <s v="JRNL00546239"/>
    <s v="CF00-OP460-7290-8920"/>
    <s v="CF00"/>
    <s v="OP460"/>
    <s v="7290"/>
    <x v="5"/>
    <s v=""/>
    <x v="2018"/>
    <s v="NG RES DEAD METER CHECK"/>
    <x v="17"/>
    <s v="241816"/>
    <s v="VO889285"/>
    <d v="2021-11-23T00:00:00"/>
    <d v="2021-11-24T00:00:00"/>
    <s v="Yes"/>
    <s v="Gas Operations-West"/>
    <x v="17"/>
  </r>
  <r>
    <s v="SYS-AP"/>
    <s v="FC00"/>
    <s v="JRNL00529162"/>
    <s v="CF00-FC460-7830-8920"/>
    <s v="CF00"/>
    <s v="FC460"/>
    <s v="7830"/>
    <x v="5"/>
    <s v=""/>
    <x v="824"/>
    <s v="HOURLY MAINTENANCE"/>
    <x v="10"/>
    <s v="9093"/>
    <s v="VO832322"/>
    <d v="2021-02-01T00:00:00"/>
    <d v="2021-02-02T00:00:00"/>
    <s v="Yes"/>
    <s v="Facilities-West"/>
    <x v="16"/>
  </r>
  <r>
    <s v="SYS-AP"/>
    <s v="FC00"/>
    <s v="JRNL00528863"/>
    <s v="CF00-OP460-6290-8920"/>
    <s v="CF00"/>
    <s v="OP460"/>
    <s v="6290"/>
    <x v="5"/>
    <s v=""/>
    <x v="2050"/>
    <s v="1/2 INCH SERVICES"/>
    <x v="3"/>
    <s v="7710185-001-000"/>
    <s v="VO831298"/>
    <d v="2021-01-27T00:00:00"/>
    <d v="2021-01-28T00:00:00"/>
    <s v="Yes"/>
    <s v="Gas Operations-West"/>
    <x v="8"/>
  </r>
  <r>
    <s v="SYS-AP"/>
    <s v="FC00"/>
    <s v="JRNL00530627"/>
    <s v="CF00-OP460-6290-8920"/>
    <s v="CF00"/>
    <s v="OP460"/>
    <s v="6290"/>
    <x v="5"/>
    <s v=""/>
    <x v="2051"/>
    <s v="1/2 INCH SERVICES"/>
    <x v="3"/>
    <s v="7710216-000-000"/>
    <s v="VO837712"/>
    <d v="2021-02-24T00:00:00"/>
    <d v="2021-02-25T00:00:00"/>
    <s v="Yes"/>
    <s v="Gas Operations-West"/>
    <x v="8"/>
  </r>
  <r>
    <s v="SYS-AP"/>
    <s v="FC00"/>
    <s v="JRNL00531904"/>
    <s v="CF00-FC460-7830-8920"/>
    <s v="CF00"/>
    <s v="FC460"/>
    <s v="7830"/>
    <x v="5"/>
    <s v=""/>
    <x v="2021"/>
    <s v="HOURLY MAINTENANCE"/>
    <x v="10"/>
    <s v="9142"/>
    <s v="VO840449"/>
    <d v="2021-03-09T00:00:00"/>
    <d v="2021-03-10T00:00:00"/>
    <s v="Yes"/>
    <s v="Facilities-West"/>
    <x v="16"/>
  </r>
  <r>
    <s v="SYS-AP"/>
    <s v="FC00"/>
    <s v="JRNL00536608"/>
    <s v="CF00-FC460-7830-8920"/>
    <s v="CF00"/>
    <s v="FC460"/>
    <s v="7830"/>
    <x v="5"/>
    <s v=""/>
    <x v="2052"/>
    <s v="RECKER HWY SONNY'S EMERGENCY"/>
    <x v="2"/>
    <s v="1917"/>
    <s v="VO857793"/>
    <d v="2021-06-02T00:00:00"/>
    <d v="2021-06-03T00:00:00"/>
    <s v="Yes"/>
    <s v="Facilities-West"/>
    <x v="16"/>
  </r>
  <r>
    <s v="SYS-AP"/>
    <s v="FC00"/>
    <s v="JRNL00544360"/>
    <s v="CF00-OP460-7290-8920"/>
    <s v="CF00"/>
    <s v="OP460"/>
    <s v="7290"/>
    <x v="5"/>
    <s v=""/>
    <x v="2028"/>
    <s v="NG COMM PRESSURE CHECK (APPLIAN"/>
    <x v="17"/>
    <s v="241805"/>
    <s v="VO882723"/>
    <d v="2021-10-20T00:00:00"/>
    <d v="2021-10-21T00:00:00"/>
    <s v="Yes"/>
    <s v="Gas Operations-West"/>
    <x v="17"/>
  </r>
  <r>
    <s v="SYS-AP"/>
    <s v="FC00"/>
    <s v="JRNL00546361"/>
    <s v="CF00-FC460-7830-8920"/>
    <s v="CF00"/>
    <s v="FC460"/>
    <s v="7830"/>
    <x v="5"/>
    <s v=""/>
    <x v="2053"/>
    <s v="MAINT/WAREHOUSE"/>
    <x v="10"/>
    <s v="9480"/>
    <s v="VO889888"/>
    <d v="2021-11-29T00:00:00"/>
    <d v="2021-11-30T00:00:00"/>
    <s v="Yes"/>
    <s v="Facilities-West"/>
    <x v="16"/>
  </r>
  <r>
    <s v="SYS-AP"/>
    <s v="FC00"/>
    <s v="JRNL00531329"/>
    <s v="CF00-FC460-7830-8920"/>
    <s v="CF00"/>
    <s v="FC460"/>
    <s v="7830"/>
    <x v="5"/>
    <s v=""/>
    <x v="2038"/>
    <s v="HOURLY MAINTENANCE"/>
    <x v="10"/>
    <s v="9137"/>
    <s v="VO839187"/>
    <d v="2021-03-03T00:00:00"/>
    <d v="2021-03-04T00:00:00"/>
    <s v="Yes"/>
    <s v="Facilities-West"/>
    <x v="16"/>
  </r>
  <r>
    <s v="SYS-AP"/>
    <s v="FC00"/>
    <s v="JRNL00529162"/>
    <s v="CF00-FC460-7830-8920"/>
    <s v="CF00"/>
    <s v="FC460"/>
    <s v="7830"/>
    <x v="5"/>
    <s v=""/>
    <x v="2054"/>
    <s v="2464 NW BROWNVILLE ST; ARCADIA"/>
    <x v="1"/>
    <s v="113423A"/>
    <s v="VO832350"/>
    <d v="2021-02-01T00:00:00"/>
    <d v="2021-02-02T00:00:00"/>
    <s v="Yes"/>
    <s v="Facilities-West"/>
    <x v="16"/>
  </r>
  <r>
    <s v="SYS-AP"/>
    <s v="FC00"/>
    <s v="JRNL00543535"/>
    <s v="CF00-FC460-7830-8920"/>
    <s v="CF00"/>
    <s v="FC460"/>
    <s v="7830"/>
    <x v="5"/>
    <s v=""/>
    <x v="2055"/>
    <s v="HOURLY MAINTENANCE"/>
    <x v="10"/>
    <s v="9390"/>
    <s v="VO879778"/>
    <d v="2021-10-05T00:00:00"/>
    <d v="2021-10-06T00:00:00"/>
    <s v="Yes"/>
    <s v="Facilities-West"/>
    <x v="16"/>
  </r>
  <r>
    <s v="SYS-AP"/>
    <s v="FC00"/>
    <s v="JRNL00543872"/>
    <s v="CF00-OP460-7290-8920"/>
    <s v="CF00"/>
    <s v="OP460"/>
    <s v="7290"/>
    <x v="5"/>
    <s v=""/>
    <x v="2031"/>
    <s v="NG COMM PRESSURE CHECK (APPLIAN"/>
    <x v="17"/>
    <s v="241803"/>
    <s v="VO880334"/>
    <d v="2021-10-07T00:00:00"/>
    <d v="2021-10-08T00:00:00"/>
    <s v="Yes"/>
    <s v="Gas Operations-West"/>
    <x v="17"/>
  </r>
  <r>
    <s v="AP-ACCR"/>
    <s v="CF00"/>
    <s v="JRNL00543608"/>
    <s v="CF00-FC460-7830-8920"/>
    <s v="CF00"/>
    <s v="FC460"/>
    <s v="7830"/>
    <x v="5"/>
    <s v=""/>
    <x v="661"/>
    <s v="Accrue-PRECISION METER REPAIR INC"/>
    <x v="0"/>
    <s v="9367"/>
    <s v="JRNL00543563"/>
    <d v="2021-10-31T00:00:00"/>
    <d v="2021-10-06T00:00:00"/>
    <s v="Yes"/>
    <s v="Facilities-West"/>
    <x v="16"/>
  </r>
  <r>
    <s v="AP-ACCR"/>
    <s v="CF00"/>
    <s v="JRNL00543608"/>
    <s v="CF00-FC460-7830-8920"/>
    <s v="CF00"/>
    <s v="FC460"/>
    <s v="7830"/>
    <x v="5"/>
    <s v=""/>
    <x v="2056"/>
    <s v="Accrue-PRECISION METER REPAIR INC"/>
    <x v="0"/>
    <s v="9383"/>
    <s v="JRNL00543563"/>
    <d v="2021-10-31T00:00:00"/>
    <d v="2021-10-06T00:00:00"/>
    <s v="Yes"/>
    <s v="Facilities-West"/>
    <x v="16"/>
  </r>
  <r>
    <s v="AP-ACCR"/>
    <s v="CF00"/>
    <s v="JRNL00543608"/>
    <s v="CF00-FC460-7830-8920"/>
    <s v="CF00"/>
    <s v="FC460"/>
    <s v="7830"/>
    <x v="5"/>
    <s v=""/>
    <x v="2057"/>
    <s v="Accrue-PRECISION METER REPAIR INC"/>
    <x v="0"/>
    <s v="9412"/>
    <s v="JRNL00543563"/>
    <d v="2021-10-31T00:00:00"/>
    <d v="2021-10-06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2058"/>
    <s v="Accrue-PRECISION METER REPAIR INC"/>
    <x v="0"/>
    <s v="9412"/>
    <s v="JRNL00543563"/>
    <d v="2021-09-30T00:00:00"/>
    <d v="2021-10-06T00:00:00"/>
    <s v="Yes"/>
    <s v="Facilities-West"/>
    <x v="16"/>
  </r>
  <r>
    <s v="AP-ACCR"/>
    <s v="CF00"/>
    <s v="JRNL00543608"/>
    <s v="CF00-FC460-7830-8920"/>
    <s v="CF00"/>
    <s v="FC460"/>
    <s v="7830"/>
    <x v="5"/>
    <s v=""/>
    <x v="2059"/>
    <s v="Accrue-PRECISION METER REPAIR INC"/>
    <x v="0"/>
    <s v="9390"/>
    <s v="JRNL00543563"/>
    <d v="2021-10-31T00:00:00"/>
    <d v="2021-10-06T00:00:00"/>
    <s v="Yes"/>
    <s v="Facilities-West"/>
    <x v="16"/>
  </r>
  <r>
    <s v="SYS-AP"/>
    <s v="FC00"/>
    <s v="JRNL00543872"/>
    <s v="CF00-OP460-7290-8920"/>
    <s v="CF00"/>
    <s v="OP460"/>
    <s v="7290"/>
    <x v="5"/>
    <s v=""/>
    <x v="2018"/>
    <s v="NG RES DEAD METER CHECK"/>
    <x v="17"/>
    <s v="241803"/>
    <s v="VO880334"/>
    <d v="2021-10-07T00:00:00"/>
    <d v="2021-10-08T00:00:00"/>
    <s v="Yes"/>
    <s v="Gas Operations-West"/>
    <x v="17"/>
  </r>
  <r>
    <s v="SYS-AP"/>
    <s v="FC00"/>
    <s v="JRNL00533334"/>
    <s v="CF00-OP460-7290-8920"/>
    <s v="CF00"/>
    <s v="OP460"/>
    <s v="7290"/>
    <x v="5"/>
    <s v=""/>
    <x v="2060"/>
    <s v="10137 W FISHBOWL - MAINT OF SER"/>
    <x v="4"/>
    <s v="329490"/>
    <s v="VO846537"/>
    <d v="2021-04-06T00:00:00"/>
    <d v="2021-04-06T00:00:00"/>
    <s v="Yes"/>
    <s v="Gas Operations-West"/>
    <x v="17"/>
  </r>
  <r>
    <s v="SYS-AP"/>
    <s v="FC00"/>
    <s v="JRNL00537426"/>
    <s v="CF00-OP460-7290-8920"/>
    <s v="CF00"/>
    <s v="OP460"/>
    <s v="7290"/>
    <x v="5"/>
    <s v=""/>
    <x v="2018"/>
    <s v="NG RES DEAD METER CHECK"/>
    <x v="17"/>
    <s v="241767"/>
    <s v="VO860020"/>
    <d v="2021-06-15T00:00:00"/>
    <d v="2021-06-16T00:00:00"/>
    <s v="Yes"/>
    <s v="Gas Operations-West"/>
    <x v="17"/>
  </r>
  <r>
    <s v="SYS-AP"/>
    <s v="FC00"/>
    <s v="JRNL00536392"/>
    <s v="CF00-OP460-7290-8920"/>
    <s v="CF00"/>
    <s v="OP460"/>
    <s v="7290"/>
    <x v="5"/>
    <s v=""/>
    <x v="2061"/>
    <s v="NG RES DEAD METER CHECK"/>
    <x v="17"/>
    <s v="241763"/>
    <s v="VO857570"/>
    <d v="2021-06-01T00:00:00"/>
    <d v="2021-06-02T00:00:00"/>
    <s v="Yes"/>
    <s v="Gas Operations-West"/>
    <x v="17"/>
  </r>
  <r>
    <s v="SYS-AP"/>
    <s v="FC00"/>
    <s v="JRNL00533239"/>
    <s v="CF00-OP460-7290-8920"/>
    <s v="CF00"/>
    <s v="OP460"/>
    <s v="7290"/>
    <x v="5"/>
    <s v=""/>
    <x v="322"/>
    <s v="COMPLIANCE WORK PAINTING (3/22-"/>
    <x v="10"/>
    <s v="9189"/>
    <s v="VO846413"/>
    <d v="2021-04-05T00:00:00"/>
    <d v="2021-04-06T00:00:00"/>
    <s v="Yes"/>
    <s v="Gas Operations-West"/>
    <x v="17"/>
  </r>
  <r>
    <s v="SYS-AP"/>
    <s v="FC00"/>
    <s v="JRNL00536093"/>
    <s v="CF00-OP460-7290-8920"/>
    <s v="CF00"/>
    <s v="OP460"/>
    <s v="7290"/>
    <x v="5"/>
    <s v=""/>
    <x v="2062"/>
    <s v="COMPLIANCE WORK PAINTING (5/10-"/>
    <x v="10"/>
    <s v="9256"/>
    <s v="VO856740"/>
    <d v="2021-05-26T00:00:00"/>
    <d v="2021-05-27T00:00:00"/>
    <s v="Yes"/>
    <s v="Gas Operations-West"/>
    <x v="17"/>
  </r>
  <r>
    <s v="SYS-AP"/>
    <s v="FC00"/>
    <s v="JRNL00545815"/>
    <s v="CF00-OP460-7290-8920"/>
    <s v="CF00"/>
    <s v="OP460"/>
    <s v="7290"/>
    <x v="5"/>
    <s v=""/>
    <x v="2018"/>
    <s v="NG RES DEAD METER CHECK"/>
    <x v="17"/>
    <s v="241812"/>
    <s v="VO885884"/>
    <d v="2021-11-09T00:00:00"/>
    <d v="2021-11-10T00:00:00"/>
    <s v="Yes"/>
    <s v="Gas Operations-West"/>
    <x v="17"/>
  </r>
  <r>
    <s v="SYS-AP"/>
    <s v="FC00"/>
    <s v="JRNL00544661"/>
    <s v="CF00-FC460-7830-8920"/>
    <s v="CF00"/>
    <s v="FC460"/>
    <s v="7830"/>
    <x v="5"/>
    <s v=""/>
    <x v="2063"/>
    <s v="400 W. CRYSTAL BEACH RD"/>
    <x v="1"/>
    <s v="113779A"/>
    <s v="VO884103"/>
    <d v="2021-10-27T00:00:00"/>
    <d v="2021-10-28T00:00:00"/>
    <s v="Yes"/>
    <s v="Facilities-West"/>
    <x v="16"/>
  </r>
  <r>
    <s v="SYS-AP"/>
    <s v="FC00"/>
    <s v="JRNL00534756"/>
    <s v="CF00-FC460-7830-8920"/>
    <s v="CF00"/>
    <s v="FC460"/>
    <s v="7830"/>
    <x v="5"/>
    <s v=""/>
    <x v="2055"/>
    <s v="HOURLY MAINTENANCE"/>
    <x v="10"/>
    <s v="9225"/>
    <s v="VO852032"/>
    <d v="2021-05-03T00:00:00"/>
    <d v="2021-05-04T00:00:00"/>
    <s v="Yes"/>
    <s v="Facilities-West"/>
    <x v="16"/>
  </r>
  <r>
    <s v="SYS-AP"/>
    <s v="FC00"/>
    <s v="JRNL00546697"/>
    <s v="CF00-FC460-7830-8920"/>
    <s v="CF00"/>
    <s v="FC460"/>
    <s v="7830"/>
    <x v="5"/>
    <s v=""/>
    <x v="2064"/>
    <s v="MAINT/ WAREHOUSE"/>
    <x v="10"/>
    <s v="9497"/>
    <s v="VO890855"/>
    <d v="2021-12-02T00:00:00"/>
    <d v="2021-12-03T00:00:00"/>
    <s v="Yes"/>
    <s v="Facilities-West"/>
    <x v="16"/>
  </r>
  <r>
    <s v="SYS-AP"/>
    <s v="FC00"/>
    <s v="JRNL00547647"/>
    <s v="CF00-FC460-7830-8920"/>
    <s v="CF00"/>
    <s v="FC460"/>
    <s v="7830"/>
    <x v="5"/>
    <s v=""/>
    <x v="2065"/>
    <s v="MAINT/WAREHOUSE"/>
    <x v="10"/>
    <s v="9514"/>
    <s v="VO894421"/>
    <d v="2021-12-20T00:00:00"/>
    <d v="2021-12-21T00:00:00"/>
    <s v="Yes"/>
    <s v="Facilities-West"/>
    <x v="16"/>
  </r>
  <r>
    <s v="SYS-AP"/>
    <s v="FC00"/>
    <s v="JRNL00531329"/>
    <s v="CF00-FC460-7830-8920"/>
    <s v="CF00"/>
    <s v="FC460"/>
    <s v="7830"/>
    <x v="5"/>
    <s v=""/>
    <x v="2032"/>
    <s v="HOURLY MAINTENANCE"/>
    <x v="10"/>
    <s v="9131"/>
    <s v="VO839186"/>
    <d v="2021-03-03T00:00:00"/>
    <d v="2021-03-04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320"/>
    <s v="Accrue-PRECISION METER REPAIR INC"/>
    <x v="0"/>
    <s v="9367"/>
    <s v="JRNL00543563"/>
    <d v="2021-09-30T00:00:00"/>
    <d v="2021-10-06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2066"/>
    <s v="Accrue-PRECISION METER REPAIR INC"/>
    <x v="0"/>
    <s v="9383"/>
    <s v="JRNL00543563"/>
    <d v="2021-09-30T00:00:00"/>
    <d v="2021-10-06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2055"/>
    <s v="Accrue-PRECISION METER REPAIR INC"/>
    <x v="0"/>
    <s v="9390"/>
    <s v="JRNL00543563"/>
    <d v="2021-09-30T00:00:00"/>
    <d v="2021-10-06T00:00:00"/>
    <s v="Yes"/>
    <s v="Facilities-West"/>
    <x v="16"/>
  </r>
  <r>
    <s v="AP-ACCR"/>
    <s v="CF00"/>
    <s v="JRNL00531493"/>
    <s v="CF00-FC460-7830-8920"/>
    <s v="CF00"/>
    <s v="FC460"/>
    <s v="7830"/>
    <x v="5"/>
    <s v=""/>
    <x v="2067"/>
    <s v="Accrue - PRECISION METER REPAIR INC"/>
    <x v="0"/>
    <s v="9137"/>
    <s v="JRNL00531302"/>
    <d v="2021-03-31T00:00:00"/>
    <d v="2021-03-06T00:00:00"/>
    <s v="Yes"/>
    <s v="Facilities-West"/>
    <x v="16"/>
  </r>
  <r>
    <s v="AP-ACCR"/>
    <s v="CF00"/>
    <s v="JRNL00531493"/>
    <s v="CF00-FC460-7830-8920"/>
    <s v="CF00"/>
    <s v="FC460"/>
    <s v="7830"/>
    <x v="5"/>
    <s v=""/>
    <x v="2068"/>
    <s v="Accrue - PRECISION METER REPAIR INC"/>
    <x v="0"/>
    <s v="9131"/>
    <s v="JRNL00531302"/>
    <d v="2021-03-31T00:00:00"/>
    <d v="2021-03-06T00:00:00"/>
    <s v="Yes"/>
    <s v="Facilities-West"/>
    <x v="16"/>
  </r>
  <r>
    <s v="AP-ACCR"/>
    <s v="CF00"/>
    <s v="JRNL00531302"/>
    <s v="CF00-FC460-7830-8920"/>
    <s v="CF00"/>
    <s v="FC460"/>
    <s v="7830"/>
    <x v="5"/>
    <s v=""/>
    <x v="2032"/>
    <s v="Accrue - PRECISION METER REPAIR INC"/>
    <x v="0"/>
    <s v="9131"/>
    <s v="JRNL00531302"/>
    <d v="2021-02-28T00:00:00"/>
    <d v="2021-03-06T00:00:00"/>
    <s v="Yes"/>
    <s v="Facilities-West"/>
    <x v="16"/>
  </r>
  <r>
    <s v="AP-ACCR"/>
    <s v="CF00"/>
    <s v="JRNL00531302"/>
    <s v="CF00-FC460-7830-8920"/>
    <s v="CF00"/>
    <s v="FC460"/>
    <s v="7830"/>
    <x v="5"/>
    <s v=""/>
    <x v="2038"/>
    <s v="Accrue - PRECISION METER REPAIR INC"/>
    <x v="0"/>
    <s v="9137"/>
    <s v="JRNL00531302"/>
    <d v="2021-02-28T00:00:00"/>
    <d v="2021-03-06T00:00:00"/>
    <s v="Yes"/>
    <s v="Facilities-West"/>
    <x v="16"/>
  </r>
  <r>
    <s v="AA"/>
    <s v="CU00"/>
    <s v="JRNL00545242"/>
    <s v="CF00-OP460-6120-8920"/>
    <s v="CF00"/>
    <s v="OP460"/>
    <s v="6120"/>
    <x v="5"/>
    <s v=""/>
    <x v="2069"/>
    <s v="OP460_Payroll Accrual 1B"/>
    <x v="0"/>
    <s v="F8_OP460_PA1B"/>
    <s v="TARGET"/>
    <d v="2021-10-31T00:00:00"/>
    <d v="2021-11-03T00:00:00"/>
    <s v="Yes"/>
    <s v="Gas Operations-West"/>
    <x v="0"/>
  </r>
  <r>
    <s v="AA"/>
    <s v="CU00"/>
    <s v="JRNL00543502"/>
    <s v="CF00-OP460-6120-8920"/>
    <s v="CF00"/>
    <s v="OP460"/>
    <s v="6120"/>
    <x v="5"/>
    <s v=""/>
    <x v="2070"/>
    <s v="OP460_Payroll Accrual 1B"/>
    <x v="0"/>
    <s v="F8_OP460_PA1B"/>
    <s v="JRNL00543485"/>
    <d v="2021-10-31T00:00:00"/>
    <d v="2021-11-03T00:00:00"/>
    <s v="Yes"/>
    <s v="Gas Operations-West"/>
    <x v="0"/>
  </r>
  <r>
    <s v="AP-ACCR"/>
    <s v="CF00"/>
    <s v="JRNL00535212"/>
    <s v="CF00-FC460-7830-8920"/>
    <s v="CF00"/>
    <s v="FC460"/>
    <s v="7830"/>
    <x v="5"/>
    <s v=""/>
    <x v="2059"/>
    <s v="Accrue-PRECISION METER REPAIR INC"/>
    <x v="0"/>
    <s v="9225"/>
    <s v="JRNL00534973"/>
    <d v="2021-05-31T00:00:00"/>
    <d v="2021-05-06T00:00:00"/>
    <s v="Yes"/>
    <s v="Facilities-West"/>
    <x v="16"/>
  </r>
  <r>
    <s v="AP-ACCR"/>
    <s v="CF00"/>
    <s v="JRNL00535212"/>
    <s v="CF00-FC460-7830-8920"/>
    <s v="CF00"/>
    <s v="FC460"/>
    <s v="7830"/>
    <x v="5"/>
    <s v=""/>
    <x v="2071"/>
    <s v="Accrue-PRECISION METER REPAIR INC"/>
    <x v="0"/>
    <s v="9227"/>
    <s v="JRNL00534973"/>
    <d v="2021-05-31T00:00:00"/>
    <d v="2021-05-06T00:00:00"/>
    <s v="Yes"/>
    <s v="Facilities-West"/>
    <x v="16"/>
  </r>
  <r>
    <s v="AP-ACCR"/>
    <s v="CF00"/>
    <s v="JRNL00535212"/>
    <s v="CF00-FC460-7830-8920"/>
    <s v="CF00"/>
    <s v="FC460"/>
    <s v="7830"/>
    <x v="5"/>
    <s v=""/>
    <x v="2072"/>
    <s v="Accrue-PRECISION METER REPAIR INC"/>
    <x v="0"/>
    <s v="9228"/>
    <s v="JRNL00534973"/>
    <d v="2021-05-31T00:00:00"/>
    <d v="2021-05-06T00:00:00"/>
    <s v="Yes"/>
    <s v="Facilities-West"/>
    <x v="16"/>
  </r>
  <r>
    <s v="SYS-AP"/>
    <s v="FC00"/>
    <s v="JRNL00532223"/>
    <s v="CF00-FC460-7830-8920"/>
    <s v="CF00"/>
    <s v="FC460"/>
    <s v="7830"/>
    <x v="5"/>
    <s v=""/>
    <x v="2073"/>
    <s v="COMPLIANCE PAINTING"/>
    <x v="10"/>
    <s v="9153"/>
    <s v="VO843019"/>
    <d v="2021-03-19T00:00:00"/>
    <d v="2021-03-22T00:00:00"/>
    <s v="Yes"/>
    <s v="Facilities-West"/>
    <x v="16"/>
  </r>
  <r>
    <s v="SYS-AP"/>
    <s v="FC00"/>
    <s v="JRNL00539376"/>
    <s v="CF00-OP460-7290-8920"/>
    <s v="CF00"/>
    <s v="OP460"/>
    <s v="7290"/>
    <x v="5"/>
    <s v=""/>
    <x v="2074"/>
    <s v="COMPLIANCE WORKING PAINTING (7/"/>
    <x v="10"/>
    <s v="9332"/>
    <s v="VO867401"/>
    <d v="2021-07-23T00:00:00"/>
    <d v="2021-07-26T00:00:00"/>
    <s v="Yes"/>
    <s v="Gas Operations-West"/>
    <x v="17"/>
  </r>
  <r>
    <s v="SYS-AP"/>
    <s v="FC00"/>
    <s v="JRNL00538675"/>
    <s v="CF00-FC460-7830-8920"/>
    <s v="CF00"/>
    <s v="FC460"/>
    <s v="7830"/>
    <x v="5"/>
    <s v=""/>
    <x v="2075"/>
    <s v="HOURLY MAINTENANCE"/>
    <x v="10"/>
    <s v="9210"/>
    <s v="VO864395"/>
    <d v="2021-07-07T00:00:00"/>
    <d v="2021-07-08T00:00:00"/>
    <s v="Yes"/>
    <s v="Facilities-West"/>
    <x v="16"/>
  </r>
  <r>
    <s v="SYS-AP"/>
    <s v="FC00"/>
    <s v="JRNL00547647"/>
    <s v="CF00-FC460-7830-8920"/>
    <s v="CF00"/>
    <s v="FC460"/>
    <s v="7830"/>
    <x v="5"/>
    <s v=""/>
    <x v="2076"/>
    <s v="MAINT/WAREHOUSE"/>
    <x v="10"/>
    <s v="9513"/>
    <s v="VO894420"/>
    <d v="2021-12-20T00:00:00"/>
    <d v="2021-12-21T00:00:00"/>
    <s v="Yes"/>
    <s v="Facilities-West"/>
    <x v="16"/>
  </r>
  <r>
    <s v="SYS-AP"/>
    <s v="FC00"/>
    <s v="JRNL00543535"/>
    <s v="CF00-FC460-7830-8920"/>
    <s v="CF00"/>
    <s v="FC460"/>
    <s v="7830"/>
    <x v="5"/>
    <s v=""/>
    <x v="2066"/>
    <s v="MAINTENANCE HOURS"/>
    <x v="10"/>
    <s v="9383"/>
    <s v="VO879771"/>
    <d v="2021-10-05T00:00:00"/>
    <d v="2021-10-06T00:00:00"/>
    <s v="Yes"/>
    <s v="Facilities-West"/>
    <x v="16"/>
  </r>
  <r>
    <s v="SYS-AP"/>
    <s v="FC00"/>
    <s v="JRNL00539853"/>
    <s v="CF00-OP460-7290-8920"/>
    <s v="CF00"/>
    <s v="OP460"/>
    <s v="7290"/>
    <x v="5"/>
    <s v=""/>
    <x v="2049"/>
    <s v="COMPLIANCE WORK PAINTING (6/28-"/>
    <x v="10"/>
    <s v="9315"/>
    <s v="VO868600"/>
    <d v="2021-08-02T00:00:00"/>
    <d v="2021-08-03T00:00:00"/>
    <s v="Yes"/>
    <s v="Gas Operations-West"/>
    <x v="17"/>
  </r>
  <r>
    <s v="AA"/>
    <s v="CU00"/>
    <s v="JRNL00543502"/>
    <s v="CF00-OP460-6110-8920"/>
    <s v="CF00"/>
    <s v="OP460"/>
    <s v="6110"/>
    <x v="5"/>
    <s v=""/>
    <x v="2077"/>
    <s v="OP460_Payroll Accrual 1A"/>
    <x v="0"/>
    <s v="F8_OP460_PA1A"/>
    <s v="JRNL00543485"/>
    <d v="2021-10-31T00:00:00"/>
    <d v="2021-11-03T00:00:00"/>
    <s v="Yes"/>
    <s v="Gas Operations-West"/>
    <x v="1"/>
  </r>
  <r>
    <s v="AA"/>
    <s v="CU00"/>
    <s v="JRNL00545242"/>
    <s v="CF00-OP460-6110-8920"/>
    <s v="CF00"/>
    <s v="OP460"/>
    <s v="6110"/>
    <x v="5"/>
    <s v=""/>
    <x v="2078"/>
    <s v="OP460_Payroll Accrual 1A"/>
    <x v="0"/>
    <s v="F8_OP460_PA1A"/>
    <s v="TARGET"/>
    <d v="2021-10-31T00:00:00"/>
    <d v="2021-11-03T00:00:00"/>
    <s v="Yes"/>
    <s v="Gas Operations-West"/>
    <x v="1"/>
  </r>
  <r>
    <s v="AA"/>
    <s v="CU00"/>
    <s v="JRNL00543485"/>
    <s v="CF00-OP460-6120-8920"/>
    <s v="CF00"/>
    <s v="OP460"/>
    <s v="6120"/>
    <x v="5"/>
    <s v=""/>
    <x v="2079"/>
    <s v="OP460_Payroll Accrual 1B"/>
    <x v="0"/>
    <s v="F8_OP460_PA1B"/>
    <s v="TARGET"/>
    <d v="2021-09-30T00:00:00"/>
    <d v="2021-10-05T00:00:00"/>
    <s v="Yes"/>
    <s v="Gas Operations-West"/>
    <x v="0"/>
  </r>
  <r>
    <s v="AA"/>
    <s v="CU00"/>
    <s v="JRNL00541819"/>
    <s v="CF00-OP460-6120-8920"/>
    <s v="CF00"/>
    <s v="OP460"/>
    <s v="6120"/>
    <x v="5"/>
    <s v=""/>
    <x v="2080"/>
    <s v="OP460_Payroll Accrual 1B"/>
    <x v="0"/>
    <s v="F8_OP460_PA1B"/>
    <s v="TARGET"/>
    <d v="2021-08-31T00:00:00"/>
    <d v="2021-09-08T00:00:00"/>
    <s v="Yes"/>
    <s v="Gas Operations-West"/>
    <x v="0"/>
  </r>
  <r>
    <s v="AA"/>
    <s v="CU00"/>
    <s v="JRNL00540124"/>
    <s v="CF00-OP460-6120-8920"/>
    <s v="CF00"/>
    <s v="OP460"/>
    <s v="6120"/>
    <x v="5"/>
    <s v=""/>
    <x v="2081"/>
    <s v="OP460_Payroll Accrual 1B"/>
    <x v="0"/>
    <s v="F8_OP460_PA1B"/>
    <s v="TARGET"/>
    <d v="2021-07-31T00:00:00"/>
    <d v="2021-08-04T00:00:00"/>
    <s v="Yes"/>
    <s v="Gas Operations-West"/>
    <x v="0"/>
  </r>
  <r>
    <s v="AA"/>
    <s v="CU00"/>
    <s v="JRNL00548545"/>
    <s v="CF00-OP460-6310-8920"/>
    <s v="CF00"/>
    <s v="OP460"/>
    <s v="6310"/>
    <x v="5"/>
    <s v=""/>
    <x v="2082"/>
    <s v="Clear OP460 Veh (incl Storm Proj)"/>
    <x v="0"/>
    <s v="F5_OP460_STRMVEH"/>
    <s v="TARGET"/>
    <d v="2021-12-31T00:00:00"/>
    <d v="2022-01-07T00:00:00"/>
    <s v="Yes"/>
    <s v="Gas Operations-West"/>
    <x v="10"/>
  </r>
  <r>
    <s v="AA"/>
    <s v="CU00"/>
    <s v="JRNL00548545"/>
    <s v="CF00-OP460-6390-8920"/>
    <s v="CF00"/>
    <s v="OP460"/>
    <s v="6390"/>
    <x v="5"/>
    <s v=""/>
    <x v="2083"/>
    <s v="Clear OP460 Veh (incl Storm Proj)"/>
    <x v="0"/>
    <s v="F5_OP460_STRMVEH"/>
    <s v="TARGET"/>
    <d v="2021-12-31T00:00:00"/>
    <d v="2022-01-07T00:00:00"/>
    <s v="Yes"/>
    <s v="Gas Operations-West"/>
    <x v="12"/>
  </r>
  <r>
    <s v="SYS-AP"/>
    <s v="FC00"/>
    <s v="JRNL00529702"/>
    <s v="CF00-OP460-7290-8920"/>
    <s v="CF00"/>
    <s v="OP460"/>
    <s v="7290"/>
    <x v="5"/>
    <s v=""/>
    <x v="2018"/>
    <s v="NG RES DEAD METER CHECK"/>
    <x v="17"/>
    <s v="241738"/>
    <s v="VO833871"/>
    <d v="2021-02-08T00:00:00"/>
    <d v="2021-02-09T00:00:00"/>
    <s v="Yes"/>
    <s v="Gas Operations-West"/>
    <x v="17"/>
  </r>
  <r>
    <s v="SYS-AP"/>
    <s v="FC00"/>
    <s v="JRNL00543535"/>
    <s v="CF00-OP460-7290-8920"/>
    <s v="CF00"/>
    <s v="OP460"/>
    <s v="7290"/>
    <x v="5"/>
    <s v=""/>
    <x v="2061"/>
    <s v="NG RES DEAD METER CHECK"/>
    <x v="17"/>
    <s v="241801"/>
    <s v="VO879869"/>
    <d v="2021-10-05T00:00:00"/>
    <d v="2021-10-06T00:00:00"/>
    <s v="Yes"/>
    <s v="Gas Operations-West"/>
    <x v="17"/>
  </r>
  <r>
    <s v="SYS-AP"/>
    <s v="FC00"/>
    <s v="JRNL00546697"/>
    <s v="CF00-FC460-7830-8920"/>
    <s v="CF00"/>
    <s v="FC460"/>
    <s v="7830"/>
    <x v="5"/>
    <s v=""/>
    <x v="302"/>
    <s v="LEAK REPAIR; 1701 10TH ST"/>
    <x v="1"/>
    <s v="113819A"/>
    <s v="VO890867"/>
    <d v="2021-12-02T00:00:00"/>
    <d v="2021-12-03T00:00:00"/>
    <s v="Yes"/>
    <s v="Facilities-West"/>
    <x v="16"/>
  </r>
  <r>
    <s v="SYS-AP"/>
    <s v="FC00"/>
    <s v="JRNL00546697"/>
    <s v="CF00-OP460-7290-8920"/>
    <s v="CF00"/>
    <s v="OP460"/>
    <s v="7290"/>
    <x v="5"/>
    <s v=""/>
    <x v="2018"/>
    <s v="NG RES DEAD METER CHECK"/>
    <x v="17"/>
    <s v="241818"/>
    <s v="VO890874"/>
    <d v="2021-12-02T00:00:00"/>
    <d v="2021-12-03T00:00:00"/>
    <s v="Yes"/>
    <s v="Gas Operations-West"/>
    <x v="17"/>
  </r>
  <r>
    <s v="SYS-AP"/>
    <s v="FC00"/>
    <s v="JRNL00535889"/>
    <s v="CF00-FC460-7830-8920"/>
    <s v="CF00"/>
    <s v="FC460"/>
    <s v="7830"/>
    <x v="5"/>
    <s v=""/>
    <x v="555"/>
    <s v="N LAKE SHIPP DR"/>
    <x v="1"/>
    <s v="113603A"/>
    <s v="VO855547"/>
    <d v="2021-05-20T00:00:00"/>
    <d v="2021-05-21T00:00:00"/>
    <s v="Yes"/>
    <s v="Facilities-West"/>
    <x v="16"/>
  </r>
  <r>
    <s v="SYS-AP"/>
    <s v="FC00"/>
    <s v="JRNL00537644"/>
    <s v="CF00-FC460-7830-8920"/>
    <s v="CF00"/>
    <s v="FC460"/>
    <s v="7830"/>
    <x v="5"/>
    <s v=""/>
    <x v="2084"/>
    <s v="COMPLIANCE WORK PAINTING (6/1-6"/>
    <x v="10"/>
    <s v="9279"/>
    <s v="VO861626"/>
    <d v="2021-06-22T00:00:00"/>
    <d v="2021-06-23T00:00:00"/>
    <s v="Yes"/>
    <s v="Facilities-West"/>
    <x v="16"/>
  </r>
  <r>
    <s v="SYS-AP"/>
    <s v="FC00"/>
    <s v="JRNL00543535"/>
    <s v="CF00-OP460-7290-8920"/>
    <s v="CF00"/>
    <s v="OP460"/>
    <s v="7290"/>
    <x v="5"/>
    <s v=""/>
    <x v="2018"/>
    <s v="RES NG DEAD METER CHECK"/>
    <x v="17"/>
    <s v="241799"/>
    <s v="VO879864"/>
    <d v="2021-10-05T00:00:00"/>
    <d v="2021-10-06T00:00:00"/>
    <s v="Yes"/>
    <s v="Gas Operations-West"/>
    <x v="17"/>
  </r>
  <r>
    <s v="AA"/>
    <s v="CU00"/>
    <s v="JRNL00533162"/>
    <s v="CF00-OP460-6120-8920"/>
    <s v="CF00"/>
    <s v="OP460"/>
    <s v="6120"/>
    <x v="5"/>
    <s v=""/>
    <x v="2085"/>
    <s v="OP460_Payroll Accrual 1B"/>
    <x v="0"/>
    <s v="F8_OP460_PA1B"/>
    <s v="TARGET"/>
    <d v="2021-03-31T00:00:00"/>
    <d v="2021-04-06T00:00:00"/>
    <s v="Yes"/>
    <s v="Gas Operations-West"/>
    <x v="0"/>
  </r>
  <r>
    <s v="AA"/>
    <s v="CU00"/>
    <s v="JRNL00543485"/>
    <s v="CF00-OP460-6110-8920"/>
    <s v="CF00"/>
    <s v="OP460"/>
    <s v="6110"/>
    <x v="5"/>
    <s v=""/>
    <x v="2086"/>
    <s v="OP460_Payroll Accrual 1A"/>
    <x v="0"/>
    <s v="F8_OP460_PA1A"/>
    <s v="TARGET"/>
    <d v="2021-09-30T00:00:00"/>
    <d v="2021-10-05T00:00:00"/>
    <s v="Yes"/>
    <s v="Gas Operations-West"/>
    <x v="1"/>
  </r>
  <r>
    <s v="AA"/>
    <s v="CU00"/>
    <s v="JRNL00541819"/>
    <s v="CF00-OP460-6110-8920"/>
    <s v="CF00"/>
    <s v="OP460"/>
    <s v="6110"/>
    <x v="5"/>
    <s v=""/>
    <x v="2087"/>
    <s v="OP460_Payroll Accrual 1A"/>
    <x v="0"/>
    <s v="F8_OP460_PA1A"/>
    <s v="TARGET"/>
    <d v="2021-08-31T00:00:00"/>
    <d v="2021-09-08T00:00:00"/>
    <s v="Yes"/>
    <s v="Gas Operations-West"/>
    <x v="1"/>
  </r>
  <r>
    <s v="SYS-AP"/>
    <s v="FC00"/>
    <s v="JRNL00541507"/>
    <s v="CF00-FC460-7830-8920"/>
    <s v="CF00"/>
    <s v="FC460"/>
    <s v="7830"/>
    <x v="5"/>
    <s v=""/>
    <x v="2088"/>
    <s v="9509 WATERFORD OAKS BLVD"/>
    <x v="1"/>
    <s v="113694A"/>
    <s v="VO874349"/>
    <d v="2021-09-01T00:00:00"/>
    <d v="2021-09-02T00:00:00"/>
    <s v="Yes"/>
    <s v="Facilities-West"/>
    <x v="16"/>
  </r>
  <r>
    <s v="AA"/>
    <s v="CU00"/>
    <s v="JRNL00540124"/>
    <s v="CF00-OP460-6110-8920"/>
    <s v="CF00"/>
    <s v="OP460"/>
    <s v="6110"/>
    <x v="5"/>
    <s v=""/>
    <x v="2089"/>
    <s v="OP460_Payroll Accrual 1A"/>
    <x v="0"/>
    <s v="F8_OP460_PA1A"/>
    <s v="TARGET"/>
    <d v="2021-07-31T00:00:00"/>
    <d v="2021-08-04T00:00:00"/>
    <s v="Yes"/>
    <s v="Gas Operations-West"/>
    <x v="1"/>
  </r>
  <r>
    <s v="AA"/>
    <s v="CU00"/>
    <s v="JRNL00533162"/>
    <s v="CF00-OP460-6110-8920"/>
    <s v="CF00"/>
    <s v="OP460"/>
    <s v="6110"/>
    <x v="5"/>
    <s v=""/>
    <x v="2090"/>
    <s v="OP460_Payroll Accrual 1A"/>
    <x v="0"/>
    <s v="F8_OP460_PA1A"/>
    <s v="TARGET"/>
    <d v="2021-03-31T00:00:00"/>
    <d v="2021-04-06T00:00:00"/>
    <s v="Yes"/>
    <s v="Gas Operations-West"/>
    <x v="1"/>
  </r>
  <r>
    <s v="AA"/>
    <s v="CU00"/>
    <s v="JRNL00548555"/>
    <s v="CF00-OP460-6110-8920"/>
    <s v="CF00"/>
    <s v="OP460"/>
    <s v="6110"/>
    <x v="5"/>
    <s v=""/>
    <x v="2091"/>
    <s v="OP460_Payroll Accrual 1A"/>
    <x v="0"/>
    <s v="F8_OP460_PA1A"/>
    <s v="TARGET"/>
    <d v="2021-12-31T00:00:00"/>
    <d v="2022-01-07T00:00:00"/>
    <s v="Yes"/>
    <s v="Gas Operations-West"/>
    <x v="1"/>
  </r>
  <r>
    <s v="SYS-AP"/>
    <s v="FC00"/>
    <s v="JRNL00543535"/>
    <s v="CF00-FC460-7830-8920"/>
    <s v="CF00"/>
    <s v="FC460"/>
    <s v="7830"/>
    <x v="5"/>
    <s v=""/>
    <x v="320"/>
    <s v="HOURLY MAINTENANCE"/>
    <x v="10"/>
    <s v="9367"/>
    <s v="VO879773"/>
    <d v="2021-10-05T00:00:00"/>
    <d v="2021-10-06T00:00:00"/>
    <s v="Yes"/>
    <s v="Facilities-West"/>
    <x v="16"/>
  </r>
  <r>
    <s v="SYS-AP"/>
    <s v="FC00"/>
    <s v="JRNL00543535"/>
    <s v="CF00-OP460-7290-8920"/>
    <s v="CF00"/>
    <s v="OP460"/>
    <s v="7290"/>
    <x v="5"/>
    <s v=""/>
    <x v="2092"/>
    <s v="NG RES PRESSURE CHECK (BILLING)"/>
    <x v="17"/>
    <s v="241801"/>
    <s v="VO879869"/>
    <d v="2021-10-05T00:00:00"/>
    <d v="2021-10-06T00:00:00"/>
    <s v="Yes"/>
    <s v="Gas Operations-West"/>
    <x v="17"/>
  </r>
  <r>
    <s v="SYS-AP"/>
    <s v="FC00"/>
    <s v="JRNL00534756"/>
    <s v="CF00-FC460-7830-8920"/>
    <s v="CF00"/>
    <s v="FC460"/>
    <s v="7830"/>
    <x v="5"/>
    <s v=""/>
    <x v="2093"/>
    <s v="COMPLIANCE WORK PAINTING"/>
    <x v="10"/>
    <s v="9227"/>
    <s v="VO852037"/>
    <d v="2021-05-03T00:00:00"/>
    <d v="2021-05-04T00:00:00"/>
    <s v="Yes"/>
    <s v="Facilities-West"/>
    <x v="16"/>
  </r>
  <r>
    <s v="SYS-AP"/>
    <s v="FC00"/>
    <s v="JRNL00545815"/>
    <s v="CF00-OP460-7290-8920"/>
    <s v="CF00"/>
    <s v="OP460"/>
    <s v="7290"/>
    <x v="5"/>
    <s v=""/>
    <x v="2094"/>
    <s v="NG RES PRESSURE CHECK"/>
    <x v="17"/>
    <s v="241812"/>
    <s v="VO885884"/>
    <d v="2021-11-09T00:00:00"/>
    <d v="2021-11-10T00:00:00"/>
    <s v="Yes"/>
    <s v="Gas Operations-West"/>
    <x v="17"/>
  </r>
  <r>
    <s v="AA"/>
    <s v="CU00"/>
    <s v="JRNL00548555"/>
    <s v="CF00-OP460-6120-8920"/>
    <s v="CF00"/>
    <s v="OP460"/>
    <s v="6120"/>
    <x v="5"/>
    <s v=""/>
    <x v="2095"/>
    <s v="OP460_Payroll Accrual 1B"/>
    <x v="0"/>
    <s v="F8_OP460_PA1B"/>
    <s v="TARGET"/>
    <d v="2021-12-31T00:00:00"/>
    <d v="2022-01-07T00:00:00"/>
    <s v="Yes"/>
    <s v="Gas Operations-West"/>
    <x v="0"/>
  </r>
  <r>
    <s v="AA"/>
    <s v="CU00"/>
    <s v="JRNL00548545"/>
    <s v="CF00-OP460-6330-8920"/>
    <s v="CF00"/>
    <s v="OP460"/>
    <s v="6330"/>
    <x v="5"/>
    <s v=""/>
    <x v="2096"/>
    <s v="Clear OP460 Veh (incl Storm Proj)"/>
    <x v="0"/>
    <s v="F5_OP460_STRMVEH"/>
    <s v="TARGET"/>
    <d v="2021-12-31T00:00:00"/>
    <d v="2022-01-07T00:00:00"/>
    <s v="Yes"/>
    <s v="Gas Operations-West"/>
    <x v="11"/>
  </r>
  <r>
    <s v="AA"/>
    <s v="CU00"/>
    <s v="JRNL00548545"/>
    <s v="CF00-OP460-6320-8920"/>
    <s v="CF00"/>
    <s v="OP460"/>
    <s v="6320"/>
    <x v="5"/>
    <s v=""/>
    <x v="2097"/>
    <s v="Clear OP460 Veh (incl Storm Proj)"/>
    <x v="0"/>
    <s v="F5_OP460_STRMVEH"/>
    <s v="TARGET"/>
    <d v="2021-12-31T00:00:00"/>
    <d v="2022-01-07T00:00:00"/>
    <s v="Yes"/>
    <s v="Gas Operations-West"/>
    <x v="2"/>
  </r>
  <r>
    <s v="SYS-AP"/>
    <s v="FC00"/>
    <s v="JRNL00541740"/>
    <s v="CF00-OP460-7290-8920"/>
    <s v="CF00"/>
    <s v="OP460"/>
    <s v="7290"/>
    <x v="5"/>
    <s v=""/>
    <x v="2018"/>
    <s v="NG COMM DEAD METER CHECK"/>
    <x v="17"/>
    <s v="241791"/>
    <s v="VO874702"/>
    <d v="2021-09-07T00:00:00"/>
    <d v="2021-09-07T00:00:00"/>
    <s v="Yes"/>
    <s v="Gas Operations-West"/>
    <x v="17"/>
  </r>
  <r>
    <s v="SYS-AP"/>
    <s v="FC00"/>
    <s v="JRNL00534756"/>
    <s v="CF00-FC460-7830-8920"/>
    <s v="CF00"/>
    <s v="FC460"/>
    <s v="7830"/>
    <x v="5"/>
    <s v=""/>
    <x v="2098"/>
    <s v="HOURLY MAINTENANCE"/>
    <x v="10"/>
    <s v="9228"/>
    <s v="VO852036"/>
    <d v="2021-05-03T00:00:00"/>
    <d v="2021-05-04T00:00:00"/>
    <s v="Yes"/>
    <s v="Facilities-West"/>
    <x v="16"/>
  </r>
  <r>
    <s v="SYS-AP"/>
    <s v="FC00"/>
    <s v="JRNL00529763"/>
    <s v="CF00-FC460-7830-8920"/>
    <s v="CF00"/>
    <s v="FC460"/>
    <s v="7830"/>
    <x v="5"/>
    <s v=""/>
    <x v="2099"/>
    <s v="HOURLY MAINTENANCE"/>
    <x v="10"/>
    <s v="9114"/>
    <s v="VO834262"/>
    <d v="2021-02-09T00:00:00"/>
    <d v="2021-02-09T00:00:00"/>
    <s v="Yes"/>
    <s v="Facilities-West"/>
    <x v="16"/>
  </r>
  <r>
    <s v="SYS-AP"/>
    <s v="FC00"/>
    <s v="JRNL00541740"/>
    <s v="CF00-OP460-7290-8920"/>
    <s v="CF00"/>
    <s v="OP460"/>
    <s v="7290"/>
    <x v="5"/>
    <s v=""/>
    <x v="2018"/>
    <s v="NG RES DEAD  METER CHECK"/>
    <x v="17"/>
    <s v="241791"/>
    <s v="VO874702"/>
    <d v="2021-09-07T00:00:00"/>
    <d v="2021-09-07T00:00:00"/>
    <s v="Yes"/>
    <s v="Gas Operations-West"/>
    <x v="17"/>
  </r>
  <r>
    <s v="PY"/>
    <s v="FC00"/>
    <s v="JRNL00544492"/>
    <s v="CF00-OP460-6120-8920"/>
    <s v="CF00"/>
    <s v="OP460"/>
    <s v="6120"/>
    <x v="5"/>
    <s v=""/>
    <x v="2100"/>
    <s v="FC B42-OT/On Call/CT"/>
    <x v="0"/>
    <s v=""/>
    <s v="JRNL00544492"/>
    <d v="2021-10-21T00:00:00"/>
    <d v="2021-10-29T00:00:00"/>
    <s v="Yes"/>
    <s v="Gas Operations-West"/>
    <x v="0"/>
  </r>
  <r>
    <s v="AA"/>
    <s v="CU00"/>
    <s v="JRNL00545232"/>
    <s v="CF00-OP460-6390-8920"/>
    <s v="CF00"/>
    <s v="OP460"/>
    <s v="6390"/>
    <x v="5"/>
    <s v=""/>
    <x v="2101"/>
    <s v="Clear OP460 Veh (incl Storm Proj)"/>
    <x v="0"/>
    <s v="F5_OP460_STRMVEH"/>
    <s v="TARGET"/>
    <d v="2021-10-31T00:00:00"/>
    <d v="2021-11-03T00:00:00"/>
    <s v="Yes"/>
    <s v="Gas Operations-West"/>
    <x v="12"/>
  </r>
  <r>
    <s v="AP-ACCR"/>
    <s v="CF00"/>
    <s v="JRNL00535212"/>
    <s v="CF00-FC460-7830-8920"/>
    <s v="CF00"/>
    <s v="FC460"/>
    <s v="7830"/>
    <x v="5"/>
    <s v=""/>
    <x v="2102"/>
    <s v="Accrue-PRECISION METER REPAIR INC"/>
    <x v="0"/>
    <s v="9223"/>
    <s v="JRNL00534973"/>
    <d v="2021-05-31T00:00:00"/>
    <d v="2021-05-06T00:00:00"/>
    <s v="Yes"/>
    <s v="Facilities-West"/>
    <x v="16"/>
  </r>
  <r>
    <s v="AP-ACCR"/>
    <s v="CF00"/>
    <s v="JRNL00534973"/>
    <s v="CF00-FC460-7830-8920"/>
    <s v="CF00"/>
    <s v="FC460"/>
    <s v="7830"/>
    <x v="5"/>
    <s v=""/>
    <x v="2049"/>
    <s v="Accrue-PRECISION METER REPAIR INC"/>
    <x v="0"/>
    <s v="9223"/>
    <s v="JRNL00534973"/>
    <d v="2021-04-30T00:00:00"/>
    <d v="2021-05-06T00:00:00"/>
    <s v="Yes"/>
    <s v="Facilities-West"/>
    <x v="16"/>
  </r>
  <r>
    <s v="AP-ACCR"/>
    <s v="CF00"/>
    <s v="JRNL00534973"/>
    <s v="CF00-FC460-7830-8920"/>
    <s v="CF00"/>
    <s v="FC460"/>
    <s v="7830"/>
    <x v="5"/>
    <s v=""/>
    <x v="2055"/>
    <s v="Accrue-PRECISION METER REPAIR INC"/>
    <x v="0"/>
    <s v="9225"/>
    <s v="JRNL00534973"/>
    <d v="2021-04-30T00:00:00"/>
    <d v="2021-05-06T00:00:00"/>
    <s v="Yes"/>
    <s v="Facilities-West"/>
    <x v="16"/>
  </r>
  <r>
    <s v="AP-ACCR"/>
    <s v="CF00"/>
    <s v="JRNL00534973"/>
    <s v="CF00-FC460-7830-8920"/>
    <s v="CF00"/>
    <s v="FC460"/>
    <s v="7830"/>
    <x v="5"/>
    <s v=""/>
    <x v="2093"/>
    <s v="Accrue-PRECISION METER REPAIR INC"/>
    <x v="0"/>
    <s v="9227"/>
    <s v="JRNL00534973"/>
    <d v="2021-04-30T00:00:00"/>
    <d v="2021-05-06T00:00:00"/>
    <s v="Yes"/>
    <s v="Facilities-West"/>
    <x v="16"/>
  </r>
  <r>
    <s v="AP-ACCR"/>
    <s v="CF00"/>
    <s v="JRNL00534973"/>
    <s v="CF00-FC460-7830-8920"/>
    <s v="CF00"/>
    <s v="FC460"/>
    <s v="7830"/>
    <x v="5"/>
    <s v=""/>
    <x v="2098"/>
    <s v="Accrue-PRECISION METER REPAIR INC"/>
    <x v="0"/>
    <s v="9228"/>
    <s v="JRNL00534973"/>
    <d v="2021-04-30T00:00:00"/>
    <d v="2021-05-06T00:00:00"/>
    <s v="Yes"/>
    <s v="Facilities-West"/>
    <x v="16"/>
  </r>
  <r>
    <s v="AA"/>
    <s v="CU00"/>
    <s v="JRNL00543476"/>
    <s v="CF00-OP460-6110-8920"/>
    <s v="CF00"/>
    <s v="OP460"/>
    <s v="6110"/>
    <x v="5"/>
    <s v=""/>
    <x v="2103"/>
    <s v="Clear OP460 Py and 62s (excl Storm Proj)"/>
    <x v="0"/>
    <s v="F5_OP460_STRMPYD"/>
    <s v="TARGET"/>
    <d v="2021-09-30T00:00:00"/>
    <d v="2021-10-05T00:00:00"/>
    <s v="Yes"/>
    <s v="Gas Operations-West"/>
    <x v="1"/>
  </r>
  <r>
    <s v="AA"/>
    <s v="CU00"/>
    <s v="JRNL00548546"/>
    <s v="CF00-OP460-6120-8920"/>
    <s v="CF00"/>
    <s v="OP460"/>
    <s v="6120"/>
    <x v="5"/>
    <s v=""/>
    <x v="19"/>
    <s v="Clear OP460 Py and 62s (excl Storm Proj)"/>
    <x v="0"/>
    <s v="F5_OP460_STRMPYD"/>
    <s v="TARGET"/>
    <d v="2021-12-31T00:00:00"/>
    <d v="2022-01-07T00:00:00"/>
    <s v="Yes"/>
    <s v="Gas Operations-West"/>
    <x v="0"/>
  </r>
  <r>
    <s v="AA"/>
    <s v="CU00"/>
    <s v="JRNL00543476"/>
    <s v="CF00-OP460-6290-8920"/>
    <s v="CF00"/>
    <s v="OP460"/>
    <s v="6290"/>
    <x v="5"/>
    <s v=""/>
    <x v="2104"/>
    <s v="Clear OP460 Py and 62s (excl Storm Proj)"/>
    <x v="0"/>
    <s v="F5_OP460_STRMPYD"/>
    <s v="TARGET"/>
    <d v="2021-09-30T00:00:00"/>
    <d v="2021-10-05T00:00:00"/>
    <s v="Yes"/>
    <s v="Gas Operations-West"/>
    <x v="8"/>
  </r>
  <r>
    <s v="AA"/>
    <s v="CU00"/>
    <s v="JRNL00548546"/>
    <s v="CF00-OP460-6110-8920"/>
    <s v="CF00"/>
    <s v="OP460"/>
    <s v="6110"/>
    <x v="5"/>
    <s v=""/>
    <x v="2105"/>
    <s v="Clear OP460 Py and 62s (excl Storm Proj)"/>
    <x v="0"/>
    <s v="F5_OP460_STRMPYD"/>
    <s v="TARGET"/>
    <d v="2021-12-31T00:00:00"/>
    <d v="2022-01-07T00:00:00"/>
    <s v="Yes"/>
    <s v="Gas Operations-West"/>
    <x v="1"/>
  </r>
  <r>
    <s v="AA"/>
    <s v="CU00"/>
    <s v="JRNL00548546"/>
    <s v="CF00-OP460-6260-8920"/>
    <s v="CF00"/>
    <s v="OP460"/>
    <s v="6260"/>
    <x v="5"/>
    <s v=""/>
    <x v="2106"/>
    <s v="Clear OP460 Py and 62s (excl Storm Proj)"/>
    <x v="0"/>
    <s v="F5_OP460_STRMPYD"/>
    <s v="TARGET"/>
    <d v="2021-12-31T00:00:00"/>
    <d v="2022-01-07T00:00:00"/>
    <s v="Yes"/>
    <s v="Gas Operations-West"/>
    <x v="18"/>
  </r>
  <r>
    <s v="AA"/>
    <s v="CU00"/>
    <s v="JRNL00548546"/>
    <s v="CF00-OP460-6250-8920"/>
    <s v="CF00"/>
    <s v="OP460"/>
    <s v="6250"/>
    <x v="5"/>
    <s v=""/>
    <x v="2107"/>
    <s v="Clear OP460 Py and 62s (excl Storm Proj)"/>
    <x v="0"/>
    <s v="F5_OP460_STRMPYD"/>
    <s v="TARGET"/>
    <d v="2021-12-31T00:00:00"/>
    <d v="2022-01-07T00:00:00"/>
    <s v="Yes"/>
    <s v="Gas Operations-West"/>
    <x v="13"/>
  </r>
  <r>
    <s v="PY"/>
    <s v="FC00"/>
    <s v="JRNL00541166"/>
    <s v="CF00-OP460-6120-8920"/>
    <s v="CF00"/>
    <s v="OP460"/>
    <s v="6120"/>
    <x v="5"/>
    <s v=""/>
    <x v="2108"/>
    <s v="FC B34-OT/On Call/CT"/>
    <x v="0"/>
    <s v=""/>
    <s v="JRNL00541166"/>
    <d v="2021-08-26T00:00:00"/>
    <d v="2021-08-30T00:00:00"/>
    <s v="Yes"/>
    <s v="Gas Operations-West"/>
    <x v="0"/>
  </r>
  <r>
    <s v="AA"/>
    <s v="CU00"/>
    <s v="JRNL00548546"/>
    <s v="CF00-OP460-6240-8920"/>
    <s v="CF00"/>
    <s v="OP460"/>
    <s v="6240"/>
    <x v="5"/>
    <s v=""/>
    <x v="2109"/>
    <s v="Clear OP460 Py and 62s (excl Storm Proj)"/>
    <x v="0"/>
    <s v="F5_OP460_STRMPYD"/>
    <s v="TARGET"/>
    <d v="2021-12-31T00:00:00"/>
    <d v="2022-01-07T00:00:00"/>
    <s v="Yes"/>
    <s v="Gas Operations-West"/>
    <x v="9"/>
  </r>
  <r>
    <s v="AA"/>
    <s v="CU00"/>
    <s v="JRNL00548546"/>
    <s v="CF00-OP460-6230-8920"/>
    <s v="CF00"/>
    <s v="OP460"/>
    <s v="6230"/>
    <x v="5"/>
    <s v=""/>
    <x v="1016"/>
    <s v="Clear OP460 Py and 62s (excl Storm Proj)"/>
    <x v="0"/>
    <s v="F5_OP460_STRMPYD"/>
    <s v="TARGET"/>
    <d v="2021-12-31T00:00:00"/>
    <d v="2022-01-07T00:00:00"/>
    <s v="Yes"/>
    <s v="Gas Operations-West"/>
    <x v="15"/>
  </r>
  <r>
    <s v="AA"/>
    <s v="CU00"/>
    <s v="JRNL00548546"/>
    <s v="CF00-OP460-6220-8920"/>
    <s v="CF00"/>
    <s v="OP460"/>
    <s v="6220"/>
    <x v="5"/>
    <s v=""/>
    <x v="2110"/>
    <s v="Clear OP460 Py and 62s (excl Storm Proj)"/>
    <x v="0"/>
    <s v="F5_OP460_STRMPYD"/>
    <s v="TARGET"/>
    <d v="2021-12-31T00:00:00"/>
    <d v="2022-01-07T00:00:00"/>
    <s v="Yes"/>
    <s v="Gas Operations-West"/>
    <x v="4"/>
  </r>
  <r>
    <s v="AA"/>
    <s v="CU00"/>
    <s v="JRNL00548546"/>
    <s v="CF00-OP460-6290-8920"/>
    <s v="CF00"/>
    <s v="OP460"/>
    <s v="6290"/>
    <x v="5"/>
    <s v=""/>
    <x v="2111"/>
    <s v="Clear OP460 Py and 62s (excl Storm Proj)"/>
    <x v="0"/>
    <s v="F5_OP460_STRMPYD"/>
    <s v="TARGET"/>
    <d v="2021-12-31T00:00:00"/>
    <d v="2022-01-07T00:00:00"/>
    <s v="Yes"/>
    <s v="Gas Operations-West"/>
    <x v="8"/>
  </r>
  <r>
    <s v="AA"/>
    <s v="CU00"/>
    <s v="JRNL00543476"/>
    <s v="CF00-OP460-6260-8920"/>
    <s v="CF00"/>
    <s v="OP460"/>
    <s v="6260"/>
    <x v="5"/>
    <s v=""/>
    <x v="1363"/>
    <s v="Clear OP460 Py and 62s (excl Storm Proj)"/>
    <x v="0"/>
    <s v="F5_OP460_STRMPYD"/>
    <s v="TARGET"/>
    <d v="2021-09-30T00:00:00"/>
    <d v="2021-10-05T00:00:00"/>
    <s v="Yes"/>
    <s v="Gas Operations-West"/>
    <x v="18"/>
  </r>
  <r>
    <s v="AA"/>
    <s v="CU00"/>
    <s v="JRNL00543476"/>
    <s v="CF00-OP460-6240-8920"/>
    <s v="CF00"/>
    <s v="OP460"/>
    <s v="6240"/>
    <x v="5"/>
    <s v=""/>
    <x v="19"/>
    <s v="Clear OP460 Py and 62s (excl Storm Proj)"/>
    <x v="0"/>
    <s v="F5_OP460_STRMPYD"/>
    <s v="TARGET"/>
    <d v="2021-09-30T00:00:00"/>
    <d v="2021-10-05T00:00:00"/>
    <s v="Yes"/>
    <s v="Gas Operations-West"/>
    <x v="9"/>
  </r>
  <r>
    <s v="AA"/>
    <s v="CU00"/>
    <s v="JRNL00543476"/>
    <s v="CF00-OP460-6220-8920"/>
    <s v="CF00"/>
    <s v="OP460"/>
    <s v="6220"/>
    <x v="5"/>
    <s v=""/>
    <x v="2112"/>
    <s v="Clear OP460 Py and 62s (excl Storm Proj)"/>
    <x v="0"/>
    <s v="F5_OP460_STRMPYD"/>
    <s v="TARGET"/>
    <d v="2021-09-30T00:00:00"/>
    <d v="2021-10-05T00:00:00"/>
    <s v="Yes"/>
    <s v="Gas Operations-West"/>
    <x v="4"/>
  </r>
  <r>
    <s v="AA"/>
    <s v="CU00"/>
    <s v="JRNL00543476"/>
    <s v="CF00-OP460-6120-8920"/>
    <s v="CF00"/>
    <s v="OP460"/>
    <s v="6120"/>
    <x v="5"/>
    <s v=""/>
    <x v="2101"/>
    <s v="Clear OP460 Py and 62s (excl Storm Proj)"/>
    <x v="0"/>
    <s v="F5_OP460_STRMPYD"/>
    <s v="TARGET"/>
    <d v="2021-09-30T00:00:00"/>
    <d v="2021-10-05T00:00:00"/>
    <s v="Yes"/>
    <s v="Gas Operations-West"/>
    <x v="0"/>
  </r>
  <r>
    <s v="AA"/>
    <s v="CU00"/>
    <s v="JRNL00543476"/>
    <s v="CF00-OP460-6210-8920"/>
    <s v="CF00"/>
    <s v="OP460"/>
    <s v="6210"/>
    <x v="5"/>
    <s v=""/>
    <x v="2082"/>
    <s v="Clear OP460 Py and 62s (excl Storm Proj)"/>
    <x v="0"/>
    <s v="F5_OP460_STRMPYD"/>
    <s v="TARGET"/>
    <d v="2021-09-30T00:00:00"/>
    <d v="2021-10-05T00:00:00"/>
    <s v="Yes"/>
    <s v="Gas Operations-West"/>
    <x v="3"/>
  </r>
  <r>
    <s v="AA"/>
    <s v="CU00"/>
    <s v="JRNL00545233"/>
    <s v="CF00-OP460-6290-8920"/>
    <s v="CF00"/>
    <s v="OP460"/>
    <s v="6290"/>
    <x v="5"/>
    <s v=""/>
    <x v="2113"/>
    <s v="Clear OP460 Py and 62s (excl Storm Proj)"/>
    <x v="0"/>
    <s v="F5_OP460_STRMPYD"/>
    <s v="TARGET"/>
    <d v="2021-10-31T00:00:00"/>
    <d v="2021-11-03T00:00:00"/>
    <s v="Yes"/>
    <s v="Gas Operations-West"/>
    <x v="8"/>
  </r>
  <r>
    <s v="AA"/>
    <s v="CU00"/>
    <s v="JRNL00545233"/>
    <s v="CF00-OP460-6260-8920"/>
    <s v="CF00"/>
    <s v="OP460"/>
    <s v="6260"/>
    <x v="5"/>
    <s v=""/>
    <x v="2114"/>
    <s v="Clear OP460 Py and 62s (excl Storm Proj)"/>
    <x v="0"/>
    <s v="F5_OP460_STRMPYD"/>
    <s v="TARGET"/>
    <d v="2021-10-31T00:00:00"/>
    <d v="2021-11-03T00:00:00"/>
    <s v="Yes"/>
    <s v="Gas Operations-West"/>
    <x v="18"/>
  </r>
  <r>
    <s v="AA"/>
    <s v="CU00"/>
    <s v="JRNL00545233"/>
    <s v="CF00-OP460-6250-8920"/>
    <s v="CF00"/>
    <s v="OP460"/>
    <s v="6250"/>
    <x v="5"/>
    <s v=""/>
    <x v="2115"/>
    <s v="Clear OP460 Py and 62s (excl Storm Proj)"/>
    <x v="0"/>
    <s v="F5_OP460_STRMPYD"/>
    <s v="TARGET"/>
    <d v="2021-10-31T00:00:00"/>
    <d v="2021-11-03T00:00:00"/>
    <s v="Yes"/>
    <s v="Gas Operations-West"/>
    <x v="13"/>
  </r>
  <r>
    <s v="AA"/>
    <s v="CU00"/>
    <s v="JRNL00545233"/>
    <s v="CF00-OP460-6240-8920"/>
    <s v="CF00"/>
    <s v="OP460"/>
    <s v="6240"/>
    <x v="5"/>
    <s v=""/>
    <x v="565"/>
    <s v="Clear OP460 Py and 62s (excl Storm Proj)"/>
    <x v="0"/>
    <s v="F5_OP460_STRMPYD"/>
    <s v="TARGET"/>
    <d v="2021-10-31T00:00:00"/>
    <d v="2021-11-03T00:00:00"/>
    <s v="Yes"/>
    <s v="Gas Operations-West"/>
    <x v="9"/>
  </r>
  <r>
    <s v="AA"/>
    <s v="CU00"/>
    <s v="JRNL00545233"/>
    <s v="CF00-OP460-6120-8920"/>
    <s v="CF00"/>
    <s v="OP460"/>
    <s v="6120"/>
    <x v="5"/>
    <s v=""/>
    <x v="2116"/>
    <s v="Clear OP460 Py and 62s (excl Storm Proj)"/>
    <x v="0"/>
    <s v="F5_OP460_STRMPYD"/>
    <s v="TARGET"/>
    <d v="2021-10-31T00:00:00"/>
    <d v="2021-11-03T00:00:00"/>
    <s v="Yes"/>
    <s v="Gas Operations-West"/>
    <x v="0"/>
  </r>
  <r>
    <s v="AA"/>
    <s v="CU00"/>
    <s v="JRNL00545233"/>
    <s v="CF00-OP460-6220-8920"/>
    <s v="CF00"/>
    <s v="OP460"/>
    <s v="6220"/>
    <x v="5"/>
    <s v=""/>
    <x v="2117"/>
    <s v="Clear OP460 Py and 62s (excl Storm Proj)"/>
    <x v="0"/>
    <s v="F5_OP460_STRMPYD"/>
    <s v="TARGET"/>
    <d v="2021-10-31T00:00:00"/>
    <d v="2021-11-03T00:00:00"/>
    <s v="Yes"/>
    <s v="Gas Operations-West"/>
    <x v="4"/>
  </r>
  <r>
    <s v="AA"/>
    <s v="CU00"/>
    <s v="JRNL00545233"/>
    <s v="CF00-OP460-6110-8920"/>
    <s v="CF00"/>
    <s v="OP460"/>
    <s v="6110"/>
    <x v="5"/>
    <s v=""/>
    <x v="2118"/>
    <s v="Clear OP460 Py and 62s (excl Storm Proj)"/>
    <x v="0"/>
    <s v="F5_OP460_STRMPYD"/>
    <s v="TARGET"/>
    <d v="2021-10-31T00:00:00"/>
    <d v="2021-11-03T00:00:00"/>
    <s v="Yes"/>
    <s v="Gas Operations-West"/>
    <x v="1"/>
  </r>
  <r>
    <s v="AA"/>
    <s v="CU00"/>
    <s v="JRNL00541810"/>
    <s v="CF00-OP460-6120-8920"/>
    <s v="CF00"/>
    <s v="OP460"/>
    <s v="6120"/>
    <x v="5"/>
    <s v=""/>
    <x v="2119"/>
    <s v="Clear OP460 Py and 62s (excl Storm Proj)"/>
    <x v="0"/>
    <s v="F5_OP460_STRMPYD"/>
    <s v="TARGET"/>
    <d v="2021-08-31T00:00:00"/>
    <d v="2021-09-08T00:00:00"/>
    <s v="Yes"/>
    <s v="Gas Operations-West"/>
    <x v="0"/>
  </r>
  <r>
    <s v="AA"/>
    <s v="CU00"/>
    <s v="JRNL00541810"/>
    <s v="CF00-OP460-6110-8920"/>
    <s v="CF00"/>
    <s v="OP460"/>
    <s v="6110"/>
    <x v="5"/>
    <s v=""/>
    <x v="2120"/>
    <s v="Clear OP460 Py and 62s (excl Storm Proj)"/>
    <x v="0"/>
    <s v="F5_OP460_STRMPYD"/>
    <s v="TARGET"/>
    <d v="2021-08-31T00:00:00"/>
    <d v="2021-09-08T00:00:00"/>
    <s v="Yes"/>
    <s v="Gas Operations-West"/>
    <x v="1"/>
  </r>
  <r>
    <s v="AA"/>
    <s v="CU00"/>
    <s v="JRNL00541810"/>
    <s v="CF00-OP460-6290-8920"/>
    <s v="CF00"/>
    <s v="OP460"/>
    <s v="6290"/>
    <x v="5"/>
    <s v=""/>
    <x v="2121"/>
    <s v="Clear OP460 Py and 62s (excl Storm Proj)"/>
    <x v="0"/>
    <s v="F5_OP460_STRMPYD"/>
    <s v="TARGET"/>
    <d v="2021-08-31T00:00:00"/>
    <d v="2021-09-08T00:00:00"/>
    <s v="Yes"/>
    <s v="Gas Operations-West"/>
    <x v="8"/>
  </r>
  <r>
    <s v="AA"/>
    <s v="CU00"/>
    <s v="JRNL00541810"/>
    <s v="CF00-OP460-6260-8920"/>
    <s v="CF00"/>
    <s v="OP460"/>
    <s v="6260"/>
    <x v="5"/>
    <s v=""/>
    <x v="2122"/>
    <s v="Clear OP460 Py and 62s (excl Storm Proj)"/>
    <x v="0"/>
    <s v="F5_OP460_STRMPYD"/>
    <s v="TARGET"/>
    <d v="2021-08-31T00:00:00"/>
    <d v="2021-09-08T00:00:00"/>
    <s v="Yes"/>
    <s v="Gas Operations-West"/>
    <x v="18"/>
  </r>
  <r>
    <s v="AA"/>
    <s v="CU00"/>
    <s v="JRNL00541810"/>
    <s v="CF00-OP460-6250-8920"/>
    <s v="CF00"/>
    <s v="OP460"/>
    <s v="6250"/>
    <x v="5"/>
    <s v=""/>
    <x v="2123"/>
    <s v="Clear OP460 Py and 62s (excl Storm Proj)"/>
    <x v="0"/>
    <s v="F5_OP460_STRMPYD"/>
    <s v="TARGET"/>
    <d v="2021-08-31T00:00:00"/>
    <d v="2021-09-08T00:00:00"/>
    <s v="Yes"/>
    <s v="Gas Operations-West"/>
    <x v="13"/>
  </r>
  <r>
    <s v="AA"/>
    <s v="CU00"/>
    <s v="JRNL00538416"/>
    <s v="CF00-OP460-6120-8920"/>
    <s v="CF00"/>
    <s v="OP460"/>
    <s v="6120"/>
    <x v="5"/>
    <s v=""/>
    <x v="2124"/>
    <s v="OP460_Payroll Accrual 1B"/>
    <x v="0"/>
    <s v="F8_OP460_PA1B"/>
    <s v="TARGET"/>
    <d v="2021-06-30T00:00:00"/>
    <d v="2021-07-06T00:00:00"/>
    <s v="Yes"/>
    <s v="Gas Operations-West"/>
    <x v="0"/>
  </r>
  <r>
    <s v="AA"/>
    <s v="CU00"/>
    <s v="JRNL00536574"/>
    <s v="CF00-OP460-6120-8920"/>
    <s v="CF00"/>
    <s v="OP460"/>
    <s v="6120"/>
    <x v="5"/>
    <s v=""/>
    <x v="2125"/>
    <s v="OP460_Payroll Accrual 1B"/>
    <x v="0"/>
    <s v="F8_OP460_PA1B"/>
    <s v="TARGET"/>
    <d v="2021-05-31T00:00:00"/>
    <d v="2021-06-03T00:00:00"/>
    <s v="Yes"/>
    <s v="Gas Operations-West"/>
    <x v="0"/>
  </r>
  <r>
    <s v="AA"/>
    <s v="CU00"/>
    <s v="JRNL00545232"/>
    <s v="CF00-OP460-6330-8920"/>
    <s v="CF00"/>
    <s v="OP460"/>
    <s v="6330"/>
    <x v="5"/>
    <s v=""/>
    <x v="2126"/>
    <s v="Clear OP460 Veh (incl Storm Proj)"/>
    <x v="0"/>
    <s v="F5_OP460_STRMVEH"/>
    <s v="TARGET"/>
    <d v="2021-10-31T00:00:00"/>
    <d v="2021-11-03T00:00:00"/>
    <s v="Yes"/>
    <s v="Gas Operations-West"/>
    <x v="11"/>
  </r>
  <r>
    <s v="AA"/>
    <s v="CU00"/>
    <s v="JRNL00545232"/>
    <s v="CF00-OP460-6320-8920"/>
    <s v="CF00"/>
    <s v="OP460"/>
    <s v="6320"/>
    <x v="5"/>
    <s v=""/>
    <x v="2127"/>
    <s v="Clear OP460 Veh (incl Storm Proj)"/>
    <x v="0"/>
    <s v="F5_OP460_STRMVEH"/>
    <s v="TARGET"/>
    <d v="2021-10-31T00:00:00"/>
    <d v="2021-11-03T00:00:00"/>
    <s v="Yes"/>
    <s v="Gas Operations-West"/>
    <x v="2"/>
  </r>
  <r>
    <s v="AA"/>
    <s v="CU00"/>
    <s v="JRNL00545232"/>
    <s v="CF00-OP460-6310-8920"/>
    <s v="CF00"/>
    <s v="OP460"/>
    <s v="6310"/>
    <x v="5"/>
    <s v=""/>
    <x v="2128"/>
    <s v="Clear OP460 Veh (incl Storm Proj)"/>
    <x v="0"/>
    <s v="F5_OP460_STRMVEH"/>
    <s v="TARGET"/>
    <d v="2021-10-31T00:00:00"/>
    <d v="2021-11-03T00:00:00"/>
    <s v="Yes"/>
    <s v="Gas Operations-West"/>
    <x v="10"/>
  </r>
  <r>
    <s v="AA"/>
    <s v="CU00"/>
    <s v="JRNL00543475"/>
    <s v="CF00-OP460-6390-8920"/>
    <s v="CF00"/>
    <s v="OP460"/>
    <s v="6390"/>
    <x v="5"/>
    <s v=""/>
    <x v="2129"/>
    <s v="Clear OP460 Veh (incl Storm Proj)"/>
    <x v="0"/>
    <s v="F5_OP460_STRMVEH"/>
    <s v="TARGET"/>
    <d v="2021-09-30T00:00:00"/>
    <d v="2021-10-05T00:00:00"/>
    <s v="Yes"/>
    <s v="Gas Operations-West"/>
    <x v="12"/>
  </r>
  <r>
    <s v="AA"/>
    <s v="CU00"/>
    <s v="JRNL00543475"/>
    <s v="CF00-OP460-6330-8920"/>
    <s v="CF00"/>
    <s v="OP460"/>
    <s v="6330"/>
    <x v="5"/>
    <s v=""/>
    <x v="2130"/>
    <s v="Clear OP460 Veh (incl Storm Proj)"/>
    <x v="0"/>
    <s v="F5_OP460_STRMVEH"/>
    <s v="TARGET"/>
    <d v="2021-09-30T00:00:00"/>
    <d v="2021-10-05T00:00:00"/>
    <s v="Yes"/>
    <s v="Gas Operations-West"/>
    <x v="11"/>
  </r>
  <r>
    <s v="AA"/>
    <s v="CU00"/>
    <s v="JRNL00543475"/>
    <s v="CF00-OP460-6320-8920"/>
    <s v="CF00"/>
    <s v="OP460"/>
    <s v="6320"/>
    <x v="5"/>
    <s v=""/>
    <x v="2131"/>
    <s v="Clear OP460 Veh (incl Storm Proj)"/>
    <x v="0"/>
    <s v="F5_OP460_STRMVEH"/>
    <s v="TARGET"/>
    <d v="2021-09-30T00:00:00"/>
    <d v="2021-10-05T00:00:00"/>
    <s v="Yes"/>
    <s v="Gas Operations-West"/>
    <x v="2"/>
  </r>
  <r>
    <s v="AA"/>
    <s v="CU00"/>
    <s v="JRNL00543475"/>
    <s v="CF00-OP460-6310-8920"/>
    <s v="CF00"/>
    <s v="OP460"/>
    <s v="6310"/>
    <x v="5"/>
    <s v=""/>
    <x v="2132"/>
    <s v="Clear OP460 Veh (incl Storm Proj)"/>
    <x v="0"/>
    <s v="F5_OP460_STRMVEH"/>
    <s v="TARGET"/>
    <d v="2021-09-30T00:00:00"/>
    <d v="2021-10-05T00:00:00"/>
    <s v="Yes"/>
    <s v="Gas Operations-West"/>
    <x v="10"/>
  </r>
  <r>
    <s v="AA"/>
    <s v="CU00"/>
    <s v="JRNL00538406"/>
    <s v="CF00-OP460-6330-8920"/>
    <s v="CF00"/>
    <s v="OP460"/>
    <s v="6330"/>
    <x v="5"/>
    <s v=""/>
    <x v="2133"/>
    <s v="Clear OP460 Veh (incl Storm Proj)"/>
    <x v="0"/>
    <s v="F5_OP460_STRMVEH"/>
    <s v="TARGET"/>
    <d v="2021-06-30T00:00:00"/>
    <d v="2021-07-06T00:00:00"/>
    <s v="Yes"/>
    <s v="Gas Operations-West"/>
    <x v="11"/>
  </r>
  <r>
    <s v="AA"/>
    <s v="CU00"/>
    <s v="JRNL00538406"/>
    <s v="CF00-OP460-6320-8920"/>
    <s v="CF00"/>
    <s v="OP460"/>
    <s v="6320"/>
    <x v="5"/>
    <s v=""/>
    <x v="2134"/>
    <s v="Clear OP460 Veh (incl Storm Proj)"/>
    <x v="0"/>
    <s v="F5_OP460_STRMVEH"/>
    <s v="TARGET"/>
    <d v="2021-06-30T00:00:00"/>
    <d v="2021-07-06T00:00:00"/>
    <s v="Yes"/>
    <s v="Gas Operations-West"/>
    <x v="2"/>
  </r>
  <r>
    <s v="AA"/>
    <s v="CU00"/>
    <s v="JRNL00538406"/>
    <s v="CF00-OP460-6310-8920"/>
    <s v="CF00"/>
    <s v="OP460"/>
    <s v="6310"/>
    <x v="5"/>
    <s v=""/>
    <x v="2135"/>
    <s v="Clear OP460 Veh (incl Storm Proj)"/>
    <x v="0"/>
    <s v="F5_OP460_STRMVEH"/>
    <s v="TARGET"/>
    <d v="2021-06-30T00:00:00"/>
    <d v="2021-07-06T00:00:00"/>
    <s v="Yes"/>
    <s v="Gas Operations-West"/>
    <x v="10"/>
  </r>
  <r>
    <s v="AA"/>
    <s v="CU00"/>
    <s v="JRNL00538406"/>
    <s v="CF00-OP460-6390-8920"/>
    <s v="CF00"/>
    <s v="OP460"/>
    <s v="6390"/>
    <x v="5"/>
    <s v=""/>
    <x v="2136"/>
    <s v="Clear OP460 Veh (incl Storm Proj)"/>
    <x v="0"/>
    <s v="F5_OP460_STRMVEH"/>
    <s v="TARGET"/>
    <d v="2021-06-30T00:00:00"/>
    <d v="2021-07-06T00:00:00"/>
    <s v="Yes"/>
    <s v="Gas Operations-West"/>
    <x v="12"/>
  </r>
  <r>
    <s v="AA"/>
    <s v="CU00"/>
    <s v="JRNL00533152"/>
    <s v="CF00-OP460-6390-8920"/>
    <s v="CF00"/>
    <s v="OP460"/>
    <s v="6390"/>
    <x v="5"/>
    <s v=""/>
    <x v="2137"/>
    <s v="Clear OP460 Veh (incl Storm Proj)"/>
    <x v="0"/>
    <s v="F5_OP460_STRMVEH"/>
    <s v="TARGET"/>
    <d v="2021-03-31T00:00:00"/>
    <d v="2021-04-06T00:00:00"/>
    <s v="Yes"/>
    <s v="Gas Operations-West"/>
    <x v="12"/>
  </r>
  <r>
    <s v="AA"/>
    <s v="CU00"/>
    <s v="JRNL00533152"/>
    <s v="CF00-OP460-6330-8920"/>
    <s v="CF00"/>
    <s v="OP460"/>
    <s v="6330"/>
    <x v="5"/>
    <s v=""/>
    <x v="2138"/>
    <s v="Clear OP460 Veh (incl Storm Proj)"/>
    <x v="0"/>
    <s v="F5_OP460_STRMVEH"/>
    <s v="TARGET"/>
    <d v="2021-03-31T00:00:00"/>
    <d v="2021-04-06T00:00:00"/>
    <s v="Yes"/>
    <s v="Gas Operations-West"/>
    <x v="11"/>
  </r>
  <r>
    <s v="AA"/>
    <s v="CU00"/>
    <s v="JRNL00533152"/>
    <s v="CF00-OP460-6320-8920"/>
    <s v="CF00"/>
    <s v="OP460"/>
    <s v="6320"/>
    <x v="5"/>
    <s v=""/>
    <x v="2139"/>
    <s v="Clear OP460 Veh (incl Storm Proj)"/>
    <x v="0"/>
    <s v="F5_OP460_STRMVEH"/>
    <s v="TARGET"/>
    <d v="2021-03-31T00:00:00"/>
    <d v="2021-04-06T00:00:00"/>
    <s v="Yes"/>
    <s v="Gas Operations-West"/>
    <x v="2"/>
  </r>
  <r>
    <s v="AA"/>
    <s v="CU00"/>
    <s v="JRNL00533152"/>
    <s v="CF00-OP460-6310-8920"/>
    <s v="CF00"/>
    <s v="OP460"/>
    <s v="6310"/>
    <x v="5"/>
    <s v=""/>
    <x v="2140"/>
    <s v="Clear OP460 Veh (incl Storm Proj)"/>
    <x v="0"/>
    <s v="F5_OP460_STRMVEH"/>
    <s v="TARGET"/>
    <d v="2021-03-31T00:00:00"/>
    <d v="2021-04-06T00:00:00"/>
    <s v="Yes"/>
    <s v="Gas Operations-West"/>
    <x v="10"/>
  </r>
  <r>
    <s v="AA"/>
    <s v="CU00"/>
    <s v="JRNL00540114"/>
    <s v="CF00-OP460-6310-8920"/>
    <s v="CF00"/>
    <s v="OP460"/>
    <s v="6310"/>
    <x v="5"/>
    <s v=""/>
    <x v="2141"/>
    <s v="Clear OP460 Veh (incl Storm Proj)"/>
    <x v="0"/>
    <s v="F5_OP460_STRMVEH"/>
    <s v="TARGET"/>
    <d v="2021-07-31T00:00:00"/>
    <d v="2021-08-04T00:00:00"/>
    <s v="Yes"/>
    <s v="Gas Operations-West"/>
    <x v="10"/>
  </r>
  <r>
    <s v="AA"/>
    <s v="CU00"/>
    <s v="JRNL00540114"/>
    <s v="CF00-OP460-6390-8920"/>
    <s v="CF00"/>
    <s v="OP460"/>
    <s v="6390"/>
    <x v="5"/>
    <s v=""/>
    <x v="2142"/>
    <s v="Clear OP460 Veh (incl Storm Proj)"/>
    <x v="0"/>
    <s v="F5_OP460_STRMVEH"/>
    <s v="TARGET"/>
    <d v="2021-07-31T00:00:00"/>
    <d v="2021-08-04T00:00:00"/>
    <s v="Yes"/>
    <s v="Gas Operations-West"/>
    <x v="12"/>
  </r>
  <r>
    <s v="AA"/>
    <s v="CU00"/>
    <s v="JRNL00540114"/>
    <s v="CF00-OP460-6330-8920"/>
    <s v="CF00"/>
    <s v="OP460"/>
    <s v="6330"/>
    <x v="5"/>
    <s v=""/>
    <x v="2143"/>
    <s v="Clear OP460 Veh (incl Storm Proj)"/>
    <x v="0"/>
    <s v="F5_OP460_STRMVEH"/>
    <s v="TARGET"/>
    <d v="2021-07-31T00:00:00"/>
    <d v="2021-08-04T00:00:00"/>
    <s v="Yes"/>
    <s v="Gas Operations-West"/>
    <x v="11"/>
  </r>
  <r>
    <s v="SYS-AP"/>
    <s v="FC00"/>
    <s v="JRNL00537357"/>
    <s v="CF00-FC460-7830-8920"/>
    <s v="CF00"/>
    <s v="FC460"/>
    <s v="7830"/>
    <x v="5"/>
    <s v=""/>
    <x v="322"/>
    <s v="COMPLIANCE WORK PAINTING (5/24-"/>
    <x v="10"/>
    <s v="9272"/>
    <s v="VO859593"/>
    <d v="2021-06-11T00:00:00"/>
    <d v="2021-06-14T00:00:00"/>
    <s v="Yes"/>
    <s v="Facilities-West"/>
    <x v="16"/>
  </r>
  <r>
    <s v="SYS-AP"/>
    <s v="FC00"/>
    <s v="JRNL00541507"/>
    <s v="CF00-FC460-7830-8920"/>
    <s v="CF00"/>
    <s v="FC460"/>
    <s v="7830"/>
    <x v="5"/>
    <s v=""/>
    <x v="2144"/>
    <s v="BACK UP - HOSPITAL EMERGENCY"/>
    <x v="2"/>
    <s v="2003"/>
    <s v="VO874326"/>
    <d v="2021-09-01T00:00:00"/>
    <d v="2021-09-02T00:00:00"/>
    <s v="Yes"/>
    <s v="Facilities-West"/>
    <x v="16"/>
  </r>
  <r>
    <s v="SYS-AP"/>
    <s v="FC00"/>
    <s v="JRNL00538675"/>
    <s v="CF00-OP460-7290-8920"/>
    <s v="CF00"/>
    <s v="OP460"/>
    <s v="7290"/>
    <x v="5"/>
    <s v=""/>
    <x v="2145"/>
    <s v="COMPLIANCE WORK PAINTING (6/22-"/>
    <x v="10"/>
    <s v="9307"/>
    <s v="VO864400"/>
    <d v="2021-07-07T00:00:00"/>
    <d v="2021-07-08T00:00:00"/>
    <s v="Yes"/>
    <s v="Gas Operations-West"/>
    <x v="17"/>
  </r>
  <r>
    <s v="SYS-AP"/>
    <s v="FC00"/>
    <s v="JRNL00535889"/>
    <s v="CF00-OP460-7290-8920"/>
    <s v="CF00"/>
    <s v="OP460"/>
    <s v="7290"/>
    <x v="5"/>
    <s v=""/>
    <x v="322"/>
    <s v="COMPLIANCE WORK PAINTING (5/3-5"/>
    <x v="10"/>
    <s v="9247"/>
    <s v="VO855541"/>
    <d v="2021-05-20T00:00:00"/>
    <d v="2021-05-21T00:00:00"/>
    <s v="Yes"/>
    <s v="Gas Operations-West"/>
    <x v="17"/>
  </r>
  <r>
    <s v="AA"/>
    <s v="CU00"/>
    <s v="JRNL00540114"/>
    <s v="CF00-OP460-6320-8920"/>
    <s v="CF00"/>
    <s v="OP460"/>
    <s v="6320"/>
    <x v="5"/>
    <s v=""/>
    <x v="2146"/>
    <s v="Clear OP460 Veh (incl Storm Proj)"/>
    <x v="0"/>
    <s v="F5_OP460_STRMVEH"/>
    <s v="TARGET"/>
    <d v="2021-07-31T00:00:00"/>
    <d v="2021-08-04T00:00:00"/>
    <s v="Yes"/>
    <s v="Gas Operations-West"/>
    <x v="2"/>
  </r>
  <r>
    <s v="AA"/>
    <s v="CU00"/>
    <s v="JRNL00541809"/>
    <s v="CF00-OP460-6320-8920"/>
    <s v="CF00"/>
    <s v="OP460"/>
    <s v="6320"/>
    <x v="5"/>
    <s v=""/>
    <x v="108"/>
    <s v="Clear OP460 Veh (incl Storm Proj)"/>
    <x v="0"/>
    <s v="F5_OP460_STRMVEH"/>
    <s v="TARGET"/>
    <d v="2021-08-31T00:00:00"/>
    <d v="2021-09-08T00:00:00"/>
    <s v="Yes"/>
    <s v="Gas Operations-West"/>
    <x v="2"/>
  </r>
  <r>
    <s v="AA"/>
    <s v="CU00"/>
    <s v="JRNL00541809"/>
    <s v="CF00-OP460-6310-8920"/>
    <s v="CF00"/>
    <s v="OP460"/>
    <s v="6310"/>
    <x v="5"/>
    <s v=""/>
    <x v="2147"/>
    <s v="Clear OP460 Veh (incl Storm Proj)"/>
    <x v="0"/>
    <s v="F5_OP460_STRMVEH"/>
    <s v="TARGET"/>
    <d v="2021-08-31T00:00:00"/>
    <d v="2021-09-08T00:00:00"/>
    <s v="Yes"/>
    <s v="Gas Operations-West"/>
    <x v="10"/>
  </r>
  <r>
    <s v="AA"/>
    <s v="CU00"/>
    <s v="JRNL00541809"/>
    <s v="CF00-OP460-6390-8920"/>
    <s v="CF00"/>
    <s v="OP460"/>
    <s v="6390"/>
    <x v="5"/>
    <s v=""/>
    <x v="2148"/>
    <s v="Clear OP460 Veh (incl Storm Proj)"/>
    <x v="0"/>
    <s v="F5_OP460_STRMVEH"/>
    <s v="TARGET"/>
    <d v="2021-08-31T00:00:00"/>
    <d v="2021-09-08T00:00:00"/>
    <s v="Yes"/>
    <s v="Gas Operations-West"/>
    <x v="12"/>
  </r>
  <r>
    <s v="AP-ACCR"/>
    <s v="CF00"/>
    <s v="JRNL00546759"/>
    <s v="CF00-FC460-7830-8920"/>
    <s v="CF00"/>
    <s v="FC460"/>
    <s v="7830"/>
    <x v="5"/>
    <s v=""/>
    <x v="302"/>
    <s v="Accrue-T &amp; T PIPELINE"/>
    <x v="0"/>
    <s v="113819A"/>
    <s v="JRNL00546759"/>
    <d v="2021-11-30T00:00:00"/>
    <d v="2021-12-06T00:00:00"/>
    <s v="Yes"/>
    <s v="Facilities-West"/>
    <x v="16"/>
  </r>
  <r>
    <s v="AP-ACCR"/>
    <s v="CF00"/>
    <s v="JRNL00546898"/>
    <s v="CF00-FC460-7830-8920"/>
    <s v="CF00"/>
    <s v="FC460"/>
    <s v="7830"/>
    <x v="5"/>
    <s v=""/>
    <x v="2149"/>
    <s v="Accrue-T &amp; T PIPELINE"/>
    <x v="0"/>
    <s v="113819A"/>
    <s v="JRNL00546759"/>
    <d v="2021-12-31T00:00:00"/>
    <d v="2021-12-06T00:00:00"/>
    <s v="Yes"/>
    <s v="Facilities-West"/>
    <x v="16"/>
  </r>
  <r>
    <s v="AP-ACCR"/>
    <s v="CF00"/>
    <s v="JRNL00527750"/>
    <s v="CF00-OP460-7290-8920"/>
    <s v="CF00"/>
    <s v="OP460"/>
    <s v="7290"/>
    <x v="5"/>
    <s v=""/>
    <x v="2150"/>
    <s v="Accrue - UNITED UTILITY SERVICE INC"/>
    <x v="0"/>
    <s v="241732"/>
    <s v="JRNL00527548"/>
    <d v="2021-01-31T00:00:00"/>
    <d v="2021-01-08T00:00:00"/>
    <s v="Yes"/>
    <s v="Gas Operations-West"/>
    <x v="17"/>
  </r>
  <r>
    <s v="AA"/>
    <s v="CU00"/>
    <s v="JRNL00541809"/>
    <s v="CF00-OP460-6330-8920"/>
    <s v="CF00"/>
    <s v="OP460"/>
    <s v="6330"/>
    <x v="5"/>
    <s v=""/>
    <x v="2151"/>
    <s v="Clear OP460 Veh (incl Storm Proj)"/>
    <x v="0"/>
    <s v="F5_OP460_STRMVEH"/>
    <s v="TARGET"/>
    <d v="2021-08-31T00:00:00"/>
    <d v="2021-09-08T00:00:00"/>
    <s v="Yes"/>
    <s v="Gas Operations-West"/>
    <x v="11"/>
  </r>
  <r>
    <s v="AA"/>
    <s v="CU00"/>
    <s v="JRNL00536575"/>
    <s v="CF00-PR470-6110-8920"/>
    <s v="CF00"/>
    <s v="PR470"/>
    <s v="6110"/>
    <x v="5"/>
    <s v=""/>
    <x v="2152"/>
    <s v="PR470_Payroll Accrual 1A"/>
    <x v="0"/>
    <s v="F8_PR470_PA1A"/>
    <s v="TARGET"/>
    <d v="2021-05-31T00:00:00"/>
    <d v="2021-06-03T00:00:00"/>
    <s v="Yes"/>
    <s v="Propane Operations-Hernando"/>
    <x v="1"/>
  </r>
  <r>
    <s v="AP-ADJ"/>
    <s v="CF00"/>
    <s v="JRNL00531344"/>
    <s v="CF00-FC460-7830-8920"/>
    <s v="CF00"/>
    <s v="FC460"/>
    <s v="7830"/>
    <x v="5"/>
    <s v=""/>
    <x v="2044"/>
    <s v="1/2 INCH SERVICES"/>
    <x v="0"/>
    <s v="VO837711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51"/>
    <s v="1/2 INCH SERVICES"/>
    <x v="0"/>
    <s v="VO837712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29"/>
    <s v="1/2 INCH SERVICES"/>
    <x v="0"/>
    <s v="VO837713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30"/>
    <s v="1/2 INCH SERVICES"/>
    <x v="0"/>
    <s v="VO837714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27"/>
    <s v="1/2 INCH SERVICES"/>
    <x v="0"/>
    <s v="VO837715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37"/>
    <s v="1/2 INCH SERVICES"/>
    <x v="0"/>
    <s v="VO837716"/>
    <s v="JRNL00531344"/>
    <d v="2021-02-28T00:00:00"/>
    <d v="2021-03-06T00:00:00"/>
    <s v="Yes"/>
    <s v="Facilities-West"/>
    <x v="16"/>
  </r>
  <r>
    <s v="AP-ADJ"/>
    <s v="CF00"/>
    <s v="JRNL00531344"/>
    <s v="CF00-OP460-6290-8920"/>
    <s v="CF00"/>
    <s v="OP460"/>
    <s v="6290"/>
    <x v="5"/>
    <s v=""/>
    <x v="2153"/>
    <s v="1/2 INCH SERVICES"/>
    <x v="0"/>
    <s v="VO837715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4"/>
    <s v="1/2 INCH SERVICES"/>
    <x v="0"/>
    <s v="VO837716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5"/>
    <s v="1/2 INCH SERVICES"/>
    <x v="0"/>
    <s v="VO837717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6"/>
    <s v="1/2 INCH SERVICES"/>
    <x v="0"/>
    <s v="VO837718"/>
    <s v="JRNL00531344"/>
    <d v="2021-02-28T00:00:00"/>
    <d v="2021-03-06T00:00:00"/>
    <s v="Yes"/>
    <s v="Gas Operations-West"/>
    <x v="8"/>
  </r>
  <r>
    <s v="AP-ADJ"/>
    <s v="CF00"/>
    <s v="JRNL00531344"/>
    <s v="CF00-FC460-7830-8920"/>
    <s v="CF00"/>
    <s v="FC460"/>
    <s v="7830"/>
    <x v="5"/>
    <s v=""/>
    <x v="2045"/>
    <s v="1/2 INCH SERVICES"/>
    <x v="0"/>
    <s v="VO837717"/>
    <s v="JRNL00531344"/>
    <d v="2021-02-28T00:00:00"/>
    <d v="2021-03-06T00:00:00"/>
    <s v="Yes"/>
    <s v="Facilities-West"/>
    <x v="16"/>
  </r>
  <r>
    <s v="AP-ADJ"/>
    <s v="CF00"/>
    <s v="JRNL00531344"/>
    <s v="CF00-FC460-7830-8920"/>
    <s v="CF00"/>
    <s v="FC460"/>
    <s v="7830"/>
    <x v="5"/>
    <s v=""/>
    <x v="2030"/>
    <s v="1/2 INCH SERVICES"/>
    <x v="0"/>
    <s v="VO837718"/>
    <s v="JRNL00531344"/>
    <d v="2021-02-28T00:00:00"/>
    <d v="2021-03-06T00:00:00"/>
    <s v="Yes"/>
    <s v="Facilities-West"/>
    <x v="16"/>
  </r>
  <r>
    <s v="AP-ADJ"/>
    <s v="CF00"/>
    <s v="JRNL00531344"/>
    <s v="CF00-OP460-6290-8920"/>
    <s v="CF00"/>
    <s v="OP460"/>
    <s v="6290"/>
    <x v="5"/>
    <s v=""/>
    <x v="2157"/>
    <s v="1/2 INCH SERVICES"/>
    <x v="0"/>
    <s v="VO837711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8"/>
    <s v="1/2 INCH SERVICES"/>
    <x v="0"/>
    <s v="VO837712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9"/>
    <s v="1/2 INCH SERVICES"/>
    <x v="0"/>
    <s v="VO837713"/>
    <s v="JRNL00531344"/>
    <d v="2021-02-28T00:00:00"/>
    <d v="2021-03-06T00:00:00"/>
    <s v="Yes"/>
    <s v="Gas Operations-West"/>
    <x v="8"/>
  </r>
  <r>
    <s v="AP-ADJ"/>
    <s v="CF00"/>
    <s v="JRNL00531344"/>
    <s v="CF00-OP460-6290-8920"/>
    <s v="CF00"/>
    <s v="OP460"/>
    <s v="6290"/>
    <x v="5"/>
    <s v=""/>
    <x v="2156"/>
    <s v="1/2 INCH SERVICES"/>
    <x v="0"/>
    <s v="VO837714"/>
    <s v="JRNL00531344"/>
    <d v="2021-02-28T00:00:00"/>
    <d v="2021-03-06T00:00:00"/>
    <s v="Yes"/>
    <s v="Gas Operations-West"/>
    <x v="8"/>
  </r>
  <r>
    <s v="AP-ADJ"/>
    <s v="CF00"/>
    <s v="JRNL00535120"/>
    <s v="CF00-FC460-7830-8920"/>
    <s v="CF00"/>
    <s v="FC460"/>
    <s v="7830"/>
    <x v="5"/>
    <s v=""/>
    <x v="2160"/>
    <s v="SAMPLE PT METER CHANGE"/>
    <x v="0"/>
    <s v="VO846538"/>
    <s v="JRNL00535120"/>
    <d v="2021-04-30T00:00:00"/>
    <d v="2021-05-07T00:00:00"/>
    <s v="Yes"/>
    <s v="Facilities-West"/>
    <x v="16"/>
  </r>
  <r>
    <s v="AP-ACCR"/>
    <s v="CF00"/>
    <s v="JRNL00541913"/>
    <s v="CF00-OP460-7290-8920"/>
    <s v="CF00"/>
    <s v="OP460"/>
    <s v="7290"/>
    <x v="5"/>
    <s v=""/>
    <x v="2150"/>
    <s v="Accrue-UNITED UTILITY SERVICE INC"/>
    <x v="0"/>
    <s v="241791"/>
    <s v="JRNL00541780"/>
    <d v="2021-09-30T00:00:00"/>
    <d v="2021-09-08T00:00:00"/>
    <s v="Yes"/>
    <s v="Gas Operations-West"/>
    <x v="17"/>
  </r>
  <r>
    <s v="AP-ACCR"/>
    <s v="CF00"/>
    <s v="JRNL00541913"/>
    <s v="CF00-OP460-7290-8920"/>
    <s v="CF00"/>
    <s v="OP460"/>
    <s v="7290"/>
    <x v="5"/>
    <s v=""/>
    <x v="2150"/>
    <s v="Accrue-UNITED UTILITY SERVICE INC"/>
    <x v="0"/>
    <s v="241791"/>
    <s v="JRNL00541780"/>
    <d v="2021-09-30T00:00:00"/>
    <d v="2021-09-08T00:00:00"/>
    <s v="Yes"/>
    <s v="Gas Operations-West"/>
    <x v="17"/>
  </r>
  <r>
    <s v="AP-ACCR"/>
    <s v="CF00"/>
    <s v="JRNL00541780"/>
    <s v="CF00-OP460-7290-8920"/>
    <s v="CF00"/>
    <s v="OP460"/>
    <s v="7290"/>
    <x v="5"/>
    <s v=""/>
    <x v="2018"/>
    <s v="Accrue-UNITED UTILITY SERVICE INC"/>
    <x v="0"/>
    <s v="241791"/>
    <s v="JRNL00541780"/>
    <d v="2021-08-31T00:00:00"/>
    <d v="2021-09-08T00:00:00"/>
    <s v="Yes"/>
    <s v="Gas Operations-West"/>
    <x v="17"/>
  </r>
  <r>
    <s v="AP-ACCR"/>
    <s v="CF00"/>
    <s v="JRNL00541780"/>
    <s v="CF00-OP460-7290-8920"/>
    <s v="CF00"/>
    <s v="OP460"/>
    <s v="7290"/>
    <x v="5"/>
    <s v=""/>
    <x v="2018"/>
    <s v="Accrue-UNITED UTILITY SERVICE INC"/>
    <x v="0"/>
    <s v="241791"/>
    <s v="JRNL00541780"/>
    <d v="2021-08-31T00:00:00"/>
    <d v="2021-09-08T00:00:00"/>
    <s v="Yes"/>
    <s v="Gas Operations-West"/>
    <x v="17"/>
  </r>
  <r>
    <s v="AA"/>
    <s v="CU00"/>
    <s v="JRNL00541882"/>
    <s v="CF00-OP460-6120-8920"/>
    <s v="CF00"/>
    <s v="OP460"/>
    <s v="6120"/>
    <x v="5"/>
    <s v=""/>
    <x v="2161"/>
    <s v="OP460_Payroll Accrual 1B"/>
    <x v="0"/>
    <s v="F8_OP460_PA1B"/>
    <s v="JRNL00541819"/>
    <d v="2021-09-30T00:00:00"/>
    <d v="2021-10-05T00:00:00"/>
    <s v="Yes"/>
    <s v="Gas Operations-West"/>
    <x v="0"/>
  </r>
  <r>
    <s v="PY"/>
    <s v="FC00"/>
    <s v="JRNL00544492"/>
    <s v="CF00-OP460-6110-8920"/>
    <s v="CF00"/>
    <s v="OP460"/>
    <s v="6110"/>
    <x v="5"/>
    <s v=""/>
    <x v="2162"/>
    <s v="FC B42-Salaries"/>
    <x v="0"/>
    <s v=""/>
    <s v="JRNL00544492"/>
    <d v="2021-10-21T00:00:00"/>
    <d v="2021-10-29T00:00:00"/>
    <s v="Yes"/>
    <s v="Gas Operations-West"/>
    <x v="1"/>
  </r>
  <r>
    <s v="AA"/>
    <s v="CU00"/>
    <s v="JRNL00541882"/>
    <s v="CF00-OP460-6110-8920"/>
    <s v="CF00"/>
    <s v="OP460"/>
    <s v="6110"/>
    <x v="5"/>
    <s v=""/>
    <x v="2163"/>
    <s v="OP460_Payroll Accrual 1A"/>
    <x v="0"/>
    <s v="F8_OP460_PA1A"/>
    <s v="JRNL00541819"/>
    <d v="2021-09-30T00:00:00"/>
    <d v="2021-10-05T00:00:00"/>
    <s v="Yes"/>
    <s v="Gas Operations-West"/>
    <x v="1"/>
  </r>
  <r>
    <s v="AA"/>
    <s v="CU00"/>
    <s v="JRNL00536575"/>
    <s v="CF00-PR470-6120-8920"/>
    <s v="CF00"/>
    <s v="PR470"/>
    <s v="6120"/>
    <x v="5"/>
    <s v=""/>
    <x v="2164"/>
    <s v="PR470_Payroll Accrual 1B"/>
    <x v="0"/>
    <s v="F8_PR470_PA1B"/>
    <s v="TARGET"/>
    <d v="2021-05-31T00:00:00"/>
    <d v="2021-06-03T00:00:00"/>
    <s v="Yes"/>
    <s v="Propane Operations-Hernando"/>
    <x v="0"/>
  </r>
  <r>
    <s v="PY"/>
    <s v="FC00"/>
    <s v="JRNL00530014"/>
    <s v="CF00-MS410-6110-8920"/>
    <s v="CF00"/>
    <s v="MS410"/>
    <s v="6110"/>
    <x v="5"/>
    <s v=""/>
    <x v="2165"/>
    <s v="FC B06-Salaries"/>
    <x v="0"/>
    <s v=""/>
    <s v="JRNL00530014"/>
    <d v="2021-02-11T00:00:00"/>
    <d v="2021-03-01T00:00:00"/>
    <s v="Yes"/>
    <s v="Measurement-SF"/>
    <x v="1"/>
  </r>
  <r>
    <s v="AA"/>
    <s v="CU00"/>
    <s v="JRNL00541810"/>
    <s v="CF00-OP460-6240-8920"/>
    <s v="CF00"/>
    <s v="OP460"/>
    <s v="6240"/>
    <x v="5"/>
    <s v=""/>
    <x v="41"/>
    <s v="Clear OP460 Py and 62s (excl Storm Proj)"/>
    <x v="0"/>
    <s v="F5_OP460_STRMPYD"/>
    <s v="TARGET"/>
    <d v="2021-08-31T00:00:00"/>
    <d v="2021-09-08T00:00:00"/>
    <s v="Yes"/>
    <s v="Gas Operations-West"/>
    <x v="9"/>
  </r>
  <r>
    <s v="AA"/>
    <s v="CU00"/>
    <s v="JRNL00541810"/>
    <s v="CF00-OP460-6220-8920"/>
    <s v="CF00"/>
    <s v="OP460"/>
    <s v="6220"/>
    <x v="5"/>
    <s v=""/>
    <x v="2082"/>
    <s v="Clear OP460 Py and 62s (excl Storm Proj)"/>
    <x v="0"/>
    <s v="F5_OP460_STRMPYD"/>
    <s v="TARGET"/>
    <d v="2021-08-31T00:00:00"/>
    <d v="2021-09-08T00:00:00"/>
    <s v="Yes"/>
    <s v="Gas Operations-West"/>
    <x v="4"/>
  </r>
  <r>
    <s v="AA"/>
    <s v="CU00"/>
    <s v="JRNL00536565"/>
    <s v="CF00-OP460-6250-8920"/>
    <s v="CF00"/>
    <s v="OP460"/>
    <s v="6250"/>
    <x v="5"/>
    <s v=""/>
    <x v="1466"/>
    <s v="Clear OP460 Py and 62s (excl Storm Proj)"/>
    <x v="0"/>
    <s v="F5_OP460_STRMPYD"/>
    <s v="TARGET"/>
    <d v="2021-05-31T00:00:00"/>
    <d v="2021-06-03T00:00:00"/>
    <s v="Yes"/>
    <s v="Gas Operations-West"/>
    <x v="13"/>
  </r>
  <r>
    <s v="AA"/>
    <s v="CU00"/>
    <s v="JRNL00536565"/>
    <s v="CF00-OP460-6240-8920"/>
    <s v="CF00"/>
    <s v="OP460"/>
    <s v="6240"/>
    <x v="5"/>
    <s v=""/>
    <x v="1434"/>
    <s v="Clear OP460 Py and 62s (excl Storm Proj)"/>
    <x v="0"/>
    <s v="F5_OP460_STRMPYD"/>
    <s v="TARGET"/>
    <d v="2021-05-31T00:00:00"/>
    <d v="2021-06-03T00:00:00"/>
    <s v="Yes"/>
    <s v="Gas Operations-West"/>
    <x v="9"/>
  </r>
  <r>
    <s v="AA"/>
    <s v="CU00"/>
    <s v="JRNL00536565"/>
    <s v="CF00-OP460-6220-8920"/>
    <s v="CF00"/>
    <s v="OP460"/>
    <s v="6220"/>
    <x v="5"/>
    <s v=""/>
    <x v="2166"/>
    <s v="Clear OP460 Py and 62s (excl Storm Proj)"/>
    <x v="0"/>
    <s v="F5_OP460_STRMPYD"/>
    <s v="TARGET"/>
    <d v="2021-05-31T00:00:00"/>
    <d v="2021-06-03T00:00:00"/>
    <s v="Yes"/>
    <s v="Gas Operations-West"/>
    <x v="4"/>
  </r>
  <r>
    <s v="AA"/>
    <s v="CU00"/>
    <s v="JRNL00536565"/>
    <s v="CF00-OP460-6120-8920"/>
    <s v="CF00"/>
    <s v="OP460"/>
    <s v="6120"/>
    <x v="5"/>
    <s v=""/>
    <x v="2167"/>
    <s v="Clear OP460 Py and 62s (excl Storm Proj)"/>
    <x v="0"/>
    <s v="F5_OP460_STRMPYD"/>
    <s v="TARGET"/>
    <d v="2021-05-31T00:00:00"/>
    <d v="2021-06-03T00:00:00"/>
    <s v="Yes"/>
    <s v="Gas Operations-West"/>
    <x v="0"/>
  </r>
  <r>
    <s v="AA"/>
    <s v="CU00"/>
    <s v="JRNL00536565"/>
    <s v="CF00-OP460-6290-8920"/>
    <s v="CF00"/>
    <s v="OP460"/>
    <s v="6290"/>
    <x v="5"/>
    <s v=""/>
    <x v="2168"/>
    <s v="Clear OP460 Py and 62s (excl Storm Proj)"/>
    <x v="0"/>
    <s v="F5_OP460_STRMPYD"/>
    <s v="TARGET"/>
    <d v="2021-05-31T00:00:00"/>
    <d v="2021-06-03T00:00:00"/>
    <s v="Yes"/>
    <s v="Gas Operations-West"/>
    <x v="8"/>
  </r>
  <r>
    <s v="AA"/>
    <s v="CU00"/>
    <s v="JRNL00536565"/>
    <s v="CF00-OP460-6260-8920"/>
    <s v="CF00"/>
    <s v="OP460"/>
    <s v="6260"/>
    <x v="5"/>
    <s v=""/>
    <x v="2169"/>
    <s v="Clear OP460 Py and 62s (excl Storm Proj)"/>
    <x v="0"/>
    <s v="F5_OP460_STRMPYD"/>
    <s v="TARGET"/>
    <d v="2021-05-31T00:00:00"/>
    <d v="2021-06-03T00:00:00"/>
    <s v="Yes"/>
    <s v="Gas Operations-West"/>
    <x v="18"/>
  </r>
  <r>
    <s v="AA"/>
    <s v="CU00"/>
    <s v="JRNL00536565"/>
    <s v="CF00-OP460-6110-8920"/>
    <s v="CF00"/>
    <s v="OP460"/>
    <s v="6110"/>
    <x v="5"/>
    <s v=""/>
    <x v="2170"/>
    <s v="Clear OP460 Py and 62s (excl Storm Proj)"/>
    <x v="0"/>
    <s v="F5_OP460_STRMPYD"/>
    <s v="TARGET"/>
    <d v="2021-05-31T00:00:00"/>
    <d v="2021-06-03T00:00:00"/>
    <s v="Yes"/>
    <s v="Gas Operations-West"/>
    <x v="1"/>
  </r>
  <r>
    <s v="AA"/>
    <s v="CU00"/>
    <s v="JRNL00540115"/>
    <s v="CF00-OP460-6110-8920"/>
    <s v="CF00"/>
    <s v="OP460"/>
    <s v="6110"/>
    <x v="5"/>
    <s v=""/>
    <x v="2171"/>
    <s v="Clear OP460 Py and 62s (excl Storm Proj)"/>
    <x v="0"/>
    <s v="F5_OP460_STRMPYD"/>
    <s v="TARGET"/>
    <d v="2021-07-31T00:00:00"/>
    <d v="2021-08-04T00:00:00"/>
    <s v="Yes"/>
    <s v="Gas Operations-West"/>
    <x v="1"/>
  </r>
  <r>
    <s v="AA"/>
    <s v="CU00"/>
    <s v="JRNL00540115"/>
    <s v="CF00-OP460-6290-8920"/>
    <s v="CF00"/>
    <s v="OP460"/>
    <s v="6290"/>
    <x v="5"/>
    <s v=""/>
    <x v="2172"/>
    <s v="Clear OP460 Py and 62s (excl Storm Proj)"/>
    <x v="0"/>
    <s v="F5_OP460_STRMPYD"/>
    <s v="TARGET"/>
    <d v="2021-07-31T00:00:00"/>
    <d v="2021-08-04T00:00:00"/>
    <s v="Yes"/>
    <s v="Gas Operations-West"/>
    <x v="8"/>
  </r>
  <r>
    <s v="AA"/>
    <s v="CU00"/>
    <s v="JRNL00540115"/>
    <s v="CF00-OP460-6250-8920"/>
    <s v="CF00"/>
    <s v="OP460"/>
    <s v="6250"/>
    <x v="5"/>
    <s v=""/>
    <x v="2173"/>
    <s v="Clear OP460 Py and 62s (excl Storm Proj)"/>
    <x v="0"/>
    <s v="F5_OP460_STRMPYD"/>
    <s v="TARGET"/>
    <d v="2021-07-31T00:00:00"/>
    <d v="2021-08-04T00:00:00"/>
    <s v="Yes"/>
    <s v="Gas Operations-West"/>
    <x v="13"/>
  </r>
  <r>
    <s v="AA"/>
    <s v="CU00"/>
    <s v="JRNL00540115"/>
    <s v="CF00-OP460-6240-8920"/>
    <s v="CF00"/>
    <s v="OP460"/>
    <s v="6240"/>
    <x v="5"/>
    <s v=""/>
    <x v="2174"/>
    <s v="Clear OP460 Py and 62s (excl Storm Proj)"/>
    <x v="0"/>
    <s v="F5_OP460_STRMPYD"/>
    <s v="TARGET"/>
    <d v="2021-07-31T00:00:00"/>
    <d v="2021-08-04T00:00:00"/>
    <s v="Yes"/>
    <s v="Gas Operations-West"/>
    <x v="9"/>
  </r>
  <r>
    <s v="AP-ACCR"/>
    <s v="CF00"/>
    <s v="JRNL00543608"/>
    <s v="CF00-FC460-7830-8920"/>
    <s v="CF00"/>
    <s v="FC460"/>
    <s v="7830"/>
    <x v="5"/>
    <s v=""/>
    <x v="660"/>
    <s v="Accrue-SABCON UNDERGROUND LLC"/>
    <x v="0"/>
    <s v="2031"/>
    <s v="JRNL00543563"/>
    <d v="2021-10-31T00:00:00"/>
    <d v="2021-10-06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2023"/>
    <s v="Accrue-SABCON UNDERGROUND LLC"/>
    <x v="0"/>
    <s v="2043"/>
    <s v="JRNL00543563"/>
    <d v="2021-09-30T00:00:00"/>
    <d v="2021-10-06T00:00:00"/>
    <s v="Yes"/>
    <s v="Facilities-West"/>
    <x v="16"/>
  </r>
  <r>
    <s v="AP-ACCR"/>
    <s v="CF00"/>
    <s v="JRNL00543608"/>
    <s v="CF00-FC460-7830-8920"/>
    <s v="CF00"/>
    <s v="FC460"/>
    <s v="7830"/>
    <x v="5"/>
    <s v=""/>
    <x v="2175"/>
    <s v="Accrue-SABCON UNDERGROUND LLC"/>
    <x v="0"/>
    <s v="2043"/>
    <s v="JRNL00543563"/>
    <d v="2021-10-31T00:00:00"/>
    <d v="2021-10-06T00:00:00"/>
    <s v="Yes"/>
    <s v="Facilities-West"/>
    <x v="16"/>
  </r>
  <r>
    <s v="AP-ACCR"/>
    <s v="CF00"/>
    <s v="JRNL00543563"/>
    <s v="CF00-FC460-7830-8920"/>
    <s v="CF00"/>
    <s v="FC460"/>
    <s v="7830"/>
    <x v="5"/>
    <s v=""/>
    <x v="408"/>
    <s v="Accrue-SABCON UNDERGROUND LLC"/>
    <x v="0"/>
    <s v="2031"/>
    <s v="JRNL00543563"/>
    <d v="2021-09-30T00:00:00"/>
    <d v="2021-10-06T00:00:00"/>
    <s v="Yes"/>
    <s v="Facilities-West"/>
    <x v="16"/>
  </r>
  <r>
    <s v="PY"/>
    <s v="FC00"/>
    <s v="JRNL00539744"/>
    <s v="CF00-OP460-6120-8920"/>
    <s v="CF00"/>
    <s v="OP460"/>
    <s v="6120"/>
    <x v="5"/>
    <s v=""/>
    <x v="2176"/>
    <s v="FC B30-OT/On Call/CT"/>
    <x v="0"/>
    <s v=""/>
    <s v="JRNL00539744"/>
    <d v="2021-07-31T00:00:00"/>
    <d v="2021-08-02T00:00:00"/>
    <s v="Yes"/>
    <s v="Gas Operations-West"/>
    <x v="0"/>
  </r>
  <r>
    <s v="AA"/>
    <s v="CU00"/>
    <s v="JRNL00536564"/>
    <s v="CF00-OP460-6390-8920"/>
    <s v="CF00"/>
    <s v="OP460"/>
    <s v="6390"/>
    <x v="5"/>
    <s v=""/>
    <x v="2177"/>
    <s v="Clear OP460 Veh (incl Storm Proj)"/>
    <x v="0"/>
    <s v="F5_OP460_STRMVEH"/>
    <s v="TARGET"/>
    <d v="2021-05-31T00:00:00"/>
    <d v="2021-06-03T00:00:00"/>
    <s v="Yes"/>
    <s v="Gas Operations-West"/>
    <x v="12"/>
  </r>
  <r>
    <s v="AA"/>
    <s v="CU00"/>
    <s v="JRNL00536564"/>
    <s v="CF00-OP460-6330-8920"/>
    <s v="CF00"/>
    <s v="OP460"/>
    <s v="6330"/>
    <x v="5"/>
    <s v=""/>
    <x v="2178"/>
    <s v="Clear OP460 Veh (incl Storm Proj)"/>
    <x v="0"/>
    <s v="F5_OP460_STRMVEH"/>
    <s v="TARGET"/>
    <d v="2021-05-31T00:00:00"/>
    <d v="2021-06-03T00:00:00"/>
    <s v="Yes"/>
    <s v="Gas Operations-West"/>
    <x v="11"/>
  </r>
  <r>
    <s v="AA"/>
    <s v="CU00"/>
    <s v="JRNL00536564"/>
    <s v="CF00-OP460-6320-8920"/>
    <s v="CF00"/>
    <s v="OP460"/>
    <s v="6320"/>
    <x v="5"/>
    <s v=""/>
    <x v="2179"/>
    <s v="Clear OP460 Veh (incl Storm Proj)"/>
    <x v="0"/>
    <s v="F5_OP460_STRMVEH"/>
    <s v="TARGET"/>
    <d v="2021-05-31T00:00:00"/>
    <d v="2021-06-03T00:00:00"/>
    <s v="Yes"/>
    <s v="Gas Operations-West"/>
    <x v="2"/>
  </r>
  <r>
    <s v="AA"/>
    <s v="CU00"/>
    <s v="JRNL00536564"/>
    <s v="CF00-OP460-6310-8920"/>
    <s v="CF00"/>
    <s v="OP460"/>
    <s v="6310"/>
    <x v="5"/>
    <s v=""/>
    <x v="2180"/>
    <s v="Clear OP460 Veh (incl Storm Proj)"/>
    <x v="0"/>
    <s v="F5_OP460_STRMVEH"/>
    <s v="TARGET"/>
    <d v="2021-05-31T00:00:00"/>
    <d v="2021-06-03T00:00:00"/>
    <s v="Yes"/>
    <s v="Gas Operations-West"/>
    <x v="10"/>
  </r>
  <r>
    <s v="AA"/>
    <s v="CU00"/>
    <s v="JRNL00536564"/>
    <s v="CF00-PR470-6220-8920"/>
    <s v="CF00"/>
    <s v="PR470"/>
    <s v="6220"/>
    <x v="5"/>
    <s v=""/>
    <x v="2181"/>
    <s v="Clear PR470 Py and 62s (excl Storm Proj)"/>
    <x v="0"/>
    <s v="F5_PR470_STRMPYD"/>
    <s v="TARGET"/>
    <d v="2021-05-31T00:00:00"/>
    <d v="2021-06-03T00:00:00"/>
    <s v="Yes"/>
    <s v="Propane Operations-Hernando"/>
    <x v="4"/>
  </r>
  <r>
    <s v="AA"/>
    <s v="CU00"/>
    <s v="JRNL00536564"/>
    <s v="CF00-PR470-6110-8920"/>
    <s v="CF00"/>
    <s v="PR470"/>
    <s v="6110"/>
    <x v="5"/>
    <s v=""/>
    <x v="2182"/>
    <s v="Clear PR470 Py and 62s (excl Storm Proj)"/>
    <x v="0"/>
    <s v="F5_PR470_STRMPYD"/>
    <s v="TARGET"/>
    <d v="2021-05-31T00:00:00"/>
    <d v="2021-06-03T00:00:00"/>
    <s v="Yes"/>
    <s v="Propane Operations-Hernando"/>
    <x v="1"/>
  </r>
  <r>
    <s v="AA"/>
    <s v="CU00"/>
    <s v="JRNL00536564"/>
    <s v="CF00-PR470-6120-8920"/>
    <s v="CF00"/>
    <s v="PR470"/>
    <s v="6120"/>
    <x v="5"/>
    <s v=""/>
    <x v="2183"/>
    <s v="Clear PR470 Py and 62s (excl Storm Proj)"/>
    <x v="0"/>
    <s v="F5_PR470_STRMPYD"/>
    <s v="TARGET"/>
    <d v="2021-05-31T00:00:00"/>
    <d v="2021-06-03T00:00:00"/>
    <s v="Yes"/>
    <s v="Propane Operations-Hernando"/>
    <x v="0"/>
  </r>
  <r>
    <s v="AA"/>
    <s v="CU00"/>
    <s v="JRNL00536564"/>
    <s v="CF00-PR470-6290-8920"/>
    <s v="CF00"/>
    <s v="PR470"/>
    <s v="6290"/>
    <x v="5"/>
    <s v=""/>
    <x v="2184"/>
    <s v="Clear PR470 Py and 62s (excl Storm Proj)"/>
    <x v="0"/>
    <s v="F5_PR470_STRMPYD"/>
    <s v="TARGET"/>
    <d v="2021-05-31T00:00:00"/>
    <d v="2021-06-03T00:00:00"/>
    <s v="Yes"/>
    <s v="Propane Operations-Hernando"/>
    <x v="8"/>
  </r>
  <r>
    <s v="AA"/>
    <s v="CU00"/>
    <s v="JRNL00536564"/>
    <s v="CF00-PR470-6240-8920"/>
    <s v="CF00"/>
    <s v="PR470"/>
    <s v="6240"/>
    <x v="5"/>
    <s v=""/>
    <x v="2185"/>
    <s v="Clear PR470 Py and 62s (excl Storm Proj)"/>
    <x v="0"/>
    <s v="F5_PR470_STRMPYD"/>
    <s v="TARGET"/>
    <d v="2021-05-31T00:00:00"/>
    <d v="2021-06-03T00:00:00"/>
    <s v="Yes"/>
    <s v="Propane Operations-Hernando"/>
    <x v="9"/>
  </r>
  <r>
    <s v="PY"/>
    <s v="FC00"/>
    <s v="JRNL00547898"/>
    <s v="CF00-OP460-6120-8920"/>
    <s v="CF00"/>
    <s v="OP460"/>
    <s v="6120"/>
    <x v="5"/>
    <s v=""/>
    <x v="2186"/>
    <s v="FC B50-OT/On Call/CT"/>
    <x v="0"/>
    <s v=""/>
    <s v="JRNL00547898"/>
    <d v="2021-12-16T00:00:00"/>
    <d v="2022-01-03T00:00:00"/>
    <s v="Yes"/>
    <s v="Gas Operations-West"/>
    <x v="0"/>
  </r>
  <r>
    <s v="AP-ACCR"/>
    <s v="CF00"/>
    <s v="JRNL00543563"/>
    <s v="CF00-OP460-7290-8920"/>
    <s v="CF00"/>
    <s v="OP460"/>
    <s v="7290"/>
    <x v="5"/>
    <s v=""/>
    <x v="2026"/>
    <s v="Accrue-UNITED UTILITY SERVICE INC"/>
    <x v="0"/>
    <s v="241799"/>
    <s v="JRNL00543563"/>
    <d v="2021-09-30T00:00:00"/>
    <d v="2021-10-06T00:00:00"/>
    <s v="Yes"/>
    <s v="Gas Operations-West"/>
    <x v="17"/>
  </r>
  <r>
    <s v="AP-ACCR"/>
    <s v="CF00"/>
    <s v="JRNL00543563"/>
    <s v="CF00-OP460-7290-8920"/>
    <s v="CF00"/>
    <s v="OP460"/>
    <s v="7290"/>
    <x v="5"/>
    <s v=""/>
    <x v="2018"/>
    <s v="Accrue-UNITED UTILITY SERVICE INC"/>
    <x v="0"/>
    <s v="241799"/>
    <s v="JRNL00543563"/>
    <d v="2021-09-30T00:00:00"/>
    <d v="2021-10-06T00:00:00"/>
    <s v="Yes"/>
    <s v="Gas Operations-West"/>
    <x v="17"/>
  </r>
  <r>
    <s v="AP-ACCR"/>
    <s v="CF00"/>
    <s v="JRNL00543563"/>
    <s v="CF00-OP460-7290-8920"/>
    <s v="CF00"/>
    <s v="OP460"/>
    <s v="7290"/>
    <x v="5"/>
    <s v=""/>
    <x v="2061"/>
    <s v="Accrue-UNITED UTILITY SERVICE INC"/>
    <x v="0"/>
    <s v="241801"/>
    <s v="JRNL00543563"/>
    <d v="2021-09-30T00:00:00"/>
    <d v="2021-10-06T00:00:00"/>
    <s v="Yes"/>
    <s v="Gas Operations-West"/>
    <x v="17"/>
  </r>
  <r>
    <s v="AP-ACCR"/>
    <s v="CF00"/>
    <s v="JRNL00543563"/>
    <s v="CF00-OP460-7290-8920"/>
    <s v="CF00"/>
    <s v="OP460"/>
    <s v="7290"/>
    <x v="5"/>
    <s v=""/>
    <x v="2092"/>
    <s v="Accrue-UNITED UTILITY SERVICE INC"/>
    <x v="0"/>
    <s v="241801"/>
    <s v="JRNL00543563"/>
    <d v="2021-09-30T00:00:00"/>
    <d v="2021-10-06T00:00:00"/>
    <s v="Yes"/>
    <s v="Gas Operations-West"/>
    <x v="17"/>
  </r>
  <r>
    <s v="AP-ACCR"/>
    <s v="CF00"/>
    <s v="JRNL00543608"/>
    <s v="CF00-OP460-7290-8920"/>
    <s v="CF00"/>
    <s v="OP460"/>
    <s v="7290"/>
    <x v="5"/>
    <s v=""/>
    <x v="2187"/>
    <s v="Accrue-UNITED UTILITY SERVICE INC"/>
    <x v="0"/>
    <s v="241801"/>
    <s v="JRNL00543563"/>
    <d v="2021-10-31T00:00:00"/>
    <d v="2021-10-06T00:00:00"/>
    <s v="Yes"/>
    <s v="Gas Operations-West"/>
    <x v="17"/>
  </r>
  <r>
    <s v="AP-ACCR"/>
    <s v="CF00"/>
    <s v="JRNL00543608"/>
    <s v="CF00-OP460-7290-8920"/>
    <s v="CF00"/>
    <s v="OP460"/>
    <s v="7290"/>
    <x v="5"/>
    <s v=""/>
    <x v="2188"/>
    <s v="Accrue-UNITED UTILITY SERVICE INC"/>
    <x v="0"/>
    <s v="241801"/>
    <s v="JRNL00543563"/>
    <d v="2021-10-31T00:00:00"/>
    <d v="2021-10-06T00:00:00"/>
    <s v="Yes"/>
    <s v="Gas Operations-West"/>
    <x v="17"/>
  </r>
  <r>
    <s v="AP-ACCR"/>
    <s v="CF00"/>
    <s v="JRNL00543608"/>
    <s v="CF00-OP460-7290-8920"/>
    <s v="CF00"/>
    <s v="OP460"/>
    <s v="7290"/>
    <x v="5"/>
    <s v=""/>
    <x v="2150"/>
    <s v="Accrue-UNITED UTILITY SERVICE INC"/>
    <x v="0"/>
    <s v="241799"/>
    <s v="JRNL00543563"/>
    <d v="2021-10-31T00:00:00"/>
    <d v="2021-10-06T00:00:00"/>
    <s v="Yes"/>
    <s v="Gas Operations-West"/>
    <x v="17"/>
  </r>
  <r>
    <s v="AP-ACCR"/>
    <s v="CF00"/>
    <s v="JRNL00543608"/>
    <s v="CF00-OP460-7290-8920"/>
    <s v="CF00"/>
    <s v="OP460"/>
    <s v="7290"/>
    <x v="5"/>
    <s v=""/>
    <x v="2189"/>
    <s v="Accrue-UNITED UTILITY SERVICE INC"/>
    <x v="0"/>
    <s v="241799"/>
    <s v="JRNL00543563"/>
    <d v="2021-10-31T00:00:00"/>
    <d v="2021-10-06T00:00:00"/>
    <s v="Yes"/>
    <s v="Gas Operations-West"/>
    <x v="17"/>
  </r>
  <r>
    <s v="AA"/>
    <s v="CU00"/>
    <s v="JRNL00536564"/>
    <s v="CF00-PR470-6390-8920"/>
    <s v="CF00"/>
    <s v="PR470"/>
    <s v="6390"/>
    <x v="5"/>
    <s v=""/>
    <x v="2190"/>
    <s v="Clear PR470 Veh (incl Storm Proj)"/>
    <x v="0"/>
    <s v="F5_PR470_STRMVEH"/>
    <s v="TARGET"/>
    <d v="2021-05-31T00:00:00"/>
    <d v="2021-06-03T00:00:00"/>
    <s v="Yes"/>
    <s v="Propane Operations-Hernando"/>
    <x v="12"/>
  </r>
  <r>
    <s v="AA"/>
    <s v="CU00"/>
    <s v="JRNL00536564"/>
    <s v="CF00-PR470-6330-8920"/>
    <s v="CF00"/>
    <s v="PR470"/>
    <s v="6330"/>
    <x v="5"/>
    <s v=""/>
    <x v="1237"/>
    <s v="Clear PR470 Veh (incl Storm Proj)"/>
    <x v="0"/>
    <s v="F5_PR470_STRMVEH"/>
    <s v="TARGET"/>
    <d v="2021-05-31T00:00:00"/>
    <d v="2021-06-03T00:00:00"/>
    <s v="Yes"/>
    <s v="Propane Operations-Hernando"/>
    <x v="11"/>
  </r>
  <r>
    <s v="AA"/>
    <s v="CU00"/>
    <s v="JRNL00536564"/>
    <s v="CF00-PR470-6310-8920"/>
    <s v="CF00"/>
    <s v="PR470"/>
    <s v="6310"/>
    <x v="5"/>
    <s v=""/>
    <x v="2191"/>
    <s v="Clear PR470 Veh (incl Storm Proj)"/>
    <x v="0"/>
    <s v="F5_PR470_STRMVEH"/>
    <s v="TARGET"/>
    <d v="2021-05-31T00:00:00"/>
    <d v="2021-06-03T00:00:00"/>
    <s v="Yes"/>
    <s v="Propane Operations-Hernando"/>
    <x v="10"/>
  </r>
  <r>
    <s v="AA"/>
    <s v="CU00"/>
    <s v="JRNL00536564"/>
    <s v="CF00-PR470-6320-8920"/>
    <s v="CF00"/>
    <s v="PR470"/>
    <s v="6320"/>
    <x v="5"/>
    <s v=""/>
    <x v="2192"/>
    <s v="Clear PR470 Veh (incl Storm Proj)"/>
    <x v="0"/>
    <s v="F5_PR470_STRMVEH"/>
    <s v="TARGET"/>
    <d v="2021-05-31T00:00:00"/>
    <d v="2021-06-03T00:00:00"/>
    <s v="Yes"/>
    <s v="Propane Operations-Hernando"/>
    <x v="2"/>
  </r>
  <r>
    <s v="AA"/>
    <s v="CU00"/>
    <s v="JRNL00540115"/>
    <s v="CF00-OP460-6220-8920"/>
    <s v="CF00"/>
    <s v="OP460"/>
    <s v="6220"/>
    <x v="5"/>
    <s v=""/>
    <x v="2193"/>
    <s v="Clear OP460 Py and 62s (excl Storm Proj)"/>
    <x v="0"/>
    <s v="F5_OP460_STRMPYD"/>
    <s v="TARGET"/>
    <d v="2021-07-31T00:00:00"/>
    <d v="2021-08-04T00:00:00"/>
    <s v="Yes"/>
    <s v="Gas Operations-West"/>
    <x v="4"/>
  </r>
  <r>
    <s v="AA"/>
    <s v="CU00"/>
    <s v="JRNL00540115"/>
    <s v="CF00-OP460-6120-8920"/>
    <s v="CF00"/>
    <s v="OP460"/>
    <s v="6120"/>
    <x v="5"/>
    <s v=""/>
    <x v="1962"/>
    <s v="Clear OP460 Py and 62s (excl Storm Proj)"/>
    <x v="0"/>
    <s v="F5_OP460_STRMPYD"/>
    <s v="TARGET"/>
    <d v="2021-07-31T00:00:00"/>
    <d v="2021-08-04T00:00:00"/>
    <s v="Yes"/>
    <s v="Gas Operations-West"/>
    <x v="0"/>
  </r>
  <r>
    <s v="AA"/>
    <s v="CU00"/>
    <s v="JRNL00538407"/>
    <s v="CF00-OP460-6290-8920"/>
    <s v="CF00"/>
    <s v="OP460"/>
    <s v="6290"/>
    <x v="5"/>
    <s v=""/>
    <x v="2194"/>
    <s v="Clear OP460 Py and 62s (excl Storm Proj)"/>
    <x v="0"/>
    <s v="F5_OP460_STRMPYD"/>
    <s v="TARGET"/>
    <d v="2021-06-30T00:00:00"/>
    <d v="2021-07-06T00:00:00"/>
    <s v="Yes"/>
    <s v="Gas Operations-West"/>
    <x v="8"/>
  </r>
  <r>
    <s v="AA"/>
    <s v="CU00"/>
    <s v="JRNL00538407"/>
    <s v="CF00-OP460-6260-8920"/>
    <s v="CF00"/>
    <s v="OP460"/>
    <s v="6260"/>
    <x v="5"/>
    <s v=""/>
    <x v="2195"/>
    <s v="Clear OP460 Py and 62s (excl Storm Proj)"/>
    <x v="0"/>
    <s v="F5_OP460_STRMPYD"/>
    <s v="TARGET"/>
    <d v="2021-06-30T00:00:00"/>
    <d v="2021-07-06T00:00:00"/>
    <s v="Yes"/>
    <s v="Gas Operations-West"/>
    <x v="18"/>
  </r>
  <r>
    <s v="AA"/>
    <s v="CU00"/>
    <s v="JRNL00538407"/>
    <s v="CF00-OP460-6240-8920"/>
    <s v="CF00"/>
    <s v="OP460"/>
    <s v="6240"/>
    <x v="5"/>
    <s v=""/>
    <x v="2196"/>
    <s v="Clear OP460 Py and 62s (excl Storm Proj)"/>
    <x v="0"/>
    <s v="F5_OP460_STRMPYD"/>
    <s v="TARGET"/>
    <d v="2021-06-30T00:00:00"/>
    <d v="2021-07-06T00:00:00"/>
    <s v="Yes"/>
    <s v="Gas Operations-West"/>
    <x v="9"/>
  </r>
  <r>
    <s v="AP-ACCR"/>
    <s v="CF00"/>
    <s v="JRNL00545326"/>
    <s v="CF00-OP460-7290-8920"/>
    <s v="CF00"/>
    <s v="OP460"/>
    <s v="7290"/>
    <x v="5"/>
    <s v=""/>
    <x v="2018"/>
    <s v="Accrue-UNITED UTILITY SERVICE INC"/>
    <x v="0"/>
    <s v="241812"/>
    <s v="JRNL00545326"/>
    <d v="2021-10-31T00:00:00"/>
    <d v="2021-11-04T00:00:00"/>
    <s v="Yes"/>
    <s v="Gas Operations-West"/>
    <x v="17"/>
  </r>
  <r>
    <s v="AP-ACCR"/>
    <s v="CF00"/>
    <s v="JRNL00545326"/>
    <s v="CF00-OP460-7290-8920"/>
    <s v="CF00"/>
    <s v="OP460"/>
    <s v="7290"/>
    <x v="5"/>
    <s v=""/>
    <x v="2094"/>
    <s v="Accrue-UNITED UTILITY SERVICE INC"/>
    <x v="0"/>
    <s v="241812"/>
    <s v="JRNL00545326"/>
    <d v="2021-10-31T00:00:00"/>
    <d v="2021-11-04T00:00:00"/>
    <s v="Yes"/>
    <s v="Gas Operations-West"/>
    <x v="17"/>
  </r>
  <r>
    <s v="AP-ACCR"/>
    <s v="CF00"/>
    <s v="JRNL00545398"/>
    <s v="CF00-OP460-7290-8920"/>
    <s v="CF00"/>
    <s v="OP460"/>
    <s v="7290"/>
    <x v="5"/>
    <s v=""/>
    <x v="2150"/>
    <s v="Accrue-UNITED UTILITY SERVICE INC"/>
    <x v="0"/>
    <s v="241812"/>
    <s v="JRNL00545326"/>
    <d v="2021-11-30T00:00:00"/>
    <d v="2021-11-04T00:00:00"/>
    <s v="Yes"/>
    <s v="Gas Operations-West"/>
    <x v="17"/>
  </r>
  <r>
    <s v="AP-ACCR"/>
    <s v="CF00"/>
    <s v="JRNL00545326"/>
    <s v="CF00-OP460-7290-8920"/>
    <s v="CF00"/>
    <s v="OP460"/>
    <s v="7290"/>
    <x v="5"/>
    <s v=""/>
    <x v="2018"/>
    <s v="Accrue-UNITED UTILITY SERVICE INC"/>
    <x v="0"/>
    <s v="241812"/>
    <s v="JRNL00545326"/>
    <d v="2021-10-31T00:00:00"/>
    <d v="2021-11-04T00:00:00"/>
    <s v="Yes"/>
    <s v="Gas Operations-West"/>
    <x v="17"/>
  </r>
  <r>
    <s v="AP-ACCR"/>
    <s v="CF00"/>
    <s v="JRNL00545398"/>
    <s v="CF00-OP460-7290-8920"/>
    <s v="CF00"/>
    <s v="OP460"/>
    <s v="7290"/>
    <x v="5"/>
    <s v=""/>
    <x v="2150"/>
    <s v="Accrue-UNITED UTILITY SERVICE INC"/>
    <x v="0"/>
    <s v="241812"/>
    <s v="JRNL00545326"/>
    <d v="2021-11-30T00:00:00"/>
    <d v="2021-11-04T00:00:00"/>
    <s v="Yes"/>
    <s v="Gas Operations-West"/>
    <x v="17"/>
  </r>
  <r>
    <s v="AP-ACCR"/>
    <s v="CF00"/>
    <s v="JRNL00545398"/>
    <s v="CF00-OP460-7290-8920"/>
    <s v="CF00"/>
    <s v="OP460"/>
    <s v="7290"/>
    <x v="5"/>
    <s v=""/>
    <x v="2197"/>
    <s v="Accrue-UNITED UTILITY SERVICE INC"/>
    <x v="0"/>
    <s v="241812"/>
    <s v="JRNL00545326"/>
    <d v="2021-11-30T00:00:00"/>
    <d v="2021-11-04T00:00:00"/>
    <s v="Yes"/>
    <s v="Gas Operations-West"/>
    <x v="17"/>
  </r>
  <r>
    <s v="AA"/>
    <s v="CU00"/>
    <s v="JRNL00531251"/>
    <s v="CF00-MS410-6120-8920"/>
    <s v="CF00"/>
    <s v="MS410"/>
    <s v="6120"/>
    <x v="5"/>
    <s v=""/>
    <x v="2198"/>
    <s v="MS410_Payroll Accrual 1B"/>
    <x v="0"/>
    <s v="F8_MS410_PA1B"/>
    <s v="JRNL00531224"/>
    <d v="2021-03-31T00:00:00"/>
    <d v="2021-04-06T00:00:00"/>
    <s v="Yes"/>
    <s v="Measurement-SF"/>
    <x v="0"/>
  </r>
  <r>
    <s v="PY"/>
    <s v="FC00"/>
    <s v="JRNL00538005"/>
    <s v="CF00-OP460-6120-8920"/>
    <s v="CF00"/>
    <s v="OP460"/>
    <s v="6120"/>
    <x v="5"/>
    <s v=""/>
    <x v="2199"/>
    <s v="FC B24-OT/On Call/CT"/>
    <x v="0"/>
    <s v=""/>
    <s v="JRNL00538005"/>
    <d v="2021-06-17T00:00:00"/>
    <d v="2021-07-01T00:00:00"/>
    <s v="Yes"/>
    <s v="Gas Operations-West"/>
    <x v="0"/>
  </r>
  <r>
    <s v="AP-ACCR"/>
    <s v="CF00"/>
    <s v="JRNL00540146"/>
    <s v="CF00-FC460-7830-8920"/>
    <s v="CF00"/>
    <s v="FC460"/>
    <s v="7830"/>
    <x v="5"/>
    <s v=""/>
    <x v="2149"/>
    <s v="Accrue-T &amp; T PIPELINE"/>
    <x v="0"/>
    <s v="113681A"/>
    <s v="JRNL00540018"/>
    <d v="2021-08-31T00:00:00"/>
    <d v="2021-08-05T00:00:00"/>
    <s v="Yes"/>
    <s v="Facilities-West"/>
    <x v="16"/>
  </r>
  <r>
    <s v="AP-ACCR"/>
    <s v="CF00"/>
    <s v="JRNL00540018"/>
    <s v="CF00-FC460-7830-8920"/>
    <s v="CF00"/>
    <s v="FC460"/>
    <s v="7830"/>
    <x v="5"/>
    <s v=""/>
    <x v="302"/>
    <s v="Accrue-T &amp; T PIPELINE"/>
    <x v="0"/>
    <s v="113681A"/>
    <s v="JRNL00540018"/>
    <d v="2021-07-31T00:00:00"/>
    <d v="2021-08-04T00:00:00"/>
    <s v="Yes"/>
    <s v="Facilities-West"/>
    <x v="16"/>
  </r>
  <r>
    <s v="AA"/>
    <s v="CU00"/>
    <s v="JRNL00538416"/>
    <s v="CF00-OP460-6110-8920"/>
    <s v="CF00"/>
    <s v="OP460"/>
    <s v="6110"/>
    <x v="5"/>
    <s v=""/>
    <x v="2200"/>
    <s v="OP460_Payroll Accrual 1A"/>
    <x v="0"/>
    <s v="F8_OP460_PA1A"/>
    <s v="TARGET"/>
    <d v="2021-06-30T00:00:00"/>
    <d v="2021-07-06T00:00:00"/>
    <s v="Yes"/>
    <s v="Gas Operations-West"/>
    <x v="1"/>
  </r>
  <r>
    <s v="AA"/>
    <s v="CU00"/>
    <s v="JRNL00536574"/>
    <s v="CF00-OP460-6110-8920"/>
    <s v="CF00"/>
    <s v="OP460"/>
    <s v="6110"/>
    <x v="5"/>
    <s v=""/>
    <x v="2201"/>
    <s v="OP460_Payroll Accrual 1A"/>
    <x v="0"/>
    <s v="F8_OP460_PA1A"/>
    <s v="TARGET"/>
    <d v="2021-05-31T00:00:00"/>
    <d v="2021-06-03T00:00:00"/>
    <s v="Yes"/>
    <s v="Gas Operations-West"/>
    <x v="1"/>
  </r>
  <r>
    <s v="PY"/>
    <s v="FC00"/>
    <s v="JRNL00539135"/>
    <s v="CF00-OP460-6120-8920"/>
    <s v="CF00"/>
    <s v="OP460"/>
    <s v="6120"/>
    <x v="5"/>
    <s v=""/>
    <x v="2202"/>
    <s v="FC B28-OT/On Call/CT"/>
    <x v="0"/>
    <s v=""/>
    <s v="JRNL00539135"/>
    <d v="2021-07-15T00:00:00"/>
    <d v="2021-08-02T00:00:00"/>
    <s v="Yes"/>
    <s v="Gas Operations-West"/>
    <x v="0"/>
  </r>
  <r>
    <s v="PY"/>
    <s v="FC00"/>
    <s v="JRNL00537580"/>
    <s v="CF00-OP460-6120-8920"/>
    <s v="CF00"/>
    <s v="OP460"/>
    <s v="6120"/>
    <x v="5"/>
    <s v=""/>
    <x v="2203"/>
    <s v="FC B22-OT/On Call/CT"/>
    <x v="0"/>
    <s v=""/>
    <s v="JRNL00537580"/>
    <d v="2021-06-03T00:00:00"/>
    <d v="2021-07-01T00:00:00"/>
    <s v="Yes"/>
    <s v="Gas Operations-West"/>
    <x v="0"/>
  </r>
  <r>
    <s v="AA"/>
    <s v="CU00"/>
    <s v="JRNL00538407"/>
    <s v="CF00-OP460-6230-8920"/>
    <s v="CF00"/>
    <s v="OP460"/>
    <s v="6230"/>
    <x v="5"/>
    <s v=""/>
    <x v="2204"/>
    <s v="Clear OP460 Py and 62s (excl Storm Proj)"/>
    <x v="0"/>
    <s v="F5_OP460_STRMPYD"/>
    <s v="TARGET"/>
    <d v="2021-06-30T00:00:00"/>
    <d v="2021-07-06T00:00:00"/>
    <s v="Yes"/>
    <s v="Gas Operations-West"/>
    <x v="15"/>
  </r>
  <r>
    <s v="AA"/>
    <s v="CU00"/>
    <s v="JRNL00538407"/>
    <s v="CF00-OP460-6120-8920"/>
    <s v="CF00"/>
    <s v="OP460"/>
    <s v="6120"/>
    <x v="5"/>
    <s v=""/>
    <x v="2205"/>
    <s v="Clear OP460 Py and 62s (excl Storm Proj)"/>
    <x v="0"/>
    <s v="F5_OP460_STRMPYD"/>
    <s v="TARGET"/>
    <d v="2021-06-30T00:00:00"/>
    <d v="2021-07-06T00:00:00"/>
    <s v="Yes"/>
    <s v="Gas Operations-West"/>
    <x v="0"/>
  </r>
  <r>
    <s v="AA"/>
    <s v="CU00"/>
    <s v="JRNL00538407"/>
    <s v="CF00-OP460-6220-8920"/>
    <s v="CF00"/>
    <s v="OP460"/>
    <s v="6220"/>
    <x v="5"/>
    <s v=""/>
    <x v="2206"/>
    <s v="Clear OP460 Py and 62s (excl Storm Proj)"/>
    <x v="0"/>
    <s v="F5_OP460_STRMPYD"/>
    <s v="TARGET"/>
    <d v="2021-06-30T00:00:00"/>
    <d v="2021-07-06T00:00:00"/>
    <s v="Yes"/>
    <s v="Gas Operations-West"/>
    <x v="4"/>
  </r>
  <r>
    <s v="AA"/>
    <s v="CU00"/>
    <s v="JRNL00538407"/>
    <s v="CF00-OP460-6110-8920"/>
    <s v="CF00"/>
    <s v="OP460"/>
    <s v="6110"/>
    <x v="5"/>
    <s v=""/>
    <x v="2207"/>
    <s v="Clear OP460 Py and 62s (excl Storm Proj)"/>
    <x v="0"/>
    <s v="F5_OP460_STRMPYD"/>
    <s v="TARGET"/>
    <d v="2021-06-30T00:00:00"/>
    <d v="2021-07-06T00:00:00"/>
    <s v="Yes"/>
    <s v="Gas Operations-West"/>
    <x v="1"/>
  </r>
  <r>
    <s v="AA"/>
    <s v="CU00"/>
    <s v="JRNL00533153"/>
    <s v="CF00-OP460-6110-8920"/>
    <s v="CF00"/>
    <s v="OP460"/>
    <s v="6110"/>
    <x v="5"/>
    <s v=""/>
    <x v="2208"/>
    <s v="Clear OP460 Py and 62s (excl Storm Proj)"/>
    <x v="0"/>
    <s v="F5_OP460_STRMPYD"/>
    <s v="TARGET"/>
    <d v="2021-03-31T00:00:00"/>
    <d v="2021-04-06T00:00:00"/>
    <s v="Yes"/>
    <s v="Gas Operations-West"/>
    <x v="1"/>
  </r>
  <r>
    <s v="AA"/>
    <s v="CU00"/>
    <s v="JRNL00533153"/>
    <s v="CF00-OP460-6260-8920"/>
    <s v="CF00"/>
    <s v="OP460"/>
    <s v="6260"/>
    <x v="5"/>
    <s v=""/>
    <x v="2209"/>
    <s v="Clear OP460 Py and 62s (excl Storm Proj)"/>
    <x v="0"/>
    <s v="F5_OP460_STRMPYD"/>
    <s v="TARGET"/>
    <d v="2021-03-31T00:00:00"/>
    <d v="2021-04-06T00:00:00"/>
    <s v="Yes"/>
    <s v="Gas Operations-West"/>
    <x v="18"/>
  </r>
  <r>
    <s v="AA"/>
    <s v="CU00"/>
    <s v="JRNL00533153"/>
    <s v="CF00-OP460-6250-8920"/>
    <s v="CF00"/>
    <s v="OP460"/>
    <s v="6250"/>
    <x v="5"/>
    <s v=""/>
    <x v="1254"/>
    <s v="Clear OP460 Py and 62s (excl Storm Proj)"/>
    <x v="0"/>
    <s v="F5_OP460_STRMPYD"/>
    <s v="TARGET"/>
    <d v="2021-03-31T00:00:00"/>
    <d v="2021-04-06T00:00:00"/>
    <s v="Yes"/>
    <s v="Gas Operations-West"/>
    <x v="13"/>
  </r>
  <r>
    <s v="AA"/>
    <s v="CU00"/>
    <s v="JRNL00533153"/>
    <s v="CF00-OP460-6240-8920"/>
    <s v="CF00"/>
    <s v="OP460"/>
    <s v="6240"/>
    <x v="5"/>
    <s v=""/>
    <x v="1244"/>
    <s v="Clear OP460 Py and 62s (excl Storm Proj)"/>
    <x v="0"/>
    <s v="F5_OP460_STRMPYD"/>
    <s v="TARGET"/>
    <d v="2021-03-31T00:00:00"/>
    <d v="2021-04-06T00:00:00"/>
    <s v="Yes"/>
    <s v="Gas Operations-West"/>
    <x v="9"/>
  </r>
  <r>
    <s v="AA"/>
    <s v="CU00"/>
    <s v="JRNL00531251"/>
    <s v="CF00-MS410-6110-8920"/>
    <s v="CF00"/>
    <s v="MS410"/>
    <s v="6110"/>
    <x v="5"/>
    <s v=""/>
    <x v="2210"/>
    <s v="MS410_Payroll Accrual 1A"/>
    <x v="0"/>
    <s v="F8_MS410_PA1A"/>
    <s v="JRNL00531224"/>
    <d v="2021-03-31T00:00:00"/>
    <d v="2021-04-06T00:00:00"/>
    <s v="Yes"/>
    <s v="Measurement-SF"/>
    <x v="1"/>
  </r>
  <r>
    <s v="AA"/>
    <s v="CU00"/>
    <s v="JRNL00533153"/>
    <s v="CF00-OP460-6220-8920"/>
    <s v="CF00"/>
    <s v="OP460"/>
    <s v="6220"/>
    <x v="5"/>
    <s v=""/>
    <x v="2211"/>
    <s v="Clear OP460 Py and 62s (excl Storm Proj)"/>
    <x v="0"/>
    <s v="F5_OP460_STRMPYD"/>
    <s v="TARGET"/>
    <d v="2021-03-31T00:00:00"/>
    <d v="2021-04-06T00:00:00"/>
    <s v="Yes"/>
    <s v="Gas Operations-West"/>
    <x v="4"/>
  </r>
  <r>
    <s v="AA"/>
    <s v="CU00"/>
    <s v="JRNL00533153"/>
    <s v="CF00-OP460-6120-8920"/>
    <s v="CF00"/>
    <s v="OP460"/>
    <s v="6120"/>
    <x v="5"/>
    <s v=""/>
    <x v="2212"/>
    <s v="Clear OP460 Py and 62s (excl Storm Proj)"/>
    <x v="0"/>
    <s v="F5_OP460_STRMPYD"/>
    <s v="TARGET"/>
    <d v="2021-03-31T00:00:00"/>
    <d v="2021-04-06T00:00:00"/>
    <s v="Yes"/>
    <s v="Gas Operations-West"/>
    <x v="0"/>
  </r>
  <r>
    <s v="AA"/>
    <s v="CU00"/>
    <s v="JRNL00533153"/>
    <s v="CF00-OP460-6290-8920"/>
    <s v="CF00"/>
    <s v="OP460"/>
    <s v="6290"/>
    <x v="5"/>
    <s v=""/>
    <x v="2213"/>
    <s v="Clear OP460 Py and 62s (excl Storm Proj)"/>
    <x v="0"/>
    <s v="F5_OP460_STRMPYD"/>
    <s v="TARGET"/>
    <d v="2021-03-31T00:00:00"/>
    <d v="2021-04-06T00:00:00"/>
    <s v="Yes"/>
    <s v="Gas Operations-West"/>
    <x v="8"/>
  </r>
  <r>
    <s v="PY"/>
    <s v="FC00"/>
    <s v="JRNL00535891"/>
    <s v="CF00-OP460-6110-8920"/>
    <s v="CF00"/>
    <s v="OP460"/>
    <s v="6110"/>
    <x v="5"/>
    <s v=""/>
    <x v="2214"/>
    <s v="FC B20-Salaries"/>
    <x v="0"/>
    <s v=""/>
    <s v="JRNL00535891"/>
    <d v="2021-05-20T00:00:00"/>
    <d v="2021-06-01T00:00:00"/>
    <s v="Yes"/>
    <s v="Gas Operations-West"/>
    <x v="1"/>
  </r>
  <r>
    <s v="PY"/>
    <s v="FC00"/>
    <s v="JRNL00535891"/>
    <s v="CF00-MS410-6110-8920"/>
    <s v="CF00"/>
    <s v="MS410"/>
    <s v="6110"/>
    <x v="5"/>
    <s v=""/>
    <x v="678"/>
    <s v="FC B20-Salaries"/>
    <x v="0"/>
    <s v=""/>
    <s v="JRNL00535891"/>
    <d v="2021-05-20T00:00:00"/>
    <d v="2021-06-01T00:00:00"/>
    <s v="Yes"/>
    <s v="Measurement-SF"/>
    <x v="1"/>
  </r>
  <r>
    <s v="AA"/>
    <s v="CU00"/>
    <s v="JRNL00527628"/>
    <s v="CF00-OP460-6110-8920"/>
    <s v="CF00"/>
    <s v="OP460"/>
    <s v="6110"/>
    <x v="5"/>
    <s v=""/>
    <x v="2215"/>
    <s v="OP460_Payroll Accrual 1A"/>
    <x v="0"/>
    <s v="F8_OP460_PA1A"/>
    <s v="JRNL00527598"/>
    <d v="2021-01-31T00:00:00"/>
    <d v="2021-02-10T00:00:00"/>
    <s v="Yes"/>
    <s v="Gas Operations-West"/>
    <x v="1"/>
  </r>
  <r>
    <s v="AA"/>
    <s v="CU00"/>
    <s v="JRNL00527628"/>
    <s v="CF00-OP460-6120-8920"/>
    <s v="CF00"/>
    <s v="OP460"/>
    <s v="6120"/>
    <x v="5"/>
    <s v=""/>
    <x v="2216"/>
    <s v="OP460_Payroll Accrual 1B"/>
    <x v="0"/>
    <s v="F8_OP460_PA1B"/>
    <s v="JRNL00527598"/>
    <d v="2021-01-31T00:00:00"/>
    <d v="2021-02-10T00:00:00"/>
    <s v="Yes"/>
    <s v="Gas Operations-West"/>
    <x v="0"/>
  </r>
  <r>
    <s v="AP-ACCR"/>
    <s v="CF00"/>
    <s v="JRNL00536683"/>
    <s v="CF00-FC460-7830-8920"/>
    <s v="CF00"/>
    <s v="FC460"/>
    <s v="7830"/>
    <x v="5"/>
    <s v=""/>
    <x v="2052"/>
    <s v="Accrue-SABCON UNDERGROUND LLC"/>
    <x v="0"/>
    <s v="1917"/>
    <s v="JRNL00536683"/>
    <d v="2021-05-31T00:00:00"/>
    <d v="2021-06-04T00:00:00"/>
    <s v="Yes"/>
    <s v="Facilities-West"/>
    <x v="16"/>
  </r>
  <r>
    <s v="AP-ACCR"/>
    <s v="CF00"/>
    <s v="JRNL00536811"/>
    <s v="CF00-FC460-7830-8920"/>
    <s v="CF00"/>
    <s v="FC460"/>
    <s v="7830"/>
    <x v="5"/>
    <s v=""/>
    <x v="2217"/>
    <s v="Accrue-SABCON UNDERGROUND LLC"/>
    <x v="0"/>
    <s v="1917"/>
    <s v="JRNL00536683"/>
    <d v="2021-06-30T00:00:00"/>
    <d v="2021-06-04T00:00:00"/>
    <s v="Yes"/>
    <s v="Facilities-West"/>
    <x v="16"/>
  </r>
  <r>
    <s v="PY"/>
    <s v="FC00"/>
    <s v="JRNL00538016"/>
    <s v="CF00-OP460-6120-8920"/>
    <s v="CF00"/>
    <s v="OP460"/>
    <s v="6120"/>
    <x v="5"/>
    <s v=""/>
    <x v="1029"/>
    <s v="FC B26-OT/On Call/CT"/>
    <x v="0"/>
    <s v=""/>
    <s v="JRNL00538016"/>
    <d v="2021-06-30T00:00:00"/>
    <d v="2021-07-01T00:00:00"/>
    <s v="Yes"/>
    <s v="Gas Operations-West"/>
    <x v="0"/>
  </r>
  <r>
    <s v="AA"/>
    <s v="CU00"/>
    <s v="JRNL00533182"/>
    <s v="CF00-OP460-6110-8920"/>
    <s v="CF00"/>
    <s v="OP460"/>
    <s v="6110"/>
    <x v="5"/>
    <s v=""/>
    <x v="2218"/>
    <s v="OP460_Payroll Accrual 1A"/>
    <x v="0"/>
    <s v="F8_OP460_PA1A"/>
    <s v="JRNL00533162"/>
    <d v="2021-04-30T00:00:00"/>
    <d v="2021-05-05T00:00:00"/>
    <s v="Yes"/>
    <s v="Gas Operations-West"/>
    <x v="1"/>
  </r>
  <r>
    <s v="AP-ADJ"/>
    <s v="CF00"/>
    <s v="JRNL00535120"/>
    <s v="CF00-OP460-7290-8920"/>
    <s v="CF00"/>
    <s v="OP460"/>
    <s v="7290"/>
    <x v="5"/>
    <s v=""/>
    <x v="2219"/>
    <s v="4862 S EVERSTEN TER - MAINT OF"/>
    <x v="0"/>
    <s v="VO846538"/>
    <s v="JRNL00535120"/>
    <d v="2021-04-30T00:00:00"/>
    <d v="2021-05-07T00:00:00"/>
    <s v="Yes"/>
    <s v="Gas Operations-West"/>
    <x v="17"/>
  </r>
  <r>
    <s v="AA"/>
    <s v="CU00"/>
    <s v="JRNL00533182"/>
    <s v="CF00-OP460-6120-8920"/>
    <s v="CF00"/>
    <s v="OP460"/>
    <s v="6120"/>
    <x v="5"/>
    <s v=""/>
    <x v="2220"/>
    <s v="OP460_Payroll Accrual 1B"/>
    <x v="0"/>
    <s v="F8_OP460_PA1B"/>
    <s v="JRNL00533162"/>
    <d v="2021-04-30T00:00:00"/>
    <d v="2021-05-05T00:00:00"/>
    <s v="Yes"/>
    <s v="Gas Operations-West"/>
    <x v="0"/>
  </r>
  <r>
    <s v="AA"/>
    <s v="CU00"/>
    <s v="JRNL00545282"/>
    <s v="CF00-OP460-6120-8920"/>
    <s v="CF00"/>
    <s v="OP460"/>
    <s v="6120"/>
    <x v="5"/>
    <s v=""/>
    <x v="2221"/>
    <s v="OP460_Payroll Accrual 1B"/>
    <x v="0"/>
    <s v="F8_OP460_PA1B"/>
    <s v="JRNL00545242"/>
    <d v="2021-11-30T00:00:00"/>
    <d v="2021-12-05T00:00:00"/>
    <s v="Yes"/>
    <s v="Gas Operations-West"/>
    <x v="0"/>
  </r>
  <r>
    <s v="AP-ACCR"/>
    <s v="CF00"/>
    <s v="JRNL00541913"/>
    <s v="CF00-FC460-7830-8920"/>
    <s v="CF00"/>
    <s v="FC460"/>
    <s v="7830"/>
    <x v="5"/>
    <s v=""/>
    <x v="2222"/>
    <s v="Accrue-SABCON UNDERGROUND LLC"/>
    <x v="0"/>
    <s v="2001"/>
    <s v="JRNL00541780"/>
    <d v="2021-09-30T00:00:00"/>
    <d v="2021-09-08T00:00:00"/>
    <s v="Yes"/>
    <s v="Facilities-West"/>
    <x v="16"/>
  </r>
  <r>
    <s v="AP-ACCR"/>
    <s v="CF00"/>
    <s v="JRNL00541913"/>
    <s v="CF00-FC460-7830-8920"/>
    <s v="CF00"/>
    <s v="FC460"/>
    <s v="7830"/>
    <x v="5"/>
    <s v=""/>
    <x v="2223"/>
    <s v="Accrue-SABCON UNDERGROUND LLC"/>
    <x v="0"/>
    <s v="2003"/>
    <s v="JRNL00541780"/>
    <d v="2021-09-30T00:00:00"/>
    <d v="2021-09-08T00:00:00"/>
    <s v="Yes"/>
    <s v="Facilities-West"/>
    <x v="16"/>
  </r>
  <r>
    <s v="AP-ACCR"/>
    <s v="CF00"/>
    <s v="JRNL00536683"/>
    <s v="CF00-OP460-7290-8920"/>
    <s v="CF00"/>
    <s v="OP460"/>
    <s v="7290"/>
    <x v="5"/>
    <s v=""/>
    <x v="2061"/>
    <s v="Accrue-UNITED UTILITY SERVICE INC"/>
    <x v="0"/>
    <s v="241763"/>
    <s v="JRNL00536683"/>
    <d v="2021-05-31T00:00:00"/>
    <d v="2021-06-04T00:00:00"/>
    <s v="Yes"/>
    <s v="Gas Operations-West"/>
    <x v="17"/>
  </r>
  <r>
    <s v="AP-ACCR"/>
    <s v="CF00"/>
    <s v="JRNL00536683"/>
    <s v="CF00-OP460-7290-8920"/>
    <s v="CF00"/>
    <s v="OP460"/>
    <s v="7290"/>
    <x v="5"/>
    <s v=""/>
    <x v="2046"/>
    <s v="Accrue-UNITED UTILITY SERVICE INC"/>
    <x v="0"/>
    <s v="241765"/>
    <s v="JRNL00536683"/>
    <d v="2021-05-31T00:00:00"/>
    <d v="2021-06-04T00:00:00"/>
    <s v="Yes"/>
    <s v="Gas Operations-West"/>
    <x v="17"/>
  </r>
  <r>
    <s v="AP-ACCR"/>
    <s v="CF00"/>
    <s v="JRNL00536811"/>
    <s v="CF00-OP460-7290-8920"/>
    <s v="CF00"/>
    <s v="OP460"/>
    <s v="7290"/>
    <x v="5"/>
    <s v=""/>
    <x v="2224"/>
    <s v="Accrue-UNITED UTILITY SERVICE INC"/>
    <x v="0"/>
    <s v="241765"/>
    <s v="JRNL00536683"/>
    <d v="2021-06-30T00:00:00"/>
    <d v="2021-06-04T00:00:00"/>
    <s v="Yes"/>
    <s v="Gas Operations-West"/>
    <x v="17"/>
  </r>
  <r>
    <s v="AP-ACCR"/>
    <s v="CF00"/>
    <s v="JRNL00536683"/>
    <s v="CF00-OP460-7290-8920"/>
    <s v="CF00"/>
    <s v="OP460"/>
    <s v="7290"/>
    <x v="5"/>
    <s v=""/>
    <x v="2018"/>
    <s v="Accrue-UNITED UTILITY SERVICE INC"/>
    <x v="0"/>
    <s v="241763"/>
    <s v="JRNL00536683"/>
    <d v="2021-05-31T00:00:00"/>
    <d v="2021-06-04T00:00:00"/>
    <s v="Yes"/>
    <s v="Gas Operations-West"/>
    <x v="17"/>
  </r>
  <r>
    <s v="AP-ACCR"/>
    <s v="CF00"/>
    <s v="JRNL00536811"/>
    <s v="CF00-OP460-7290-8920"/>
    <s v="CF00"/>
    <s v="OP460"/>
    <s v="7290"/>
    <x v="5"/>
    <s v=""/>
    <x v="2150"/>
    <s v="Accrue-UNITED UTILITY SERVICE INC"/>
    <x v="0"/>
    <s v="241763"/>
    <s v="JRNL00536683"/>
    <d v="2021-06-30T00:00:00"/>
    <d v="2021-06-04T00:00:00"/>
    <s v="Yes"/>
    <s v="Gas Operations-West"/>
    <x v="17"/>
  </r>
  <r>
    <s v="AP-ACCR"/>
    <s v="CF00"/>
    <s v="JRNL00536811"/>
    <s v="CF00-OP460-7290-8920"/>
    <s v="CF00"/>
    <s v="OP460"/>
    <s v="7290"/>
    <x v="5"/>
    <s v=""/>
    <x v="2187"/>
    <s v="Accrue-UNITED UTILITY SERVICE INC"/>
    <x v="0"/>
    <s v="241763"/>
    <s v="JRNL00536683"/>
    <d v="2021-06-30T00:00:00"/>
    <d v="2021-06-04T00:00:00"/>
    <s v="Yes"/>
    <s v="Gas Operations-West"/>
    <x v="17"/>
  </r>
  <r>
    <s v="AP-ACCR"/>
    <s v="CF00"/>
    <s v="JRNL00540146"/>
    <s v="CF00-OP460-7290-8920"/>
    <s v="CF00"/>
    <s v="OP460"/>
    <s v="7290"/>
    <x v="5"/>
    <s v=""/>
    <x v="2225"/>
    <s v="Accrue-UNITED UTILITY SERVICE INC"/>
    <x v="0"/>
    <s v="241781"/>
    <s v="JRNL00540018"/>
    <d v="2021-08-31T00:00:00"/>
    <d v="2021-08-05T00:00:00"/>
    <s v="Yes"/>
    <s v="Gas Operations-West"/>
    <x v="17"/>
  </r>
  <r>
    <s v="AP-ACCR"/>
    <s v="CF00"/>
    <s v="JRNL00540018"/>
    <s v="CF00-OP460-7290-8920"/>
    <s v="CF00"/>
    <s v="OP460"/>
    <s v="7290"/>
    <x v="5"/>
    <s v=""/>
    <x v="2039"/>
    <s v="Accrue-UNITED UTILITY SERVICE INC"/>
    <x v="0"/>
    <s v="241781"/>
    <s v="JRNL00540018"/>
    <d v="2021-07-31T00:00:00"/>
    <d v="2021-08-04T00:00:00"/>
    <s v="Yes"/>
    <s v="Gas Operations-West"/>
    <x v="17"/>
  </r>
  <r>
    <s v="AP-ADJ"/>
    <s v="CF00"/>
    <s v="JRNL00535120"/>
    <s v="CF00-OP460-7290-8920"/>
    <s v="CF00"/>
    <s v="OP460"/>
    <s v="7290"/>
    <x v="5"/>
    <s v=""/>
    <x v="2226"/>
    <s v="10137 W FISHBOWL - MAINT OF SER"/>
    <x v="0"/>
    <s v="VO846537"/>
    <s v="JRNL00535120"/>
    <d v="2021-04-30T00:00:00"/>
    <d v="2021-05-07T00:00:00"/>
    <s v="Yes"/>
    <s v="Gas Operations-West"/>
    <x v="17"/>
  </r>
  <r>
    <s v="AA"/>
    <s v="CU00"/>
    <s v="JRNL00536619"/>
    <s v="CF00-PR470-6110-8920"/>
    <s v="CF00"/>
    <s v="PR470"/>
    <s v="6110"/>
    <x v="5"/>
    <s v=""/>
    <x v="2227"/>
    <s v="PR470_Payroll Accrual 1A"/>
    <x v="0"/>
    <s v="F8_PR470_PA1A"/>
    <s v="JRNL00536575"/>
    <d v="2021-06-30T00:00:00"/>
    <d v="2021-07-06T00:00:00"/>
    <s v="Yes"/>
    <s v="Propane Operations-Hernando"/>
    <x v="1"/>
  </r>
  <r>
    <s v="AA"/>
    <s v="CU00"/>
    <s v="JRNL00536619"/>
    <s v="CF00-PR470-6120-8920"/>
    <s v="CF00"/>
    <s v="PR470"/>
    <s v="6120"/>
    <x v="5"/>
    <s v=""/>
    <x v="2228"/>
    <s v="PR470_Payroll Accrual 1B"/>
    <x v="0"/>
    <s v="F8_PR470_PA1B"/>
    <s v="JRNL00536575"/>
    <d v="2021-06-30T00:00:00"/>
    <d v="2021-07-06T00:00:00"/>
    <s v="Yes"/>
    <s v="Propane Operations-Hernando"/>
    <x v="0"/>
  </r>
  <r>
    <s v="AP-ACCR"/>
    <s v="CF00"/>
    <s v="JRNL00541780"/>
    <s v="CF00-FC460-7830-8920"/>
    <s v="CF00"/>
    <s v="FC460"/>
    <s v="7830"/>
    <x v="5"/>
    <s v=""/>
    <x v="2035"/>
    <s v="Accrue-SABCON UNDERGROUND LLC"/>
    <x v="0"/>
    <s v="2001"/>
    <s v="JRNL00541780"/>
    <d v="2021-08-31T00:00:00"/>
    <d v="2021-09-08T00:00:00"/>
    <s v="Yes"/>
    <s v="Facilities-West"/>
    <x v="16"/>
  </r>
  <r>
    <s v="AP-ACCR"/>
    <s v="CF00"/>
    <s v="JRNL00541780"/>
    <s v="CF00-FC460-7830-8920"/>
    <s v="CF00"/>
    <s v="FC460"/>
    <s v="7830"/>
    <x v="5"/>
    <s v=""/>
    <x v="2144"/>
    <s v="Accrue-SABCON UNDERGROUND LLC"/>
    <x v="0"/>
    <s v="2003"/>
    <s v="JRNL00541780"/>
    <d v="2021-08-31T00:00:00"/>
    <d v="2021-09-08T00:00:00"/>
    <s v="Yes"/>
    <s v="Facilities-West"/>
    <x v="16"/>
  </r>
  <r>
    <s v="AA"/>
    <s v="CU00"/>
    <s v="JRNL00536618"/>
    <s v="CF00-OP460-6110-8920"/>
    <s v="CF00"/>
    <s v="OP460"/>
    <s v="6110"/>
    <x v="5"/>
    <s v=""/>
    <x v="2229"/>
    <s v="OP460_Payroll Accrual 1A"/>
    <x v="0"/>
    <s v="F8_OP460_PA1A"/>
    <s v="JRNL00536574"/>
    <d v="2021-06-30T00:00:00"/>
    <d v="2021-07-06T00:00:00"/>
    <s v="Yes"/>
    <s v="Gas Operations-West"/>
    <x v="1"/>
  </r>
  <r>
    <s v="PY"/>
    <s v="FC00"/>
    <s v="JRNL00535900"/>
    <s v="CF00-PR470-6110-8920"/>
    <s v="CF00"/>
    <s v="PR470"/>
    <s v="6110"/>
    <x v="5"/>
    <s v=""/>
    <x v="2230"/>
    <s v="FC B18-Salaries"/>
    <x v="0"/>
    <s v=""/>
    <s v="JRNL00535900"/>
    <d v="2021-05-06T00:00:00"/>
    <d v="2021-06-01T00:00:00"/>
    <s v="Yes"/>
    <s v="Propane Operations-Hernando"/>
    <x v="1"/>
  </r>
  <r>
    <s v="PY"/>
    <s v="FC00"/>
    <s v="JRNL00535900"/>
    <s v="CF00-OP460-6110-8920"/>
    <s v="CF00"/>
    <s v="OP460"/>
    <s v="6110"/>
    <x v="5"/>
    <s v=""/>
    <x v="2231"/>
    <s v="FC B18-Salaries"/>
    <x v="0"/>
    <s v=""/>
    <s v="JRNL00535900"/>
    <d v="2021-05-06T00:00:00"/>
    <d v="2021-06-01T00:00:00"/>
    <s v="Yes"/>
    <s v="Gas Operations-West"/>
    <x v="1"/>
  </r>
  <r>
    <s v="AA"/>
    <s v="CU00"/>
    <s v="JRNL00536564"/>
    <s v="CF00-MS410-6330-8920"/>
    <s v="CF00"/>
    <s v="MS410"/>
    <s v="6330"/>
    <x v="5"/>
    <s v=""/>
    <x v="2232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90-8920"/>
    <s v="CF00"/>
    <s v="MS410"/>
    <s v="6390"/>
    <x v="5"/>
    <s v=""/>
    <x v="2233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20-8920"/>
    <s v="CF00"/>
    <s v="MS410"/>
    <s v="6320"/>
    <x v="5"/>
    <s v=""/>
    <x v="2234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920"/>
    <s v="CF00"/>
    <s v="MS410"/>
    <s v="6310"/>
    <x v="5"/>
    <s v=""/>
    <x v="2235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920"/>
    <s v="CF00"/>
    <s v="MS410"/>
    <s v="6290"/>
    <x v="5"/>
    <s v=""/>
    <x v="2236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920"/>
    <s v="CF00"/>
    <s v="MS410"/>
    <s v="6240"/>
    <x v="5"/>
    <s v=""/>
    <x v="1294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920"/>
    <s v="CF00"/>
    <s v="MS410"/>
    <s v="6220"/>
    <x v="5"/>
    <s v=""/>
    <x v="2237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920"/>
    <s v="CF00"/>
    <s v="MS410"/>
    <s v="6110"/>
    <x v="5"/>
    <s v=""/>
    <x v="1456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920"/>
    <s v="CF00"/>
    <s v="MS410"/>
    <s v="6330"/>
    <x v="5"/>
    <s v=""/>
    <x v="1826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920"/>
    <s v="CF00"/>
    <s v="MS410"/>
    <s v="6320"/>
    <x v="5"/>
    <s v=""/>
    <x v="2238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10-8920"/>
    <s v="CF00"/>
    <s v="MS410"/>
    <s v="6310"/>
    <x v="5"/>
    <s v=""/>
    <x v="2136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390-8920"/>
    <s v="CF00"/>
    <s v="MS410"/>
    <s v="6390"/>
    <x v="5"/>
    <s v=""/>
    <x v="2239"/>
    <s v="Clear MS410 Pay and Dept"/>
    <x v="0"/>
    <s v="F5_MS410_PD"/>
    <s v="TARGET"/>
    <d v="2021-02-28T00:00:00"/>
    <d v="2021-03-03T00:00:00"/>
    <s v="Yes"/>
    <s v="Measurement-SF"/>
    <x v="12"/>
  </r>
  <r>
    <s v="AP-ACCR"/>
    <s v="CF00"/>
    <s v="JRNL00538531"/>
    <s v="CF00-FC460-7830-8920"/>
    <s v="CF00"/>
    <s v="FC460"/>
    <s v="7830"/>
    <x v="5"/>
    <s v=""/>
    <x v="2075"/>
    <s v="Accrue-PRECISION METER REPAIR INC"/>
    <x v="0"/>
    <s v="9210"/>
    <s v="JRNL00538531"/>
    <d v="2021-06-30T00:00:00"/>
    <d v="2021-07-08T00:00:00"/>
    <s v="Yes"/>
    <s v="Facilities-West"/>
    <x v="16"/>
  </r>
  <r>
    <s v="AP-ACCR"/>
    <s v="CF00"/>
    <s v="JRNL00538531"/>
    <s v="CF00-OP460-7290-8920"/>
    <s v="CF00"/>
    <s v="OP460"/>
    <s v="7290"/>
    <x v="5"/>
    <s v=""/>
    <x v="2145"/>
    <s v="Accrue-PRECISION METER REPAIR INC"/>
    <x v="0"/>
    <s v="9307"/>
    <s v="JRNL00538531"/>
    <d v="2021-06-30T00:00:00"/>
    <d v="2021-07-08T00:00:00"/>
    <s v="Yes"/>
    <s v="Gas Operations-West"/>
    <x v="17"/>
  </r>
  <r>
    <s v="AP-ACCR"/>
    <s v="CF00"/>
    <s v="JRNL00538678"/>
    <s v="CF00-FC460-7830-8920"/>
    <s v="CF00"/>
    <s v="FC460"/>
    <s v="7830"/>
    <x v="5"/>
    <s v=""/>
    <x v="2240"/>
    <s v="Accrue-PRECISION METER REPAIR INC"/>
    <x v="0"/>
    <s v="9210"/>
    <s v="JRNL00538531"/>
    <d v="2021-07-31T00:00:00"/>
    <d v="2021-07-08T00:00:00"/>
    <s v="Yes"/>
    <s v="Facilities-West"/>
    <x v="16"/>
  </r>
  <r>
    <s v="AP-ACCR"/>
    <s v="CF00"/>
    <s v="JRNL00538678"/>
    <s v="CF00-OP460-7290-8920"/>
    <s v="CF00"/>
    <s v="OP460"/>
    <s v="7290"/>
    <x v="5"/>
    <s v=""/>
    <x v="2241"/>
    <s v="Accrue-PRECISION METER REPAIR INC"/>
    <x v="0"/>
    <s v="9307"/>
    <s v="JRNL00538531"/>
    <d v="2021-07-31T00:00:00"/>
    <d v="2021-07-08T00:00:00"/>
    <s v="Yes"/>
    <s v="Gas Operations-West"/>
    <x v="17"/>
  </r>
  <r>
    <s v="AA"/>
    <s v="CU00"/>
    <s v="JRNL00536618"/>
    <s v="CF00-OP460-6120-8920"/>
    <s v="CF00"/>
    <s v="OP460"/>
    <s v="6120"/>
    <x v="5"/>
    <s v=""/>
    <x v="2242"/>
    <s v="OP460_Payroll Accrual 1B"/>
    <x v="0"/>
    <s v="F8_OP460_PA1B"/>
    <s v="JRNL00536574"/>
    <d v="2021-06-30T00:00:00"/>
    <d v="2021-07-06T00:00:00"/>
    <s v="Yes"/>
    <s v="Gas Operations-West"/>
    <x v="0"/>
  </r>
  <r>
    <s v="AA"/>
    <s v="CU00"/>
    <s v="JRNL00540156"/>
    <s v="CF00-OP460-6120-8920"/>
    <s v="CF00"/>
    <s v="OP460"/>
    <s v="6120"/>
    <x v="5"/>
    <s v=""/>
    <x v="2243"/>
    <s v="OP460_Payroll Accrual 1B"/>
    <x v="0"/>
    <s v="F8_OP460_PA1B"/>
    <s v="JRNL00540124"/>
    <d v="2021-08-31T00:00:00"/>
    <d v="2021-09-08T00:00:00"/>
    <s v="Yes"/>
    <s v="Gas Operations-West"/>
    <x v="0"/>
  </r>
  <r>
    <s v="AP-ACCR"/>
    <s v="CF00"/>
    <s v="JRNL00531823"/>
    <s v="CF00-FC460-7830-8920"/>
    <s v="CF00"/>
    <s v="FC460"/>
    <s v="7830"/>
    <x v="5"/>
    <s v=""/>
    <x v="2244"/>
    <s v="Accrue - PRECISION METER REPAIR INC"/>
    <x v="0"/>
    <s v="9121"/>
    <s v="JRNL00531813"/>
    <d v="2021-03-31T00:00:00"/>
    <d v="2021-03-09T00:00:00"/>
    <s v="Yes"/>
    <s v="Facilities-West"/>
    <x v="16"/>
  </r>
  <r>
    <s v="AP-ACCR"/>
    <s v="CF00"/>
    <s v="JRNL00531813"/>
    <s v="CF00-FC460-7830-8920"/>
    <s v="CF00"/>
    <s v="FC460"/>
    <s v="7830"/>
    <x v="5"/>
    <s v=""/>
    <x v="2245"/>
    <s v="Accrue - PRECISION METER REPAIR INC"/>
    <x v="0"/>
    <s v="9121"/>
    <s v="JRNL00531813"/>
    <d v="2021-02-28T00:00:00"/>
    <d v="2021-03-09T00:00:00"/>
    <s v="Yes"/>
    <s v="Facilities-West"/>
    <x v="16"/>
  </r>
  <r>
    <s v="AA"/>
    <s v="CU00"/>
    <s v="JRNL00538449"/>
    <s v="CF00-OP460-6120-8920"/>
    <s v="CF00"/>
    <s v="OP460"/>
    <s v="6120"/>
    <x v="5"/>
    <s v=""/>
    <x v="2246"/>
    <s v="OP460_Payroll Accrual 1B"/>
    <x v="0"/>
    <s v="F8_OP460_PA1B"/>
    <s v="JRNL00538416"/>
    <d v="2021-07-31T00:00:00"/>
    <d v="2021-08-04T00:00:00"/>
    <s v="Yes"/>
    <s v="Gas Operations-West"/>
    <x v="0"/>
  </r>
  <r>
    <s v="AP-ACCR"/>
    <s v="CF00"/>
    <s v="JRNL00536683"/>
    <s v="CF00-FC460-7830-8920"/>
    <s v="CF00"/>
    <s v="FC460"/>
    <s v="7830"/>
    <x v="5"/>
    <s v=""/>
    <x v="322"/>
    <s v="Accrue-PRECISION METER REPAIR INC"/>
    <x v="0"/>
    <s v="9262"/>
    <s v="JRNL00536683"/>
    <d v="2021-05-31T00:00:00"/>
    <d v="2021-06-04T00:00:00"/>
    <s v="Yes"/>
    <s v="Facilities-West"/>
    <x v="16"/>
  </r>
  <r>
    <s v="AP-ACCR"/>
    <s v="CF00"/>
    <s v="JRNL00536811"/>
    <s v="CF00-FC460-7830-8920"/>
    <s v="CF00"/>
    <s v="FC460"/>
    <s v="7830"/>
    <x v="5"/>
    <s v=""/>
    <x v="883"/>
    <s v="Accrue-PRECISION METER REPAIR INC"/>
    <x v="0"/>
    <s v="9262"/>
    <s v="JRNL00536683"/>
    <d v="2021-06-30T00:00:00"/>
    <d v="2021-06-04T00:00:00"/>
    <s v="Yes"/>
    <s v="Facilities-West"/>
    <x v="16"/>
  </r>
  <r>
    <s v="AP-ACCR"/>
    <s v="CF00"/>
    <s v="JRNL00536811"/>
    <s v="CF00-FC460-7830-8920"/>
    <s v="CF00"/>
    <s v="FC460"/>
    <s v="7830"/>
    <x v="5"/>
    <s v=""/>
    <x v="823"/>
    <s v="Accrue-PRECISION METER REPAIR INC"/>
    <x v="0"/>
    <s v="9263"/>
    <s v="JRNL00536683"/>
    <d v="2021-06-30T00:00:00"/>
    <d v="2021-06-04T00:00:00"/>
    <s v="Yes"/>
    <s v="Facilities-West"/>
    <x v="16"/>
  </r>
  <r>
    <s v="AP-ACCR"/>
    <s v="CF00"/>
    <s v="JRNL00536683"/>
    <s v="CF00-FC460-7830-8920"/>
    <s v="CF00"/>
    <s v="FC460"/>
    <s v="7830"/>
    <x v="5"/>
    <s v=""/>
    <x v="824"/>
    <s v="Accrue-PRECISION METER REPAIR INC"/>
    <x v="0"/>
    <s v="9263"/>
    <s v="JRNL00536683"/>
    <d v="2021-05-31T00:00:00"/>
    <d v="2021-06-04T00:00:00"/>
    <s v="Yes"/>
    <s v="Facilities-West"/>
    <x v="16"/>
  </r>
  <r>
    <s v="AP-ACCR"/>
    <s v="CF00"/>
    <s v="JRNL00538678"/>
    <s v="CF00-OP460-7290-8920"/>
    <s v="CF00"/>
    <s v="OP460"/>
    <s v="7290"/>
    <x v="5"/>
    <s v=""/>
    <x v="2150"/>
    <s v="Accrue-UNITED UTILITY SERVICE INC"/>
    <x v="0"/>
    <s v="241775"/>
    <s v="JRNL00538531"/>
    <d v="2021-07-31T00:00:00"/>
    <d v="2021-07-08T00:00:00"/>
    <s v="Yes"/>
    <s v="Gas Operations-West"/>
    <x v="17"/>
  </r>
  <r>
    <s v="AP-ACCR"/>
    <s v="CF00"/>
    <s v="JRNL00538531"/>
    <s v="CF00-OP460-7290-8920"/>
    <s v="CF00"/>
    <s v="OP460"/>
    <s v="7290"/>
    <x v="5"/>
    <s v=""/>
    <x v="2018"/>
    <s v="Accrue-UNITED UTILITY SERVICE INC"/>
    <x v="0"/>
    <s v="241775"/>
    <s v="JRNL00538531"/>
    <d v="2021-06-30T00:00:00"/>
    <d v="2021-07-08T00:00:00"/>
    <s v="Yes"/>
    <s v="Gas Operations-West"/>
    <x v="17"/>
  </r>
  <r>
    <s v="AP-ACCR"/>
    <s v="CF00"/>
    <s v="JRNL00546898"/>
    <s v="CF00-OP460-7290-8920"/>
    <s v="CF00"/>
    <s v="OP460"/>
    <s v="7290"/>
    <x v="5"/>
    <s v=""/>
    <x v="2150"/>
    <s v="Accrue-UNITED UTILITY SERVICE INC"/>
    <x v="0"/>
    <s v="241818"/>
    <s v="JRNL00546759"/>
    <d v="2021-12-31T00:00:00"/>
    <d v="2021-12-06T00:00:00"/>
    <s v="Yes"/>
    <s v="Gas Operations-West"/>
    <x v="17"/>
  </r>
  <r>
    <s v="AP-ACCR"/>
    <s v="CF00"/>
    <s v="JRNL00546759"/>
    <s v="CF00-OP460-7290-8920"/>
    <s v="CF00"/>
    <s v="OP460"/>
    <s v="7290"/>
    <x v="5"/>
    <s v=""/>
    <x v="2018"/>
    <s v="Accrue-UNITED UTILITY SERVICE INC"/>
    <x v="0"/>
    <s v="241818"/>
    <s v="JRNL00546759"/>
    <d v="2021-11-30T00:00:00"/>
    <d v="2021-12-06T00:00:00"/>
    <s v="Yes"/>
    <s v="Gas Operations-West"/>
    <x v="17"/>
  </r>
  <r>
    <s v="AA"/>
    <s v="CU00"/>
    <s v="JRNL00540156"/>
    <s v="CF00-OP460-6110-8920"/>
    <s v="CF00"/>
    <s v="OP460"/>
    <s v="6110"/>
    <x v="5"/>
    <s v=""/>
    <x v="2247"/>
    <s v="OP460_Payroll Accrual 1A"/>
    <x v="0"/>
    <s v="F8_OP460_PA1A"/>
    <s v="JRNL00540124"/>
    <d v="2021-08-31T00:00:00"/>
    <d v="2021-09-08T00:00:00"/>
    <s v="Yes"/>
    <s v="Gas Operations-West"/>
    <x v="1"/>
  </r>
  <r>
    <s v="AP-ACCR"/>
    <s v="CF00"/>
    <s v="JRNL00531823"/>
    <s v="CF00-OP460-7290-8920"/>
    <s v="CF00"/>
    <s v="OP460"/>
    <s v="7290"/>
    <x v="5"/>
    <s v=""/>
    <x v="2157"/>
    <s v="Accrue - UNITED UTILITY SERVICE INC"/>
    <x v="0"/>
    <s v="February Estimates"/>
    <s v="JRNL00531813"/>
    <d v="2021-03-31T00:00:00"/>
    <d v="2021-03-09T00:00:00"/>
    <s v="Yes"/>
    <s v="Gas Operations-West"/>
    <x v="17"/>
  </r>
  <r>
    <s v="AP-ACCR"/>
    <s v="CF00"/>
    <s v="JRNL00533262"/>
    <s v="CF00-OP460-7290-8920"/>
    <s v="CF00"/>
    <s v="OP460"/>
    <s v="7290"/>
    <x v="5"/>
    <s v=""/>
    <x v="883"/>
    <s v="Accrue - PRECISION METER REPAIR INC"/>
    <x v="0"/>
    <s v="9189"/>
    <s v="JRNL00533061"/>
    <d v="2021-04-30T00:00:00"/>
    <d v="2021-04-06T00:00:00"/>
    <s v="Yes"/>
    <s v="Gas Operations-West"/>
    <x v="17"/>
  </r>
  <r>
    <s v="AP-ACCR"/>
    <s v="CF00"/>
    <s v="JRNL00533262"/>
    <s v="CF00-FC460-7830-8920"/>
    <s v="CF00"/>
    <s v="FC460"/>
    <s v="7830"/>
    <x v="5"/>
    <s v=""/>
    <x v="2248"/>
    <s v="Accrue - PRECISION METER REPAIR INC"/>
    <x v="0"/>
    <s v="March Estimate"/>
    <s v="JRNL00533061"/>
    <d v="2021-04-30T00:00:00"/>
    <d v="2021-04-06T00:00:00"/>
    <s v="Yes"/>
    <s v="Facilities-West"/>
    <x v="16"/>
  </r>
  <r>
    <s v="AP-ACCR"/>
    <s v="CF00"/>
    <s v="JRNL00533262"/>
    <s v="CF00-FC460-7830-8920"/>
    <s v="CF00"/>
    <s v="FC460"/>
    <s v="7830"/>
    <x v="5"/>
    <s v=""/>
    <x v="2249"/>
    <s v="Accrue - PRECISION METER REPAIR INC"/>
    <x v="0"/>
    <s v="9188"/>
    <s v="JRNL00533061"/>
    <d v="2021-04-30T00:00:00"/>
    <d v="2021-04-06T00:00:00"/>
    <s v="Yes"/>
    <s v="Facilities-West"/>
    <x v="16"/>
  </r>
  <r>
    <s v="AP-ACCR"/>
    <s v="CF00"/>
    <s v="JRNL00533061"/>
    <s v="CF00-OP460-7290-8920"/>
    <s v="CF00"/>
    <s v="OP460"/>
    <s v="7290"/>
    <x v="5"/>
    <s v=""/>
    <x v="322"/>
    <s v="Accrue - PRECISION METER REPAIR INC"/>
    <x v="0"/>
    <s v="9189"/>
    <s v="JRNL00533061"/>
    <d v="2021-03-31T00:00:00"/>
    <d v="2021-04-06T00:00:00"/>
    <s v="Yes"/>
    <s v="Gas Operations-West"/>
    <x v="17"/>
  </r>
  <r>
    <s v="AP-ACCR"/>
    <s v="CF00"/>
    <s v="JRNL00533061"/>
    <s v="CF00-FC460-7830-8920"/>
    <s v="CF00"/>
    <s v="FC460"/>
    <s v="7830"/>
    <x v="5"/>
    <s v=""/>
    <x v="2250"/>
    <s v="Accrue - PRECISION METER REPAIR INC"/>
    <x v="0"/>
    <s v="March Estimate"/>
    <s v="JRNL00533061"/>
    <d v="2021-03-31T00:00:00"/>
    <d v="2021-04-06T00:00:00"/>
    <s v="Yes"/>
    <s v="Facilities-West"/>
    <x v="16"/>
  </r>
  <r>
    <s v="AP-ACCR"/>
    <s v="CF00"/>
    <s v="JRNL00533061"/>
    <s v="CF00-FC460-7830-8920"/>
    <s v="CF00"/>
    <s v="FC460"/>
    <s v="7830"/>
    <x v="5"/>
    <s v=""/>
    <x v="2036"/>
    <s v="Accrue - PRECISION METER REPAIR INC"/>
    <x v="0"/>
    <s v="9188"/>
    <s v="JRNL00533061"/>
    <d v="2021-03-31T00:00:00"/>
    <d v="2021-04-06T00:00:00"/>
    <s v="Yes"/>
    <s v="Facilities-West"/>
    <x v="16"/>
  </r>
  <r>
    <s v="PY"/>
    <s v="FC00"/>
    <s v="JRNL00544367"/>
    <s v="CF00-OP460-6120-8920"/>
    <s v="CF00"/>
    <s v="OP460"/>
    <s v="6120"/>
    <x v="5"/>
    <s v=""/>
    <x v="2251"/>
    <s v="FC B40-OT/On Call/CT"/>
    <x v="0"/>
    <s v=""/>
    <s v="JRNL00544367"/>
    <d v="2021-10-07T00:00:00"/>
    <d v="2021-10-29T00:00:00"/>
    <s v="Yes"/>
    <s v="Gas Operations-West"/>
    <x v="0"/>
  </r>
  <r>
    <s v="AP-ACCR"/>
    <s v="CF00"/>
    <s v="JRNL00534973"/>
    <s v="CF00-FC460-7830-8920"/>
    <s v="CF00"/>
    <s v="FC460"/>
    <s v="7830"/>
    <x v="5"/>
    <s v=""/>
    <x v="2048"/>
    <s v="Accrue-T &amp; T PIPELINE"/>
    <x v="0"/>
    <s v="113583A"/>
    <s v="JRNL00534973"/>
    <d v="2021-04-30T00:00:00"/>
    <d v="2021-05-06T00:00:00"/>
    <s v="Yes"/>
    <s v="Facilities-West"/>
    <x v="16"/>
  </r>
  <r>
    <s v="AP-ACCR"/>
    <s v="CF00"/>
    <s v="JRNL00535212"/>
    <s v="CF00-FC460-7830-8920"/>
    <s v="CF00"/>
    <s v="FC460"/>
    <s v="7830"/>
    <x v="5"/>
    <s v=""/>
    <x v="2252"/>
    <s v="Accrue-T &amp; T PIPELINE"/>
    <x v="0"/>
    <s v="113583A"/>
    <s v="JRNL00534973"/>
    <d v="2021-05-31T00:00:00"/>
    <d v="2021-05-06T00:00:00"/>
    <s v="Yes"/>
    <s v="Facilities-West"/>
    <x v="16"/>
  </r>
  <r>
    <s v="AP-ACCR"/>
    <s v="CF00"/>
    <s v="JRNL00531813"/>
    <s v="CF00-OP460-7290-8920"/>
    <s v="CF00"/>
    <s v="OP460"/>
    <s v="7290"/>
    <x v="5"/>
    <s v=""/>
    <x v="2044"/>
    <s v="Accrue - UNITED UTILITY SERVICE INC"/>
    <x v="0"/>
    <s v="February Estimates"/>
    <s v="JRNL00531813"/>
    <d v="2021-02-28T00:00:00"/>
    <d v="2021-03-09T00:00:00"/>
    <s v="Yes"/>
    <s v="Gas Operations-West"/>
    <x v="17"/>
  </r>
  <r>
    <s v="AA"/>
    <s v="CU00"/>
    <s v="JRNL00538449"/>
    <s v="CF00-OP460-6110-8920"/>
    <s v="CF00"/>
    <s v="OP460"/>
    <s v="6110"/>
    <x v="5"/>
    <s v=""/>
    <x v="2253"/>
    <s v="OP460_Payroll Accrual 1A"/>
    <x v="0"/>
    <s v="F8_OP460_PA1A"/>
    <s v="JRNL00538416"/>
    <d v="2021-07-31T00:00:00"/>
    <d v="2021-08-04T00:00:00"/>
    <s v="Yes"/>
    <s v="Gas Operations-West"/>
    <x v="1"/>
  </r>
  <r>
    <s v="AP-ACCR"/>
    <s v="CF00"/>
    <s v="JRNL00533262"/>
    <s v="CF00-OP460-7290-8920"/>
    <s v="CF00"/>
    <s v="OP460"/>
    <s v="7290"/>
    <x v="5"/>
    <s v=""/>
    <x v="2226"/>
    <s v="Accrue - MILLER PIPELINE LLC"/>
    <x v="0"/>
    <s v="329490"/>
    <s v="JRNL00533061"/>
    <d v="2021-04-30T00:00:00"/>
    <d v="2021-04-06T00:00:00"/>
    <s v="Yes"/>
    <s v="Gas Operations-West"/>
    <x v="17"/>
  </r>
  <r>
    <s v="AP-ACCR"/>
    <s v="CF00"/>
    <s v="JRNL00533262"/>
    <s v="CF00-OP460-7290-8920"/>
    <s v="CF00"/>
    <s v="OP460"/>
    <s v="7290"/>
    <x v="5"/>
    <s v=""/>
    <x v="2219"/>
    <s v="Accrue - MILLER PIPELINE LLC"/>
    <x v="0"/>
    <s v="329492"/>
    <s v="JRNL00533061"/>
    <d v="2021-04-30T00:00:00"/>
    <d v="2021-04-06T00:00:00"/>
    <s v="Yes"/>
    <s v="Gas Operations-West"/>
    <x v="17"/>
  </r>
  <r>
    <s v="AP-ACCR"/>
    <s v="CF00"/>
    <s v="JRNL00533061"/>
    <s v="CF00-OP460-7290-8920"/>
    <s v="CF00"/>
    <s v="OP460"/>
    <s v="7290"/>
    <x v="5"/>
    <s v=""/>
    <x v="2060"/>
    <s v="Accrue - MILLER PIPELINE LLC"/>
    <x v="0"/>
    <s v="329490"/>
    <s v="JRNL00533061"/>
    <d v="2021-03-31T00:00:00"/>
    <d v="2021-04-06T00:00:00"/>
    <s v="Yes"/>
    <s v="Gas Operations-West"/>
    <x v="17"/>
  </r>
  <r>
    <s v="AP-ACCR"/>
    <s v="CF00"/>
    <s v="JRNL00533061"/>
    <s v="CF00-OP460-7290-8920"/>
    <s v="CF00"/>
    <s v="OP460"/>
    <s v="7290"/>
    <x v="5"/>
    <s v=""/>
    <x v="2025"/>
    <s v="Accrue - MILLER PIPELINE LLC"/>
    <x v="0"/>
    <s v="329492"/>
    <s v="JRNL00533061"/>
    <d v="2021-03-31T00:00:00"/>
    <d v="2021-04-06T00:00:00"/>
    <s v="Yes"/>
    <s v="Gas Operations-West"/>
    <x v="17"/>
  </r>
  <r>
    <s v="AA"/>
    <s v="CU00"/>
    <s v="JRNL00531215"/>
    <s v="CF00-MS410-6240-8920"/>
    <s v="CF00"/>
    <s v="MS410"/>
    <s v="6240"/>
    <x v="5"/>
    <s v=""/>
    <x v="2254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90-8920"/>
    <s v="CF00"/>
    <s v="MS410"/>
    <s v="6290"/>
    <x v="5"/>
    <s v=""/>
    <x v="2255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31215"/>
    <s v="CF00-MS410-6210-8920"/>
    <s v="CF00"/>
    <s v="MS410"/>
    <s v="6210"/>
    <x v="5"/>
    <s v=""/>
    <x v="2256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920"/>
    <s v="CF00"/>
    <s v="MS410"/>
    <s v="6110"/>
    <x v="5"/>
    <s v=""/>
    <x v="1254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31224"/>
    <s v="CF00-MS410-6120-8920"/>
    <s v="CF00"/>
    <s v="MS410"/>
    <s v="6120"/>
    <x v="5"/>
    <s v=""/>
    <x v="2148"/>
    <s v="MS410_Payroll Accrual 1B"/>
    <x v="0"/>
    <s v="F8_MS410_PA1B"/>
    <s v="TARGET"/>
    <d v="2021-02-28T00:00:00"/>
    <d v="2021-03-03T00:00:00"/>
    <s v="Yes"/>
    <s v="Measurement-SF"/>
    <x v="0"/>
  </r>
  <r>
    <s v="AA"/>
    <s v="CU00"/>
    <s v="JRNL00536573"/>
    <s v="CF00-MS410-6120-8920"/>
    <s v="CF00"/>
    <s v="MS410"/>
    <s v="6120"/>
    <x v="5"/>
    <s v=""/>
    <x v="2257"/>
    <s v="MS410_Payroll Accrual 1B"/>
    <x v="0"/>
    <s v="F8_MS410_PA1B"/>
    <s v="TARGET"/>
    <d v="2021-05-31T00:00:00"/>
    <d v="2021-06-03T00:00:00"/>
    <s v="Yes"/>
    <s v="Measurement-SF"/>
    <x v="0"/>
  </r>
  <r>
    <s v="AP-ACCR"/>
    <s v="CF00"/>
    <s v="JRNL00546759"/>
    <s v="CF00-FC460-7830-8920"/>
    <s v="CF00"/>
    <s v="FC460"/>
    <s v="7830"/>
    <x v="5"/>
    <s v=""/>
    <x v="2064"/>
    <s v="Accrue-PRECISION METER REPAIR INC"/>
    <x v="0"/>
    <s v="9497"/>
    <s v="JRNL00546759"/>
    <d v="2021-11-30T00:00:00"/>
    <d v="2021-12-06T00:00:00"/>
    <s v="Yes"/>
    <s v="Facilities-West"/>
    <x v="16"/>
  </r>
  <r>
    <s v="AP-ACCR"/>
    <s v="CF00"/>
    <s v="JRNL00546759"/>
    <s v="CF00-FC460-7830-8920"/>
    <s v="CF00"/>
    <s v="FC460"/>
    <s v="7830"/>
    <x v="5"/>
    <s v=""/>
    <x v="2041"/>
    <s v="Accrue-PRECISION METER REPAIR INC"/>
    <x v="0"/>
    <s v="9502"/>
    <s v="JRNL00546759"/>
    <d v="2021-11-30T00:00:00"/>
    <d v="2021-12-06T00:00:00"/>
    <s v="Yes"/>
    <s v="Facilities-West"/>
    <x v="16"/>
  </r>
  <r>
    <s v="AP-ACCR"/>
    <s v="CF00"/>
    <s v="JRNL00546898"/>
    <s v="CF00-FC460-7830-8920"/>
    <s v="CF00"/>
    <s v="FC460"/>
    <s v="7830"/>
    <x v="5"/>
    <s v=""/>
    <x v="2258"/>
    <s v="Accrue-PRECISION METER REPAIR INC"/>
    <x v="0"/>
    <s v="9497"/>
    <s v="JRNL00546759"/>
    <d v="2021-12-31T00:00:00"/>
    <d v="2021-12-06T00:00:00"/>
    <s v="Yes"/>
    <s v="Facilities-West"/>
    <x v="16"/>
  </r>
  <r>
    <s v="AP-ACCR"/>
    <s v="CF00"/>
    <s v="JRNL00546898"/>
    <s v="CF00-FC460-7830-8920"/>
    <s v="CF00"/>
    <s v="FC460"/>
    <s v="7830"/>
    <x v="5"/>
    <s v=""/>
    <x v="2259"/>
    <s v="Accrue-PRECISION METER REPAIR INC"/>
    <x v="0"/>
    <s v="9502"/>
    <s v="JRNL00546759"/>
    <d v="2021-12-31T00:00:00"/>
    <d v="2021-12-06T00:00:00"/>
    <s v="Yes"/>
    <s v="Facilities-West"/>
    <x v="16"/>
  </r>
  <r>
    <s v="AA"/>
    <s v="CU00"/>
    <s v="JRNL00545282"/>
    <s v="CF00-OP460-6110-8920"/>
    <s v="CF00"/>
    <s v="OP460"/>
    <s v="6110"/>
    <x v="5"/>
    <s v=""/>
    <x v="2260"/>
    <s v="OP460_Payroll Accrual 1A"/>
    <x v="0"/>
    <s v="F8_OP460_PA1A"/>
    <s v="JRNL00545242"/>
    <d v="2021-11-30T00:00:00"/>
    <d v="2021-12-05T00:00:00"/>
    <s v="Yes"/>
    <s v="Gas Operations-West"/>
    <x v="1"/>
  </r>
  <r>
    <s v="AP-ADJ"/>
    <s v="CF00"/>
    <s v="JRNL00533675"/>
    <s v="CF00-OP460-7290-8920"/>
    <s v="CF00"/>
    <s v="OP460"/>
    <s v="7290"/>
    <x v="5"/>
    <s v=""/>
    <x v="2226"/>
    <s v="Accrue - MILLER PIPELINE LLC"/>
    <x v="0"/>
    <s v="JRNL00533061"/>
    <s v="JRNL00533675"/>
    <d v="2021-03-31T00:00:00"/>
    <d v="2021-04-08T00:00:00"/>
    <s v="Yes"/>
    <s v="Gas Operations-West"/>
    <x v="17"/>
  </r>
  <r>
    <s v="AP-ADJ"/>
    <s v="CF00"/>
    <s v="JRNL00533675"/>
    <s v="CF00-OP460-7290-8920"/>
    <s v="CF00"/>
    <s v="OP460"/>
    <s v="7290"/>
    <x v="5"/>
    <s v=""/>
    <x v="2219"/>
    <s v="Accrue - MILLER PIPELINE LLC"/>
    <x v="0"/>
    <s v="JRNL00533061"/>
    <s v="JRNL00533675"/>
    <d v="2021-03-31T00:00:00"/>
    <d v="2021-04-08T00:00:00"/>
    <s v="Yes"/>
    <s v="Gas Operations-West"/>
    <x v="17"/>
  </r>
  <r>
    <s v="AP-ADJ"/>
    <s v="CF00"/>
    <s v="JRNL00533761"/>
    <s v="CF00-OP460-7290-8920"/>
    <s v="CF00"/>
    <s v="OP460"/>
    <s v="7290"/>
    <x v="5"/>
    <s v=""/>
    <x v="2060"/>
    <s v="Accrue - MILLER PIPELINE LLC"/>
    <x v="0"/>
    <s v="JRNL00533061"/>
    <s v="JRNL00533675"/>
    <d v="2021-04-30T00:00:00"/>
    <d v="2021-04-08T00:00:00"/>
    <s v="Yes"/>
    <s v="Gas Operations-West"/>
    <x v="17"/>
  </r>
  <r>
    <s v="AP-ADJ"/>
    <s v="CF00"/>
    <s v="JRNL00533761"/>
    <s v="CF00-OP460-7290-8920"/>
    <s v="CF00"/>
    <s v="OP460"/>
    <s v="7290"/>
    <x v="5"/>
    <s v=""/>
    <x v="2025"/>
    <s v="Accrue - MILLER PIPELINE LLC"/>
    <x v="0"/>
    <s v="JRNL00533061"/>
    <s v="JRNL00533675"/>
    <d v="2021-04-30T00:00:00"/>
    <d v="2021-04-08T00:00:00"/>
    <s v="Yes"/>
    <s v="Gas Operations-West"/>
    <x v="17"/>
  </r>
  <r>
    <s v="PY"/>
    <s v="FC00"/>
    <s v="JRNL00532529"/>
    <s v="CF00-OP460-6120-8920"/>
    <s v="CF00"/>
    <s v="OP460"/>
    <s v="6120"/>
    <x v="5"/>
    <s v=""/>
    <x v="1634"/>
    <s v="FC B12-OT/On Call/CT"/>
    <x v="0"/>
    <s v=""/>
    <s v="JRNL00532529"/>
    <d v="2021-03-25T00:00:00"/>
    <d v="2021-04-01T00:00:00"/>
    <s v="Yes"/>
    <s v="Gas Operations-West"/>
    <x v="0"/>
  </r>
  <r>
    <s v="AP-ACCR"/>
    <s v="CF00"/>
    <s v="JRNL00548397"/>
    <s v="CF00-FC460-7830-8920"/>
    <s v="CF00"/>
    <s v="FC460"/>
    <s v="7830"/>
    <x v="5"/>
    <s v=""/>
    <x v="2065"/>
    <s v="Accrue - PRECISION METER REPAIR INC"/>
    <x v="0"/>
    <s v="9525"/>
    <s v="JRNL00548397"/>
    <d v="2021-12-31T00:00:00"/>
    <d v="2022-01-10T00:00:00"/>
    <s v="Yes"/>
    <s v="Facilities-West"/>
    <x v="16"/>
  </r>
  <r>
    <s v="AP-ACCR"/>
    <s v="CF00"/>
    <s v="JRNL00549133"/>
    <s v="CF00-FC460-7830-8920"/>
    <s v="CF00"/>
    <s v="FC460"/>
    <s v="7830"/>
    <x v="5"/>
    <s v=""/>
    <x v="2261"/>
    <s v="Accrue - T &amp; T PIPELINE"/>
    <x v="0"/>
    <s v="113850A"/>
    <s v="JRNL00549133"/>
    <d v="2021-12-31T00:00:00"/>
    <d v="2022-01-13T00:00:00"/>
    <s v="Yes"/>
    <s v="Facilities-West"/>
    <x v="16"/>
  </r>
  <r>
    <s v="AP-ACCR"/>
    <s v="CF00"/>
    <s v="JRNL00529796"/>
    <s v="CF00-OP460-7290-8920"/>
    <s v="CF00"/>
    <s v="OP460"/>
    <s v="7290"/>
    <x v="5"/>
    <s v=""/>
    <x v="2153"/>
    <s v="Accrue - CONSOLIDATED PIPE &amp; SUPPLY CO"/>
    <x v="0"/>
    <s v="7703575-000-000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4"/>
    <s v="Accrue - CONSOLIDATED PIPE &amp; SUPPLY CO"/>
    <x v="0"/>
    <s v="7705233-000-000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9"/>
    <s v="Accrue - CONSOLIDATED PIPE &amp; SUPPLY CO"/>
    <x v="0"/>
    <s v="7705233-001-000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6"/>
    <s v="Accrue - CONSOLIDATED PIPE &amp; SUPPLY CO"/>
    <x v="0"/>
    <s v="7705369-011-000"/>
    <s v="JRNL00529451"/>
    <d v="2021-02-28T00:00:00"/>
    <d v="2021-02-10T00:00:00"/>
    <s v="Yes"/>
    <s v="Gas Operations-West"/>
    <x v="17"/>
  </r>
  <r>
    <s v="AP-ACCR"/>
    <s v="CF00"/>
    <s v="JRNL00548397"/>
    <s v="CF00-OP460-7290-8920"/>
    <s v="CF00"/>
    <s v="OP460"/>
    <s v="7290"/>
    <x v="5"/>
    <s v=""/>
    <x v="2262"/>
    <s v="Accrue - UNITED UTILITY SERVICE INC"/>
    <x v="0"/>
    <s v="241826"/>
    <s v="JRNL00548397"/>
    <d v="2021-12-31T00:00:00"/>
    <d v="2022-01-10T00:00:00"/>
    <s v="Yes"/>
    <s v="Gas Operations-West"/>
    <x v="17"/>
  </r>
  <r>
    <s v="AP-ACCR"/>
    <s v="CF00"/>
    <s v="JRNL00548397"/>
    <s v="CF00-OP460-7290-8920"/>
    <s v="CF00"/>
    <s v="OP460"/>
    <s v="7290"/>
    <x v="5"/>
    <s v=""/>
    <x v="2026"/>
    <s v="Accrue - UNITED UTILITY SERVICE INC"/>
    <x v="0"/>
    <s v="241826"/>
    <s v="JRNL00548397"/>
    <d v="2021-12-31T00:00:00"/>
    <d v="2022-01-10T00:00:00"/>
    <s v="Yes"/>
    <s v="Gas Operations-West"/>
    <x v="17"/>
  </r>
  <r>
    <s v="AP-ACCR"/>
    <s v="CF00"/>
    <s v="JRNL00541780"/>
    <s v="CF00-FC460-7830-8920"/>
    <s v="CF00"/>
    <s v="FC460"/>
    <s v="7830"/>
    <x v="5"/>
    <s v=""/>
    <x v="2088"/>
    <s v="Accrue-T &amp; T PIPELINE"/>
    <x v="0"/>
    <s v="113694A"/>
    <s v="JRNL00541780"/>
    <d v="2021-08-31T00:00:00"/>
    <d v="2021-09-08T00:00:00"/>
    <s v="Yes"/>
    <s v="Facilities-West"/>
    <x v="16"/>
  </r>
  <r>
    <s v="AP-ACCR"/>
    <s v="CF00"/>
    <s v="JRNL00541913"/>
    <s v="CF00-FC460-7830-8920"/>
    <s v="CF00"/>
    <s v="FC460"/>
    <s v="7830"/>
    <x v="5"/>
    <s v=""/>
    <x v="2263"/>
    <s v="Accrue-T &amp; T PIPELINE"/>
    <x v="0"/>
    <s v="113694A"/>
    <s v="JRNL00541780"/>
    <d v="2021-09-30T00:00:00"/>
    <d v="2021-09-08T00:00:00"/>
    <s v="Yes"/>
    <s v="Facilities-West"/>
    <x v="16"/>
  </r>
  <r>
    <s v="AP-ACCR"/>
    <s v="CF00"/>
    <s v="JRNL00529796"/>
    <s v="CF00-OP460-7290-8920"/>
    <s v="CF00"/>
    <s v="OP460"/>
    <s v="7290"/>
    <x v="5"/>
    <s v=""/>
    <x v="2150"/>
    <s v="Accrue - UNITED UTILITY SERVICE INC"/>
    <x v="0"/>
    <s v="241736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0"/>
    <s v="Accrue - UNITED UTILITY SERVICE INC"/>
    <x v="0"/>
    <s v="241738"/>
    <s v="JRNL00529451"/>
    <d v="2021-02-28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18"/>
    <s v="Accrue - UNITED UTILITY SERVICE INC"/>
    <x v="0"/>
    <s v="241736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18"/>
    <s v="Accrue - UNITED UTILITY SERVICE INC"/>
    <x v="0"/>
    <s v="241738"/>
    <s v="JRNL00529451"/>
    <d v="2021-01-31T00:00:00"/>
    <d v="2021-02-10T00:00:00"/>
    <s v="Yes"/>
    <s v="Gas Operations-West"/>
    <x v="17"/>
  </r>
  <r>
    <s v="AP-ACCR"/>
    <s v="CF00"/>
    <s v="JRNL00548397"/>
    <s v="CF00-FC460-7830-8920"/>
    <s v="CF00"/>
    <s v="FC460"/>
    <s v="7830"/>
    <x v="5"/>
    <s v=""/>
    <x v="2041"/>
    <s v="Accrue - PRECISION METER REPAIR INC"/>
    <x v="0"/>
    <s v="9537"/>
    <s v="JRNL00548397"/>
    <d v="2021-12-31T00:00:00"/>
    <d v="2022-01-10T00:00:00"/>
    <s v="Yes"/>
    <s v="Facilities-West"/>
    <x v="16"/>
  </r>
  <r>
    <s v="AP-ACCR"/>
    <s v="CF00"/>
    <s v="JRNL00540018"/>
    <s v="CF00-OP460-7290-8920"/>
    <s v="CF00"/>
    <s v="OP460"/>
    <s v="7290"/>
    <x v="5"/>
    <s v=""/>
    <x v="2049"/>
    <s v="Accrue-PRECISION METER REPAIR INC"/>
    <x v="0"/>
    <s v="9315"/>
    <s v="JRNL00540018"/>
    <d v="2021-07-31T00:00:00"/>
    <d v="2021-08-04T00:00:00"/>
    <s v="Yes"/>
    <s v="Gas Operations-West"/>
    <x v="17"/>
  </r>
  <r>
    <s v="AP-ACCR"/>
    <s v="CF00"/>
    <s v="JRNL00540018"/>
    <s v="CF00-OP460-7290-8920"/>
    <s v="CF00"/>
    <s v="OP460"/>
    <s v="7290"/>
    <x v="5"/>
    <s v=""/>
    <x v="2032"/>
    <s v="Accrue-PRECISION METER REPAIR INC"/>
    <x v="0"/>
    <s v="9324"/>
    <s v="JRNL00540018"/>
    <d v="2021-07-31T00:00:00"/>
    <d v="2021-08-04T00:00:00"/>
    <s v="Yes"/>
    <s v="Gas Operations-West"/>
    <x v="17"/>
  </r>
  <r>
    <s v="AP-ACCR"/>
    <s v="CF00"/>
    <s v="JRNL00540146"/>
    <s v="CF00-OP460-7290-8920"/>
    <s v="CF00"/>
    <s v="OP460"/>
    <s v="7290"/>
    <x v="5"/>
    <s v=""/>
    <x v="2102"/>
    <s v="Accrue-PRECISION METER REPAIR INC"/>
    <x v="0"/>
    <s v="9315"/>
    <s v="JRNL00540018"/>
    <d v="2021-08-31T00:00:00"/>
    <d v="2021-08-05T00:00:00"/>
    <s v="Yes"/>
    <s v="Gas Operations-West"/>
    <x v="17"/>
  </r>
  <r>
    <s v="AP-ACCR"/>
    <s v="CF00"/>
    <s v="JRNL00540146"/>
    <s v="CF00-OP460-7290-8920"/>
    <s v="CF00"/>
    <s v="OP460"/>
    <s v="7290"/>
    <x v="5"/>
    <s v=""/>
    <x v="2068"/>
    <s v="Accrue-PRECISION METER REPAIR INC"/>
    <x v="0"/>
    <s v="9324"/>
    <s v="JRNL00540018"/>
    <d v="2021-08-31T00:00:00"/>
    <d v="2021-08-05T00:00:00"/>
    <s v="Yes"/>
    <s v="Gas Operations-West"/>
    <x v="17"/>
  </r>
  <r>
    <s v="AP-ACCR"/>
    <s v="CF00"/>
    <s v="JRNL00529796"/>
    <s v="CF00-FC460-7830-8920"/>
    <s v="CF00"/>
    <s v="FC460"/>
    <s v="7830"/>
    <x v="5"/>
    <s v=""/>
    <x v="2264"/>
    <s v="Accrue - PRECISION METER REPAIR INC"/>
    <x v="0"/>
    <s v="9104"/>
    <s v="JRNL00529451"/>
    <d v="2021-02-28T00:00:00"/>
    <d v="2021-02-10T00:00:00"/>
    <s v="Yes"/>
    <s v="Facilities-West"/>
    <x v="16"/>
  </r>
  <r>
    <s v="AA"/>
    <s v="CU00"/>
    <s v="JRNL00531224"/>
    <s v="CF00-MS410-6110-8920"/>
    <s v="CF00"/>
    <s v="MS410"/>
    <s v="6110"/>
    <x v="5"/>
    <s v=""/>
    <x v="2265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36573"/>
    <s v="CF00-MS410-6110-8920"/>
    <s v="CF00"/>
    <s v="MS410"/>
    <s v="6110"/>
    <x v="5"/>
    <s v=""/>
    <x v="2266"/>
    <s v="MS410_Payroll Accrual 1A"/>
    <x v="0"/>
    <s v="F8_MS410_PA1A"/>
    <s v="TARGET"/>
    <d v="2021-05-31T00:00:00"/>
    <d v="2021-06-03T00:00:00"/>
    <s v="Yes"/>
    <s v="Measurement-SF"/>
    <x v="1"/>
  </r>
  <r>
    <s v="AP-ACCR"/>
    <s v="CF00"/>
    <s v="JRNL00529796"/>
    <s v="CF00-OP460-7290-8920"/>
    <s v="CF00"/>
    <s v="OP460"/>
    <s v="7290"/>
    <x v="5"/>
    <s v=""/>
    <x v="2157"/>
    <s v="Accrue - CONSOLIDATED PIPE &amp; SUPPLY CO"/>
    <x v="0"/>
    <s v="7710185-000-000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8"/>
    <s v="Accrue - CONSOLIDATED PIPE &amp; SUPPLY CO"/>
    <x v="0"/>
    <s v="7710216-000-000"/>
    <s v="JRNL00529451"/>
    <d v="2021-02-28T00:00:00"/>
    <d v="2021-02-10T00:00:00"/>
    <s v="Yes"/>
    <s v="Gas Operations-West"/>
    <x v="17"/>
  </r>
  <r>
    <s v="AP-ACCR"/>
    <s v="CF00"/>
    <s v="JRNL00529796"/>
    <s v="CF00-OP460-7290-8920"/>
    <s v="CF00"/>
    <s v="OP460"/>
    <s v="7290"/>
    <x v="5"/>
    <s v=""/>
    <x v="2155"/>
    <s v="Accrue - CONSOLIDATED PIPE &amp; SUPPLY CO"/>
    <x v="0"/>
    <s v="7701264-001-000"/>
    <s v="JRNL00529451"/>
    <d v="2021-02-28T00:00:00"/>
    <d v="2021-02-10T00:00:00"/>
    <s v="Yes"/>
    <s v="Gas Operations-West"/>
    <x v="17"/>
  </r>
  <r>
    <s v="AP-ACCR"/>
    <s v="CF00"/>
    <s v="JRNL00529796"/>
    <s v="CF00-FC460-7830-8920"/>
    <s v="CF00"/>
    <s v="FC460"/>
    <s v="7830"/>
    <x v="5"/>
    <s v=""/>
    <x v="2267"/>
    <s v="Accrue - T &amp; T PIPELINE"/>
    <x v="0"/>
    <s v="113423A"/>
    <s v="JRNL00529451"/>
    <d v="2021-02-28T00:00:00"/>
    <d v="2021-02-10T00:00:00"/>
    <s v="Yes"/>
    <s v="Facilities-West"/>
    <x v="16"/>
  </r>
  <r>
    <s v="AP-ACCR"/>
    <s v="CF00"/>
    <s v="JRNL00529451"/>
    <s v="CF00-OP460-7290-8920"/>
    <s v="CF00"/>
    <s v="OP460"/>
    <s v="7290"/>
    <x v="5"/>
    <s v=""/>
    <x v="2027"/>
    <s v="Accrue - CONSOLIDATED PIPE &amp; SUPPLY CO"/>
    <x v="0"/>
    <s v="7703575-000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37"/>
    <s v="Accrue - CONSOLIDATED PIPE &amp; SUPPLY CO"/>
    <x v="0"/>
    <s v="7705233-000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29"/>
    <s v="Accrue - CONSOLIDATED PIPE &amp; SUPPLY CO"/>
    <x v="0"/>
    <s v="7705233-001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30"/>
    <s v="Accrue - CONSOLIDATED PIPE &amp; SUPPLY CO"/>
    <x v="0"/>
    <s v="7705369-011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44"/>
    <s v="Accrue - CONSOLIDATED PIPE &amp; SUPPLY CO"/>
    <x v="0"/>
    <s v="7710185-000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51"/>
    <s v="Accrue - CONSOLIDATED PIPE &amp; SUPPLY CO"/>
    <x v="0"/>
    <s v="7710216-000-000"/>
    <s v="JRNL00529451"/>
    <d v="2021-01-31T00:00:00"/>
    <d v="2021-02-10T00:00:00"/>
    <s v="Yes"/>
    <s v="Gas Operations-West"/>
    <x v="17"/>
  </r>
  <r>
    <s v="AP-ACCR"/>
    <s v="CF00"/>
    <s v="JRNL00529451"/>
    <s v="CF00-OP460-7290-8920"/>
    <s v="CF00"/>
    <s v="OP460"/>
    <s v="7290"/>
    <x v="5"/>
    <s v=""/>
    <x v="2045"/>
    <s v="Accrue - CONSOLIDATED PIPE &amp; SUPPLY CO"/>
    <x v="0"/>
    <s v="7701264-001-000"/>
    <s v="JRNL00529451"/>
    <d v="2021-01-31T00:00:00"/>
    <d v="2021-02-10T00:00:00"/>
    <s v="Yes"/>
    <s v="Gas Operations-West"/>
    <x v="17"/>
  </r>
  <r>
    <s v="AP-ACCR"/>
    <s v="CF00"/>
    <s v="JRNL00529451"/>
    <s v="CF00-FC460-7830-8920"/>
    <s v="CF00"/>
    <s v="FC460"/>
    <s v="7830"/>
    <x v="5"/>
    <s v=""/>
    <x v="2054"/>
    <s v="Accrue - T &amp; T PIPELINE"/>
    <x v="0"/>
    <s v="113423A"/>
    <s v="JRNL00529451"/>
    <d v="2021-01-31T00:00:00"/>
    <d v="2021-02-10T00:00:00"/>
    <s v="Yes"/>
    <s v="Facilities-West"/>
    <x v="16"/>
  </r>
  <r>
    <s v="AP-ADJ"/>
    <s v="CF00"/>
    <s v="JRNL00535120"/>
    <s v="CF00-FC460-7830-8920"/>
    <s v="CF00"/>
    <s v="FC460"/>
    <s v="7830"/>
    <x v="5"/>
    <s v=""/>
    <x v="2268"/>
    <s v="DAILY WORK (3/29/2021 - 4/1/202"/>
    <x v="0"/>
    <s v="VO846537"/>
    <s v="JRNL00535120"/>
    <d v="2021-04-30T00:00:00"/>
    <d v="2021-05-07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269"/>
    <s v="Accrue - PRECISION METER REPAIR INC"/>
    <x v="0"/>
    <s v="9104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270"/>
    <s v="Accrue - PRECISION METER REPAIR INC"/>
    <x v="0"/>
    <s v="8807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271"/>
    <s v="Accrue - PRECISION METER REPAIR INC"/>
    <x v="0"/>
    <s v="9093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1740"/>
    <s v="Accrue - PRECISION METER REPAIR INC"/>
    <x v="0"/>
    <s v="9093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1714"/>
    <s v="Accrue - PRECISION METER REPAIR INC"/>
    <x v="0"/>
    <s v="9098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272"/>
    <s v="Accrue - PRECISION METER REPAIR INC"/>
    <x v="0"/>
    <s v="9098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823"/>
    <s v="Accrue - PRECISION METER REPAIR INC"/>
    <x v="0"/>
    <s v="9093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068"/>
    <s v="Accrue - PRECISION METER REPAIR INC"/>
    <x v="0"/>
    <s v="9098"/>
    <s v="JRNL00529451"/>
    <d v="2021-02-28T00:00:00"/>
    <d v="2021-02-10T00:00:00"/>
    <s v="Yes"/>
    <s v="Facilities-West"/>
    <x v="16"/>
  </r>
  <r>
    <s v="AP-ACCR"/>
    <s v="CF00"/>
    <s v="JRNL00529796"/>
    <s v="CF00-FC460-7830-8920"/>
    <s v="CF00"/>
    <s v="FC460"/>
    <s v="7830"/>
    <x v="5"/>
    <s v=""/>
    <x v="2273"/>
    <s v="Accrue - PRECISION METER REPAIR INC"/>
    <x v="0"/>
    <s v="9104"/>
    <s v="JRNL00529451"/>
    <d v="2021-02-28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274"/>
    <s v="Accrue - PRECISION METER REPAIR INC"/>
    <x v="0"/>
    <s v="9104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275"/>
    <s v="Accrue - PRECISION METER REPAIR INC"/>
    <x v="0"/>
    <s v="9104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276"/>
    <s v="Accrue - PRECISION METER REPAIR INC"/>
    <x v="0"/>
    <s v="8807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277"/>
    <s v="Accrue - PRECISION METER REPAIR INC"/>
    <x v="0"/>
    <s v="9093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1741"/>
    <s v="Accrue - PRECISION METER REPAIR INC"/>
    <x v="0"/>
    <s v="9093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1742"/>
    <s v="Accrue - PRECISION METER REPAIR INC"/>
    <x v="0"/>
    <s v="9098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278"/>
    <s v="Accrue - PRECISION METER REPAIR INC"/>
    <x v="0"/>
    <s v="9098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824"/>
    <s v="Accrue - PRECISION METER REPAIR INC"/>
    <x v="0"/>
    <s v="9093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032"/>
    <s v="Accrue - PRECISION METER REPAIR INC"/>
    <x v="0"/>
    <s v="9098"/>
    <s v="JRNL00529451"/>
    <d v="2021-01-31T00:00:00"/>
    <d v="2021-02-10T00:00:00"/>
    <s v="Yes"/>
    <s v="Facilities-West"/>
    <x v="16"/>
  </r>
  <r>
    <s v="AP-ACCR"/>
    <s v="CF00"/>
    <s v="JRNL00529451"/>
    <s v="CF00-FC460-7830-8920"/>
    <s v="CF00"/>
    <s v="FC460"/>
    <s v="7830"/>
    <x v="5"/>
    <s v=""/>
    <x v="2033"/>
    <s v="Accrue - PRECISION METER REPAIR INC"/>
    <x v="0"/>
    <s v="9104"/>
    <s v="JRNL00529451"/>
    <d v="2021-01-31T00:00:00"/>
    <d v="2021-02-10T00:00:00"/>
    <s v="Yes"/>
    <s v="Facilities-West"/>
    <x v="16"/>
  </r>
  <r>
    <s v="AA"/>
    <s v="CU00"/>
    <s v="JRNL00536617"/>
    <s v="CF00-MS410-6120-8920"/>
    <s v="CF00"/>
    <s v="MS410"/>
    <s v="6120"/>
    <x v="5"/>
    <s v=""/>
    <x v="2279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35900"/>
    <s v="CF00-OP460-6120-8920"/>
    <s v="CF00"/>
    <s v="OP460"/>
    <s v="6120"/>
    <x v="5"/>
    <s v=""/>
    <x v="2280"/>
    <s v="FC B18-OT/On Call/CT"/>
    <x v="0"/>
    <s v=""/>
    <s v="JRNL00535900"/>
    <d v="2021-05-06T00:00:00"/>
    <d v="2021-06-01T00:00:00"/>
    <s v="Yes"/>
    <s v="Gas Operations-West"/>
    <x v="0"/>
  </r>
  <r>
    <s v="AA"/>
    <s v="CU00"/>
    <s v="JRNL00536617"/>
    <s v="CF00-MS410-6110-8920"/>
    <s v="CF00"/>
    <s v="MS410"/>
    <s v="6110"/>
    <x v="5"/>
    <s v=""/>
    <x v="2281"/>
    <s v="MS410_Payroll Accrual 1A"/>
    <x v="0"/>
    <s v="F8_MS410_PA1A"/>
    <s v="JRNL00536573"/>
    <d v="2021-06-30T00:00:00"/>
    <d v="2021-07-06T00:00:00"/>
    <s v="Yes"/>
    <s v="Measurement-SF"/>
    <x v="1"/>
  </r>
  <r>
    <s v="AP-ADJ"/>
    <s v="CF00"/>
    <s v="JRNL00535120"/>
    <s v="CF00-FC460-7830-8920"/>
    <s v="CF00"/>
    <s v="FC460"/>
    <s v="7830"/>
    <x v="5"/>
    <s v=""/>
    <x v="2282"/>
    <s v="DAILY WORK (3/22/2021 - 3/26/20"/>
    <x v="0"/>
    <s v="VO846536"/>
    <s v="JRNL00535120"/>
    <d v="2021-04-30T00:00:00"/>
    <d v="2021-05-07T00:00:00"/>
    <s v="Yes"/>
    <s v="Facilities-West"/>
    <x v="16"/>
  </r>
  <r>
    <s v="SYS-AP"/>
    <s v="FC00"/>
    <s v="JRNL00543535"/>
    <s v="CF00-OP460-7290-8920"/>
    <s v="CF00"/>
    <s v="OP460"/>
    <s v="7290"/>
    <x v="5"/>
    <s v=""/>
    <x v="2026"/>
    <s v="RES NG PRESSURE CHECK"/>
    <x v="17"/>
    <s v="241799"/>
    <s v="VO879864"/>
    <d v="2021-10-05T00:00:00"/>
    <d v="2021-10-06T00:00:00"/>
    <s v="Yes"/>
    <s v="Gas Operations-West"/>
    <x v="17"/>
  </r>
  <r>
    <s v="SYS-AP"/>
    <s v="FC00"/>
    <s v="JRNL00543535"/>
    <s v="CF00-FC460-7830-8920"/>
    <s v="CF00"/>
    <s v="FC460"/>
    <s v="7830"/>
    <x v="5"/>
    <s v=""/>
    <x v="2058"/>
    <s v="COMMERCIAL MAINTENANCE"/>
    <x v="10"/>
    <s v="9412"/>
    <s v="VO879783"/>
    <d v="2021-10-05T00:00:00"/>
    <d v="2021-10-06T00:00:00"/>
    <s v="Yes"/>
    <s v="Facilities-West"/>
    <x v="16"/>
  </r>
  <r>
    <s v="PY"/>
    <s v="FC00"/>
    <s v="JRNL00542783"/>
    <s v="CF00-OP460-6120-8920"/>
    <s v="CF00"/>
    <s v="OP460"/>
    <s v="6120"/>
    <x v="5"/>
    <s v=""/>
    <x v="2251"/>
    <s v="FC B38-OT/On Call/CT"/>
    <x v="0"/>
    <s v=""/>
    <s v="JRNL00542783"/>
    <d v="2021-09-23T00:00:00"/>
    <d v="2021-10-01T00:00:00"/>
    <s v="Yes"/>
    <s v="Gas Operations-West"/>
    <x v="0"/>
  </r>
  <r>
    <s v="SYS-AP"/>
    <s v="FC00"/>
    <s v="JRNL00531381"/>
    <s v="CF00-OP460-7290-8930"/>
    <s v="CF00"/>
    <s v="OP460"/>
    <s v="7290"/>
    <x v="6"/>
    <s v=""/>
    <x v="2283"/>
    <s v="NG RES GREASE/REPLACE SERVICE C"/>
    <x v="17"/>
    <s v="241740"/>
    <s v="VO839504"/>
    <d v="2021-03-04T00:00:00"/>
    <d v="2021-03-05T00:00:00"/>
    <s v="Yes"/>
    <s v="Gas Operations-West"/>
    <x v="17"/>
  </r>
  <r>
    <s v="SYS-AP"/>
    <s v="FC00"/>
    <s v="JRNL00532279"/>
    <s v="CF00-OP460-7290-8930"/>
    <s v="CF00"/>
    <s v="OP460"/>
    <s v="7290"/>
    <x v="6"/>
    <s v=""/>
    <x v="2284"/>
    <s v="NG RES GREASE/REPLACE SERVICE C"/>
    <x v="17"/>
    <s v="241745"/>
    <s v="VO843580"/>
    <d v="2021-03-22T00:00:00"/>
    <d v="2021-03-23T00:00:00"/>
    <s v="Yes"/>
    <s v="Gas Operations-West"/>
    <x v="17"/>
  </r>
  <r>
    <s v="SYS-AP"/>
    <s v="FC00"/>
    <s v="JRNL00534459"/>
    <s v="CF00-OP460-7290-8930"/>
    <s v="CF00"/>
    <s v="OP460"/>
    <s v="7290"/>
    <x v="6"/>
    <s v=""/>
    <x v="2284"/>
    <s v="GREASE/REP SERVICE COCK"/>
    <x v="17"/>
    <s v="241753"/>
    <s v="VO851475"/>
    <d v="2021-04-29T00:00:00"/>
    <d v="2021-04-30T00:00:00"/>
    <s v="Yes"/>
    <s v="Gas Operations-West"/>
    <x v="17"/>
  </r>
  <r>
    <s v="SYS-AP"/>
    <s v="FC00"/>
    <s v="JRNL00531381"/>
    <s v="CF00-OP460-7290-8930"/>
    <s v="CF00"/>
    <s v="OP460"/>
    <s v="7290"/>
    <x v="6"/>
    <s v=""/>
    <x v="2285"/>
    <s v="NG RES HIGH BILL INVESTIGATION"/>
    <x v="17"/>
    <s v="241741"/>
    <s v="VO839505"/>
    <d v="2021-03-04T00:00:00"/>
    <d v="2021-03-05T00:00:00"/>
    <s v="Yes"/>
    <s v="Gas Operations-West"/>
    <x v="17"/>
  </r>
  <r>
    <s v="SYS-AP"/>
    <s v="FC00"/>
    <s v="JRNL00539853"/>
    <s v="CF00-OP460-7290-8930"/>
    <s v="CF00"/>
    <s v="OP460"/>
    <s v="7290"/>
    <x v="6"/>
    <s v=""/>
    <x v="2286"/>
    <s v="NG RES GREASE/REPL SERVICE COCK"/>
    <x v="17"/>
    <s v="241779"/>
    <s v="VO868652"/>
    <d v="2021-08-02T00:00:00"/>
    <d v="2021-08-03T00:00:00"/>
    <s v="Yes"/>
    <s v="Gas Operations-West"/>
    <x v="17"/>
  </r>
  <r>
    <s v="SYS-AP"/>
    <s v="FC00"/>
    <s v="JRNL00533239"/>
    <s v="CF00-OP460-7290-8930"/>
    <s v="CF00"/>
    <s v="OP460"/>
    <s v="7290"/>
    <x v="6"/>
    <s v=""/>
    <x v="2284"/>
    <s v="NG RES GREASE/REPL SERVICE COCK"/>
    <x v="17"/>
    <s v="241749"/>
    <s v="VO846436"/>
    <d v="2021-04-05T00:00:00"/>
    <d v="2021-04-06T00:00:00"/>
    <s v="Yes"/>
    <s v="Gas Operations-West"/>
    <x v="17"/>
  </r>
  <r>
    <s v="SYS-AP"/>
    <s v="FC00"/>
    <s v="JRNL00537982"/>
    <s v="CF00-OP460-7290-8930"/>
    <s v="CF00"/>
    <s v="OP460"/>
    <s v="7290"/>
    <x v="6"/>
    <s v=""/>
    <x v="2284"/>
    <s v="NG RES GREASE/REPL SERVICE COCK"/>
    <x v="17"/>
    <s v="241773"/>
    <s v="VO863307"/>
    <d v="2021-06-30T00:00:00"/>
    <d v="2021-06-30T00:00:00"/>
    <s v="Yes"/>
    <s v="Gas Operations-West"/>
    <x v="17"/>
  </r>
  <r>
    <s v="SYS-AP"/>
    <s v="FC00"/>
    <s v="JRNL00544360"/>
    <s v="CF00-OP460-7290-8930"/>
    <s v="CF00"/>
    <s v="OP460"/>
    <s v="7290"/>
    <x v="6"/>
    <s v=""/>
    <x v="2284"/>
    <s v="NG GREASE/REPL SERVICE COCK"/>
    <x v="17"/>
    <s v="241805"/>
    <s v="VO882723"/>
    <d v="2021-10-20T00:00:00"/>
    <d v="2021-10-21T00:00:00"/>
    <s v="Yes"/>
    <s v="Gas Operations-West"/>
    <x v="17"/>
  </r>
  <r>
    <s v="SYS-AP"/>
    <s v="FC00"/>
    <s v="JRNL00533239"/>
    <s v="CF00-OP460-7290-8930"/>
    <s v="CF00"/>
    <s v="OP460"/>
    <s v="7290"/>
    <x v="6"/>
    <s v=""/>
    <x v="2286"/>
    <s v="NG RES GREASE/ REPL SERVICE COC"/>
    <x v="17"/>
    <s v="241747"/>
    <s v="VO846435"/>
    <d v="2021-04-05T00:00:00"/>
    <d v="2021-04-06T00:00:00"/>
    <s v="Yes"/>
    <s v="Gas Operations-West"/>
    <x v="17"/>
  </r>
  <r>
    <s v="SYS-AP"/>
    <s v="FC00"/>
    <s v="JRNL00529162"/>
    <s v="CF00-OP460-7290-8930"/>
    <s v="CF00"/>
    <s v="OP460"/>
    <s v="7290"/>
    <x v="6"/>
    <s v=""/>
    <x v="2284"/>
    <s v="NG RES GREASE/REPLACE SERVICE C"/>
    <x v="17"/>
    <s v="241736"/>
    <s v="VO832386"/>
    <d v="2021-02-01T00:00:00"/>
    <d v="2021-02-02T00:00:00"/>
    <s v="Yes"/>
    <s v="Gas Operations-West"/>
    <x v="17"/>
  </r>
  <r>
    <s v="SYS-AP"/>
    <s v="FC00"/>
    <s v="JRNL00543195"/>
    <s v="CF00-OP460-7290-8930"/>
    <s v="CF00"/>
    <s v="OP460"/>
    <s v="7290"/>
    <x v="6"/>
    <s v=""/>
    <x v="2284"/>
    <s v="NG RES GREASE/REPL SERVICE VALV"/>
    <x v="17"/>
    <s v="241795"/>
    <s v="VO879551"/>
    <d v="2021-10-01T00:00:00"/>
    <d v="2021-10-04T00:00:00"/>
    <s v="Yes"/>
    <s v="Gas Operations-West"/>
    <x v="17"/>
  </r>
  <r>
    <s v="SYS-AP"/>
    <s v="FC00"/>
    <s v="JRNL00529162"/>
    <s v="CF00-OP460-7290-8930"/>
    <s v="CF00"/>
    <s v="OP460"/>
    <s v="7290"/>
    <x v="6"/>
    <s v=""/>
    <x v="2284"/>
    <s v="NG RES GREASE/REPLACE SERVICE C"/>
    <x v="17"/>
    <s v="241735"/>
    <s v="VO832385"/>
    <d v="2021-02-01T00:00:00"/>
    <d v="2021-02-02T00:00:00"/>
    <s v="Yes"/>
    <s v="Gas Operations-West"/>
    <x v="17"/>
  </r>
  <r>
    <s v="SYS-AP"/>
    <s v="FC00"/>
    <s v="JRNL00536608"/>
    <s v="CF00-OP460-7290-8930"/>
    <s v="CF00"/>
    <s v="OP460"/>
    <s v="7290"/>
    <x v="6"/>
    <s v=""/>
    <x v="2284"/>
    <s v="NG RES GREASE/REPL SERVICE VALV"/>
    <x v="17"/>
    <s v="241765"/>
    <s v="VO857800"/>
    <d v="2021-06-02T00:00:00"/>
    <d v="2021-06-03T00:00:00"/>
    <s v="Yes"/>
    <s v="Gas Operations-West"/>
    <x v="17"/>
  </r>
  <r>
    <s v="SYS-AP"/>
    <s v="FC00"/>
    <s v="JRNL00534459"/>
    <s v="CF00-OP460-7290-8930"/>
    <s v="CF00"/>
    <s v="OP460"/>
    <s v="7290"/>
    <x v="6"/>
    <s v=""/>
    <x v="2285"/>
    <s v="NG RES HIGH BILL INVESTIGATION"/>
    <x v="17"/>
    <s v="241755"/>
    <s v="VO851476"/>
    <d v="2021-04-29T00:00:00"/>
    <d v="2021-04-30T00:00:00"/>
    <s v="Yes"/>
    <s v="Gas Operations-West"/>
    <x v="17"/>
  </r>
  <r>
    <s v="SYS-AP"/>
    <s v="FC00"/>
    <s v="JRNL00532279"/>
    <s v="CF00-OP460-7290-8930"/>
    <s v="CF00"/>
    <s v="OP460"/>
    <s v="7290"/>
    <x v="6"/>
    <s v=""/>
    <x v="2285"/>
    <s v="NG RES HIGH BILL INVESTIGATION"/>
    <x v="17"/>
    <s v="241745"/>
    <s v="VO843580"/>
    <d v="2021-03-22T00:00:00"/>
    <d v="2021-03-23T00:00:00"/>
    <s v="Yes"/>
    <s v="Gas Operations-West"/>
    <x v="17"/>
  </r>
  <r>
    <s v="SYS-AP"/>
    <s v="FC00"/>
    <s v="JRNL00539961"/>
    <s v="CF00-OP460-7290-8930"/>
    <s v="CF00"/>
    <s v="OP460"/>
    <s v="7290"/>
    <x v="6"/>
    <s v=""/>
    <x v="2284"/>
    <s v="NG COM GREASE/REPL SERVICE COCK"/>
    <x v="17"/>
    <s v="241783"/>
    <s v="VO869123"/>
    <d v="2021-08-03T00:00:00"/>
    <d v="2021-08-04T00:00:00"/>
    <s v="Yes"/>
    <s v="Gas Operations-West"/>
    <x v="17"/>
  </r>
  <r>
    <s v="SYS-AP"/>
    <s v="FC00"/>
    <s v="JRNL00531381"/>
    <s v="CF00-OP460-7290-8930"/>
    <s v="CF00"/>
    <s v="OP460"/>
    <s v="7290"/>
    <x v="6"/>
    <s v=""/>
    <x v="2287"/>
    <s v="NG RES GREASE/REPLACE SERVICE C"/>
    <x v="17"/>
    <s v="241741"/>
    <s v="VO839505"/>
    <d v="2021-03-04T00:00:00"/>
    <d v="2021-03-05T00:00:00"/>
    <s v="Yes"/>
    <s v="Gas Operations-West"/>
    <x v="17"/>
  </r>
  <r>
    <s v="SYS-AP"/>
    <s v="FC00"/>
    <s v="JRNL00543535"/>
    <s v="CF00-OP460-7290-8930"/>
    <s v="CF00"/>
    <s v="OP460"/>
    <s v="7290"/>
    <x v="6"/>
    <s v=""/>
    <x v="2284"/>
    <s v="NG COMM GREASE/REPL SERVICE COC"/>
    <x v="17"/>
    <s v="241801"/>
    <s v="VO879869"/>
    <d v="2021-10-05T00:00:00"/>
    <d v="2021-10-06T00:00:00"/>
    <s v="Yes"/>
    <s v="Gas Operations-West"/>
    <x v="17"/>
  </r>
  <r>
    <s v="SYS-AP"/>
    <s v="FC00"/>
    <s v="JRNL00529255"/>
    <s v="CF00-FC460-7830-8930"/>
    <s v="CF00"/>
    <s v="FC460"/>
    <s v="7830"/>
    <x v="6"/>
    <s v=""/>
    <x v="2288"/>
    <s v="METER DEVICES"/>
    <x v="18"/>
    <s v="18004758 RI"/>
    <s v="VO832803"/>
    <d v="2021-02-02T00:00:00"/>
    <d v="2021-02-03T00:00:00"/>
    <s v="Yes"/>
    <s v="Facilities-West"/>
    <x v="16"/>
  </r>
  <r>
    <s v="SYS-AP"/>
    <s v="FC00"/>
    <s v="JRNL00530320"/>
    <s v="CF00-OP460-7290-8930"/>
    <s v="CF00"/>
    <s v="OP460"/>
    <s v="7290"/>
    <x v="6"/>
    <s v=""/>
    <x v="2287"/>
    <s v="NG RES GREASE/ REPL SERVICE COC"/>
    <x v="17"/>
    <s v="241739"/>
    <s v="VO835309"/>
    <d v="2021-02-15T00:00:00"/>
    <d v="2021-02-16T00:00:00"/>
    <s v="Yes"/>
    <s v="Gas Operations-West"/>
    <x v="17"/>
  </r>
  <r>
    <s v="SYS-AP"/>
    <s v="FC00"/>
    <s v="JRNL00541740"/>
    <s v="CF00-OP460-7290-8930"/>
    <s v="CF00"/>
    <s v="OP460"/>
    <s v="7290"/>
    <x v="6"/>
    <s v=""/>
    <x v="2284"/>
    <s v="NG RES GREASE/REPL SERVICE VALV"/>
    <x v="17"/>
    <s v="241789"/>
    <s v="VO874701"/>
    <d v="2021-09-07T00:00:00"/>
    <d v="2021-09-07T00:00:00"/>
    <s v="Yes"/>
    <s v="Gas Operations-West"/>
    <x v="17"/>
  </r>
  <r>
    <s v="SYS-AP"/>
    <s v="FC00"/>
    <s v="JRNL00536392"/>
    <s v="CF00-OP460-7290-8930"/>
    <s v="CF00"/>
    <s v="OP460"/>
    <s v="7290"/>
    <x v="6"/>
    <s v=""/>
    <x v="2286"/>
    <s v="NG RES GREASE/REPL SERVICE VALV"/>
    <x v="17"/>
    <s v="241763"/>
    <s v="VO857570"/>
    <d v="2021-06-01T00:00:00"/>
    <d v="2021-06-02T00:00:00"/>
    <s v="Yes"/>
    <s v="Gas Operations-West"/>
    <x v="17"/>
  </r>
  <r>
    <s v="SYS-AP"/>
    <s v="FC00"/>
    <s v="JRNL00541292"/>
    <s v="CF00-OP460-7290-8930"/>
    <s v="CF00"/>
    <s v="OP460"/>
    <s v="7290"/>
    <x v="6"/>
    <s v=""/>
    <x v="2284"/>
    <s v="NG RES GREASE/REPL SERVICE VALV"/>
    <x v="17"/>
    <s v="241785"/>
    <s v="VO873958"/>
    <d v="2021-08-31T00:00:00"/>
    <d v="2021-08-31T00:00:00"/>
    <s v="Yes"/>
    <s v="Gas Operations-West"/>
    <x v="17"/>
  </r>
  <r>
    <s v="SYS-AP"/>
    <s v="FC00"/>
    <s v="JRNL00545815"/>
    <s v="CF00-OP460-7290-8930"/>
    <s v="CF00"/>
    <s v="OP460"/>
    <s v="7290"/>
    <x v="6"/>
    <s v=""/>
    <x v="2284"/>
    <s v="NG RES GREASE/REPL SERVICE VALV"/>
    <x v="17"/>
    <s v="241812"/>
    <s v="VO885884"/>
    <d v="2021-11-09T00:00:00"/>
    <d v="2021-11-10T00:00:00"/>
    <s v="Yes"/>
    <s v="Gas Operations-West"/>
    <x v="17"/>
  </r>
  <r>
    <s v="SYS-AP"/>
    <s v="FC00"/>
    <s v="JRNL00529162"/>
    <s v="CF00-OP460-7290-8930"/>
    <s v="CF00"/>
    <s v="OP460"/>
    <s v="7290"/>
    <x v="6"/>
    <s v=""/>
    <x v="2286"/>
    <s v="NG RES GREASE/REPLACE SERVICE C"/>
    <x v="17"/>
    <s v="241737"/>
    <s v="VO832387"/>
    <d v="2021-02-01T00:00:00"/>
    <d v="2021-02-02T00:00:00"/>
    <s v="Yes"/>
    <s v="Gas Operations-West"/>
    <x v="17"/>
  </r>
  <r>
    <s v="AA"/>
    <s v="CU00"/>
    <s v="JRNL00545242"/>
    <s v="CF00-OP460-6120-8930"/>
    <s v="CF00"/>
    <s v="OP460"/>
    <s v="6120"/>
    <x v="6"/>
    <s v=""/>
    <x v="2289"/>
    <s v="OP460_Payroll Accrual 1B"/>
    <x v="0"/>
    <s v="F8_OP460_PA1B"/>
    <s v="TARGET"/>
    <d v="2021-10-31T00:00:00"/>
    <d v="2021-11-03T00:00:00"/>
    <s v="Yes"/>
    <s v="Gas Operations-West"/>
    <x v="0"/>
  </r>
  <r>
    <s v="AA"/>
    <s v="CU00"/>
    <s v="JRNL00529972"/>
    <s v="CF00-OP460-6120-8930"/>
    <s v="CF00"/>
    <s v="OP460"/>
    <s v="6120"/>
    <x v="6"/>
    <s v=""/>
    <x v="2290"/>
    <s v="OP460_Payroll Accrual 1B"/>
    <x v="0"/>
    <s v="F8_OP460_PA1B"/>
    <s v="JRNL00529949"/>
    <d v="2021-02-28T00:00:00"/>
    <d v="2021-03-03T00:00:00"/>
    <s v="Yes"/>
    <s v="Gas Operations-West"/>
    <x v="0"/>
  </r>
  <r>
    <s v="AA"/>
    <s v="CU00"/>
    <s v="JRNL00543502"/>
    <s v="CF00-OP460-6120-8930"/>
    <s v="CF00"/>
    <s v="OP460"/>
    <s v="6120"/>
    <x v="6"/>
    <s v=""/>
    <x v="2291"/>
    <s v="OP460_Payroll Accrual 1B"/>
    <x v="0"/>
    <s v="F8_OP460_PA1B"/>
    <s v="JRNL00543485"/>
    <d v="2021-10-31T00:00:00"/>
    <d v="2021-11-03T00:00:00"/>
    <s v="Yes"/>
    <s v="Gas Operations-West"/>
    <x v="0"/>
  </r>
  <r>
    <s v="SYS-AP"/>
    <s v="FC00"/>
    <s v="JRNL00530627"/>
    <s v="CF00-FC460-7830-8930"/>
    <s v="CF00"/>
    <s v="FC460"/>
    <s v="7830"/>
    <x v="6"/>
    <s v=""/>
    <x v="2292"/>
    <s v="MAINT OF METERS"/>
    <x v="19"/>
    <s v="S100901381.002"/>
    <s v="VO837725"/>
    <d v="2021-02-24T00:00:00"/>
    <d v="2021-02-25T00:00:00"/>
    <s v="Yes"/>
    <s v="Facilities-West"/>
    <x v="16"/>
  </r>
  <r>
    <s v="AA"/>
    <s v="CU00"/>
    <s v="JRNL00543485"/>
    <s v="CF00-OP460-6120-8930"/>
    <s v="CF00"/>
    <s v="OP460"/>
    <s v="6120"/>
    <x v="6"/>
    <s v=""/>
    <x v="2293"/>
    <s v="OP460_Payroll Accrual 1B"/>
    <x v="0"/>
    <s v="F8_OP460_PA1B"/>
    <s v="TARGET"/>
    <d v="2021-09-30T00:00:00"/>
    <d v="2021-10-05T00:00:00"/>
    <s v="Yes"/>
    <s v="Gas Operations-West"/>
    <x v="0"/>
  </r>
  <r>
    <s v="SYS-AP"/>
    <s v="FC00"/>
    <s v="JRNL00543535"/>
    <s v="CF00-OP460-7290-8930"/>
    <s v="CF00"/>
    <s v="OP460"/>
    <s v="7290"/>
    <x v="6"/>
    <s v=""/>
    <x v="2284"/>
    <s v="NG RES GREASE/REPL SERVICE COCK"/>
    <x v="17"/>
    <s v="241801"/>
    <s v="VO879869"/>
    <d v="2021-10-05T00:00:00"/>
    <d v="2021-10-06T00:00:00"/>
    <s v="Yes"/>
    <s v="Gas Operations-West"/>
    <x v="17"/>
  </r>
  <r>
    <s v="SYS-AP"/>
    <s v="FC00"/>
    <s v="JRNL00531974"/>
    <s v="CF00-OP460-7290-8930"/>
    <s v="CF00"/>
    <s v="OP460"/>
    <s v="7290"/>
    <x v="6"/>
    <s v=""/>
    <x v="2283"/>
    <s v="NG RES GREASE/ REPL SERVICE COC"/>
    <x v="17"/>
    <s v="241742"/>
    <s v="VO840816"/>
    <d v="2021-03-10T00:00:00"/>
    <d v="2021-03-11T00:00:00"/>
    <s v="Yes"/>
    <s v="Gas Operations-West"/>
    <x v="17"/>
  </r>
  <r>
    <s v="SYS-AP"/>
    <s v="FC00"/>
    <s v="JRNL00543535"/>
    <s v="CF00-OP460-7290-8930"/>
    <s v="CF00"/>
    <s v="OP460"/>
    <s v="7290"/>
    <x v="6"/>
    <s v=""/>
    <x v="2284"/>
    <s v="NG RES GREASE/REPL SERVICE COCK"/>
    <x v="17"/>
    <s v="241797"/>
    <s v="VO879860"/>
    <d v="2021-10-05T00:00:00"/>
    <d v="2021-10-06T00:00:00"/>
    <s v="Yes"/>
    <s v="Gas Operations-West"/>
    <x v="17"/>
  </r>
  <r>
    <s v="AA"/>
    <s v="CU00"/>
    <s v="JRNL00529949"/>
    <s v="CF00-OP460-6110-8930"/>
    <s v="CF00"/>
    <s v="OP460"/>
    <s v="6110"/>
    <x v="6"/>
    <s v=""/>
    <x v="2294"/>
    <s v="OP460_Payroll Accrual 1A"/>
    <x v="0"/>
    <s v="F8_OP460_PA1A"/>
    <s v="TARGET"/>
    <d v="2021-01-31T00:00:00"/>
    <d v="2021-02-10T00:00:00"/>
    <s v="Yes"/>
    <s v="Gas Operations-West"/>
    <x v="1"/>
  </r>
  <r>
    <s v="SYS-AP"/>
    <s v="FC00"/>
    <s v="JRNL00541740"/>
    <s v="CF00-OP460-7290-8930"/>
    <s v="CF00"/>
    <s v="OP460"/>
    <s v="7290"/>
    <x v="6"/>
    <s v=""/>
    <x v="2284"/>
    <s v="NG RES GREASE/REPL SERVICE COCK"/>
    <x v="17"/>
    <s v="241793"/>
    <s v="VO874703"/>
    <d v="2021-09-07T00:00:00"/>
    <d v="2021-09-07T00:00:00"/>
    <s v="Yes"/>
    <s v="Gas Operations-West"/>
    <x v="17"/>
  </r>
  <r>
    <s v="AA"/>
    <s v="CU00"/>
    <s v="JRNL00529972"/>
    <s v="CF00-OP460-6110-8930"/>
    <s v="CF00"/>
    <s v="OP460"/>
    <s v="6110"/>
    <x v="6"/>
    <s v=""/>
    <x v="2295"/>
    <s v="OP460_Payroll Accrual 1A"/>
    <x v="0"/>
    <s v="F8_OP460_PA1A"/>
    <s v="JRNL00529949"/>
    <d v="2021-02-28T00:00:00"/>
    <d v="2021-03-03T00:00:00"/>
    <s v="Yes"/>
    <s v="Gas Operations-West"/>
    <x v="1"/>
  </r>
  <r>
    <s v="SYS-AP"/>
    <s v="FC00"/>
    <s v="JRNL00541278"/>
    <s v="CF00-FC460-7830-8930"/>
    <s v="CF00"/>
    <s v="FC460"/>
    <s v="7830"/>
    <x v="6"/>
    <s v=""/>
    <x v="2296"/>
    <s v="MATERIALS"/>
    <x v="13"/>
    <s v="1123014"/>
    <s v="VO873505"/>
    <d v="2021-08-30T00:00:00"/>
    <d v="2021-08-31T00:00:00"/>
    <s v="Yes"/>
    <s v="Facilities-West"/>
    <x v="16"/>
  </r>
  <r>
    <s v="SYS-AP"/>
    <s v="FC00"/>
    <s v="JRNL00541278"/>
    <s v="CF00-FC460-7830-8930"/>
    <s v="CF00"/>
    <s v="FC460"/>
    <s v="7830"/>
    <x v="6"/>
    <s v=""/>
    <x v="2297"/>
    <s v="FLANGE ISOLATION KIT"/>
    <x v="13"/>
    <s v="1123094"/>
    <s v="VO873506"/>
    <d v="2021-08-30T00:00:00"/>
    <d v="2021-08-31T00:00:00"/>
    <s v="Yes"/>
    <s v="Facilities-West"/>
    <x v="16"/>
  </r>
  <r>
    <s v="AA"/>
    <s v="CU00"/>
    <s v="JRNL00543502"/>
    <s v="CF00-OP460-6110-8930"/>
    <s v="CF00"/>
    <s v="OP460"/>
    <s v="6110"/>
    <x v="6"/>
    <s v=""/>
    <x v="2298"/>
    <s v="OP460_Payroll Accrual 1A"/>
    <x v="0"/>
    <s v="F8_OP460_PA1A"/>
    <s v="JRNL00543485"/>
    <d v="2021-10-31T00:00:00"/>
    <d v="2021-11-03T00:00:00"/>
    <s v="Yes"/>
    <s v="Gas Operations-West"/>
    <x v="1"/>
  </r>
  <r>
    <s v="AA"/>
    <s v="CU00"/>
    <s v="JRNL00545242"/>
    <s v="CF00-OP460-6110-8930"/>
    <s v="CF00"/>
    <s v="OP460"/>
    <s v="6110"/>
    <x v="6"/>
    <s v=""/>
    <x v="2299"/>
    <s v="OP460_Payroll Accrual 1A"/>
    <x v="0"/>
    <s v="F8_OP460_PA1A"/>
    <s v="TARGET"/>
    <d v="2021-10-31T00:00:00"/>
    <d v="2021-11-03T00:00:00"/>
    <s v="Yes"/>
    <s v="Gas Operations-West"/>
    <x v="1"/>
  </r>
  <r>
    <s v="AA"/>
    <s v="CU00"/>
    <s v="JRNL00541819"/>
    <s v="CF00-OP460-6120-8930"/>
    <s v="CF00"/>
    <s v="OP460"/>
    <s v="6120"/>
    <x v="6"/>
    <s v=""/>
    <x v="2300"/>
    <s v="OP460_Payroll Accrual 1B"/>
    <x v="0"/>
    <s v="F8_OP460_PA1B"/>
    <s v="TARGET"/>
    <d v="2021-08-31T00:00:00"/>
    <d v="2021-09-08T00:00:00"/>
    <s v="Yes"/>
    <s v="Gas Operations-West"/>
    <x v="0"/>
  </r>
  <r>
    <s v="AA"/>
    <s v="CU00"/>
    <s v="JRNL00546838"/>
    <s v="CF00-OP460-6120-8930"/>
    <s v="CF00"/>
    <s v="OP460"/>
    <s v="6120"/>
    <x v="6"/>
    <s v=""/>
    <x v="2301"/>
    <s v="OP460_Payroll Accrual 1B"/>
    <x v="0"/>
    <s v="F8_OP460_PA1B"/>
    <s v="TARGET"/>
    <d v="2021-11-30T00:00:00"/>
    <d v="2021-12-05T00:00:00"/>
    <s v="Yes"/>
    <s v="Gas Operations-West"/>
    <x v="0"/>
  </r>
  <r>
    <s v="AA"/>
    <s v="CU00"/>
    <s v="JRNL00540124"/>
    <s v="CF00-OP460-6120-8930"/>
    <s v="CF00"/>
    <s v="OP460"/>
    <s v="6120"/>
    <x v="6"/>
    <s v=""/>
    <x v="2302"/>
    <s v="OP460_Payroll Accrual 1B"/>
    <x v="0"/>
    <s v="F8_OP460_PA1B"/>
    <s v="TARGET"/>
    <d v="2021-07-31T00:00:00"/>
    <d v="2021-08-04T00:00:00"/>
    <s v="Yes"/>
    <s v="Gas Operations-West"/>
    <x v="0"/>
  </r>
  <r>
    <s v="AA"/>
    <s v="CU00"/>
    <s v="JRNL00548545"/>
    <s v="CF00-OP460-6320-8930"/>
    <s v="CF00"/>
    <s v="OP460"/>
    <s v="6320"/>
    <x v="6"/>
    <s v=""/>
    <x v="2303"/>
    <s v="Clear OP460 Veh (incl Storm Proj)"/>
    <x v="0"/>
    <s v="F5_OP460_STRMVEH"/>
    <s v="TARGET"/>
    <d v="2021-12-31T00:00:00"/>
    <d v="2022-01-07T00:00:00"/>
    <s v="Yes"/>
    <s v="Gas Operations-West"/>
    <x v="2"/>
  </r>
  <r>
    <s v="AA"/>
    <s v="CU00"/>
    <s v="JRNL00548545"/>
    <s v="CF00-OP460-6310-8930"/>
    <s v="CF00"/>
    <s v="OP460"/>
    <s v="6310"/>
    <x v="6"/>
    <s v=""/>
    <x v="2304"/>
    <s v="Clear OP460 Veh (incl Storm Proj)"/>
    <x v="0"/>
    <s v="F5_OP460_STRMVEH"/>
    <s v="TARGET"/>
    <d v="2021-12-31T00:00:00"/>
    <d v="2022-01-07T00:00:00"/>
    <s v="Yes"/>
    <s v="Gas Operations-West"/>
    <x v="10"/>
  </r>
  <r>
    <s v="AA"/>
    <s v="CU00"/>
    <s v="JRNL00543485"/>
    <s v="CF00-OP460-6110-8930"/>
    <s v="CF00"/>
    <s v="OP460"/>
    <s v="6110"/>
    <x v="6"/>
    <s v=""/>
    <x v="2305"/>
    <s v="OP460_Payroll Accrual 1A"/>
    <x v="0"/>
    <s v="F8_OP460_PA1A"/>
    <s v="TARGET"/>
    <d v="2021-09-30T00:00:00"/>
    <d v="2021-10-05T00:00:00"/>
    <s v="Yes"/>
    <s v="Gas Operations-West"/>
    <x v="1"/>
  </r>
  <r>
    <s v="AA"/>
    <s v="CU00"/>
    <s v="JRNL00541819"/>
    <s v="CF00-OP460-6110-8930"/>
    <s v="CF00"/>
    <s v="OP460"/>
    <s v="6110"/>
    <x v="6"/>
    <s v=""/>
    <x v="2306"/>
    <s v="OP460_Payroll Accrual 1A"/>
    <x v="0"/>
    <s v="F8_OP460_PA1A"/>
    <s v="TARGET"/>
    <d v="2021-08-31T00:00:00"/>
    <d v="2021-09-08T00:00:00"/>
    <s v="Yes"/>
    <s v="Gas Operations-West"/>
    <x v="1"/>
  </r>
  <r>
    <s v="SYS-AP"/>
    <s v="FC00"/>
    <s v="JRNL00536608"/>
    <s v="CF00-FC460-7830-8930"/>
    <s v="CF00"/>
    <s v="FC460"/>
    <s v="7830"/>
    <x v="6"/>
    <s v=""/>
    <x v="2307"/>
    <s v="COGEN STATION - CLEAR SPRINGS"/>
    <x v="2"/>
    <s v="1910"/>
    <s v="VO857794"/>
    <d v="2021-06-02T00:00:00"/>
    <d v="2021-06-03T00:00:00"/>
    <s v="Yes"/>
    <s v="Facilities-West"/>
    <x v="16"/>
  </r>
  <r>
    <s v="AA"/>
    <s v="CU00"/>
    <s v="JRNL00546838"/>
    <s v="CF00-OP460-6110-8930"/>
    <s v="CF00"/>
    <s v="OP460"/>
    <s v="6110"/>
    <x v="6"/>
    <s v=""/>
    <x v="2308"/>
    <s v="OP460_Payroll Accrual 1A"/>
    <x v="0"/>
    <s v="F8_OP460_PA1A"/>
    <s v="TARGET"/>
    <d v="2021-11-30T00:00:00"/>
    <d v="2021-12-05T00:00:00"/>
    <s v="Yes"/>
    <s v="Gas Operations-West"/>
    <x v="1"/>
  </r>
  <r>
    <s v="AA"/>
    <s v="CU00"/>
    <s v="JRNL00540124"/>
    <s v="CF00-OP460-6110-8930"/>
    <s v="CF00"/>
    <s v="OP460"/>
    <s v="6110"/>
    <x v="6"/>
    <s v=""/>
    <x v="2309"/>
    <s v="OP460_Payroll Accrual 1A"/>
    <x v="0"/>
    <s v="F8_OP460_PA1A"/>
    <s v="TARGET"/>
    <d v="2021-07-31T00:00:00"/>
    <d v="2021-08-04T00:00:00"/>
    <s v="Yes"/>
    <s v="Gas Operations-West"/>
    <x v="1"/>
  </r>
  <r>
    <s v="AA"/>
    <s v="CU00"/>
    <s v="JRNL00533162"/>
    <s v="CF00-OP460-6110-8930"/>
    <s v="CF00"/>
    <s v="OP460"/>
    <s v="6110"/>
    <x v="6"/>
    <s v=""/>
    <x v="2310"/>
    <s v="OP460_Payroll Accrual 1A"/>
    <x v="0"/>
    <s v="F8_OP460_PA1A"/>
    <s v="TARGET"/>
    <d v="2021-03-31T00:00:00"/>
    <d v="2021-04-06T00:00:00"/>
    <s v="Yes"/>
    <s v="Gas Operations-West"/>
    <x v="1"/>
  </r>
  <r>
    <s v="AA"/>
    <s v="CU00"/>
    <s v="JRNL00531225"/>
    <s v="CF00-OP460-6110-8930"/>
    <s v="CF00"/>
    <s v="OP460"/>
    <s v="6110"/>
    <x v="6"/>
    <s v=""/>
    <x v="2311"/>
    <s v="OP460_Payroll Accrual 1A"/>
    <x v="0"/>
    <s v="F8_OP460_PA1A"/>
    <s v="TARGET"/>
    <d v="2021-02-28T00:00:00"/>
    <d v="2021-03-03T00:00:00"/>
    <s v="Yes"/>
    <s v="Gas Operations-West"/>
    <x v="1"/>
  </r>
  <r>
    <s v="PY"/>
    <s v="FC00"/>
    <s v="JRNL00547898"/>
    <s v="CF00-MS410-6110-8930"/>
    <s v="CF00"/>
    <s v="MS410"/>
    <s v="6110"/>
    <x v="6"/>
    <s v=""/>
    <x v="678"/>
    <s v="FC B50-Salaries"/>
    <x v="0"/>
    <s v=""/>
    <s v="JRNL00547898"/>
    <d v="2021-12-16T00:00:00"/>
    <d v="2022-01-03T00:00:00"/>
    <s v="Yes"/>
    <s v="Measurement-SF"/>
    <x v="1"/>
  </r>
  <r>
    <s v="AA"/>
    <s v="CU00"/>
    <s v="JRNL00533162"/>
    <s v="CF00-OP460-6120-8930"/>
    <s v="CF00"/>
    <s v="OP460"/>
    <s v="6120"/>
    <x v="6"/>
    <s v=""/>
    <x v="2312"/>
    <s v="OP460_Payroll Accrual 1B"/>
    <x v="0"/>
    <s v="F8_OP460_PA1B"/>
    <s v="TARGET"/>
    <d v="2021-03-31T00:00:00"/>
    <d v="2021-04-06T00:00:00"/>
    <s v="Yes"/>
    <s v="Gas Operations-West"/>
    <x v="0"/>
  </r>
  <r>
    <s v="AA"/>
    <s v="CU00"/>
    <s v="JRNL00531225"/>
    <s v="CF00-OP460-6120-8930"/>
    <s v="CF00"/>
    <s v="OP460"/>
    <s v="6120"/>
    <x v="6"/>
    <s v=""/>
    <x v="2313"/>
    <s v="OP460_Payroll Accrual 1B"/>
    <x v="0"/>
    <s v="F8_OP460_PA1B"/>
    <s v="TARGET"/>
    <d v="2021-02-28T00:00:00"/>
    <d v="2021-03-03T00:00:00"/>
    <s v="Yes"/>
    <s v="Gas Operations-West"/>
    <x v="0"/>
  </r>
  <r>
    <s v="AA"/>
    <s v="CU00"/>
    <s v="JRNL00548555"/>
    <s v="CF00-OP460-6120-8930"/>
    <s v="CF00"/>
    <s v="OP460"/>
    <s v="6120"/>
    <x v="6"/>
    <s v=""/>
    <x v="2314"/>
    <s v="OP460_Payroll Accrual 1B"/>
    <x v="0"/>
    <s v="F8_OP460_PA1B"/>
    <s v="TARGET"/>
    <d v="2021-12-31T00:00:00"/>
    <d v="2022-01-07T00:00:00"/>
    <s v="Yes"/>
    <s v="Gas Operations-West"/>
    <x v="0"/>
  </r>
  <r>
    <s v="AA"/>
    <s v="CU00"/>
    <s v="JRNL00538416"/>
    <s v="CF00-OP460-6120-8930"/>
    <s v="CF00"/>
    <s v="OP460"/>
    <s v="6120"/>
    <x v="6"/>
    <s v=""/>
    <x v="1445"/>
    <s v="OP460_Payroll Accrual 1B"/>
    <x v="0"/>
    <s v="F8_OP460_PA1B"/>
    <s v="TARGET"/>
    <d v="2021-06-30T00:00:00"/>
    <d v="2021-07-06T00:00:00"/>
    <s v="Yes"/>
    <s v="Gas Operations-West"/>
    <x v="0"/>
  </r>
  <r>
    <s v="AA"/>
    <s v="CU00"/>
    <s v="JRNL00548545"/>
    <s v="CF00-OP460-6390-8930"/>
    <s v="CF00"/>
    <s v="OP460"/>
    <s v="6390"/>
    <x v="6"/>
    <s v=""/>
    <x v="1303"/>
    <s v="Clear OP460 Veh (incl Storm Proj)"/>
    <x v="0"/>
    <s v="F5_OP460_STRMVEH"/>
    <s v="TARGET"/>
    <d v="2021-12-31T00:00:00"/>
    <d v="2022-01-07T00:00:00"/>
    <s v="Yes"/>
    <s v="Gas Operations-West"/>
    <x v="12"/>
  </r>
  <r>
    <s v="SYS-AP"/>
    <s v="FC00"/>
    <s v="JRNL00543535"/>
    <s v="CF00-OP460-7290-8930"/>
    <s v="CF00"/>
    <s v="OP460"/>
    <s v="7290"/>
    <x v="6"/>
    <s v=""/>
    <x v="2284"/>
    <s v="RES NG GREASE/REPL SERVICE COCK"/>
    <x v="17"/>
    <s v="241799"/>
    <s v="VO879864"/>
    <d v="2021-10-05T00:00:00"/>
    <d v="2021-10-06T00:00:00"/>
    <s v="Yes"/>
    <s v="Gas Operations-West"/>
    <x v="17"/>
  </r>
  <r>
    <s v="AA"/>
    <s v="CU00"/>
    <s v="JRNL00548545"/>
    <s v="CF00-OP460-6330-8930"/>
    <s v="CF00"/>
    <s v="OP460"/>
    <s v="6330"/>
    <x v="6"/>
    <s v=""/>
    <x v="2315"/>
    <s v="Clear OP460 Veh (incl Storm Proj)"/>
    <x v="0"/>
    <s v="F5_OP460_STRMVEH"/>
    <s v="TARGET"/>
    <d v="2021-12-31T00:00:00"/>
    <d v="2022-01-07T00:00:00"/>
    <s v="Yes"/>
    <s v="Gas Operations-West"/>
    <x v="11"/>
  </r>
  <r>
    <s v="AA"/>
    <s v="CU00"/>
    <s v="JRNL00546828"/>
    <s v="CF00-OP460-6320-8930"/>
    <s v="CF00"/>
    <s v="OP460"/>
    <s v="6320"/>
    <x v="6"/>
    <s v=""/>
    <x v="2316"/>
    <s v="Clear OP460 Veh (incl Storm Proj)"/>
    <x v="0"/>
    <s v="F5_OP460_STRMVEH"/>
    <s v="TARGET"/>
    <d v="2021-11-30T00:00:00"/>
    <d v="2021-12-05T00:00:00"/>
    <s v="Yes"/>
    <s v="Gas Operations-West"/>
    <x v="2"/>
  </r>
  <r>
    <s v="SYS-AP"/>
    <s v="FC00"/>
    <s v="JRNL00529702"/>
    <s v="CF00-OP460-7290-8930"/>
    <s v="CF00"/>
    <s v="OP460"/>
    <s v="7290"/>
    <x v="6"/>
    <s v=""/>
    <x v="2287"/>
    <s v="NG RES GREASE/ REPL SERVICE COC"/>
    <x v="17"/>
    <s v="241738"/>
    <s v="VO833871"/>
    <d v="2021-02-08T00:00:00"/>
    <d v="2021-02-09T00:00:00"/>
    <s v="Yes"/>
    <s v="Gas Operations-West"/>
    <x v="17"/>
  </r>
  <r>
    <s v="AA"/>
    <s v="CU00"/>
    <s v="JRNL00546828"/>
    <s v="CF00-OP460-6310-8930"/>
    <s v="CF00"/>
    <s v="OP460"/>
    <s v="6310"/>
    <x v="6"/>
    <s v=""/>
    <x v="2317"/>
    <s v="Clear OP460 Veh (incl Storm Proj)"/>
    <x v="0"/>
    <s v="F5_OP460_STRMVEH"/>
    <s v="TARGET"/>
    <d v="2021-11-30T00:00:00"/>
    <d v="2021-12-05T00:00:00"/>
    <s v="Yes"/>
    <s v="Gas Operations-West"/>
    <x v="10"/>
  </r>
  <r>
    <s v="AA"/>
    <s v="CU00"/>
    <s v="JRNL00546828"/>
    <s v="CF00-OP460-6390-8930"/>
    <s v="CF00"/>
    <s v="OP460"/>
    <s v="6390"/>
    <x v="6"/>
    <s v=""/>
    <x v="2318"/>
    <s v="Clear OP460 Veh (incl Storm Proj)"/>
    <x v="0"/>
    <s v="F5_OP460_STRMVEH"/>
    <s v="TARGET"/>
    <d v="2021-11-30T00:00:00"/>
    <d v="2021-12-05T00:00:00"/>
    <s v="Yes"/>
    <s v="Gas Operations-West"/>
    <x v="12"/>
  </r>
  <r>
    <s v="AA"/>
    <s v="CU00"/>
    <s v="JRNL00546828"/>
    <s v="CF00-OP460-6330-8930"/>
    <s v="CF00"/>
    <s v="OP460"/>
    <s v="6330"/>
    <x v="6"/>
    <s v=""/>
    <x v="2319"/>
    <s v="Clear OP460 Veh (incl Storm Proj)"/>
    <x v="0"/>
    <s v="F5_OP460_STRMVEH"/>
    <s v="TARGET"/>
    <d v="2021-11-30T00:00:00"/>
    <d v="2021-12-05T00:00:00"/>
    <s v="Yes"/>
    <s v="Gas Operations-West"/>
    <x v="11"/>
  </r>
  <r>
    <s v="AA"/>
    <s v="CU00"/>
    <s v="JRNL00545232"/>
    <s v="CF00-OP460-6390-8930"/>
    <s v="CF00"/>
    <s v="OP460"/>
    <s v="6390"/>
    <x v="6"/>
    <s v=""/>
    <x v="1464"/>
    <s v="Clear OP460 Veh (incl Storm Proj)"/>
    <x v="0"/>
    <s v="F5_OP460_STRMVEH"/>
    <s v="TARGET"/>
    <d v="2021-10-31T00:00:00"/>
    <d v="2021-11-03T00:00:00"/>
    <s v="Yes"/>
    <s v="Gas Operations-West"/>
    <x v="12"/>
  </r>
  <r>
    <s v="PY"/>
    <s v="FC00"/>
    <s v="JRNL00530014"/>
    <s v="CF00-OP460-6120-8930"/>
    <s v="CF00"/>
    <s v="OP460"/>
    <s v="6120"/>
    <x v="6"/>
    <s v=""/>
    <x v="2320"/>
    <s v="FC B06-OT/On Call/CT"/>
    <x v="0"/>
    <s v=""/>
    <s v="JRNL00530014"/>
    <d v="2021-02-11T00:00:00"/>
    <d v="2021-03-01T00:00:00"/>
    <s v="Yes"/>
    <s v="Gas Operations-West"/>
    <x v="0"/>
  </r>
  <r>
    <s v="PY"/>
    <s v="FC00"/>
    <s v="JRNL00538016"/>
    <s v="CF00-MS410-6110-8930"/>
    <s v="CF00"/>
    <s v="MS410"/>
    <s v="6110"/>
    <x v="6"/>
    <s v=""/>
    <x v="678"/>
    <s v="FC B26-Salaries"/>
    <x v="0"/>
    <s v=""/>
    <s v="JRNL00538016"/>
    <d v="2021-06-30T00:00:00"/>
    <d v="2021-07-01T00:00:00"/>
    <s v="Yes"/>
    <s v="Measurement-SF"/>
    <x v="1"/>
  </r>
  <r>
    <s v="AA"/>
    <s v="CU00"/>
    <s v="JRNL00546829"/>
    <s v="CF00-OP460-6230-8930"/>
    <s v="CF00"/>
    <s v="OP460"/>
    <s v="6230"/>
    <x v="6"/>
    <s v=""/>
    <x v="2321"/>
    <s v="Clear OP460 Py and 62s (excl Storm Proj)"/>
    <x v="0"/>
    <s v="F5_OP460_STRMPYD"/>
    <s v="TARGET"/>
    <d v="2021-11-30T00:00:00"/>
    <d v="2021-12-05T00:00:00"/>
    <s v="Yes"/>
    <s v="Gas Operations-West"/>
    <x v="15"/>
  </r>
  <r>
    <s v="PY"/>
    <s v="FC00"/>
    <s v="JRNL00535891"/>
    <s v="CF00-OP460-6120-8930"/>
    <s v="CF00"/>
    <s v="OP460"/>
    <s v="6120"/>
    <x v="6"/>
    <s v=""/>
    <x v="2322"/>
    <s v="FC B20-OT/On Call/CT"/>
    <x v="0"/>
    <s v=""/>
    <s v="JRNL00535891"/>
    <d v="2021-05-20T00:00:00"/>
    <d v="2021-06-01T00:00:00"/>
    <s v="Yes"/>
    <s v="Gas Operations-West"/>
    <x v="0"/>
  </r>
  <r>
    <s v="AA"/>
    <s v="CU00"/>
    <s v="JRNL00546829"/>
    <s v="CF00-OP460-6220-8930"/>
    <s v="CF00"/>
    <s v="OP460"/>
    <s v="6220"/>
    <x v="6"/>
    <s v=""/>
    <x v="2323"/>
    <s v="Clear OP460 Py and 62s (excl Storm Proj)"/>
    <x v="0"/>
    <s v="F5_OP460_STRMPYD"/>
    <s v="TARGET"/>
    <d v="2021-11-30T00:00:00"/>
    <d v="2021-12-05T00:00:00"/>
    <s v="Yes"/>
    <s v="Gas Operations-West"/>
    <x v="4"/>
  </r>
  <r>
    <s v="AA"/>
    <s v="CU00"/>
    <s v="JRNL00546829"/>
    <s v="CF00-OP460-6120-8930"/>
    <s v="CF00"/>
    <s v="OP460"/>
    <s v="6120"/>
    <x v="6"/>
    <s v=""/>
    <x v="2324"/>
    <s v="Clear OP460 Py and 62s (excl Storm Proj)"/>
    <x v="0"/>
    <s v="F5_OP460_STRMPYD"/>
    <s v="TARGET"/>
    <d v="2021-11-30T00:00:00"/>
    <d v="2021-12-05T00:00:00"/>
    <s v="Yes"/>
    <s v="Gas Operations-West"/>
    <x v="0"/>
  </r>
  <r>
    <s v="AA"/>
    <s v="CU00"/>
    <s v="JRNL00546829"/>
    <s v="CF00-OP460-6110-8930"/>
    <s v="CF00"/>
    <s v="OP460"/>
    <s v="6110"/>
    <x v="6"/>
    <s v=""/>
    <x v="2325"/>
    <s v="Clear OP460 Py and 62s (excl Storm Proj)"/>
    <x v="0"/>
    <s v="F5_OP460_STRMPYD"/>
    <s v="TARGET"/>
    <d v="2021-11-30T00:00:00"/>
    <d v="2021-12-05T00:00:00"/>
    <s v="Yes"/>
    <s v="Gas Operations-West"/>
    <x v="1"/>
  </r>
  <r>
    <s v="AA"/>
    <s v="CU00"/>
    <s v="JRNL00546829"/>
    <s v="CF00-OP460-6290-8930"/>
    <s v="CF00"/>
    <s v="OP460"/>
    <s v="6290"/>
    <x v="6"/>
    <s v=""/>
    <x v="2326"/>
    <s v="Clear OP460 Py and 62s (excl Storm Proj)"/>
    <x v="0"/>
    <s v="F5_OP460_STRMPYD"/>
    <s v="TARGET"/>
    <d v="2021-11-30T00:00:00"/>
    <d v="2021-12-05T00:00:00"/>
    <s v="Yes"/>
    <s v="Gas Operations-West"/>
    <x v="8"/>
  </r>
  <r>
    <s v="AA"/>
    <s v="CU00"/>
    <s v="JRNL00546829"/>
    <s v="CF00-OP460-6260-8930"/>
    <s v="CF00"/>
    <s v="OP460"/>
    <s v="6260"/>
    <x v="6"/>
    <s v=""/>
    <x v="2327"/>
    <s v="Clear OP460 Py and 62s (excl Storm Proj)"/>
    <x v="0"/>
    <s v="F5_OP460_STRMPYD"/>
    <s v="TARGET"/>
    <d v="2021-11-30T00:00:00"/>
    <d v="2021-12-05T00:00:00"/>
    <s v="Yes"/>
    <s v="Gas Operations-West"/>
    <x v="18"/>
  </r>
  <r>
    <s v="AA"/>
    <s v="CU00"/>
    <s v="JRNL00546829"/>
    <s v="CF00-OP460-6250-8930"/>
    <s v="CF00"/>
    <s v="OP460"/>
    <s v="6250"/>
    <x v="6"/>
    <s v=""/>
    <x v="2328"/>
    <s v="Clear OP460 Py and 62s (excl Storm Proj)"/>
    <x v="0"/>
    <s v="F5_OP460_STRMPYD"/>
    <s v="TARGET"/>
    <d v="2021-11-30T00:00:00"/>
    <d v="2021-12-05T00:00:00"/>
    <s v="Yes"/>
    <s v="Gas Operations-West"/>
    <x v="13"/>
  </r>
  <r>
    <s v="AA"/>
    <s v="CU00"/>
    <s v="JRNL00546829"/>
    <s v="CF00-OP460-6240-8930"/>
    <s v="CF00"/>
    <s v="OP460"/>
    <s v="6240"/>
    <x v="6"/>
    <s v=""/>
    <x v="2329"/>
    <s v="Clear OP460 Py and 62s (excl Storm Proj)"/>
    <x v="0"/>
    <s v="F5_OP460_STRMPYD"/>
    <s v="TARGET"/>
    <d v="2021-11-30T00:00:00"/>
    <d v="2021-12-05T00:00:00"/>
    <s v="Yes"/>
    <s v="Gas Operations-West"/>
    <x v="9"/>
  </r>
  <r>
    <s v="AA"/>
    <s v="CU00"/>
    <s v="JRNL00543476"/>
    <s v="CF00-OP460-6110-8930"/>
    <s v="CF00"/>
    <s v="OP460"/>
    <s v="6110"/>
    <x v="6"/>
    <s v=""/>
    <x v="2330"/>
    <s v="Clear OP460 Py and 62s (excl Storm Proj)"/>
    <x v="0"/>
    <s v="F5_OP460_STRMPYD"/>
    <s v="TARGET"/>
    <d v="2021-09-30T00:00:00"/>
    <d v="2021-10-05T00:00:00"/>
    <s v="Yes"/>
    <s v="Gas Operations-West"/>
    <x v="1"/>
  </r>
  <r>
    <s v="AA"/>
    <s v="CU00"/>
    <s v="JRNL00548546"/>
    <s v="CF00-OP460-6120-8930"/>
    <s v="CF00"/>
    <s v="OP460"/>
    <s v="6120"/>
    <x v="6"/>
    <s v=""/>
    <x v="2331"/>
    <s v="Clear OP460 Py and 62s (excl Storm Proj)"/>
    <x v="0"/>
    <s v="F5_OP460_STRMPYD"/>
    <s v="TARGET"/>
    <d v="2021-12-31T00:00:00"/>
    <d v="2022-01-07T00:00:00"/>
    <s v="Yes"/>
    <s v="Gas Operations-West"/>
    <x v="0"/>
  </r>
  <r>
    <s v="AA"/>
    <s v="CU00"/>
    <s v="JRNL00548546"/>
    <s v="CF00-OP460-6110-8930"/>
    <s v="CF00"/>
    <s v="OP460"/>
    <s v="6110"/>
    <x v="6"/>
    <s v=""/>
    <x v="2332"/>
    <s v="Clear OP460 Py and 62s (excl Storm Proj)"/>
    <x v="0"/>
    <s v="F5_OP460_STRMPYD"/>
    <s v="TARGET"/>
    <d v="2021-12-31T00:00:00"/>
    <d v="2022-01-07T00:00:00"/>
    <s v="Yes"/>
    <s v="Gas Operations-West"/>
    <x v="1"/>
  </r>
  <r>
    <s v="AA"/>
    <s v="CU00"/>
    <s v="JRNL00548546"/>
    <s v="CF00-OP460-6260-8930"/>
    <s v="CF00"/>
    <s v="OP460"/>
    <s v="6260"/>
    <x v="6"/>
    <s v=""/>
    <x v="2333"/>
    <s v="Clear OP460 Py and 62s (excl Storm Proj)"/>
    <x v="0"/>
    <s v="F5_OP460_STRMPYD"/>
    <s v="TARGET"/>
    <d v="2021-12-31T00:00:00"/>
    <d v="2022-01-07T00:00:00"/>
    <s v="Yes"/>
    <s v="Gas Operations-West"/>
    <x v="18"/>
  </r>
  <r>
    <s v="PY"/>
    <s v="FC00"/>
    <s v="JRNL00533833"/>
    <s v="CF00-OP460-6120-8930"/>
    <s v="CF00"/>
    <s v="OP460"/>
    <s v="6120"/>
    <x v="6"/>
    <s v=""/>
    <x v="2334"/>
    <s v="FC B14-OT/On Call/CT"/>
    <x v="0"/>
    <s v=""/>
    <s v="JRNL00533833"/>
    <d v="2021-04-08T00:00:00"/>
    <d v="2021-05-03T00:00:00"/>
    <s v="Yes"/>
    <s v="Gas Operations-West"/>
    <x v="0"/>
  </r>
  <r>
    <s v="PY"/>
    <s v="FC00"/>
    <s v="JRNL00541166"/>
    <s v="CF00-OP460-6120-8930"/>
    <s v="CF00"/>
    <s v="OP460"/>
    <s v="6120"/>
    <x v="6"/>
    <s v=""/>
    <x v="2335"/>
    <s v="FC B34-OT/On Call/CT"/>
    <x v="0"/>
    <s v=""/>
    <s v="JRNL00541166"/>
    <d v="2021-08-26T00:00:00"/>
    <d v="2021-08-30T00:00:00"/>
    <s v="Yes"/>
    <s v="Gas Operations-West"/>
    <x v="0"/>
  </r>
  <r>
    <s v="AA"/>
    <s v="CU00"/>
    <s v="JRNL00548546"/>
    <s v="CF00-OP460-6240-8930"/>
    <s v="CF00"/>
    <s v="OP460"/>
    <s v="6240"/>
    <x v="6"/>
    <s v=""/>
    <x v="1335"/>
    <s v="Clear OP460 Py and 62s (excl Storm Proj)"/>
    <x v="0"/>
    <s v="F5_OP460_STRMPYD"/>
    <s v="TARGET"/>
    <d v="2021-12-31T00:00:00"/>
    <d v="2022-01-07T00:00:00"/>
    <s v="Yes"/>
    <s v="Gas Operations-West"/>
    <x v="9"/>
  </r>
  <r>
    <s v="AA"/>
    <s v="CU00"/>
    <s v="JRNL00548546"/>
    <s v="CF00-OP460-6250-8930"/>
    <s v="CF00"/>
    <s v="OP460"/>
    <s v="6250"/>
    <x v="6"/>
    <s v=""/>
    <x v="2336"/>
    <s v="Clear OP460 Py and 62s (excl Storm Proj)"/>
    <x v="0"/>
    <s v="F5_OP460_STRMPYD"/>
    <s v="TARGET"/>
    <d v="2021-12-31T00:00:00"/>
    <d v="2022-01-07T00:00:00"/>
    <s v="Yes"/>
    <s v="Gas Operations-West"/>
    <x v="13"/>
  </r>
  <r>
    <s v="AA"/>
    <s v="CU00"/>
    <s v="JRNL00548546"/>
    <s v="CF00-OP460-6230-8930"/>
    <s v="CF00"/>
    <s v="OP460"/>
    <s v="6230"/>
    <x v="6"/>
    <s v=""/>
    <x v="2337"/>
    <s v="Clear OP460 Py and 62s (excl Storm Proj)"/>
    <x v="0"/>
    <s v="F5_OP460_STRMPYD"/>
    <s v="TARGET"/>
    <d v="2021-12-31T00:00:00"/>
    <d v="2022-01-07T00:00:00"/>
    <s v="Yes"/>
    <s v="Gas Operations-West"/>
    <x v="15"/>
  </r>
  <r>
    <s v="AA"/>
    <s v="CU00"/>
    <s v="JRNL00548546"/>
    <s v="CF00-OP460-6220-8930"/>
    <s v="CF00"/>
    <s v="OP460"/>
    <s v="6220"/>
    <x v="6"/>
    <s v=""/>
    <x v="2338"/>
    <s v="Clear OP460 Py and 62s (excl Storm Proj)"/>
    <x v="0"/>
    <s v="F5_OP460_STRMPYD"/>
    <s v="TARGET"/>
    <d v="2021-12-31T00:00:00"/>
    <d v="2022-01-07T00:00:00"/>
    <s v="Yes"/>
    <s v="Gas Operations-West"/>
    <x v="4"/>
  </r>
  <r>
    <s v="AA"/>
    <s v="CU00"/>
    <s v="JRNL00548546"/>
    <s v="CF00-OP460-6290-8930"/>
    <s v="CF00"/>
    <s v="OP460"/>
    <s v="6290"/>
    <x v="6"/>
    <s v=""/>
    <x v="2339"/>
    <s v="Clear OP460 Py and 62s (excl Storm Proj)"/>
    <x v="0"/>
    <s v="F5_OP460_STRMPYD"/>
    <s v="TARGET"/>
    <d v="2021-12-31T00:00:00"/>
    <d v="2022-01-07T00:00:00"/>
    <s v="Yes"/>
    <s v="Gas Operations-West"/>
    <x v="8"/>
  </r>
  <r>
    <s v="AA"/>
    <s v="CU00"/>
    <s v="JRNL00543476"/>
    <s v="CF00-OP460-6290-8930"/>
    <s v="CF00"/>
    <s v="OP460"/>
    <s v="6290"/>
    <x v="6"/>
    <s v=""/>
    <x v="2340"/>
    <s v="Clear OP460 Py and 62s (excl Storm Proj)"/>
    <x v="0"/>
    <s v="F5_OP460_STRMPYD"/>
    <s v="TARGET"/>
    <d v="2021-09-30T00:00:00"/>
    <d v="2021-10-05T00:00:00"/>
    <s v="Yes"/>
    <s v="Gas Operations-West"/>
    <x v="8"/>
  </r>
  <r>
    <s v="AA"/>
    <s v="CU00"/>
    <s v="JRNL00543476"/>
    <s v="CF00-OP460-6260-8930"/>
    <s v="CF00"/>
    <s v="OP460"/>
    <s v="6260"/>
    <x v="6"/>
    <s v=""/>
    <x v="2341"/>
    <s v="Clear OP460 Py and 62s (excl Storm Proj)"/>
    <x v="0"/>
    <s v="F5_OP460_STRMPYD"/>
    <s v="TARGET"/>
    <d v="2021-09-30T00:00:00"/>
    <d v="2021-10-05T00:00:00"/>
    <s v="Yes"/>
    <s v="Gas Operations-West"/>
    <x v="18"/>
  </r>
  <r>
    <s v="AA"/>
    <s v="CU00"/>
    <s v="JRNL00543476"/>
    <s v="CF00-OP460-6240-8930"/>
    <s v="CF00"/>
    <s v="OP460"/>
    <s v="6240"/>
    <x v="6"/>
    <s v=""/>
    <x v="2342"/>
    <s v="Clear OP460 Py and 62s (excl Storm Proj)"/>
    <x v="0"/>
    <s v="F5_OP460_STRMPYD"/>
    <s v="TARGET"/>
    <d v="2021-09-30T00:00:00"/>
    <d v="2021-10-05T00:00:00"/>
    <s v="Yes"/>
    <s v="Gas Operations-West"/>
    <x v="9"/>
  </r>
  <r>
    <s v="AA"/>
    <s v="CU00"/>
    <s v="JRNL00543476"/>
    <s v="CF00-OP460-6220-8930"/>
    <s v="CF00"/>
    <s v="OP460"/>
    <s v="6220"/>
    <x v="6"/>
    <s v=""/>
    <x v="2343"/>
    <s v="Clear OP460 Py and 62s (excl Storm Proj)"/>
    <x v="0"/>
    <s v="F5_OP460_STRMPYD"/>
    <s v="TARGET"/>
    <d v="2021-09-30T00:00:00"/>
    <d v="2021-10-05T00:00:00"/>
    <s v="Yes"/>
    <s v="Gas Operations-West"/>
    <x v="4"/>
  </r>
  <r>
    <s v="AA"/>
    <s v="CU00"/>
    <s v="JRNL00543476"/>
    <s v="CF00-OP460-6210-8930"/>
    <s v="CF00"/>
    <s v="OP460"/>
    <s v="6210"/>
    <x v="6"/>
    <s v=""/>
    <x v="2344"/>
    <s v="Clear OP460 Py and 62s (excl Storm Proj)"/>
    <x v="0"/>
    <s v="F5_OP460_STRMPYD"/>
    <s v="TARGET"/>
    <d v="2021-09-30T00:00:00"/>
    <d v="2021-10-05T00:00:00"/>
    <s v="Yes"/>
    <s v="Gas Operations-West"/>
    <x v="3"/>
  </r>
  <r>
    <s v="AA"/>
    <s v="CU00"/>
    <s v="JRNL00543476"/>
    <s v="CF00-OP460-6120-8930"/>
    <s v="CF00"/>
    <s v="OP460"/>
    <s v="6120"/>
    <x v="6"/>
    <s v=""/>
    <x v="2345"/>
    <s v="Clear OP460 Py and 62s (excl Storm Proj)"/>
    <x v="0"/>
    <s v="F5_OP460_STRMPYD"/>
    <s v="TARGET"/>
    <d v="2021-09-30T00:00:00"/>
    <d v="2021-10-05T00:00:00"/>
    <s v="Yes"/>
    <s v="Gas Operations-West"/>
    <x v="0"/>
  </r>
  <r>
    <s v="AA"/>
    <s v="CU00"/>
    <s v="JRNL00545233"/>
    <s v="CF00-OP460-6290-8930"/>
    <s v="CF00"/>
    <s v="OP460"/>
    <s v="6290"/>
    <x v="6"/>
    <s v=""/>
    <x v="2346"/>
    <s v="Clear OP460 Py and 62s (excl Storm Proj)"/>
    <x v="0"/>
    <s v="F5_OP460_STRMPYD"/>
    <s v="TARGET"/>
    <d v="2021-10-31T00:00:00"/>
    <d v="2021-11-03T00:00:00"/>
    <s v="Yes"/>
    <s v="Gas Operations-West"/>
    <x v="8"/>
  </r>
  <r>
    <s v="AA"/>
    <s v="CU00"/>
    <s v="JRNL00545233"/>
    <s v="CF00-OP460-6260-8930"/>
    <s v="CF00"/>
    <s v="OP460"/>
    <s v="6260"/>
    <x v="6"/>
    <s v=""/>
    <x v="2347"/>
    <s v="Clear OP460 Py and 62s (excl Storm Proj)"/>
    <x v="0"/>
    <s v="F5_OP460_STRMPYD"/>
    <s v="TARGET"/>
    <d v="2021-10-31T00:00:00"/>
    <d v="2021-11-03T00:00:00"/>
    <s v="Yes"/>
    <s v="Gas Operations-West"/>
    <x v="18"/>
  </r>
  <r>
    <s v="AA"/>
    <s v="CU00"/>
    <s v="JRNL00545233"/>
    <s v="CF00-OP460-6240-8930"/>
    <s v="CF00"/>
    <s v="OP460"/>
    <s v="6240"/>
    <x v="6"/>
    <s v=""/>
    <x v="2348"/>
    <s v="Clear OP460 Py and 62s (excl Storm Proj)"/>
    <x v="0"/>
    <s v="F5_OP460_STRMPYD"/>
    <s v="TARGET"/>
    <d v="2021-10-31T00:00:00"/>
    <d v="2021-11-03T00:00:00"/>
    <s v="Yes"/>
    <s v="Gas Operations-West"/>
    <x v="9"/>
  </r>
  <r>
    <s v="AA"/>
    <s v="CU00"/>
    <s v="JRNL00545233"/>
    <s v="CF00-OP460-6250-8930"/>
    <s v="CF00"/>
    <s v="OP460"/>
    <s v="6250"/>
    <x v="6"/>
    <s v=""/>
    <x v="2349"/>
    <s v="Clear OP460 Py and 62s (excl Storm Proj)"/>
    <x v="0"/>
    <s v="F5_OP460_STRMPYD"/>
    <s v="TARGET"/>
    <d v="2021-10-31T00:00:00"/>
    <d v="2021-11-03T00:00:00"/>
    <s v="Yes"/>
    <s v="Gas Operations-West"/>
    <x v="13"/>
  </r>
  <r>
    <s v="AA"/>
    <s v="CU00"/>
    <s v="JRNL00545233"/>
    <s v="CF00-OP460-6220-8930"/>
    <s v="CF00"/>
    <s v="OP460"/>
    <s v="6220"/>
    <x v="6"/>
    <s v=""/>
    <x v="2350"/>
    <s v="Clear OP460 Py and 62s (excl Storm Proj)"/>
    <x v="0"/>
    <s v="F5_OP460_STRMPYD"/>
    <s v="TARGET"/>
    <d v="2021-10-31T00:00:00"/>
    <d v="2021-11-03T00:00:00"/>
    <s v="Yes"/>
    <s v="Gas Operations-West"/>
    <x v="4"/>
  </r>
  <r>
    <s v="AA"/>
    <s v="CU00"/>
    <s v="JRNL00545233"/>
    <s v="CF00-OP460-6120-8930"/>
    <s v="CF00"/>
    <s v="OP460"/>
    <s v="6120"/>
    <x v="6"/>
    <s v=""/>
    <x v="2351"/>
    <s v="Clear OP460 Py and 62s (excl Storm Proj)"/>
    <x v="0"/>
    <s v="F5_OP460_STRMPYD"/>
    <s v="TARGET"/>
    <d v="2021-10-31T00:00:00"/>
    <d v="2021-11-03T00:00:00"/>
    <s v="Yes"/>
    <s v="Gas Operations-West"/>
    <x v="0"/>
  </r>
  <r>
    <s v="AA"/>
    <s v="CU00"/>
    <s v="JRNL00545233"/>
    <s v="CF00-OP460-6110-8930"/>
    <s v="CF00"/>
    <s v="OP460"/>
    <s v="6110"/>
    <x v="6"/>
    <s v=""/>
    <x v="2352"/>
    <s v="Clear OP460 Py and 62s (excl Storm Proj)"/>
    <x v="0"/>
    <s v="F5_OP460_STRMPYD"/>
    <s v="TARGET"/>
    <d v="2021-10-31T00:00:00"/>
    <d v="2021-11-03T00:00:00"/>
    <s v="Yes"/>
    <s v="Gas Operations-West"/>
    <x v="1"/>
  </r>
  <r>
    <s v="AA"/>
    <s v="CU00"/>
    <s v="JRNL00541810"/>
    <s v="CF00-OP460-6120-8930"/>
    <s v="CF00"/>
    <s v="OP460"/>
    <s v="6120"/>
    <x v="6"/>
    <s v=""/>
    <x v="2353"/>
    <s v="Clear OP460 Py and 62s (excl Storm Proj)"/>
    <x v="0"/>
    <s v="F5_OP460_STRMPYD"/>
    <s v="TARGET"/>
    <d v="2021-08-31T00:00:00"/>
    <d v="2021-09-08T00:00:00"/>
    <s v="Yes"/>
    <s v="Gas Operations-West"/>
    <x v="0"/>
  </r>
  <r>
    <s v="AA"/>
    <s v="CU00"/>
    <s v="JRNL00541810"/>
    <s v="CF00-OP460-6110-8930"/>
    <s v="CF00"/>
    <s v="OP460"/>
    <s v="6110"/>
    <x v="6"/>
    <s v=""/>
    <x v="2354"/>
    <s v="Clear OP460 Py and 62s (excl Storm Proj)"/>
    <x v="0"/>
    <s v="F5_OP460_STRMPYD"/>
    <s v="TARGET"/>
    <d v="2021-08-31T00:00:00"/>
    <d v="2021-09-08T00:00:00"/>
    <s v="Yes"/>
    <s v="Gas Operations-West"/>
    <x v="1"/>
  </r>
  <r>
    <s v="AA"/>
    <s v="CU00"/>
    <s v="JRNL00541810"/>
    <s v="CF00-OP460-6290-8930"/>
    <s v="CF00"/>
    <s v="OP460"/>
    <s v="6290"/>
    <x v="6"/>
    <s v=""/>
    <x v="799"/>
    <s v="Clear OP460 Py and 62s (excl Storm Proj)"/>
    <x v="0"/>
    <s v="F5_OP460_STRMPYD"/>
    <s v="TARGET"/>
    <d v="2021-08-31T00:00:00"/>
    <d v="2021-09-08T00:00:00"/>
    <s v="Yes"/>
    <s v="Gas Operations-West"/>
    <x v="8"/>
  </r>
  <r>
    <s v="AA"/>
    <s v="CU00"/>
    <s v="JRNL00541810"/>
    <s v="CF00-OP460-6260-8930"/>
    <s v="CF00"/>
    <s v="OP460"/>
    <s v="6260"/>
    <x v="6"/>
    <s v=""/>
    <x v="2355"/>
    <s v="Clear OP460 Py and 62s (excl Storm Proj)"/>
    <x v="0"/>
    <s v="F5_OP460_STRMPYD"/>
    <s v="TARGET"/>
    <d v="2021-08-31T00:00:00"/>
    <d v="2021-09-08T00:00:00"/>
    <s v="Yes"/>
    <s v="Gas Operations-West"/>
    <x v="18"/>
  </r>
  <r>
    <s v="AA"/>
    <s v="CU00"/>
    <s v="JRNL00541810"/>
    <s v="CF00-OP460-6240-8930"/>
    <s v="CF00"/>
    <s v="OP460"/>
    <s v="6240"/>
    <x v="6"/>
    <s v=""/>
    <x v="2356"/>
    <s v="Clear OP460 Py and 62s (excl Storm Proj)"/>
    <x v="0"/>
    <s v="F5_OP460_STRMPYD"/>
    <s v="TARGET"/>
    <d v="2021-08-31T00:00:00"/>
    <d v="2021-09-08T00:00:00"/>
    <s v="Yes"/>
    <s v="Gas Operations-West"/>
    <x v="9"/>
  </r>
  <r>
    <s v="AA"/>
    <s v="CU00"/>
    <s v="JRNL00541810"/>
    <s v="CF00-OP460-6250-8930"/>
    <s v="CF00"/>
    <s v="OP460"/>
    <s v="6250"/>
    <x v="6"/>
    <s v=""/>
    <x v="1463"/>
    <s v="Clear OP460 Py and 62s (excl Storm Proj)"/>
    <x v="0"/>
    <s v="F5_OP460_STRMPYD"/>
    <s v="TARGET"/>
    <d v="2021-08-31T00:00:00"/>
    <d v="2021-09-08T00:00:00"/>
    <s v="Yes"/>
    <s v="Gas Operations-West"/>
    <x v="13"/>
  </r>
  <r>
    <s v="AA"/>
    <s v="CU00"/>
    <s v="JRNL00536574"/>
    <s v="CF00-OP460-6120-8930"/>
    <s v="CF00"/>
    <s v="OP460"/>
    <s v="6120"/>
    <x v="6"/>
    <s v=""/>
    <x v="2357"/>
    <s v="OP460_Payroll Accrual 1B"/>
    <x v="0"/>
    <s v="F8_OP460_PA1B"/>
    <s v="TARGET"/>
    <d v="2021-05-31T00:00:00"/>
    <d v="2021-06-03T00:00:00"/>
    <s v="Yes"/>
    <s v="Gas Operations-West"/>
    <x v="0"/>
  </r>
  <r>
    <s v="AA"/>
    <s v="CU00"/>
    <s v="JRNL00534926"/>
    <s v="CF00-OP460-6120-8930"/>
    <s v="CF00"/>
    <s v="OP460"/>
    <s v="6120"/>
    <x v="6"/>
    <s v=""/>
    <x v="2358"/>
    <s v="OP460_Payroll Accrual 1B"/>
    <x v="0"/>
    <s v="F8_OP460_PA1B"/>
    <s v="TARGET"/>
    <d v="2021-04-30T00:00:00"/>
    <d v="2021-05-05T00:00:00"/>
    <s v="Yes"/>
    <s v="Gas Operations-West"/>
    <x v="0"/>
  </r>
  <r>
    <s v="AA"/>
    <s v="CU00"/>
    <s v="JRNL00545232"/>
    <s v="CF00-OP460-6330-8930"/>
    <s v="CF00"/>
    <s v="OP460"/>
    <s v="6330"/>
    <x v="6"/>
    <s v=""/>
    <x v="2359"/>
    <s v="Clear OP460 Veh (incl Storm Proj)"/>
    <x v="0"/>
    <s v="F5_OP460_STRMVEH"/>
    <s v="TARGET"/>
    <d v="2021-10-31T00:00:00"/>
    <d v="2021-11-03T00:00:00"/>
    <s v="Yes"/>
    <s v="Gas Operations-West"/>
    <x v="11"/>
  </r>
  <r>
    <s v="AA"/>
    <s v="CU00"/>
    <s v="JRNL00545232"/>
    <s v="CF00-OP460-6320-8930"/>
    <s v="CF00"/>
    <s v="OP460"/>
    <s v="6320"/>
    <x v="6"/>
    <s v=""/>
    <x v="2360"/>
    <s v="Clear OP460 Veh (incl Storm Proj)"/>
    <x v="0"/>
    <s v="F5_OP460_STRMVEH"/>
    <s v="TARGET"/>
    <d v="2021-10-31T00:00:00"/>
    <d v="2021-11-03T00:00:00"/>
    <s v="Yes"/>
    <s v="Gas Operations-West"/>
    <x v="2"/>
  </r>
  <r>
    <s v="AA"/>
    <s v="CU00"/>
    <s v="JRNL00545232"/>
    <s v="CF00-OP460-6310-8930"/>
    <s v="CF00"/>
    <s v="OP460"/>
    <s v="6310"/>
    <x v="6"/>
    <s v=""/>
    <x v="2361"/>
    <s v="Clear OP460 Veh (incl Storm Proj)"/>
    <x v="0"/>
    <s v="F5_OP460_STRMVEH"/>
    <s v="TARGET"/>
    <d v="2021-10-31T00:00:00"/>
    <d v="2021-11-03T00:00:00"/>
    <s v="Yes"/>
    <s v="Gas Operations-West"/>
    <x v="10"/>
  </r>
  <r>
    <s v="AA"/>
    <s v="CU00"/>
    <s v="JRNL00543475"/>
    <s v="CF00-OP460-6390-8930"/>
    <s v="CF00"/>
    <s v="OP460"/>
    <s v="6390"/>
    <x v="6"/>
    <s v=""/>
    <x v="1270"/>
    <s v="Clear OP460 Veh (incl Storm Proj)"/>
    <x v="0"/>
    <s v="F5_OP460_STRMVEH"/>
    <s v="TARGET"/>
    <d v="2021-09-30T00:00:00"/>
    <d v="2021-10-05T00:00:00"/>
    <s v="Yes"/>
    <s v="Gas Operations-West"/>
    <x v="12"/>
  </r>
  <r>
    <s v="AA"/>
    <s v="CU00"/>
    <s v="JRNL00543475"/>
    <s v="CF00-OP460-6330-8930"/>
    <s v="CF00"/>
    <s v="OP460"/>
    <s v="6330"/>
    <x v="6"/>
    <s v=""/>
    <x v="2362"/>
    <s v="Clear OP460 Veh (incl Storm Proj)"/>
    <x v="0"/>
    <s v="F5_OP460_STRMVEH"/>
    <s v="TARGET"/>
    <d v="2021-09-30T00:00:00"/>
    <d v="2021-10-05T00:00:00"/>
    <s v="Yes"/>
    <s v="Gas Operations-West"/>
    <x v="11"/>
  </r>
  <r>
    <s v="AA"/>
    <s v="CU00"/>
    <s v="JRNL00543475"/>
    <s v="CF00-OP460-6320-8930"/>
    <s v="CF00"/>
    <s v="OP460"/>
    <s v="6320"/>
    <x v="6"/>
    <s v=""/>
    <x v="2363"/>
    <s v="Clear OP460 Veh (incl Storm Proj)"/>
    <x v="0"/>
    <s v="F5_OP460_STRMVEH"/>
    <s v="TARGET"/>
    <d v="2021-09-30T00:00:00"/>
    <d v="2021-10-05T00:00:00"/>
    <s v="Yes"/>
    <s v="Gas Operations-West"/>
    <x v="2"/>
  </r>
  <r>
    <s v="AA"/>
    <s v="CU00"/>
    <s v="JRNL00543475"/>
    <s v="CF00-OP460-6310-8930"/>
    <s v="CF00"/>
    <s v="OP460"/>
    <s v="6310"/>
    <x v="6"/>
    <s v=""/>
    <x v="2364"/>
    <s v="Clear OP460 Veh (incl Storm Proj)"/>
    <x v="0"/>
    <s v="F5_OP460_STRMVEH"/>
    <s v="TARGET"/>
    <d v="2021-09-30T00:00:00"/>
    <d v="2021-10-05T00:00:00"/>
    <s v="Yes"/>
    <s v="Gas Operations-West"/>
    <x v="10"/>
  </r>
  <r>
    <s v="AA"/>
    <s v="CU00"/>
    <s v="JRNL00538406"/>
    <s v="CF00-OP460-6330-8930"/>
    <s v="CF00"/>
    <s v="OP460"/>
    <s v="6330"/>
    <x v="6"/>
    <s v=""/>
    <x v="2365"/>
    <s v="Clear OP460 Veh (incl Storm Proj)"/>
    <x v="0"/>
    <s v="F5_OP460_STRMVEH"/>
    <s v="TARGET"/>
    <d v="2021-06-30T00:00:00"/>
    <d v="2021-07-06T00:00:00"/>
    <s v="Yes"/>
    <s v="Gas Operations-West"/>
    <x v="11"/>
  </r>
  <r>
    <s v="AA"/>
    <s v="CU00"/>
    <s v="JRNL00538406"/>
    <s v="CF00-OP460-6320-8930"/>
    <s v="CF00"/>
    <s v="OP460"/>
    <s v="6320"/>
    <x v="6"/>
    <s v=""/>
    <x v="2366"/>
    <s v="Clear OP460 Veh (incl Storm Proj)"/>
    <x v="0"/>
    <s v="F5_OP460_STRMVEH"/>
    <s v="TARGET"/>
    <d v="2021-06-30T00:00:00"/>
    <d v="2021-07-06T00:00:00"/>
    <s v="Yes"/>
    <s v="Gas Operations-West"/>
    <x v="2"/>
  </r>
  <r>
    <s v="AA"/>
    <s v="CU00"/>
    <s v="JRNL00538406"/>
    <s v="CF00-OP460-6310-8930"/>
    <s v="CF00"/>
    <s v="OP460"/>
    <s v="6310"/>
    <x v="6"/>
    <s v=""/>
    <x v="2367"/>
    <s v="Clear OP460 Veh (incl Storm Proj)"/>
    <x v="0"/>
    <s v="F5_OP460_STRMVEH"/>
    <s v="TARGET"/>
    <d v="2021-06-30T00:00:00"/>
    <d v="2021-07-06T00:00:00"/>
    <s v="Yes"/>
    <s v="Gas Operations-West"/>
    <x v="10"/>
  </r>
  <r>
    <s v="AA"/>
    <s v="CU00"/>
    <s v="JRNL00538406"/>
    <s v="CF00-OP460-6390-8930"/>
    <s v="CF00"/>
    <s v="OP460"/>
    <s v="6390"/>
    <x v="6"/>
    <s v=""/>
    <x v="2368"/>
    <s v="Clear OP460 Veh (incl Storm Proj)"/>
    <x v="0"/>
    <s v="F5_OP460_STRMVEH"/>
    <s v="TARGET"/>
    <d v="2021-06-30T00:00:00"/>
    <d v="2021-07-06T00:00:00"/>
    <s v="Yes"/>
    <s v="Gas Operations-West"/>
    <x v="12"/>
  </r>
  <r>
    <s v="AA"/>
    <s v="CU00"/>
    <s v="JRNL00534916"/>
    <s v="CF00-OP460-6390-8930"/>
    <s v="CF00"/>
    <s v="OP460"/>
    <s v="6390"/>
    <x v="6"/>
    <s v=""/>
    <x v="2369"/>
    <s v="Clear OP460 Veh (incl Storm Proj)"/>
    <x v="0"/>
    <s v="F5_OP460_STRMVEH"/>
    <s v="TARGET"/>
    <d v="2021-04-30T00:00:00"/>
    <d v="2021-05-05T00:00:00"/>
    <s v="Yes"/>
    <s v="Gas Operations-West"/>
    <x v="12"/>
  </r>
  <r>
    <s v="AA"/>
    <s v="CU00"/>
    <s v="JRNL00534916"/>
    <s v="CF00-OP460-6330-8930"/>
    <s v="CF00"/>
    <s v="OP460"/>
    <s v="6330"/>
    <x v="6"/>
    <s v=""/>
    <x v="2370"/>
    <s v="Clear OP460 Veh (incl Storm Proj)"/>
    <x v="0"/>
    <s v="F5_OP460_STRMVEH"/>
    <s v="TARGET"/>
    <d v="2021-04-30T00:00:00"/>
    <d v="2021-05-05T00:00:00"/>
    <s v="Yes"/>
    <s v="Gas Operations-West"/>
    <x v="11"/>
  </r>
  <r>
    <s v="AA"/>
    <s v="CU00"/>
    <s v="JRNL00533152"/>
    <s v="CF00-OP460-6390-8930"/>
    <s v="CF00"/>
    <s v="OP460"/>
    <s v="6390"/>
    <x v="6"/>
    <s v=""/>
    <x v="1443"/>
    <s v="Clear OP460 Veh (incl Storm Proj)"/>
    <x v="0"/>
    <s v="F5_OP460_STRMVEH"/>
    <s v="TARGET"/>
    <d v="2021-03-31T00:00:00"/>
    <d v="2021-04-06T00:00:00"/>
    <s v="Yes"/>
    <s v="Gas Operations-West"/>
    <x v="12"/>
  </r>
  <r>
    <s v="AA"/>
    <s v="CU00"/>
    <s v="JRNL00533152"/>
    <s v="CF00-OP460-6330-8930"/>
    <s v="CF00"/>
    <s v="OP460"/>
    <s v="6330"/>
    <x v="6"/>
    <s v=""/>
    <x v="2371"/>
    <s v="Clear OP460 Veh (incl Storm Proj)"/>
    <x v="0"/>
    <s v="F5_OP460_STRMVEH"/>
    <s v="TARGET"/>
    <d v="2021-03-31T00:00:00"/>
    <d v="2021-04-06T00:00:00"/>
    <s v="Yes"/>
    <s v="Gas Operations-West"/>
    <x v="11"/>
  </r>
  <r>
    <s v="AA"/>
    <s v="CU00"/>
    <s v="JRNL00533152"/>
    <s v="CF00-OP460-6320-8930"/>
    <s v="CF00"/>
    <s v="OP460"/>
    <s v="6320"/>
    <x v="6"/>
    <s v=""/>
    <x v="2372"/>
    <s v="Clear OP460 Veh (incl Storm Proj)"/>
    <x v="0"/>
    <s v="F5_OP460_STRMVEH"/>
    <s v="TARGET"/>
    <d v="2021-03-31T00:00:00"/>
    <d v="2021-04-06T00:00:00"/>
    <s v="Yes"/>
    <s v="Gas Operations-West"/>
    <x v="2"/>
  </r>
  <r>
    <s v="AA"/>
    <s v="CU00"/>
    <s v="JRNL00534916"/>
    <s v="CF00-OP460-6320-8930"/>
    <s v="CF00"/>
    <s v="OP460"/>
    <s v="6320"/>
    <x v="6"/>
    <s v=""/>
    <x v="2373"/>
    <s v="Clear OP460 Veh (incl Storm Proj)"/>
    <x v="0"/>
    <s v="F5_OP460_STRMVEH"/>
    <s v="TARGET"/>
    <d v="2021-04-30T00:00:00"/>
    <d v="2021-05-05T00:00:00"/>
    <s v="Yes"/>
    <s v="Gas Operations-West"/>
    <x v="2"/>
  </r>
  <r>
    <s v="AA"/>
    <s v="CU00"/>
    <s v="JRNL00533152"/>
    <s v="CF00-OP460-6310-8930"/>
    <s v="CF00"/>
    <s v="OP460"/>
    <s v="6310"/>
    <x v="6"/>
    <s v=""/>
    <x v="2374"/>
    <s v="Clear OP460 Veh (incl Storm Proj)"/>
    <x v="0"/>
    <s v="F5_OP460_STRMVEH"/>
    <s v="TARGET"/>
    <d v="2021-03-31T00:00:00"/>
    <d v="2021-04-06T00:00:00"/>
    <s v="Yes"/>
    <s v="Gas Operations-West"/>
    <x v="10"/>
  </r>
  <r>
    <s v="AA"/>
    <s v="CU00"/>
    <s v="JRNL00534916"/>
    <s v="CF00-OP460-6310-8930"/>
    <s v="CF00"/>
    <s v="OP460"/>
    <s v="6310"/>
    <x v="6"/>
    <s v=""/>
    <x v="2375"/>
    <s v="Clear OP460 Veh (incl Storm Proj)"/>
    <x v="0"/>
    <s v="F5_OP460_STRMVEH"/>
    <s v="TARGET"/>
    <d v="2021-04-30T00:00:00"/>
    <d v="2021-05-05T00:00:00"/>
    <s v="Yes"/>
    <s v="Gas Operations-West"/>
    <x v="10"/>
  </r>
  <r>
    <s v="AA"/>
    <s v="CU00"/>
    <s v="JRNL00540114"/>
    <s v="CF00-OP460-6390-8930"/>
    <s v="CF00"/>
    <s v="OP460"/>
    <s v="6390"/>
    <x v="6"/>
    <s v=""/>
    <x v="2376"/>
    <s v="Clear OP460 Veh (incl Storm Proj)"/>
    <x v="0"/>
    <s v="F5_OP460_STRMVEH"/>
    <s v="TARGET"/>
    <d v="2021-07-31T00:00:00"/>
    <d v="2021-08-04T00:00:00"/>
    <s v="Yes"/>
    <s v="Gas Operations-West"/>
    <x v="12"/>
  </r>
  <r>
    <s v="AA"/>
    <s v="CU00"/>
    <s v="JRNL00540114"/>
    <s v="CF00-OP460-6330-8930"/>
    <s v="CF00"/>
    <s v="OP460"/>
    <s v="6330"/>
    <x v="6"/>
    <s v=""/>
    <x v="2377"/>
    <s v="Clear OP460 Veh (incl Storm Proj)"/>
    <x v="0"/>
    <s v="F5_OP460_STRMVEH"/>
    <s v="TARGET"/>
    <d v="2021-07-31T00:00:00"/>
    <d v="2021-08-04T00:00:00"/>
    <s v="Yes"/>
    <s v="Gas Operations-West"/>
    <x v="11"/>
  </r>
  <r>
    <s v="SYS-AP"/>
    <s v="FC00"/>
    <s v="JRNL00532279"/>
    <s v="CF00-OP460-7290-8930"/>
    <s v="CF00"/>
    <s v="OP460"/>
    <s v="7290"/>
    <x v="6"/>
    <s v=""/>
    <x v="2285"/>
    <s v="NG RES HIGH BILL INVESTIGATION"/>
    <x v="17"/>
    <s v="241743"/>
    <s v="VO843578"/>
    <d v="2021-03-22T00:00:00"/>
    <d v="2021-03-23T00:00:00"/>
    <s v="Yes"/>
    <s v="Gas Operations-West"/>
    <x v="17"/>
  </r>
  <r>
    <s v="SYS-AP"/>
    <s v="FC00"/>
    <s v="JRNL00532279"/>
    <s v="CF00-OP460-7290-8930"/>
    <s v="CF00"/>
    <s v="OP460"/>
    <s v="7290"/>
    <x v="6"/>
    <s v=""/>
    <x v="2284"/>
    <s v="NG COMM GREASE/REPLACE SERVICE"/>
    <x v="17"/>
    <s v="241743"/>
    <s v="VO843578"/>
    <d v="2021-03-22T00:00:00"/>
    <d v="2021-03-23T00:00:00"/>
    <s v="Yes"/>
    <s v="Gas Operations-West"/>
    <x v="17"/>
  </r>
  <r>
    <s v="AA"/>
    <s v="CU00"/>
    <s v="JRNL00540114"/>
    <s v="CF00-OP460-6320-8930"/>
    <s v="CF00"/>
    <s v="OP460"/>
    <s v="6320"/>
    <x v="6"/>
    <s v=""/>
    <x v="2378"/>
    <s v="Clear OP460 Veh (incl Storm Proj)"/>
    <x v="0"/>
    <s v="F5_OP460_STRMVEH"/>
    <s v="TARGET"/>
    <d v="2021-07-31T00:00:00"/>
    <d v="2021-08-04T00:00:00"/>
    <s v="Yes"/>
    <s v="Gas Operations-West"/>
    <x v="2"/>
  </r>
  <r>
    <s v="AA"/>
    <s v="CU00"/>
    <s v="JRNL00540114"/>
    <s v="CF00-OP460-6310-8930"/>
    <s v="CF00"/>
    <s v="OP460"/>
    <s v="6310"/>
    <x v="6"/>
    <s v=""/>
    <x v="2379"/>
    <s v="Clear OP460 Veh (incl Storm Proj)"/>
    <x v="0"/>
    <s v="F5_OP460_STRMVEH"/>
    <s v="TARGET"/>
    <d v="2021-07-31T00:00:00"/>
    <d v="2021-08-04T00:00:00"/>
    <s v="Yes"/>
    <s v="Gas Operations-West"/>
    <x v="10"/>
  </r>
  <r>
    <s v="AA"/>
    <s v="CU00"/>
    <s v="JRNL00541809"/>
    <s v="CF00-OP460-6320-8930"/>
    <s v="CF00"/>
    <s v="OP460"/>
    <s v="6320"/>
    <x v="6"/>
    <s v=""/>
    <x v="2380"/>
    <s v="Clear OP460 Veh (incl Storm Proj)"/>
    <x v="0"/>
    <s v="F5_OP460_STRMVEH"/>
    <s v="TARGET"/>
    <d v="2021-08-31T00:00:00"/>
    <d v="2021-09-08T00:00:00"/>
    <s v="Yes"/>
    <s v="Gas Operations-West"/>
    <x v="2"/>
  </r>
  <r>
    <s v="AA"/>
    <s v="CU00"/>
    <s v="JRNL00541809"/>
    <s v="CF00-OP460-6310-8930"/>
    <s v="CF00"/>
    <s v="OP460"/>
    <s v="6310"/>
    <x v="6"/>
    <s v=""/>
    <x v="2381"/>
    <s v="Clear OP460 Veh (incl Storm Proj)"/>
    <x v="0"/>
    <s v="F5_OP460_STRMVEH"/>
    <s v="TARGET"/>
    <d v="2021-08-31T00:00:00"/>
    <d v="2021-09-08T00:00:00"/>
    <s v="Yes"/>
    <s v="Gas Operations-West"/>
    <x v="10"/>
  </r>
  <r>
    <s v="AA"/>
    <s v="CU00"/>
    <s v="JRNL00541809"/>
    <s v="CF00-OP460-6390-8930"/>
    <s v="CF00"/>
    <s v="OP460"/>
    <s v="6390"/>
    <x v="6"/>
    <s v=""/>
    <x v="2382"/>
    <s v="Clear OP460 Veh (incl Storm Proj)"/>
    <x v="0"/>
    <s v="F5_OP460_STRMVEH"/>
    <s v="TARGET"/>
    <d v="2021-08-31T00:00:00"/>
    <d v="2021-09-08T00:00:00"/>
    <s v="Yes"/>
    <s v="Gas Operations-West"/>
    <x v="12"/>
  </r>
  <r>
    <s v="PY"/>
    <s v="FC00"/>
    <s v="JRNL00544492"/>
    <s v="CF00-PR470-6120-8930"/>
    <s v="CF00"/>
    <s v="PR470"/>
    <s v="6120"/>
    <x v="6"/>
    <s v=""/>
    <x v="1161"/>
    <s v="FC B42-OT/On Call/CT"/>
    <x v="0"/>
    <s v=""/>
    <s v="JRNL00544492"/>
    <d v="2021-10-21T00:00:00"/>
    <d v="2021-10-29T00:00:00"/>
    <s v="Yes"/>
    <s v="Propane Operations-Hernando"/>
    <x v="0"/>
  </r>
  <r>
    <s v="AP-ACCR"/>
    <s v="CF00"/>
    <s v="JRNL00531493"/>
    <s v="CF00-OP460-7290-8930"/>
    <s v="CF00"/>
    <s v="OP460"/>
    <s v="7290"/>
    <x v="6"/>
    <s v=""/>
    <x v="2383"/>
    <s v="Accrue - UNITED UTILITY SERVICE INC"/>
    <x v="0"/>
    <s v="241741"/>
    <s v="JRNL00531302"/>
    <d v="2021-03-31T00:00:00"/>
    <d v="2021-03-06T00:00:00"/>
    <s v="Yes"/>
    <s v="Gas Operations-West"/>
    <x v="17"/>
  </r>
  <r>
    <s v="AP-ACCR"/>
    <s v="CF00"/>
    <s v="JRNL00531493"/>
    <s v="CF00-OP460-7290-8930"/>
    <s v="CF00"/>
    <s v="OP460"/>
    <s v="7290"/>
    <x v="6"/>
    <s v=""/>
    <x v="2384"/>
    <s v="Accrue - UNITED UTILITY SERVICE INC"/>
    <x v="0"/>
    <s v="241740"/>
    <s v="JRNL00531302"/>
    <d v="2021-03-31T00:00:00"/>
    <d v="2021-03-06T00:00:00"/>
    <s v="Yes"/>
    <s v="Gas Operations-West"/>
    <x v="17"/>
  </r>
  <r>
    <s v="AP-ACCR"/>
    <s v="CF00"/>
    <s v="JRNL00531493"/>
    <s v="CF00-OP460-7290-8930"/>
    <s v="CF00"/>
    <s v="OP460"/>
    <s v="7290"/>
    <x v="6"/>
    <s v=""/>
    <x v="2385"/>
    <s v="Accrue - UNITED UTILITY SERVICE INC"/>
    <x v="0"/>
    <s v="241741"/>
    <s v="JRNL00531302"/>
    <d v="2021-03-31T00:00:00"/>
    <d v="2021-03-06T00:00:00"/>
    <s v="Yes"/>
    <s v="Gas Operations-West"/>
    <x v="17"/>
  </r>
  <r>
    <s v="AP-ACCR"/>
    <s v="CF00"/>
    <s v="JRNL00531302"/>
    <s v="CF00-OP460-7290-8930"/>
    <s v="CF00"/>
    <s v="OP460"/>
    <s v="7290"/>
    <x v="6"/>
    <s v=""/>
    <x v="2283"/>
    <s v="Accrue - UNITED UTILITY SERVICE INC"/>
    <x v="0"/>
    <s v="241740"/>
    <s v="JRNL00531302"/>
    <d v="2021-02-28T00:00:00"/>
    <d v="2021-03-06T00:00:00"/>
    <s v="Yes"/>
    <s v="Gas Operations-West"/>
    <x v="17"/>
  </r>
  <r>
    <s v="AP-ACCR"/>
    <s v="CF00"/>
    <s v="JRNL00531302"/>
    <s v="CF00-OP460-7290-8930"/>
    <s v="CF00"/>
    <s v="OP460"/>
    <s v="7290"/>
    <x v="6"/>
    <s v=""/>
    <x v="2287"/>
    <s v="Accrue - UNITED UTILITY SERVICE INC"/>
    <x v="0"/>
    <s v="241741"/>
    <s v="JRNL00531302"/>
    <d v="2021-02-28T00:00:00"/>
    <d v="2021-03-06T00:00:00"/>
    <s v="Yes"/>
    <s v="Gas Operations-West"/>
    <x v="17"/>
  </r>
  <r>
    <s v="AP-ACCR"/>
    <s v="CF00"/>
    <s v="JRNL00531302"/>
    <s v="CF00-OP460-7290-8930"/>
    <s v="CF00"/>
    <s v="OP460"/>
    <s v="7290"/>
    <x v="6"/>
    <s v=""/>
    <x v="2285"/>
    <s v="Accrue - UNITED UTILITY SERVICE INC"/>
    <x v="0"/>
    <s v="241741"/>
    <s v="JRNL00531302"/>
    <d v="2021-02-28T00:00:00"/>
    <d v="2021-03-06T00:00:00"/>
    <s v="Yes"/>
    <s v="Gas Operations-West"/>
    <x v="17"/>
  </r>
  <r>
    <s v="AA"/>
    <s v="CU00"/>
    <s v="JRNL00545243"/>
    <s v="CF00-PR470-6110-8930"/>
    <s v="CF00"/>
    <s v="PR470"/>
    <s v="6110"/>
    <x v="6"/>
    <s v=""/>
    <x v="2386"/>
    <s v="PR470_Payroll Accrual 1A"/>
    <x v="0"/>
    <s v="F8_PR470_PA1A"/>
    <s v="TARGET"/>
    <d v="2021-10-31T00:00:00"/>
    <d v="2021-11-03T00:00:00"/>
    <s v="Yes"/>
    <s v="Propane Operations-Hernando"/>
    <x v="1"/>
  </r>
  <r>
    <s v="AA"/>
    <s v="CU00"/>
    <s v="JRNL00541809"/>
    <s v="CF00-OP460-6330-8930"/>
    <s v="CF00"/>
    <s v="OP460"/>
    <s v="6330"/>
    <x v="6"/>
    <s v=""/>
    <x v="2387"/>
    <s v="Clear OP460 Veh (incl Storm Proj)"/>
    <x v="0"/>
    <s v="F5_OP460_STRMVEH"/>
    <s v="TARGET"/>
    <d v="2021-08-31T00:00:00"/>
    <d v="2021-09-08T00:00:00"/>
    <s v="Yes"/>
    <s v="Gas Operations-West"/>
    <x v="11"/>
  </r>
  <r>
    <s v="AA"/>
    <s v="CU00"/>
    <s v="JRNL00529949"/>
    <s v="CF00-OP460-6120-8930"/>
    <s v="CF00"/>
    <s v="OP460"/>
    <s v="6120"/>
    <x v="6"/>
    <s v=""/>
    <x v="2388"/>
    <s v="OP460_Payroll Accrual 1B"/>
    <x v="0"/>
    <s v="F8_OP460_PA1B"/>
    <s v="TARGET"/>
    <d v="2021-01-31T00:00:00"/>
    <d v="2021-02-10T00:00:00"/>
    <s v="Yes"/>
    <s v="Gas Operations-West"/>
    <x v="0"/>
  </r>
  <r>
    <s v="PY"/>
    <s v="FC00"/>
    <s v="JRNL00528898"/>
    <s v="CF00-OP460-6120-8930"/>
    <s v="CF00"/>
    <s v="OP460"/>
    <s v="6120"/>
    <x v="6"/>
    <s v=""/>
    <x v="2389"/>
    <s v="FC B02-OT/On Call/CT"/>
    <x v="0"/>
    <s v=""/>
    <s v="JRNL00528898"/>
    <d v="2021-01-14T00:00:00"/>
    <d v="2021-02-02T00:00:00"/>
    <s v="Yes"/>
    <s v="Gas Operations-West"/>
    <x v="0"/>
  </r>
  <r>
    <s v="PY"/>
    <s v="FC00"/>
    <s v="JRNL00528898"/>
    <s v="CF00-PR460-6120-8930"/>
    <s v="CF00"/>
    <s v="PR460"/>
    <s v="6120"/>
    <x v="6"/>
    <s v=""/>
    <x v="2390"/>
    <s v="FC B02-OT/On Call/CT"/>
    <x v="0"/>
    <s v=""/>
    <s v="JRNL00528898"/>
    <d v="2021-01-14T00:00:00"/>
    <d v="2021-02-02T00:00:00"/>
    <s v="Yes"/>
    <s v="Propane Operations-WH"/>
    <x v="0"/>
  </r>
  <r>
    <s v="AA"/>
    <s v="CU00"/>
    <s v="JRNL00529950"/>
    <s v="CF00-PR470-6110-8930"/>
    <s v="CF00"/>
    <s v="PR470"/>
    <s v="6110"/>
    <x v="6"/>
    <s v=""/>
    <x v="2391"/>
    <s v="PR470_Payroll Accrual 1A"/>
    <x v="0"/>
    <s v="F8_PR470_PA1A"/>
    <s v="TARGET"/>
    <d v="2021-01-31T00:00:00"/>
    <d v="2021-02-10T00:00:00"/>
    <s v="Yes"/>
    <s v="Propane Operations-Hernando"/>
    <x v="1"/>
  </r>
  <r>
    <s v="AA"/>
    <s v="CU00"/>
    <s v="JRNL00533163"/>
    <s v="CF00-PR470-6110-8930"/>
    <s v="CF00"/>
    <s v="PR470"/>
    <s v="6110"/>
    <x v="6"/>
    <s v=""/>
    <x v="2392"/>
    <s v="PR470_Payroll Accrual 1A"/>
    <x v="0"/>
    <s v="F8_PR470_PA1A"/>
    <s v="TARGET"/>
    <d v="2021-03-31T00:00:00"/>
    <d v="2021-04-06T00:00:00"/>
    <s v="Yes"/>
    <s v="Propane Operations-Hernando"/>
    <x v="1"/>
  </r>
  <r>
    <s v="AP-ACCR"/>
    <s v="CF00"/>
    <s v="JRNL00541913"/>
    <s v="CF00-OP460-7290-8930"/>
    <s v="CF00"/>
    <s v="OP460"/>
    <s v="7290"/>
    <x v="6"/>
    <s v=""/>
    <x v="2393"/>
    <s v="Accrue-UNITED UTILITY SERVICE INC"/>
    <x v="0"/>
    <s v="241789"/>
    <s v="JRNL00541780"/>
    <d v="2021-09-30T00:00:00"/>
    <d v="2021-09-08T00:00:00"/>
    <s v="Yes"/>
    <s v="Gas Operations-West"/>
    <x v="17"/>
  </r>
  <r>
    <s v="AP-ACCR"/>
    <s v="CF00"/>
    <s v="JRNL00541913"/>
    <s v="CF00-OP460-7290-8930"/>
    <s v="CF00"/>
    <s v="OP460"/>
    <s v="7290"/>
    <x v="6"/>
    <s v=""/>
    <x v="2393"/>
    <s v="Accrue-UNITED UTILITY SERVICE INC"/>
    <x v="0"/>
    <s v="241793"/>
    <s v="JRNL00541780"/>
    <d v="2021-09-30T00:00:00"/>
    <d v="2021-09-08T00:00:00"/>
    <s v="Yes"/>
    <s v="Gas Operations-West"/>
    <x v="17"/>
  </r>
  <r>
    <s v="AP-ACCR"/>
    <s v="CF00"/>
    <s v="JRNL00541780"/>
    <s v="CF00-OP460-7290-8930"/>
    <s v="CF00"/>
    <s v="OP460"/>
    <s v="7290"/>
    <x v="6"/>
    <s v=""/>
    <x v="2284"/>
    <s v="Accrue-UNITED UTILITY SERVICE INC"/>
    <x v="0"/>
    <s v="241789"/>
    <s v="JRNL00541780"/>
    <d v="2021-08-31T00:00:00"/>
    <d v="2021-09-08T00:00:00"/>
    <s v="Yes"/>
    <s v="Gas Operations-West"/>
    <x v="17"/>
  </r>
  <r>
    <s v="AP-ACCR"/>
    <s v="CF00"/>
    <s v="JRNL00541780"/>
    <s v="CF00-OP460-7290-8930"/>
    <s v="CF00"/>
    <s v="OP460"/>
    <s v="7290"/>
    <x v="6"/>
    <s v=""/>
    <x v="2284"/>
    <s v="Accrue-UNITED UTILITY SERVICE INC"/>
    <x v="0"/>
    <s v="241793"/>
    <s v="JRNL00541780"/>
    <d v="2021-08-31T00:00:00"/>
    <d v="2021-09-08T00:00:00"/>
    <s v="Yes"/>
    <s v="Gas Operations-West"/>
    <x v="17"/>
  </r>
  <r>
    <s v="AA"/>
    <s v="CU00"/>
    <s v="JRNL00531252"/>
    <s v="CF00-OP460-6120-8930"/>
    <s v="CF00"/>
    <s v="OP460"/>
    <s v="6120"/>
    <x v="6"/>
    <s v=""/>
    <x v="2394"/>
    <s v="OP460_Payroll Accrual 1B"/>
    <x v="0"/>
    <s v="F8_OP460_PA1B"/>
    <s v="JRNL00531225"/>
    <d v="2021-03-31T00:00:00"/>
    <d v="2021-04-06T00:00:00"/>
    <s v="Yes"/>
    <s v="Gas Operations-West"/>
    <x v="0"/>
  </r>
  <r>
    <s v="AA"/>
    <s v="CU00"/>
    <s v="JRNL00541882"/>
    <s v="CF00-OP460-6120-8930"/>
    <s v="CF00"/>
    <s v="OP460"/>
    <s v="6120"/>
    <x v="6"/>
    <s v=""/>
    <x v="2395"/>
    <s v="OP460_Payroll Accrual 1B"/>
    <x v="0"/>
    <s v="F8_OP460_PA1B"/>
    <s v="JRNL00541819"/>
    <d v="2021-09-30T00:00:00"/>
    <d v="2021-10-05T00:00:00"/>
    <s v="Yes"/>
    <s v="Gas Operations-West"/>
    <x v="0"/>
  </r>
  <r>
    <s v="PY"/>
    <s v="FC00"/>
    <s v="JRNL00544492"/>
    <s v="CF00-MS410-6110-8930"/>
    <s v="CF00"/>
    <s v="MS410"/>
    <s v="6110"/>
    <x v="6"/>
    <s v=""/>
    <x v="1470"/>
    <s v="FC B42-Salaries"/>
    <x v="0"/>
    <s v=""/>
    <s v="JRNL00544492"/>
    <d v="2021-10-21T00:00:00"/>
    <d v="2021-10-29T00:00:00"/>
    <s v="Yes"/>
    <s v="Measurement-SF"/>
    <x v="1"/>
  </r>
  <r>
    <s v="AA"/>
    <s v="CU00"/>
    <s v="JRNL00531252"/>
    <s v="CF00-OP460-6110-8930"/>
    <s v="CF00"/>
    <s v="OP460"/>
    <s v="6110"/>
    <x v="6"/>
    <s v=""/>
    <x v="2396"/>
    <s v="OP460_Payroll Accrual 1A"/>
    <x v="0"/>
    <s v="F8_OP460_PA1A"/>
    <s v="JRNL00531225"/>
    <d v="2021-03-31T00:00:00"/>
    <d v="2021-04-06T00:00:00"/>
    <s v="Yes"/>
    <s v="Gas Operations-West"/>
    <x v="1"/>
  </r>
  <r>
    <s v="AA"/>
    <s v="CU00"/>
    <s v="JRNL00541882"/>
    <s v="CF00-OP460-6110-8930"/>
    <s v="CF00"/>
    <s v="OP460"/>
    <s v="6110"/>
    <x v="6"/>
    <s v=""/>
    <x v="2397"/>
    <s v="OP460_Payroll Accrual 1A"/>
    <x v="0"/>
    <s v="F8_OP460_PA1A"/>
    <s v="JRNL00541819"/>
    <d v="2021-09-30T00:00:00"/>
    <d v="2021-10-05T00:00:00"/>
    <s v="Yes"/>
    <s v="Gas Operations-West"/>
    <x v="1"/>
  </r>
  <r>
    <s v="AA"/>
    <s v="CU00"/>
    <s v="JRNL00545243"/>
    <s v="CF00-PR470-6120-8930"/>
    <s v="CF00"/>
    <s v="PR470"/>
    <s v="6120"/>
    <x v="6"/>
    <s v=""/>
    <x v="2398"/>
    <s v="PR470_Payroll Accrual 1B"/>
    <x v="0"/>
    <s v="F8_PR470_PA1B"/>
    <s v="TARGET"/>
    <d v="2021-10-31T00:00:00"/>
    <d v="2021-11-03T00:00:00"/>
    <s v="Yes"/>
    <s v="Propane Operations-Hernando"/>
    <x v="0"/>
  </r>
  <r>
    <s v="AA"/>
    <s v="CU00"/>
    <s v="JRNL00529950"/>
    <s v="CF00-PR470-6120-8930"/>
    <s v="CF00"/>
    <s v="PR470"/>
    <s v="6120"/>
    <x v="6"/>
    <s v=""/>
    <x v="2399"/>
    <s v="PR470_Payroll Accrual 1B"/>
    <x v="0"/>
    <s v="F8_PR470_PA1B"/>
    <s v="TARGET"/>
    <d v="2021-01-31T00:00:00"/>
    <d v="2021-02-10T00:00:00"/>
    <s v="Yes"/>
    <s v="Propane Operations-Hernando"/>
    <x v="0"/>
  </r>
  <r>
    <s v="AA"/>
    <s v="CU00"/>
    <s v="JRNL00533163"/>
    <s v="CF00-PR470-6120-8930"/>
    <s v="CF00"/>
    <s v="PR470"/>
    <s v="6120"/>
    <x v="6"/>
    <s v=""/>
    <x v="72"/>
    <s v="PR470_Payroll Accrual 1B"/>
    <x v="0"/>
    <s v="F8_PR470_PA1B"/>
    <s v="TARGET"/>
    <d v="2021-03-31T00:00:00"/>
    <d v="2021-04-06T00:00:00"/>
    <s v="Yes"/>
    <s v="Propane Operations-Hernando"/>
    <x v="0"/>
  </r>
  <r>
    <s v="AA"/>
    <s v="CU00"/>
    <s v="JRNL00541810"/>
    <s v="CF00-OP460-6220-8930"/>
    <s v="CF00"/>
    <s v="OP460"/>
    <s v="6220"/>
    <x v="6"/>
    <s v=""/>
    <x v="2400"/>
    <s v="Clear OP460 Py and 62s (excl Storm Proj)"/>
    <x v="0"/>
    <s v="F5_OP460_STRMPYD"/>
    <s v="TARGET"/>
    <d v="2021-08-31T00:00:00"/>
    <d v="2021-09-08T00:00:00"/>
    <s v="Yes"/>
    <s v="Gas Operations-West"/>
    <x v="4"/>
  </r>
  <r>
    <s v="AA"/>
    <s v="CU00"/>
    <s v="JRNL00536565"/>
    <s v="CF00-OP460-6250-8930"/>
    <s v="CF00"/>
    <s v="OP460"/>
    <s v="6250"/>
    <x v="6"/>
    <s v=""/>
    <x v="2401"/>
    <s v="Clear OP460 Py and 62s (excl Storm Proj)"/>
    <x v="0"/>
    <s v="F5_OP460_STRMPYD"/>
    <s v="TARGET"/>
    <d v="2021-05-31T00:00:00"/>
    <d v="2021-06-03T00:00:00"/>
    <s v="Yes"/>
    <s v="Gas Operations-West"/>
    <x v="13"/>
  </r>
  <r>
    <s v="AA"/>
    <s v="CU00"/>
    <s v="JRNL00536565"/>
    <s v="CF00-OP460-6240-8930"/>
    <s v="CF00"/>
    <s v="OP460"/>
    <s v="6240"/>
    <x v="6"/>
    <s v=""/>
    <x v="2402"/>
    <s v="Clear OP460 Py and 62s (excl Storm Proj)"/>
    <x v="0"/>
    <s v="F5_OP460_STRMPYD"/>
    <s v="TARGET"/>
    <d v="2021-05-31T00:00:00"/>
    <d v="2021-06-03T00:00:00"/>
    <s v="Yes"/>
    <s v="Gas Operations-West"/>
    <x v="9"/>
  </r>
  <r>
    <s v="AA"/>
    <s v="CU00"/>
    <s v="JRNL00536565"/>
    <s v="CF00-OP460-6220-8930"/>
    <s v="CF00"/>
    <s v="OP460"/>
    <s v="6220"/>
    <x v="6"/>
    <s v=""/>
    <x v="2403"/>
    <s v="Clear OP460 Py and 62s (excl Storm Proj)"/>
    <x v="0"/>
    <s v="F5_OP460_STRMPYD"/>
    <s v="TARGET"/>
    <d v="2021-05-31T00:00:00"/>
    <d v="2021-06-03T00:00:00"/>
    <s v="Yes"/>
    <s v="Gas Operations-West"/>
    <x v="4"/>
  </r>
  <r>
    <s v="AA"/>
    <s v="CU00"/>
    <s v="JRNL00536565"/>
    <s v="CF00-OP460-6120-8930"/>
    <s v="CF00"/>
    <s v="OP460"/>
    <s v="6120"/>
    <x v="6"/>
    <s v=""/>
    <x v="2404"/>
    <s v="Clear OP460 Py and 62s (excl Storm Proj)"/>
    <x v="0"/>
    <s v="F5_OP460_STRMPYD"/>
    <s v="TARGET"/>
    <d v="2021-05-31T00:00:00"/>
    <d v="2021-06-03T00:00:00"/>
    <s v="Yes"/>
    <s v="Gas Operations-West"/>
    <x v="0"/>
  </r>
  <r>
    <s v="AA"/>
    <s v="CU00"/>
    <s v="JRNL00536565"/>
    <s v="CF00-OP460-6290-8930"/>
    <s v="CF00"/>
    <s v="OP460"/>
    <s v="6290"/>
    <x v="6"/>
    <s v=""/>
    <x v="2405"/>
    <s v="Clear OP460 Py and 62s (excl Storm Proj)"/>
    <x v="0"/>
    <s v="F5_OP460_STRMPYD"/>
    <s v="TARGET"/>
    <d v="2021-05-31T00:00:00"/>
    <d v="2021-06-03T00:00:00"/>
    <s v="Yes"/>
    <s v="Gas Operations-West"/>
    <x v="8"/>
  </r>
  <r>
    <s v="AA"/>
    <s v="CU00"/>
    <s v="JRNL00536565"/>
    <s v="CF00-OP460-6260-8930"/>
    <s v="CF00"/>
    <s v="OP460"/>
    <s v="6260"/>
    <x v="6"/>
    <s v=""/>
    <x v="238"/>
    <s v="Clear OP460 Py and 62s (excl Storm Proj)"/>
    <x v="0"/>
    <s v="F5_OP460_STRMPYD"/>
    <s v="TARGET"/>
    <d v="2021-05-31T00:00:00"/>
    <d v="2021-06-03T00:00:00"/>
    <s v="Yes"/>
    <s v="Gas Operations-West"/>
    <x v="18"/>
  </r>
  <r>
    <s v="AA"/>
    <s v="CU00"/>
    <s v="JRNL00536565"/>
    <s v="CF00-OP460-6110-8930"/>
    <s v="CF00"/>
    <s v="OP460"/>
    <s v="6110"/>
    <x v="6"/>
    <s v=""/>
    <x v="2406"/>
    <s v="Clear OP460 Py and 62s (excl Storm Proj)"/>
    <x v="0"/>
    <s v="F5_OP460_STRMPYD"/>
    <s v="TARGET"/>
    <d v="2021-05-31T00:00:00"/>
    <d v="2021-06-03T00:00:00"/>
    <s v="Yes"/>
    <s v="Gas Operations-West"/>
    <x v="1"/>
  </r>
  <r>
    <s v="AA"/>
    <s v="CU00"/>
    <s v="JRNL00534917"/>
    <s v="CF00-OP460-6230-8930"/>
    <s v="CF00"/>
    <s v="OP460"/>
    <s v="6230"/>
    <x v="6"/>
    <s v=""/>
    <x v="2407"/>
    <s v="Clear OP460 Py and 62s (excl Storm Proj)"/>
    <x v="0"/>
    <s v="F5_OP460_STRMPYD"/>
    <s v="TARGET"/>
    <d v="2021-04-30T00:00:00"/>
    <d v="2021-05-05T00:00:00"/>
    <s v="Yes"/>
    <s v="Gas Operations-West"/>
    <x v="15"/>
  </r>
  <r>
    <s v="AA"/>
    <s v="CU00"/>
    <s v="JRNL00534917"/>
    <s v="CF00-OP460-6220-8930"/>
    <s v="CF00"/>
    <s v="OP460"/>
    <s v="6220"/>
    <x v="6"/>
    <s v=""/>
    <x v="2408"/>
    <s v="Clear OP460 Py and 62s (excl Storm Proj)"/>
    <x v="0"/>
    <s v="F5_OP460_STRMPYD"/>
    <s v="TARGET"/>
    <d v="2021-04-30T00:00:00"/>
    <d v="2021-05-05T00:00:00"/>
    <s v="Yes"/>
    <s v="Gas Operations-West"/>
    <x v="4"/>
  </r>
  <r>
    <s v="AA"/>
    <s v="CU00"/>
    <s v="JRNL00534917"/>
    <s v="CF00-OP460-6120-8930"/>
    <s v="CF00"/>
    <s v="OP460"/>
    <s v="6120"/>
    <x v="6"/>
    <s v=""/>
    <x v="2409"/>
    <s v="Clear OP460 Py and 62s (excl Storm Proj)"/>
    <x v="0"/>
    <s v="F5_OP460_STRMPYD"/>
    <s v="TARGET"/>
    <d v="2021-04-30T00:00:00"/>
    <d v="2021-05-05T00:00:00"/>
    <s v="Yes"/>
    <s v="Gas Operations-West"/>
    <x v="0"/>
  </r>
  <r>
    <s v="AA"/>
    <s v="CU00"/>
    <s v="JRNL00534917"/>
    <s v="CF00-OP460-6110-8930"/>
    <s v="CF00"/>
    <s v="OP460"/>
    <s v="6110"/>
    <x v="6"/>
    <s v=""/>
    <x v="2410"/>
    <s v="Clear OP460 Py and 62s (excl Storm Proj)"/>
    <x v="0"/>
    <s v="F5_OP460_STRMPYD"/>
    <s v="TARGET"/>
    <d v="2021-04-30T00:00:00"/>
    <d v="2021-05-05T00:00:00"/>
    <s v="Yes"/>
    <s v="Gas Operations-West"/>
    <x v="1"/>
  </r>
  <r>
    <s v="AA"/>
    <s v="CU00"/>
    <s v="JRNL00534917"/>
    <s v="CF00-OP460-6260-8930"/>
    <s v="CF00"/>
    <s v="OP460"/>
    <s v="6260"/>
    <x v="6"/>
    <s v=""/>
    <x v="2411"/>
    <s v="Clear OP460 Py and 62s (excl Storm Proj)"/>
    <x v="0"/>
    <s v="F5_OP460_STRMPYD"/>
    <s v="TARGET"/>
    <d v="2021-04-30T00:00:00"/>
    <d v="2021-05-05T00:00:00"/>
    <s v="Yes"/>
    <s v="Gas Operations-West"/>
    <x v="18"/>
  </r>
  <r>
    <s v="AA"/>
    <s v="CU00"/>
    <s v="JRNL00534917"/>
    <s v="CF00-OP460-6240-8930"/>
    <s v="CF00"/>
    <s v="OP460"/>
    <s v="6240"/>
    <x v="6"/>
    <s v=""/>
    <x v="2412"/>
    <s v="Clear OP460 Py and 62s (excl Storm Proj)"/>
    <x v="0"/>
    <s v="F5_OP460_STRMPYD"/>
    <s v="TARGET"/>
    <d v="2021-04-30T00:00:00"/>
    <d v="2021-05-05T00:00:00"/>
    <s v="Yes"/>
    <s v="Gas Operations-West"/>
    <x v="9"/>
  </r>
  <r>
    <s v="AA"/>
    <s v="CU00"/>
    <s v="JRNL00534917"/>
    <s v="CF00-OP460-6290-8930"/>
    <s v="CF00"/>
    <s v="OP460"/>
    <s v="6290"/>
    <x v="6"/>
    <s v=""/>
    <x v="2413"/>
    <s v="Clear OP460 Py and 62s (excl Storm Proj)"/>
    <x v="0"/>
    <s v="F5_OP460_STRMPYD"/>
    <s v="TARGET"/>
    <d v="2021-04-30T00:00:00"/>
    <d v="2021-05-05T00:00:00"/>
    <s v="Yes"/>
    <s v="Gas Operations-West"/>
    <x v="8"/>
  </r>
  <r>
    <s v="AA"/>
    <s v="CU00"/>
    <s v="JRNL00529940"/>
    <s v="CF00-OP460-6260-8930"/>
    <s v="CF00"/>
    <s v="OP460"/>
    <s v="6260"/>
    <x v="6"/>
    <s v=""/>
    <x v="2414"/>
    <s v="Clear OP460 Py and 62s (excl Storm Proj)"/>
    <x v="0"/>
    <s v="F5_OP460_STRMPYD"/>
    <s v="TARGET"/>
    <d v="2021-01-31T00:00:00"/>
    <d v="2021-02-10T00:00:00"/>
    <s v="Yes"/>
    <s v="Gas Operations-West"/>
    <x v="18"/>
  </r>
  <r>
    <s v="AA"/>
    <s v="CU00"/>
    <s v="JRNL00529940"/>
    <s v="CF00-OP460-6240-8930"/>
    <s v="CF00"/>
    <s v="OP460"/>
    <s v="6240"/>
    <x v="6"/>
    <s v=""/>
    <x v="1406"/>
    <s v="Clear OP460 Py and 62s (excl Storm Proj)"/>
    <x v="0"/>
    <s v="F5_OP460_STRMPYD"/>
    <s v="TARGET"/>
    <d v="2021-01-31T00:00:00"/>
    <d v="2021-02-10T00:00:00"/>
    <s v="Yes"/>
    <s v="Gas Operations-West"/>
    <x v="9"/>
  </r>
  <r>
    <s v="AA"/>
    <s v="CU00"/>
    <s v="JRNL00529940"/>
    <s v="CF00-OP460-6220-8930"/>
    <s v="CF00"/>
    <s v="OP460"/>
    <s v="6220"/>
    <x v="6"/>
    <s v=""/>
    <x v="2415"/>
    <s v="Clear OP460 Py and 62s (excl Storm Proj)"/>
    <x v="0"/>
    <s v="F5_OP460_STRMPYD"/>
    <s v="TARGET"/>
    <d v="2021-01-31T00:00:00"/>
    <d v="2021-02-10T00:00:00"/>
    <s v="Yes"/>
    <s v="Gas Operations-West"/>
    <x v="4"/>
  </r>
  <r>
    <s v="AA"/>
    <s v="CU00"/>
    <s v="JRNL00529940"/>
    <s v="CF00-OP460-6210-8930"/>
    <s v="CF00"/>
    <s v="OP460"/>
    <s v="6210"/>
    <x v="6"/>
    <s v=""/>
    <x v="2416"/>
    <s v="Clear OP460 Py and 62s (excl Storm Proj)"/>
    <x v="0"/>
    <s v="F5_OP460_STRMPYD"/>
    <s v="TARGET"/>
    <d v="2021-01-31T00:00:00"/>
    <d v="2021-02-10T00:00:00"/>
    <s v="Yes"/>
    <s v="Gas Operations-West"/>
    <x v="3"/>
  </r>
  <r>
    <s v="AA"/>
    <s v="CU00"/>
    <s v="JRNL00531216"/>
    <s v="CF00-OP460-6120-8930"/>
    <s v="CF00"/>
    <s v="OP460"/>
    <s v="6120"/>
    <x v="6"/>
    <s v=""/>
    <x v="2417"/>
    <s v="Clear OP460 Py and 62s (excl Storm Proj)"/>
    <x v="0"/>
    <s v="F5_OP460_STRMPYD"/>
    <s v="TARGET"/>
    <d v="2021-02-28T00:00:00"/>
    <d v="2021-03-03T00:00:00"/>
    <s v="Yes"/>
    <s v="Gas Operations-West"/>
    <x v="0"/>
  </r>
  <r>
    <s v="AA"/>
    <s v="CU00"/>
    <s v="JRNL00531216"/>
    <s v="CF00-OP460-6240-8930"/>
    <s v="CF00"/>
    <s v="OP460"/>
    <s v="6240"/>
    <x v="6"/>
    <s v=""/>
    <x v="2418"/>
    <s v="Clear OP460 Py and 62s (excl Storm Proj)"/>
    <x v="0"/>
    <s v="F5_OP460_STRMPYD"/>
    <s v="TARGET"/>
    <d v="2021-02-28T00:00:00"/>
    <d v="2021-03-03T00:00:00"/>
    <s v="Yes"/>
    <s v="Gas Operations-West"/>
    <x v="9"/>
  </r>
  <r>
    <s v="AA"/>
    <s v="CU00"/>
    <s v="JRNL00531216"/>
    <s v="CF00-OP460-6220-8930"/>
    <s v="CF00"/>
    <s v="OP460"/>
    <s v="6220"/>
    <x v="6"/>
    <s v=""/>
    <x v="2419"/>
    <s v="Clear OP460 Py and 62s (excl Storm Proj)"/>
    <x v="0"/>
    <s v="F5_OP460_STRMPYD"/>
    <s v="TARGET"/>
    <d v="2021-02-28T00:00:00"/>
    <d v="2021-03-03T00:00:00"/>
    <s v="Yes"/>
    <s v="Gas Operations-West"/>
    <x v="4"/>
  </r>
  <r>
    <s v="AA"/>
    <s v="CU00"/>
    <s v="JRNL00529940"/>
    <s v="CF00-OP460-6120-8930"/>
    <s v="CF00"/>
    <s v="OP460"/>
    <s v="6120"/>
    <x v="6"/>
    <s v=""/>
    <x v="2420"/>
    <s v="Clear OP460 Py and 62s (excl Storm Proj)"/>
    <x v="0"/>
    <s v="F5_OP460_STRMPYD"/>
    <s v="TARGET"/>
    <d v="2021-01-31T00:00:00"/>
    <d v="2021-02-10T00:00:00"/>
    <s v="Yes"/>
    <s v="Gas Operations-West"/>
    <x v="0"/>
  </r>
  <r>
    <s v="AA"/>
    <s v="CU00"/>
    <s v="JRNL00529940"/>
    <s v="CF00-OP460-6110-8930"/>
    <s v="CF00"/>
    <s v="OP460"/>
    <s v="6110"/>
    <x v="6"/>
    <s v=""/>
    <x v="2421"/>
    <s v="Clear OP460 Py and 62s (excl Storm Proj)"/>
    <x v="0"/>
    <s v="F5_OP460_STRMPYD"/>
    <s v="TARGET"/>
    <d v="2021-01-31T00:00:00"/>
    <d v="2021-02-10T00:00:00"/>
    <s v="Yes"/>
    <s v="Gas Operations-West"/>
    <x v="1"/>
  </r>
  <r>
    <s v="AA"/>
    <s v="CU00"/>
    <s v="JRNL00531216"/>
    <s v="CF00-OP460-6290-8930"/>
    <s v="CF00"/>
    <s v="OP460"/>
    <s v="6290"/>
    <x v="6"/>
    <s v=""/>
    <x v="2422"/>
    <s v="Clear OP460 Py and 62s (excl Storm Proj)"/>
    <x v="0"/>
    <s v="F5_OP460_STRMPYD"/>
    <s v="TARGET"/>
    <d v="2021-02-28T00:00:00"/>
    <d v="2021-03-03T00:00:00"/>
    <s v="Yes"/>
    <s v="Gas Operations-West"/>
    <x v="8"/>
  </r>
  <r>
    <s v="AA"/>
    <s v="CU00"/>
    <s v="JRNL00529940"/>
    <s v="CF00-OP460-6290-8930"/>
    <s v="CF00"/>
    <s v="OP460"/>
    <s v="6290"/>
    <x v="6"/>
    <s v=""/>
    <x v="2423"/>
    <s v="Clear OP460 Py and 62s (excl Storm Proj)"/>
    <x v="0"/>
    <s v="F5_OP460_STRMPYD"/>
    <s v="TARGET"/>
    <d v="2021-01-31T00:00:00"/>
    <d v="2021-02-10T00:00:00"/>
    <s v="Yes"/>
    <s v="Gas Operations-West"/>
    <x v="8"/>
  </r>
  <r>
    <s v="AA"/>
    <s v="CU00"/>
    <s v="JRNL00531216"/>
    <s v="CF00-OP460-6260-8930"/>
    <s v="CF00"/>
    <s v="OP460"/>
    <s v="6260"/>
    <x v="6"/>
    <s v=""/>
    <x v="2424"/>
    <s v="Clear OP460 Py and 62s (excl Storm Proj)"/>
    <x v="0"/>
    <s v="F5_OP460_STRMPYD"/>
    <s v="TARGET"/>
    <d v="2021-02-28T00:00:00"/>
    <d v="2021-03-03T00:00:00"/>
    <s v="Yes"/>
    <s v="Gas Operations-West"/>
    <x v="18"/>
  </r>
  <r>
    <s v="AA"/>
    <s v="CU00"/>
    <s v="JRNL00531216"/>
    <s v="CF00-OP460-6250-8930"/>
    <s v="CF00"/>
    <s v="OP460"/>
    <s v="6250"/>
    <x v="6"/>
    <s v=""/>
    <x v="2425"/>
    <s v="Clear OP460 Py and 62s (excl Storm Proj)"/>
    <x v="0"/>
    <s v="F5_OP460_STRMPYD"/>
    <s v="TARGET"/>
    <d v="2021-02-28T00:00:00"/>
    <d v="2021-03-03T00:00:00"/>
    <s v="Yes"/>
    <s v="Gas Operations-West"/>
    <x v="13"/>
  </r>
  <r>
    <s v="AA"/>
    <s v="CU00"/>
    <s v="JRNL00531216"/>
    <s v="CF00-OP460-6110-8930"/>
    <s v="CF00"/>
    <s v="OP460"/>
    <s v="6110"/>
    <x v="6"/>
    <s v=""/>
    <x v="2426"/>
    <s v="Clear OP460 Py and 62s (excl Storm Proj)"/>
    <x v="0"/>
    <s v="F5_OP460_STRMPYD"/>
    <s v="TARGET"/>
    <d v="2021-02-28T00:00:00"/>
    <d v="2021-03-03T00:00:00"/>
    <s v="Yes"/>
    <s v="Gas Operations-West"/>
    <x v="1"/>
  </r>
  <r>
    <s v="AA"/>
    <s v="CU00"/>
    <s v="JRNL00540115"/>
    <s v="CF00-OP460-6110-8930"/>
    <s v="CF00"/>
    <s v="OP460"/>
    <s v="6110"/>
    <x v="6"/>
    <s v=""/>
    <x v="2427"/>
    <s v="Clear OP460 Py and 62s (excl Storm Proj)"/>
    <x v="0"/>
    <s v="F5_OP460_STRMPYD"/>
    <s v="TARGET"/>
    <d v="2021-07-31T00:00:00"/>
    <d v="2021-08-04T00:00:00"/>
    <s v="Yes"/>
    <s v="Gas Operations-West"/>
    <x v="1"/>
  </r>
  <r>
    <s v="AA"/>
    <s v="CU00"/>
    <s v="JRNL00540115"/>
    <s v="CF00-OP460-6120-8930"/>
    <s v="CF00"/>
    <s v="OP460"/>
    <s v="6120"/>
    <x v="6"/>
    <s v=""/>
    <x v="2428"/>
    <s v="Clear OP460 Py and 62s (excl Storm Proj)"/>
    <x v="0"/>
    <s v="F5_OP460_STRMPYD"/>
    <s v="TARGET"/>
    <d v="2021-07-31T00:00:00"/>
    <d v="2021-08-04T00:00:00"/>
    <s v="Yes"/>
    <s v="Gas Operations-West"/>
    <x v="0"/>
  </r>
  <r>
    <s v="AA"/>
    <s v="CU00"/>
    <s v="JRNL00540115"/>
    <s v="CF00-OP460-6290-8930"/>
    <s v="CF00"/>
    <s v="OP460"/>
    <s v="6290"/>
    <x v="6"/>
    <s v=""/>
    <x v="2429"/>
    <s v="Clear OP460 Py and 62s (excl Storm Proj)"/>
    <x v="0"/>
    <s v="F5_OP460_STRMPYD"/>
    <s v="TARGET"/>
    <d v="2021-07-31T00:00:00"/>
    <d v="2021-08-04T00:00:00"/>
    <s v="Yes"/>
    <s v="Gas Operations-West"/>
    <x v="8"/>
  </r>
  <r>
    <s v="AA"/>
    <s v="CU00"/>
    <s v="JRNL00540115"/>
    <s v="CF00-OP460-6240-8930"/>
    <s v="CF00"/>
    <s v="OP460"/>
    <s v="6240"/>
    <x v="6"/>
    <s v=""/>
    <x v="2430"/>
    <s v="Clear OP460 Py and 62s (excl Storm Proj)"/>
    <x v="0"/>
    <s v="F5_OP460_STRMPYD"/>
    <s v="TARGET"/>
    <d v="2021-07-31T00:00:00"/>
    <d v="2021-08-04T00:00:00"/>
    <s v="Yes"/>
    <s v="Gas Operations-West"/>
    <x v="9"/>
  </r>
  <r>
    <s v="AA"/>
    <s v="CU00"/>
    <s v="JRNL00540115"/>
    <s v="CF00-OP460-6250-8930"/>
    <s v="CF00"/>
    <s v="OP460"/>
    <s v="6250"/>
    <x v="6"/>
    <s v=""/>
    <x v="2431"/>
    <s v="Clear OP460 Py and 62s (excl Storm Proj)"/>
    <x v="0"/>
    <s v="F5_OP460_STRMPYD"/>
    <s v="TARGET"/>
    <d v="2021-07-31T00:00:00"/>
    <d v="2021-08-04T00:00:00"/>
    <s v="Yes"/>
    <s v="Gas Operations-West"/>
    <x v="13"/>
  </r>
  <r>
    <s v="AA"/>
    <s v="CU00"/>
    <s v="JRNL00540115"/>
    <s v="CF00-OP460-6220-8930"/>
    <s v="CF00"/>
    <s v="OP460"/>
    <s v="6220"/>
    <x v="6"/>
    <s v=""/>
    <x v="2432"/>
    <s v="Clear OP460 Py and 62s (excl Storm Proj)"/>
    <x v="0"/>
    <s v="F5_OP460_STRMPYD"/>
    <s v="TARGET"/>
    <d v="2021-07-31T00:00:00"/>
    <d v="2021-08-04T00:00:00"/>
    <s v="Yes"/>
    <s v="Gas Operations-West"/>
    <x v="4"/>
  </r>
  <r>
    <s v="PY"/>
    <s v="FC00"/>
    <s v="JRNL00546382"/>
    <s v="CF00-OP460-6120-8930"/>
    <s v="CF00"/>
    <s v="OP460"/>
    <s v="6120"/>
    <x v="6"/>
    <s v=""/>
    <x v="2433"/>
    <s v="FC B46-OT/On Call/CT"/>
    <x v="0"/>
    <s v=""/>
    <s v="JRNL00546382"/>
    <d v="2021-11-18T00:00:00"/>
    <d v="2021-12-01T00:00:00"/>
    <s v="Yes"/>
    <s v="Gas Operations-West"/>
    <x v="0"/>
  </r>
  <r>
    <s v="AA"/>
    <s v="CU00"/>
    <s v="JRNL00529944"/>
    <s v="CF00-PR460-6120-8930"/>
    <s v="CF00"/>
    <s v="PR460"/>
    <s v="6120"/>
    <x v="6"/>
    <s v=""/>
    <x v="2434"/>
    <s v="PR460_Payroll Accrual 1B"/>
    <x v="0"/>
    <s v="F8_PR460_PA1B"/>
    <s v="TARGET"/>
    <d v="2021-01-31T00:00:00"/>
    <d v="2021-02-10T00:00:00"/>
    <s v="Yes"/>
    <s v="Propane Operations-WH"/>
    <x v="0"/>
  </r>
  <r>
    <s v="AA"/>
    <s v="CU00"/>
    <s v="JRNL00545232"/>
    <s v="CF00-PR470-6250-8930"/>
    <s v="CF00"/>
    <s v="PR470"/>
    <s v="6250"/>
    <x v="6"/>
    <s v=""/>
    <x v="1465"/>
    <s v="Clear PR470 Py and 62s (excl Storm Proj)"/>
    <x v="0"/>
    <s v="F5_PR470_STRMPYD"/>
    <s v="TARGET"/>
    <d v="2021-10-31T00:00:00"/>
    <d v="2021-11-03T00:00:00"/>
    <s v="Yes"/>
    <s v="Propane Operations-Hernando"/>
    <x v="13"/>
  </r>
  <r>
    <s v="AA"/>
    <s v="CU00"/>
    <s v="JRNL00545232"/>
    <s v="CF00-PR470-6290-8930"/>
    <s v="CF00"/>
    <s v="PR470"/>
    <s v="6290"/>
    <x v="6"/>
    <s v=""/>
    <x v="2215"/>
    <s v="Clear PR470 Py and 62s (excl Storm Proj)"/>
    <x v="0"/>
    <s v="F5_PR470_STRMPYD"/>
    <s v="TARGET"/>
    <d v="2021-10-31T00:00:00"/>
    <d v="2021-11-03T00:00:00"/>
    <s v="Yes"/>
    <s v="Propane Operations-Hernando"/>
    <x v="8"/>
  </r>
  <r>
    <s v="AA"/>
    <s v="CU00"/>
    <s v="JRNL00529944"/>
    <s v="CF00-PR460-6110-8930"/>
    <s v="CF00"/>
    <s v="PR460"/>
    <s v="6110"/>
    <x v="6"/>
    <s v=""/>
    <x v="2435"/>
    <s v="PR460_Payroll Accrual 1A"/>
    <x v="0"/>
    <s v="F8_PR460_PA1A"/>
    <s v="TARGET"/>
    <d v="2021-01-31T00:00:00"/>
    <d v="2021-02-10T00:00:00"/>
    <s v="Yes"/>
    <s v="Propane Operations-WH"/>
    <x v="1"/>
  </r>
  <r>
    <s v="AA"/>
    <s v="CU00"/>
    <s v="JRNL00536564"/>
    <s v="CF00-OP460-6390-8930"/>
    <s v="CF00"/>
    <s v="OP460"/>
    <s v="6390"/>
    <x v="6"/>
    <s v=""/>
    <x v="2436"/>
    <s v="Clear OP460 Veh (incl Storm Proj)"/>
    <x v="0"/>
    <s v="F5_OP460_STRMVEH"/>
    <s v="TARGET"/>
    <d v="2021-05-31T00:00:00"/>
    <d v="2021-06-03T00:00:00"/>
    <s v="Yes"/>
    <s v="Gas Operations-West"/>
    <x v="12"/>
  </r>
  <r>
    <s v="PY"/>
    <s v="FC00"/>
    <s v="JRNL00528899"/>
    <s v="CF00-PR470-6110-8930"/>
    <s v="CF00"/>
    <s v="PR470"/>
    <s v="6110"/>
    <x v="6"/>
    <s v=""/>
    <x v="2437"/>
    <s v="FC B04-Salaries"/>
    <x v="0"/>
    <s v=""/>
    <s v="JRNL00528899"/>
    <d v="2021-01-28T00:00:00"/>
    <d v="2021-02-02T00:00:00"/>
    <s v="Yes"/>
    <s v="Propane Operations-Hernando"/>
    <x v="1"/>
  </r>
  <r>
    <s v="AA"/>
    <s v="CU00"/>
    <s v="JRNL00545232"/>
    <s v="CF00-PR470-6240-8930"/>
    <s v="CF00"/>
    <s v="PR470"/>
    <s v="6240"/>
    <x v="6"/>
    <s v=""/>
    <x v="1235"/>
    <s v="Clear PR470 Py and 62s (excl Storm Proj)"/>
    <x v="0"/>
    <s v="F5_PR470_STRMPYD"/>
    <s v="TARGET"/>
    <d v="2021-10-31T00:00:00"/>
    <d v="2021-11-03T00:00:00"/>
    <s v="Yes"/>
    <s v="Propane Operations-Hernando"/>
    <x v="9"/>
  </r>
  <r>
    <s v="AA"/>
    <s v="CU00"/>
    <s v="JRNL00545232"/>
    <s v="CF00-PR470-6120-8930"/>
    <s v="CF00"/>
    <s v="PR470"/>
    <s v="6120"/>
    <x v="6"/>
    <s v=""/>
    <x v="2438"/>
    <s v="Clear PR470 Py and 62s (excl Storm Proj)"/>
    <x v="0"/>
    <s v="F5_PR470_STRMPYD"/>
    <s v="TARGET"/>
    <d v="2021-10-31T00:00:00"/>
    <d v="2021-11-03T00:00:00"/>
    <s v="Yes"/>
    <s v="Propane Operations-Hernando"/>
    <x v="0"/>
  </r>
  <r>
    <s v="AA"/>
    <s v="CU00"/>
    <s v="JRNL00545232"/>
    <s v="CF00-PR470-6220-8930"/>
    <s v="CF00"/>
    <s v="PR470"/>
    <s v="6220"/>
    <x v="6"/>
    <s v=""/>
    <x v="2439"/>
    <s v="Clear PR470 Py and 62s (excl Storm Proj)"/>
    <x v="0"/>
    <s v="F5_PR470_STRMPYD"/>
    <s v="TARGET"/>
    <d v="2021-10-31T00:00:00"/>
    <d v="2021-11-03T00:00:00"/>
    <s v="Yes"/>
    <s v="Propane Operations-Hernando"/>
    <x v="4"/>
  </r>
  <r>
    <s v="AA"/>
    <s v="CU00"/>
    <s v="JRNL00545232"/>
    <s v="CF00-PR470-6110-8930"/>
    <s v="CF00"/>
    <s v="PR470"/>
    <s v="6110"/>
    <x v="6"/>
    <s v=""/>
    <x v="2440"/>
    <s v="Clear PR470 Py and 62s (excl Storm Proj)"/>
    <x v="0"/>
    <s v="F5_PR470_STRMPYD"/>
    <s v="TARGET"/>
    <d v="2021-10-31T00:00:00"/>
    <d v="2021-11-03T00:00:00"/>
    <s v="Yes"/>
    <s v="Propane Operations-Hernando"/>
    <x v="1"/>
  </r>
  <r>
    <s v="AA"/>
    <s v="CU00"/>
    <s v="JRNL00545232"/>
    <s v="CF00-PR470-6320-8930"/>
    <s v="CF00"/>
    <s v="PR470"/>
    <s v="6320"/>
    <x v="6"/>
    <s v=""/>
    <x v="1259"/>
    <s v="Clear PR470 Veh (incl Storm Proj)"/>
    <x v="0"/>
    <s v="F5_PR470_STRMVEH"/>
    <s v="TARGET"/>
    <d v="2021-10-31T00:00:00"/>
    <d v="2021-11-03T00:00:00"/>
    <s v="Yes"/>
    <s v="Propane Operations-Hernando"/>
    <x v="2"/>
  </r>
  <r>
    <s v="AA"/>
    <s v="CU00"/>
    <s v="JRNL00545232"/>
    <s v="CF00-PR470-6310-8930"/>
    <s v="CF00"/>
    <s v="PR470"/>
    <s v="6310"/>
    <x v="6"/>
    <s v=""/>
    <x v="2441"/>
    <s v="Clear PR470 Veh (incl Storm Proj)"/>
    <x v="0"/>
    <s v="F5_PR470_STRMVEH"/>
    <s v="TARGET"/>
    <d v="2021-10-31T00:00:00"/>
    <d v="2021-11-03T00:00:00"/>
    <s v="Yes"/>
    <s v="Propane Operations-Hernando"/>
    <x v="10"/>
  </r>
  <r>
    <s v="AA"/>
    <s v="CU00"/>
    <s v="JRNL00545232"/>
    <s v="CF00-PR470-6330-8930"/>
    <s v="CF00"/>
    <s v="PR470"/>
    <s v="6330"/>
    <x v="6"/>
    <s v=""/>
    <x v="2442"/>
    <s v="Clear PR470 Veh (incl Storm Proj)"/>
    <x v="0"/>
    <s v="F5_PR470_STRMVEH"/>
    <s v="TARGET"/>
    <d v="2021-10-31T00:00:00"/>
    <d v="2021-11-03T00:00:00"/>
    <s v="Yes"/>
    <s v="Propane Operations-Hernando"/>
    <x v="11"/>
  </r>
  <r>
    <s v="AA"/>
    <s v="CU00"/>
    <s v="JRNL00545232"/>
    <s v="CF00-PR470-6390-8930"/>
    <s v="CF00"/>
    <s v="PR470"/>
    <s v="6390"/>
    <x v="6"/>
    <s v=""/>
    <x v="2443"/>
    <s v="Clear PR470 Veh (incl Storm Proj)"/>
    <x v="0"/>
    <s v="F5_PR470_STRMVEH"/>
    <s v="TARGET"/>
    <d v="2021-10-31T00:00:00"/>
    <d v="2021-11-03T00:00:00"/>
    <s v="Yes"/>
    <s v="Propane Operations-Hernando"/>
    <x v="12"/>
  </r>
  <r>
    <s v="PY"/>
    <s v="FC00"/>
    <s v="JRNL00528899"/>
    <s v="CF00-MS410-6110-8930"/>
    <s v="CF00"/>
    <s v="MS410"/>
    <s v="6110"/>
    <x v="6"/>
    <s v=""/>
    <x v="2444"/>
    <s v="FC B04-Salaries"/>
    <x v="0"/>
    <s v=""/>
    <s v="JRNL00528899"/>
    <d v="2021-01-28T00:00:00"/>
    <d v="2021-02-02T00:00:00"/>
    <s v="Yes"/>
    <s v="Measurement-SF"/>
    <x v="1"/>
  </r>
  <r>
    <s v="AA"/>
    <s v="CU00"/>
    <s v="JRNL00533152"/>
    <s v="CF00-PR470-6290-8930"/>
    <s v="CF00"/>
    <s v="PR470"/>
    <s v="6290"/>
    <x v="6"/>
    <s v=""/>
    <x v="2445"/>
    <s v="Clear PR470 Py and 62s (excl Storm Proj)"/>
    <x v="0"/>
    <s v="F5_PR470_STRMPYD"/>
    <s v="TARGET"/>
    <d v="2021-03-31T00:00:00"/>
    <d v="2021-04-06T00:00:00"/>
    <s v="Yes"/>
    <s v="Propane Operations-Hernando"/>
    <x v="8"/>
  </r>
  <r>
    <s v="AA"/>
    <s v="CU00"/>
    <s v="JRNL00533152"/>
    <s v="CF00-PR470-6240-8930"/>
    <s v="CF00"/>
    <s v="PR470"/>
    <s v="6240"/>
    <x v="6"/>
    <s v=""/>
    <x v="2446"/>
    <s v="Clear PR470 Py and 62s (excl Storm Proj)"/>
    <x v="0"/>
    <s v="F5_PR470_STRMPYD"/>
    <s v="TARGET"/>
    <d v="2021-03-31T00:00:00"/>
    <d v="2021-04-06T00:00:00"/>
    <s v="Yes"/>
    <s v="Propane Operations-Hernando"/>
    <x v="9"/>
  </r>
  <r>
    <s v="AA"/>
    <s v="CU00"/>
    <s v="JRNL00533152"/>
    <s v="CF00-PR470-6220-8930"/>
    <s v="CF00"/>
    <s v="PR470"/>
    <s v="6220"/>
    <x v="6"/>
    <s v=""/>
    <x v="2424"/>
    <s v="Clear PR470 Py and 62s (excl Storm Proj)"/>
    <x v="0"/>
    <s v="F5_PR470_STRMPYD"/>
    <s v="TARGET"/>
    <d v="2021-03-31T00:00:00"/>
    <d v="2021-04-06T00:00:00"/>
    <s v="Yes"/>
    <s v="Propane Operations-Hernando"/>
    <x v="4"/>
  </r>
  <r>
    <s v="AA"/>
    <s v="CU00"/>
    <s v="JRNL00533152"/>
    <s v="CF00-PR470-6120-8930"/>
    <s v="CF00"/>
    <s v="PR470"/>
    <s v="6120"/>
    <x v="6"/>
    <s v=""/>
    <x v="2447"/>
    <s v="Clear PR470 Py and 62s (excl Storm Proj)"/>
    <x v="0"/>
    <s v="F5_PR470_STRMPYD"/>
    <s v="TARGET"/>
    <d v="2021-03-31T00:00:00"/>
    <d v="2021-04-06T00:00:00"/>
    <s v="Yes"/>
    <s v="Propane Operations-Hernando"/>
    <x v="0"/>
  </r>
  <r>
    <s v="AA"/>
    <s v="CU00"/>
    <s v="JRNL00536564"/>
    <s v="CF00-OP460-6330-8930"/>
    <s v="CF00"/>
    <s v="OP460"/>
    <s v="6330"/>
    <x v="6"/>
    <s v=""/>
    <x v="2448"/>
    <s v="Clear OP460 Veh (incl Storm Proj)"/>
    <x v="0"/>
    <s v="F5_OP460_STRMVEH"/>
    <s v="TARGET"/>
    <d v="2021-05-31T00:00:00"/>
    <d v="2021-06-03T00:00:00"/>
    <s v="Yes"/>
    <s v="Gas Operations-West"/>
    <x v="11"/>
  </r>
  <r>
    <s v="AA"/>
    <s v="CU00"/>
    <s v="JRNL00536564"/>
    <s v="CF00-OP460-6320-8930"/>
    <s v="CF00"/>
    <s v="OP460"/>
    <s v="6320"/>
    <x v="6"/>
    <s v=""/>
    <x v="2449"/>
    <s v="Clear OP460 Veh (incl Storm Proj)"/>
    <x v="0"/>
    <s v="F5_OP460_STRMVEH"/>
    <s v="TARGET"/>
    <d v="2021-05-31T00:00:00"/>
    <d v="2021-06-03T00:00:00"/>
    <s v="Yes"/>
    <s v="Gas Operations-West"/>
    <x v="2"/>
  </r>
  <r>
    <s v="AA"/>
    <s v="CU00"/>
    <s v="JRNL00536564"/>
    <s v="CF00-OP460-6310-8930"/>
    <s v="CF00"/>
    <s v="OP460"/>
    <s v="6310"/>
    <x v="6"/>
    <s v=""/>
    <x v="2450"/>
    <s v="Clear OP460 Veh (incl Storm Proj)"/>
    <x v="0"/>
    <s v="F5_OP460_STRMVEH"/>
    <s v="TARGET"/>
    <d v="2021-05-31T00:00:00"/>
    <d v="2021-06-03T00:00:00"/>
    <s v="Yes"/>
    <s v="Gas Operations-West"/>
    <x v="10"/>
  </r>
  <r>
    <s v="AA"/>
    <s v="CU00"/>
    <s v="JRNL00533152"/>
    <s v="CF00-PR470-6320-8930"/>
    <s v="CF00"/>
    <s v="PR470"/>
    <s v="6320"/>
    <x v="6"/>
    <s v=""/>
    <x v="2126"/>
    <s v="Clear PR470 Veh (incl Storm Proj)"/>
    <x v="0"/>
    <s v="F5_PR470_STRMVEH"/>
    <s v="TARGET"/>
    <d v="2021-03-31T00:00:00"/>
    <d v="2021-04-06T00:00:00"/>
    <s v="Yes"/>
    <s v="Propane Operations-Hernando"/>
    <x v="2"/>
  </r>
  <r>
    <s v="AA"/>
    <s v="CU00"/>
    <s v="JRNL00533152"/>
    <s v="CF00-PR470-6310-8930"/>
    <s v="CF00"/>
    <s v="PR470"/>
    <s v="6310"/>
    <x v="6"/>
    <s v=""/>
    <x v="2451"/>
    <s v="Clear PR470 Veh (incl Storm Proj)"/>
    <x v="0"/>
    <s v="F5_PR470_STRMVEH"/>
    <s v="TARGET"/>
    <d v="2021-03-31T00:00:00"/>
    <d v="2021-04-06T00:00:00"/>
    <s v="Yes"/>
    <s v="Propane Operations-Hernando"/>
    <x v="10"/>
  </r>
  <r>
    <s v="AA"/>
    <s v="CU00"/>
    <s v="JRNL00533152"/>
    <s v="CF00-PR470-6330-8930"/>
    <s v="CF00"/>
    <s v="PR470"/>
    <s v="6330"/>
    <x v="6"/>
    <s v=""/>
    <x v="2452"/>
    <s v="Clear PR470 Veh (incl Storm Proj)"/>
    <x v="0"/>
    <s v="F5_PR470_STRMVEH"/>
    <s v="TARGET"/>
    <d v="2021-03-31T00:00:00"/>
    <d v="2021-04-06T00:00:00"/>
    <s v="Yes"/>
    <s v="Propane Operations-Hernando"/>
    <x v="11"/>
  </r>
  <r>
    <s v="AA"/>
    <s v="CU00"/>
    <s v="JRNL00533152"/>
    <s v="CF00-PR470-6390-8930"/>
    <s v="CF00"/>
    <s v="PR470"/>
    <s v="6390"/>
    <x v="6"/>
    <s v=""/>
    <x v="2453"/>
    <s v="Clear PR470 Veh (incl Storm Proj)"/>
    <x v="0"/>
    <s v="F5_PR470_STRMVEH"/>
    <s v="TARGET"/>
    <d v="2021-03-31T00:00:00"/>
    <d v="2021-04-06T00:00:00"/>
    <s v="Yes"/>
    <s v="Propane Operations-Hernando"/>
    <x v="12"/>
  </r>
  <r>
    <s v="AA"/>
    <s v="CU00"/>
    <s v="JRNL00533152"/>
    <s v="CF00-PR470-6210-8930"/>
    <s v="CF00"/>
    <s v="PR470"/>
    <s v="6210"/>
    <x v="6"/>
    <s v=""/>
    <x v="1494"/>
    <s v="Clear PR470 Py and 62s (excl Storm Proj)"/>
    <x v="0"/>
    <s v="F5_PR470_STRMPYD"/>
    <s v="TARGET"/>
    <d v="2021-03-31T00:00:00"/>
    <d v="2021-04-06T00:00:00"/>
    <s v="Yes"/>
    <s v="Propane Operations-Hernando"/>
    <x v="3"/>
  </r>
  <r>
    <s v="AA"/>
    <s v="CU00"/>
    <s v="JRNL00533152"/>
    <s v="CF00-PR470-6110-8930"/>
    <s v="CF00"/>
    <s v="PR470"/>
    <s v="6110"/>
    <x v="6"/>
    <s v=""/>
    <x v="2454"/>
    <s v="Clear PR470 Py and 62s (excl Storm Proj)"/>
    <x v="0"/>
    <s v="F5_PR470_STRMPYD"/>
    <s v="TARGET"/>
    <d v="2021-03-31T00:00:00"/>
    <d v="2021-04-06T00:00:00"/>
    <s v="Yes"/>
    <s v="Propane Operations-Hernando"/>
    <x v="1"/>
  </r>
  <r>
    <s v="AA"/>
    <s v="CU00"/>
    <s v="JRNL00529940"/>
    <s v="CF00-PR460-6290-8930"/>
    <s v="CF00"/>
    <s v="PR460"/>
    <s v="6290"/>
    <x v="6"/>
    <s v=""/>
    <x v="2455"/>
    <s v="Clear PR460 Pay and Dept"/>
    <x v="0"/>
    <s v="F6_PR460_PD"/>
    <s v="TARGET"/>
    <d v="2021-01-31T00:00:00"/>
    <d v="2021-02-10T00:00:00"/>
    <s v="Yes"/>
    <s v="Propane Operations-WH"/>
    <x v="8"/>
  </r>
  <r>
    <s v="AA"/>
    <s v="CU00"/>
    <s v="JRNL00529940"/>
    <s v="CF00-PR460-6320-8930"/>
    <s v="CF00"/>
    <s v="PR460"/>
    <s v="6320"/>
    <x v="6"/>
    <s v=""/>
    <x v="2456"/>
    <s v="Clear PR460 Pay and Dept"/>
    <x v="0"/>
    <s v="F6_PR460_PD"/>
    <s v="TARGET"/>
    <d v="2021-01-31T00:00:00"/>
    <d v="2021-02-10T00:00:00"/>
    <s v="Yes"/>
    <s v="Propane Operations-WH"/>
    <x v="2"/>
  </r>
  <r>
    <s v="AA"/>
    <s v="CU00"/>
    <s v="JRNL00529940"/>
    <s v="CF00-PR460-6330-8930"/>
    <s v="CF00"/>
    <s v="PR460"/>
    <s v="6330"/>
    <x v="6"/>
    <s v=""/>
    <x v="1457"/>
    <s v="Clear PR460 Pay and Dept"/>
    <x v="0"/>
    <s v="F6_PR460_PD"/>
    <s v="TARGET"/>
    <d v="2021-01-31T00:00:00"/>
    <d v="2021-02-10T00:00:00"/>
    <s v="Yes"/>
    <s v="Propane Operations-WH"/>
    <x v="11"/>
  </r>
  <r>
    <s v="AA"/>
    <s v="CU00"/>
    <s v="JRNL00529940"/>
    <s v="CF00-PR460-6110-8930"/>
    <s v="CF00"/>
    <s v="PR460"/>
    <s v="6110"/>
    <x v="6"/>
    <s v=""/>
    <x v="2457"/>
    <s v="Clear PR460 Pay and Dept"/>
    <x v="0"/>
    <s v="F6_PR460_PD"/>
    <s v="TARGET"/>
    <d v="2021-01-31T00:00:00"/>
    <d v="2021-02-10T00:00:00"/>
    <s v="Yes"/>
    <s v="Propane Operations-WH"/>
    <x v="1"/>
  </r>
  <r>
    <s v="AA"/>
    <s v="CU00"/>
    <s v="JRNL00529940"/>
    <s v="CF00-PR460-6120-8930"/>
    <s v="CF00"/>
    <s v="PR460"/>
    <s v="6120"/>
    <x v="6"/>
    <s v=""/>
    <x v="1573"/>
    <s v="Clear PR460 Pay and Dept"/>
    <x v="0"/>
    <s v="F6_PR460_PD"/>
    <s v="TARGET"/>
    <d v="2021-01-31T00:00:00"/>
    <d v="2021-02-10T00:00:00"/>
    <s v="Yes"/>
    <s v="Propane Operations-WH"/>
    <x v="0"/>
  </r>
  <r>
    <s v="AA"/>
    <s v="CU00"/>
    <s v="JRNL00529940"/>
    <s v="CF00-PR460-6240-8930"/>
    <s v="CF00"/>
    <s v="PR460"/>
    <s v="6240"/>
    <x v="6"/>
    <s v=""/>
    <x v="2432"/>
    <s v="Clear PR460 Pay and Dept"/>
    <x v="0"/>
    <s v="F6_PR460_PD"/>
    <s v="TARGET"/>
    <d v="2021-01-31T00:00:00"/>
    <d v="2021-02-10T00:00:00"/>
    <s v="Yes"/>
    <s v="Propane Operations-WH"/>
    <x v="9"/>
  </r>
  <r>
    <s v="AA"/>
    <s v="CU00"/>
    <s v="JRNL00529939"/>
    <s v="CF00-PR470-6290-8930"/>
    <s v="CF00"/>
    <s v="PR470"/>
    <s v="6290"/>
    <x v="6"/>
    <s v=""/>
    <x v="2458"/>
    <s v="Clear PR470 Py and 62s (excl Storm Proj)"/>
    <x v="0"/>
    <s v="F5_PR470_STRMPYD"/>
    <s v="TARGET"/>
    <d v="2021-01-31T00:00:00"/>
    <d v="2021-02-10T00:00:00"/>
    <s v="Yes"/>
    <s v="Propane Operations-Hernando"/>
    <x v="8"/>
  </r>
  <r>
    <s v="PY"/>
    <s v="FC00"/>
    <s v="JRNL00547898"/>
    <s v="CF00-OP460-6120-8930"/>
    <s v="CF00"/>
    <s v="OP460"/>
    <s v="6120"/>
    <x v="6"/>
    <s v=""/>
    <x v="2459"/>
    <s v="FC B50-OT/On Call/CT"/>
    <x v="0"/>
    <s v=""/>
    <s v="JRNL00547898"/>
    <d v="2021-12-16T00:00:00"/>
    <d v="2022-01-03T00:00:00"/>
    <s v="Yes"/>
    <s v="Gas Operations-West"/>
    <x v="0"/>
  </r>
  <r>
    <s v="AP-ACCR"/>
    <s v="CF00"/>
    <s v="JRNL00543563"/>
    <s v="CF00-OP460-7290-8930"/>
    <s v="CF00"/>
    <s v="OP460"/>
    <s v="7290"/>
    <x v="6"/>
    <s v=""/>
    <x v="2284"/>
    <s v="Accrue-UNITED UTILITY SERVICE INC"/>
    <x v="0"/>
    <s v="241799"/>
    <s v="JRNL00543563"/>
    <d v="2021-09-30T00:00:00"/>
    <d v="2021-10-06T00:00:00"/>
    <s v="Yes"/>
    <s v="Gas Operations-West"/>
    <x v="17"/>
  </r>
  <r>
    <s v="AP-ACCR"/>
    <s v="CF00"/>
    <s v="JRNL00543563"/>
    <s v="CF00-OP460-7290-8930"/>
    <s v="CF00"/>
    <s v="OP460"/>
    <s v="7290"/>
    <x v="6"/>
    <s v=""/>
    <x v="2284"/>
    <s v="Accrue-UNITED UTILITY SERVICE INC"/>
    <x v="0"/>
    <s v="241801"/>
    <s v="JRNL00543563"/>
    <d v="2021-09-30T00:00:00"/>
    <d v="2021-10-06T00:00:00"/>
    <s v="Yes"/>
    <s v="Gas Operations-West"/>
    <x v="17"/>
  </r>
  <r>
    <s v="AP-ACCR"/>
    <s v="CF00"/>
    <s v="JRNL00543563"/>
    <s v="CF00-OP460-7290-8930"/>
    <s v="CF00"/>
    <s v="OP460"/>
    <s v="7290"/>
    <x v="6"/>
    <s v=""/>
    <x v="2284"/>
    <s v="Accrue-UNITED UTILITY SERVICE INC"/>
    <x v="0"/>
    <s v="241801"/>
    <s v="JRNL00543563"/>
    <d v="2021-09-30T00:00:00"/>
    <d v="2021-10-06T00:00:00"/>
    <s v="Yes"/>
    <s v="Gas Operations-West"/>
    <x v="17"/>
  </r>
  <r>
    <s v="AP-ACCR"/>
    <s v="CF00"/>
    <s v="JRNL00543563"/>
    <s v="CF00-OP460-7290-8930"/>
    <s v="CF00"/>
    <s v="OP460"/>
    <s v="7290"/>
    <x v="6"/>
    <s v=""/>
    <x v="2284"/>
    <s v="Accrue-UNITED UTILITY SERVICE INC"/>
    <x v="0"/>
    <s v="241795"/>
    <s v="JRNL00543563"/>
    <d v="2021-09-30T00:00:00"/>
    <d v="2021-10-06T00:00:00"/>
    <s v="Yes"/>
    <s v="Gas Operations-West"/>
    <x v="17"/>
  </r>
  <r>
    <s v="AP-ACCR"/>
    <s v="CF00"/>
    <s v="JRNL00543563"/>
    <s v="CF00-OP460-7290-8930"/>
    <s v="CF00"/>
    <s v="OP460"/>
    <s v="7290"/>
    <x v="6"/>
    <s v=""/>
    <x v="2284"/>
    <s v="Accrue-UNITED UTILITY SERVICE INC"/>
    <x v="0"/>
    <s v="241797"/>
    <s v="JRNL00543563"/>
    <d v="2021-09-30T00:00:00"/>
    <d v="2021-10-06T00:00:00"/>
    <s v="Yes"/>
    <s v="Gas Operations-West"/>
    <x v="17"/>
  </r>
  <r>
    <s v="AP-ACCR"/>
    <s v="CF00"/>
    <s v="JRNL00543608"/>
    <s v="CF00-OP460-7290-8930"/>
    <s v="CF00"/>
    <s v="OP460"/>
    <s v="7290"/>
    <x v="6"/>
    <s v=""/>
    <x v="2393"/>
    <s v="Accrue-UNITED UTILITY SERVICE INC"/>
    <x v="0"/>
    <s v="241801"/>
    <s v="JRNL00543563"/>
    <d v="2021-10-31T00:00:00"/>
    <d v="2021-10-06T00:00:00"/>
    <s v="Yes"/>
    <s v="Gas Operations-West"/>
    <x v="17"/>
  </r>
  <r>
    <s v="AP-ACCR"/>
    <s v="CF00"/>
    <s v="JRNL00543608"/>
    <s v="CF00-OP460-7290-8930"/>
    <s v="CF00"/>
    <s v="OP460"/>
    <s v="7290"/>
    <x v="6"/>
    <s v=""/>
    <x v="2393"/>
    <s v="Accrue-UNITED UTILITY SERVICE INC"/>
    <x v="0"/>
    <s v="241795"/>
    <s v="JRNL00543563"/>
    <d v="2021-10-31T00:00:00"/>
    <d v="2021-10-06T00:00:00"/>
    <s v="Yes"/>
    <s v="Gas Operations-West"/>
    <x v="17"/>
  </r>
  <r>
    <s v="AP-ACCR"/>
    <s v="CF00"/>
    <s v="JRNL00543608"/>
    <s v="CF00-OP460-7290-8930"/>
    <s v="CF00"/>
    <s v="OP460"/>
    <s v="7290"/>
    <x v="6"/>
    <s v=""/>
    <x v="2393"/>
    <s v="Accrue-UNITED UTILITY SERVICE INC"/>
    <x v="0"/>
    <s v="241797"/>
    <s v="JRNL00543563"/>
    <d v="2021-10-31T00:00:00"/>
    <d v="2021-10-06T00:00:00"/>
    <s v="Yes"/>
    <s v="Gas Operations-West"/>
    <x v="17"/>
  </r>
  <r>
    <s v="AP-ACCR"/>
    <s v="CF00"/>
    <s v="JRNL00543608"/>
    <s v="CF00-OP460-7290-8930"/>
    <s v="CF00"/>
    <s v="OP460"/>
    <s v="7290"/>
    <x v="6"/>
    <s v=""/>
    <x v="2393"/>
    <s v="Accrue-UNITED UTILITY SERVICE INC"/>
    <x v="0"/>
    <s v="241799"/>
    <s v="JRNL00543563"/>
    <d v="2021-10-31T00:00:00"/>
    <d v="2021-10-06T00:00:00"/>
    <s v="Yes"/>
    <s v="Gas Operations-West"/>
    <x v="17"/>
  </r>
  <r>
    <s v="AP-ACCR"/>
    <s v="CF00"/>
    <s v="JRNL00543608"/>
    <s v="CF00-OP460-7290-8930"/>
    <s v="CF00"/>
    <s v="OP460"/>
    <s v="7290"/>
    <x v="6"/>
    <s v=""/>
    <x v="2393"/>
    <s v="Accrue-UNITED UTILITY SERVICE INC"/>
    <x v="0"/>
    <s v="241801"/>
    <s v="JRNL00543563"/>
    <d v="2021-10-31T00:00:00"/>
    <d v="2021-10-06T00:00:00"/>
    <s v="Yes"/>
    <s v="Gas Operations-West"/>
    <x v="17"/>
  </r>
  <r>
    <s v="AA"/>
    <s v="CU00"/>
    <s v="JRNL00529939"/>
    <s v="CF00-PR470-6250-8930"/>
    <s v="CF00"/>
    <s v="PR470"/>
    <s v="6250"/>
    <x v="6"/>
    <s v=""/>
    <x v="2460"/>
    <s v="Clear PR470 Py and 62s (excl Storm Proj)"/>
    <x v="0"/>
    <s v="F5_PR470_STRMPYD"/>
    <s v="TARGET"/>
    <d v="2021-01-31T00:00:00"/>
    <d v="2021-02-10T00:00:00"/>
    <s v="Yes"/>
    <s v="Propane Operations-Hernando"/>
    <x v="13"/>
  </r>
  <r>
    <s v="AA"/>
    <s v="CU00"/>
    <s v="JRNL00529939"/>
    <s v="CF00-PR470-6240-8930"/>
    <s v="CF00"/>
    <s v="PR470"/>
    <s v="6240"/>
    <x v="6"/>
    <s v=""/>
    <x v="2461"/>
    <s v="Clear PR470 Py and 62s (excl Storm Proj)"/>
    <x v="0"/>
    <s v="F5_PR470_STRMPYD"/>
    <s v="TARGET"/>
    <d v="2021-01-31T00:00:00"/>
    <d v="2021-02-10T00:00:00"/>
    <s v="Yes"/>
    <s v="Propane Operations-Hernando"/>
    <x v="9"/>
  </r>
  <r>
    <s v="AA"/>
    <s v="CU00"/>
    <s v="JRNL00529939"/>
    <s v="CF00-PR470-6220-8930"/>
    <s v="CF00"/>
    <s v="PR470"/>
    <s v="6220"/>
    <x v="6"/>
    <s v=""/>
    <x v="2462"/>
    <s v="Clear PR470 Py and 62s (excl Storm Proj)"/>
    <x v="0"/>
    <s v="F5_PR470_STRMPYD"/>
    <s v="TARGET"/>
    <d v="2021-01-31T00:00:00"/>
    <d v="2021-02-10T00:00:00"/>
    <s v="Yes"/>
    <s v="Propane Operations-Hernando"/>
    <x v="4"/>
  </r>
  <r>
    <s v="AA"/>
    <s v="CU00"/>
    <s v="JRNL00529939"/>
    <s v="CF00-PR470-6110-8930"/>
    <s v="CF00"/>
    <s v="PR470"/>
    <s v="6110"/>
    <x v="6"/>
    <s v=""/>
    <x v="2463"/>
    <s v="Clear PR470 Py and 62s (excl Storm Proj)"/>
    <x v="0"/>
    <s v="F5_PR470_STRMPYD"/>
    <s v="TARGET"/>
    <d v="2021-01-31T00:00:00"/>
    <d v="2021-02-10T00:00:00"/>
    <s v="Yes"/>
    <s v="Propane Operations-Hernando"/>
    <x v="1"/>
  </r>
  <r>
    <s v="AA"/>
    <s v="CU00"/>
    <s v="JRNL00538407"/>
    <s v="CF00-OP460-6290-8930"/>
    <s v="CF00"/>
    <s v="OP460"/>
    <s v="6290"/>
    <x v="6"/>
    <s v=""/>
    <x v="2464"/>
    <s v="Clear OP460 Py and 62s (excl Storm Proj)"/>
    <x v="0"/>
    <s v="F5_OP460_STRMPYD"/>
    <s v="TARGET"/>
    <d v="2021-06-30T00:00:00"/>
    <d v="2021-07-06T00:00:00"/>
    <s v="Yes"/>
    <s v="Gas Operations-West"/>
    <x v="8"/>
  </r>
  <r>
    <s v="AA"/>
    <s v="CU00"/>
    <s v="JRNL00538407"/>
    <s v="CF00-OP460-6240-8930"/>
    <s v="CF00"/>
    <s v="OP460"/>
    <s v="6240"/>
    <x v="6"/>
    <s v=""/>
    <x v="2465"/>
    <s v="Clear OP460 Py and 62s (excl Storm Proj)"/>
    <x v="0"/>
    <s v="F5_OP460_STRMPYD"/>
    <s v="TARGET"/>
    <d v="2021-06-30T00:00:00"/>
    <d v="2021-07-06T00:00:00"/>
    <s v="Yes"/>
    <s v="Gas Operations-West"/>
    <x v="9"/>
  </r>
  <r>
    <s v="AA"/>
    <s v="CU00"/>
    <s v="JRNL00538407"/>
    <s v="CF00-OP460-6260-8930"/>
    <s v="CF00"/>
    <s v="OP460"/>
    <s v="6260"/>
    <x v="6"/>
    <s v=""/>
    <x v="2466"/>
    <s v="Clear OP460 Py and 62s (excl Storm Proj)"/>
    <x v="0"/>
    <s v="F5_OP460_STRMPYD"/>
    <s v="TARGET"/>
    <d v="2021-06-30T00:00:00"/>
    <d v="2021-07-06T00:00:00"/>
    <s v="Yes"/>
    <s v="Gas Operations-West"/>
    <x v="18"/>
  </r>
  <r>
    <s v="AA"/>
    <s v="CU00"/>
    <s v="JRNL00531215"/>
    <s v="CF00-OP460-6390-8930"/>
    <s v="CF00"/>
    <s v="OP460"/>
    <s v="6390"/>
    <x v="6"/>
    <s v=""/>
    <x v="2467"/>
    <s v="Clear OP460 Veh (incl Storm Proj)"/>
    <x v="0"/>
    <s v="F5_OP460_STRMVEH"/>
    <s v="TARGET"/>
    <d v="2021-02-28T00:00:00"/>
    <d v="2021-03-03T00:00:00"/>
    <s v="Yes"/>
    <s v="Gas Operations-West"/>
    <x v="12"/>
  </r>
  <r>
    <s v="AA"/>
    <s v="CU00"/>
    <s v="JRNL00531215"/>
    <s v="CF00-OP460-6330-8930"/>
    <s v="CF00"/>
    <s v="OP460"/>
    <s v="6330"/>
    <x v="6"/>
    <s v=""/>
    <x v="2468"/>
    <s v="Clear OP460 Veh (incl Storm Proj)"/>
    <x v="0"/>
    <s v="F5_OP460_STRMVEH"/>
    <s v="TARGET"/>
    <d v="2021-02-28T00:00:00"/>
    <d v="2021-03-03T00:00:00"/>
    <s v="Yes"/>
    <s v="Gas Operations-West"/>
    <x v="11"/>
  </r>
  <r>
    <s v="AA"/>
    <s v="CU00"/>
    <s v="JRNL00548555"/>
    <s v="CF00-OP460-6110-8930"/>
    <s v="CF00"/>
    <s v="OP460"/>
    <s v="6110"/>
    <x v="6"/>
    <s v=""/>
    <x v="2469"/>
    <s v="OP460_Payroll Accrual 1A"/>
    <x v="0"/>
    <s v="F8_OP460_PA1A"/>
    <s v="TARGET"/>
    <d v="2021-12-31T00:00:00"/>
    <d v="2022-01-07T00:00:00"/>
    <s v="Yes"/>
    <s v="Gas Operations-West"/>
    <x v="1"/>
  </r>
  <r>
    <s v="AA"/>
    <s v="CU00"/>
    <s v="JRNL00538416"/>
    <s v="CF00-OP460-6110-8930"/>
    <s v="CF00"/>
    <s v="OP460"/>
    <s v="6110"/>
    <x v="6"/>
    <s v=""/>
    <x v="2470"/>
    <s v="OP460_Payroll Accrual 1A"/>
    <x v="0"/>
    <s v="F8_OP460_PA1A"/>
    <s v="TARGET"/>
    <d v="2021-06-30T00:00:00"/>
    <d v="2021-07-06T00:00:00"/>
    <s v="Yes"/>
    <s v="Gas Operations-West"/>
    <x v="1"/>
  </r>
  <r>
    <s v="AP-ACCR"/>
    <s v="CF00"/>
    <s v="JRNL00545398"/>
    <s v="CF00-OP460-7290-8930"/>
    <s v="CF00"/>
    <s v="OP460"/>
    <s v="7290"/>
    <x v="6"/>
    <s v=""/>
    <x v="2393"/>
    <s v="Accrue-UNITED UTILITY SERVICE INC"/>
    <x v="0"/>
    <s v="241812"/>
    <s v="JRNL00545326"/>
    <d v="2021-11-30T00:00:00"/>
    <d v="2021-11-04T00:00:00"/>
    <s v="Yes"/>
    <s v="Gas Operations-West"/>
    <x v="17"/>
  </r>
  <r>
    <s v="AP-ACCR"/>
    <s v="CF00"/>
    <s v="JRNL00545326"/>
    <s v="CF00-OP460-7290-8930"/>
    <s v="CF00"/>
    <s v="OP460"/>
    <s v="7290"/>
    <x v="6"/>
    <s v=""/>
    <x v="2284"/>
    <s v="Accrue-UNITED UTILITY SERVICE INC"/>
    <x v="0"/>
    <s v="241812"/>
    <s v="JRNL00545326"/>
    <d v="2021-10-31T00:00:00"/>
    <d v="2021-11-04T00:00:00"/>
    <s v="Yes"/>
    <s v="Gas Operations-West"/>
    <x v="17"/>
  </r>
  <r>
    <s v="AA"/>
    <s v="CU00"/>
    <s v="JRNL00531251"/>
    <s v="CF00-MS410-6120-8930"/>
    <s v="CF00"/>
    <s v="MS410"/>
    <s v="6120"/>
    <x v="6"/>
    <s v=""/>
    <x v="2471"/>
    <s v="MS410_Payroll Accrual 1B"/>
    <x v="0"/>
    <s v="F8_MS410_PA1B"/>
    <s v="JRNL00531224"/>
    <d v="2021-03-31T00:00:00"/>
    <d v="2021-04-06T00:00:00"/>
    <s v="Yes"/>
    <s v="Measurement-SF"/>
    <x v="0"/>
  </r>
  <r>
    <s v="PY"/>
    <s v="FC00"/>
    <s v="JRNL00528898"/>
    <s v="CF00-PR470-6120-8930"/>
    <s v="CF00"/>
    <s v="PR470"/>
    <s v="6120"/>
    <x v="6"/>
    <s v=""/>
    <x v="1785"/>
    <s v="FC B02-OT/On Call/CT"/>
    <x v="0"/>
    <s v=""/>
    <s v="JRNL00528898"/>
    <d v="2021-01-14T00:00:00"/>
    <d v="2021-02-02T00:00:00"/>
    <s v="Yes"/>
    <s v="Propane Operations-Hernando"/>
    <x v="0"/>
  </r>
  <r>
    <s v="PY"/>
    <s v="FC00"/>
    <s v="JRNL00538005"/>
    <s v="CF00-OP460-6120-8930"/>
    <s v="CF00"/>
    <s v="OP460"/>
    <s v="6120"/>
    <x v="6"/>
    <s v=""/>
    <x v="2472"/>
    <s v="FC B24-OT/On Call/CT"/>
    <x v="0"/>
    <s v=""/>
    <s v="JRNL00538005"/>
    <d v="2021-06-17T00:00:00"/>
    <d v="2021-07-01T00:00:00"/>
    <s v="Yes"/>
    <s v="Gas Operations-West"/>
    <x v="0"/>
  </r>
  <r>
    <s v="PY"/>
    <s v="FC00"/>
    <s v="JRNL00542398"/>
    <s v="CF00-OP460-6120-8930"/>
    <s v="CF00"/>
    <s v="OP460"/>
    <s v="6120"/>
    <x v="6"/>
    <s v=""/>
    <x v="2473"/>
    <s v="FC B36-OT/On Call/CT"/>
    <x v="0"/>
    <s v=""/>
    <s v="JRNL00542398"/>
    <d v="2021-09-09T00:00:00"/>
    <d v="2021-10-01T00:00:00"/>
    <s v="Yes"/>
    <s v="Gas Operations-West"/>
    <x v="0"/>
  </r>
  <r>
    <s v="AA"/>
    <s v="CU00"/>
    <s v="JRNL00529967"/>
    <s v="CF00-PR460-6110-8930"/>
    <s v="CF00"/>
    <s v="PR460"/>
    <s v="6110"/>
    <x v="6"/>
    <s v=""/>
    <x v="2474"/>
    <s v="PR460_Payroll Accrual 1A"/>
    <x v="0"/>
    <s v="F8_PR460_PA1A"/>
    <s v="JRNL00529944"/>
    <d v="2021-02-28T00:00:00"/>
    <d v="2021-03-03T00:00:00"/>
    <s v="Yes"/>
    <s v="Propane Operations-WH"/>
    <x v="1"/>
  </r>
  <r>
    <s v="AA"/>
    <s v="CU00"/>
    <s v="JRNL00531215"/>
    <s v="CF00-OP460-6310-8930"/>
    <s v="CF00"/>
    <s v="OP460"/>
    <s v="6310"/>
    <x v="6"/>
    <s v=""/>
    <x v="2475"/>
    <s v="Clear OP460 Veh (incl Storm Proj)"/>
    <x v="0"/>
    <s v="F5_OP460_STRMVEH"/>
    <s v="TARGET"/>
    <d v="2021-02-28T00:00:00"/>
    <d v="2021-03-03T00:00:00"/>
    <s v="Yes"/>
    <s v="Gas Operations-West"/>
    <x v="10"/>
  </r>
  <r>
    <s v="AA"/>
    <s v="CU00"/>
    <s v="JRNL00531215"/>
    <s v="CF00-OP460-6320-8930"/>
    <s v="CF00"/>
    <s v="OP460"/>
    <s v="6320"/>
    <x v="6"/>
    <s v=""/>
    <x v="2476"/>
    <s v="Clear OP460 Veh (incl Storm Proj)"/>
    <x v="0"/>
    <s v="F5_OP460_STRMVEH"/>
    <s v="TARGET"/>
    <d v="2021-02-28T00:00:00"/>
    <d v="2021-03-03T00:00:00"/>
    <s v="Yes"/>
    <s v="Gas Operations-West"/>
    <x v="2"/>
  </r>
  <r>
    <s v="AA"/>
    <s v="CU00"/>
    <s v="JRNL00529939"/>
    <s v="CF00-OP460-6390-8930"/>
    <s v="CF00"/>
    <s v="OP460"/>
    <s v="6390"/>
    <x v="6"/>
    <s v=""/>
    <x v="2376"/>
    <s v="Clear OP460 Veh (incl Storm Proj)"/>
    <x v="0"/>
    <s v="F5_OP460_STRMVEH"/>
    <s v="TARGET"/>
    <d v="2021-01-31T00:00:00"/>
    <d v="2021-02-10T00:00:00"/>
    <s v="Yes"/>
    <s v="Gas Operations-West"/>
    <x v="12"/>
  </r>
  <r>
    <s v="AA"/>
    <s v="CU00"/>
    <s v="JRNL00529939"/>
    <s v="CF00-OP460-6330-8930"/>
    <s v="CF00"/>
    <s v="OP460"/>
    <s v="6330"/>
    <x v="6"/>
    <s v=""/>
    <x v="2477"/>
    <s v="Clear OP460 Veh (incl Storm Proj)"/>
    <x v="0"/>
    <s v="F5_OP460_STRMVEH"/>
    <s v="TARGET"/>
    <d v="2021-01-31T00:00:00"/>
    <d v="2021-02-10T00:00:00"/>
    <s v="Yes"/>
    <s v="Gas Operations-West"/>
    <x v="11"/>
  </r>
  <r>
    <s v="AA"/>
    <s v="CU00"/>
    <s v="JRNL00529939"/>
    <s v="CF00-OP460-6310-8930"/>
    <s v="CF00"/>
    <s v="OP460"/>
    <s v="6310"/>
    <x v="6"/>
    <s v=""/>
    <x v="2478"/>
    <s v="Clear OP460 Veh (incl Storm Proj)"/>
    <x v="0"/>
    <s v="F5_OP460_STRMVEH"/>
    <s v="TARGET"/>
    <d v="2021-01-31T00:00:00"/>
    <d v="2021-02-10T00:00:00"/>
    <s v="Yes"/>
    <s v="Gas Operations-West"/>
    <x v="10"/>
  </r>
  <r>
    <s v="AA"/>
    <s v="CU00"/>
    <s v="JRNL00529939"/>
    <s v="CF00-OP460-6320-8930"/>
    <s v="CF00"/>
    <s v="OP460"/>
    <s v="6320"/>
    <x v="6"/>
    <s v=""/>
    <x v="1358"/>
    <s v="Clear OP460 Veh (incl Storm Proj)"/>
    <x v="0"/>
    <s v="F5_OP460_STRMVEH"/>
    <s v="TARGET"/>
    <d v="2021-01-31T00:00:00"/>
    <d v="2021-02-10T00:00:00"/>
    <s v="Yes"/>
    <s v="Gas Operations-West"/>
    <x v="2"/>
  </r>
  <r>
    <s v="AA"/>
    <s v="CU00"/>
    <s v="JRNL00536574"/>
    <s v="CF00-OP460-6110-8930"/>
    <s v="CF00"/>
    <s v="OP460"/>
    <s v="6110"/>
    <x v="6"/>
    <s v=""/>
    <x v="2479"/>
    <s v="OP460_Payroll Accrual 1A"/>
    <x v="0"/>
    <s v="F8_OP460_PA1A"/>
    <s v="TARGET"/>
    <d v="2021-05-31T00:00:00"/>
    <d v="2021-06-03T00:00:00"/>
    <s v="Yes"/>
    <s v="Gas Operations-West"/>
    <x v="1"/>
  </r>
  <r>
    <s v="AA"/>
    <s v="CU00"/>
    <s v="JRNL00534926"/>
    <s v="CF00-OP460-6110-8930"/>
    <s v="CF00"/>
    <s v="OP460"/>
    <s v="6110"/>
    <x v="6"/>
    <s v=""/>
    <x v="2480"/>
    <s v="OP460_Payroll Accrual 1A"/>
    <x v="0"/>
    <s v="F8_OP460_PA1A"/>
    <s v="TARGET"/>
    <d v="2021-04-30T00:00:00"/>
    <d v="2021-05-05T00:00:00"/>
    <s v="Yes"/>
    <s v="Gas Operations-West"/>
    <x v="1"/>
  </r>
  <r>
    <s v="PY"/>
    <s v="FC00"/>
    <s v="JRNL00539135"/>
    <s v="CF00-OP460-6120-8930"/>
    <s v="CF00"/>
    <s v="OP460"/>
    <s v="6120"/>
    <x v="6"/>
    <s v=""/>
    <x v="2202"/>
    <s v="FC B28-OT/On Call/CT"/>
    <x v="0"/>
    <s v=""/>
    <s v="JRNL00539135"/>
    <d v="2021-07-15T00:00:00"/>
    <d v="2021-08-02T00:00:00"/>
    <s v="Yes"/>
    <s v="Gas Operations-West"/>
    <x v="0"/>
  </r>
  <r>
    <s v="PY"/>
    <s v="FC00"/>
    <s v="JRNL00544367"/>
    <s v="CF00-MS410-6110-8930"/>
    <s v="CF00"/>
    <s v="MS410"/>
    <s v="6110"/>
    <x v="6"/>
    <s v=""/>
    <x v="2481"/>
    <s v="FC B40-Salaries"/>
    <x v="0"/>
    <s v=""/>
    <s v="JRNL00544367"/>
    <d v="2021-10-07T00:00:00"/>
    <d v="2021-10-29T00:00:00"/>
    <s v="Yes"/>
    <s v="Measurement-SF"/>
    <x v="1"/>
  </r>
  <r>
    <s v="PY"/>
    <s v="FC00"/>
    <s v="JRNL00532528"/>
    <s v="CF00-MS410-6110-8930"/>
    <s v="CF00"/>
    <s v="MS410"/>
    <s v="6110"/>
    <x v="6"/>
    <s v=""/>
    <x v="2165"/>
    <s v="FC B10-Salaries"/>
    <x v="0"/>
    <s v=""/>
    <s v="JRNL00532528"/>
    <d v="2021-03-11T00:00:00"/>
    <d v="2021-04-01T00:00:00"/>
    <s v="Yes"/>
    <s v="Measurement-SF"/>
    <x v="1"/>
  </r>
  <r>
    <s v="AA"/>
    <s v="CU00"/>
    <s v="JRNL00538407"/>
    <s v="CF00-OP460-6230-8930"/>
    <s v="CF00"/>
    <s v="OP460"/>
    <s v="6230"/>
    <x v="6"/>
    <s v=""/>
    <x v="2482"/>
    <s v="Clear OP460 Py and 62s (excl Storm Proj)"/>
    <x v="0"/>
    <s v="F5_OP460_STRMPYD"/>
    <s v="TARGET"/>
    <d v="2021-06-30T00:00:00"/>
    <d v="2021-07-06T00:00:00"/>
    <s v="Yes"/>
    <s v="Gas Operations-West"/>
    <x v="15"/>
  </r>
  <r>
    <s v="AA"/>
    <s v="CU00"/>
    <s v="JRNL00538407"/>
    <s v="CF00-OP460-6220-8930"/>
    <s v="CF00"/>
    <s v="OP460"/>
    <s v="6220"/>
    <x v="6"/>
    <s v=""/>
    <x v="2483"/>
    <s v="Clear OP460 Py and 62s (excl Storm Proj)"/>
    <x v="0"/>
    <s v="F5_OP460_STRMPYD"/>
    <s v="TARGET"/>
    <d v="2021-06-30T00:00:00"/>
    <d v="2021-07-06T00:00:00"/>
    <s v="Yes"/>
    <s v="Gas Operations-West"/>
    <x v="4"/>
  </r>
  <r>
    <s v="AA"/>
    <s v="CU00"/>
    <s v="JRNL00538407"/>
    <s v="CF00-OP460-6120-8930"/>
    <s v="CF00"/>
    <s v="OP460"/>
    <s v="6120"/>
    <x v="6"/>
    <s v=""/>
    <x v="2484"/>
    <s v="Clear OP460 Py and 62s (excl Storm Proj)"/>
    <x v="0"/>
    <s v="F5_OP460_STRMPYD"/>
    <s v="TARGET"/>
    <d v="2021-06-30T00:00:00"/>
    <d v="2021-07-06T00:00:00"/>
    <s v="Yes"/>
    <s v="Gas Operations-West"/>
    <x v="0"/>
  </r>
  <r>
    <s v="AA"/>
    <s v="CU00"/>
    <s v="JRNL00538407"/>
    <s v="CF00-OP460-6110-8930"/>
    <s v="CF00"/>
    <s v="OP460"/>
    <s v="6110"/>
    <x v="6"/>
    <s v=""/>
    <x v="2485"/>
    <s v="Clear OP460 Py and 62s (excl Storm Proj)"/>
    <x v="0"/>
    <s v="F5_OP460_STRMPYD"/>
    <s v="TARGET"/>
    <d v="2021-06-30T00:00:00"/>
    <d v="2021-07-06T00:00:00"/>
    <s v="Yes"/>
    <s v="Gas Operations-West"/>
    <x v="1"/>
  </r>
  <r>
    <s v="AA"/>
    <s v="CU00"/>
    <s v="JRNL00533153"/>
    <s v="CF00-OP460-6110-8930"/>
    <s v="CF00"/>
    <s v="OP460"/>
    <s v="6110"/>
    <x v="6"/>
    <s v=""/>
    <x v="2486"/>
    <s v="Clear OP460 Py and 62s (excl Storm Proj)"/>
    <x v="0"/>
    <s v="F5_OP460_STRMPYD"/>
    <s v="TARGET"/>
    <d v="2021-03-31T00:00:00"/>
    <d v="2021-04-06T00:00:00"/>
    <s v="Yes"/>
    <s v="Gas Operations-West"/>
    <x v="1"/>
  </r>
  <r>
    <s v="AA"/>
    <s v="CU00"/>
    <s v="JRNL00533153"/>
    <s v="CF00-OP460-6260-8930"/>
    <s v="CF00"/>
    <s v="OP460"/>
    <s v="6260"/>
    <x v="6"/>
    <s v=""/>
    <x v="2487"/>
    <s v="Clear OP460 Py and 62s (excl Storm Proj)"/>
    <x v="0"/>
    <s v="F5_OP460_STRMPYD"/>
    <s v="TARGET"/>
    <d v="2021-03-31T00:00:00"/>
    <d v="2021-04-06T00:00:00"/>
    <s v="Yes"/>
    <s v="Gas Operations-West"/>
    <x v="18"/>
  </r>
  <r>
    <s v="AA"/>
    <s v="CU00"/>
    <s v="JRNL00533153"/>
    <s v="CF00-OP460-6240-8930"/>
    <s v="CF00"/>
    <s v="OP460"/>
    <s v="6240"/>
    <x v="6"/>
    <s v=""/>
    <x v="2488"/>
    <s v="Clear OP460 Py and 62s (excl Storm Proj)"/>
    <x v="0"/>
    <s v="F5_OP460_STRMPYD"/>
    <s v="TARGET"/>
    <d v="2021-03-31T00:00:00"/>
    <d v="2021-04-06T00:00:00"/>
    <s v="Yes"/>
    <s v="Gas Operations-West"/>
    <x v="9"/>
  </r>
  <r>
    <s v="AA"/>
    <s v="CU00"/>
    <s v="JRNL00533153"/>
    <s v="CF00-OP460-6250-8930"/>
    <s v="CF00"/>
    <s v="OP460"/>
    <s v="6250"/>
    <x v="6"/>
    <s v=""/>
    <x v="2489"/>
    <s v="Clear OP460 Py and 62s (excl Storm Proj)"/>
    <x v="0"/>
    <s v="F5_OP460_STRMPYD"/>
    <s v="TARGET"/>
    <d v="2021-03-31T00:00:00"/>
    <d v="2021-04-06T00:00:00"/>
    <s v="Yes"/>
    <s v="Gas Operations-West"/>
    <x v="13"/>
  </r>
  <r>
    <s v="AA"/>
    <s v="CU00"/>
    <s v="JRNL00533153"/>
    <s v="CF00-OP460-6220-8930"/>
    <s v="CF00"/>
    <s v="OP460"/>
    <s v="6220"/>
    <x v="6"/>
    <s v=""/>
    <x v="2365"/>
    <s v="Clear OP460 Py and 62s (excl Storm Proj)"/>
    <x v="0"/>
    <s v="F5_OP460_STRMPYD"/>
    <s v="TARGET"/>
    <d v="2021-03-31T00:00:00"/>
    <d v="2021-04-06T00:00:00"/>
    <s v="Yes"/>
    <s v="Gas Operations-West"/>
    <x v="4"/>
  </r>
  <r>
    <s v="AA"/>
    <s v="CU00"/>
    <s v="JRNL00531251"/>
    <s v="CF00-MS410-6110-8930"/>
    <s v="CF00"/>
    <s v="MS410"/>
    <s v="6110"/>
    <x v="6"/>
    <s v=""/>
    <x v="2490"/>
    <s v="MS410_Payroll Accrual 1A"/>
    <x v="0"/>
    <s v="F8_MS410_PA1A"/>
    <s v="JRNL00531224"/>
    <d v="2021-03-31T00:00:00"/>
    <d v="2021-04-06T00:00:00"/>
    <s v="Yes"/>
    <s v="Measurement-SF"/>
    <x v="1"/>
  </r>
  <r>
    <s v="AA"/>
    <s v="CU00"/>
    <s v="JRNL00533153"/>
    <s v="CF00-OP460-6120-8930"/>
    <s v="CF00"/>
    <s v="OP460"/>
    <s v="6120"/>
    <x v="6"/>
    <s v=""/>
    <x v="2491"/>
    <s v="Clear OP460 Py and 62s (excl Storm Proj)"/>
    <x v="0"/>
    <s v="F5_OP460_STRMPYD"/>
    <s v="TARGET"/>
    <d v="2021-03-31T00:00:00"/>
    <d v="2021-04-06T00:00:00"/>
    <s v="Yes"/>
    <s v="Gas Operations-West"/>
    <x v="0"/>
  </r>
  <r>
    <s v="AA"/>
    <s v="CU00"/>
    <s v="JRNL00533153"/>
    <s v="CF00-OP460-6290-8930"/>
    <s v="CF00"/>
    <s v="OP460"/>
    <s v="6290"/>
    <x v="6"/>
    <s v=""/>
    <x v="2492"/>
    <s v="Clear OP460 Py and 62s (excl Storm Proj)"/>
    <x v="0"/>
    <s v="F5_OP460_STRMPYD"/>
    <s v="TARGET"/>
    <d v="2021-03-31T00:00:00"/>
    <d v="2021-04-06T00:00:00"/>
    <s v="Yes"/>
    <s v="Gas Operations-West"/>
    <x v="8"/>
  </r>
  <r>
    <s v="PY"/>
    <s v="FC00"/>
    <s v="JRNL00535891"/>
    <s v="CF00-MS410-6110-8930"/>
    <s v="CF00"/>
    <s v="MS410"/>
    <s v="6110"/>
    <x v="6"/>
    <s v=""/>
    <x v="678"/>
    <s v="FC B20-Salaries"/>
    <x v="0"/>
    <s v=""/>
    <s v="JRNL00535891"/>
    <d v="2021-05-20T00:00:00"/>
    <d v="2021-06-01T00:00:00"/>
    <s v="Yes"/>
    <s v="Measurement-SF"/>
    <x v="1"/>
  </r>
  <r>
    <s v="AA"/>
    <s v="CU00"/>
    <s v="JRNL00529967"/>
    <s v="CF00-PR460-6120-8930"/>
    <s v="CF00"/>
    <s v="PR460"/>
    <s v="6120"/>
    <x v="6"/>
    <s v=""/>
    <x v="2493"/>
    <s v="PR460_Payroll Accrual 1B"/>
    <x v="0"/>
    <s v="F8_PR460_PA1B"/>
    <s v="JRNL00529944"/>
    <d v="2021-02-28T00:00:00"/>
    <d v="2021-03-03T00:00:00"/>
    <s v="Yes"/>
    <s v="Propane Operations-WH"/>
    <x v="0"/>
  </r>
  <r>
    <s v="PY"/>
    <s v="FC00"/>
    <s v="JRNL00542783"/>
    <s v="CF00-MS410-6110-8930"/>
    <s v="CF00"/>
    <s v="MS410"/>
    <s v="6110"/>
    <x v="6"/>
    <s v=""/>
    <x v="2481"/>
    <s v="FC B38-Salaries"/>
    <x v="0"/>
    <s v=""/>
    <s v="JRNL00542783"/>
    <d v="2021-09-23T00:00:00"/>
    <d v="2021-10-01T00:00:00"/>
    <s v="Yes"/>
    <s v="Measurement-SF"/>
    <x v="1"/>
  </r>
  <r>
    <s v="AA"/>
    <s v="CU00"/>
    <s v="JRNL00527628"/>
    <s v="CF00-OP460-6110-8930"/>
    <s v="CF00"/>
    <s v="OP460"/>
    <s v="6110"/>
    <x v="6"/>
    <s v=""/>
    <x v="2494"/>
    <s v="OP460_Payroll Accrual 1A"/>
    <x v="0"/>
    <s v="F8_OP460_PA1A"/>
    <s v="JRNL00527598"/>
    <d v="2021-01-31T00:00:00"/>
    <d v="2021-02-10T00:00:00"/>
    <s v="Yes"/>
    <s v="Gas Operations-West"/>
    <x v="1"/>
  </r>
  <r>
    <s v="AA"/>
    <s v="CU00"/>
    <s v="JRNL00527628"/>
    <s v="CF00-OP460-6120-8930"/>
    <s v="CF00"/>
    <s v="OP460"/>
    <s v="6120"/>
    <x v="6"/>
    <s v=""/>
    <x v="2495"/>
    <s v="OP460_Payroll Accrual 1B"/>
    <x v="0"/>
    <s v="F8_OP460_PA1B"/>
    <s v="JRNL00527598"/>
    <d v="2021-01-31T00:00:00"/>
    <d v="2021-02-10T00:00:00"/>
    <s v="Yes"/>
    <s v="Gas Operations-West"/>
    <x v="0"/>
  </r>
  <r>
    <s v="AA"/>
    <s v="CU00"/>
    <s v="JRNL00535009"/>
    <s v="CF00-OP460-6120-8930"/>
    <s v="CF00"/>
    <s v="OP460"/>
    <s v="6120"/>
    <x v="6"/>
    <s v=""/>
    <x v="2496"/>
    <s v="OP460_Payroll Accrual 1B"/>
    <x v="0"/>
    <s v="F8_OP460_PA1B"/>
    <s v="JRNL00534926"/>
    <d v="2021-05-31T00:00:00"/>
    <d v="2021-06-03T00:00:00"/>
    <s v="Yes"/>
    <s v="Gas Operations-West"/>
    <x v="0"/>
  </r>
  <r>
    <s v="AP-ACCR"/>
    <s v="CF00"/>
    <s v="JRNL00536683"/>
    <s v="CF00-FC460-7830-8930"/>
    <s v="CF00"/>
    <s v="FC460"/>
    <s v="7830"/>
    <x v="6"/>
    <s v=""/>
    <x v="2307"/>
    <s v="Accrue-SABCON UNDERGROUND LLC"/>
    <x v="0"/>
    <s v="1910"/>
    <s v="JRNL00536683"/>
    <d v="2021-05-31T00:00:00"/>
    <d v="2021-06-04T00:00:00"/>
    <s v="Yes"/>
    <s v="Facilities-West"/>
    <x v="16"/>
  </r>
  <r>
    <s v="AP-ACCR"/>
    <s v="CF00"/>
    <s v="JRNL00536811"/>
    <s v="CF00-FC460-7830-8930"/>
    <s v="CF00"/>
    <s v="FC460"/>
    <s v="7830"/>
    <x v="6"/>
    <s v=""/>
    <x v="2497"/>
    <s v="Accrue-SABCON UNDERGROUND LLC"/>
    <x v="0"/>
    <s v="1910"/>
    <s v="JRNL00536683"/>
    <d v="2021-06-30T00:00:00"/>
    <d v="2021-06-04T00:00:00"/>
    <s v="Yes"/>
    <s v="Facilities-West"/>
    <x v="16"/>
  </r>
  <r>
    <s v="PY"/>
    <s v="FC00"/>
    <s v="JRNL00538016"/>
    <s v="CF00-OP460-6120-8930"/>
    <s v="CF00"/>
    <s v="OP460"/>
    <s v="6120"/>
    <x v="6"/>
    <s v=""/>
    <x v="678"/>
    <s v="FC B26-OT/On Call/CT"/>
    <x v="0"/>
    <s v=""/>
    <s v="JRNL00538016"/>
    <d v="2021-06-30T00:00:00"/>
    <d v="2021-07-01T00:00:00"/>
    <s v="Yes"/>
    <s v="Gas Operations-West"/>
    <x v="0"/>
  </r>
  <r>
    <s v="AA"/>
    <s v="CU00"/>
    <s v="JRNL00529939"/>
    <s v="CF00-MS410-6110-8930"/>
    <s v="CF00"/>
    <s v="MS410"/>
    <s v="6110"/>
    <x v="6"/>
    <s v=""/>
    <x v="2498"/>
    <s v="Clear MS410 Pay and Dept"/>
    <x v="0"/>
    <s v="F5_MS410_PD"/>
    <s v="TARGET"/>
    <d v="2021-01-31T00:00:00"/>
    <d v="2021-02-10T00:00:00"/>
    <s v="Yes"/>
    <s v="Measurement-SF"/>
    <x v="1"/>
  </r>
  <r>
    <s v="AA"/>
    <s v="CU00"/>
    <s v="JRNL00548545"/>
    <s v="CF00-MS410-6220-8930"/>
    <s v="CF00"/>
    <s v="MS410"/>
    <s v="6220"/>
    <x v="6"/>
    <s v=""/>
    <x v="2499"/>
    <s v="Clear MS410 Pay and Dept"/>
    <x v="0"/>
    <s v="F5_MS410_PD"/>
    <s v="TARGET"/>
    <d v="2021-12-31T00:00:00"/>
    <d v="2022-01-07T00:00:00"/>
    <s v="Yes"/>
    <s v="Measurement-SF"/>
    <x v="4"/>
  </r>
  <r>
    <s v="AA"/>
    <s v="CU00"/>
    <s v="JRNL00548545"/>
    <s v="CF00-MS410-6210-8930"/>
    <s v="CF00"/>
    <s v="MS410"/>
    <s v="6210"/>
    <x v="6"/>
    <s v=""/>
    <x v="2500"/>
    <s v="Clear MS410 Pay and Dept"/>
    <x v="0"/>
    <s v="F5_MS410_PD"/>
    <s v="TARGET"/>
    <d v="2021-12-31T00:00:00"/>
    <d v="2022-01-07T00:00:00"/>
    <s v="Yes"/>
    <s v="Measurement-SF"/>
    <x v="3"/>
  </r>
  <r>
    <s v="AA"/>
    <s v="CU00"/>
    <s v="JRNL00548545"/>
    <s v="CF00-MS410-6120-8930"/>
    <s v="CF00"/>
    <s v="MS410"/>
    <s v="6120"/>
    <x v="6"/>
    <s v=""/>
    <x v="2096"/>
    <s v="Clear MS410 Pay and Dept"/>
    <x v="0"/>
    <s v="F5_MS410_PD"/>
    <s v="TARGET"/>
    <d v="2021-12-31T00:00:00"/>
    <d v="2022-01-07T00:00:00"/>
    <s v="Yes"/>
    <s v="Measurement-SF"/>
    <x v="0"/>
  </r>
  <r>
    <s v="AA"/>
    <s v="CU00"/>
    <s v="JRNL00548545"/>
    <s v="CF00-MS410-6110-8930"/>
    <s v="CF00"/>
    <s v="MS410"/>
    <s v="6110"/>
    <x v="6"/>
    <s v=""/>
    <x v="2501"/>
    <s v="Clear MS410 Pay and Dept"/>
    <x v="0"/>
    <s v="F5_MS410_PD"/>
    <s v="TARGET"/>
    <d v="2021-12-31T00:00:00"/>
    <d v="2022-01-07T00:00:00"/>
    <s v="Yes"/>
    <s v="Measurement-SF"/>
    <x v="1"/>
  </r>
  <r>
    <s v="AA"/>
    <s v="CU00"/>
    <s v="JRNL00548545"/>
    <s v="CF00-MS410-6390-8930"/>
    <s v="CF00"/>
    <s v="MS410"/>
    <s v="6390"/>
    <x v="6"/>
    <s v=""/>
    <x v="2502"/>
    <s v="Clear MS410 Pay and Dept"/>
    <x v="0"/>
    <s v="F5_MS410_PD"/>
    <s v="TARGET"/>
    <d v="2021-12-31T00:00:00"/>
    <d v="2022-01-07T00:00:00"/>
    <s v="Yes"/>
    <s v="Measurement-SF"/>
    <x v="12"/>
  </r>
  <r>
    <s v="AA"/>
    <s v="CU00"/>
    <s v="JRNL00548545"/>
    <s v="CF00-MS410-6330-8930"/>
    <s v="CF00"/>
    <s v="MS410"/>
    <s v="6330"/>
    <x v="6"/>
    <s v=""/>
    <x v="2503"/>
    <s v="Clear MS410 Pay and Dept"/>
    <x v="0"/>
    <s v="F5_MS410_PD"/>
    <s v="TARGET"/>
    <d v="2021-12-31T00:00:00"/>
    <d v="2022-01-07T00:00:00"/>
    <s v="Yes"/>
    <s v="Measurement-SF"/>
    <x v="11"/>
  </r>
  <r>
    <s v="AA"/>
    <s v="CU00"/>
    <s v="JRNL00548545"/>
    <s v="CF00-MS410-6320-8930"/>
    <s v="CF00"/>
    <s v="MS410"/>
    <s v="6320"/>
    <x v="6"/>
    <s v=""/>
    <x v="2206"/>
    <s v="Clear MS410 Pay and Dept"/>
    <x v="0"/>
    <s v="F5_MS410_PD"/>
    <s v="TARGET"/>
    <d v="2021-12-31T00:00:00"/>
    <d v="2022-01-07T00:00:00"/>
    <s v="Yes"/>
    <s v="Measurement-SF"/>
    <x v="2"/>
  </r>
  <r>
    <s v="AA"/>
    <s v="CU00"/>
    <s v="JRNL00548545"/>
    <s v="CF00-MS410-6310-8930"/>
    <s v="CF00"/>
    <s v="MS410"/>
    <s v="6310"/>
    <x v="6"/>
    <s v=""/>
    <x v="1490"/>
    <s v="Clear MS410 Pay and Dept"/>
    <x v="0"/>
    <s v="F5_MS410_PD"/>
    <s v="TARGET"/>
    <d v="2021-12-31T00:00:00"/>
    <d v="2022-01-07T00:00:00"/>
    <s v="Yes"/>
    <s v="Measurement-SF"/>
    <x v="10"/>
  </r>
  <r>
    <s v="AA"/>
    <s v="CU00"/>
    <s v="JRNL00543501"/>
    <s v="CF00-MS410-6120-8930"/>
    <s v="CF00"/>
    <s v="MS410"/>
    <s v="6120"/>
    <x v="6"/>
    <s v=""/>
    <x v="2504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29939"/>
    <s v="CF00-PR470-6310-8930"/>
    <s v="CF00"/>
    <s v="PR470"/>
    <s v="6310"/>
    <x v="6"/>
    <s v=""/>
    <x v="2505"/>
    <s v="Clear PR470 Veh (incl Storm Proj)"/>
    <x v="0"/>
    <s v="F5_PR470_STRMVEH"/>
    <s v="TARGET"/>
    <d v="2021-01-31T00:00:00"/>
    <d v="2021-02-10T00:00:00"/>
    <s v="Yes"/>
    <s v="Propane Operations-Hernando"/>
    <x v="10"/>
  </r>
  <r>
    <s v="AA"/>
    <s v="CU00"/>
    <s v="JRNL00529939"/>
    <s v="CF00-PR470-6390-8930"/>
    <s v="CF00"/>
    <s v="PR470"/>
    <s v="6390"/>
    <x v="6"/>
    <s v=""/>
    <x v="2506"/>
    <s v="Clear PR470 Veh (incl Storm Proj)"/>
    <x v="0"/>
    <s v="F5_PR470_STRMVEH"/>
    <s v="TARGET"/>
    <d v="2021-01-31T00:00:00"/>
    <d v="2021-02-10T00:00:00"/>
    <s v="Yes"/>
    <s v="Propane Operations-Hernando"/>
    <x v="12"/>
  </r>
  <r>
    <s v="AA"/>
    <s v="CU00"/>
    <s v="JRNL00529939"/>
    <s v="CF00-PR470-6330-8930"/>
    <s v="CF00"/>
    <s v="PR470"/>
    <s v="6330"/>
    <x v="6"/>
    <s v=""/>
    <x v="2507"/>
    <s v="Clear PR470 Veh (incl Storm Proj)"/>
    <x v="0"/>
    <s v="F5_PR470_STRMVEH"/>
    <s v="TARGET"/>
    <d v="2021-01-31T00:00:00"/>
    <d v="2021-02-10T00:00:00"/>
    <s v="Yes"/>
    <s v="Propane Operations-Hernando"/>
    <x v="11"/>
  </r>
  <r>
    <s v="AA"/>
    <s v="CU00"/>
    <s v="JRNL00548545"/>
    <s v="CF00-MS410-6290-8930"/>
    <s v="CF00"/>
    <s v="MS410"/>
    <s v="6290"/>
    <x v="6"/>
    <s v=""/>
    <x v="2508"/>
    <s v="Clear MS410 Pay and Dept"/>
    <x v="0"/>
    <s v="F5_MS410_PD"/>
    <s v="TARGET"/>
    <d v="2021-12-31T00:00:00"/>
    <d v="2022-01-07T00:00:00"/>
    <s v="Yes"/>
    <s v="Measurement-SF"/>
    <x v="8"/>
  </r>
  <r>
    <s v="AA"/>
    <s v="CU00"/>
    <s v="JRNL00548545"/>
    <s v="CF00-MS410-6250-8930"/>
    <s v="CF00"/>
    <s v="MS410"/>
    <s v="6250"/>
    <x v="6"/>
    <s v=""/>
    <x v="1004"/>
    <s v="Clear MS410 Pay and Dept"/>
    <x v="0"/>
    <s v="F5_MS410_PD"/>
    <s v="TARGET"/>
    <d v="2021-12-31T00:00:00"/>
    <d v="2022-01-07T00:00:00"/>
    <s v="Yes"/>
    <s v="Measurement-SF"/>
    <x v="13"/>
  </r>
  <r>
    <s v="AA"/>
    <s v="CU00"/>
    <s v="JRNL00548545"/>
    <s v="CF00-MS410-6240-8930"/>
    <s v="CF00"/>
    <s v="MS410"/>
    <s v="6240"/>
    <x v="6"/>
    <s v=""/>
    <x v="1243"/>
    <s v="Clear MS410 Pay and Dept"/>
    <x v="0"/>
    <s v="F5_MS410_PD"/>
    <s v="TARGET"/>
    <d v="2021-12-31T00:00:00"/>
    <d v="2022-01-07T00:00:00"/>
    <s v="Yes"/>
    <s v="Measurement-SF"/>
    <x v="9"/>
  </r>
  <r>
    <s v="AA"/>
    <s v="CU00"/>
    <s v="JRNL00543501"/>
    <s v="CF00-MS410-6110-8930"/>
    <s v="CF00"/>
    <s v="MS410"/>
    <s v="6110"/>
    <x v="6"/>
    <s v=""/>
    <x v="2509"/>
    <s v="MS410_Payroll Accrual 1A"/>
    <x v="0"/>
    <s v="F8_MS410_PA1A"/>
    <s v="JRNL00543484"/>
    <d v="2021-10-31T00:00:00"/>
    <d v="2021-11-03T00:00:00"/>
    <s v="Yes"/>
    <s v="Measurement-SF"/>
    <x v="1"/>
  </r>
  <r>
    <s v="AA"/>
    <s v="CU00"/>
    <s v="JRNL00545232"/>
    <s v="CF00-MS410-6110-8930"/>
    <s v="CF00"/>
    <s v="MS410"/>
    <s v="6110"/>
    <x v="6"/>
    <s v=""/>
    <x v="2510"/>
    <s v="Clear MS410 Pay and Dept"/>
    <x v="0"/>
    <s v="F5_MS410_PD"/>
    <s v="TARGET"/>
    <d v="2021-10-31T00:00:00"/>
    <d v="2021-11-03T00:00:00"/>
    <s v="Yes"/>
    <s v="Measurement-SF"/>
    <x v="1"/>
  </r>
  <r>
    <s v="AA"/>
    <s v="CU00"/>
    <s v="JRNL00545232"/>
    <s v="CF00-MS410-6250-8930"/>
    <s v="CF00"/>
    <s v="MS410"/>
    <s v="6250"/>
    <x v="6"/>
    <s v=""/>
    <x v="2511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5232"/>
    <s v="CF00-MS410-6240-8930"/>
    <s v="CF00"/>
    <s v="MS410"/>
    <s v="6240"/>
    <x v="6"/>
    <s v=""/>
    <x v="2512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5232"/>
    <s v="CF00-MS410-6220-8930"/>
    <s v="CF00"/>
    <s v="MS410"/>
    <s v="6220"/>
    <x v="6"/>
    <s v=""/>
    <x v="2513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5232"/>
    <s v="CF00-MS410-6210-8930"/>
    <s v="CF00"/>
    <s v="MS410"/>
    <s v="6210"/>
    <x v="6"/>
    <s v=""/>
    <x v="2416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29939"/>
    <s v="CF00-PR470-6120-8930"/>
    <s v="CF00"/>
    <s v="PR470"/>
    <s v="6120"/>
    <x v="6"/>
    <s v=""/>
    <x v="2514"/>
    <s v="Clear PR470 Py and 62s (excl Storm Proj)"/>
    <x v="0"/>
    <s v="F5_PR470_STRMPYD"/>
    <s v="TARGET"/>
    <d v="2021-01-31T00:00:00"/>
    <d v="2021-02-10T00:00:00"/>
    <s v="Yes"/>
    <s v="Propane Operations-Hernando"/>
    <x v="0"/>
  </r>
  <r>
    <s v="AA"/>
    <s v="CU00"/>
    <s v="JRNL00533182"/>
    <s v="CF00-OP460-6110-8930"/>
    <s v="CF00"/>
    <s v="OP460"/>
    <s v="6110"/>
    <x v="6"/>
    <s v=""/>
    <x v="2515"/>
    <s v="OP460_Payroll Accrual 1A"/>
    <x v="0"/>
    <s v="F8_OP460_PA1A"/>
    <s v="JRNL00533162"/>
    <d v="2021-04-30T00:00:00"/>
    <d v="2021-05-05T00:00:00"/>
    <s v="Yes"/>
    <s v="Gas Operations-West"/>
    <x v="1"/>
  </r>
  <r>
    <s v="AA"/>
    <s v="CU00"/>
    <s v="JRNL00546859"/>
    <s v="CF00-OP460-6110-8930"/>
    <s v="CF00"/>
    <s v="OP460"/>
    <s v="6110"/>
    <x v="6"/>
    <s v=""/>
    <x v="2516"/>
    <s v="OP460_Payroll Accrual 1A"/>
    <x v="0"/>
    <s v="F8_OP460_PA1A"/>
    <s v="JRNL00546838"/>
    <d v="2021-12-31T00:00:00"/>
    <d v="2022-01-07T00:00:00"/>
    <s v="Yes"/>
    <s v="Gas Operations-West"/>
    <x v="1"/>
  </r>
  <r>
    <s v="AA"/>
    <s v="CU00"/>
    <s v="JRNL00529939"/>
    <s v="CF00-PR470-6320-8930"/>
    <s v="CF00"/>
    <s v="PR470"/>
    <s v="6320"/>
    <x v="6"/>
    <s v=""/>
    <x v="2517"/>
    <s v="Clear PR470 Veh (incl Storm Proj)"/>
    <x v="0"/>
    <s v="F5_PR470_STRMVEH"/>
    <s v="TARGET"/>
    <d v="2021-01-31T00:00:00"/>
    <d v="2021-02-10T00:00:00"/>
    <s v="Yes"/>
    <s v="Propane Operations-Hernando"/>
    <x v="2"/>
  </r>
  <r>
    <s v="AA"/>
    <s v="CU00"/>
    <s v="JRNL00533182"/>
    <s v="CF00-OP460-6120-8930"/>
    <s v="CF00"/>
    <s v="OP460"/>
    <s v="6120"/>
    <x v="6"/>
    <s v=""/>
    <x v="2518"/>
    <s v="OP460_Payroll Accrual 1B"/>
    <x v="0"/>
    <s v="F8_OP460_PA1B"/>
    <s v="JRNL00533162"/>
    <d v="2021-04-30T00:00:00"/>
    <d v="2021-05-05T00:00:00"/>
    <s v="Yes"/>
    <s v="Gas Operations-West"/>
    <x v="0"/>
  </r>
  <r>
    <s v="AA"/>
    <s v="CU00"/>
    <s v="JRNL00538448"/>
    <s v="CF00-MS410-6120-8930"/>
    <s v="CF00"/>
    <s v="MS410"/>
    <s v="6120"/>
    <x v="6"/>
    <s v=""/>
    <x v="2519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6859"/>
    <s v="CF00-OP460-6120-8930"/>
    <s v="CF00"/>
    <s v="OP460"/>
    <s v="6120"/>
    <x v="6"/>
    <s v=""/>
    <x v="2520"/>
    <s v="OP460_Payroll Accrual 1B"/>
    <x v="0"/>
    <s v="F8_OP460_PA1B"/>
    <s v="JRNL00546838"/>
    <d v="2021-12-31T00:00:00"/>
    <d v="2022-01-07T00:00:00"/>
    <s v="Yes"/>
    <s v="Gas Operations-West"/>
    <x v="0"/>
  </r>
  <r>
    <s v="AA"/>
    <s v="CU00"/>
    <s v="JRNL00545282"/>
    <s v="CF00-OP460-6120-8930"/>
    <s v="CF00"/>
    <s v="OP460"/>
    <s v="6120"/>
    <x v="6"/>
    <s v=""/>
    <x v="2521"/>
    <s v="OP460_Payroll Accrual 1B"/>
    <x v="0"/>
    <s v="F8_OP460_PA1B"/>
    <s v="JRNL00545242"/>
    <d v="2021-11-30T00:00:00"/>
    <d v="2021-12-05T00:00:00"/>
    <s v="Yes"/>
    <s v="Gas Operations-West"/>
    <x v="0"/>
  </r>
  <r>
    <s v="AP-ACCR"/>
    <s v="CF00"/>
    <s v="JRNL00536683"/>
    <s v="CF00-OP460-7290-8930"/>
    <s v="CF00"/>
    <s v="OP460"/>
    <s v="7290"/>
    <x v="6"/>
    <s v=""/>
    <x v="2286"/>
    <s v="Accrue-UNITED UTILITY SERVICE INC"/>
    <x v="0"/>
    <s v="241763"/>
    <s v="JRNL00536683"/>
    <d v="2021-05-31T00:00:00"/>
    <d v="2021-06-04T00:00:00"/>
    <s v="Yes"/>
    <s v="Gas Operations-West"/>
    <x v="17"/>
  </r>
  <r>
    <s v="AP-ACCR"/>
    <s v="CF00"/>
    <s v="JRNL00536683"/>
    <s v="CF00-OP460-7290-8930"/>
    <s v="CF00"/>
    <s v="OP460"/>
    <s v="7290"/>
    <x v="6"/>
    <s v=""/>
    <x v="2284"/>
    <s v="Accrue-UNITED UTILITY SERVICE INC"/>
    <x v="0"/>
    <s v="241765"/>
    <s v="JRNL00536683"/>
    <d v="2021-05-31T00:00:00"/>
    <d v="2021-06-04T00:00:00"/>
    <s v="Yes"/>
    <s v="Gas Operations-West"/>
    <x v="17"/>
  </r>
  <r>
    <s v="AP-ACCR"/>
    <s v="CF00"/>
    <s v="JRNL00536811"/>
    <s v="CF00-OP460-7290-8930"/>
    <s v="CF00"/>
    <s v="OP460"/>
    <s v="7290"/>
    <x v="6"/>
    <s v=""/>
    <x v="2522"/>
    <s v="Accrue-UNITED UTILITY SERVICE INC"/>
    <x v="0"/>
    <s v="241763"/>
    <s v="JRNL00536683"/>
    <d v="2021-06-30T00:00:00"/>
    <d v="2021-06-04T00:00:00"/>
    <s v="Yes"/>
    <s v="Gas Operations-West"/>
    <x v="17"/>
  </r>
  <r>
    <s v="AP-ACCR"/>
    <s v="CF00"/>
    <s v="JRNL00536811"/>
    <s v="CF00-OP460-7290-8930"/>
    <s v="CF00"/>
    <s v="OP460"/>
    <s v="7290"/>
    <x v="6"/>
    <s v=""/>
    <x v="2393"/>
    <s v="Accrue-UNITED UTILITY SERVICE INC"/>
    <x v="0"/>
    <s v="241765"/>
    <s v="JRNL00536683"/>
    <d v="2021-06-30T00:00:00"/>
    <d v="2021-06-04T00:00:00"/>
    <s v="Yes"/>
    <s v="Gas Operations-West"/>
    <x v="17"/>
  </r>
  <r>
    <s v="AP-ACCR"/>
    <s v="CF00"/>
    <s v="JRNL00540146"/>
    <s v="CF00-OP460-7290-8930"/>
    <s v="CF00"/>
    <s v="OP460"/>
    <s v="7290"/>
    <x v="6"/>
    <s v=""/>
    <x v="2522"/>
    <s v="Accrue-UNITED UTILITY SERVICE INC"/>
    <x v="0"/>
    <s v="241779"/>
    <s v="JRNL00540018"/>
    <d v="2021-08-31T00:00:00"/>
    <d v="2021-08-05T00:00:00"/>
    <s v="Yes"/>
    <s v="Gas Operations-West"/>
    <x v="17"/>
  </r>
  <r>
    <s v="AP-ACCR"/>
    <s v="CF00"/>
    <s v="JRNL00540146"/>
    <s v="CF00-OP460-7290-8930"/>
    <s v="CF00"/>
    <s v="OP460"/>
    <s v="7290"/>
    <x v="6"/>
    <s v=""/>
    <x v="2393"/>
    <s v="Accrue-UNITED UTILITY SERVICE INC"/>
    <x v="0"/>
    <s v="241783"/>
    <s v="JRNL00540018"/>
    <d v="2021-08-31T00:00:00"/>
    <d v="2021-08-05T00:00:00"/>
    <s v="Yes"/>
    <s v="Gas Operations-West"/>
    <x v="17"/>
  </r>
  <r>
    <s v="AP-ACCR"/>
    <s v="CF00"/>
    <s v="JRNL00540018"/>
    <s v="CF00-OP460-7290-8930"/>
    <s v="CF00"/>
    <s v="OP460"/>
    <s v="7290"/>
    <x v="6"/>
    <s v=""/>
    <x v="2286"/>
    <s v="Accrue-UNITED UTILITY SERVICE INC"/>
    <x v="0"/>
    <s v="241779"/>
    <s v="JRNL00540018"/>
    <d v="2021-07-31T00:00:00"/>
    <d v="2021-08-04T00:00:00"/>
    <s v="Yes"/>
    <s v="Gas Operations-West"/>
    <x v="17"/>
  </r>
  <r>
    <s v="AP-ACCR"/>
    <s v="CF00"/>
    <s v="JRNL00540018"/>
    <s v="CF00-OP460-7290-8930"/>
    <s v="CF00"/>
    <s v="OP460"/>
    <s v="7290"/>
    <x v="6"/>
    <s v=""/>
    <x v="2284"/>
    <s v="Accrue-UNITED UTILITY SERVICE INC"/>
    <x v="0"/>
    <s v="241783"/>
    <s v="JRNL00540018"/>
    <d v="2021-07-31T00:00:00"/>
    <d v="2021-08-04T00:00:00"/>
    <s v="Yes"/>
    <s v="Gas Operations-West"/>
    <x v="17"/>
  </r>
  <r>
    <s v="AA"/>
    <s v="CU00"/>
    <s v="JRNL00545232"/>
    <s v="CF00-MS410-6390-8930"/>
    <s v="CF00"/>
    <s v="MS410"/>
    <s v="6390"/>
    <x v="6"/>
    <s v=""/>
    <x v="2523"/>
    <s v="Clear MS410 Pay and Dept"/>
    <x v="0"/>
    <s v="F5_MS410_PD"/>
    <s v="TARGET"/>
    <d v="2021-10-31T00:00:00"/>
    <d v="2021-11-03T00:00:00"/>
    <s v="Yes"/>
    <s v="Measurement-SF"/>
    <x v="12"/>
  </r>
  <r>
    <s v="AA"/>
    <s v="CU00"/>
    <s v="JRNL00545232"/>
    <s v="CF00-MS410-6330-8930"/>
    <s v="CF00"/>
    <s v="MS410"/>
    <s v="6330"/>
    <x v="6"/>
    <s v=""/>
    <x v="2143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20-8930"/>
    <s v="CF00"/>
    <s v="MS410"/>
    <s v="6320"/>
    <x v="6"/>
    <s v=""/>
    <x v="2524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310-8930"/>
    <s v="CF00"/>
    <s v="MS410"/>
    <s v="6310"/>
    <x v="6"/>
    <s v=""/>
    <x v="2525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290-8930"/>
    <s v="CF00"/>
    <s v="MS410"/>
    <s v="6290"/>
    <x v="6"/>
    <s v=""/>
    <x v="2526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20-8930"/>
    <s v="CF00"/>
    <s v="MS410"/>
    <s v="6320"/>
    <x v="6"/>
    <s v=""/>
    <x v="2527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310-8930"/>
    <s v="CF00"/>
    <s v="MS410"/>
    <s v="6310"/>
    <x v="6"/>
    <s v=""/>
    <x v="2528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290-8930"/>
    <s v="CF00"/>
    <s v="MS410"/>
    <s v="6290"/>
    <x v="6"/>
    <s v=""/>
    <x v="2529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50-8930"/>
    <s v="CF00"/>
    <s v="MS410"/>
    <s v="6250"/>
    <x v="6"/>
    <s v=""/>
    <x v="2530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40-8930"/>
    <s v="CF00"/>
    <s v="MS410"/>
    <s v="6240"/>
    <x v="6"/>
    <s v=""/>
    <x v="2531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930"/>
    <s v="CF00"/>
    <s v="MS410"/>
    <s v="6220"/>
    <x v="6"/>
    <s v=""/>
    <x v="2452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210-8930"/>
    <s v="CF00"/>
    <s v="MS410"/>
    <s v="6210"/>
    <x v="6"/>
    <s v=""/>
    <x v="2532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110-8930"/>
    <s v="CF00"/>
    <s v="MS410"/>
    <s v="6110"/>
    <x v="6"/>
    <s v=""/>
    <x v="2533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390-8930"/>
    <s v="CF00"/>
    <s v="MS410"/>
    <s v="6390"/>
    <x v="6"/>
    <s v=""/>
    <x v="2534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43475"/>
    <s v="CF00-MS410-6330-8930"/>
    <s v="CF00"/>
    <s v="MS410"/>
    <s v="6330"/>
    <x v="6"/>
    <s v=""/>
    <x v="2535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38406"/>
    <s v="CF00-MS410-6220-8930"/>
    <s v="CF00"/>
    <s v="MS410"/>
    <s v="6220"/>
    <x v="6"/>
    <s v=""/>
    <x v="2536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210-8930"/>
    <s v="CF00"/>
    <s v="MS410"/>
    <s v="6210"/>
    <x v="6"/>
    <s v=""/>
    <x v="2537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930"/>
    <s v="CF00"/>
    <s v="MS410"/>
    <s v="6120"/>
    <x v="6"/>
    <s v=""/>
    <x v="2538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930"/>
    <s v="CF00"/>
    <s v="MS410"/>
    <s v="6110"/>
    <x v="6"/>
    <s v=""/>
    <x v="2539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40-8930"/>
    <s v="CF00"/>
    <s v="MS410"/>
    <s v="6240"/>
    <x v="6"/>
    <s v=""/>
    <x v="2540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390-8930"/>
    <s v="CF00"/>
    <s v="MS410"/>
    <s v="6390"/>
    <x v="6"/>
    <s v=""/>
    <x v="2541"/>
    <s v="Clear MS410 Pay and Dept"/>
    <x v="0"/>
    <s v="F5_MS410_PD"/>
    <s v="TARGET"/>
    <d v="2021-06-30T00:00:00"/>
    <d v="2021-07-06T00:00:00"/>
    <s v="Yes"/>
    <s v="Measurement-SF"/>
    <x v="12"/>
  </r>
  <r>
    <s v="AA"/>
    <s v="CU00"/>
    <s v="JRNL00538406"/>
    <s v="CF00-MS410-6330-8930"/>
    <s v="CF00"/>
    <s v="MS410"/>
    <s v="6330"/>
    <x v="6"/>
    <s v=""/>
    <x v="2542"/>
    <s v="Clear MS410 Pay and Dept"/>
    <x v="0"/>
    <s v="F5_MS410_PD"/>
    <s v="TARGET"/>
    <d v="2021-06-30T00:00:00"/>
    <d v="2021-07-06T00:00:00"/>
    <s v="Yes"/>
    <s v="Measurement-SF"/>
    <x v="11"/>
  </r>
  <r>
    <s v="AA"/>
    <s v="CU00"/>
    <s v="JRNL00536618"/>
    <s v="CF00-OP460-6110-8930"/>
    <s v="CF00"/>
    <s v="OP460"/>
    <s v="6110"/>
    <x v="6"/>
    <s v=""/>
    <x v="2543"/>
    <s v="OP460_Payroll Accrual 1A"/>
    <x v="0"/>
    <s v="F8_OP460_PA1A"/>
    <s v="JRNL00536574"/>
    <d v="2021-06-30T00:00:00"/>
    <d v="2021-07-06T00:00:00"/>
    <s v="Yes"/>
    <s v="Gas Operations-West"/>
    <x v="1"/>
  </r>
  <r>
    <s v="AA"/>
    <s v="CU00"/>
    <s v="JRNL00538448"/>
    <s v="CF00-MS410-6110-8930"/>
    <s v="CF00"/>
    <s v="MS410"/>
    <s v="6110"/>
    <x v="6"/>
    <s v=""/>
    <x v="2544"/>
    <s v="MS410_Payroll Accrual 1A"/>
    <x v="0"/>
    <s v="F8_MS410_PA1A"/>
    <s v="JRNL00538415"/>
    <d v="2021-07-31T00:00:00"/>
    <d v="2021-08-04T00:00:00"/>
    <s v="Yes"/>
    <s v="Measurement-SF"/>
    <x v="1"/>
  </r>
  <r>
    <s v="AA"/>
    <s v="CU00"/>
    <s v="JRNL00538406"/>
    <s v="CF00-MS410-6320-8930"/>
    <s v="CF00"/>
    <s v="MS410"/>
    <s v="6320"/>
    <x v="6"/>
    <s v=""/>
    <x v="2545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930"/>
    <s v="CF00"/>
    <s v="MS410"/>
    <s v="6310"/>
    <x v="6"/>
    <s v=""/>
    <x v="25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8406"/>
    <s v="CF00-MS410-6290-8930"/>
    <s v="CF00"/>
    <s v="MS410"/>
    <s v="6290"/>
    <x v="6"/>
    <s v=""/>
    <x v="2546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3152"/>
    <s v="CF00-MS410-6220-8930"/>
    <s v="CF00"/>
    <s v="MS410"/>
    <s v="6220"/>
    <x v="6"/>
    <s v=""/>
    <x v="1298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3152"/>
    <s v="CF00-MS410-6210-8930"/>
    <s v="CF00"/>
    <s v="MS410"/>
    <s v="6210"/>
    <x v="6"/>
    <s v=""/>
    <x v="2547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20-8930"/>
    <s v="CF00"/>
    <s v="MS410"/>
    <s v="6120"/>
    <x v="6"/>
    <s v=""/>
    <x v="1009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3152"/>
    <s v="CF00-MS410-6110-8930"/>
    <s v="CF00"/>
    <s v="MS410"/>
    <s v="6110"/>
    <x v="6"/>
    <s v=""/>
    <x v="1962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3152"/>
    <s v="CF00-MS410-6250-8930"/>
    <s v="CF00"/>
    <s v="MS410"/>
    <s v="6250"/>
    <x v="6"/>
    <s v=""/>
    <x v="2548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40-8930"/>
    <s v="CF00"/>
    <s v="MS410"/>
    <s v="6240"/>
    <x v="6"/>
    <s v=""/>
    <x v="1354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3152"/>
    <s v="CF00-MS410-6390-8930"/>
    <s v="CF00"/>
    <s v="MS410"/>
    <s v="6390"/>
    <x v="6"/>
    <s v=""/>
    <x v="1004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3152"/>
    <s v="CF00-MS410-6330-8930"/>
    <s v="CF00"/>
    <s v="MS410"/>
    <s v="6330"/>
    <x v="6"/>
    <s v=""/>
    <x v="2549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3152"/>
    <s v="CF00-MS410-6320-8930"/>
    <s v="CF00"/>
    <s v="MS410"/>
    <s v="6320"/>
    <x v="6"/>
    <s v=""/>
    <x v="1563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930"/>
    <s v="CF00"/>
    <s v="MS410"/>
    <s v="6310"/>
    <x v="6"/>
    <s v=""/>
    <x v="2550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33152"/>
    <s v="CF00-MS410-6290-8930"/>
    <s v="CF00"/>
    <s v="MS410"/>
    <s v="6290"/>
    <x v="6"/>
    <s v=""/>
    <x v="2551"/>
    <s v="Clear MS410 Pay and Dept"/>
    <x v="0"/>
    <s v="F5_MS410_PD"/>
    <s v="TARGET"/>
    <d v="2021-03-31T00:00:00"/>
    <d v="2021-04-06T00:00:00"/>
    <s v="Yes"/>
    <s v="Measurement-SF"/>
    <x v="8"/>
  </r>
  <r>
    <s v="PY"/>
    <s v="FC00"/>
    <s v="JRNL00535900"/>
    <s v="CF00-MS410-6110-8930"/>
    <s v="CF00"/>
    <s v="MS410"/>
    <s v="6110"/>
    <x v="6"/>
    <s v=""/>
    <x v="678"/>
    <s v="FC B18-Salaries"/>
    <x v="0"/>
    <s v=""/>
    <s v="JRNL00535900"/>
    <d v="2021-05-06T00:00:00"/>
    <d v="2021-06-01T00:00:00"/>
    <s v="Yes"/>
    <s v="Measurement-SF"/>
    <x v="1"/>
  </r>
  <r>
    <s v="AA"/>
    <s v="CU00"/>
    <s v="JRNL00540156"/>
    <s v="CF00-OP460-6110-8930"/>
    <s v="CF00"/>
    <s v="OP460"/>
    <s v="6110"/>
    <x v="6"/>
    <s v=""/>
    <x v="2552"/>
    <s v="OP460_Payroll Accrual 1A"/>
    <x v="0"/>
    <s v="F8_OP460_PA1A"/>
    <s v="JRNL00540124"/>
    <d v="2021-08-31T00:00:00"/>
    <d v="2021-09-08T00:00:00"/>
    <s v="Yes"/>
    <s v="Gas Operations-West"/>
    <x v="1"/>
  </r>
  <r>
    <s v="PY"/>
    <s v="FC00"/>
    <s v="JRNL00540721"/>
    <s v="CF00-OP460-6120-8930"/>
    <s v="CF00"/>
    <s v="OP460"/>
    <s v="6120"/>
    <x v="6"/>
    <s v=""/>
    <x v="2553"/>
    <s v="FC B32-OT/On Call/CT"/>
    <x v="0"/>
    <s v=""/>
    <s v="JRNL00540721"/>
    <d v="2021-08-12T00:00:00"/>
    <d v="2021-08-30T00:00:00"/>
    <s v="Yes"/>
    <s v="Gas Operations-West"/>
    <x v="0"/>
  </r>
  <r>
    <s v="AA"/>
    <s v="CU00"/>
    <s v="JRNL00536564"/>
    <s v="CF00-MS410-6390-8930"/>
    <s v="CF00"/>
    <s v="MS410"/>
    <s v="6390"/>
    <x v="6"/>
    <s v=""/>
    <x v="970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930"/>
    <s v="CF00"/>
    <s v="MS410"/>
    <s v="6330"/>
    <x v="6"/>
    <s v=""/>
    <x v="2554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930"/>
    <s v="CF00"/>
    <s v="MS410"/>
    <s v="6320"/>
    <x v="6"/>
    <s v=""/>
    <x v="2555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930"/>
    <s v="CF00"/>
    <s v="MS410"/>
    <s v="6310"/>
    <x v="6"/>
    <s v=""/>
    <x v="2556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930"/>
    <s v="CF00"/>
    <s v="MS410"/>
    <s v="6290"/>
    <x v="6"/>
    <s v=""/>
    <x v="2557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930"/>
    <s v="CF00"/>
    <s v="MS410"/>
    <s v="6240"/>
    <x v="6"/>
    <s v=""/>
    <x v="2377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930"/>
    <s v="CF00"/>
    <s v="MS410"/>
    <s v="6220"/>
    <x v="6"/>
    <s v=""/>
    <x v="2558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930"/>
    <s v="CF00"/>
    <s v="MS410"/>
    <s v="6110"/>
    <x v="6"/>
    <s v=""/>
    <x v="2559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930"/>
    <s v="CF00"/>
    <s v="MS410"/>
    <s v="6330"/>
    <x v="6"/>
    <s v=""/>
    <x v="2535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930"/>
    <s v="CF00"/>
    <s v="MS410"/>
    <s v="6320"/>
    <x v="6"/>
    <s v=""/>
    <x v="773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90-8930"/>
    <s v="CF00"/>
    <s v="MS410"/>
    <s v="6390"/>
    <x v="6"/>
    <s v=""/>
    <x v="2560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31215"/>
    <s v="CF00-MS410-6310-8930"/>
    <s v="CF00"/>
    <s v="MS410"/>
    <s v="6310"/>
    <x v="6"/>
    <s v=""/>
    <x v="2561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290-8930"/>
    <s v="CF00"/>
    <s v="MS410"/>
    <s v="6290"/>
    <x v="6"/>
    <s v=""/>
    <x v="2560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29971"/>
    <s v="CF00-MS410-6120-8930"/>
    <s v="CF00"/>
    <s v="MS410"/>
    <s v="6120"/>
    <x v="6"/>
    <s v=""/>
    <x v="2562"/>
    <s v="MS410_Payroll Accrual 1B"/>
    <x v="0"/>
    <s v="F8_MS410_PA1B"/>
    <s v="JRNL00529948"/>
    <d v="2021-02-28T00:00:00"/>
    <d v="2021-03-03T00:00:00"/>
    <s v="Yes"/>
    <s v="Measurement-SF"/>
    <x v="0"/>
  </r>
  <r>
    <s v="AA"/>
    <s v="CU00"/>
    <s v="JRNL00536618"/>
    <s v="CF00-OP460-6120-8930"/>
    <s v="CF00"/>
    <s v="OP460"/>
    <s v="6120"/>
    <x v="6"/>
    <s v=""/>
    <x v="2563"/>
    <s v="OP460_Payroll Accrual 1B"/>
    <x v="0"/>
    <s v="F8_OP460_PA1B"/>
    <s v="JRNL00536574"/>
    <d v="2021-06-30T00:00:00"/>
    <d v="2021-07-06T00:00:00"/>
    <s v="Yes"/>
    <s v="Gas Operations-West"/>
    <x v="0"/>
  </r>
  <r>
    <s v="AA"/>
    <s v="CU00"/>
    <s v="JRNL00540156"/>
    <s v="CF00-OP460-6120-8930"/>
    <s v="CF00"/>
    <s v="OP460"/>
    <s v="6120"/>
    <x v="6"/>
    <s v=""/>
    <x v="2564"/>
    <s v="OP460_Payroll Accrual 1B"/>
    <x v="0"/>
    <s v="F8_OP460_PA1B"/>
    <s v="JRNL00540124"/>
    <d v="2021-08-31T00:00:00"/>
    <d v="2021-09-08T00:00:00"/>
    <s v="Yes"/>
    <s v="Gas Operations-West"/>
    <x v="0"/>
  </r>
  <r>
    <s v="AA"/>
    <s v="CU00"/>
    <s v="JRNL00545281"/>
    <s v="CF00-MS410-6120-8930"/>
    <s v="CF00"/>
    <s v="MS410"/>
    <s v="6120"/>
    <x v="6"/>
    <s v=""/>
    <x v="2565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38449"/>
    <s v="CF00-OP460-6120-8930"/>
    <s v="CF00"/>
    <s v="OP460"/>
    <s v="6120"/>
    <x v="6"/>
    <s v=""/>
    <x v="2566"/>
    <s v="OP460_Payroll Accrual 1B"/>
    <x v="0"/>
    <s v="F8_OP460_PA1B"/>
    <s v="JRNL00538416"/>
    <d v="2021-07-31T00:00:00"/>
    <d v="2021-08-04T00:00:00"/>
    <s v="Yes"/>
    <s v="Gas Operations-West"/>
    <x v="0"/>
  </r>
  <r>
    <s v="AA"/>
    <s v="CU00"/>
    <s v="JRNL00533181"/>
    <s v="CF00-MS410-6120-8930"/>
    <s v="CF00"/>
    <s v="MS410"/>
    <s v="6120"/>
    <x v="6"/>
    <s v=""/>
    <x v="2567"/>
    <s v="MS410_Payroll Accrual 1B"/>
    <x v="0"/>
    <s v="F8_MS410_PA1B"/>
    <s v="JRNL00533161"/>
    <d v="2021-04-30T00:00:00"/>
    <d v="2021-05-05T00:00:00"/>
    <s v="Yes"/>
    <s v="Measurement-SF"/>
    <x v="0"/>
  </r>
  <r>
    <s v="AA"/>
    <s v="CU00"/>
    <s v="JRNL00548554"/>
    <s v="CF00-MS410-6120-8930"/>
    <s v="CF00"/>
    <s v="MS410"/>
    <s v="6120"/>
    <x v="6"/>
    <s v=""/>
    <x v="2365"/>
    <s v="MS410_Payroll Accrual 1B"/>
    <x v="0"/>
    <s v="F8_MS410_PA1B"/>
    <s v="TARGET"/>
    <d v="2021-12-31T00:00:00"/>
    <d v="2022-01-07T00:00:00"/>
    <s v="Yes"/>
    <s v="Measurement-SF"/>
    <x v="0"/>
  </r>
  <r>
    <s v="AA"/>
    <s v="CU00"/>
    <s v="JRNL00545241"/>
    <s v="CF00-MS410-6120-8930"/>
    <s v="CF00"/>
    <s v="MS410"/>
    <s v="6120"/>
    <x v="6"/>
    <s v=""/>
    <x v="1605"/>
    <s v="MS410_Payroll Accrual 1B"/>
    <x v="0"/>
    <s v="F8_MS410_PA1B"/>
    <s v="TARGET"/>
    <d v="2021-10-31T00:00:00"/>
    <d v="2021-11-03T00:00:00"/>
    <s v="Yes"/>
    <s v="Measurement-SF"/>
    <x v="0"/>
  </r>
  <r>
    <s v="PY"/>
    <s v="FC00"/>
    <s v="JRNL00544367"/>
    <s v="CF00-OP460-6120-8930"/>
    <s v="CF00"/>
    <s v="OP460"/>
    <s v="6120"/>
    <x v="6"/>
    <s v=""/>
    <x v="2473"/>
    <s v="FC B40-OT/On Call/CT"/>
    <x v="0"/>
    <s v=""/>
    <s v="JRNL00544367"/>
    <d v="2021-10-07T00:00:00"/>
    <d v="2021-10-29T00:00:00"/>
    <s v="Yes"/>
    <s v="Gas Operations-West"/>
    <x v="0"/>
  </r>
  <r>
    <s v="AA"/>
    <s v="CU00"/>
    <s v="JRNL00535009"/>
    <s v="CF00-OP460-6110-8930"/>
    <s v="CF00"/>
    <s v="OP460"/>
    <s v="6110"/>
    <x v="6"/>
    <s v=""/>
    <x v="2568"/>
    <s v="OP460_Payroll Accrual 1A"/>
    <x v="0"/>
    <s v="F8_OP460_PA1A"/>
    <s v="JRNL00534926"/>
    <d v="2021-05-31T00:00:00"/>
    <d v="2021-06-03T00:00:00"/>
    <s v="Yes"/>
    <s v="Gas Operations-West"/>
    <x v="1"/>
  </r>
  <r>
    <s v="AP-ACCR"/>
    <s v="CF00"/>
    <s v="JRNL00531823"/>
    <s v="CF00-OP460-7290-8930"/>
    <s v="CF00"/>
    <s v="OP460"/>
    <s v="7290"/>
    <x v="6"/>
    <s v=""/>
    <x v="2384"/>
    <s v="Accrue - UNITED UTILITY SERVICE INC"/>
    <x v="0"/>
    <s v="241742"/>
    <s v="JRNL00531813"/>
    <d v="2021-03-31T00:00:00"/>
    <d v="2021-03-09T00:00:00"/>
    <s v="Yes"/>
    <s v="Gas Operations-West"/>
    <x v="17"/>
  </r>
  <r>
    <s v="AP-ACCR"/>
    <s v="CF00"/>
    <s v="JRNL00531813"/>
    <s v="CF00-OP460-7290-8930"/>
    <s v="CF00"/>
    <s v="OP460"/>
    <s v="7290"/>
    <x v="6"/>
    <s v=""/>
    <x v="2283"/>
    <s v="Accrue - UNITED UTILITY SERVICE INC"/>
    <x v="0"/>
    <s v="241742"/>
    <s v="JRNL00531813"/>
    <d v="2021-02-28T00:00:00"/>
    <d v="2021-03-09T00:00:00"/>
    <s v="Yes"/>
    <s v="Gas Operations-West"/>
    <x v="17"/>
  </r>
  <r>
    <s v="AP-ACCR"/>
    <s v="CF00"/>
    <s v="JRNL00533262"/>
    <s v="CF00-OP460-7290-8930"/>
    <s v="CF00"/>
    <s v="OP460"/>
    <s v="7290"/>
    <x v="6"/>
    <s v=""/>
    <x v="2522"/>
    <s v="Accrue - UNITED UTILITY SERVICE INC"/>
    <x v="0"/>
    <s v="241747"/>
    <s v="JRNL00533061"/>
    <d v="2021-04-30T00:00:00"/>
    <d v="2021-04-06T00:00:00"/>
    <s v="Yes"/>
    <s v="Gas Operations-West"/>
    <x v="17"/>
  </r>
  <r>
    <s v="AP-ACCR"/>
    <s v="CF00"/>
    <s v="JRNL00533262"/>
    <s v="CF00-OP460-7290-8930"/>
    <s v="CF00"/>
    <s v="OP460"/>
    <s v="7290"/>
    <x v="6"/>
    <s v=""/>
    <x v="2393"/>
    <s v="Accrue - UNITED UTILITY SERVICE INC"/>
    <x v="0"/>
    <s v="241749"/>
    <s v="JRNL00533061"/>
    <d v="2021-04-30T00:00:00"/>
    <d v="2021-04-06T00:00:00"/>
    <s v="Yes"/>
    <s v="Gas Operations-West"/>
    <x v="17"/>
  </r>
  <r>
    <s v="AP-ACCR"/>
    <s v="CF00"/>
    <s v="JRNL00533061"/>
    <s v="CF00-OP460-7290-8930"/>
    <s v="CF00"/>
    <s v="OP460"/>
    <s v="7290"/>
    <x v="6"/>
    <s v=""/>
    <x v="2286"/>
    <s v="Accrue - UNITED UTILITY SERVICE INC"/>
    <x v="0"/>
    <s v="241747"/>
    <s v="JRNL00533061"/>
    <d v="2021-03-31T00:00:00"/>
    <d v="2021-04-06T00:00:00"/>
    <s v="Yes"/>
    <s v="Gas Operations-West"/>
    <x v="17"/>
  </r>
  <r>
    <s v="AP-ACCR"/>
    <s v="CF00"/>
    <s v="JRNL00533061"/>
    <s v="CF00-OP460-7290-8930"/>
    <s v="CF00"/>
    <s v="OP460"/>
    <s v="7290"/>
    <x v="6"/>
    <s v=""/>
    <x v="2284"/>
    <s v="Accrue - UNITED UTILITY SERVICE INC"/>
    <x v="0"/>
    <s v="241749"/>
    <s v="JRNL00533061"/>
    <d v="2021-03-31T00:00:00"/>
    <d v="2021-04-06T00:00:00"/>
    <s v="Yes"/>
    <s v="Gas Operations-West"/>
    <x v="17"/>
  </r>
  <r>
    <s v="AA"/>
    <s v="CU00"/>
    <s v="JRNL00538449"/>
    <s v="CF00-OP460-6110-8930"/>
    <s v="CF00"/>
    <s v="OP460"/>
    <s v="6110"/>
    <x v="6"/>
    <s v=""/>
    <x v="2569"/>
    <s v="OP460_Payroll Accrual 1A"/>
    <x v="0"/>
    <s v="F8_OP460_PA1A"/>
    <s v="JRNL00538416"/>
    <d v="2021-07-31T00:00:00"/>
    <d v="2021-08-04T00:00:00"/>
    <s v="Yes"/>
    <s v="Gas Operations-West"/>
    <x v="1"/>
  </r>
  <r>
    <s v="AA"/>
    <s v="CU00"/>
    <s v="JRNL00531215"/>
    <s v="CF00-MS410-6240-8930"/>
    <s v="CF00"/>
    <s v="MS410"/>
    <s v="6240"/>
    <x v="6"/>
    <s v=""/>
    <x v="1191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10-8930"/>
    <s v="CF00"/>
    <s v="MS410"/>
    <s v="6210"/>
    <x v="6"/>
    <s v=""/>
    <x v="2570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930"/>
    <s v="CF00"/>
    <s v="MS410"/>
    <s v="6110"/>
    <x v="6"/>
    <s v=""/>
    <x v="2571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29939"/>
    <s v="CF00-MS410-6390-8930"/>
    <s v="CF00"/>
    <s v="MS410"/>
    <s v="6390"/>
    <x v="6"/>
    <s v=""/>
    <x v="2572"/>
    <s v="Clear MS410 Pay and Dept"/>
    <x v="0"/>
    <s v="F5_MS410_PD"/>
    <s v="TARGET"/>
    <d v="2021-01-31T00:00:00"/>
    <d v="2021-02-10T00:00:00"/>
    <s v="Yes"/>
    <s v="Measurement-SF"/>
    <x v="12"/>
  </r>
  <r>
    <s v="AA"/>
    <s v="CU00"/>
    <s v="JRNL00529939"/>
    <s v="CF00-MS410-6330-8930"/>
    <s v="CF00"/>
    <s v="MS410"/>
    <s v="6330"/>
    <x v="6"/>
    <s v=""/>
    <x v="2573"/>
    <s v="Clear MS410 Pay and Dept"/>
    <x v="0"/>
    <s v="F5_MS410_PD"/>
    <s v="TARGET"/>
    <d v="2021-01-31T00:00:00"/>
    <d v="2021-02-10T00:00:00"/>
    <s v="Yes"/>
    <s v="Measurement-SF"/>
    <x v="11"/>
  </r>
  <r>
    <s v="AA"/>
    <s v="CU00"/>
    <s v="JRNL00529939"/>
    <s v="CF00-MS410-6320-8930"/>
    <s v="CF00"/>
    <s v="MS410"/>
    <s v="6320"/>
    <x v="6"/>
    <s v=""/>
    <x v="2574"/>
    <s v="Clear MS410 Pay and Dept"/>
    <x v="0"/>
    <s v="F5_MS410_PD"/>
    <s v="TARGET"/>
    <d v="2021-01-31T00:00:00"/>
    <d v="2021-02-10T00:00:00"/>
    <s v="Yes"/>
    <s v="Measurement-SF"/>
    <x v="2"/>
  </r>
  <r>
    <s v="AA"/>
    <s v="CU00"/>
    <s v="JRNL00531224"/>
    <s v="CF00-MS410-6120-8930"/>
    <s v="CF00"/>
    <s v="MS410"/>
    <s v="6120"/>
    <x v="6"/>
    <s v=""/>
    <x v="2575"/>
    <s v="MS410_Payroll Accrual 1B"/>
    <x v="0"/>
    <s v="F8_MS410_PA1B"/>
    <s v="TARGET"/>
    <d v="2021-02-28T00:00:00"/>
    <d v="2021-03-03T00:00:00"/>
    <s v="Yes"/>
    <s v="Measurement-SF"/>
    <x v="0"/>
  </r>
  <r>
    <s v="AA"/>
    <s v="CU00"/>
    <s v="JRNL00529948"/>
    <s v="CF00-MS410-6120-8930"/>
    <s v="CF00"/>
    <s v="MS410"/>
    <s v="6120"/>
    <x v="6"/>
    <s v=""/>
    <x v="1256"/>
    <s v="MS410_Payroll Accrual 1B"/>
    <x v="0"/>
    <s v="F8_MS410_PA1B"/>
    <s v="TARGET"/>
    <d v="2021-01-31T00:00:00"/>
    <d v="2021-02-10T00:00:00"/>
    <s v="Yes"/>
    <s v="Measurement-SF"/>
    <x v="0"/>
  </r>
  <r>
    <s v="AA"/>
    <s v="CU00"/>
    <s v="JRNL00529939"/>
    <s v="CF00-MS410-6310-8930"/>
    <s v="CF00"/>
    <s v="MS410"/>
    <s v="6310"/>
    <x v="6"/>
    <s v=""/>
    <x v="2576"/>
    <s v="Clear MS410 Pay and Dept"/>
    <x v="0"/>
    <s v="F5_MS410_PD"/>
    <s v="TARGET"/>
    <d v="2021-01-31T00:00:00"/>
    <d v="2021-02-10T00:00:00"/>
    <s v="Yes"/>
    <s v="Measurement-SF"/>
    <x v="10"/>
  </r>
  <r>
    <s v="AA"/>
    <s v="CU00"/>
    <s v="JRNL00529939"/>
    <s v="CF00-MS410-6290-8930"/>
    <s v="CF00"/>
    <s v="MS410"/>
    <s v="6290"/>
    <x v="6"/>
    <s v=""/>
    <x v="2577"/>
    <s v="Clear MS410 Pay and Dept"/>
    <x v="0"/>
    <s v="F5_MS410_PD"/>
    <s v="TARGET"/>
    <d v="2021-01-31T00:00:00"/>
    <d v="2021-02-10T00:00:00"/>
    <s v="Yes"/>
    <s v="Measurement-SF"/>
    <x v="8"/>
  </r>
  <r>
    <s v="AA"/>
    <s v="CU00"/>
    <s v="JRNL00529939"/>
    <s v="CF00-MS410-6240-8930"/>
    <s v="CF00"/>
    <s v="MS410"/>
    <s v="6240"/>
    <x v="6"/>
    <s v=""/>
    <x v="708"/>
    <s v="Clear MS410 Pay and Dept"/>
    <x v="0"/>
    <s v="F5_MS410_PD"/>
    <s v="TARGET"/>
    <d v="2021-01-31T00:00:00"/>
    <d v="2021-02-10T00:00:00"/>
    <s v="Yes"/>
    <s v="Measurement-SF"/>
    <x v="9"/>
  </r>
  <r>
    <s v="AA"/>
    <s v="CU00"/>
    <s v="JRNL00529939"/>
    <s v="CF00-MS410-6220-8930"/>
    <s v="CF00"/>
    <s v="MS410"/>
    <s v="6220"/>
    <x v="6"/>
    <s v=""/>
    <x v="2578"/>
    <s v="Clear MS410 Pay and Dept"/>
    <x v="0"/>
    <s v="F5_MS410_PD"/>
    <s v="TARGET"/>
    <d v="2021-01-31T00:00:00"/>
    <d v="2021-02-10T00:00:00"/>
    <s v="Yes"/>
    <s v="Measurement-SF"/>
    <x v="4"/>
  </r>
  <r>
    <s v="PY"/>
    <s v="FC00"/>
    <s v="JRNL00532528"/>
    <s v="CF00-OP460-6120-8930"/>
    <s v="CF00"/>
    <s v="OP460"/>
    <s v="6120"/>
    <x v="6"/>
    <s v=""/>
    <x v="2579"/>
    <s v="FC B10-OT/On Call/CT"/>
    <x v="0"/>
    <s v=""/>
    <s v="JRNL00532528"/>
    <d v="2021-03-11T00:00:00"/>
    <d v="2021-04-01T00:00:00"/>
    <s v="Yes"/>
    <s v="Gas Operations-West"/>
    <x v="0"/>
  </r>
  <r>
    <s v="PY"/>
    <s v="FC00"/>
    <s v="JRNL00532529"/>
    <s v="CF00-MS410-6110-8930"/>
    <s v="CF00"/>
    <s v="MS410"/>
    <s v="6110"/>
    <x v="6"/>
    <s v=""/>
    <x v="2165"/>
    <s v="FC B12-Salaries"/>
    <x v="0"/>
    <s v=""/>
    <s v="JRNL00532529"/>
    <d v="2021-03-25T00:00:00"/>
    <d v="2021-04-01T00:00:00"/>
    <s v="Yes"/>
    <s v="Measurement-SF"/>
    <x v="1"/>
  </r>
  <r>
    <s v="AA"/>
    <s v="CU00"/>
    <s v="JRNL00529971"/>
    <s v="CF00-MS410-6110-8930"/>
    <s v="CF00"/>
    <s v="MS410"/>
    <s v="6110"/>
    <x v="6"/>
    <s v=""/>
    <x v="2580"/>
    <s v="MS410_Payroll Accrual 1A"/>
    <x v="0"/>
    <s v="F8_MS410_PA1A"/>
    <s v="JRNL00529948"/>
    <d v="2021-02-28T00:00:00"/>
    <d v="2021-03-03T00:00:00"/>
    <s v="Yes"/>
    <s v="Measurement-SF"/>
    <x v="1"/>
  </r>
  <r>
    <s v="AA"/>
    <s v="CU00"/>
    <s v="JRNL00545281"/>
    <s v="CF00-MS410-6110-8930"/>
    <s v="CF00"/>
    <s v="MS410"/>
    <s v="6110"/>
    <x v="6"/>
    <s v=""/>
    <x v="2581"/>
    <s v="MS410_Payroll Accrual 1A"/>
    <x v="0"/>
    <s v="F8_MS410_PA1A"/>
    <s v="JRNL00545241"/>
    <d v="2021-11-30T00:00:00"/>
    <d v="2021-12-05T00:00:00"/>
    <s v="Yes"/>
    <s v="Measurement-SF"/>
    <x v="1"/>
  </r>
  <r>
    <s v="AA"/>
    <s v="CU00"/>
    <s v="JRNL00533181"/>
    <s v="CF00-MS410-6110-8930"/>
    <s v="CF00"/>
    <s v="MS410"/>
    <s v="6110"/>
    <x v="6"/>
    <s v=""/>
    <x v="2582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33161"/>
    <s v="CF00-MS410-6110-8930"/>
    <s v="CF00"/>
    <s v="MS410"/>
    <s v="6110"/>
    <x v="6"/>
    <s v=""/>
    <x v="2583"/>
    <s v="MS410_Payroll Accrual 1A"/>
    <x v="0"/>
    <s v="F8_MS410_PA1A"/>
    <s v="TARGET"/>
    <d v="2021-03-31T00:00:00"/>
    <d v="2021-04-06T00:00:00"/>
    <s v="Yes"/>
    <s v="Measurement-SF"/>
    <x v="1"/>
  </r>
  <r>
    <s v="AA"/>
    <s v="CU00"/>
    <s v="JRNL00548554"/>
    <s v="CF00-MS410-6110-8930"/>
    <s v="CF00"/>
    <s v="MS410"/>
    <s v="6110"/>
    <x v="6"/>
    <s v=""/>
    <x v="2584"/>
    <s v="MS410_Payroll Accrual 1A"/>
    <x v="0"/>
    <s v="F8_MS410_PA1A"/>
    <s v="TARGET"/>
    <d v="2021-12-31T00:00:00"/>
    <d v="2022-01-07T00:00:00"/>
    <s v="Yes"/>
    <s v="Measurement-SF"/>
    <x v="1"/>
  </r>
  <r>
    <s v="AA"/>
    <s v="CU00"/>
    <s v="JRNL00543484"/>
    <s v="CF00-MS410-6120-8930"/>
    <s v="CF00"/>
    <s v="MS410"/>
    <s v="6120"/>
    <x v="6"/>
    <s v=""/>
    <x v="2585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36573"/>
    <s v="CF00-MS410-6120-8930"/>
    <s v="CF00"/>
    <s v="MS410"/>
    <s v="6120"/>
    <x v="6"/>
    <s v=""/>
    <x v="2586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8415"/>
    <s v="CF00-MS410-6120-8930"/>
    <s v="CF00"/>
    <s v="MS410"/>
    <s v="6120"/>
    <x v="6"/>
    <s v=""/>
    <x v="2587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930"/>
    <s v="CF00"/>
    <s v="MS410"/>
    <s v="6120"/>
    <x v="6"/>
    <s v=""/>
    <x v="2588"/>
    <s v="MS410_Payroll Accrual 1B"/>
    <x v="0"/>
    <s v="F8_MS410_PA1B"/>
    <s v="TARGET"/>
    <d v="2021-03-31T00:00:00"/>
    <d v="2021-04-06T00:00:00"/>
    <s v="Yes"/>
    <s v="Measurement-SF"/>
    <x v="0"/>
  </r>
  <r>
    <s v="PY"/>
    <s v="FC00"/>
    <s v="JRNL00530789"/>
    <s v="CF00-MS410-6110-8930"/>
    <s v="CF00"/>
    <s v="MS410"/>
    <s v="6110"/>
    <x v="6"/>
    <s v=""/>
    <x v="2444"/>
    <s v="FC B08-Salaries"/>
    <x v="0"/>
    <s v=""/>
    <s v="JRNL00530789"/>
    <d v="2021-02-25T00:00:00"/>
    <d v="2021-03-01T00:00:00"/>
    <s v="Yes"/>
    <s v="Measurement-SF"/>
    <x v="1"/>
  </r>
  <r>
    <s v="PY"/>
    <s v="FC00"/>
    <s v="JRNL00542398"/>
    <s v="CF00-MS410-6110-8930"/>
    <s v="CF00"/>
    <s v="MS410"/>
    <s v="6110"/>
    <x v="6"/>
    <s v=""/>
    <x v="1381"/>
    <s v="FC B36-Salaries"/>
    <x v="0"/>
    <s v=""/>
    <s v="JRNL00542398"/>
    <d v="2021-09-09T00:00:00"/>
    <d v="2021-10-01T00:00:00"/>
    <s v="Yes"/>
    <s v="Measurement-SF"/>
    <x v="1"/>
  </r>
  <r>
    <s v="AA"/>
    <s v="CU00"/>
    <s v="JRNL00533183"/>
    <s v="CF00-PR470-6110-8930"/>
    <s v="CF00"/>
    <s v="PR470"/>
    <s v="6110"/>
    <x v="6"/>
    <s v=""/>
    <x v="2589"/>
    <s v="PR470_Payroll Accrual 1A"/>
    <x v="0"/>
    <s v="F8_PR470_PA1A"/>
    <s v="JRNL00533163"/>
    <d v="2021-04-30T00:00:00"/>
    <d v="2021-05-05T00:00:00"/>
    <s v="Yes"/>
    <s v="Propane Operations-Hernando"/>
    <x v="1"/>
  </r>
  <r>
    <s v="AA"/>
    <s v="CU00"/>
    <s v="JRNL00545283"/>
    <s v="CF00-PR470-6110-8930"/>
    <s v="CF00"/>
    <s v="PR470"/>
    <s v="6110"/>
    <x v="6"/>
    <s v=""/>
    <x v="2590"/>
    <s v="PR470_Payroll Accrual 1A"/>
    <x v="0"/>
    <s v="F8_PR470_PA1A"/>
    <s v="JRNL00545243"/>
    <d v="2021-11-30T00:00:00"/>
    <d v="2021-12-05T00:00:00"/>
    <s v="Yes"/>
    <s v="Propane Operations-Hernando"/>
    <x v="1"/>
  </r>
  <r>
    <s v="AA"/>
    <s v="CU00"/>
    <s v="JRNL00529973"/>
    <s v="CF00-PR470-6110-8930"/>
    <s v="CF00"/>
    <s v="PR470"/>
    <s v="6110"/>
    <x v="6"/>
    <s v=""/>
    <x v="2591"/>
    <s v="PR470_Payroll Accrual 1A"/>
    <x v="0"/>
    <s v="F8_PR470_PA1A"/>
    <s v="JRNL00529950"/>
    <d v="2021-02-28T00:00:00"/>
    <d v="2021-03-03T00:00:00"/>
    <s v="Yes"/>
    <s v="Propane Operations-Hernando"/>
    <x v="1"/>
  </r>
  <r>
    <s v="AA"/>
    <s v="CU00"/>
    <s v="JRNL00545282"/>
    <s v="CF00-OP460-6110-8930"/>
    <s v="CF00"/>
    <s v="OP460"/>
    <s v="6110"/>
    <x v="6"/>
    <s v=""/>
    <x v="2592"/>
    <s v="OP460_Payroll Accrual 1A"/>
    <x v="0"/>
    <s v="F8_OP460_PA1A"/>
    <s v="JRNL00545242"/>
    <d v="2021-11-30T00:00:00"/>
    <d v="2021-12-05T00:00:00"/>
    <s v="Yes"/>
    <s v="Gas Operations-West"/>
    <x v="1"/>
  </r>
  <r>
    <s v="PY"/>
    <s v="FC00"/>
    <s v="JRNL00532529"/>
    <s v="CF00-PR470-6120-8930"/>
    <s v="CF00"/>
    <s v="PR470"/>
    <s v="6120"/>
    <x v="6"/>
    <s v=""/>
    <x v="2593"/>
    <s v="FC B12-OT/On Call/CT"/>
    <x v="0"/>
    <s v=""/>
    <s v="JRNL00532529"/>
    <d v="2021-03-25T00:00:00"/>
    <d v="2021-04-01T00:00:00"/>
    <s v="Yes"/>
    <s v="Propane Operations-Hernando"/>
    <x v="0"/>
  </r>
  <r>
    <s v="PY"/>
    <s v="FC00"/>
    <s v="JRNL00532529"/>
    <s v="CF00-OP460-6120-8930"/>
    <s v="CF00"/>
    <s v="OP460"/>
    <s v="6120"/>
    <x v="6"/>
    <s v=""/>
    <x v="2594"/>
    <s v="FC B12-OT/On Call/CT"/>
    <x v="0"/>
    <s v=""/>
    <s v="JRNL00532529"/>
    <d v="2021-03-25T00:00:00"/>
    <d v="2021-04-01T00:00:00"/>
    <s v="Yes"/>
    <s v="Gas Operations-West"/>
    <x v="0"/>
  </r>
  <r>
    <s v="AA"/>
    <s v="CU00"/>
    <s v="JRNL00533183"/>
    <s v="CF00-PR470-6120-8930"/>
    <s v="CF00"/>
    <s v="PR470"/>
    <s v="6120"/>
    <x v="6"/>
    <s v=""/>
    <x v="2595"/>
    <s v="PR470_Payroll Accrual 1B"/>
    <x v="0"/>
    <s v="F8_PR470_PA1B"/>
    <s v="JRNL00533163"/>
    <d v="2021-04-30T00:00:00"/>
    <d v="2021-05-05T00:00:00"/>
    <s v="Yes"/>
    <s v="Propane Operations-Hernando"/>
    <x v="0"/>
  </r>
  <r>
    <s v="AA"/>
    <s v="CU00"/>
    <s v="JRNL00545283"/>
    <s v="CF00-PR470-6120-8930"/>
    <s v="CF00"/>
    <s v="PR470"/>
    <s v="6120"/>
    <x v="6"/>
    <s v=""/>
    <x v="2596"/>
    <s v="PR470_Payroll Accrual 1B"/>
    <x v="0"/>
    <s v="F8_PR470_PA1B"/>
    <s v="JRNL00545243"/>
    <d v="2021-11-30T00:00:00"/>
    <d v="2021-12-05T00:00:00"/>
    <s v="Yes"/>
    <s v="Propane Operations-Hernando"/>
    <x v="0"/>
  </r>
  <r>
    <s v="AP-ACCR"/>
    <s v="CF00"/>
    <s v="JRNL00548397"/>
    <s v="CF00-OP460-7290-8930"/>
    <s v="CF00"/>
    <s v="OP460"/>
    <s v="7290"/>
    <x v="6"/>
    <s v=""/>
    <x v="2284"/>
    <s v="Accrue - UNITED UTILITY SERVICE INC"/>
    <x v="0"/>
    <s v="241826"/>
    <s v="JRNL00548397"/>
    <d v="2021-12-31T00:00:00"/>
    <d v="2022-01-10T00:00:00"/>
    <s v="Yes"/>
    <s v="Gas Operations-West"/>
    <x v="17"/>
  </r>
  <r>
    <s v="AA"/>
    <s v="CU00"/>
    <s v="JRNL00529973"/>
    <s v="CF00-PR470-6120-8930"/>
    <s v="CF00"/>
    <s v="PR470"/>
    <s v="6120"/>
    <x v="6"/>
    <s v=""/>
    <x v="2597"/>
    <s v="PR470_Payroll Accrual 1B"/>
    <x v="0"/>
    <s v="F8_PR470_PA1B"/>
    <s v="JRNL00529950"/>
    <d v="2021-02-28T00:00:00"/>
    <d v="2021-03-03T00:00:00"/>
    <s v="Yes"/>
    <s v="Propane Operations-Hernando"/>
    <x v="0"/>
  </r>
  <r>
    <s v="AP-ACCR"/>
    <s v="CF00"/>
    <s v="JRNL00529796"/>
    <s v="CF00-OP460-7290-8930"/>
    <s v="CF00"/>
    <s v="OP460"/>
    <s v="7290"/>
    <x v="6"/>
    <s v=""/>
    <x v="2522"/>
    <s v="Accrue - UNITED UTILITY SERVICE INC"/>
    <x v="0"/>
    <s v="241737"/>
    <s v="JRNL00529451"/>
    <d v="2021-02-28T00:00:00"/>
    <d v="2021-02-10T00:00:00"/>
    <s v="Yes"/>
    <s v="Gas Operations-West"/>
    <x v="17"/>
  </r>
  <r>
    <s v="AP-ACCR"/>
    <s v="CF00"/>
    <s v="JRNL00529796"/>
    <s v="CF00-OP460-7290-8930"/>
    <s v="CF00"/>
    <s v="OP460"/>
    <s v="7290"/>
    <x v="6"/>
    <s v=""/>
    <x v="2385"/>
    <s v="Accrue - UNITED UTILITY SERVICE INC"/>
    <x v="0"/>
    <s v="241738"/>
    <s v="JRNL00529451"/>
    <d v="2021-02-28T00:00:00"/>
    <d v="2021-02-10T00:00:00"/>
    <s v="Yes"/>
    <s v="Gas Operations-West"/>
    <x v="17"/>
  </r>
  <r>
    <s v="AP-ACCR"/>
    <s v="CF00"/>
    <s v="JRNL00529796"/>
    <s v="CF00-OP460-7290-8930"/>
    <s v="CF00"/>
    <s v="OP460"/>
    <s v="7290"/>
    <x v="6"/>
    <s v=""/>
    <x v="2393"/>
    <s v="Accrue - UNITED UTILITY SERVICE INC"/>
    <x v="0"/>
    <s v="241735"/>
    <s v="JRNL00529451"/>
    <d v="2021-02-28T00:00:00"/>
    <d v="2021-02-10T00:00:00"/>
    <s v="Yes"/>
    <s v="Gas Operations-West"/>
    <x v="17"/>
  </r>
  <r>
    <s v="AP-ACCR"/>
    <s v="CF00"/>
    <s v="JRNL00529796"/>
    <s v="CF00-OP460-7290-8930"/>
    <s v="CF00"/>
    <s v="OP460"/>
    <s v="7290"/>
    <x v="6"/>
    <s v=""/>
    <x v="2393"/>
    <s v="Accrue - UNITED UTILITY SERVICE INC"/>
    <x v="0"/>
    <s v="241736"/>
    <s v="JRNL00529451"/>
    <d v="2021-02-28T00:00:00"/>
    <d v="2021-02-10T00:00:00"/>
    <s v="Yes"/>
    <s v="Gas Operations-West"/>
    <x v="17"/>
  </r>
  <r>
    <s v="AP-ACCR"/>
    <s v="CF00"/>
    <s v="JRNL00529451"/>
    <s v="CF00-OP460-7290-8930"/>
    <s v="CF00"/>
    <s v="OP460"/>
    <s v="7290"/>
    <x v="6"/>
    <s v=""/>
    <x v="2286"/>
    <s v="Accrue - UNITED UTILITY SERVICE INC"/>
    <x v="0"/>
    <s v="241737"/>
    <s v="JRNL00529451"/>
    <d v="2021-01-31T00:00:00"/>
    <d v="2021-02-10T00:00:00"/>
    <s v="Yes"/>
    <s v="Gas Operations-West"/>
    <x v="17"/>
  </r>
  <r>
    <s v="AP-ACCR"/>
    <s v="CF00"/>
    <s v="JRNL00529451"/>
    <s v="CF00-OP460-7290-8930"/>
    <s v="CF00"/>
    <s v="OP460"/>
    <s v="7290"/>
    <x v="6"/>
    <s v=""/>
    <x v="2287"/>
    <s v="Accrue - UNITED UTILITY SERVICE INC"/>
    <x v="0"/>
    <s v="241738"/>
    <s v="JRNL00529451"/>
    <d v="2021-01-31T00:00:00"/>
    <d v="2021-02-10T00:00:00"/>
    <s v="Yes"/>
    <s v="Gas Operations-West"/>
    <x v="17"/>
  </r>
  <r>
    <s v="AP-ACCR"/>
    <s v="CF00"/>
    <s v="JRNL00529451"/>
    <s v="CF00-OP460-7290-8930"/>
    <s v="CF00"/>
    <s v="OP460"/>
    <s v="7290"/>
    <x v="6"/>
    <s v=""/>
    <x v="2284"/>
    <s v="Accrue - UNITED UTILITY SERVICE INC"/>
    <x v="0"/>
    <s v="241735"/>
    <s v="JRNL00529451"/>
    <d v="2021-01-31T00:00:00"/>
    <d v="2021-02-10T00:00:00"/>
    <s v="Yes"/>
    <s v="Gas Operations-West"/>
    <x v="17"/>
  </r>
  <r>
    <s v="AP-ACCR"/>
    <s v="CF00"/>
    <s v="JRNL00529451"/>
    <s v="CF00-OP460-7290-8930"/>
    <s v="CF00"/>
    <s v="OP460"/>
    <s v="7290"/>
    <x v="6"/>
    <s v=""/>
    <x v="2284"/>
    <s v="Accrue - UNITED UTILITY SERVICE INC"/>
    <x v="0"/>
    <s v="241736"/>
    <s v="JRNL00529451"/>
    <d v="2021-01-31T00:00:00"/>
    <d v="2021-02-10T00:00:00"/>
    <s v="Yes"/>
    <s v="Gas Operations-West"/>
    <x v="17"/>
  </r>
  <r>
    <s v="PY"/>
    <s v="FC00"/>
    <s v="JRNL00534131"/>
    <s v="CF00-OP460-6120-8930"/>
    <s v="CF00"/>
    <s v="OP460"/>
    <s v="6120"/>
    <x v="6"/>
    <s v=""/>
    <x v="2598"/>
    <s v="FC B16-OT/On Call/CT"/>
    <x v="0"/>
    <s v=""/>
    <s v="JRNL00534131"/>
    <d v="2021-04-22T00:00:00"/>
    <d v="2021-05-03T00:00:00"/>
    <s v="Yes"/>
    <s v="Gas Operations-West"/>
    <x v="0"/>
  </r>
  <r>
    <s v="AA"/>
    <s v="CU00"/>
    <s v="JRNL00545241"/>
    <s v="CF00-MS410-6110-8930"/>
    <s v="CF00"/>
    <s v="MS410"/>
    <s v="6110"/>
    <x v="6"/>
    <s v=""/>
    <x v="2599"/>
    <s v="MS410_Payroll Accrual 1A"/>
    <x v="0"/>
    <s v="F8_MS410_PA1A"/>
    <s v="TARGET"/>
    <d v="2021-10-31T00:00:00"/>
    <d v="2021-11-03T00:00:00"/>
    <s v="Yes"/>
    <s v="Measurement-SF"/>
    <x v="1"/>
  </r>
  <r>
    <s v="AA"/>
    <s v="CU00"/>
    <s v="JRNL00531224"/>
    <s v="CF00-MS410-6110-8930"/>
    <s v="CF00"/>
    <s v="MS410"/>
    <s v="6110"/>
    <x v="6"/>
    <s v=""/>
    <x v="144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29948"/>
    <s v="CF00-MS410-6110-8930"/>
    <s v="CF00"/>
    <s v="MS410"/>
    <s v="6110"/>
    <x v="6"/>
    <s v=""/>
    <x v="2600"/>
    <s v="MS410_Payroll Accrual 1A"/>
    <x v="0"/>
    <s v="F8_MS410_PA1A"/>
    <s v="TARGET"/>
    <d v="2021-01-31T00:00:00"/>
    <d v="2021-02-10T00:00:00"/>
    <s v="Yes"/>
    <s v="Measurement-SF"/>
    <x v="1"/>
  </r>
  <r>
    <s v="AA"/>
    <s v="CU00"/>
    <s v="JRNL00543484"/>
    <s v="CF00-MS410-6110-8930"/>
    <s v="CF00"/>
    <s v="MS410"/>
    <s v="6110"/>
    <x v="6"/>
    <s v=""/>
    <x v="2601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36573"/>
    <s v="CF00-MS410-6110-8930"/>
    <s v="CF00"/>
    <s v="MS410"/>
    <s v="6110"/>
    <x v="6"/>
    <s v=""/>
    <x v="2602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8415"/>
    <s v="CF00-MS410-6110-8930"/>
    <s v="CF00"/>
    <s v="MS410"/>
    <s v="6110"/>
    <x v="6"/>
    <s v=""/>
    <x v="2603"/>
    <s v="MS410_Payroll Accrual 1A"/>
    <x v="0"/>
    <s v="F8_MS410_PA1A"/>
    <s v="TARGET"/>
    <d v="2021-06-30T00:00:00"/>
    <d v="2021-07-06T00:00:00"/>
    <s v="Yes"/>
    <s v="Measurement-SF"/>
    <x v="1"/>
  </r>
  <r>
    <s v="PY"/>
    <s v="FC00"/>
    <s v="JRNL00545925"/>
    <s v="CF00-OP460-6120-8930"/>
    <s v="CF00"/>
    <s v="OP460"/>
    <s v="6120"/>
    <x v="6"/>
    <s v=""/>
    <x v="2604"/>
    <s v="FC B44-OT/On Call/CT"/>
    <x v="0"/>
    <s v=""/>
    <s v="JRNL00545925"/>
    <d v="2021-11-04T00:00:00"/>
    <d v="2021-12-01T00:00:00"/>
    <s v="Yes"/>
    <s v="Gas Operations-West"/>
    <x v="0"/>
  </r>
  <r>
    <s v="AA"/>
    <s v="CU00"/>
    <s v="JRNL00536617"/>
    <s v="CF00-MS410-6120-8930"/>
    <s v="CF00"/>
    <s v="MS410"/>
    <s v="6120"/>
    <x v="6"/>
    <s v=""/>
    <x v="2605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35900"/>
    <s v="CF00-OP460-6120-8930"/>
    <s v="CF00"/>
    <s v="OP460"/>
    <s v="6120"/>
    <x v="6"/>
    <s v=""/>
    <x v="2606"/>
    <s v="FC B18-OT/On Call/CT"/>
    <x v="0"/>
    <s v=""/>
    <s v="JRNL00535900"/>
    <d v="2021-05-06T00:00:00"/>
    <d v="2021-06-01T00:00:00"/>
    <s v="Yes"/>
    <s v="Gas Operations-West"/>
    <x v="0"/>
  </r>
  <r>
    <s v="AP-ACCR"/>
    <s v="CF00"/>
    <s v="JRNL00529796"/>
    <s v="CF00-FC460-7830-8930"/>
    <s v="CF00"/>
    <s v="FC460"/>
    <s v="7830"/>
    <x v="6"/>
    <s v=""/>
    <x v="2607"/>
    <s v="Accrue - ACLARA TECHNOLOGIES LLC"/>
    <x v="0"/>
    <s v="18004758 RI"/>
    <s v="JRNL00529451"/>
    <d v="2021-02-28T00:00:00"/>
    <d v="2021-02-10T00:00:00"/>
    <s v="Yes"/>
    <s v="Facilities-West"/>
    <x v="16"/>
  </r>
  <r>
    <s v="AP-ACCR"/>
    <s v="CF00"/>
    <s v="JRNL00529451"/>
    <s v="CF00-FC460-7830-8930"/>
    <s v="CF00"/>
    <s v="FC460"/>
    <s v="7830"/>
    <x v="6"/>
    <s v=""/>
    <x v="2288"/>
    <s v="Accrue - ACLARA TECHNOLOGIES LLC"/>
    <x v="0"/>
    <s v="18004758 RI"/>
    <s v="JRNL00529451"/>
    <d v="2021-01-31T00:00:00"/>
    <d v="2021-02-10T00:00:00"/>
    <s v="Yes"/>
    <s v="Facilities-West"/>
    <x v="16"/>
  </r>
  <r>
    <s v="AA"/>
    <s v="CU00"/>
    <s v="JRNL00536617"/>
    <s v="CF00-MS410-6110-8930"/>
    <s v="CF00"/>
    <s v="MS410"/>
    <s v="6110"/>
    <x v="6"/>
    <s v=""/>
    <x v="2608"/>
    <s v="MS410_Payroll Accrual 1A"/>
    <x v="0"/>
    <s v="F8_MS410_PA1A"/>
    <s v="JRNL00536573"/>
    <d v="2021-06-30T00:00:00"/>
    <d v="2021-07-06T00:00:00"/>
    <s v="Yes"/>
    <s v="Measurement-SF"/>
    <x v="1"/>
  </r>
  <r>
    <s v="PY"/>
    <s v="FC00"/>
    <s v="JRNL00542783"/>
    <s v="CF00-OP460-6120-8930"/>
    <s v="CF00"/>
    <s v="OP460"/>
    <s v="6120"/>
    <x v="6"/>
    <s v=""/>
    <x v="2609"/>
    <s v="FC B38-OT/On Call/CT"/>
    <x v="0"/>
    <s v=""/>
    <s v="JRNL00542783"/>
    <d v="2021-09-23T00:00:00"/>
    <d v="2021-10-01T00:00:00"/>
    <s v="Yes"/>
    <s v="Gas Operations-West"/>
    <x v="0"/>
  </r>
  <r>
    <s v="SYS-AP"/>
    <s v="FC00"/>
    <s v="JRNL00536030"/>
    <s v="CF00-FC460-7830-8940"/>
    <s v="CF00"/>
    <s v="FC460"/>
    <s v="7830"/>
    <x v="7"/>
    <s v=""/>
    <x v="2610"/>
    <s v="42 INCH TELEMATIC TELESCOPIC FO"/>
    <x v="20"/>
    <s v="700013795"/>
    <s v="VO856351"/>
    <d v="2021-05-25T00:00:00"/>
    <d v="2021-05-26T00:00:00"/>
    <s v="Yes"/>
    <s v="Facilities-West"/>
    <x v="16"/>
  </r>
  <r>
    <s v="SYS-AP"/>
    <s v="FC00"/>
    <s v="JRNL00544255"/>
    <s v="CF00-FC460-7830-8940"/>
    <s v="CF00"/>
    <s v="FC460"/>
    <s v="7830"/>
    <x v="7"/>
    <s v=""/>
    <x v="2611"/>
    <s v="DISCOUNT"/>
    <x v="21"/>
    <s v="644293672"/>
    <s v="VO881921"/>
    <d v="2021-10-18T00:00:00"/>
    <d v="2021-10-19T00:00:00"/>
    <s v="Yes"/>
    <s v="Facilities-West"/>
    <x v="16"/>
  </r>
  <r>
    <s v="SYS-AP"/>
    <s v="FC00"/>
    <s v="JRNL00544255"/>
    <s v="CF00-FC460-7830-8940"/>
    <s v="CF00"/>
    <s v="FC460"/>
    <s v="7830"/>
    <x v="7"/>
    <s v=""/>
    <x v="2612"/>
    <s v="MAINT OF FACILITIES"/>
    <x v="21"/>
    <s v="644293672"/>
    <s v="VO881921"/>
    <d v="2021-10-18T00:00:00"/>
    <d v="2021-10-19T00:00:00"/>
    <s v="Yes"/>
    <s v="Facilities-West"/>
    <x v="16"/>
  </r>
  <r>
    <s v="SYS-AP"/>
    <s v="FC00"/>
    <s v="JRNL00544307"/>
    <s v="CF00-FC460-7830-8940"/>
    <s v="CF00"/>
    <s v="FC460"/>
    <s v="7830"/>
    <x v="7"/>
    <s v=""/>
    <x v="2613"/>
    <s v="MONTHLY ASSESSMENT BILLING (9/2"/>
    <x v="12"/>
    <s v="1091705"/>
    <s v="VO882389"/>
    <d v="2021-10-19T00:00:00"/>
    <d v="2021-10-20T00:00:00"/>
    <s v="Yes"/>
    <s v="Facilities-West"/>
    <x v="16"/>
  </r>
  <r>
    <s v="SYS-AP"/>
    <s v="FC00"/>
    <s v="JRNL00544595"/>
    <s v="CF00-FC460-7830-8940"/>
    <s v="CF00"/>
    <s v="FC460"/>
    <s v="7830"/>
    <x v="7"/>
    <s v=""/>
    <x v="2614"/>
    <s v="MONTHLY ASSESSMENT BILLING (10/"/>
    <x v="12"/>
    <s v="1092469"/>
    <s v="VO883802"/>
    <d v="2021-10-26T00:00:00"/>
    <d v="2021-10-27T00:00:00"/>
    <s v="Yes"/>
    <s v="Facilities-West"/>
    <x v="16"/>
  </r>
  <r>
    <s v="SYS-AP"/>
    <s v="FC00"/>
    <s v="JRNL00544307"/>
    <s v="CF00-FC460-7830-8940"/>
    <s v="CF00"/>
    <s v="FC460"/>
    <s v="7830"/>
    <x v="7"/>
    <s v=""/>
    <x v="2615"/>
    <s v="MONTHLY ASSESSMENT BILLING (10/"/>
    <x v="12"/>
    <s v="1092061"/>
    <s v="VO882393"/>
    <d v="2021-10-19T00:00:00"/>
    <d v="2021-10-20T00:00:00"/>
    <s v="Yes"/>
    <s v="Facilities-West"/>
    <x v="16"/>
  </r>
  <r>
    <s v="SYS-AP"/>
    <s v="FC00"/>
    <s v="JRNL00539961"/>
    <s v="CF00-FC460-7830-8940"/>
    <s v="CF00"/>
    <s v="FC460"/>
    <s v="7830"/>
    <x v="7"/>
    <s v=""/>
    <x v="2610"/>
    <s v="42 FOOT TELEMATIC TELESCOPIC FO"/>
    <x v="20"/>
    <s v="7000142459"/>
    <s v="VO868935"/>
    <d v="2021-08-03T00:00:00"/>
    <d v="2021-08-04T00:00:00"/>
    <s v="Yes"/>
    <s v="Facilities-West"/>
    <x v="16"/>
  </r>
  <r>
    <s v="SYS-AP"/>
    <s v="FC00"/>
    <s v="JRNL00539853"/>
    <s v="CF00-FC460-7830-8940"/>
    <s v="CF00"/>
    <s v="FC460"/>
    <s v="7830"/>
    <x v="7"/>
    <s v=""/>
    <x v="600"/>
    <s v="MONTHLY ASSESSMENT BILLING (5/1"/>
    <x v="22"/>
    <s v="PS-INV1000442"/>
    <s v="VO868734"/>
    <d v="2021-08-02T00:00:00"/>
    <d v="2021-08-03T00:00:00"/>
    <s v="Yes"/>
    <s v="Facilities-West"/>
    <x v="16"/>
  </r>
  <r>
    <s v="SYS-AP"/>
    <s v="FC00"/>
    <s v="JRNL00537746"/>
    <s v="CF00-FC460-7830-8940"/>
    <s v="CF00"/>
    <s v="FC460"/>
    <s v="7830"/>
    <x v="7"/>
    <s v=""/>
    <x v="2616"/>
    <s v="MISC EQUIP"/>
    <x v="21"/>
    <s v="618271092"/>
    <s v="VO862310"/>
    <d v="2021-06-24T00:00:00"/>
    <d v="2021-06-25T00:00:00"/>
    <s v="Yes"/>
    <s v="Facilities-West"/>
    <x v="16"/>
  </r>
  <r>
    <s v="SYS-AP"/>
    <s v="FC00"/>
    <s v="JRNL00541278"/>
    <s v="CF00-FC460-7830-8940"/>
    <s v="CF00"/>
    <s v="FC460"/>
    <s v="7830"/>
    <x v="7"/>
    <s v=""/>
    <x v="2617"/>
    <s v="FORK LIFT RENTAL"/>
    <x v="20"/>
    <s v="700014767"/>
    <s v="VO873545"/>
    <d v="2021-08-30T00:00:00"/>
    <d v="2021-08-31T00:00:00"/>
    <s v="Yes"/>
    <s v="Facilities-West"/>
    <x v="16"/>
  </r>
  <r>
    <s v="SYS-AP"/>
    <s v="FC00"/>
    <s v="JRNL00543872"/>
    <s v="CF00-FC460-7830-8940"/>
    <s v="CF00"/>
    <s v="FC460"/>
    <s v="7830"/>
    <x v="7"/>
    <s v=""/>
    <x v="2618"/>
    <s v="MONTHLY ASSESSMENT SEPT., 2021"/>
    <x v="22"/>
    <s v="PS-INV1003908"/>
    <s v="VO880314"/>
    <d v="2021-10-07T00:00:00"/>
    <d v="2021-10-08T00:00:00"/>
    <s v="Yes"/>
    <s v="Facilities-West"/>
    <x v="16"/>
  </r>
  <r>
    <s v="SYS-AP"/>
    <s v="FC00"/>
    <s v="JRNL00540663"/>
    <s v="CF00-FC460-7830-8940"/>
    <s v="CF00"/>
    <s v="FC460"/>
    <s v="7830"/>
    <x v="7"/>
    <s v=""/>
    <x v="2617"/>
    <s v="FORK LIFT RENTAL"/>
    <x v="20"/>
    <s v="700014516"/>
    <s v="VO870090"/>
    <d v="2021-08-09T00:00:00"/>
    <d v="2021-08-10T00:00:00"/>
    <s v="Yes"/>
    <s v="Facilities-West"/>
    <x v="16"/>
  </r>
  <r>
    <s v="PY"/>
    <s v="FC00"/>
    <s v="JRNL00538005"/>
    <s v="CF00-OP460-6110-8940"/>
    <s v="CF00"/>
    <s v="OP460"/>
    <s v="6110"/>
    <x v="7"/>
    <s v=""/>
    <x v="2619"/>
    <s v="FC B24-Salaries"/>
    <x v="0"/>
    <s v=""/>
    <s v="JRNL00538005"/>
    <d v="2021-06-17T00:00:00"/>
    <d v="2021-07-01T00:00:00"/>
    <s v="Yes"/>
    <s v="Gas Operations-West"/>
    <x v="1"/>
  </r>
  <r>
    <s v="PY"/>
    <s v="FC00"/>
    <s v="JRNL00538005"/>
    <s v="CF00-MS410-6110-8940"/>
    <s v="CF00"/>
    <s v="MS410"/>
    <s v="6110"/>
    <x v="7"/>
    <s v=""/>
    <x v="1029"/>
    <s v="FC B24-Salaries"/>
    <x v="0"/>
    <s v=""/>
    <s v="JRNL00538005"/>
    <d v="2021-06-17T00:00:00"/>
    <d v="2021-07-01T00:00:00"/>
    <s v="Yes"/>
    <s v="Measurement-SF"/>
    <x v="1"/>
  </r>
  <r>
    <s v="SYS-AP"/>
    <s v="FC00"/>
    <s v="JRNL00539961"/>
    <s v="CF00-FC460-7830-8940"/>
    <s v="CF00"/>
    <s v="FC460"/>
    <s v="7830"/>
    <x v="7"/>
    <s v=""/>
    <x v="2620"/>
    <s v="MOVE DCU POLE"/>
    <x v="4"/>
    <s v="372570"/>
    <s v="VO869004"/>
    <d v="2021-08-03T00:00:00"/>
    <d v="2021-08-04T00:00:00"/>
    <s v="Yes"/>
    <s v="Facilities-West"/>
    <x v="16"/>
  </r>
  <r>
    <s v="AA"/>
    <s v="CU00"/>
    <s v="JRNL00541819"/>
    <s v="CF00-OP460-6120-8940"/>
    <s v="CF00"/>
    <s v="OP460"/>
    <s v="6120"/>
    <x v="7"/>
    <s v=""/>
    <x v="1000"/>
    <s v="OP460_Payroll Accrual 1B"/>
    <x v="0"/>
    <s v="F8_OP460_PA1B"/>
    <s v="TARGET"/>
    <d v="2021-08-31T00:00:00"/>
    <d v="2021-09-08T00:00:00"/>
    <s v="Yes"/>
    <s v="Gas Operations-West"/>
    <x v="0"/>
  </r>
  <r>
    <s v="AA"/>
    <s v="CU00"/>
    <s v="JRNL00546838"/>
    <s v="CF00-OP460-6120-8940"/>
    <s v="CF00"/>
    <s v="OP460"/>
    <s v="6120"/>
    <x v="7"/>
    <s v=""/>
    <x v="2621"/>
    <s v="OP460_Payroll Accrual 1B"/>
    <x v="0"/>
    <s v="F8_OP460_PA1B"/>
    <s v="TARGET"/>
    <d v="2021-11-30T00:00:00"/>
    <d v="2021-12-05T00:00:00"/>
    <s v="Yes"/>
    <s v="Gas Operations-West"/>
    <x v="0"/>
  </r>
  <r>
    <s v="AA"/>
    <s v="CU00"/>
    <s v="JRNL00540124"/>
    <s v="CF00-OP460-6120-8940"/>
    <s v="CF00"/>
    <s v="OP460"/>
    <s v="6120"/>
    <x v="7"/>
    <s v=""/>
    <x v="2622"/>
    <s v="OP460_Payroll Accrual 1B"/>
    <x v="0"/>
    <s v="F8_OP460_PA1B"/>
    <s v="TARGET"/>
    <d v="2021-07-31T00:00:00"/>
    <d v="2021-08-04T00:00:00"/>
    <s v="Yes"/>
    <s v="Gas Operations-West"/>
    <x v="0"/>
  </r>
  <r>
    <s v="SYS-AP"/>
    <s v="FC00"/>
    <s v="JRNL00544446"/>
    <s v="CF00-FC460-7830-8940"/>
    <s v="CF00"/>
    <s v="FC460"/>
    <s v="7830"/>
    <x v="7"/>
    <s v=""/>
    <x v="2617"/>
    <s v="FORK LIFT RENTAL"/>
    <x v="20"/>
    <s v="700015323"/>
    <s v="VO883306"/>
    <d v="2021-10-22T00:00:00"/>
    <d v="2021-10-23T00:00:00"/>
    <s v="Yes"/>
    <s v="Facilities-West"/>
    <x v="16"/>
  </r>
  <r>
    <s v="SYS-AP"/>
    <s v="FC00"/>
    <s v="JRNL00541961"/>
    <s v="CF00-FC460-7830-8940"/>
    <s v="CF00"/>
    <s v="FC460"/>
    <s v="7830"/>
    <x v="7"/>
    <s v=""/>
    <x v="2618"/>
    <s v="MONTHLY ASSESSMENT BILLING (8/1"/>
    <x v="22"/>
    <s v="PS-INV1002191"/>
    <s v="VO874964"/>
    <d v="2021-09-08T00:00:00"/>
    <d v="2021-09-09T00:00:00"/>
    <s v="Yes"/>
    <s v="Facilities-West"/>
    <x v="16"/>
  </r>
  <r>
    <s v="AA"/>
    <s v="CU00"/>
    <s v="JRNL00533162"/>
    <s v="CF00-OP460-6120-8940"/>
    <s v="CF00"/>
    <s v="OP460"/>
    <s v="6120"/>
    <x v="7"/>
    <s v=""/>
    <x v="2623"/>
    <s v="OP460_Payroll Accrual 1B"/>
    <x v="0"/>
    <s v="F8_OP460_PA1B"/>
    <s v="TARGET"/>
    <d v="2021-03-31T00:00:00"/>
    <d v="2021-04-06T00:00:00"/>
    <s v="Yes"/>
    <s v="Gas Operations-West"/>
    <x v="0"/>
  </r>
  <r>
    <s v="AA"/>
    <s v="CU00"/>
    <s v="JRNL00541819"/>
    <s v="CF00-OP460-6110-8940"/>
    <s v="CF00"/>
    <s v="OP460"/>
    <s v="6110"/>
    <x v="7"/>
    <s v=""/>
    <x v="2624"/>
    <s v="OP460_Payroll Accrual 1A"/>
    <x v="0"/>
    <s v="F8_OP460_PA1A"/>
    <s v="TARGET"/>
    <d v="2021-08-31T00:00:00"/>
    <d v="2021-09-08T00:00:00"/>
    <s v="Yes"/>
    <s v="Gas Operations-West"/>
    <x v="1"/>
  </r>
  <r>
    <s v="AA"/>
    <s v="CU00"/>
    <s v="JRNL00546838"/>
    <s v="CF00-OP460-6110-8940"/>
    <s v="CF00"/>
    <s v="OP460"/>
    <s v="6110"/>
    <x v="7"/>
    <s v=""/>
    <x v="2625"/>
    <s v="OP460_Payroll Accrual 1A"/>
    <x v="0"/>
    <s v="F8_OP460_PA1A"/>
    <s v="TARGET"/>
    <d v="2021-11-30T00:00:00"/>
    <d v="2021-12-05T00:00:00"/>
    <s v="Yes"/>
    <s v="Gas Operations-West"/>
    <x v="1"/>
  </r>
  <r>
    <s v="AA"/>
    <s v="CU00"/>
    <s v="JRNL00540124"/>
    <s v="CF00-OP460-6110-8940"/>
    <s v="CF00"/>
    <s v="OP460"/>
    <s v="6110"/>
    <x v="7"/>
    <s v=""/>
    <x v="2626"/>
    <s v="OP460_Payroll Accrual 1A"/>
    <x v="0"/>
    <s v="F8_OP460_PA1A"/>
    <s v="TARGET"/>
    <d v="2021-07-31T00:00:00"/>
    <d v="2021-08-04T00:00:00"/>
    <s v="Yes"/>
    <s v="Gas Operations-West"/>
    <x v="1"/>
  </r>
  <r>
    <s v="AA"/>
    <s v="CU00"/>
    <s v="JRNL00533162"/>
    <s v="CF00-OP460-6110-8940"/>
    <s v="CF00"/>
    <s v="OP460"/>
    <s v="6110"/>
    <x v="7"/>
    <s v=""/>
    <x v="2627"/>
    <s v="OP460_Payroll Accrual 1A"/>
    <x v="0"/>
    <s v="F8_OP460_PA1A"/>
    <s v="TARGET"/>
    <d v="2021-03-31T00:00:00"/>
    <d v="2021-04-06T00:00:00"/>
    <s v="Yes"/>
    <s v="Gas Operations-West"/>
    <x v="1"/>
  </r>
  <r>
    <s v="SYS-AP"/>
    <s v="FC00"/>
    <s v="JRNL00540781"/>
    <s v="CF00-FC460-7830-8940"/>
    <s v="CF00"/>
    <s v="FC460"/>
    <s v="7830"/>
    <x v="7"/>
    <s v=""/>
    <x v="2618"/>
    <s v="MONTHLY ASSESSMENT BILLING (5/1"/>
    <x v="22"/>
    <s v="PS-INV1001186"/>
    <s v="VO870917"/>
    <d v="2021-08-13T00:00:00"/>
    <d v="2021-08-16T00:00:00"/>
    <s v="Yes"/>
    <s v="Facilities-West"/>
    <x v="16"/>
  </r>
  <r>
    <s v="SYS-AP"/>
    <s v="FC00"/>
    <s v="JRNL00539853"/>
    <s v="CF00-FC460-7830-8940"/>
    <s v="CF00"/>
    <s v="FC460"/>
    <s v="7830"/>
    <x v="7"/>
    <s v=""/>
    <x v="2628"/>
    <s v="MONTHLY ASSESSMENT BILLING (5/1"/>
    <x v="22"/>
    <s v="PS-INV1000156"/>
    <s v="VO868733"/>
    <d v="2021-08-02T00:00:00"/>
    <d v="2021-08-03T00:00:00"/>
    <s v="Yes"/>
    <s v="Facilities-West"/>
    <x v="16"/>
  </r>
  <r>
    <s v="SYS-AP"/>
    <s v="FC00"/>
    <s v="JRNL00542704"/>
    <s v="CF00-FC460-7830-8940"/>
    <s v="CF00"/>
    <s v="FC460"/>
    <s v="7830"/>
    <x v="7"/>
    <s v=""/>
    <x v="2617"/>
    <s v="FORK LIFT RENTAL"/>
    <x v="20"/>
    <s v="700015052"/>
    <s v="VO878095"/>
    <d v="2021-09-24T00:00:00"/>
    <d v="2021-09-27T00:00:00"/>
    <s v="Yes"/>
    <s v="Facilities-West"/>
    <x v="16"/>
  </r>
  <r>
    <s v="AA"/>
    <s v="CU00"/>
    <s v="JRNL00546828"/>
    <s v="CF00-OP460-6310-8940"/>
    <s v="CF00"/>
    <s v="OP460"/>
    <s v="6310"/>
    <x v="7"/>
    <s v=""/>
    <x v="2629"/>
    <s v="Clear OP460 Veh (incl Storm Proj)"/>
    <x v="0"/>
    <s v="F5_OP460_STRMVEH"/>
    <s v="TARGET"/>
    <d v="2021-11-30T00:00:00"/>
    <d v="2021-12-05T00:00:00"/>
    <s v="Yes"/>
    <s v="Gas Operations-West"/>
    <x v="10"/>
  </r>
  <r>
    <s v="AA"/>
    <s v="CU00"/>
    <s v="JRNL00546828"/>
    <s v="CF00-OP460-6390-8940"/>
    <s v="CF00"/>
    <s v="OP460"/>
    <s v="6390"/>
    <x v="7"/>
    <s v=""/>
    <x v="2630"/>
    <s v="Clear OP460 Veh (incl Storm Proj)"/>
    <x v="0"/>
    <s v="F5_OP460_STRMVEH"/>
    <s v="TARGET"/>
    <d v="2021-11-30T00:00:00"/>
    <d v="2021-12-05T00:00:00"/>
    <s v="Yes"/>
    <s v="Gas Operations-West"/>
    <x v="12"/>
  </r>
  <r>
    <s v="AA"/>
    <s v="CU00"/>
    <s v="JRNL00546828"/>
    <s v="CF00-OP460-6330-8940"/>
    <s v="CF00"/>
    <s v="OP460"/>
    <s v="6330"/>
    <x v="7"/>
    <s v=""/>
    <x v="2142"/>
    <s v="Clear OP460 Veh (incl Storm Proj)"/>
    <x v="0"/>
    <s v="F5_OP460_STRMVEH"/>
    <s v="TARGET"/>
    <d v="2021-11-30T00:00:00"/>
    <d v="2021-12-05T00:00:00"/>
    <s v="Yes"/>
    <s v="Gas Operations-West"/>
    <x v="11"/>
  </r>
  <r>
    <s v="AA"/>
    <s v="CU00"/>
    <s v="JRNL00546828"/>
    <s v="CF00-OP460-6320-8940"/>
    <s v="CF00"/>
    <s v="OP460"/>
    <s v="6320"/>
    <x v="7"/>
    <s v=""/>
    <x v="2631"/>
    <s v="Clear OP460 Veh (incl Storm Proj)"/>
    <x v="0"/>
    <s v="F5_OP460_STRMVEH"/>
    <s v="TARGET"/>
    <d v="2021-11-30T00:00:00"/>
    <d v="2021-12-05T00:00:00"/>
    <s v="Yes"/>
    <s v="Gas Operations-West"/>
    <x v="2"/>
  </r>
  <r>
    <s v="PY"/>
    <s v="FC00"/>
    <s v="JRNL00538016"/>
    <s v="CF00-MS410-6110-8940"/>
    <s v="CF00"/>
    <s v="MS410"/>
    <s v="6110"/>
    <x v="7"/>
    <s v=""/>
    <x v="678"/>
    <s v="FC B26-Salaries"/>
    <x v="0"/>
    <s v=""/>
    <s v="JRNL00538016"/>
    <d v="2021-06-30T00:00:00"/>
    <d v="2021-07-01T00:00:00"/>
    <s v="Yes"/>
    <s v="Measurement-SF"/>
    <x v="1"/>
  </r>
  <r>
    <s v="AA"/>
    <s v="CU00"/>
    <s v="JRNL00546829"/>
    <s v="CF00-OP460-6220-8940"/>
    <s v="CF00"/>
    <s v="OP460"/>
    <s v="6220"/>
    <x v="7"/>
    <s v=""/>
    <x v="2632"/>
    <s v="Clear OP460 Py and 62s (excl Storm Proj)"/>
    <x v="0"/>
    <s v="F5_OP460_STRMPYD"/>
    <s v="TARGET"/>
    <d v="2021-11-30T00:00:00"/>
    <d v="2021-12-05T00:00:00"/>
    <s v="Yes"/>
    <s v="Gas Operations-West"/>
    <x v="4"/>
  </r>
  <r>
    <s v="AA"/>
    <s v="CU00"/>
    <s v="JRNL00546829"/>
    <s v="CF00-OP460-6120-8940"/>
    <s v="CF00"/>
    <s v="OP460"/>
    <s v="6120"/>
    <x v="7"/>
    <s v=""/>
    <x v="1507"/>
    <s v="Clear OP460 Py and 62s (excl Storm Proj)"/>
    <x v="0"/>
    <s v="F5_OP460_STRMPYD"/>
    <s v="TARGET"/>
    <d v="2021-11-30T00:00:00"/>
    <d v="2021-12-05T00:00:00"/>
    <s v="Yes"/>
    <s v="Gas Operations-West"/>
    <x v="0"/>
  </r>
  <r>
    <s v="AA"/>
    <s v="CU00"/>
    <s v="JRNL00546829"/>
    <s v="CF00-OP460-6110-8940"/>
    <s v="CF00"/>
    <s v="OP460"/>
    <s v="6110"/>
    <x v="7"/>
    <s v=""/>
    <x v="2633"/>
    <s v="Clear OP460 Py and 62s (excl Storm Proj)"/>
    <x v="0"/>
    <s v="F5_OP460_STRMPYD"/>
    <s v="TARGET"/>
    <d v="2021-11-30T00:00:00"/>
    <d v="2021-12-05T00:00:00"/>
    <s v="Yes"/>
    <s v="Gas Operations-West"/>
    <x v="1"/>
  </r>
  <r>
    <s v="AA"/>
    <s v="CU00"/>
    <s v="JRNL00546829"/>
    <s v="CF00-OP460-6290-8940"/>
    <s v="CF00"/>
    <s v="OP460"/>
    <s v="6290"/>
    <x v="7"/>
    <s v=""/>
    <x v="2634"/>
    <s v="Clear OP460 Py and 62s (excl Storm Proj)"/>
    <x v="0"/>
    <s v="F5_OP460_STRMPYD"/>
    <s v="TARGET"/>
    <d v="2021-11-30T00:00:00"/>
    <d v="2021-12-05T00:00:00"/>
    <s v="Yes"/>
    <s v="Gas Operations-West"/>
    <x v="8"/>
  </r>
  <r>
    <s v="AA"/>
    <s v="CU00"/>
    <s v="JRNL00546829"/>
    <s v="CF00-OP460-6260-8940"/>
    <s v="CF00"/>
    <s v="OP460"/>
    <s v="6260"/>
    <x v="7"/>
    <s v=""/>
    <x v="1481"/>
    <s v="Clear OP460 Py and 62s (excl Storm Proj)"/>
    <x v="0"/>
    <s v="F5_OP460_STRMPYD"/>
    <s v="TARGET"/>
    <d v="2021-11-30T00:00:00"/>
    <d v="2021-12-05T00:00:00"/>
    <s v="Yes"/>
    <s v="Gas Operations-West"/>
    <x v="18"/>
  </r>
  <r>
    <s v="AA"/>
    <s v="CU00"/>
    <s v="JRNL00546829"/>
    <s v="CF00-OP460-6250-8940"/>
    <s v="CF00"/>
    <s v="OP460"/>
    <s v="6250"/>
    <x v="7"/>
    <s v=""/>
    <x v="2556"/>
    <s v="Clear OP460 Py and 62s (excl Storm Proj)"/>
    <x v="0"/>
    <s v="F5_OP460_STRMPYD"/>
    <s v="TARGET"/>
    <d v="2021-11-30T00:00:00"/>
    <d v="2021-12-05T00:00:00"/>
    <s v="Yes"/>
    <s v="Gas Operations-West"/>
    <x v="13"/>
  </r>
  <r>
    <s v="AA"/>
    <s v="CU00"/>
    <s v="JRNL00546829"/>
    <s v="CF00-OP460-6240-8940"/>
    <s v="CF00"/>
    <s v="OP460"/>
    <s v="6240"/>
    <x v="7"/>
    <s v=""/>
    <x v="2635"/>
    <s v="Clear OP460 Py and 62s (excl Storm Proj)"/>
    <x v="0"/>
    <s v="F5_OP460_STRMPYD"/>
    <s v="TARGET"/>
    <d v="2021-11-30T00:00:00"/>
    <d v="2021-12-05T00:00:00"/>
    <s v="Yes"/>
    <s v="Gas Operations-West"/>
    <x v="9"/>
  </r>
  <r>
    <s v="AA"/>
    <s v="CU00"/>
    <s v="JRNL00546829"/>
    <s v="CF00-OP460-6230-8940"/>
    <s v="CF00"/>
    <s v="OP460"/>
    <s v="6230"/>
    <x v="7"/>
    <s v=""/>
    <x v="2636"/>
    <s v="Clear OP460 Py and 62s (excl Storm Proj)"/>
    <x v="0"/>
    <s v="F5_OP460_STRMPYD"/>
    <s v="TARGET"/>
    <d v="2021-11-30T00:00:00"/>
    <d v="2021-12-05T00:00:00"/>
    <s v="Yes"/>
    <s v="Gas Operations-West"/>
    <x v="15"/>
  </r>
  <r>
    <s v="AA"/>
    <s v="CU00"/>
    <s v="JRNL00541810"/>
    <s v="CF00-OP460-6120-8940"/>
    <s v="CF00"/>
    <s v="OP460"/>
    <s v="6120"/>
    <x v="7"/>
    <s v=""/>
    <x v="2637"/>
    <s v="Clear OP460 Py and 62s (excl Storm Proj)"/>
    <x v="0"/>
    <s v="F5_OP460_STRMPYD"/>
    <s v="TARGET"/>
    <d v="2021-08-31T00:00:00"/>
    <d v="2021-09-08T00:00:00"/>
    <s v="Yes"/>
    <s v="Gas Operations-West"/>
    <x v="0"/>
  </r>
  <r>
    <s v="AA"/>
    <s v="CU00"/>
    <s v="JRNL00541810"/>
    <s v="CF00-OP460-6110-8940"/>
    <s v="CF00"/>
    <s v="OP460"/>
    <s v="6110"/>
    <x v="7"/>
    <s v=""/>
    <x v="2638"/>
    <s v="Clear OP460 Py and 62s (excl Storm Proj)"/>
    <x v="0"/>
    <s v="F5_OP460_STRMPYD"/>
    <s v="TARGET"/>
    <d v="2021-08-31T00:00:00"/>
    <d v="2021-09-08T00:00:00"/>
    <s v="Yes"/>
    <s v="Gas Operations-West"/>
    <x v="1"/>
  </r>
  <r>
    <s v="AA"/>
    <s v="CU00"/>
    <s v="JRNL00541810"/>
    <s v="CF00-OP460-6290-8940"/>
    <s v="CF00"/>
    <s v="OP460"/>
    <s v="6290"/>
    <x v="7"/>
    <s v=""/>
    <x v="2639"/>
    <s v="Clear OP460 Py and 62s (excl Storm Proj)"/>
    <x v="0"/>
    <s v="F5_OP460_STRMPYD"/>
    <s v="TARGET"/>
    <d v="2021-08-31T00:00:00"/>
    <d v="2021-09-08T00:00:00"/>
    <s v="Yes"/>
    <s v="Gas Operations-West"/>
    <x v="8"/>
  </r>
  <r>
    <s v="AA"/>
    <s v="CU00"/>
    <s v="JRNL00541810"/>
    <s v="CF00-OP460-6260-8940"/>
    <s v="CF00"/>
    <s v="OP460"/>
    <s v="6260"/>
    <x v="7"/>
    <s v=""/>
    <x v="2640"/>
    <s v="Clear OP460 Py and 62s (excl Storm Proj)"/>
    <x v="0"/>
    <s v="F5_OP460_STRMPYD"/>
    <s v="TARGET"/>
    <d v="2021-08-31T00:00:00"/>
    <d v="2021-09-08T00:00:00"/>
    <s v="Yes"/>
    <s v="Gas Operations-West"/>
    <x v="18"/>
  </r>
  <r>
    <s v="AA"/>
    <s v="CU00"/>
    <s v="JRNL00541810"/>
    <s v="CF00-OP460-6250-8940"/>
    <s v="CF00"/>
    <s v="OP460"/>
    <s v="6250"/>
    <x v="7"/>
    <s v=""/>
    <x v="2578"/>
    <s v="Clear OP460 Py and 62s (excl Storm Proj)"/>
    <x v="0"/>
    <s v="F5_OP460_STRMPYD"/>
    <s v="TARGET"/>
    <d v="2021-08-31T00:00:00"/>
    <d v="2021-09-08T00:00:00"/>
    <s v="Yes"/>
    <s v="Gas Operations-West"/>
    <x v="13"/>
  </r>
  <r>
    <s v="AA"/>
    <s v="CU00"/>
    <s v="JRNL00541810"/>
    <s v="CF00-OP460-6240-8940"/>
    <s v="CF00"/>
    <s v="OP460"/>
    <s v="6240"/>
    <x v="7"/>
    <s v=""/>
    <x v="2641"/>
    <s v="Clear OP460 Py and 62s (excl Storm Proj)"/>
    <x v="0"/>
    <s v="F5_OP460_STRMPYD"/>
    <s v="TARGET"/>
    <d v="2021-08-31T00:00:00"/>
    <d v="2021-09-08T00:00:00"/>
    <s v="Yes"/>
    <s v="Gas Operations-West"/>
    <x v="9"/>
  </r>
  <r>
    <s v="AA"/>
    <s v="CU00"/>
    <s v="JRNL00538416"/>
    <s v="CF00-OP460-6120-8940"/>
    <s v="CF00"/>
    <s v="OP460"/>
    <s v="6120"/>
    <x v="7"/>
    <s v=""/>
    <x v="975"/>
    <s v="OP460_Payroll Accrual 1B"/>
    <x v="0"/>
    <s v="F8_OP460_PA1B"/>
    <s v="TARGET"/>
    <d v="2021-06-30T00:00:00"/>
    <d v="2021-07-06T00:00:00"/>
    <s v="Yes"/>
    <s v="Gas Operations-West"/>
    <x v="0"/>
  </r>
  <r>
    <s v="AA"/>
    <s v="CU00"/>
    <s v="JRNL00536574"/>
    <s v="CF00-OP460-6120-8940"/>
    <s v="CF00"/>
    <s v="OP460"/>
    <s v="6120"/>
    <x v="7"/>
    <s v=""/>
    <x v="2642"/>
    <s v="OP460_Payroll Accrual 1B"/>
    <x v="0"/>
    <s v="F8_OP460_PA1B"/>
    <s v="TARGET"/>
    <d v="2021-05-31T00:00:00"/>
    <d v="2021-06-03T00:00:00"/>
    <s v="Yes"/>
    <s v="Gas Operations-West"/>
    <x v="0"/>
  </r>
  <r>
    <s v="AA"/>
    <s v="CU00"/>
    <s v="JRNL00534926"/>
    <s v="CF00-OP460-6120-8940"/>
    <s v="CF00"/>
    <s v="OP460"/>
    <s v="6120"/>
    <x v="7"/>
    <s v=""/>
    <x v="2643"/>
    <s v="OP460_Payroll Accrual 1B"/>
    <x v="0"/>
    <s v="F8_OP460_PA1B"/>
    <s v="TARGET"/>
    <d v="2021-04-30T00:00:00"/>
    <d v="2021-05-05T00:00:00"/>
    <s v="Yes"/>
    <s v="Gas Operations-West"/>
    <x v="0"/>
  </r>
  <r>
    <s v="AA"/>
    <s v="CU00"/>
    <s v="JRNL00538406"/>
    <s v="CF00-OP460-6330-8940"/>
    <s v="CF00"/>
    <s v="OP460"/>
    <s v="6330"/>
    <x v="7"/>
    <s v=""/>
    <x v="2644"/>
    <s v="Clear OP460 Veh (incl Storm Proj)"/>
    <x v="0"/>
    <s v="F5_OP460_STRMVEH"/>
    <s v="TARGET"/>
    <d v="2021-06-30T00:00:00"/>
    <d v="2021-07-06T00:00:00"/>
    <s v="Yes"/>
    <s v="Gas Operations-West"/>
    <x v="11"/>
  </r>
  <r>
    <s v="AA"/>
    <s v="CU00"/>
    <s v="JRNL00538406"/>
    <s v="CF00-OP460-6320-8940"/>
    <s v="CF00"/>
    <s v="OP460"/>
    <s v="6320"/>
    <x v="7"/>
    <s v=""/>
    <x v="2645"/>
    <s v="Clear OP460 Veh (incl Storm Proj)"/>
    <x v="0"/>
    <s v="F5_OP460_STRMVEH"/>
    <s v="TARGET"/>
    <d v="2021-06-30T00:00:00"/>
    <d v="2021-07-06T00:00:00"/>
    <s v="Yes"/>
    <s v="Gas Operations-West"/>
    <x v="2"/>
  </r>
  <r>
    <s v="AA"/>
    <s v="CU00"/>
    <s v="JRNL00538406"/>
    <s v="CF00-OP460-6310-8940"/>
    <s v="CF00"/>
    <s v="OP460"/>
    <s v="6310"/>
    <x v="7"/>
    <s v=""/>
    <x v="2646"/>
    <s v="Clear OP460 Veh (incl Storm Proj)"/>
    <x v="0"/>
    <s v="F5_OP460_STRMVEH"/>
    <s v="TARGET"/>
    <d v="2021-06-30T00:00:00"/>
    <d v="2021-07-06T00:00:00"/>
    <s v="Yes"/>
    <s v="Gas Operations-West"/>
    <x v="10"/>
  </r>
  <r>
    <s v="AA"/>
    <s v="CU00"/>
    <s v="JRNL00538406"/>
    <s v="CF00-OP460-6390-8940"/>
    <s v="CF00"/>
    <s v="OP460"/>
    <s v="6390"/>
    <x v="7"/>
    <s v=""/>
    <x v="2647"/>
    <s v="Clear OP460 Veh (incl Storm Proj)"/>
    <x v="0"/>
    <s v="F5_OP460_STRMVEH"/>
    <s v="TARGET"/>
    <d v="2021-06-30T00:00:00"/>
    <d v="2021-07-06T00:00:00"/>
    <s v="Yes"/>
    <s v="Gas Operations-West"/>
    <x v="12"/>
  </r>
  <r>
    <s v="AA"/>
    <s v="CU00"/>
    <s v="JRNL00534916"/>
    <s v="CF00-OP460-6390-8940"/>
    <s v="CF00"/>
    <s v="OP460"/>
    <s v="6390"/>
    <x v="7"/>
    <s v=""/>
    <x v="1748"/>
    <s v="Clear OP460 Veh (incl Storm Proj)"/>
    <x v="0"/>
    <s v="F5_OP460_STRMVEH"/>
    <s v="TARGET"/>
    <d v="2021-04-30T00:00:00"/>
    <d v="2021-05-05T00:00:00"/>
    <s v="Yes"/>
    <s v="Gas Operations-West"/>
    <x v="12"/>
  </r>
  <r>
    <s v="AA"/>
    <s v="CU00"/>
    <s v="JRNL00534916"/>
    <s v="CF00-OP460-6330-8940"/>
    <s v="CF00"/>
    <s v="OP460"/>
    <s v="6330"/>
    <x v="7"/>
    <s v=""/>
    <x v="1243"/>
    <s v="Clear OP460 Veh (incl Storm Proj)"/>
    <x v="0"/>
    <s v="F5_OP460_STRMVEH"/>
    <s v="TARGET"/>
    <d v="2021-04-30T00:00:00"/>
    <d v="2021-05-05T00:00:00"/>
    <s v="Yes"/>
    <s v="Gas Operations-West"/>
    <x v="11"/>
  </r>
  <r>
    <s v="AA"/>
    <s v="CU00"/>
    <s v="JRNL00533152"/>
    <s v="CF00-OP460-6390-8940"/>
    <s v="CF00"/>
    <s v="OP460"/>
    <s v="6390"/>
    <x v="7"/>
    <s v=""/>
    <x v="2648"/>
    <s v="Clear OP460 Veh (incl Storm Proj)"/>
    <x v="0"/>
    <s v="F5_OP460_STRMVEH"/>
    <s v="TARGET"/>
    <d v="2021-03-31T00:00:00"/>
    <d v="2021-04-06T00:00:00"/>
    <s v="Yes"/>
    <s v="Gas Operations-West"/>
    <x v="12"/>
  </r>
  <r>
    <s v="AA"/>
    <s v="CU00"/>
    <s v="JRNL00533152"/>
    <s v="CF00-OP460-6330-8940"/>
    <s v="CF00"/>
    <s v="OP460"/>
    <s v="6330"/>
    <x v="7"/>
    <s v=""/>
    <x v="2649"/>
    <s v="Clear OP460 Veh (incl Storm Proj)"/>
    <x v="0"/>
    <s v="F5_OP460_STRMVEH"/>
    <s v="TARGET"/>
    <d v="2021-03-31T00:00:00"/>
    <d v="2021-04-06T00:00:00"/>
    <s v="Yes"/>
    <s v="Gas Operations-West"/>
    <x v="11"/>
  </r>
  <r>
    <s v="AA"/>
    <s v="CU00"/>
    <s v="JRNL00533152"/>
    <s v="CF00-OP460-6320-8940"/>
    <s v="CF00"/>
    <s v="OP460"/>
    <s v="6320"/>
    <x v="7"/>
    <s v=""/>
    <x v="2559"/>
    <s v="Clear OP460 Veh (incl Storm Proj)"/>
    <x v="0"/>
    <s v="F5_OP460_STRMVEH"/>
    <s v="TARGET"/>
    <d v="2021-03-31T00:00:00"/>
    <d v="2021-04-06T00:00:00"/>
    <s v="Yes"/>
    <s v="Gas Operations-West"/>
    <x v="2"/>
  </r>
  <r>
    <s v="AA"/>
    <s v="CU00"/>
    <s v="JRNL00534916"/>
    <s v="CF00-OP460-6320-8940"/>
    <s v="CF00"/>
    <s v="OP460"/>
    <s v="6320"/>
    <x v="7"/>
    <s v=""/>
    <x v="2650"/>
    <s v="Clear OP460 Veh (incl Storm Proj)"/>
    <x v="0"/>
    <s v="F5_OP460_STRMVEH"/>
    <s v="TARGET"/>
    <d v="2021-04-30T00:00:00"/>
    <d v="2021-05-05T00:00:00"/>
    <s v="Yes"/>
    <s v="Gas Operations-West"/>
    <x v="2"/>
  </r>
  <r>
    <s v="AA"/>
    <s v="CU00"/>
    <s v="JRNL00534916"/>
    <s v="CF00-OP460-6310-8940"/>
    <s v="CF00"/>
    <s v="OP460"/>
    <s v="6310"/>
    <x v="7"/>
    <s v=""/>
    <x v="2651"/>
    <s v="Clear OP460 Veh (incl Storm Proj)"/>
    <x v="0"/>
    <s v="F5_OP460_STRMVEH"/>
    <s v="TARGET"/>
    <d v="2021-04-30T00:00:00"/>
    <d v="2021-05-05T00:00:00"/>
    <s v="Yes"/>
    <s v="Gas Operations-West"/>
    <x v="10"/>
  </r>
  <r>
    <s v="AA"/>
    <s v="CU00"/>
    <s v="JRNL00533152"/>
    <s v="CF00-OP460-6310-8940"/>
    <s v="CF00"/>
    <s v="OP460"/>
    <s v="6310"/>
    <x v="7"/>
    <s v=""/>
    <x v="2652"/>
    <s v="Clear OP460 Veh (incl Storm Proj)"/>
    <x v="0"/>
    <s v="F5_OP460_STRMVEH"/>
    <s v="TARGET"/>
    <d v="2021-03-31T00:00:00"/>
    <d v="2021-04-06T00:00:00"/>
    <s v="Yes"/>
    <s v="Gas Operations-West"/>
    <x v="10"/>
  </r>
  <r>
    <s v="AA"/>
    <s v="CU00"/>
    <s v="JRNL00540114"/>
    <s v="CF00-OP460-6310-8940"/>
    <s v="CF00"/>
    <s v="OP460"/>
    <s v="6310"/>
    <x v="7"/>
    <s v=""/>
    <x v="2438"/>
    <s v="Clear OP460 Veh (incl Storm Proj)"/>
    <x v="0"/>
    <s v="F5_OP460_STRMVEH"/>
    <s v="TARGET"/>
    <d v="2021-07-31T00:00:00"/>
    <d v="2021-08-04T00:00:00"/>
    <s v="Yes"/>
    <s v="Gas Operations-West"/>
    <x v="10"/>
  </r>
  <r>
    <s v="AA"/>
    <s v="CU00"/>
    <s v="JRNL00540114"/>
    <s v="CF00-OP460-6390-8940"/>
    <s v="CF00"/>
    <s v="OP460"/>
    <s v="6390"/>
    <x v="7"/>
    <s v=""/>
    <x v="2653"/>
    <s v="Clear OP460 Veh (incl Storm Proj)"/>
    <x v="0"/>
    <s v="F5_OP460_STRMVEH"/>
    <s v="TARGET"/>
    <d v="2021-07-31T00:00:00"/>
    <d v="2021-08-04T00:00:00"/>
    <s v="Yes"/>
    <s v="Gas Operations-West"/>
    <x v="12"/>
  </r>
  <r>
    <s v="AA"/>
    <s v="CU00"/>
    <s v="JRNL00540114"/>
    <s v="CF00-OP460-6330-8940"/>
    <s v="CF00"/>
    <s v="OP460"/>
    <s v="6330"/>
    <x v="7"/>
    <s v=""/>
    <x v="2654"/>
    <s v="Clear OP460 Veh (incl Storm Proj)"/>
    <x v="0"/>
    <s v="F5_OP460_STRMVEH"/>
    <s v="TARGET"/>
    <d v="2021-07-31T00:00:00"/>
    <d v="2021-08-04T00:00:00"/>
    <s v="Yes"/>
    <s v="Gas Operations-West"/>
    <x v="11"/>
  </r>
  <r>
    <s v="AA"/>
    <s v="CU00"/>
    <s v="JRNL00540114"/>
    <s v="CF00-OP460-6320-8940"/>
    <s v="CF00"/>
    <s v="OP460"/>
    <s v="6320"/>
    <x v="7"/>
    <s v=""/>
    <x v="2655"/>
    <s v="Clear OP460 Veh (incl Storm Proj)"/>
    <x v="0"/>
    <s v="F5_OP460_STRMVEH"/>
    <s v="TARGET"/>
    <d v="2021-07-31T00:00:00"/>
    <d v="2021-08-04T00:00:00"/>
    <s v="Yes"/>
    <s v="Gas Operations-West"/>
    <x v="2"/>
  </r>
  <r>
    <s v="AA"/>
    <s v="CU00"/>
    <s v="JRNL00541809"/>
    <s v="CF00-OP460-6320-8940"/>
    <s v="CF00"/>
    <s v="OP460"/>
    <s v="6320"/>
    <x v="7"/>
    <s v=""/>
    <x v="2656"/>
    <s v="Clear OP460 Veh (incl Storm Proj)"/>
    <x v="0"/>
    <s v="F5_OP460_STRMVEH"/>
    <s v="TARGET"/>
    <d v="2021-08-31T00:00:00"/>
    <d v="2021-09-08T00:00:00"/>
    <s v="Yes"/>
    <s v="Gas Operations-West"/>
    <x v="2"/>
  </r>
  <r>
    <s v="AA"/>
    <s v="CU00"/>
    <s v="JRNL00541809"/>
    <s v="CF00-OP460-6310-8940"/>
    <s v="CF00"/>
    <s v="OP460"/>
    <s v="6310"/>
    <x v="7"/>
    <s v=""/>
    <x v="1255"/>
    <s v="Clear OP460 Veh (incl Storm Proj)"/>
    <x v="0"/>
    <s v="F5_OP460_STRMVEH"/>
    <s v="TARGET"/>
    <d v="2021-08-31T00:00:00"/>
    <d v="2021-09-08T00:00:00"/>
    <s v="Yes"/>
    <s v="Gas Operations-West"/>
    <x v="10"/>
  </r>
  <r>
    <s v="AA"/>
    <s v="CU00"/>
    <s v="JRNL00541809"/>
    <s v="CF00-OP460-6390-8940"/>
    <s v="CF00"/>
    <s v="OP460"/>
    <s v="6390"/>
    <x v="7"/>
    <s v=""/>
    <x v="2112"/>
    <s v="Clear OP460 Veh (incl Storm Proj)"/>
    <x v="0"/>
    <s v="F5_OP460_STRMVEH"/>
    <s v="TARGET"/>
    <d v="2021-08-31T00:00:00"/>
    <d v="2021-09-08T00:00:00"/>
    <s v="Yes"/>
    <s v="Gas Operations-West"/>
    <x v="12"/>
  </r>
  <r>
    <s v="AA"/>
    <s v="CU00"/>
    <s v="JRNL00541809"/>
    <s v="CF00-OP460-6330-8940"/>
    <s v="CF00"/>
    <s v="OP460"/>
    <s v="6330"/>
    <x v="7"/>
    <s v=""/>
    <x v="2166"/>
    <s v="Clear OP460 Veh (incl Storm Proj)"/>
    <x v="0"/>
    <s v="F5_OP460_STRMVEH"/>
    <s v="TARGET"/>
    <d v="2021-08-31T00:00:00"/>
    <d v="2021-09-08T00:00:00"/>
    <s v="Yes"/>
    <s v="Gas Operations-West"/>
    <x v="11"/>
  </r>
  <r>
    <s v="AA"/>
    <s v="CU00"/>
    <s v="JRNL00541882"/>
    <s v="CF00-OP460-6120-8940"/>
    <s v="CF00"/>
    <s v="OP460"/>
    <s v="6120"/>
    <x v="7"/>
    <s v=""/>
    <x v="2657"/>
    <s v="OP460_Payroll Accrual 1B"/>
    <x v="0"/>
    <s v="F8_OP460_PA1B"/>
    <s v="JRNL00541819"/>
    <d v="2021-09-30T00:00:00"/>
    <d v="2021-10-05T00:00:00"/>
    <s v="Yes"/>
    <s v="Gas Operations-West"/>
    <x v="0"/>
  </r>
  <r>
    <s v="PY"/>
    <s v="FC00"/>
    <s v="JRNL00544492"/>
    <s v="CF00-MS410-6110-8940"/>
    <s v="CF00"/>
    <s v="MS410"/>
    <s v="6110"/>
    <x v="7"/>
    <s v=""/>
    <x v="678"/>
    <s v="FC B42-Salaries"/>
    <x v="0"/>
    <s v=""/>
    <s v="JRNL00544492"/>
    <d v="2021-10-21T00:00:00"/>
    <d v="2021-10-29T00:00:00"/>
    <s v="Yes"/>
    <s v="Measurement-SF"/>
    <x v="1"/>
  </r>
  <r>
    <s v="PY"/>
    <s v="FC00"/>
    <s v="JRNL00539744"/>
    <s v="CF00-OP460-6110-8940"/>
    <s v="CF00"/>
    <s v="OP460"/>
    <s v="6110"/>
    <x v="7"/>
    <s v=""/>
    <x v="2619"/>
    <s v="FC B30-Salaries"/>
    <x v="0"/>
    <s v=""/>
    <s v="JRNL00539744"/>
    <d v="2021-07-31T00:00:00"/>
    <d v="2021-08-02T00:00:00"/>
    <s v="Yes"/>
    <s v="Gas Operations-West"/>
    <x v="1"/>
  </r>
  <r>
    <s v="PY"/>
    <s v="FC00"/>
    <s v="JRNL00539744"/>
    <s v="CF00-MS410-6110-8940"/>
    <s v="CF00"/>
    <s v="MS410"/>
    <s v="6110"/>
    <x v="7"/>
    <s v=""/>
    <x v="1381"/>
    <s v="FC B30-Salaries"/>
    <x v="0"/>
    <s v=""/>
    <s v="JRNL00539744"/>
    <d v="2021-07-31T00:00:00"/>
    <d v="2021-08-02T00:00:00"/>
    <s v="Yes"/>
    <s v="Measurement-SF"/>
    <x v="1"/>
  </r>
  <r>
    <s v="AA"/>
    <s v="CU00"/>
    <s v="JRNL00541882"/>
    <s v="CF00-OP460-6110-8940"/>
    <s v="CF00"/>
    <s v="OP460"/>
    <s v="6110"/>
    <x v="7"/>
    <s v=""/>
    <x v="2658"/>
    <s v="OP460_Payroll Accrual 1A"/>
    <x v="0"/>
    <s v="F8_OP460_PA1A"/>
    <s v="JRNL00541819"/>
    <d v="2021-09-30T00:00:00"/>
    <d v="2021-10-05T00:00:00"/>
    <s v="Yes"/>
    <s v="Gas Operations-West"/>
    <x v="1"/>
  </r>
  <r>
    <s v="PY"/>
    <s v="FC00"/>
    <s v="JRNL00530014"/>
    <s v="CF00-MS410-6110-8940"/>
    <s v="CF00"/>
    <s v="MS410"/>
    <s v="6110"/>
    <x v="7"/>
    <s v=""/>
    <x v="2165"/>
    <s v="FC B06-Salaries"/>
    <x v="0"/>
    <s v=""/>
    <s v="JRNL00530014"/>
    <d v="2021-02-11T00:00:00"/>
    <d v="2021-03-01T00:00:00"/>
    <s v="Yes"/>
    <s v="Measurement-SF"/>
    <x v="1"/>
  </r>
  <r>
    <s v="PY"/>
    <s v="FC00"/>
    <s v="JRNL00534131"/>
    <s v="CF00-OP460-6110-8940"/>
    <s v="CF00"/>
    <s v="OP460"/>
    <s v="6110"/>
    <x v="7"/>
    <s v=""/>
    <x v="2619"/>
    <s v="FC B16-Salaries"/>
    <x v="0"/>
    <s v=""/>
    <s v="JRNL00534131"/>
    <d v="2021-04-22T00:00:00"/>
    <d v="2021-05-03T00:00:00"/>
    <s v="Yes"/>
    <s v="Gas Operations-West"/>
    <x v="1"/>
  </r>
  <r>
    <s v="PY"/>
    <s v="FC00"/>
    <s v="JRNL00534131"/>
    <s v="CF00-MS410-6110-8940"/>
    <s v="CF00"/>
    <s v="MS410"/>
    <s v="6110"/>
    <x v="7"/>
    <s v=""/>
    <x v="1126"/>
    <s v="FC B16-Salaries"/>
    <x v="0"/>
    <s v=""/>
    <s v="JRNL00534131"/>
    <d v="2021-04-22T00:00:00"/>
    <d v="2021-05-03T00:00:00"/>
    <s v="Yes"/>
    <s v="Measurement-SF"/>
    <x v="1"/>
  </r>
  <r>
    <s v="PY"/>
    <s v="FC00"/>
    <s v="JRNL00533833"/>
    <s v="CF00-MS410-6110-8940"/>
    <s v="CF00"/>
    <s v="MS410"/>
    <s v="6110"/>
    <x v="7"/>
    <s v=""/>
    <x v="1381"/>
    <s v="FC B14-Salaries"/>
    <x v="0"/>
    <s v=""/>
    <s v="JRNL00533833"/>
    <d v="2021-04-08T00:00:00"/>
    <d v="2021-05-03T00:00:00"/>
    <s v="Yes"/>
    <s v="Measurement-SF"/>
    <x v="1"/>
  </r>
  <r>
    <s v="AA"/>
    <s v="CU00"/>
    <s v="JRNL00541810"/>
    <s v="CF00-OP460-6220-8940"/>
    <s v="CF00"/>
    <s v="OP460"/>
    <s v="6220"/>
    <x v="7"/>
    <s v=""/>
    <x v="2659"/>
    <s v="Clear OP460 Py and 62s (excl Storm Proj)"/>
    <x v="0"/>
    <s v="F5_OP460_STRMPYD"/>
    <s v="TARGET"/>
    <d v="2021-08-31T00:00:00"/>
    <d v="2021-09-08T00:00:00"/>
    <s v="Yes"/>
    <s v="Gas Operations-West"/>
    <x v="4"/>
  </r>
  <r>
    <s v="AA"/>
    <s v="CU00"/>
    <s v="JRNL00536565"/>
    <s v="CF00-OP460-6250-8940"/>
    <s v="CF00"/>
    <s v="OP460"/>
    <s v="6250"/>
    <x v="7"/>
    <s v=""/>
    <x v="2660"/>
    <s v="Clear OP460 Py and 62s (excl Storm Proj)"/>
    <x v="0"/>
    <s v="F5_OP460_STRMPYD"/>
    <s v="TARGET"/>
    <d v="2021-05-31T00:00:00"/>
    <d v="2021-06-03T00:00:00"/>
    <s v="Yes"/>
    <s v="Gas Operations-West"/>
    <x v="13"/>
  </r>
  <r>
    <s v="AA"/>
    <s v="CU00"/>
    <s v="JRNL00536565"/>
    <s v="CF00-OP460-6240-8940"/>
    <s v="CF00"/>
    <s v="OP460"/>
    <s v="6240"/>
    <x v="7"/>
    <s v=""/>
    <x v="2661"/>
    <s v="Clear OP460 Py and 62s (excl Storm Proj)"/>
    <x v="0"/>
    <s v="F5_OP460_STRMPYD"/>
    <s v="TARGET"/>
    <d v="2021-05-31T00:00:00"/>
    <d v="2021-06-03T00:00:00"/>
    <s v="Yes"/>
    <s v="Gas Operations-West"/>
    <x v="9"/>
  </r>
  <r>
    <s v="AA"/>
    <s v="CU00"/>
    <s v="JRNL00536565"/>
    <s v="CF00-OP460-6220-8940"/>
    <s v="CF00"/>
    <s v="OP460"/>
    <s v="6220"/>
    <x v="7"/>
    <s v=""/>
    <x v="2662"/>
    <s v="Clear OP460 Py and 62s (excl Storm Proj)"/>
    <x v="0"/>
    <s v="F5_OP460_STRMPYD"/>
    <s v="TARGET"/>
    <d v="2021-05-31T00:00:00"/>
    <d v="2021-06-03T00:00:00"/>
    <s v="Yes"/>
    <s v="Gas Operations-West"/>
    <x v="4"/>
  </r>
  <r>
    <s v="AA"/>
    <s v="CU00"/>
    <s v="JRNL00536565"/>
    <s v="CF00-OP460-6120-8940"/>
    <s v="CF00"/>
    <s v="OP460"/>
    <s v="6120"/>
    <x v="7"/>
    <s v=""/>
    <x v="2663"/>
    <s v="Clear OP460 Py and 62s (excl Storm Proj)"/>
    <x v="0"/>
    <s v="F5_OP460_STRMPYD"/>
    <s v="TARGET"/>
    <d v="2021-05-31T00:00:00"/>
    <d v="2021-06-03T00:00:00"/>
    <s v="Yes"/>
    <s v="Gas Operations-West"/>
    <x v="0"/>
  </r>
  <r>
    <s v="AA"/>
    <s v="CU00"/>
    <s v="JRNL00536565"/>
    <s v="CF00-OP460-6290-8940"/>
    <s v="CF00"/>
    <s v="OP460"/>
    <s v="6290"/>
    <x v="7"/>
    <s v=""/>
    <x v="2664"/>
    <s v="Clear OP460 Py and 62s (excl Storm Proj)"/>
    <x v="0"/>
    <s v="F5_OP460_STRMPYD"/>
    <s v="TARGET"/>
    <d v="2021-05-31T00:00:00"/>
    <d v="2021-06-03T00:00:00"/>
    <s v="Yes"/>
    <s v="Gas Operations-West"/>
    <x v="8"/>
  </r>
  <r>
    <s v="AA"/>
    <s v="CU00"/>
    <s v="JRNL00536565"/>
    <s v="CF00-OP460-6260-8940"/>
    <s v="CF00"/>
    <s v="OP460"/>
    <s v="6260"/>
    <x v="7"/>
    <s v=""/>
    <x v="2665"/>
    <s v="Clear OP460 Py and 62s (excl Storm Proj)"/>
    <x v="0"/>
    <s v="F5_OP460_STRMPYD"/>
    <s v="TARGET"/>
    <d v="2021-05-31T00:00:00"/>
    <d v="2021-06-03T00:00:00"/>
    <s v="Yes"/>
    <s v="Gas Operations-West"/>
    <x v="18"/>
  </r>
  <r>
    <s v="AA"/>
    <s v="CU00"/>
    <s v="JRNL00536565"/>
    <s v="CF00-OP460-6110-8940"/>
    <s v="CF00"/>
    <s v="OP460"/>
    <s v="6110"/>
    <x v="7"/>
    <s v=""/>
    <x v="2666"/>
    <s v="Clear OP460 Py and 62s (excl Storm Proj)"/>
    <x v="0"/>
    <s v="F5_OP460_STRMPYD"/>
    <s v="TARGET"/>
    <d v="2021-05-31T00:00:00"/>
    <d v="2021-06-03T00:00:00"/>
    <s v="Yes"/>
    <s v="Gas Operations-West"/>
    <x v="1"/>
  </r>
  <r>
    <s v="AA"/>
    <s v="CU00"/>
    <s v="JRNL00534917"/>
    <s v="CF00-OP460-6240-8940"/>
    <s v="CF00"/>
    <s v="OP460"/>
    <s v="6240"/>
    <x v="7"/>
    <s v=""/>
    <x v="2133"/>
    <s v="Clear OP460 Py and 62s (excl Storm Proj)"/>
    <x v="0"/>
    <s v="F5_OP460_STRMPYD"/>
    <s v="TARGET"/>
    <d v="2021-04-30T00:00:00"/>
    <d v="2021-05-05T00:00:00"/>
    <s v="Yes"/>
    <s v="Gas Operations-West"/>
    <x v="9"/>
  </r>
  <r>
    <s v="AA"/>
    <s v="CU00"/>
    <s v="JRNL00534917"/>
    <s v="CF00-OP460-6230-8940"/>
    <s v="CF00"/>
    <s v="OP460"/>
    <s v="6230"/>
    <x v="7"/>
    <s v=""/>
    <x v="2667"/>
    <s v="Clear OP460 Py and 62s (excl Storm Proj)"/>
    <x v="0"/>
    <s v="F5_OP460_STRMPYD"/>
    <s v="TARGET"/>
    <d v="2021-04-30T00:00:00"/>
    <d v="2021-05-05T00:00:00"/>
    <s v="Yes"/>
    <s v="Gas Operations-West"/>
    <x v="15"/>
  </r>
  <r>
    <s v="AA"/>
    <s v="CU00"/>
    <s v="JRNL00534917"/>
    <s v="CF00-OP460-6120-8940"/>
    <s v="CF00"/>
    <s v="OP460"/>
    <s v="6120"/>
    <x v="7"/>
    <s v=""/>
    <x v="2668"/>
    <s v="Clear OP460 Py and 62s (excl Storm Proj)"/>
    <x v="0"/>
    <s v="F5_OP460_STRMPYD"/>
    <s v="TARGET"/>
    <d v="2021-04-30T00:00:00"/>
    <d v="2021-05-05T00:00:00"/>
    <s v="Yes"/>
    <s v="Gas Operations-West"/>
    <x v="0"/>
  </r>
  <r>
    <s v="AA"/>
    <s v="CU00"/>
    <s v="JRNL00534917"/>
    <s v="CF00-OP460-6220-8940"/>
    <s v="CF00"/>
    <s v="OP460"/>
    <s v="6220"/>
    <x v="7"/>
    <s v=""/>
    <x v="2538"/>
    <s v="Clear OP460 Py and 62s (excl Storm Proj)"/>
    <x v="0"/>
    <s v="F5_OP460_STRMPYD"/>
    <s v="TARGET"/>
    <d v="2021-04-30T00:00:00"/>
    <d v="2021-05-05T00:00:00"/>
    <s v="Yes"/>
    <s v="Gas Operations-West"/>
    <x v="4"/>
  </r>
  <r>
    <s v="AA"/>
    <s v="CU00"/>
    <s v="JRNL00534917"/>
    <s v="CF00-OP460-6110-8940"/>
    <s v="CF00"/>
    <s v="OP460"/>
    <s v="6110"/>
    <x v="7"/>
    <s v=""/>
    <x v="1794"/>
    <s v="Clear OP460 Py and 62s (excl Storm Proj)"/>
    <x v="0"/>
    <s v="F5_OP460_STRMPYD"/>
    <s v="TARGET"/>
    <d v="2021-04-30T00:00:00"/>
    <d v="2021-05-05T00:00:00"/>
    <s v="Yes"/>
    <s v="Gas Operations-West"/>
    <x v="1"/>
  </r>
  <r>
    <s v="AA"/>
    <s v="CU00"/>
    <s v="JRNL00534917"/>
    <s v="CF00-OP460-6260-8940"/>
    <s v="CF00"/>
    <s v="OP460"/>
    <s v="6260"/>
    <x v="7"/>
    <s v=""/>
    <x v="2669"/>
    <s v="Clear OP460 Py and 62s (excl Storm Proj)"/>
    <x v="0"/>
    <s v="F5_OP460_STRMPYD"/>
    <s v="TARGET"/>
    <d v="2021-04-30T00:00:00"/>
    <d v="2021-05-05T00:00:00"/>
    <s v="Yes"/>
    <s v="Gas Operations-West"/>
    <x v="18"/>
  </r>
  <r>
    <s v="AA"/>
    <s v="CU00"/>
    <s v="JRNL00534917"/>
    <s v="CF00-OP460-6290-8940"/>
    <s v="CF00"/>
    <s v="OP460"/>
    <s v="6290"/>
    <x v="7"/>
    <s v=""/>
    <x v="2234"/>
    <s v="Clear OP460 Py and 62s (excl Storm Proj)"/>
    <x v="0"/>
    <s v="F5_OP460_STRMPYD"/>
    <s v="TARGET"/>
    <d v="2021-04-30T00:00:00"/>
    <d v="2021-05-05T00:00:00"/>
    <s v="Yes"/>
    <s v="Gas Operations-West"/>
    <x v="8"/>
  </r>
  <r>
    <s v="AA"/>
    <s v="CU00"/>
    <s v="JRNL00540115"/>
    <s v="CF00-OP460-6110-8940"/>
    <s v="CF00"/>
    <s v="OP460"/>
    <s v="6110"/>
    <x v="7"/>
    <s v=""/>
    <x v="2670"/>
    <s v="Clear OP460 Py and 62s (excl Storm Proj)"/>
    <x v="0"/>
    <s v="F5_OP460_STRMPYD"/>
    <s v="TARGET"/>
    <d v="2021-07-31T00:00:00"/>
    <d v="2021-08-04T00:00:00"/>
    <s v="Yes"/>
    <s v="Gas Operations-West"/>
    <x v="1"/>
  </r>
  <r>
    <s v="AA"/>
    <s v="CU00"/>
    <s v="JRNL00540115"/>
    <s v="CF00-OP460-6290-8940"/>
    <s v="CF00"/>
    <s v="OP460"/>
    <s v="6290"/>
    <x v="7"/>
    <s v=""/>
    <x v="2671"/>
    <s v="Clear OP460 Py and 62s (excl Storm Proj)"/>
    <x v="0"/>
    <s v="F5_OP460_STRMPYD"/>
    <s v="TARGET"/>
    <d v="2021-07-31T00:00:00"/>
    <d v="2021-08-04T00:00:00"/>
    <s v="Yes"/>
    <s v="Gas Operations-West"/>
    <x v="8"/>
  </r>
  <r>
    <s v="AA"/>
    <s v="CU00"/>
    <s v="JRNL00540115"/>
    <s v="CF00-OP460-6250-8940"/>
    <s v="CF00"/>
    <s v="OP460"/>
    <s v="6250"/>
    <x v="7"/>
    <s v=""/>
    <x v="696"/>
    <s v="Clear OP460 Py and 62s (excl Storm Proj)"/>
    <x v="0"/>
    <s v="F5_OP460_STRMPYD"/>
    <s v="TARGET"/>
    <d v="2021-07-31T00:00:00"/>
    <d v="2021-08-04T00:00:00"/>
    <s v="Yes"/>
    <s v="Gas Operations-West"/>
    <x v="13"/>
  </r>
  <r>
    <s v="AA"/>
    <s v="CU00"/>
    <s v="JRNL00540115"/>
    <s v="CF00-OP460-6240-8940"/>
    <s v="CF00"/>
    <s v="OP460"/>
    <s v="6240"/>
    <x v="7"/>
    <s v=""/>
    <x v="2672"/>
    <s v="Clear OP460 Py and 62s (excl Storm Proj)"/>
    <x v="0"/>
    <s v="F5_OP460_STRMPYD"/>
    <s v="TARGET"/>
    <d v="2021-07-31T00:00:00"/>
    <d v="2021-08-04T00:00:00"/>
    <s v="Yes"/>
    <s v="Gas Operations-West"/>
    <x v="9"/>
  </r>
  <r>
    <s v="AA"/>
    <s v="CU00"/>
    <s v="JRNL00546858"/>
    <s v="CF00-MS410-6120-8940"/>
    <s v="CF00"/>
    <s v="MS410"/>
    <s v="6120"/>
    <x v="7"/>
    <s v=""/>
    <x v="2673"/>
    <s v="MS410_Payroll Accrual 1B"/>
    <x v="0"/>
    <s v="F8_MS410_PA1B"/>
    <s v="JRNL00546837"/>
    <d v="2021-12-31T00:00:00"/>
    <d v="2022-01-07T00:00:00"/>
    <s v="Yes"/>
    <s v="Measurement-SF"/>
    <x v="0"/>
  </r>
  <r>
    <s v="AA"/>
    <s v="CU00"/>
    <s v="JRNL00543480"/>
    <s v="CF00-PR460-6110-8940"/>
    <s v="CF00"/>
    <s v="PR460"/>
    <s v="6110"/>
    <x v="7"/>
    <s v=""/>
    <x v="2674"/>
    <s v="PR460_Payroll Accrual 1A"/>
    <x v="0"/>
    <s v="F8_PR460_PA1A"/>
    <s v="TARGET"/>
    <d v="2021-09-30T00:00:00"/>
    <d v="2021-10-05T00:00:00"/>
    <s v="Yes"/>
    <s v="Propane Operations-WH"/>
    <x v="1"/>
  </r>
  <r>
    <s v="AA"/>
    <s v="CU00"/>
    <s v="JRNL00536564"/>
    <s v="CF00-OP460-6390-8940"/>
    <s v="CF00"/>
    <s v="OP460"/>
    <s v="6390"/>
    <x v="7"/>
    <s v=""/>
    <x v="2675"/>
    <s v="Clear OP460 Veh (incl Storm Proj)"/>
    <x v="0"/>
    <s v="F5_OP460_STRMVEH"/>
    <s v="TARGET"/>
    <d v="2021-05-31T00:00:00"/>
    <d v="2021-06-03T00:00:00"/>
    <s v="Yes"/>
    <s v="Gas Operations-West"/>
    <x v="12"/>
  </r>
  <r>
    <s v="AA"/>
    <s v="CU00"/>
    <s v="JRNL00536564"/>
    <s v="CF00-OP460-6330-8940"/>
    <s v="CF00"/>
    <s v="OP460"/>
    <s v="6330"/>
    <x v="7"/>
    <s v=""/>
    <x v="1183"/>
    <s v="Clear OP460 Veh (incl Storm Proj)"/>
    <x v="0"/>
    <s v="F5_OP460_STRMVEH"/>
    <s v="TARGET"/>
    <d v="2021-05-31T00:00:00"/>
    <d v="2021-06-03T00:00:00"/>
    <s v="Yes"/>
    <s v="Gas Operations-West"/>
    <x v="11"/>
  </r>
  <r>
    <s v="AA"/>
    <s v="CU00"/>
    <s v="JRNL00543476"/>
    <s v="CF00-PR460-6330-8940"/>
    <s v="CF00"/>
    <s v="PR460"/>
    <s v="6330"/>
    <x v="7"/>
    <s v=""/>
    <x v="2676"/>
    <s v="Clear PR460 Pay and Dept"/>
    <x v="0"/>
    <s v="F6_PR460_PD"/>
    <s v="TARGET"/>
    <d v="2021-09-30T00:00:00"/>
    <d v="2021-10-05T00:00:00"/>
    <s v="Yes"/>
    <s v="Propane Operations-WH"/>
    <x v="11"/>
  </r>
  <r>
    <s v="AA"/>
    <s v="CU00"/>
    <s v="JRNL00543476"/>
    <s v="CF00-PR460-6390-8940"/>
    <s v="CF00"/>
    <s v="PR460"/>
    <s v="6390"/>
    <x v="7"/>
    <s v=""/>
    <x v="1454"/>
    <s v="Clear PR460 Pay and Dept"/>
    <x v="0"/>
    <s v="F6_PR460_PD"/>
    <s v="TARGET"/>
    <d v="2021-09-30T00:00:00"/>
    <d v="2021-10-05T00:00:00"/>
    <s v="Yes"/>
    <s v="Propane Operations-WH"/>
    <x v="12"/>
  </r>
  <r>
    <s v="AA"/>
    <s v="CU00"/>
    <s v="JRNL00543476"/>
    <s v="CF00-PR460-6110-8940"/>
    <s v="CF00"/>
    <s v="PR460"/>
    <s v="6110"/>
    <x v="7"/>
    <s v=""/>
    <x v="2677"/>
    <s v="Clear PR460 Pay and Dept"/>
    <x v="0"/>
    <s v="F6_PR460_PD"/>
    <s v="TARGET"/>
    <d v="2021-09-30T00:00:00"/>
    <d v="2021-10-05T00:00:00"/>
    <s v="Yes"/>
    <s v="Propane Operations-WH"/>
    <x v="1"/>
  </r>
  <r>
    <s v="AA"/>
    <s v="CU00"/>
    <s v="JRNL00543476"/>
    <s v="CF00-PR460-6120-8940"/>
    <s v="CF00"/>
    <s v="PR460"/>
    <s v="6120"/>
    <x v="7"/>
    <s v=""/>
    <x v="977"/>
    <s v="Clear PR460 Pay and Dept"/>
    <x v="0"/>
    <s v="F6_PR460_PD"/>
    <s v="TARGET"/>
    <d v="2021-09-30T00:00:00"/>
    <d v="2021-10-05T00:00:00"/>
    <s v="Yes"/>
    <s v="Propane Operations-WH"/>
    <x v="0"/>
  </r>
  <r>
    <s v="AA"/>
    <s v="CU00"/>
    <s v="JRNL00543476"/>
    <s v="CF00-PR460-6240-8940"/>
    <s v="CF00"/>
    <s v="PR460"/>
    <s v="6240"/>
    <x v="7"/>
    <s v=""/>
    <x v="2678"/>
    <s v="Clear PR460 Pay and Dept"/>
    <x v="0"/>
    <s v="F6_PR460_PD"/>
    <s v="TARGET"/>
    <d v="2021-09-30T00:00:00"/>
    <d v="2021-10-05T00:00:00"/>
    <s v="Yes"/>
    <s v="Propane Operations-WH"/>
    <x v="9"/>
  </r>
  <r>
    <s v="AA"/>
    <s v="CU00"/>
    <s v="JRNL00543476"/>
    <s v="CF00-PR460-6290-8940"/>
    <s v="CF00"/>
    <s v="PR460"/>
    <s v="6290"/>
    <x v="7"/>
    <s v=""/>
    <x v="2679"/>
    <s v="Clear PR460 Pay and Dept"/>
    <x v="0"/>
    <s v="F6_PR460_PD"/>
    <s v="TARGET"/>
    <d v="2021-09-30T00:00:00"/>
    <d v="2021-10-05T00:00:00"/>
    <s v="Yes"/>
    <s v="Propane Operations-WH"/>
    <x v="8"/>
  </r>
  <r>
    <s v="AA"/>
    <s v="CU00"/>
    <s v="JRNL00543476"/>
    <s v="CF00-PR460-6310-8940"/>
    <s v="CF00"/>
    <s v="PR460"/>
    <s v="6310"/>
    <x v="7"/>
    <s v=""/>
    <x v="1005"/>
    <s v="Clear PR460 Pay and Dept"/>
    <x v="0"/>
    <s v="F6_PR460_PD"/>
    <s v="TARGET"/>
    <d v="2021-09-30T00:00:00"/>
    <d v="2021-10-05T00:00:00"/>
    <s v="Yes"/>
    <s v="Propane Operations-WH"/>
    <x v="10"/>
  </r>
  <r>
    <s v="AA"/>
    <s v="CU00"/>
    <s v="JRNL00543476"/>
    <s v="CF00-PR460-6320-8940"/>
    <s v="CF00"/>
    <s v="PR460"/>
    <s v="6320"/>
    <x v="7"/>
    <s v=""/>
    <x v="2680"/>
    <s v="Clear PR460 Pay and Dept"/>
    <x v="0"/>
    <s v="F6_PR460_PD"/>
    <s v="TARGET"/>
    <d v="2021-09-30T00:00:00"/>
    <d v="2021-10-05T00:00:00"/>
    <s v="Yes"/>
    <s v="Propane Operations-WH"/>
    <x v="2"/>
  </r>
  <r>
    <s v="AA"/>
    <s v="CU00"/>
    <s v="JRNL00536564"/>
    <s v="CF00-OP460-6320-8940"/>
    <s v="CF00"/>
    <s v="OP460"/>
    <s v="6320"/>
    <x v="7"/>
    <s v=""/>
    <x v="2681"/>
    <s v="Clear OP460 Veh (incl Storm Proj)"/>
    <x v="0"/>
    <s v="F5_OP460_STRMVEH"/>
    <s v="TARGET"/>
    <d v="2021-05-31T00:00:00"/>
    <d v="2021-06-03T00:00:00"/>
    <s v="Yes"/>
    <s v="Gas Operations-West"/>
    <x v="2"/>
  </r>
  <r>
    <s v="AA"/>
    <s v="CU00"/>
    <s v="JRNL00536564"/>
    <s v="CF00-OP460-6310-8940"/>
    <s v="CF00"/>
    <s v="OP460"/>
    <s v="6310"/>
    <x v="7"/>
    <s v=""/>
    <x v="2682"/>
    <s v="Clear OP460 Veh (incl Storm Proj)"/>
    <x v="0"/>
    <s v="F5_OP460_STRMVEH"/>
    <s v="TARGET"/>
    <d v="2021-05-31T00:00:00"/>
    <d v="2021-06-03T00:00:00"/>
    <s v="Yes"/>
    <s v="Gas Operations-West"/>
    <x v="10"/>
  </r>
  <r>
    <s v="AA"/>
    <s v="CU00"/>
    <s v="JRNL00540115"/>
    <s v="CF00-OP460-6220-8940"/>
    <s v="CF00"/>
    <s v="OP460"/>
    <s v="6220"/>
    <x v="7"/>
    <s v=""/>
    <x v="1778"/>
    <s v="Clear OP460 Py and 62s (excl Storm Proj)"/>
    <x v="0"/>
    <s v="F5_OP460_STRMPYD"/>
    <s v="TARGET"/>
    <d v="2021-07-31T00:00:00"/>
    <d v="2021-08-04T00:00:00"/>
    <s v="Yes"/>
    <s v="Gas Operations-West"/>
    <x v="4"/>
  </r>
  <r>
    <s v="AA"/>
    <s v="CU00"/>
    <s v="JRNL00540115"/>
    <s v="CF00-OP460-6120-8940"/>
    <s v="CF00"/>
    <s v="OP460"/>
    <s v="6120"/>
    <x v="7"/>
    <s v=""/>
    <x v="2663"/>
    <s v="Clear OP460 Py and 62s (excl Storm Proj)"/>
    <x v="0"/>
    <s v="F5_OP460_STRMPYD"/>
    <s v="TARGET"/>
    <d v="2021-07-31T00:00:00"/>
    <d v="2021-08-04T00:00:00"/>
    <s v="Yes"/>
    <s v="Gas Operations-West"/>
    <x v="0"/>
  </r>
  <r>
    <s v="AA"/>
    <s v="CU00"/>
    <s v="JRNL00538407"/>
    <s v="CF00-OP460-6290-8940"/>
    <s v="CF00"/>
    <s v="OP460"/>
    <s v="6290"/>
    <x v="7"/>
    <s v=""/>
    <x v="1589"/>
    <s v="Clear OP460 Py and 62s (excl Storm Proj)"/>
    <x v="0"/>
    <s v="F5_OP460_STRMPYD"/>
    <s v="TARGET"/>
    <d v="2021-06-30T00:00:00"/>
    <d v="2021-07-06T00:00:00"/>
    <s v="Yes"/>
    <s v="Gas Operations-West"/>
    <x v="8"/>
  </r>
  <r>
    <s v="AA"/>
    <s v="CU00"/>
    <s v="JRNL00538407"/>
    <s v="CF00-OP460-6260-8940"/>
    <s v="CF00"/>
    <s v="OP460"/>
    <s v="6260"/>
    <x v="7"/>
    <s v=""/>
    <x v="2662"/>
    <s v="Clear OP460 Py and 62s (excl Storm Proj)"/>
    <x v="0"/>
    <s v="F5_OP460_STRMPYD"/>
    <s v="TARGET"/>
    <d v="2021-06-30T00:00:00"/>
    <d v="2021-07-06T00:00:00"/>
    <s v="Yes"/>
    <s v="Gas Operations-West"/>
    <x v="18"/>
  </r>
  <r>
    <s v="AA"/>
    <s v="CU00"/>
    <s v="JRNL00538407"/>
    <s v="CF00-OP460-6240-8940"/>
    <s v="CF00"/>
    <s v="OP460"/>
    <s v="6240"/>
    <x v="7"/>
    <s v=""/>
    <x v="2683"/>
    <s v="Clear OP460 Py and 62s (excl Storm Proj)"/>
    <x v="0"/>
    <s v="F5_OP460_STRMPYD"/>
    <s v="TARGET"/>
    <d v="2021-06-30T00:00:00"/>
    <d v="2021-07-06T00:00:00"/>
    <s v="Yes"/>
    <s v="Gas Operations-West"/>
    <x v="9"/>
  </r>
  <r>
    <s v="AA"/>
    <s v="CU00"/>
    <s v="JRNL00538407"/>
    <s v="CF00-OP460-6230-8940"/>
    <s v="CF00"/>
    <s v="OP460"/>
    <s v="6230"/>
    <x v="7"/>
    <s v=""/>
    <x v="972"/>
    <s v="Clear OP460 Py and 62s (excl Storm Proj)"/>
    <x v="0"/>
    <s v="F5_OP460_STRMPYD"/>
    <s v="TARGET"/>
    <d v="2021-06-30T00:00:00"/>
    <d v="2021-07-06T00:00:00"/>
    <s v="Yes"/>
    <s v="Gas Operations-West"/>
    <x v="15"/>
  </r>
  <r>
    <s v="AA"/>
    <s v="CU00"/>
    <s v="JRNL00540155"/>
    <s v="CF00-MS410-6110-8940"/>
    <s v="CF00"/>
    <s v="MS410"/>
    <s v="6110"/>
    <x v="7"/>
    <s v=""/>
    <x v="2684"/>
    <s v="MS410_Payroll Accrual 1A"/>
    <x v="0"/>
    <s v="F8_MS410_PA1A"/>
    <s v="JRNL00540123"/>
    <d v="2021-08-31T00:00:00"/>
    <d v="2021-09-08T00:00:00"/>
    <s v="Yes"/>
    <s v="Measurement-SF"/>
    <x v="1"/>
  </r>
  <r>
    <s v="AP-ACCR"/>
    <s v="CF00"/>
    <s v="JRNL00543608"/>
    <s v="CF00-FC460-7830-8940"/>
    <s v="CF00"/>
    <s v="FC460"/>
    <s v="7830"/>
    <x v="7"/>
    <s v=""/>
    <x v="2685"/>
    <s v="Accrue-SUNSHINE STATE ONE CALL OF FLOR"/>
    <x v="0"/>
    <s v="PS-INV1003908"/>
    <s v="JRNL00543563"/>
    <d v="2021-10-31T00:00:00"/>
    <d v="2021-10-06T00:00:00"/>
    <s v="Yes"/>
    <s v="Facilities-West"/>
    <x v="16"/>
  </r>
  <r>
    <s v="AP-ACCR"/>
    <s v="CF00"/>
    <s v="JRNL00543563"/>
    <s v="CF00-FC460-7830-8940"/>
    <s v="CF00"/>
    <s v="FC460"/>
    <s v="7830"/>
    <x v="7"/>
    <s v=""/>
    <x v="2618"/>
    <s v="Accrue-SUNSHINE STATE ONE CALL OF FLOR"/>
    <x v="0"/>
    <s v="PS-INV1003908"/>
    <s v="JRNL00543563"/>
    <d v="2021-09-30T00:00:00"/>
    <d v="2021-10-06T00:00:00"/>
    <s v="Yes"/>
    <s v="Facilities-West"/>
    <x v="16"/>
  </r>
  <r>
    <s v="AA"/>
    <s v="CU00"/>
    <s v="JRNL00546858"/>
    <s v="CF00-MS410-6110-8940"/>
    <s v="CF00"/>
    <s v="MS410"/>
    <s v="6110"/>
    <x v="7"/>
    <s v=""/>
    <x v="2686"/>
    <s v="MS410_Payroll Accrual 1A"/>
    <x v="0"/>
    <s v="F8_MS410_PA1A"/>
    <s v="JRNL00546837"/>
    <d v="2021-12-31T00:00:00"/>
    <d v="2022-01-07T00:00:00"/>
    <s v="Yes"/>
    <s v="Measurement-SF"/>
    <x v="1"/>
  </r>
  <r>
    <s v="AA"/>
    <s v="CU00"/>
    <s v="JRNL00538416"/>
    <s v="CF00-OP460-6110-8940"/>
    <s v="CF00"/>
    <s v="OP460"/>
    <s v="6110"/>
    <x v="7"/>
    <s v=""/>
    <x v="2687"/>
    <s v="OP460_Payroll Accrual 1A"/>
    <x v="0"/>
    <s v="F8_OP460_PA1A"/>
    <s v="TARGET"/>
    <d v="2021-06-30T00:00:00"/>
    <d v="2021-07-06T00:00:00"/>
    <s v="Yes"/>
    <s v="Gas Operations-West"/>
    <x v="1"/>
  </r>
  <r>
    <s v="AA"/>
    <s v="CU00"/>
    <s v="JRNL00531251"/>
    <s v="CF00-MS410-6120-8940"/>
    <s v="CF00"/>
    <s v="MS410"/>
    <s v="6120"/>
    <x v="7"/>
    <s v=""/>
    <x v="2198"/>
    <s v="MS410_Payroll Accrual 1B"/>
    <x v="0"/>
    <s v="F8_MS410_PA1B"/>
    <s v="JRNL00531224"/>
    <d v="2021-03-31T00:00:00"/>
    <d v="2021-04-06T00:00:00"/>
    <s v="Yes"/>
    <s v="Measurement-SF"/>
    <x v="0"/>
  </r>
  <r>
    <s v="AP-ACCR"/>
    <s v="CF00"/>
    <s v="JRNL00540506"/>
    <s v="CF00-FC460-7830-8940"/>
    <s v="CF00"/>
    <s v="FC460"/>
    <s v="7830"/>
    <x v="7"/>
    <s v=""/>
    <x v="2617"/>
    <s v="Accrue-HIGH REACH COMPANY LLC"/>
    <x v="0"/>
    <s v="700014516"/>
    <s v="JRNL00540506"/>
    <d v="2021-07-31T00:00:00"/>
    <d v="2021-08-09T00:00:00"/>
    <s v="Yes"/>
    <s v="Facilities-West"/>
    <x v="16"/>
  </r>
  <r>
    <s v="AP-ACCR"/>
    <s v="CF00"/>
    <s v="JRNL00540578"/>
    <s v="CF00-FC460-7830-8940"/>
    <s v="CF00"/>
    <s v="FC460"/>
    <s v="7830"/>
    <x v="7"/>
    <s v=""/>
    <x v="2688"/>
    <s v="Accrue-HIGH REACH COMPANY LLC"/>
    <x v="0"/>
    <s v="700014516"/>
    <s v="JRNL00540506"/>
    <d v="2021-08-31T00:00:00"/>
    <d v="2021-08-09T00:00:00"/>
    <s v="Yes"/>
    <s v="Facilities-West"/>
    <x v="16"/>
  </r>
  <r>
    <s v="AA"/>
    <s v="CU00"/>
    <s v="JRNL00535008"/>
    <s v="CF00-MS410-6120-8940"/>
    <s v="CF00"/>
    <s v="MS410"/>
    <s v="6120"/>
    <x v="7"/>
    <s v=""/>
    <x v="2689"/>
    <s v="MS410_Payroll Accrual 1B"/>
    <x v="0"/>
    <s v="F8_MS410_PA1B"/>
    <s v="JRNL00534925"/>
    <d v="2021-05-31T00:00:00"/>
    <d v="2021-06-03T00:00:00"/>
    <s v="Yes"/>
    <s v="Measurement-SF"/>
    <x v="0"/>
  </r>
  <r>
    <s v="PY"/>
    <s v="FC00"/>
    <s v="JRNL00542398"/>
    <s v="CF00-PR460-6120-8940"/>
    <s v="CF00"/>
    <s v="PR460"/>
    <s v="6120"/>
    <x v="7"/>
    <s v=""/>
    <x v="2690"/>
    <s v="FC B36-OT/On Call/CT"/>
    <x v="0"/>
    <s v=""/>
    <s v="JRNL00542398"/>
    <d v="2021-09-09T00:00:00"/>
    <d v="2021-10-01T00:00:00"/>
    <s v="Yes"/>
    <s v="Propane Operations-WH"/>
    <x v="0"/>
  </r>
  <r>
    <s v="AA"/>
    <s v="CU00"/>
    <s v="JRNL00536574"/>
    <s v="CF00-OP460-6110-8940"/>
    <s v="CF00"/>
    <s v="OP460"/>
    <s v="6110"/>
    <x v="7"/>
    <s v=""/>
    <x v="2691"/>
    <s v="OP460_Payroll Accrual 1A"/>
    <x v="0"/>
    <s v="F8_OP460_PA1A"/>
    <s v="TARGET"/>
    <d v="2021-05-31T00:00:00"/>
    <d v="2021-06-03T00:00:00"/>
    <s v="Yes"/>
    <s v="Gas Operations-West"/>
    <x v="1"/>
  </r>
  <r>
    <s v="AA"/>
    <s v="CU00"/>
    <s v="JRNL00534926"/>
    <s v="CF00-OP460-6110-8940"/>
    <s v="CF00"/>
    <s v="OP460"/>
    <s v="6110"/>
    <x v="7"/>
    <s v=""/>
    <x v="2692"/>
    <s v="OP460_Payroll Accrual 1A"/>
    <x v="0"/>
    <s v="F8_OP460_PA1A"/>
    <s v="TARGET"/>
    <d v="2021-04-30T00:00:00"/>
    <d v="2021-05-05T00:00:00"/>
    <s v="Yes"/>
    <s v="Gas Operations-West"/>
    <x v="1"/>
  </r>
  <r>
    <s v="PY"/>
    <s v="FC00"/>
    <s v="JRNL00541166"/>
    <s v="CF00-OP460-6110-8940"/>
    <s v="CF00"/>
    <s v="OP460"/>
    <s v="6110"/>
    <x v="7"/>
    <s v=""/>
    <x v="2619"/>
    <s v="FC B34-Salaries"/>
    <x v="0"/>
    <s v=""/>
    <s v="JRNL00541166"/>
    <d v="2021-08-26T00:00:00"/>
    <d v="2021-08-30T00:00:00"/>
    <s v="Yes"/>
    <s v="Gas Operations-West"/>
    <x v="1"/>
  </r>
  <r>
    <s v="PY"/>
    <s v="FC00"/>
    <s v="JRNL00541166"/>
    <s v="CF00-MS410-6110-8940"/>
    <s v="CF00"/>
    <s v="MS410"/>
    <s v="6110"/>
    <x v="7"/>
    <s v=""/>
    <x v="2693"/>
    <s v="FC B34-Salaries"/>
    <x v="0"/>
    <s v=""/>
    <s v="JRNL00541166"/>
    <d v="2021-08-26T00:00:00"/>
    <d v="2021-08-30T00:00:00"/>
    <s v="Yes"/>
    <s v="Measurement-SF"/>
    <x v="1"/>
  </r>
  <r>
    <s v="PY"/>
    <s v="FC00"/>
    <s v="JRNL00544367"/>
    <s v="CF00-MS410-6110-8940"/>
    <s v="CF00"/>
    <s v="MS410"/>
    <s v="6110"/>
    <x v="7"/>
    <s v=""/>
    <x v="2694"/>
    <s v="FC B40-Salaries"/>
    <x v="0"/>
    <s v=""/>
    <s v="JRNL00544367"/>
    <d v="2021-10-07T00:00:00"/>
    <d v="2021-10-29T00:00:00"/>
    <s v="Yes"/>
    <s v="Measurement-SF"/>
    <x v="1"/>
  </r>
  <r>
    <s v="PY"/>
    <s v="FC00"/>
    <s v="JRNL00532528"/>
    <s v="CF00-OP460-6110-8940"/>
    <s v="CF00"/>
    <s v="OP460"/>
    <s v="6110"/>
    <x v="7"/>
    <s v=""/>
    <x v="1488"/>
    <s v="FC B10-Salaries"/>
    <x v="0"/>
    <s v=""/>
    <s v="JRNL00532528"/>
    <d v="2021-03-11T00:00:00"/>
    <d v="2021-04-01T00:00:00"/>
    <s v="Yes"/>
    <s v="Gas Operations-West"/>
    <x v="1"/>
  </r>
  <r>
    <s v="AA"/>
    <s v="CU00"/>
    <s v="JRNL00538407"/>
    <s v="CF00-OP460-6220-8940"/>
    <s v="CF00"/>
    <s v="OP460"/>
    <s v="6220"/>
    <x v="7"/>
    <s v=""/>
    <x v="2695"/>
    <s v="Clear OP460 Py and 62s (excl Storm Proj)"/>
    <x v="0"/>
    <s v="F5_OP460_STRMPYD"/>
    <s v="TARGET"/>
    <d v="2021-06-30T00:00:00"/>
    <d v="2021-07-06T00:00:00"/>
    <s v="Yes"/>
    <s v="Gas Operations-West"/>
    <x v="4"/>
  </r>
  <r>
    <s v="AA"/>
    <s v="CU00"/>
    <s v="JRNL00538407"/>
    <s v="CF00-OP460-6120-8940"/>
    <s v="CF00"/>
    <s v="OP460"/>
    <s v="6120"/>
    <x v="7"/>
    <s v=""/>
    <x v="2696"/>
    <s v="Clear OP460 Py and 62s (excl Storm Proj)"/>
    <x v="0"/>
    <s v="F5_OP460_STRMPYD"/>
    <s v="TARGET"/>
    <d v="2021-06-30T00:00:00"/>
    <d v="2021-07-06T00:00:00"/>
    <s v="Yes"/>
    <s v="Gas Operations-West"/>
    <x v="0"/>
  </r>
  <r>
    <s v="AA"/>
    <s v="CU00"/>
    <s v="JRNL00538407"/>
    <s v="CF00-OP460-6110-8940"/>
    <s v="CF00"/>
    <s v="OP460"/>
    <s v="6110"/>
    <x v="7"/>
    <s v=""/>
    <x v="2697"/>
    <s v="Clear OP460 Py and 62s (excl Storm Proj)"/>
    <x v="0"/>
    <s v="F5_OP460_STRMPYD"/>
    <s v="TARGET"/>
    <d v="2021-06-30T00:00:00"/>
    <d v="2021-07-06T00:00:00"/>
    <s v="Yes"/>
    <s v="Gas Operations-West"/>
    <x v="1"/>
  </r>
  <r>
    <s v="AA"/>
    <s v="CU00"/>
    <s v="JRNL00533153"/>
    <s v="CF00-OP460-6110-8940"/>
    <s v="CF00"/>
    <s v="OP460"/>
    <s v="6110"/>
    <x v="7"/>
    <s v=""/>
    <x v="2557"/>
    <s v="Clear OP460 Py and 62s (excl Storm Proj)"/>
    <x v="0"/>
    <s v="F5_OP460_STRMPYD"/>
    <s v="TARGET"/>
    <d v="2021-03-31T00:00:00"/>
    <d v="2021-04-06T00:00:00"/>
    <s v="Yes"/>
    <s v="Gas Operations-West"/>
    <x v="1"/>
  </r>
  <r>
    <s v="AA"/>
    <s v="CU00"/>
    <s v="JRNL00533153"/>
    <s v="CF00-OP460-6260-8940"/>
    <s v="CF00"/>
    <s v="OP460"/>
    <s v="6260"/>
    <x v="7"/>
    <s v=""/>
    <x v="2453"/>
    <s v="Clear OP460 Py and 62s (excl Storm Proj)"/>
    <x v="0"/>
    <s v="F5_OP460_STRMPYD"/>
    <s v="TARGET"/>
    <d v="2021-03-31T00:00:00"/>
    <d v="2021-04-06T00:00:00"/>
    <s v="Yes"/>
    <s v="Gas Operations-West"/>
    <x v="18"/>
  </r>
  <r>
    <s v="AA"/>
    <s v="CU00"/>
    <s v="JRNL00533153"/>
    <s v="CF00-OP460-6250-8940"/>
    <s v="CF00"/>
    <s v="OP460"/>
    <s v="6250"/>
    <x v="7"/>
    <s v=""/>
    <x v="2698"/>
    <s v="Clear OP460 Py and 62s (excl Storm Proj)"/>
    <x v="0"/>
    <s v="F5_OP460_STRMPYD"/>
    <s v="TARGET"/>
    <d v="2021-03-31T00:00:00"/>
    <d v="2021-04-06T00:00:00"/>
    <s v="Yes"/>
    <s v="Gas Operations-West"/>
    <x v="13"/>
  </r>
  <r>
    <s v="AA"/>
    <s v="CU00"/>
    <s v="JRNL00533153"/>
    <s v="CF00-OP460-6240-8940"/>
    <s v="CF00"/>
    <s v="OP460"/>
    <s v="6240"/>
    <x v="7"/>
    <s v=""/>
    <x v="2699"/>
    <s v="Clear OP460 Py and 62s (excl Storm Proj)"/>
    <x v="0"/>
    <s v="F5_OP460_STRMPYD"/>
    <s v="TARGET"/>
    <d v="2021-03-31T00:00:00"/>
    <d v="2021-04-06T00:00:00"/>
    <s v="Yes"/>
    <s v="Gas Operations-West"/>
    <x v="9"/>
  </r>
  <r>
    <s v="AA"/>
    <s v="CU00"/>
    <s v="JRNL00531251"/>
    <s v="CF00-MS410-6110-8940"/>
    <s v="CF00"/>
    <s v="MS410"/>
    <s v="6110"/>
    <x v="7"/>
    <s v=""/>
    <x v="2210"/>
    <s v="MS410_Payroll Accrual 1A"/>
    <x v="0"/>
    <s v="F8_MS410_PA1A"/>
    <s v="JRNL00531224"/>
    <d v="2021-03-31T00:00:00"/>
    <d v="2021-04-06T00:00:00"/>
    <s v="Yes"/>
    <s v="Measurement-SF"/>
    <x v="1"/>
  </r>
  <r>
    <s v="AA"/>
    <s v="CU00"/>
    <s v="JRNL00533153"/>
    <s v="CF00-OP460-6220-8940"/>
    <s v="CF00"/>
    <s v="OP460"/>
    <s v="6220"/>
    <x v="7"/>
    <s v=""/>
    <x v="2546"/>
    <s v="Clear OP460 Py and 62s (excl Storm Proj)"/>
    <x v="0"/>
    <s v="F5_OP460_STRMPYD"/>
    <s v="TARGET"/>
    <d v="2021-03-31T00:00:00"/>
    <d v="2021-04-06T00:00:00"/>
    <s v="Yes"/>
    <s v="Gas Operations-West"/>
    <x v="4"/>
  </r>
  <r>
    <s v="AA"/>
    <s v="CU00"/>
    <s v="JRNL00533153"/>
    <s v="CF00-OP460-6120-8940"/>
    <s v="CF00"/>
    <s v="OP460"/>
    <s v="6120"/>
    <x v="7"/>
    <s v=""/>
    <x v="2700"/>
    <s v="Clear OP460 Py and 62s (excl Storm Proj)"/>
    <x v="0"/>
    <s v="F5_OP460_STRMPYD"/>
    <s v="TARGET"/>
    <d v="2021-03-31T00:00:00"/>
    <d v="2021-04-06T00:00:00"/>
    <s v="Yes"/>
    <s v="Gas Operations-West"/>
    <x v="0"/>
  </r>
  <r>
    <s v="AA"/>
    <s v="CU00"/>
    <s v="JRNL00533153"/>
    <s v="CF00-OP460-6290-8940"/>
    <s v="CF00"/>
    <s v="OP460"/>
    <s v="6290"/>
    <x v="7"/>
    <s v=""/>
    <x v="2701"/>
    <s v="Clear OP460 Py and 62s (excl Storm Proj)"/>
    <x v="0"/>
    <s v="F5_OP460_STRMPYD"/>
    <s v="TARGET"/>
    <d v="2021-03-31T00:00:00"/>
    <d v="2021-04-06T00:00:00"/>
    <s v="Yes"/>
    <s v="Gas Operations-West"/>
    <x v="8"/>
  </r>
  <r>
    <s v="PY"/>
    <s v="FC00"/>
    <s v="JRNL00535891"/>
    <s v="CF00-MS410-6110-8940"/>
    <s v="CF00"/>
    <s v="MS410"/>
    <s v="6110"/>
    <x v="7"/>
    <s v=""/>
    <x v="1381"/>
    <s v="FC B20-Salaries"/>
    <x v="0"/>
    <s v=""/>
    <s v="JRNL00535891"/>
    <d v="2021-05-20T00:00:00"/>
    <d v="2021-06-01T00:00:00"/>
    <s v="Yes"/>
    <s v="Measurement-SF"/>
    <x v="1"/>
  </r>
  <r>
    <s v="AA"/>
    <s v="CU00"/>
    <s v="JRNL00540155"/>
    <s v="CF00-MS410-6120-8940"/>
    <s v="CF00"/>
    <s v="MS410"/>
    <s v="6120"/>
    <x v="7"/>
    <s v=""/>
    <x v="2702"/>
    <s v="MS410_Payroll Accrual 1B"/>
    <x v="0"/>
    <s v="F8_MS410_PA1B"/>
    <s v="JRNL00540123"/>
    <d v="2021-08-31T00:00:00"/>
    <d v="2021-09-08T00:00:00"/>
    <s v="Yes"/>
    <s v="Measurement-SF"/>
    <x v="0"/>
  </r>
  <r>
    <s v="AA"/>
    <s v="CU00"/>
    <s v="JRNL00535008"/>
    <s v="CF00-MS410-6110-8940"/>
    <s v="CF00"/>
    <s v="MS410"/>
    <s v="6110"/>
    <x v="7"/>
    <s v=""/>
    <x v="2703"/>
    <s v="MS410_Payroll Accrual 1A"/>
    <x v="0"/>
    <s v="F8_MS410_PA1A"/>
    <s v="JRNL00534925"/>
    <d v="2021-05-31T00:00:00"/>
    <d v="2021-06-03T00:00:00"/>
    <s v="Yes"/>
    <s v="Measurement-SF"/>
    <x v="1"/>
  </r>
  <r>
    <s v="PY"/>
    <s v="FC00"/>
    <s v="JRNL00542783"/>
    <s v="CF00-MS410-6110-8940"/>
    <s v="CF00"/>
    <s v="MS410"/>
    <s v="6110"/>
    <x v="7"/>
    <s v=""/>
    <x v="1470"/>
    <s v="FC B38-Salaries"/>
    <x v="0"/>
    <s v=""/>
    <s v="JRNL00542783"/>
    <d v="2021-09-23T00:00:00"/>
    <d v="2021-10-01T00:00:00"/>
    <s v="Yes"/>
    <s v="Measurement-SF"/>
    <x v="1"/>
  </r>
  <r>
    <s v="AA"/>
    <s v="CU00"/>
    <s v="JRNL00541881"/>
    <s v="CF00-MS410-6120-8940"/>
    <s v="CF00"/>
    <s v="MS410"/>
    <s v="6120"/>
    <x v="7"/>
    <s v=""/>
    <x v="2704"/>
    <s v="MS410_Payroll Accrual 1B"/>
    <x v="0"/>
    <s v="F8_MS410_PA1B"/>
    <s v="JRNL00541818"/>
    <d v="2021-09-30T00:00:00"/>
    <d v="2021-10-05T00:00:00"/>
    <s v="Yes"/>
    <s v="Measurement-SF"/>
    <x v="0"/>
  </r>
  <r>
    <s v="AA"/>
    <s v="CU00"/>
    <s v="JRNL00535009"/>
    <s v="CF00-OP460-6120-8940"/>
    <s v="CF00"/>
    <s v="OP460"/>
    <s v="6120"/>
    <x v="7"/>
    <s v=""/>
    <x v="2705"/>
    <s v="OP460_Payroll Accrual 1B"/>
    <x v="0"/>
    <s v="F8_OP460_PA1B"/>
    <s v="JRNL00534926"/>
    <d v="2021-05-31T00:00:00"/>
    <d v="2021-06-03T00:00:00"/>
    <s v="Yes"/>
    <s v="Gas Operations-West"/>
    <x v="0"/>
  </r>
  <r>
    <s v="AA"/>
    <s v="CU00"/>
    <s v="JRNL00541881"/>
    <s v="CF00-MS410-6110-8940"/>
    <s v="CF00"/>
    <s v="MS410"/>
    <s v="6110"/>
    <x v="7"/>
    <s v=""/>
    <x v="2706"/>
    <s v="MS410_Payroll Accrual 1A"/>
    <x v="0"/>
    <s v="F8_MS410_PA1A"/>
    <s v="JRNL00541818"/>
    <d v="2021-09-30T00:00:00"/>
    <d v="2021-10-05T00:00:00"/>
    <s v="Yes"/>
    <s v="Measurement-SF"/>
    <x v="1"/>
  </r>
  <r>
    <s v="AA"/>
    <s v="CU00"/>
    <s v="JRNL00543501"/>
    <s v="CF00-MS410-6120-8940"/>
    <s v="CF00"/>
    <s v="MS410"/>
    <s v="6120"/>
    <x v="7"/>
    <s v=""/>
    <x v="2707"/>
    <s v="MS410_Payroll Accrual 1B"/>
    <x v="0"/>
    <s v="F8_MS410_PA1B"/>
    <s v="JRNL00543484"/>
    <d v="2021-10-31T00:00:00"/>
    <d v="2021-11-03T00:00:00"/>
    <s v="Yes"/>
    <s v="Measurement-SF"/>
    <x v="0"/>
  </r>
  <r>
    <s v="AA"/>
    <s v="CU00"/>
    <s v="JRNL00546828"/>
    <s v="CF00-MS410-6210-8940"/>
    <s v="CF00"/>
    <s v="MS410"/>
    <s v="6210"/>
    <x v="7"/>
    <s v=""/>
    <x v="2708"/>
    <s v="Clear MS410 Pay and Dept"/>
    <x v="0"/>
    <s v="F5_MS410_PD"/>
    <s v="TARGET"/>
    <d v="2021-11-30T00:00:00"/>
    <d v="2021-12-05T00:00:00"/>
    <s v="Yes"/>
    <s v="Measurement-SF"/>
    <x v="3"/>
  </r>
  <r>
    <s v="AA"/>
    <s v="CU00"/>
    <s v="JRNL00546828"/>
    <s v="CF00-MS410-6120-8940"/>
    <s v="CF00"/>
    <s v="MS410"/>
    <s v="6120"/>
    <x v="7"/>
    <s v=""/>
    <x v="2587"/>
    <s v="Clear MS410 Pay and Dept"/>
    <x v="0"/>
    <s v="F5_MS410_PD"/>
    <s v="TARGET"/>
    <d v="2021-11-30T00:00:00"/>
    <d v="2021-12-05T00:00:00"/>
    <s v="Yes"/>
    <s v="Measurement-SF"/>
    <x v="0"/>
  </r>
  <r>
    <s v="AA"/>
    <s v="CU00"/>
    <s v="JRNL00546828"/>
    <s v="CF00-MS410-6110-8940"/>
    <s v="CF00"/>
    <s v="MS410"/>
    <s v="6110"/>
    <x v="7"/>
    <s v=""/>
    <x v="2709"/>
    <s v="Clear MS410 Pay and Dept"/>
    <x v="0"/>
    <s v="F5_MS410_PD"/>
    <s v="TARGET"/>
    <d v="2021-11-30T00:00:00"/>
    <d v="2021-12-05T00:00:00"/>
    <s v="Yes"/>
    <s v="Measurement-SF"/>
    <x v="1"/>
  </r>
  <r>
    <s v="AA"/>
    <s v="CU00"/>
    <s v="JRNL00546828"/>
    <s v="CF00-MS410-6390-8940"/>
    <s v="CF00"/>
    <s v="MS410"/>
    <s v="6390"/>
    <x v="7"/>
    <s v=""/>
    <x v="2710"/>
    <s v="Clear MS410 Pay and Dept"/>
    <x v="0"/>
    <s v="F5_MS410_PD"/>
    <s v="TARGET"/>
    <d v="2021-11-30T00:00:00"/>
    <d v="2021-12-05T00:00:00"/>
    <s v="Yes"/>
    <s v="Measurement-SF"/>
    <x v="12"/>
  </r>
  <r>
    <s v="AA"/>
    <s v="CU00"/>
    <s v="JRNL00546828"/>
    <s v="CF00-MS410-6330-8940"/>
    <s v="CF00"/>
    <s v="MS410"/>
    <s v="6330"/>
    <x v="7"/>
    <s v=""/>
    <x v="2502"/>
    <s v="Clear MS410 Pay and Dept"/>
    <x v="0"/>
    <s v="F5_MS410_PD"/>
    <s v="TARGET"/>
    <d v="2021-11-30T00:00:00"/>
    <d v="2021-12-05T00:00:00"/>
    <s v="Yes"/>
    <s v="Measurement-SF"/>
    <x v="11"/>
  </r>
  <r>
    <s v="AA"/>
    <s v="CU00"/>
    <s v="JRNL00546828"/>
    <s v="CF00-MS410-6320-8940"/>
    <s v="CF00"/>
    <s v="MS410"/>
    <s v="6320"/>
    <x v="7"/>
    <s v=""/>
    <x v="2711"/>
    <s v="Clear MS410 Pay and Dept"/>
    <x v="0"/>
    <s v="F5_MS410_PD"/>
    <s v="TARGET"/>
    <d v="2021-11-30T00:00:00"/>
    <d v="2021-12-05T00:00:00"/>
    <s v="Yes"/>
    <s v="Measurement-SF"/>
    <x v="2"/>
  </r>
  <r>
    <s v="AA"/>
    <s v="CU00"/>
    <s v="JRNL00546828"/>
    <s v="CF00-MS410-6310-8940"/>
    <s v="CF00"/>
    <s v="MS410"/>
    <s v="6310"/>
    <x v="7"/>
    <s v=""/>
    <x v="2712"/>
    <s v="Clear MS410 Pay and Dept"/>
    <x v="0"/>
    <s v="F5_MS410_PD"/>
    <s v="TARGET"/>
    <d v="2021-11-30T00:00:00"/>
    <d v="2021-12-05T00:00:00"/>
    <s v="Yes"/>
    <s v="Measurement-SF"/>
    <x v="10"/>
  </r>
  <r>
    <s v="AA"/>
    <s v="CU00"/>
    <s v="JRNL00543501"/>
    <s v="CF00-MS410-6110-8940"/>
    <s v="CF00"/>
    <s v="MS410"/>
    <s v="6110"/>
    <x v="7"/>
    <s v=""/>
    <x v="2713"/>
    <s v="MS410_Payroll Accrual 1A"/>
    <x v="0"/>
    <s v="F8_MS410_PA1A"/>
    <s v="JRNL00543484"/>
    <d v="2021-10-31T00:00:00"/>
    <d v="2021-11-03T00:00:00"/>
    <s v="Yes"/>
    <s v="Measurement-SF"/>
    <x v="1"/>
  </r>
  <r>
    <s v="AA"/>
    <s v="CU00"/>
    <s v="JRNL00545232"/>
    <s v="CF00-MS410-6250-8940"/>
    <s v="CF00"/>
    <s v="MS410"/>
    <s v="6250"/>
    <x v="7"/>
    <s v=""/>
    <x v="2714"/>
    <s v="Clear MS410 Pay and Dept"/>
    <x v="0"/>
    <s v="F5_MS410_PD"/>
    <s v="TARGET"/>
    <d v="2021-10-31T00:00:00"/>
    <d v="2021-11-03T00:00:00"/>
    <s v="Yes"/>
    <s v="Measurement-SF"/>
    <x v="13"/>
  </r>
  <r>
    <s v="AA"/>
    <s v="CU00"/>
    <s v="JRNL00545232"/>
    <s v="CF00-MS410-6240-8940"/>
    <s v="CF00"/>
    <s v="MS410"/>
    <s v="6240"/>
    <x v="7"/>
    <s v=""/>
    <x v="2715"/>
    <s v="Clear MS410 Pay and Dept"/>
    <x v="0"/>
    <s v="F5_MS410_PD"/>
    <s v="TARGET"/>
    <d v="2021-10-31T00:00:00"/>
    <d v="2021-11-03T00:00:00"/>
    <s v="Yes"/>
    <s v="Measurement-SF"/>
    <x v="9"/>
  </r>
  <r>
    <s v="AA"/>
    <s v="CU00"/>
    <s v="JRNL00546828"/>
    <s v="CF00-MS410-6240-8940"/>
    <s v="CF00"/>
    <s v="MS410"/>
    <s v="6240"/>
    <x v="7"/>
    <s v=""/>
    <x v="217"/>
    <s v="Clear MS410 Pay and Dept"/>
    <x v="0"/>
    <s v="F5_MS410_PD"/>
    <s v="TARGET"/>
    <d v="2021-11-30T00:00:00"/>
    <d v="2021-12-05T00:00:00"/>
    <s v="Yes"/>
    <s v="Measurement-SF"/>
    <x v="9"/>
  </r>
  <r>
    <s v="AA"/>
    <s v="CU00"/>
    <s v="JRNL00546828"/>
    <s v="CF00-MS410-6290-8940"/>
    <s v="CF00"/>
    <s v="MS410"/>
    <s v="6290"/>
    <x v="7"/>
    <s v=""/>
    <x v="2542"/>
    <s v="Clear MS410 Pay and Dept"/>
    <x v="0"/>
    <s v="F5_MS410_PD"/>
    <s v="TARGET"/>
    <d v="2021-11-30T00:00:00"/>
    <d v="2021-12-05T00:00:00"/>
    <s v="Yes"/>
    <s v="Measurement-SF"/>
    <x v="8"/>
  </r>
  <r>
    <s v="AA"/>
    <s v="CU00"/>
    <s v="JRNL00546828"/>
    <s v="CF00-MS410-6220-8940"/>
    <s v="CF00"/>
    <s v="MS410"/>
    <s v="6220"/>
    <x v="7"/>
    <s v=""/>
    <x v="2716"/>
    <s v="Clear MS410 Pay and Dept"/>
    <x v="0"/>
    <s v="F5_MS410_PD"/>
    <s v="TARGET"/>
    <d v="2021-11-30T00:00:00"/>
    <d v="2021-12-05T00:00:00"/>
    <s v="Yes"/>
    <s v="Measurement-SF"/>
    <x v="4"/>
  </r>
  <r>
    <s v="AA"/>
    <s v="CU00"/>
    <s v="JRNL00545232"/>
    <s v="CF00-MS410-6220-8940"/>
    <s v="CF00"/>
    <s v="MS410"/>
    <s v="6220"/>
    <x v="7"/>
    <s v=""/>
    <x v="2717"/>
    <s v="Clear MS410 Pay and Dept"/>
    <x v="0"/>
    <s v="F5_MS410_PD"/>
    <s v="TARGET"/>
    <d v="2021-10-31T00:00:00"/>
    <d v="2021-11-03T00:00:00"/>
    <s v="Yes"/>
    <s v="Measurement-SF"/>
    <x v="4"/>
  </r>
  <r>
    <s v="AA"/>
    <s v="CU00"/>
    <s v="JRNL00545232"/>
    <s v="CF00-MS410-6210-8940"/>
    <s v="CF00"/>
    <s v="MS410"/>
    <s v="6210"/>
    <x v="7"/>
    <s v=""/>
    <x v="2111"/>
    <s v="Clear MS410 Pay and Dept"/>
    <x v="0"/>
    <s v="F5_MS410_PD"/>
    <s v="TARGET"/>
    <d v="2021-10-31T00:00:00"/>
    <d v="2021-11-03T00:00:00"/>
    <s v="Yes"/>
    <s v="Measurement-SF"/>
    <x v="3"/>
  </r>
  <r>
    <s v="AA"/>
    <s v="CU00"/>
    <s v="JRNL00545232"/>
    <s v="CF00-MS410-6110-8940"/>
    <s v="CF00"/>
    <s v="MS410"/>
    <s v="6110"/>
    <x v="7"/>
    <s v=""/>
    <x v="2718"/>
    <s v="Clear MS410 Pay and Dept"/>
    <x v="0"/>
    <s v="F5_MS410_PD"/>
    <s v="TARGET"/>
    <d v="2021-10-31T00:00:00"/>
    <d v="2021-11-03T00:00:00"/>
    <s v="Yes"/>
    <s v="Measurement-SF"/>
    <x v="1"/>
  </r>
  <r>
    <s v="AA"/>
    <s v="CU00"/>
    <s v="JRNL00533182"/>
    <s v="CF00-OP460-6110-8940"/>
    <s v="CF00"/>
    <s v="OP460"/>
    <s v="6110"/>
    <x v="7"/>
    <s v=""/>
    <x v="2719"/>
    <s v="OP460_Payroll Accrual 1A"/>
    <x v="0"/>
    <s v="F8_OP460_PA1A"/>
    <s v="JRNL00533162"/>
    <d v="2021-04-30T00:00:00"/>
    <d v="2021-05-05T00:00:00"/>
    <s v="Yes"/>
    <s v="Gas Operations-West"/>
    <x v="1"/>
  </r>
  <r>
    <s v="AA"/>
    <s v="CU00"/>
    <s v="JRNL00546859"/>
    <s v="CF00-OP460-6110-8940"/>
    <s v="CF00"/>
    <s v="OP460"/>
    <s v="6110"/>
    <x v="7"/>
    <s v=""/>
    <x v="2720"/>
    <s v="OP460_Payroll Accrual 1A"/>
    <x v="0"/>
    <s v="F8_OP460_PA1A"/>
    <s v="JRNL00546838"/>
    <d v="2021-12-31T00:00:00"/>
    <d v="2022-01-07T00:00:00"/>
    <s v="Yes"/>
    <s v="Gas Operations-West"/>
    <x v="1"/>
  </r>
  <r>
    <s v="AA"/>
    <s v="CU00"/>
    <s v="JRNL00533182"/>
    <s v="CF00-OP460-6120-8940"/>
    <s v="CF00"/>
    <s v="OP460"/>
    <s v="6120"/>
    <x v="7"/>
    <s v=""/>
    <x v="2721"/>
    <s v="OP460_Payroll Accrual 1B"/>
    <x v="0"/>
    <s v="F8_OP460_PA1B"/>
    <s v="JRNL00533162"/>
    <d v="2021-04-30T00:00:00"/>
    <d v="2021-05-05T00:00:00"/>
    <s v="Yes"/>
    <s v="Gas Operations-West"/>
    <x v="0"/>
  </r>
  <r>
    <s v="AA"/>
    <s v="CU00"/>
    <s v="JRNL00538448"/>
    <s v="CF00-MS410-6120-8940"/>
    <s v="CF00"/>
    <s v="MS410"/>
    <s v="6120"/>
    <x v="7"/>
    <s v=""/>
    <x v="2722"/>
    <s v="MS410_Payroll Accrual 1B"/>
    <x v="0"/>
    <s v="F8_MS410_PA1B"/>
    <s v="JRNL00538415"/>
    <d v="2021-07-31T00:00:00"/>
    <d v="2021-08-04T00:00:00"/>
    <s v="Yes"/>
    <s v="Measurement-SF"/>
    <x v="0"/>
  </r>
  <r>
    <s v="AA"/>
    <s v="CU00"/>
    <s v="JRNL00546859"/>
    <s v="CF00-OP460-6120-8940"/>
    <s v="CF00"/>
    <s v="OP460"/>
    <s v="6120"/>
    <x v="7"/>
    <s v=""/>
    <x v="2723"/>
    <s v="OP460_Payroll Accrual 1B"/>
    <x v="0"/>
    <s v="F8_OP460_PA1B"/>
    <s v="JRNL00546838"/>
    <d v="2021-12-31T00:00:00"/>
    <d v="2022-01-07T00:00:00"/>
    <s v="Yes"/>
    <s v="Gas Operations-West"/>
    <x v="0"/>
  </r>
  <r>
    <s v="PY"/>
    <s v="FC00"/>
    <s v="JRNL00537580"/>
    <s v="CF00-MS410-6110-8940"/>
    <s v="CF00"/>
    <s v="MS410"/>
    <s v="6110"/>
    <x v="7"/>
    <s v=""/>
    <x v="678"/>
    <s v="FC B22-Salaries"/>
    <x v="0"/>
    <s v=""/>
    <s v="JRNL00537580"/>
    <d v="2021-06-03T00:00:00"/>
    <d v="2021-07-01T00:00:00"/>
    <s v="Yes"/>
    <s v="Measurement-SF"/>
    <x v="1"/>
  </r>
  <r>
    <s v="AA"/>
    <s v="CU00"/>
    <s v="JRNL00545232"/>
    <s v="CF00-MS410-6390-8940"/>
    <s v="CF00"/>
    <s v="MS410"/>
    <s v="6390"/>
    <x v="7"/>
    <s v=""/>
    <x v="2724"/>
    <s v="Clear MS410 Pay and Dept"/>
    <x v="0"/>
    <s v="F5_MS410_PD"/>
    <s v="TARGET"/>
    <d v="2021-10-31T00:00:00"/>
    <d v="2021-11-03T00:00:00"/>
    <s v="Yes"/>
    <s v="Measurement-SF"/>
    <x v="12"/>
  </r>
  <r>
    <s v="AA"/>
    <s v="CU00"/>
    <s v="JRNL00545232"/>
    <s v="CF00-MS410-6330-8940"/>
    <s v="CF00"/>
    <s v="MS410"/>
    <s v="6330"/>
    <x v="7"/>
    <s v=""/>
    <x v="2725"/>
    <s v="Clear MS410 Pay and Dept"/>
    <x v="0"/>
    <s v="F5_MS410_PD"/>
    <s v="TARGET"/>
    <d v="2021-10-31T00:00:00"/>
    <d v="2021-11-03T00:00:00"/>
    <s v="Yes"/>
    <s v="Measurement-SF"/>
    <x v="11"/>
  </r>
  <r>
    <s v="AA"/>
    <s v="CU00"/>
    <s v="JRNL00545232"/>
    <s v="CF00-MS410-6320-8940"/>
    <s v="CF00"/>
    <s v="MS410"/>
    <s v="6320"/>
    <x v="7"/>
    <s v=""/>
    <x v="2726"/>
    <s v="Clear MS410 Pay and Dept"/>
    <x v="0"/>
    <s v="F5_MS410_PD"/>
    <s v="TARGET"/>
    <d v="2021-10-31T00:00:00"/>
    <d v="2021-11-03T00:00:00"/>
    <s v="Yes"/>
    <s v="Measurement-SF"/>
    <x v="2"/>
  </r>
  <r>
    <s v="AA"/>
    <s v="CU00"/>
    <s v="JRNL00545232"/>
    <s v="CF00-MS410-6310-8940"/>
    <s v="CF00"/>
    <s v="MS410"/>
    <s v="6310"/>
    <x v="7"/>
    <s v=""/>
    <x v="2727"/>
    <s v="Clear MS410 Pay and Dept"/>
    <x v="0"/>
    <s v="F5_MS410_PD"/>
    <s v="TARGET"/>
    <d v="2021-10-31T00:00:00"/>
    <d v="2021-11-03T00:00:00"/>
    <s v="Yes"/>
    <s v="Measurement-SF"/>
    <x v="10"/>
  </r>
  <r>
    <s v="AA"/>
    <s v="CU00"/>
    <s v="JRNL00545232"/>
    <s v="CF00-MS410-6290-8940"/>
    <s v="CF00"/>
    <s v="MS410"/>
    <s v="6290"/>
    <x v="7"/>
    <s v=""/>
    <x v="2728"/>
    <s v="Clear MS410 Pay and Dept"/>
    <x v="0"/>
    <s v="F5_MS410_PD"/>
    <s v="TARGET"/>
    <d v="2021-10-31T00:00:00"/>
    <d v="2021-11-03T00:00:00"/>
    <s v="Yes"/>
    <s v="Measurement-SF"/>
    <x v="8"/>
  </r>
  <r>
    <s v="AA"/>
    <s v="CU00"/>
    <s v="JRNL00543475"/>
    <s v="CF00-MS410-6330-8940"/>
    <s v="CF00"/>
    <s v="MS410"/>
    <s v="6330"/>
    <x v="7"/>
    <s v=""/>
    <x v="2729"/>
    <s v="Clear MS410 Pay and Dept"/>
    <x v="0"/>
    <s v="F5_MS410_PD"/>
    <s v="TARGET"/>
    <d v="2021-09-30T00:00:00"/>
    <d v="2021-10-05T00:00:00"/>
    <s v="Yes"/>
    <s v="Measurement-SF"/>
    <x v="11"/>
  </r>
  <r>
    <s v="AA"/>
    <s v="CU00"/>
    <s v="JRNL00543475"/>
    <s v="CF00-MS410-6320-8940"/>
    <s v="CF00"/>
    <s v="MS410"/>
    <s v="6320"/>
    <x v="7"/>
    <s v=""/>
    <x v="895"/>
    <s v="Clear MS410 Pay and Dept"/>
    <x v="0"/>
    <s v="F5_MS410_PD"/>
    <s v="TARGET"/>
    <d v="2021-09-30T00:00:00"/>
    <d v="2021-10-05T00:00:00"/>
    <s v="Yes"/>
    <s v="Measurement-SF"/>
    <x v="2"/>
  </r>
  <r>
    <s v="AA"/>
    <s v="CU00"/>
    <s v="JRNL00543475"/>
    <s v="CF00-MS410-6310-8940"/>
    <s v="CF00"/>
    <s v="MS410"/>
    <s v="6310"/>
    <x v="7"/>
    <s v=""/>
    <x v="2730"/>
    <s v="Clear MS410 Pay and Dept"/>
    <x v="0"/>
    <s v="F5_MS410_PD"/>
    <s v="TARGET"/>
    <d v="2021-09-30T00:00:00"/>
    <d v="2021-10-05T00:00:00"/>
    <s v="Yes"/>
    <s v="Measurement-SF"/>
    <x v="10"/>
  </r>
  <r>
    <s v="AA"/>
    <s v="CU00"/>
    <s v="JRNL00543475"/>
    <s v="CF00-MS410-6290-8940"/>
    <s v="CF00"/>
    <s v="MS410"/>
    <s v="6290"/>
    <x v="7"/>
    <s v=""/>
    <x v="2731"/>
    <s v="Clear MS410 Pay and Dept"/>
    <x v="0"/>
    <s v="F5_MS410_PD"/>
    <s v="TARGET"/>
    <d v="2021-09-30T00:00:00"/>
    <d v="2021-10-05T00:00:00"/>
    <s v="Yes"/>
    <s v="Measurement-SF"/>
    <x v="8"/>
  </r>
  <r>
    <s v="AA"/>
    <s v="CU00"/>
    <s v="JRNL00543475"/>
    <s v="CF00-MS410-6250-8940"/>
    <s v="CF00"/>
    <s v="MS410"/>
    <s v="6250"/>
    <x v="7"/>
    <s v=""/>
    <x v="2181"/>
    <s v="Clear MS410 Pay and Dept"/>
    <x v="0"/>
    <s v="F5_MS410_PD"/>
    <s v="TARGET"/>
    <d v="2021-09-30T00:00:00"/>
    <d v="2021-10-05T00:00:00"/>
    <s v="Yes"/>
    <s v="Measurement-SF"/>
    <x v="13"/>
  </r>
  <r>
    <s v="AA"/>
    <s v="CU00"/>
    <s v="JRNL00543475"/>
    <s v="CF00-MS410-6240-8940"/>
    <s v="CF00"/>
    <s v="MS410"/>
    <s v="6240"/>
    <x v="7"/>
    <s v=""/>
    <x v="2732"/>
    <s v="Clear MS410 Pay and Dept"/>
    <x v="0"/>
    <s v="F5_MS410_PD"/>
    <s v="TARGET"/>
    <d v="2021-09-30T00:00:00"/>
    <d v="2021-10-05T00:00:00"/>
    <s v="Yes"/>
    <s v="Measurement-SF"/>
    <x v="9"/>
  </r>
  <r>
    <s v="AA"/>
    <s v="CU00"/>
    <s v="JRNL00543475"/>
    <s v="CF00-MS410-6220-8940"/>
    <s v="CF00"/>
    <s v="MS410"/>
    <s v="6220"/>
    <x v="7"/>
    <s v=""/>
    <x v="2733"/>
    <s v="Clear MS410 Pay and Dept"/>
    <x v="0"/>
    <s v="F5_MS410_PD"/>
    <s v="TARGET"/>
    <d v="2021-09-30T00:00:00"/>
    <d v="2021-10-05T00:00:00"/>
    <s v="Yes"/>
    <s v="Measurement-SF"/>
    <x v="4"/>
  </r>
  <r>
    <s v="AA"/>
    <s v="CU00"/>
    <s v="JRNL00543475"/>
    <s v="CF00-MS410-6210-8940"/>
    <s v="CF00"/>
    <s v="MS410"/>
    <s v="6210"/>
    <x v="7"/>
    <s v=""/>
    <x v="2734"/>
    <s v="Clear MS410 Pay and Dept"/>
    <x v="0"/>
    <s v="F5_MS410_PD"/>
    <s v="TARGET"/>
    <d v="2021-09-30T00:00:00"/>
    <d v="2021-10-05T00:00:00"/>
    <s v="Yes"/>
    <s v="Measurement-SF"/>
    <x v="3"/>
  </r>
  <r>
    <s v="AA"/>
    <s v="CU00"/>
    <s v="JRNL00543475"/>
    <s v="CF00-MS410-6110-8940"/>
    <s v="CF00"/>
    <s v="MS410"/>
    <s v="6110"/>
    <x v="7"/>
    <s v=""/>
    <x v="2735"/>
    <s v="Clear MS410 Pay and Dept"/>
    <x v="0"/>
    <s v="F5_MS410_PD"/>
    <s v="TARGET"/>
    <d v="2021-09-30T00:00:00"/>
    <d v="2021-10-05T00:00:00"/>
    <s v="Yes"/>
    <s v="Measurement-SF"/>
    <x v="1"/>
  </r>
  <r>
    <s v="AA"/>
    <s v="CU00"/>
    <s v="JRNL00543475"/>
    <s v="CF00-MS410-6390-8940"/>
    <s v="CF00"/>
    <s v="MS410"/>
    <s v="6390"/>
    <x v="7"/>
    <s v=""/>
    <x v="2488"/>
    <s v="Clear MS410 Pay and Dept"/>
    <x v="0"/>
    <s v="F5_MS410_PD"/>
    <s v="TARGET"/>
    <d v="2021-09-30T00:00:00"/>
    <d v="2021-10-05T00:00:00"/>
    <s v="Yes"/>
    <s v="Measurement-SF"/>
    <x v="12"/>
  </r>
  <r>
    <s v="AA"/>
    <s v="CU00"/>
    <s v="JRNL00538406"/>
    <s v="CF00-MS410-6210-8940"/>
    <s v="CF00"/>
    <s v="MS410"/>
    <s v="6210"/>
    <x v="7"/>
    <s v=""/>
    <x v="2736"/>
    <s v="Clear MS410 Pay and Dept"/>
    <x v="0"/>
    <s v="F5_MS410_PD"/>
    <s v="TARGET"/>
    <d v="2021-06-30T00:00:00"/>
    <d v="2021-07-06T00:00:00"/>
    <s v="Yes"/>
    <s v="Measurement-SF"/>
    <x v="3"/>
  </r>
  <r>
    <s v="AA"/>
    <s v="CU00"/>
    <s v="JRNL00538406"/>
    <s v="CF00-MS410-6120-8940"/>
    <s v="CF00"/>
    <s v="MS410"/>
    <s v="6120"/>
    <x v="7"/>
    <s v=""/>
    <x v="2737"/>
    <s v="Clear MS410 Pay and Dept"/>
    <x v="0"/>
    <s v="F5_MS410_PD"/>
    <s v="TARGET"/>
    <d v="2021-06-30T00:00:00"/>
    <d v="2021-07-06T00:00:00"/>
    <s v="Yes"/>
    <s v="Measurement-SF"/>
    <x v="0"/>
  </r>
  <r>
    <s v="AA"/>
    <s v="CU00"/>
    <s v="JRNL00538406"/>
    <s v="CF00-MS410-6110-8940"/>
    <s v="CF00"/>
    <s v="MS410"/>
    <s v="6110"/>
    <x v="7"/>
    <s v=""/>
    <x v="2738"/>
    <s v="Clear MS410 Pay and Dept"/>
    <x v="0"/>
    <s v="F5_MS410_PD"/>
    <s v="TARGET"/>
    <d v="2021-06-30T00:00:00"/>
    <d v="2021-07-06T00:00:00"/>
    <s v="Yes"/>
    <s v="Measurement-SF"/>
    <x v="1"/>
  </r>
  <r>
    <s v="AA"/>
    <s v="CU00"/>
    <s v="JRNL00538406"/>
    <s v="CF00-MS410-6290-8940"/>
    <s v="CF00"/>
    <s v="MS410"/>
    <s v="6290"/>
    <x v="7"/>
    <s v=""/>
    <x v="2739"/>
    <s v="Clear MS410 Pay and Dept"/>
    <x v="0"/>
    <s v="F5_MS410_PD"/>
    <s v="TARGET"/>
    <d v="2021-06-30T00:00:00"/>
    <d v="2021-07-06T00:00:00"/>
    <s v="Yes"/>
    <s v="Measurement-SF"/>
    <x v="8"/>
  </r>
  <r>
    <s v="AA"/>
    <s v="CU00"/>
    <s v="JRNL00538406"/>
    <s v="CF00-MS410-6240-8940"/>
    <s v="CF00"/>
    <s v="MS410"/>
    <s v="6240"/>
    <x v="7"/>
    <s v=""/>
    <x v="1234"/>
    <s v="Clear MS410 Pay and Dept"/>
    <x v="0"/>
    <s v="F5_MS410_PD"/>
    <s v="TARGET"/>
    <d v="2021-06-30T00:00:00"/>
    <d v="2021-07-06T00:00:00"/>
    <s v="Yes"/>
    <s v="Measurement-SF"/>
    <x v="9"/>
  </r>
  <r>
    <s v="AA"/>
    <s v="CU00"/>
    <s v="JRNL00538406"/>
    <s v="CF00-MS410-6220-8940"/>
    <s v="CF00"/>
    <s v="MS410"/>
    <s v="6220"/>
    <x v="7"/>
    <s v=""/>
    <x v="2740"/>
    <s v="Clear MS410 Pay and Dept"/>
    <x v="0"/>
    <s v="F5_MS410_PD"/>
    <s v="TARGET"/>
    <d v="2021-06-30T00:00:00"/>
    <d v="2021-07-06T00:00:00"/>
    <s v="Yes"/>
    <s v="Measurement-SF"/>
    <x v="4"/>
  </r>
  <r>
    <s v="AA"/>
    <s v="CU00"/>
    <s v="JRNL00538406"/>
    <s v="CF00-MS410-6390-8940"/>
    <s v="CF00"/>
    <s v="MS410"/>
    <s v="6390"/>
    <x v="7"/>
    <s v=""/>
    <x v="2341"/>
    <s v="Clear MS410 Pay and Dept"/>
    <x v="0"/>
    <s v="F5_MS410_PD"/>
    <s v="TARGET"/>
    <d v="2021-06-30T00:00:00"/>
    <d v="2021-07-06T00:00:00"/>
    <s v="Yes"/>
    <s v="Measurement-SF"/>
    <x v="12"/>
  </r>
  <r>
    <s v="AP-ACCR"/>
    <s v="CF00"/>
    <s v="JRNL00543608"/>
    <s v="CF00-FC460-7830-8940"/>
    <s v="CF00"/>
    <s v="FC460"/>
    <s v="7830"/>
    <x v="7"/>
    <s v=""/>
    <x v="2741"/>
    <s v="Accrue-HEATH CONSULTANTS INCORPORATED"/>
    <x v="0"/>
    <s v="1091364"/>
    <s v="JRNL00543563"/>
    <d v="2021-10-31T00:00:00"/>
    <d v="2021-10-06T00:00:00"/>
    <s v="Yes"/>
    <s v="Facilities-West"/>
    <x v="16"/>
  </r>
  <r>
    <s v="AP-ACCR"/>
    <s v="CF00"/>
    <s v="JRNL00543563"/>
    <s v="CF00-FC460-7830-8940"/>
    <s v="CF00"/>
    <s v="FC460"/>
    <s v="7830"/>
    <x v="7"/>
    <s v=""/>
    <x v="2742"/>
    <s v="Accrue-HEATH CONSULTANTS INCORPORATED"/>
    <x v="0"/>
    <s v="1091364"/>
    <s v="JRNL00543563"/>
    <d v="2021-09-30T00:00:00"/>
    <d v="2021-10-06T00:00:00"/>
    <s v="Yes"/>
    <s v="Facilities-West"/>
    <x v="16"/>
  </r>
  <r>
    <s v="AA"/>
    <s v="CU00"/>
    <s v="JRNL00536618"/>
    <s v="CF00-OP460-6110-8940"/>
    <s v="CF00"/>
    <s v="OP460"/>
    <s v="6110"/>
    <x v="7"/>
    <s v=""/>
    <x v="2743"/>
    <s v="OP460_Payroll Accrual 1A"/>
    <x v="0"/>
    <s v="F8_OP460_PA1A"/>
    <s v="JRNL00536574"/>
    <d v="2021-06-30T00:00:00"/>
    <d v="2021-07-06T00:00:00"/>
    <s v="Yes"/>
    <s v="Gas Operations-West"/>
    <x v="1"/>
  </r>
  <r>
    <s v="PY"/>
    <s v="FC00"/>
    <s v="JRNL00535900"/>
    <s v="CF00-OP460-6110-8940"/>
    <s v="CF00"/>
    <s v="OP460"/>
    <s v="6110"/>
    <x v="7"/>
    <s v=""/>
    <x v="2619"/>
    <s v="FC B18-Salaries"/>
    <x v="0"/>
    <s v=""/>
    <s v="JRNL00535900"/>
    <d v="2021-05-06T00:00:00"/>
    <d v="2021-06-01T00:00:00"/>
    <s v="Yes"/>
    <s v="Gas Operations-West"/>
    <x v="1"/>
  </r>
  <r>
    <s v="AA"/>
    <s v="CU00"/>
    <s v="JRNL00538448"/>
    <s v="CF00-MS410-6110-8940"/>
    <s v="CF00"/>
    <s v="MS410"/>
    <s v="6110"/>
    <x v="7"/>
    <s v=""/>
    <x v="2744"/>
    <s v="MS410_Payroll Accrual 1A"/>
    <x v="0"/>
    <s v="F8_MS410_PA1A"/>
    <s v="JRNL00538415"/>
    <d v="2021-07-31T00:00:00"/>
    <d v="2021-08-04T00:00:00"/>
    <s v="Yes"/>
    <s v="Measurement-SF"/>
    <x v="1"/>
  </r>
  <r>
    <s v="AP-ACCR"/>
    <s v="CF00"/>
    <s v="JRNL00541913"/>
    <s v="CF00-FC460-7830-8940"/>
    <s v="CF00"/>
    <s v="FC460"/>
    <s v="7830"/>
    <x v="7"/>
    <s v=""/>
    <x v="2685"/>
    <s v="Accrue-SUNSHINE STATE ONE CALL OF FLOR"/>
    <x v="0"/>
    <s v="PS-INV1002191"/>
    <s v="JRNL00541780"/>
    <d v="2021-09-30T00:00:00"/>
    <d v="2021-09-08T00:00:00"/>
    <s v="Yes"/>
    <s v="Facilities-West"/>
    <x v="16"/>
  </r>
  <r>
    <s v="AP-ACCR"/>
    <s v="CF00"/>
    <s v="JRNL00541780"/>
    <s v="CF00-FC460-7830-8940"/>
    <s v="CF00"/>
    <s v="FC460"/>
    <s v="7830"/>
    <x v="7"/>
    <s v=""/>
    <x v="2618"/>
    <s v="Accrue-SUNSHINE STATE ONE CALL OF FLOR"/>
    <x v="0"/>
    <s v="PS-INV1002191"/>
    <s v="JRNL00541780"/>
    <d v="2021-08-31T00:00:00"/>
    <d v="2021-09-08T00:00:00"/>
    <s v="Yes"/>
    <s v="Facilities-West"/>
    <x v="16"/>
  </r>
  <r>
    <s v="AA"/>
    <s v="CU00"/>
    <s v="JRNL00538406"/>
    <s v="CF00-MS410-6330-8940"/>
    <s v="CF00"/>
    <s v="MS410"/>
    <s v="6330"/>
    <x v="7"/>
    <s v=""/>
    <x v="999"/>
    <s v="Clear MS410 Pay and Dept"/>
    <x v="0"/>
    <s v="F5_MS410_PD"/>
    <s v="TARGET"/>
    <d v="2021-06-30T00:00:00"/>
    <d v="2021-07-06T00:00:00"/>
    <s v="Yes"/>
    <s v="Measurement-SF"/>
    <x v="11"/>
  </r>
  <r>
    <s v="AA"/>
    <s v="CU00"/>
    <s v="JRNL00538406"/>
    <s v="CF00-MS410-6320-8940"/>
    <s v="CF00"/>
    <s v="MS410"/>
    <s v="6320"/>
    <x v="7"/>
    <s v=""/>
    <x v="2745"/>
    <s v="Clear MS410 Pay and Dept"/>
    <x v="0"/>
    <s v="F5_MS410_PD"/>
    <s v="TARGET"/>
    <d v="2021-06-30T00:00:00"/>
    <d v="2021-07-06T00:00:00"/>
    <s v="Yes"/>
    <s v="Measurement-SF"/>
    <x v="2"/>
  </r>
  <r>
    <s v="AA"/>
    <s v="CU00"/>
    <s v="JRNL00538406"/>
    <s v="CF00-MS410-6310-8940"/>
    <s v="CF00"/>
    <s v="MS410"/>
    <s v="6310"/>
    <x v="7"/>
    <s v=""/>
    <x v="2746"/>
    <s v="Clear MS410 Pay and Dept"/>
    <x v="0"/>
    <s v="F5_MS410_PD"/>
    <s v="TARGET"/>
    <d v="2021-06-30T00:00:00"/>
    <d v="2021-07-06T00:00:00"/>
    <s v="Yes"/>
    <s v="Measurement-SF"/>
    <x v="10"/>
  </r>
  <r>
    <s v="AA"/>
    <s v="CU00"/>
    <s v="JRNL00533152"/>
    <s v="CF00-MS410-6220-8940"/>
    <s v="CF00"/>
    <s v="MS410"/>
    <s v="6220"/>
    <x v="7"/>
    <s v=""/>
    <x v="2747"/>
    <s v="Clear MS410 Pay and Dept"/>
    <x v="0"/>
    <s v="F5_MS410_PD"/>
    <s v="TARGET"/>
    <d v="2021-03-31T00:00:00"/>
    <d v="2021-04-06T00:00:00"/>
    <s v="Yes"/>
    <s v="Measurement-SF"/>
    <x v="4"/>
  </r>
  <r>
    <s v="AA"/>
    <s v="CU00"/>
    <s v="JRNL00533152"/>
    <s v="CF00-MS410-6210-8940"/>
    <s v="CF00"/>
    <s v="MS410"/>
    <s v="6210"/>
    <x v="7"/>
    <s v=""/>
    <x v="2748"/>
    <s v="Clear MS410 Pay and Dept"/>
    <x v="0"/>
    <s v="F5_MS410_PD"/>
    <s v="TARGET"/>
    <d v="2021-03-31T00:00:00"/>
    <d v="2021-04-06T00:00:00"/>
    <s v="Yes"/>
    <s v="Measurement-SF"/>
    <x v="3"/>
  </r>
  <r>
    <s v="AA"/>
    <s v="CU00"/>
    <s v="JRNL00533152"/>
    <s v="CF00-MS410-6120-8940"/>
    <s v="CF00"/>
    <s v="MS410"/>
    <s v="6120"/>
    <x v="7"/>
    <s v=""/>
    <x v="972"/>
    <s v="Clear MS410 Pay and Dept"/>
    <x v="0"/>
    <s v="F5_MS410_PD"/>
    <s v="TARGET"/>
    <d v="2021-03-31T00:00:00"/>
    <d v="2021-04-06T00:00:00"/>
    <s v="Yes"/>
    <s v="Measurement-SF"/>
    <x v="0"/>
  </r>
  <r>
    <s v="AA"/>
    <s v="CU00"/>
    <s v="JRNL00533152"/>
    <s v="CF00-MS410-6110-8940"/>
    <s v="CF00"/>
    <s v="MS410"/>
    <s v="6110"/>
    <x v="7"/>
    <s v=""/>
    <x v="2649"/>
    <s v="Clear MS410 Pay and Dept"/>
    <x v="0"/>
    <s v="F5_MS410_PD"/>
    <s v="TARGET"/>
    <d v="2021-03-31T00:00:00"/>
    <d v="2021-04-06T00:00:00"/>
    <s v="Yes"/>
    <s v="Measurement-SF"/>
    <x v="1"/>
  </r>
  <r>
    <s v="AA"/>
    <s v="CU00"/>
    <s v="JRNL00534916"/>
    <s v="CF00-MS410-6110-8940"/>
    <s v="CF00"/>
    <s v="MS410"/>
    <s v="6110"/>
    <x v="7"/>
    <s v=""/>
    <x v="2749"/>
    <s v="Clear MS410 Pay and Dept"/>
    <x v="0"/>
    <s v="F5_MS410_PD"/>
    <s v="TARGET"/>
    <d v="2021-04-30T00:00:00"/>
    <d v="2021-05-05T00:00:00"/>
    <s v="Yes"/>
    <s v="Measurement-SF"/>
    <x v="1"/>
  </r>
  <r>
    <s v="AA"/>
    <s v="CU00"/>
    <s v="JRNL00534916"/>
    <s v="CF00-MS410-6390-8940"/>
    <s v="CF00"/>
    <s v="MS410"/>
    <s v="6390"/>
    <x v="7"/>
    <s v=""/>
    <x v="2668"/>
    <s v="Clear MS410 Pay and Dept"/>
    <x v="0"/>
    <s v="F5_MS410_PD"/>
    <s v="TARGET"/>
    <d v="2021-04-30T00:00:00"/>
    <d v="2021-05-05T00:00:00"/>
    <s v="Yes"/>
    <s v="Measurement-SF"/>
    <x v="12"/>
  </r>
  <r>
    <s v="AA"/>
    <s v="CU00"/>
    <s v="JRNL00534916"/>
    <s v="CF00-MS410-6330-8940"/>
    <s v="CF00"/>
    <s v="MS410"/>
    <s v="6330"/>
    <x v="7"/>
    <s v=""/>
    <x v="2750"/>
    <s v="Clear MS410 Pay and Dept"/>
    <x v="0"/>
    <s v="F5_MS410_PD"/>
    <s v="TARGET"/>
    <d v="2021-04-30T00:00:00"/>
    <d v="2021-05-05T00:00:00"/>
    <s v="Yes"/>
    <s v="Measurement-SF"/>
    <x v="11"/>
  </r>
  <r>
    <s v="AA"/>
    <s v="CU00"/>
    <s v="JRNL00534916"/>
    <s v="CF00-MS410-6320-8940"/>
    <s v="CF00"/>
    <s v="MS410"/>
    <s v="6320"/>
    <x v="7"/>
    <s v=""/>
    <x v="2751"/>
    <s v="Clear MS410 Pay and Dept"/>
    <x v="0"/>
    <s v="F5_MS410_PD"/>
    <s v="TARGET"/>
    <d v="2021-04-30T00:00:00"/>
    <d v="2021-05-05T00:00:00"/>
    <s v="Yes"/>
    <s v="Measurement-SF"/>
    <x v="2"/>
  </r>
  <r>
    <s v="AA"/>
    <s v="CU00"/>
    <s v="JRNL00534916"/>
    <s v="CF00-MS410-6310-8940"/>
    <s v="CF00"/>
    <s v="MS410"/>
    <s v="6310"/>
    <x v="7"/>
    <s v=""/>
    <x v="2752"/>
    <s v="Clear MS410 Pay and Dept"/>
    <x v="0"/>
    <s v="F5_MS410_PD"/>
    <s v="TARGET"/>
    <d v="2021-04-30T00:00:00"/>
    <d v="2021-05-05T00:00:00"/>
    <s v="Yes"/>
    <s v="Measurement-SF"/>
    <x v="10"/>
  </r>
  <r>
    <s v="AA"/>
    <s v="CU00"/>
    <s v="JRNL00533152"/>
    <s v="CF00-MS410-6290-8940"/>
    <s v="CF00"/>
    <s v="MS410"/>
    <s v="6290"/>
    <x v="7"/>
    <s v=""/>
    <x v="2753"/>
    <s v="Clear MS410 Pay and Dept"/>
    <x v="0"/>
    <s v="F5_MS410_PD"/>
    <s v="TARGET"/>
    <d v="2021-03-31T00:00:00"/>
    <d v="2021-04-06T00:00:00"/>
    <s v="Yes"/>
    <s v="Measurement-SF"/>
    <x v="8"/>
  </r>
  <r>
    <s v="AA"/>
    <s v="CU00"/>
    <s v="JRNL00533152"/>
    <s v="CF00-MS410-6250-8940"/>
    <s v="CF00"/>
    <s v="MS410"/>
    <s v="6250"/>
    <x v="7"/>
    <s v=""/>
    <x v="2754"/>
    <s v="Clear MS410 Pay and Dept"/>
    <x v="0"/>
    <s v="F5_MS410_PD"/>
    <s v="TARGET"/>
    <d v="2021-03-31T00:00:00"/>
    <d v="2021-04-06T00:00:00"/>
    <s v="Yes"/>
    <s v="Measurement-SF"/>
    <x v="13"/>
  </r>
  <r>
    <s v="AA"/>
    <s v="CU00"/>
    <s v="JRNL00533152"/>
    <s v="CF00-MS410-6240-8940"/>
    <s v="CF00"/>
    <s v="MS410"/>
    <s v="6240"/>
    <x v="7"/>
    <s v=""/>
    <x v="2587"/>
    <s v="Clear MS410 Pay and Dept"/>
    <x v="0"/>
    <s v="F5_MS410_PD"/>
    <s v="TARGET"/>
    <d v="2021-03-31T00:00:00"/>
    <d v="2021-04-06T00:00:00"/>
    <s v="Yes"/>
    <s v="Measurement-SF"/>
    <x v="9"/>
  </r>
  <r>
    <s v="AA"/>
    <s v="CU00"/>
    <s v="JRNL00534916"/>
    <s v="CF00-MS410-6290-8940"/>
    <s v="CF00"/>
    <s v="MS410"/>
    <s v="6290"/>
    <x v="7"/>
    <s v=""/>
    <x v="2755"/>
    <s v="Clear MS410 Pay and Dept"/>
    <x v="0"/>
    <s v="F5_MS410_PD"/>
    <s v="TARGET"/>
    <d v="2021-04-30T00:00:00"/>
    <d v="2021-05-05T00:00:00"/>
    <s v="Yes"/>
    <s v="Measurement-SF"/>
    <x v="8"/>
  </r>
  <r>
    <s v="AA"/>
    <s v="CU00"/>
    <s v="JRNL00534916"/>
    <s v="CF00-MS410-6240-8940"/>
    <s v="CF00"/>
    <s v="MS410"/>
    <s v="6240"/>
    <x v="7"/>
    <s v=""/>
    <x v="2424"/>
    <s v="Clear MS410 Pay and Dept"/>
    <x v="0"/>
    <s v="F5_MS410_PD"/>
    <s v="TARGET"/>
    <d v="2021-04-30T00:00:00"/>
    <d v="2021-05-05T00:00:00"/>
    <s v="Yes"/>
    <s v="Measurement-SF"/>
    <x v="9"/>
  </r>
  <r>
    <s v="AA"/>
    <s v="CU00"/>
    <s v="JRNL00534916"/>
    <s v="CF00-MS410-6220-8940"/>
    <s v="CF00"/>
    <s v="MS410"/>
    <s v="6220"/>
    <x v="7"/>
    <s v=""/>
    <x v="2096"/>
    <s v="Clear MS410 Pay and Dept"/>
    <x v="0"/>
    <s v="F5_MS410_PD"/>
    <s v="TARGET"/>
    <d v="2021-04-30T00:00:00"/>
    <d v="2021-05-05T00:00:00"/>
    <s v="Yes"/>
    <s v="Measurement-SF"/>
    <x v="4"/>
  </r>
  <r>
    <s v="AA"/>
    <s v="CU00"/>
    <s v="JRNL00533152"/>
    <s v="CF00-MS410-6390-8940"/>
    <s v="CF00"/>
    <s v="MS410"/>
    <s v="6390"/>
    <x v="7"/>
    <s v=""/>
    <x v="2536"/>
    <s v="Clear MS410 Pay and Dept"/>
    <x v="0"/>
    <s v="F5_MS410_PD"/>
    <s v="TARGET"/>
    <d v="2021-03-31T00:00:00"/>
    <d v="2021-04-06T00:00:00"/>
    <s v="Yes"/>
    <s v="Measurement-SF"/>
    <x v="12"/>
  </r>
  <r>
    <s v="AA"/>
    <s v="CU00"/>
    <s v="JRNL00533152"/>
    <s v="CF00-MS410-6330-8940"/>
    <s v="CF00"/>
    <s v="MS410"/>
    <s v="6330"/>
    <x v="7"/>
    <s v=""/>
    <x v="2716"/>
    <s v="Clear MS410 Pay and Dept"/>
    <x v="0"/>
    <s v="F5_MS410_PD"/>
    <s v="TARGET"/>
    <d v="2021-03-31T00:00:00"/>
    <d v="2021-04-06T00:00:00"/>
    <s v="Yes"/>
    <s v="Measurement-SF"/>
    <x v="11"/>
  </r>
  <r>
    <s v="AA"/>
    <s v="CU00"/>
    <s v="JRNL00534916"/>
    <s v="CF00-MS410-6210-8940"/>
    <s v="CF00"/>
    <s v="MS410"/>
    <s v="6210"/>
    <x v="7"/>
    <s v=""/>
    <x v="2756"/>
    <s v="Clear MS410 Pay and Dept"/>
    <x v="0"/>
    <s v="F5_MS410_PD"/>
    <s v="TARGET"/>
    <d v="2021-04-30T00:00:00"/>
    <d v="2021-05-05T00:00:00"/>
    <s v="Yes"/>
    <s v="Measurement-SF"/>
    <x v="3"/>
  </r>
  <r>
    <s v="AA"/>
    <s v="CU00"/>
    <s v="JRNL00534916"/>
    <s v="CF00-MS410-6120-8940"/>
    <s v="CF00"/>
    <s v="MS410"/>
    <s v="6120"/>
    <x v="7"/>
    <s v=""/>
    <x v="2757"/>
    <s v="Clear MS410 Pay and Dept"/>
    <x v="0"/>
    <s v="F5_MS410_PD"/>
    <s v="TARGET"/>
    <d v="2021-04-30T00:00:00"/>
    <d v="2021-05-05T00:00:00"/>
    <s v="Yes"/>
    <s v="Measurement-SF"/>
    <x v="0"/>
  </r>
  <r>
    <s v="AA"/>
    <s v="CU00"/>
    <s v="JRNL00533152"/>
    <s v="CF00-MS410-6320-8940"/>
    <s v="CF00"/>
    <s v="MS410"/>
    <s v="6320"/>
    <x v="7"/>
    <s v=""/>
    <x v="2758"/>
    <s v="Clear MS410 Pay and Dept"/>
    <x v="0"/>
    <s v="F5_MS410_PD"/>
    <s v="TARGET"/>
    <d v="2021-03-31T00:00:00"/>
    <d v="2021-04-06T00:00:00"/>
    <s v="Yes"/>
    <s v="Measurement-SF"/>
    <x v="2"/>
  </r>
  <r>
    <s v="AA"/>
    <s v="CU00"/>
    <s v="JRNL00533152"/>
    <s v="CF00-MS410-6310-8940"/>
    <s v="CF00"/>
    <s v="MS410"/>
    <s v="6310"/>
    <x v="7"/>
    <s v=""/>
    <x v="1586"/>
    <s v="Clear MS410 Pay and Dept"/>
    <x v="0"/>
    <s v="F5_MS410_PD"/>
    <s v="TARGET"/>
    <d v="2021-03-31T00:00:00"/>
    <d v="2021-04-06T00:00:00"/>
    <s v="Yes"/>
    <s v="Measurement-SF"/>
    <x v="10"/>
  </r>
  <r>
    <s v="AA"/>
    <s v="CU00"/>
    <s v="JRNL00540114"/>
    <s v="CF00-MS410-6390-8940"/>
    <s v="CF00"/>
    <s v="MS410"/>
    <s v="6390"/>
    <x v="7"/>
    <s v=""/>
    <x v="2759"/>
    <s v="Clear MS410 Pay and Dept"/>
    <x v="0"/>
    <s v="F5_MS410_PD"/>
    <s v="TARGET"/>
    <d v="2021-07-31T00:00:00"/>
    <d v="2021-08-04T00:00:00"/>
    <s v="Yes"/>
    <s v="Measurement-SF"/>
    <x v="12"/>
  </r>
  <r>
    <s v="AA"/>
    <s v="CU00"/>
    <s v="JRNL00540114"/>
    <s v="CF00-MS410-6330-8940"/>
    <s v="CF00"/>
    <s v="MS410"/>
    <s v="6330"/>
    <x v="7"/>
    <s v=""/>
    <x v="2760"/>
    <s v="Clear MS410 Pay and Dept"/>
    <x v="0"/>
    <s v="F5_MS410_PD"/>
    <s v="TARGET"/>
    <d v="2021-07-31T00:00:00"/>
    <d v="2021-08-04T00:00:00"/>
    <s v="Yes"/>
    <s v="Measurement-SF"/>
    <x v="11"/>
  </r>
  <r>
    <s v="AA"/>
    <s v="CU00"/>
    <s v="JRNL00540114"/>
    <s v="CF00-MS410-6320-8940"/>
    <s v="CF00"/>
    <s v="MS410"/>
    <s v="6320"/>
    <x v="7"/>
    <s v=""/>
    <x v="2761"/>
    <s v="Clear MS410 Pay and Dept"/>
    <x v="0"/>
    <s v="F5_MS410_PD"/>
    <s v="TARGET"/>
    <d v="2021-07-31T00:00:00"/>
    <d v="2021-08-04T00:00:00"/>
    <s v="Yes"/>
    <s v="Measurement-SF"/>
    <x v="2"/>
  </r>
  <r>
    <s v="AA"/>
    <s v="CU00"/>
    <s v="JRNL00540114"/>
    <s v="CF00-MS410-6310-8940"/>
    <s v="CF00"/>
    <s v="MS410"/>
    <s v="6310"/>
    <x v="7"/>
    <s v=""/>
    <x v="2758"/>
    <s v="Clear MS410 Pay and Dept"/>
    <x v="0"/>
    <s v="F5_MS410_PD"/>
    <s v="TARGET"/>
    <d v="2021-07-31T00:00:00"/>
    <d v="2021-08-04T00:00:00"/>
    <s v="Yes"/>
    <s v="Measurement-SF"/>
    <x v="10"/>
  </r>
  <r>
    <s v="AA"/>
    <s v="CU00"/>
    <s v="JRNL00540114"/>
    <s v="CF00-MS410-6290-8940"/>
    <s v="CF00"/>
    <s v="MS410"/>
    <s v="6290"/>
    <x v="7"/>
    <s v=""/>
    <x v="2762"/>
    <s v="Clear MS410 Pay and Dept"/>
    <x v="0"/>
    <s v="F5_MS410_PD"/>
    <s v="TARGET"/>
    <d v="2021-07-31T00:00:00"/>
    <d v="2021-08-04T00:00:00"/>
    <s v="Yes"/>
    <s v="Measurement-SF"/>
    <x v="8"/>
  </r>
  <r>
    <s v="AA"/>
    <s v="CU00"/>
    <s v="JRNL00540114"/>
    <s v="CF00-MS410-6250-8940"/>
    <s v="CF00"/>
    <s v="MS410"/>
    <s v="6250"/>
    <x v="7"/>
    <s v=""/>
    <x v="1003"/>
    <s v="Clear MS410 Pay and Dept"/>
    <x v="0"/>
    <s v="F5_MS410_PD"/>
    <s v="TARGET"/>
    <d v="2021-07-31T00:00:00"/>
    <d v="2021-08-04T00:00:00"/>
    <s v="Yes"/>
    <s v="Measurement-SF"/>
    <x v="13"/>
  </r>
  <r>
    <s v="AA"/>
    <s v="CU00"/>
    <s v="JRNL00540114"/>
    <s v="CF00-MS410-6240-8940"/>
    <s v="CF00"/>
    <s v="MS410"/>
    <s v="6240"/>
    <x v="7"/>
    <s v=""/>
    <x v="2537"/>
    <s v="Clear MS410 Pay and Dept"/>
    <x v="0"/>
    <s v="F5_MS410_PD"/>
    <s v="TARGET"/>
    <d v="2021-07-31T00:00:00"/>
    <d v="2021-08-04T00:00:00"/>
    <s v="Yes"/>
    <s v="Measurement-SF"/>
    <x v="9"/>
  </r>
  <r>
    <s v="AA"/>
    <s v="CU00"/>
    <s v="JRNL00540114"/>
    <s v="CF00-MS410-6220-8940"/>
    <s v="CF00"/>
    <s v="MS410"/>
    <s v="6220"/>
    <x v="7"/>
    <s v=""/>
    <x v="2763"/>
    <s v="Clear MS410 Pay and Dept"/>
    <x v="0"/>
    <s v="F5_MS410_PD"/>
    <s v="TARGET"/>
    <d v="2021-07-31T00:00:00"/>
    <d v="2021-08-04T00:00:00"/>
    <s v="Yes"/>
    <s v="Measurement-SF"/>
    <x v="4"/>
  </r>
  <r>
    <s v="AA"/>
    <s v="CU00"/>
    <s v="JRNL00540114"/>
    <s v="CF00-MS410-6210-8940"/>
    <s v="CF00"/>
    <s v="MS410"/>
    <s v="6210"/>
    <x v="7"/>
    <s v=""/>
    <x v="2764"/>
    <s v="Clear MS410 Pay and Dept"/>
    <x v="0"/>
    <s v="F5_MS410_PD"/>
    <s v="TARGET"/>
    <d v="2021-07-31T00:00:00"/>
    <d v="2021-08-04T00:00:00"/>
    <s v="Yes"/>
    <s v="Measurement-SF"/>
    <x v="3"/>
  </r>
  <r>
    <s v="AA"/>
    <s v="CU00"/>
    <s v="JRNL00540114"/>
    <s v="CF00-MS410-6110-8940"/>
    <s v="CF00"/>
    <s v="MS410"/>
    <s v="6110"/>
    <x v="7"/>
    <s v=""/>
    <x v="2765"/>
    <s v="Clear MS410 Pay and Dept"/>
    <x v="0"/>
    <s v="F5_MS410_PD"/>
    <s v="TARGET"/>
    <d v="2021-07-31T00:00:00"/>
    <d v="2021-08-04T00:00:00"/>
    <s v="Yes"/>
    <s v="Measurement-SF"/>
    <x v="1"/>
  </r>
  <r>
    <s v="AA"/>
    <s v="CU00"/>
    <s v="JRNL00541809"/>
    <s v="CF00-MS410-6390-8940"/>
    <s v="CF00"/>
    <s v="MS410"/>
    <s v="6390"/>
    <x v="7"/>
    <s v=""/>
    <x v="2766"/>
    <s v="Clear MS410 Pay and Dept"/>
    <x v="0"/>
    <s v="F5_MS410_PD"/>
    <s v="TARGET"/>
    <d v="2021-08-31T00:00:00"/>
    <d v="2021-09-08T00:00:00"/>
    <s v="Yes"/>
    <s v="Measurement-SF"/>
    <x v="12"/>
  </r>
  <r>
    <s v="AA"/>
    <s v="CU00"/>
    <s v="JRNL00541809"/>
    <s v="CF00-MS410-6330-8940"/>
    <s v="CF00"/>
    <s v="MS410"/>
    <s v="6330"/>
    <x v="7"/>
    <s v=""/>
    <x v="2401"/>
    <s v="Clear MS410 Pay and Dept"/>
    <x v="0"/>
    <s v="F5_MS410_PD"/>
    <s v="TARGET"/>
    <d v="2021-08-31T00:00:00"/>
    <d v="2021-09-08T00:00:00"/>
    <s v="Yes"/>
    <s v="Measurement-SF"/>
    <x v="11"/>
  </r>
  <r>
    <s v="AA"/>
    <s v="CU00"/>
    <s v="JRNL00541809"/>
    <s v="CF00-MS410-6320-8940"/>
    <s v="CF00"/>
    <s v="MS410"/>
    <s v="6320"/>
    <x v="7"/>
    <s v=""/>
    <x v="2767"/>
    <s v="Clear MS410 Pay and Dept"/>
    <x v="0"/>
    <s v="F5_MS410_PD"/>
    <s v="TARGET"/>
    <d v="2021-08-31T00:00:00"/>
    <d v="2021-09-08T00:00:00"/>
    <s v="Yes"/>
    <s v="Measurement-SF"/>
    <x v="2"/>
  </r>
  <r>
    <s v="AA"/>
    <s v="CU00"/>
    <s v="JRNL00541809"/>
    <s v="CF00-MS410-6290-8940"/>
    <s v="CF00"/>
    <s v="MS410"/>
    <s v="6290"/>
    <x v="7"/>
    <s v=""/>
    <x v="43"/>
    <s v="Clear MS410 Pay and Dept"/>
    <x v="0"/>
    <s v="F5_MS410_PD"/>
    <s v="TARGET"/>
    <d v="2021-08-31T00:00:00"/>
    <d v="2021-09-08T00:00:00"/>
    <s v="Yes"/>
    <s v="Measurement-SF"/>
    <x v="8"/>
  </r>
  <r>
    <s v="AA"/>
    <s v="CU00"/>
    <s v="JRNL00541809"/>
    <s v="CF00-MS410-6240-8940"/>
    <s v="CF00"/>
    <s v="MS410"/>
    <s v="6240"/>
    <x v="7"/>
    <s v=""/>
    <x v="1241"/>
    <s v="Clear MS410 Pay and Dept"/>
    <x v="0"/>
    <s v="F5_MS410_PD"/>
    <s v="TARGET"/>
    <d v="2021-08-31T00:00:00"/>
    <d v="2021-09-08T00:00:00"/>
    <s v="Yes"/>
    <s v="Measurement-SF"/>
    <x v="9"/>
  </r>
  <r>
    <s v="AA"/>
    <s v="CU00"/>
    <s v="JRNL00541809"/>
    <s v="CF00-MS410-6220-8940"/>
    <s v="CF00"/>
    <s v="MS410"/>
    <s v="6220"/>
    <x v="7"/>
    <s v=""/>
    <x v="2768"/>
    <s v="Clear MS410 Pay and Dept"/>
    <x v="0"/>
    <s v="F5_MS410_PD"/>
    <s v="TARGET"/>
    <d v="2021-08-31T00:00:00"/>
    <d v="2021-09-08T00:00:00"/>
    <s v="Yes"/>
    <s v="Measurement-SF"/>
    <x v="4"/>
  </r>
  <r>
    <s v="AA"/>
    <s v="CU00"/>
    <s v="JRNL00541809"/>
    <s v="CF00-MS410-6210-8940"/>
    <s v="CF00"/>
    <s v="MS410"/>
    <s v="6210"/>
    <x v="7"/>
    <s v=""/>
    <x v="2769"/>
    <s v="Clear MS410 Pay and Dept"/>
    <x v="0"/>
    <s v="F5_MS410_PD"/>
    <s v="TARGET"/>
    <d v="2021-08-31T00:00:00"/>
    <d v="2021-09-08T00:00:00"/>
    <s v="Yes"/>
    <s v="Measurement-SF"/>
    <x v="3"/>
  </r>
  <r>
    <s v="AA"/>
    <s v="CU00"/>
    <s v="JRNL00541809"/>
    <s v="CF00-MS410-6110-8940"/>
    <s v="CF00"/>
    <s v="MS410"/>
    <s v="6110"/>
    <x v="7"/>
    <s v=""/>
    <x v="2770"/>
    <s v="Clear MS410 Pay and Dept"/>
    <x v="0"/>
    <s v="F5_MS410_PD"/>
    <s v="TARGET"/>
    <d v="2021-08-31T00:00:00"/>
    <d v="2021-09-08T00:00:00"/>
    <s v="Yes"/>
    <s v="Measurement-SF"/>
    <x v="1"/>
  </r>
  <r>
    <s v="AA"/>
    <s v="CU00"/>
    <s v="JRNL00541809"/>
    <s v="CF00-MS410-6310-8940"/>
    <s v="CF00"/>
    <s v="MS410"/>
    <s v="6310"/>
    <x v="7"/>
    <s v=""/>
    <x v="2771"/>
    <s v="Clear MS410 Pay and Dept"/>
    <x v="0"/>
    <s v="F5_MS410_PD"/>
    <s v="TARGET"/>
    <d v="2021-08-31T00:00:00"/>
    <d v="2021-09-08T00:00:00"/>
    <s v="Yes"/>
    <s v="Measurement-SF"/>
    <x v="10"/>
  </r>
  <r>
    <s v="AA"/>
    <s v="CU00"/>
    <s v="JRNL00536564"/>
    <s v="CF00-MS410-6390-8940"/>
    <s v="CF00"/>
    <s v="MS410"/>
    <s v="6390"/>
    <x v="7"/>
    <s v=""/>
    <x v="970"/>
    <s v="Clear MS410 Pay and Dept"/>
    <x v="0"/>
    <s v="F5_MS410_PD"/>
    <s v="TARGET"/>
    <d v="2021-05-31T00:00:00"/>
    <d v="2021-06-03T00:00:00"/>
    <s v="Yes"/>
    <s v="Measurement-SF"/>
    <x v="12"/>
  </r>
  <r>
    <s v="AA"/>
    <s v="CU00"/>
    <s v="JRNL00536564"/>
    <s v="CF00-MS410-6330-8940"/>
    <s v="CF00"/>
    <s v="MS410"/>
    <s v="6330"/>
    <x v="7"/>
    <s v=""/>
    <x v="2554"/>
    <s v="Clear MS410 Pay and Dept"/>
    <x v="0"/>
    <s v="F5_MS410_PD"/>
    <s v="TARGET"/>
    <d v="2021-05-31T00:00:00"/>
    <d v="2021-06-03T00:00:00"/>
    <s v="Yes"/>
    <s v="Measurement-SF"/>
    <x v="11"/>
  </r>
  <r>
    <s v="AA"/>
    <s v="CU00"/>
    <s v="JRNL00536564"/>
    <s v="CF00-MS410-6320-8940"/>
    <s v="CF00"/>
    <s v="MS410"/>
    <s v="6320"/>
    <x v="7"/>
    <s v=""/>
    <x v="2555"/>
    <s v="Clear MS410 Pay and Dept"/>
    <x v="0"/>
    <s v="F5_MS410_PD"/>
    <s v="TARGET"/>
    <d v="2021-05-31T00:00:00"/>
    <d v="2021-06-03T00:00:00"/>
    <s v="Yes"/>
    <s v="Measurement-SF"/>
    <x v="2"/>
  </r>
  <r>
    <s v="AA"/>
    <s v="CU00"/>
    <s v="JRNL00536564"/>
    <s v="CF00-MS410-6310-8940"/>
    <s v="CF00"/>
    <s v="MS410"/>
    <s v="6310"/>
    <x v="7"/>
    <s v=""/>
    <x v="2556"/>
    <s v="Clear MS410 Pay and Dept"/>
    <x v="0"/>
    <s v="F5_MS410_PD"/>
    <s v="TARGET"/>
    <d v="2021-05-31T00:00:00"/>
    <d v="2021-06-03T00:00:00"/>
    <s v="Yes"/>
    <s v="Measurement-SF"/>
    <x v="10"/>
  </r>
  <r>
    <s v="AA"/>
    <s v="CU00"/>
    <s v="JRNL00536564"/>
    <s v="CF00-MS410-6290-8940"/>
    <s v="CF00"/>
    <s v="MS410"/>
    <s v="6290"/>
    <x v="7"/>
    <s v=""/>
    <x v="2557"/>
    <s v="Clear MS410 Pay and Dept"/>
    <x v="0"/>
    <s v="F5_MS410_PD"/>
    <s v="TARGET"/>
    <d v="2021-05-31T00:00:00"/>
    <d v="2021-06-03T00:00:00"/>
    <s v="Yes"/>
    <s v="Measurement-SF"/>
    <x v="8"/>
  </r>
  <r>
    <s v="AA"/>
    <s v="CU00"/>
    <s v="JRNL00536564"/>
    <s v="CF00-MS410-6240-8940"/>
    <s v="CF00"/>
    <s v="MS410"/>
    <s v="6240"/>
    <x v="7"/>
    <s v=""/>
    <x v="2377"/>
    <s v="Clear MS410 Pay and Dept"/>
    <x v="0"/>
    <s v="F5_MS410_PD"/>
    <s v="TARGET"/>
    <d v="2021-05-31T00:00:00"/>
    <d v="2021-06-03T00:00:00"/>
    <s v="Yes"/>
    <s v="Measurement-SF"/>
    <x v="9"/>
  </r>
  <r>
    <s v="AA"/>
    <s v="CU00"/>
    <s v="JRNL00536564"/>
    <s v="CF00-MS410-6220-8940"/>
    <s v="CF00"/>
    <s v="MS410"/>
    <s v="6220"/>
    <x v="7"/>
    <s v=""/>
    <x v="2558"/>
    <s v="Clear MS410 Pay and Dept"/>
    <x v="0"/>
    <s v="F5_MS410_PD"/>
    <s v="TARGET"/>
    <d v="2021-05-31T00:00:00"/>
    <d v="2021-06-03T00:00:00"/>
    <s v="Yes"/>
    <s v="Measurement-SF"/>
    <x v="4"/>
  </r>
  <r>
    <s v="AA"/>
    <s v="CU00"/>
    <s v="JRNL00536564"/>
    <s v="CF00-MS410-6110-8940"/>
    <s v="CF00"/>
    <s v="MS410"/>
    <s v="6110"/>
    <x v="7"/>
    <s v=""/>
    <x v="2559"/>
    <s v="Clear MS410 Pay and Dept"/>
    <x v="0"/>
    <s v="F5_MS410_PD"/>
    <s v="TARGET"/>
    <d v="2021-05-31T00:00:00"/>
    <d v="2021-06-03T00:00:00"/>
    <s v="Yes"/>
    <s v="Measurement-SF"/>
    <x v="1"/>
  </r>
  <r>
    <s v="AA"/>
    <s v="CU00"/>
    <s v="JRNL00531215"/>
    <s v="CF00-MS410-6330-8940"/>
    <s v="CF00"/>
    <s v="MS410"/>
    <s v="6330"/>
    <x v="7"/>
    <s v=""/>
    <x v="1826"/>
    <s v="Clear MS410 Pay and Dept"/>
    <x v="0"/>
    <s v="F5_MS410_PD"/>
    <s v="TARGET"/>
    <d v="2021-02-28T00:00:00"/>
    <d v="2021-03-03T00:00:00"/>
    <s v="Yes"/>
    <s v="Measurement-SF"/>
    <x v="11"/>
  </r>
  <r>
    <s v="AA"/>
    <s v="CU00"/>
    <s v="JRNL00531215"/>
    <s v="CF00-MS410-6320-8940"/>
    <s v="CF00"/>
    <s v="MS410"/>
    <s v="6320"/>
    <x v="7"/>
    <s v=""/>
    <x v="2238"/>
    <s v="Clear MS410 Pay and Dept"/>
    <x v="0"/>
    <s v="F5_MS410_PD"/>
    <s v="TARGET"/>
    <d v="2021-02-28T00:00:00"/>
    <d v="2021-03-03T00:00:00"/>
    <s v="Yes"/>
    <s v="Measurement-SF"/>
    <x v="2"/>
  </r>
  <r>
    <s v="AA"/>
    <s v="CU00"/>
    <s v="JRNL00531215"/>
    <s v="CF00-MS410-6310-8940"/>
    <s v="CF00"/>
    <s v="MS410"/>
    <s v="6310"/>
    <x v="7"/>
    <s v=""/>
    <x v="2136"/>
    <s v="Clear MS410 Pay and Dept"/>
    <x v="0"/>
    <s v="F5_MS410_PD"/>
    <s v="TARGET"/>
    <d v="2021-02-28T00:00:00"/>
    <d v="2021-03-03T00:00:00"/>
    <s v="Yes"/>
    <s v="Measurement-SF"/>
    <x v="10"/>
  </r>
  <r>
    <s v="AA"/>
    <s v="CU00"/>
    <s v="JRNL00531215"/>
    <s v="CF00-MS410-6390-8940"/>
    <s v="CF00"/>
    <s v="MS410"/>
    <s v="6390"/>
    <x v="7"/>
    <s v=""/>
    <x v="2239"/>
    <s v="Clear MS410 Pay and Dept"/>
    <x v="0"/>
    <s v="F5_MS410_PD"/>
    <s v="TARGET"/>
    <d v="2021-02-28T00:00:00"/>
    <d v="2021-03-03T00:00:00"/>
    <s v="Yes"/>
    <s v="Measurement-SF"/>
    <x v="12"/>
  </r>
  <r>
    <s v="AA"/>
    <s v="CU00"/>
    <s v="JRNL00531215"/>
    <s v="CF00-MS410-6290-8940"/>
    <s v="CF00"/>
    <s v="MS410"/>
    <s v="6290"/>
    <x v="7"/>
    <s v=""/>
    <x v="2255"/>
    <s v="Clear MS410 Pay and Dept"/>
    <x v="0"/>
    <s v="F5_MS410_PD"/>
    <s v="TARGET"/>
    <d v="2021-02-28T00:00:00"/>
    <d v="2021-03-03T00:00:00"/>
    <s v="Yes"/>
    <s v="Measurement-SF"/>
    <x v="8"/>
  </r>
  <r>
    <s v="AA"/>
    <s v="CU00"/>
    <s v="JRNL00536618"/>
    <s v="CF00-OP460-6120-8940"/>
    <s v="CF00"/>
    <s v="OP460"/>
    <s v="6120"/>
    <x v="7"/>
    <s v=""/>
    <x v="2772"/>
    <s v="OP460_Payroll Accrual 1B"/>
    <x v="0"/>
    <s v="F8_OP460_PA1B"/>
    <s v="JRNL00536574"/>
    <d v="2021-06-30T00:00:00"/>
    <d v="2021-07-06T00:00:00"/>
    <s v="Yes"/>
    <s v="Gas Operations-West"/>
    <x v="0"/>
  </r>
  <r>
    <s v="AA"/>
    <s v="CU00"/>
    <s v="JRNL00540156"/>
    <s v="CF00-OP460-6120-8940"/>
    <s v="CF00"/>
    <s v="OP460"/>
    <s v="6120"/>
    <x v="7"/>
    <s v=""/>
    <x v="2773"/>
    <s v="OP460_Payroll Accrual 1B"/>
    <x v="0"/>
    <s v="F8_OP460_PA1B"/>
    <s v="JRNL00540124"/>
    <d v="2021-08-31T00:00:00"/>
    <d v="2021-09-08T00:00:00"/>
    <s v="Yes"/>
    <s v="Gas Operations-West"/>
    <x v="0"/>
  </r>
  <r>
    <s v="AA"/>
    <s v="CU00"/>
    <s v="JRNL00545281"/>
    <s v="CF00-MS410-6120-8940"/>
    <s v="CF00"/>
    <s v="MS410"/>
    <s v="6120"/>
    <x v="7"/>
    <s v=""/>
    <x v="2774"/>
    <s v="MS410_Payroll Accrual 1B"/>
    <x v="0"/>
    <s v="F8_MS410_PA1B"/>
    <s v="JRNL00545241"/>
    <d v="2021-11-30T00:00:00"/>
    <d v="2021-12-05T00:00:00"/>
    <s v="Yes"/>
    <s v="Measurement-SF"/>
    <x v="0"/>
  </r>
  <r>
    <s v="AA"/>
    <s v="CU00"/>
    <s v="JRNL00527627"/>
    <s v="CF00-MS410-6120-8940"/>
    <s v="CF00"/>
    <s v="MS410"/>
    <s v="6120"/>
    <x v="7"/>
    <s v=""/>
    <x v="2775"/>
    <s v="MS410_Payroll Accrual 1B"/>
    <x v="0"/>
    <s v="F8_MS410_PA1B"/>
    <s v="JRNL00527597"/>
    <d v="2021-01-31T00:00:00"/>
    <d v="2021-02-10T00:00:00"/>
    <s v="Yes"/>
    <s v="Measurement-SF"/>
    <x v="0"/>
  </r>
  <r>
    <s v="AA"/>
    <s v="CU00"/>
    <s v="JRNL00533181"/>
    <s v="CF00-MS410-6120-8940"/>
    <s v="CF00"/>
    <s v="MS410"/>
    <s v="6120"/>
    <x v="7"/>
    <s v=""/>
    <x v="2776"/>
    <s v="MS410_Payroll Accrual 1B"/>
    <x v="0"/>
    <s v="F8_MS410_PA1B"/>
    <s v="JRNL00533161"/>
    <d v="2021-04-30T00:00:00"/>
    <d v="2021-05-05T00:00:00"/>
    <s v="Yes"/>
    <s v="Measurement-SF"/>
    <x v="0"/>
  </r>
  <r>
    <s v="AA"/>
    <s v="CU00"/>
    <s v="JRNL00538449"/>
    <s v="CF00-OP460-6120-8940"/>
    <s v="CF00"/>
    <s v="OP460"/>
    <s v="6120"/>
    <x v="7"/>
    <s v=""/>
    <x v="2777"/>
    <s v="OP460_Payroll Accrual 1B"/>
    <x v="0"/>
    <s v="F8_OP460_PA1B"/>
    <s v="JRNL00538416"/>
    <d v="2021-07-31T00:00:00"/>
    <d v="2021-08-04T00:00:00"/>
    <s v="Yes"/>
    <s v="Gas Operations-West"/>
    <x v="0"/>
  </r>
  <r>
    <s v="AA"/>
    <s v="CU00"/>
    <s v="JRNL00545241"/>
    <s v="CF00-MS410-6120-8940"/>
    <s v="CF00"/>
    <s v="MS410"/>
    <s v="6120"/>
    <x v="7"/>
    <s v=""/>
    <x v="2778"/>
    <s v="MS410_Payroll Accrual 1B"/>
    <x v="0"/>
    <s v="F8_MS410_PA1B"/>
    <s v="TARGET"/>
    <d v="2021-10-31T00:00:00"/>
    <d v="2021-11-03T00:00:00"/>
    <s v="Yes"/>
    <s v="Measurement-SF"/>
    <x v="0"/>
  </r>
  <r>
    <s v="AA"/>
    <s v="CU00"/>
    <s v="JRNL00546837"/>
    <s v="CF00-MS410-6120-8940"/>
    <s v="CF00"/>
    <s v="MS410"/>
    <s v="6120"/>
    <x v="7"/>
    <s v=""/>
    <x v="2779"/>
    <s v="MS410_Payroll Accrual 1B"/>
    <x v="0"/>
    <s v="F8_MS410_PA1B"/>
    <s v="TARGET"/>
    <d v="2021-11-30T00:00:00"/>
    <d v="2021-12-05T00:00:00"/>
    <s v="Yes"/>
    <s v="Measurement-SF"/>
    <x v="0"/>
  </r>
  <r>
    <s v="AP-ACCR"/>
    <s v="CF00"/>
    <s v="JRNL00540018"/>
    <s v="CF00-FC460-7830-8940"/>
    <s v="CF00"/>
    <s v="FC460"/>
    <s v="7830"/>
    <x v="7"/>
    <s v=""/>
    <x v="2620"/>
    <s v="Accrue-MILLER PIPELINE LLC"/>
    <x v="0"/>
    <s v="372570"/>
    <s v="JRNL00540018"/>
    <d v="2021-07-31T00:00:00"/>
    <d v="2021-08-04T00:00:00"/>
    <s v="Yes"/>
    <s v="Facilities-West"/>
    <x v="16"/>
  </r>
  <r>
    <s v="AP-ACCR"/>
    <s v="CF00"/>
    <s v="JRNL00540146"/>
    <s v="CF00-FC460-7830-8940"/>
    <s v="CF00"/>
    <s v="FC460"/>
    <s v="7830"/>
    <x v="7"/>
    <s v=""/>
    <x v="2780"/>
    <s v="Accrue-MILLER PIPELINE LLC"/>
    <x v="0"/>
    <s v="372570"/>
    <s v="JRNL00540018"/>
    <d v="2021-08-31T00:00:00"/>
    <d v="2021-08-05T00:00:00"/>
    <s v="Yes"/>
    <s v="Facilities-West"/>
    <x v="16"/>
  </r>
  <r>
    <s v="AA"/>
    <s v="CU00"/>
    <s v="JRNL00540156"/>
    <s v="CF00-OP460-6110-8940"/>
    <s v="CF00"/>
    <s v="OP460"/>
    <s v="6110"/>
    <x v="7"/>
    <s v=""/>
    <x v="2781"/>
    <s v="OP460_Payroll Accrual 1A"/>
    <x v="0"/>
    <s v="F8_OP460_PA1A"/>
    <s v="JRNL00540124"/>
    <d v="2021-08-31T00:00:00"/>
    <d v="2021-09-08T00:00:00"/>
    <s v="Yes"/>
    <s v="Gas Operations-West"/>
    <x v="1"/>
  </r>
  <r>
    <s v="AA"/>
    <s v="CU00"/>
    <s v="JRNL00535009"/>
    <s v="CF00-OP460-6110-8940"/>
    <s v="CF00"/>
    <s v="OP460"/>
    <s v="6110"/>
    <x v="7"/>
    <s v=""/>
    <x v="2782"/>
    <s v="OP460_Payroll Accrual 1A"/>
    <x v="0"/>
    <s v="F8_OP460_PA1A"/>
    <s v="JRNL00534926"/>
    <d v="2021-05-31T00:00:00"/>
    <d v="2021-06-03T00:00:00"/>
    <s v="Yes"/>
    <s v="Gas Operations-West"/>
    <x v="1"/>
  </r>
  <r>
    <s v="AA"/>
    <s v="CU00"/>
    <s v="JRNL00538449"/>
    <s v="CF00-OP460-6110-8940"/>
    <s v="CF00"/>
    <s v="OP460"/>
    <s v="6110"/>
    <x v="7"/>
    <s v=""/>
    <x v="2783"/>
    <s v="OP460_Payroll Accrual 1A"/>
    <x v="0"/>
    <s v="F8_OP460_PA1A"/>
    <s v="JRNL00538416"/>
    <d v="2021-07-31T00:00:00"/>
    <d v="2021-08-04T00:00:00"/>
    <s v="Yes"/>
    <s v="Gas Operations-West"/>
    <x v="1"/>
  </r>
  <r>
    <s v="AA"/>
    <s v="CU00"/>
    <s v="JRNL00531215"/>
    <s v="CF00-MS410-6240-8940"/>
    <s v="CF00"/>
    <s v="MS410"/>
    <s v="6240"/>
    <x v="7"/>
    <s v=""/>
    <x v="2254"/>
    <s v="Clear MS410 Pay and Dept"/>
    <x v="0"/>
    <s v="F5_MS410_PD"/>
    <s v="TARGET"/>
    <d v="2021-02-28T00:00:00"/>
    <d v="2021-03-03T00:00:00"/>
    <s v="Yes"/>
    <s v="Measurement-SF"/>
    <x v="9"/>
  </r>
  <r>
    <s v="AA"/>
    <s v="CU00"/>
    <s v="JRNL00531215"/>
    <s v="CF00-MS410-6210-8940"/>
    <s v="CF00"/>
    <s v="MS410"/>
    <s v="6210"/>
    <x v="7"/>
    <s v=""/>
    <x v="2256"/>
    <s v="Clear MS410 Pay and Dept"/>
    <x v="0"/>
    <s v="F5_MS410_PD"/>
    <s v="TARGET"/>
    <d v="2021-02-28T00:00:00"/>
    <d v="2021-03-03T00:00:00"/>
    <s v="Yes"/>
    <s v="Measurement-SF"/>
    <x v="3"/>
  </r>
  <r>
    <s v="AA"/>
    <s v="CU00"/>
    <s v="JRNL00531215"/>
    <s v="CF00-MS410-6110-8940"/>
    <s v="CF00"/>
    <s v="MS410"/>
    <s v="6110"/>
    <x v="7"/>
    <s v=""/>
    <x v="1254"/>
    <s v="Clear MS410 Pay and Dept"/>
    <x v="0"/>
    <s v="F5_MS410_PD"/>
    <s v="TARGET"/>
    <d v="2021-02-28T00:00:00"/>
    <d v="2021-03-03T00:00:00"/>
    <s v="Yes"/>
    <s v="Measurement-SF"/>
    <x v="1"/>
  </r>
  <r>
    <s v="AA"/>
    <s v="CU00"/>
    <s v="JRNL00541818"/>
    <s v="CF00-MS410-6120-8940"/>
    <s v="CF00"/>
    <s v="MS410"/>
    <s v="6120"/>
    <x v="7"/>
    <s v=""/>
    <x v="2784"/>
    <s v="MS410_Payroll Accrual 1B"/>
    <x v="0"/>
    <s v="F8_MS410_PA1B"/>
    <s v="TARGET"/>
    <d v="2021-08-31T00:00:00"/>
    <d v="2021-09-08T00:00:00"/>
    <s v="Yes"/>
    <s v="Measurement-SF"/>
    <x v="0"/>
  </r>
  <r>
    <s v="AA"/>
    <s v="CU00"/>
    <s v="JRNL00531224"/>
    <s v="CF00-MS410-6120-8940"/>
    <s v="CF00"/>
    <s v="MS410"/>
    <s v="6120"/>
    <x v="7"/>
    <s v=""/>
    <x v="2148"/>
    <s v="MS410_Payroll Accrual 1B"/>
    <x v="0"/>
    <s v="F8_MS410_PA1B"/>
    <s v="TARGET"/>
    <d v="2021-02-28T00:00:00"/>
    <d v="2021-03-03T00:00:00"/>
    <s v="Yes"/>
    <s v="Measurement-SF"/>
    <x v="0"/>
  </r>
  <r>
    <s v="PY"/>
    <s v="FC00"/>
    <s v="JRNL00532529"/>
    <s v="CF00-OP460-6110-8940"/>
    <s v="CF00"/>
    <s v="OP460"/>
    <s v="6110"/>
    <x v="7"/>
    <s v=""/>
    <x v="1488"/>
    <s v="FC B12-Salaries"/>
    <x v="0"/>
    <s v=""/>
    <s v="JRNL00532529"/>
    <d v="2021-03-25T00:00:00"/>
    <d v="2021-04-01T00:00:00"/>
    <s v="Yes"/>
    <s v="Gas Operations-West"/>
    <x v="1"/>
  </r>
  <r>
    <s v="PY"/>
    <s v="FC00"/>
    <s v="JRNL00532529"/>
    <s v="CF00-MS410-6110-8940"/>
    <s v="CF00"/>
    <s v="MS410"/>
    <s v="6110"/>
    <x v="7"/>
    <s v=""/>
    <x v="2165"/>
    <s v="FC B12-Salaries"/>
    <x v="0"/>
    <s v=""/>
    <s v="JRNL00532529"/>
    <d v="2021-03-25T00:00:00"/>
    <d v="2021-04-01T00:00:00"/>
    <s v="Yes"/>
    <s v="Measurement-SF"/>
    <x v="1"/>
  </r>
  <r>
    <s v="AA"/>
    <s v="CU00"/>
    <s v="JRNL00545281"/>
    <s v="CF00-MS410-6110-8940"/>
    <s v="CF00"/>
    <s v="MS410"/>
    <s v="6110"/>
    <x v="7"/>
    <s v=""/>
    <x v="2785"/>
    <s v="MS410_Payroll Accrual 1A"/>
    <x v="0"/>
    <s v="F8_MS410_PA1A"/>
    <s v="JRNL00545241"/>
    <d v="2021-11-30T00:00:00"/>
    <d v="2021-12-05T00:00:00"/>
    <s v="Yes"/>
    <s v="Measurement-SF"/>
    <x v="1"/>
  </r>
  <r>
    <s v="AA"/>
    <s v="CU00"/>
    <s v="JRNL00527627"/>
    <s v="CF00-MS410-6110-8940"/>
    <s v="CF00"/>
    <s v="MS410"/>
    <s v="6110"/>
    <x v="7"/>
    <s v=""/>
    <x v="2786"/>
    <s v="MS410_Payroll Accrual 1A"/>
    <x v="0"/>
    <s v="F8_MS410_PA1A"/>
    <s v="JRNL00527597"/>
    <d v="2021-01-31T00:00:00"/>
    <d v="2021-02-10T00:00:00"/>
    <s v="Yes"/>
    <s v="Measurement-SF"/>
    <x v="1"/>
  </r>
  <r>
    <s v="AA"/>
    <s v="CU00"/>
    <s v="JRNL00533181"/>
    <s v="CF00-MS410-6110-8940"/>
    <s v="CF00"/>
    <s v="MS410"/>
    <s v="6110"/>
    <x v="7"/>
    <s v=""/>
    <x v="2787"/>
    <s v="MS410_Payroll Accrual 1A"/>
    <x v="0"/>
    <s v="F8_MS410_PA1A"/>
    <s v="JRNL00533161"/>
    <d v="2021-04-30T00:00:00"/>
    <d v="2021-05-05T00:00:00"/>
    <s v="Yes"/>
    <s v="Measurement-SF"/>
    <x v="1"/>
  </r>
  <r>
    <s v="AA"/>
    <s v="CU00"/>
    <s v="JRNL00545241"/>
    <s v="CF00-MS410-6110-8940"/>
    <s v="CF00"/>
    <s v="MS410"/>
    <s v="6110"/>
    <x v="7"/>
    <s v=""/>
    <x v="2788"/>
    <s v="MS410_Payroll Accrual 1A"/>
    <x v="0"/>
    <s v="F8_MS410_PA1A"/>
    <s v="TARGET"/>
    <d v="2021-10-31T00:00:00"/>
    <d v="2021-11-03T00:00:00"/>
    <s v="Yes"/>
    <s v="Measurement-SF"/>
    <x v="1"/>
  </r>
  <r>
    <s v="AA"/>
    <s v="CU00"/>
    <s v="JRNL00540123"/>
    <s v="CF00-MS410-6120-8940"/>
    <s v="CF00"/>
    <s v="MS410"/>
    <s v="6120"/>
    <x v="7"/>
    <s v=""/>
    <x v="1439"/>
    <s v="MS410_Payroll Accrual 1B"/>
    <x v="0"/>
    <s v="F8_MS410_PA1B"/>
    <s v="TARGET"/>
    <d v="2021-07-31T00:00:00"/>
    <d v="2021-08-04T00:00:00"/>
    <s v="Yes"/>
    <s v="Measurement-SF"/>
    <x v="0"/>
  </r>
  <r>
    <s v="AA"/>
    <s v="CU00"/>
    <s v="JRNL00543484"/>
    <s v="CF00-MS410-6120-8940"/>
    <s v="CF00"/>
    <s v="MS410"/>
    <s v="6120"/>
    <x v="7"/>
    <s v=""/>
    <x v="2789"/>
    <s v="MS410_Payroll Accrual 1B"/>
    <x v="0"/>
    <s v="F8_MS410_PA1B"/>
    <s v="TARGET"/>
    <d v="2021-09-30T00:00:00"/>
    <d v="2021-10-05T00:00:00"/>
    <s v="Yes"/>
    <s v="Measurement-SF"/>
    <x v="0"/>
  </r>
  <r>
    <s v="AA"/>
    <s v="CU00"/>
    <s v="JRNL00536573"/>
    <s v="CF00-MS410-6120-8940"/>
    <s v="CF00"/>
    <s v="MS410"/>
    <s v="6120"/>
    <x v="7"/>
    <s v=""/>
    <x v="2586"/>
    <s v="MS410_Payroll Accrual 1B"/>
    <x v="0"/>
    <s v="F8_MS410_PA1B"/>
    <s v="TARGET"/>
    <d v="2021-05-31T00:00:00"/>
    <d v="2021-06-03T00:00:00"/>
    <s v="Yes"/>
    <s v="Measurement-SF"/>
    <x v="0"/>
  </r>
  <r>
    <s v="AA"/>
    <s v="CU00"/>
    <s v="JRNL00534925"/>
    <s v="CF00-MS410-6120-8940"/>
    <s v="CF00"/>
    <s v="MS410"/>
    <s v="6120"/>
    <x v="7"/>
    <s v=""/>
    <x v="2790"/>
    <s v="MS410_Payroll Accrual 1B"/>
    <x v="0"/>
    <s v="F8_MS410_PA1B"/>
    <s v="TARGET"/>
    <d v="2021-04-30T00:00:00"/>
    <d v="2021-05-05T00:00:00"/>
    <s v="Yes"/>
    <s v="Measurement-SF"/>
    <x v="0"/>
  </r>
  <r>
    <s v="AA"/>
    <s v="CU00"/>
    <s v="JRNL00538415"/>
    <s v="CF00-MS410-6120-8940"/>
    <s v="CF00"/>
    <s v="MS410"/>
    <s v="6120"/>
    <x v="7"/>
    <s v=""/>
    <x v="1024"/>
    <s v="MS410_Payroll Accrual 1B"/>
    <x v="0"/>
    <s v="F8_MS410_PA1B"/>
    <s v="TARGET"/>
    <d v="2021-06-30T00:00:00"/>
    <d v="2021-07-06T00:00:00"/>
    <s v="Yes"/>
    <s v="Measurement-SF"/>
    <x v="0"/>
  </r>
  <r>
    <s v="AA"/>
    <s v="CU00"/>
    <s v="JRNL00533161"/>
    <s v="CF00-MS410-6120-8940"/>
    <s v="CF00"/>
    <s v="MS410"/>
    <s v="6120"/>
    <x v="7"/>
    <s v=""/>
    <x v="2791"/>
    <s v="MS410_Payroll Accrual 1B"/>
    <x v="0"/>
    <s v="F8_MS410_PA1B"/>
    <s v="TARGET"/>
    <d v="2021-03-31T00:00:00"/>
    <d v="2021-04-06T00:00:00"/>
    <s v="Yes"/>
    <s v="Measurement-SF"/>
    <x v="0"/>
  </r>
  <r>
    <s v="PY"/>
    <s v="FC00"/>
    <s v="JRNL00542398"/>
    <s v="CF00-MS410-6110-8940"/>
    <s v="CF00"/>
    <s v="MS410"/>
    <s v="6110"/>
    <x v="7"/>
    <s v=""/>
    <x v="2792"/>
    <s v="FC B36-Salaries"/>
    <x v="0"/>
    <s v=""/>
    <s v="JRNL00542398"/>
    <d v="2021-09-09T00:00:00"/>
    <d v="2021-10-01T00:00:00"/>
    <s v="Yes"/>
    <s v="Measurement-SF"/>
    <x v="1"/>
  </r>
  <r>
    <s v="PY"/>
    <s v="FC00"/>
    <s v="JRNL00540721"/>
    <s v="CF00-MS410-6110-8940"/>
    <s v="CF00"/>
    <s v="MS410"/>
    <s v="6110"/>
    <x v="7"/>
    <s v=""/>
    <x v="2793"/>
    <s v="FC B32-Salaries"/>
    <x v="0"/>
    <s v=""/>
    <s v="JRNL00540721"/>
    <d v="2021-08-12T00:00:00"/>
    <d v="2021-08-30T00:00:00"/>
    <s v="Yes"/>
    <s v="Measurement-SF"/>
    <x v="1"/>
  </r>
  <r>
    <s v="AP-ACCR"/>
    <s v="CF00"/>
    <s v="JRNL00540018"/>
    <s v="CF00-FC460-7830-8940"/>
    <s v="CF00"/>
    <s v="FC460"/>
    <s v="7830"/>
    <x v="7"/>
    <s v=""/>
    <x v="2610"/>
    <s v="Accrue-HIGH REACH COMPANY LLC"/>
    <x v="0"/>
    <s v="7000142459"/>
    <s v="JRNL00540018"/>
    <d v="2021-07-31T00:00:00"/>
    <d v="2021-08-04T00:00:00"/>
    <s v="Yes"/>
    <s v="Facilities-West"/>
    <x v="16"/>
  </r>
  <r>
    <s v="AP-ACCR"/>
    <s v="CF00"/>
    <s v="JRNL00540146"/>
    <s v="CF00-FC460-7830-8940"/>
    <s v="CF00"/>
    <s v="FC460"/>
    <s v="7830"/>
    <x v="7"/>
    <s v=""/>
    <x v="2794"/>
    <s v="Accrue-HIGH REACH COMPANY LLC"/>
    <x v="0"/>
    <s v="7000142459"/>
    <s v="JRNL00540018"/>
    <d v="2021-08-31T00:00:00"/>
    <d v="2021-08-05T00:00:00"/>
    <s v="Yes"/>
    <s v="Facilities-West"/>
    <x v="16"/>
  </r>
  <r>
    <s v="AA"/>
    <s v="CU00"/>
    <s v="JRNL00546837"/>
    <s v="CF00-MS410-6110-8940"/>
    <s v="CF00"/>
    <s v="MS410"/>
    <s v="6110"/>
    <x v="7"/>
    <s v=""/>
    <x v="2795"/>
    <s v="MS410_Payroll Accrual 1A"/>
    <x v="0"/>
    <s v="F8_MS410_PA1A"/>
    <s v="TARGET"/>
    <d v="2021-11-30T00:00:00"/>
    <d v="2021-12-05T00:00:00"/>
    <s v="Yes"/>
    <s v="Measurement-SF"/>
    <x v="1"/>
  </r>
  <r>
    <s v="AA"/>
    <s v="CU00"/>
    <s v="JRNL00541818"/>
    <s v="CF00-MS410-6110-8940"/>
    <s v="CF00"/>
    <s v="MS410"/>
    <s v="6110"/>
    <x v="7"/>
    <s v=""/>
    <x v="2796"/>
    <s v="MS410_Payroll Accrual 1A"/>
    <x v="0"/>
    <s v="F8_MS410_PA1A"/>
    <s v="TARGET"/>
    <d v="2021-08-31T00:00:00"/>
    <d v="2021-09-08T00:00:00"/>
    <s v="Yes"/>
    <s v="Measurement-SF"/>
    <x v="1"/>
  </r>
  <r>
    <s v="AA"/>
    <s v="CU00"/>
    <s v="JRNL00531224"/>
    <s v="CF00-MS410-6110-8940"/>
    <s v="CF00"/>
    <s v="MS410"/>
    <s v="6110"/>
    <x v="7"/>
    <s v=""/>
    <x v="2265"/>
    <s v="MS410_Payroll Accrual 1A"/>
    <x v="0"/>
    <s v="F8_MS410_PA1A"/>
    <s v="TARGET"/>
    <d v="2021-02-28T00:00:00"/>
    <d v="2021-03-03T00:00:00"/>
    <s v="Yes"/>
    <s v="Measurement-SF"/>
    <x v="1"/>
  </r>
  <r>
    <s v="AA"/>
    <s v="CU00"/>
    <s v="JRNL00543484"/>
    <s v="CF00-MS410-6110-8940"/>
    <s v="CF00"/>
    <s v="MS410"/>
    <s v="6110"/>
    <x v="7"/>
    <s v=""/>
    <x v="2797"/>
    <s v="MS410_Payroll Accrual 1A"/>
    <x v="0"/>
    <s v="F8_MS410_PA1A"/>
    <s v="TARGET"/>
    <d v="2021-09-30T00:00:00"/>
    <d v="2021-10-05T00:00:00"/>
    <s v="Yes"/>
    <s v="Measurement-SF"/>
    <x v="1"/>
  </r>
  <r>
    <s v="AA"/>
    <s v="CU00"/>
    <s v="JRNL00540123"/>
    <s v="CF00-MS410-6110-8940"/>
    <s v="CF00"/>
    <s v="MS410"/>
    <s v="6110"/>
    <x v="7"/>
    <s v=""/>
    <x v="2798"/>
    <s v="MS410_Payroll Accrual 1A"/>
    <x v="0"/>
    <s v="F8_MS410_PA1A"/>
    <s v="TARGET"/>
    <d v="2021-07-31T00:00:00"/>
    <d v="2021-08-04T00:00:00"/>
    <s v="Yes"/>
    <s v="Measurement-SF"/>
    <x v="1"/>
  </r>
  <r>
    <s v="AA"/>
    <s v="CU00"/>
    <s v="JRNL00536573"/>
    <s v="CF00-MS410-6110-8940"/>
    <s v="CF00"/>
    <s v="MS410"/>
    <s v="6110"/>
    <x v="7"/>
    <s v=""/>
    <x v="2602"/>
    <s v="MS410_Payroll Accrual 1A"/>
    <x v="0"/>
    <s v="F8_MS410_PA1A"/>
    <s v="TARGET"/>
    <d v="2021-05-31T00:00:00"/>
    <d v="2021-06-03T00:00:00"/>
    <s v="Yes"/>
    <s v="Measurement-SF"/>
    <x v="1"/>
  </r>
  <r>
    <s v="AA"/>
    <s v="CU00"/>
    <s v="JRNL00534925"/>
    <s v="CF00-MS410-6110-8940"/>
    <s v="CF00"/>
    <s v="MS410"/>
    <s v="6110"/>
    <x v="7"/>
    <s v=""/>
    <x v="2799"/>
    <s v="MS410_Payroll Accrual 1A"/>
    <x v="0"/>
    <s v="F8_MS410_PA1A"/>
    <s v="TARGET"/>
    <d v="2021-04-30T00:00:00"/>
    <d v="2021-05-05T00:00:00"/>
    <s v="Yes"/>
    <s v="Measurement-SF"/>
    <x v="1"/>
  </r>
  <r>
    <s v="AA"/>
    <s v="CU00"/>
    <s v="JRNL00538415"/>
    <s v="CF00-MS410-6110-8940"/>
    <s v="CF00"/>
    <s v="MS410"/>
    <s v="6110"/>
    <x v="7"/>
    <s v=""/>
    <x v="2800"/>
    <s v="MS410_Payroll Accrual 1A"/>
    <x v="0"/>
    <s v="F8_MS410_PA1A"/>
    <s v="TARGET"/>
    <d v="2021-06-30T00:00:00"/>
    <d v="2021-07-06T00:00:00"/>
    <s v="Yes"/>
    <s v="Measurement-SF"/>
    <x v="1"/>
  </r>
  <r>
    <s v="AA"/>
    <s v="CU00"/>
    <s v="JRNL00533161"/>
    <s v="CF00-MS410-6110-8940"/>
    <s v="CF00"/>
    <s v="MS410"/>
    <s v="6110"/>
    <x v="7"/>
    <s v=""/>
    <x v="2801"/>
    <s v="MS410_Payroll Accrual 1A"/>
    <x v="0"/>
    <s v="F8_MS410_PA1A"/>
    <s v="TARGET"/>
    <d v="2021-03-31T00:00:00"/>
    <d v="2021-04-06T00:00:00"/>
    <s v="Yes"/>
    <s v="Measurement-SF"/>
    <x v="1"/>
  </r>
  <r>
    <s v="AP-ACCR"/>
    <s v="CF00"/>
    <s v="JRNL00540146"/>
    <s v="CF00-FC460-7830-8940"/>
    <s v="CF00"/>
    <s v="FC460"/>
    <s v="7830"/>
    <x v="7"/>
    <s v=""/>
    <x v="1083"/>
    <s v="Accrue-SUNSHINE STATE ONE CALL OF FLOR"/>
    <x v="0"/>
    <s v="PS-INV1000442"/>
    <s v="JRNL00540018"/>
    <d v="2021-08-31T00:00:00"/>
    <d v="2021-08-05T00:00:00"/>
    <s v="Yes"/>
    <s v="Facilities-West"/>
    <x v="16"/>
  </r>
  <r>
    <s v="AP-ACCR"/>
    <s v="CF00"/>
    <s v="JRNL00540146"/>
    <s v="CF00-FC460-7830-8940"/>
    <s v="CF00"/>
    <s v="FC460"/>
    <s v="7830"/>
    <x v="7"/>
    <s v=""/>
    <x v="2802"/>
    <s v="Accrue-SUNSHINE STATE ONE CALL OF FLOR"/>
    <x v="0"/>
    <s v="PS-INV1000156"/>
    <s v="JRNL00540018"/>
    <d v="2021-08-31T00:00:00"/>
    <d v="2021-08-05T00:00:00"/>
    <s v="Yes"/>
    <s v="Facilities-West"/>
    <x v="16"/>
  </r>
  <r>
    <s v="AP-ACCR"/>
    <s v="CF00"/>
    <s v="JRNL00540018"/>
    <s v="CF00-FC460-7830-8940"/>
    <s v="CF00"/>
    <s v="FC460"/>
    <s v="7830"/>
    <x v="7"/>
    <s v=""/>
    <x v="2628"/>
    <s v="Accrue-SUNSHINE STATE ONE CALL OF FLOR"/>
    <x v="0"/>
    <s v="PS-INV1000156"/>
    <s v="JRNL00540018"/>
    <d v="2021-07-31T00:00:00"/>
    <d v="2021-08-04T00:00:00"/>
    <s v="Yes"/>
    <s v="Facilities-West"/>
    <x v="16"/>
  </r>
  <r>
    <s v="AP-ACCR"/>
    <s v="CF00"/>
    <s v="JRNL00540018"/>
    <s v="CF00-FC460-7830-8940"/>
    <s v="CF00"/>
    <s v="FC460"/>
    <s v="7830"/>
    <x v="7"/>
    <s v=""/>
    <x v="600"/>
    <s v="Accrue-SUNSHINE STATE ONE CALL OF FLOR"/>
    <x v="0"/>
    <s v="PS-INV1000442"/>
    <s v="JRNL00540018"/>
    <d v="2021-07-31T00:00:00"/>
    <d v="2021-08-04T00:00:00"/>
    <s v="Yes"/>
    <s v="Facilities-West"/>
    <x v="16"/>
  </r>
  <r>
    <s v="PY"/>
    <s v="FC00"/>
    <s v="JRNL00545925"/>
    <s v="CF00-OP460-6110-8940"/>
    <s v="CF00"/>
    <s v="OP460"/>
    <s v="6110"/>
    <x v="7"/>
    <s v=""/>
    <x v="2619"/>
    <s v="FC B44-Salaries"/>
    <x v="0"/>
    <s v=""/>
    <s v="JRNL00545925"/>
    <d v="2021-11-04T00:00:00"/>
    <d v="2021-12-01T00:00:00"/>
    <s v="Yes"/>
    <s v="Gas Operations-West"/>
    <x v="1"/>
  </r>
  <r>
    <s v="AA"/>
    <s v="CU00"/>
    <s v="JRNL00543497"/>
    <s v="CF00-PR460-6110-8940"/>
    <s v="CF00"/>
    <s v="PR460"/>
    <s v="6110"/>
    <x v="7"/>
    <s v=""/>
    <x v="2803"/>
    <s v="PR460_Payroll Accrual 1A"/>
    <x v="0"/>
    <s v="F8_PR460_PA1A"/>
    <s v="JRNL00543480"/>
    <d v="2021-10-31T00:00:00"/>
    <d v="2021-11-03T00:00:00"/>
    <s v="Yes"/>
    <s v="Propane Operations-WH"/>
    <x v="1"/>
  </r>
  <r>
    <s v="SYS-AP"/>
    <s v="FC00"/>
    <s v="JRNL00543872"/>
    <s v="CF00-FC460-7830-8940"/>
    <s v="CF00"/>
    <s v="FC460"/>
    <s v="7830"/>
    <x v="7"/>
    <s v=""/>
    <x v="2742"/>
    <s v="LINE LOCATES 9/19 - 9/25"/>
    <x v="12"/>
    <s v="1091364"/>
    <s v="VO880289"/>
    <d v="2021-10-07T00:00:00"/>
    <d v="2021-10-08T00:00:00"/>
    <s v="Yes"/>
    <s v="Facilities-West"/>
    <x v="16"/>
  </r>
  <r>
    <s v="AA"/>
    <s v="CU00"/>
    <s v="JRNL00536617"/>
    <s v="CF00-MS410-6120-8940"/>
    <s v="CF00"/>
    <s v="MS410"/>
    <s v="6120"/>
    <x v="7"/>
    <s v=""/>
    <x v="2605"/>
    <s v="MS410_Payroll Accrual 1B"/>
    <x v="0"/>
    <s v="F8_MS410_PA1B"/>
    <s v="JRNL00536573"/>
    <d v="2021-06-30T00:00:00"/>
    <d v="2021-07-06T00:00:00"/>
    <s v="Yes"/>
    <s v="Measurement-SF"/>
    <x v="0"/>
  </r>
  <r>
    <s v="PY"/>
    <s v="FC00"/>
    <s v="JRNL00545925"/>
    <s v="CF00-MS410-6110-8940"/>
    <s v="CF00"/>
    <s v="MS410"/>
    <s v="6110"/>
    <x v="7"/>
    <s v=""/>
    <x v="678"/>
    <s v="FC B44-Salaries"/>
    <x v="0"/>
    <s v=""/>
    <s v="JRNL00545925"/>
    <d v="2021-11-04T00:00:00"/>
    <d v="2021-12-01T00:00:00"/>
    <s v="Yes"/>
    <s v="Measurement-SF"/>
    <x v="1"/>
  </r>
  <r>
    <s v="PY"/>
    <s v="FC00"/>
    <s v="JRNL00546382"/>
    <s v="CF00-OP460-6110-8940"/>
    <s v="CF00"/>
    <s v="OP460"/>
    <s v="6110"/>
    <x v="7"/>
    <s v=""/>
    <x v="2619"/>
    <s v="FC B46-Salaries"/>
    <x v="0"/>
    <s v=""/>
    <s v="JRNL00546382"/>
    <d v="2021-11-18T00:00:00"/>
    <d v="2021-12-01T00:00:00"/>
    <s v="Yes"/>
    <s v="Gas Operations-West"/>
    <x v="1"/>
  </r>
  <r>
    <s v="AA"/>
    <s v="CU00"/>
    <s v="JRNL00536617"/>
    <s v="CF00-MS410-6110-8940"/>
    <s v="CF00"/>
    <s v="MS410"/>
    <s v="6110"/>
    <x v="7"/>
    <s v=""/>
    <x v="2608"/>
    <s v="MS410_Payroll Accrual 1A"/>
    <x v="0"/>
    <s v="F8_MS410_PA1A"/>
    <s v="JRNL00536573"/>
    <d v="2021-06-30T00:00:00"/>
    <d v="2021-07-06T00:00:00"/>
    <s v="Yes"/>
    <s v="Measurement-SF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907">
  <r>
    <s v="PD"/>
    <s v="3000"/>
    <s v="FLJE00018940"/>
    <s v="CF10-OP310-6110-8920"/>
    <s v="CF10"/>
    <s v="OP310"/>
    <s v="6110"/>
    <x v="0"/>
    <s v=""/>
    <n v="58.11"/>
    <s v="PDTR-0809CUCW"/>
    <x v="0"/>
    <s v="FVN00231"/>
    <s v="FLJE00018940"/>
    <d v="2008-02-27T00:00:00"/>
    <d v="2008-02-27T00:00:00"/>
    <s v="Yes"/>
    <s v="X Operations-Tri-County"/>
    <x v="0"/>
  </r>
  <r>
    <s v="PD"/>
    <s v="3000"/>
    <s v="FLJE00018940"/>
    <s v="CF10-OP310-6110-8890"/>
    <s v="CF10"/>
    <s v="OP310"/>
    <s v="6110"/>
    <x v="1"/>
    <s v=""/>
    <n v="78.540000000000006"/>
    <s v="PDTR-0809CUCW"/>
    <x v="0"/>
    <s v="FVN05607"/>
    <s v="FLJE00018940"/>
    <d v="2008-02-27T00:00:00"/>
    <d v="2008-02-27T00:00:00"/>
    <s v="Yes"/>
    <s v="X Operations-Tri-County"/>
    <x v="0"/>
  </r>
  <r>
    <s v="PD"/>
    <s v="3000"/>
    <s v="FLJE00018940"/>
    <s v="CF10-OP310-6110-8870"/>
    <s v="CF10"/>
    <s v="OP310"/>
    <s v="6110"/>
    <x v="2"/>
    <s v=""/>
    <n v="149.16"/>
    <s v="PDTR-0809CUCW"/>
    <x v="0"/>
    <s v="FVN00293"/>
    <s v="FLJE00018940"/>
    <d v="2008-02-27T00:00:00"/>
    <d v="2008-02-27T00:00:00"/>
    <s v="Yes"/>
    <s v="X Operations-Tri-County"/>
    <x v="0"/>
  </r>
  <r>
    <s v="PD"/>
    <s v="3000"/>
    <s v="FLJE00018940"/>
    <s v="CF10-OP310-6110-8890"/>
    <s v="CF10"/>
    <s v="OP310"/>
    <s v="6110"/>
    <x v="1"/>
    <s v=""/>
    <n v="40.68"/>
    <s v="PDTR-0809CUCW"/>
    <x v="0"/>
    <s v="FVN00293"/>
    <s v="FLJE00018940"/>
    <d v="2008-02-27T00:00:00"/>
    <d v="2008-02-27T00:00:00"/>
    <s v="Yes"/>
    <s v="X Operations-Tri-County"/>
    <x v="0"/>
  </r>
  <r>
    <s v="PD"/>
    <s v="3000"/>
    <s v="FLJE00018940"/>
    <s v="CF10-OP310-6110-8930"/>
    <s v="CF10"/>
    <s v="OP310"/>
    <s v="6110"/>
    <x v="3"/>
    <s v=""/>
    <n v="83.1"/>
    <s v="PDTR-0809CUCW"/>
    <x v="0"/>
    <s v="FVN00403"/>
    <s v="FLJE00018940"/>
    <d v="2008-02-27T00:00:00"/>
    <d v="2008-02-27T00:00:00"/>
    <s v="Yes"/>
    <s v="X Operations-Tri-County"/>
    <x v="0"/>
  </r>
  <r>
    <s v="PD"/>
    <s v="3000"/>
    <s v="FLJE00018940"/>
    <s v="CF10-OP310-6110-8870"/>
    <s v="CF10"/>
    <s v="OP310"/>
    <s v="6110"/>
    <x v="2"/>
    <s v=""/>
    <n v="129.12"/>
    <s v="PDTR-0809CUCW"/>
    <x v="0"/>
    <s v="FVN00922"/>
    <s v="FLJE00018940"/>
    <d v="2008-02-27T00:00:00"/>
    <d v="2008-02-27T00:00:00"/>
    <s v="Yes"/>
    <s v="X Operations-Tri-County"/>
    <x v="0"/>
  </r>
  <r>
    <s v="PD"/>
    <s v="3000"/>
    <s v="FLJE00018940"/>
    <s v="CF10-OP310-6110-8930"/>
    <s v="CF10"/>
    <s v="OP310"/>
    <s v="6110"/>
    <x v="3"/>
    <s v=""/>
    <n v="77.48"/>
    <s v="PDTR-0809CUCW"/>
    <x v="0"/>
    <s v="FVN00231"/>
    <s v="FLJE00018940"/>
    <d v="2008-02-27T00:00:00"/>
    <d v="2008-02-27T00:00:00"/>
    <s v="Yes"/>
    <s v="X Operations-Tri-County"/>
    <x v="0"/>
  </r>
  <r>
    <s v="PD"/>
    <s v="3000"/>
    <s v="FLJE00019222"/>
    <s v="CF10-OP310-6120-8920"/>
    <s v="CF10"/>
    <s v="OP310"/>
    <s v="6120"/>
    <x v="0"/>
    <s v=""/>
    <n v="81.36"/>
    <s v="PDTO-0813CUCW"/>
    <x v="0"/>
    <s v="FVN00293"/>
    <s v="FLJE00019222"/>
    <d v="2008-03-26T00:00:00"/>
    <d v="2008-03-26T00:00:00"/>
    <s v="Yes"/>
    <s v="X Operations-Tri-County"/>
    <x v="1"/>
  </r>
  <r>
    <s v="PD"/>
    <s v="3000"/>
    <s v="FLJE00019222"/>
    <s v="CF00-OP300-6120-8890"/>
    <s v="CF00"/>
    <s v="OP300"/>
    <s v="6120"/>
    <x v="1"/>
    <s v=""/>
    <n v="27.07"/>
    <s v="PDTO-0813CUCW"/>
    <x v="0"/>
    <s v="FVN00596"/>
    <s v="FLJE00019222"/>
    <d v="2008-03-26T00:00:00"/>
    <d v="2008-03-26T00:00:00"/>
    <s v="Yes"/>
    <s v="X Engineering and Measurement"/>
    <x v="1"/>
  </r>
  <r>
    <s v="PD"/>
    <s v="3000"/>
    <s v="FLJE00019222"/>
    <s v="CF00-OP300-6120-8900"/>
    <s v="CF00"/>
    <s v="OP300"/>
    <s v="6120"/>
    <x v="4"/>
    <s v=""/>
    <n v="54.14"/>
    <s v="PDTO-0813CUCW"/>
    <x v="0"/>
    <s v="FVN00596"/>
    <s v="FLJE00019222"/>
    <d v="2008-03-26T00:00:00"/>
    <d v="2008-03-26T00:00:00"/>
    <s v="Yes"/>
    <s v="X Engineering and Measurement"/>
    <x v="1"/>
  </r>
  <r>
    <s v="PD"/>
    <s v="3000"/>
    <s v="FLJE00019222"/>
    <s v="CF10-OP310-6120-8870"/>
    <s v="CF10"/>
    <s v="OP310"/>
    <s v="6120"/>
    <x v="2"/>
    <s v=""/>
    <n v="102.09"/>
    <s v="PDTO-0813CUCW"/>
    <x v="0"/>
    <s v="FVN00636"/>
    <s v="FLJE00019222"/>
    <d v="2008-03-26T00:00:00"/>
    <d v="2008-03-26T00:00:00"/>
    <s v="Yes"/>
    <s v="X Operations-Tri-County"/>
    <x v="1"/>
  </r>
  <r>
    <s v="SYS-AP"/>
    <s v="3000"/>
    <s v="JRNL00034747"/>
    <s v="CF10-FC300-7830-8930"/>
    <s v="CF10"/>
    <s v="FC300"/>
    <s v="7830"/>
    <x v="3"/>
    <s v=""/>
    <n v="100"/>
    <s v="COMM 750 METER INTESTED &amp; RETUR"/>
    <x v="1"/>
    <s v="4677"/>
    <s v="VO015335"/>
    <d v="2008-10-22T00:00:00"/>
    <d v="2008-10-22T00:00:00"/>
    <s v="Yes"/>
    <s v="X Facilities-Florida"/>
    <x v="2"/>
  </r>
  <r>
    <s v="SYS-AP"/>
    <s v="3000"/>
    <s v="JRNL00035159"/>
    <s v="CF10-FC300-7830-8930"/>
    <s v="CF10"/>
    <s v="FC300"/>
    <s v="7830"/>
    <x v="3"/>
    <s v=""/>
    <n v="60"/>
    <s v="DOMESTIC METERS INTESTED &amp; RETI"/>
    <x v="1"/>
    <s v="4705"/>
    <s v="VO016594"/>
    <d v="2008-10-31T00:00:00"/>
    <d v="2008-11-03T00:00:00"/>
    <s v="Yes"/>
    <s v="X Facilities-Florida"/>
    <x v="2"/>
  </r>
  <r>
    <s v="SYS-AP"/>
    <s v="3000"/>
    <s v="JRNL00028312"/>
    <s v="CF10-OP310-7290-8870"/>
    <s v="CF10"/>
    <s v="OP310"/>
    <s v="7290"/>
    <x v="2"/>
    <s v=""/>
    <n v="485"/>
    <s v="2 INCH PE REPAIR RIDGEWOOD LAKE"/>
    <x v="2"/>
    <s v="2373"/>
    <s v="VO005465"/>
    <d v="2008-07-10T00:00:00"/>
    <d v="2008-07-10T00:00:00"/>
    <s v="Yes"/>
    <s v="X Operations-Tri-County"/>
    <x v="3"/>
  </r>
  <r>
    <s v="SYS-AP"/>
    <s v="3000"/>
    <s v="JRNL00031357"/>
    <s v="CF20-OP320-7290-8930"/>
    <s v="CF20"/>
    <s v="OP320"/>
    <s v="7290"/>
    <x v="3"/>
    <s v=""/>
    <n v="150"/>
    <s v="turn on"/>
    <x v="3"/>
    <s v="1075"/>
    <s v="VO010430"/>
    <d v="2008-08-31T00:00:00"/>
    <d v="2008-09-02T00:00:00"/>
    <s v="Yes"/>
    <s v="X Operations-Citrus County"/>
    <x v="3"/>
  </r>
  <r>
    <s v="SYS-AP"/>
    <s v="3000"/>
    <s v="JRNL00034479"/>
    <s v="CF10-FC300-7830-8930"/>
    <s v="CF10"/>
    <s v="FC300"/>
    <s v="7830"/>
    <x v="3"/>
    <s v=""/>
    <n v="1920"/>
    <s v="DOMESTIC METERS INTESTED &amp; RETU"/>
    <x v="1"/>
    <s v="4674"/>
    <s v="VO014280"/>
    <d v="2008-10-09T00:00:00"/>
    <d v="2008-10-09T00:00:00"/>
    <s v="Yes"/>
    <s v="X Facilities-Florida"/>
    <x v="2"/>
  </r>
  <r>
    <s v="SYS-AP"/>
    <s v="3000"/>
    <s v="JRNL00034747"/>
    <s v="CF10-FC300-7830-8930"/>
    <s v="CF10"/>
    <s v="FC300"/>
    <s v="7830"/>
    <x v="3"/>
    <s v=""/>
    <n v="250"/>
    <s v="DOMESTIC METERS INTESTED &amp; RETU"/>
    <x v="1"/>
    <s v="4677"/>
    <s v="VO015335"/>
    <d v="2008-10-22T00:00:00"/>
    <d v="2008-10-22T00:00:00"/>
    <s v="Yes"/>
    <s v="X Facilities-Florida"/>
    <x v="2"/>
  </r>
  <r>
    <s v="SYS-AP"/>
    <s v="3000"/>
    <s v="JRNL00034747"/>
    <s v="CF10-FC300-7830-8930"/>
    <s v="CF10"/>
    <s v="FC300"/>
    <s v="7830"/>
    <x v="3"/>
    <s v=""/>
    <n v="615"/>
    <s v="DOMESTIC METERS INTESTED &amp; RETI"/>
    <x v="1"/>
    <s v="4677"/>
    <s v="VO015335"/>
    <d v="2008-10-22T00:00:00"/>
    <d v="2008-10-22T00:00:00"/>
    <s v="Yes"/>
    <s v="X Facilities-Florida"/>
    <x v="2"/>
  </r>
  <r>
    <s v="SYS-AP"/>
    <s v="3000"/>
    <s v="JRNL00037958"/>
    <s v="CF10-OP310-7290-8870"/>
    <s v="CF10"/>
    <s v="OP310"/>
    <s v="7290"/>
    <x v="2"/>
    <s v=""/>
    <n v="1606"/>
    <s v="RAISED 3 INCH MAIN   CYPRESS WO"/>
    <x v="2"/>
    <s v="2444"/>
    <s v="VO020054"/>
    <d v="2008-12-09T00:00:00"/>
    <d v="2008-12-09T00:00:00"/>
    <s v="Yes"/>
    <s v="X Operations-Tri-County"/>
    <x v="3"/>
  </r>
  <r>
    <s v="SYS-AP"/>
    <s v="3000"/>
    <s v="JRNL00030724"/>
    <s v="CF10-FC300-7830-8870"/>
    <s v="CF10"/>
    <s v="FC300"/>
    <s v="7830"/>
    <x v="2"/>
    <s v=""/>
    <n v="1153"/>
    <s v="INSTALL TRANSITIONS THELMA/GLEN"/>
    <x v="2"/>
    <s v="2409"/>
    <s v="VO009120"/>
    <d v="2008-08-19T00:00:00"/>
    <d v="2008-08-20T00:00:00"/>
    <s v="Yes"/>
    <s v="X Facilities-Florida"/>
    <x v="2"/>
  </r>
  <r>
    <s v="PD"/>
    <s v="3000"/>
    <s v="FLJE00019222"/>
    <s v="CF10-OP310-6120-8870"/>
    <s v="CF10"/>
    <s v="OP310"/>
    <s v="6120"/>
    <x v="2"/>
    <s v=""/>
    <n v="61.17"/>
    <s v="PDTO-0813CUCW"/>
    <x v="0"/>
    <s v="FVN05485"/>
    <s v="FLJE00019222"/>
    <d v="2008-03-26T00:00:00"/>
    <d v="2008-03-26T00:00:00"/>
    <s v="Yes"/>
    <s v="X Operations-Tri-County"/>
    <x v="1"/>
  </r>
  <r>
    <s v="SYS-AP"/>
    <s v="3000"/>
    <s v="FLJE00018695"/>
    <s v="CF10-FC300-7830-8870"/>
    <s v="CF10"/>
    <s v="FC300"/>
    <s v="7830"/>
    <x v="2"/>
    <s v=""/>
    <n v="883.7"/>
    <s v="CONSOLIDATED PIPE AND SUPPLY"/>
    <x v="0"/>
    <s v="7780154-000-000"/>
    <s v="FVO0039512"/>
    <d v="2008-01-31T00:00:00"/>
    <d v="2008-02-04T00:00:00"/>
    <s v="Yes"/>
    <s v="X Facilities-Florida"/>
    <x v="2"/>
  </r>
  <r>
    <s v="AA"/>
    <s v="3000"/>
    <s v="FLJE00018999"/>
    <s v="CF00-MG304-6320-8870"/>
    <s v="CF00"/>
    <s v="MG304"/>
    <s v="6320"/>
    <x v="2"/>
    <s v=" "/>
    <n v="130.44"/>
    <s v="OP110 Dept Charges"/>
    <x v="0"/>
    <s v="OP110_D"/>
    <s v="Recipient Acct"/>
    <d v="2008-02-29T00:00:00"/>
    <d v="2008-03-05T00:00:00"/>
    <s v="Yes"/>
    <s v="X Director of Operations and Engineering"/>
    <x v="4"/>
  </r>
  <r>
    <s v="AA"/>
    <s v="3000"/>
    <s v="FLJE00018999"/>
    <s v="CF00-MG304-6330-8870"/>
    <s v="CF00"/>
    <s v="MG304"/>
    <s v="6330"/>
    <x v="2"/>
    <s v=" "/>
    <n v="21.3"/>
    <s v="OP110 Dept Charges"/>
    <x v="0"/>
    <s v="OP110_D"/>
    <s v="Recipient Acct"/>
    <d v="2008-02-29T00:00:00"/>
    <d v="2008-03-05T00:00:00"/>
    <s v="Yes"/>
    <s v="X Director of Operations and Engineering"/>
    <x v="5"/>
  </r>
  <r>
    <s v="PY"/>
    <s v="CU00"/>
    <s v="JRNL00029007"/>
    <s v="CF00-OP300-6120-8900"/>
    <s v="CF00"/>
    <s v="OP300"/>
    <s v="6120"/>
    <x v="4"/>
    <s v=""/>
    <n v="54.14"/>
    <s v="CU W29-OT/On Call/CT"/>
    <x v="0"/>
    <s v=""/>
    <s v="JRNL00029007"/>
    <d v="2008-07-18T00:00:00"/>
    <d v="2008-08-01T00:00:00"/>
    <s v="Yes"/>
    <s v="X Engineering and Measurement"/>
    <x v="1"/>
  </r>
  <r>
    <s v="PY"/>
    <s v="CU00"/>
    <s v="JRNL00029007"/>
    <s v="CF00-OP300-6120-8870"/>
    <s v="CF00"/>
    <s v="OP300"/>
    <s v="6120"/>
    <x v="2"/>
    <s v=""/>
    <n v="152.72999999999999"/>
    <s v="CU W29-OT/On Call/CT"/>
    <x v="0"/>
    <s v=""/>
    <s v="JRNL00029007"/>
    <d v="2008-07-18T00:00:00"/>
    <d v="2008-08-01T00:00:00"/>
    <s v="Yes"/>
    <s v="X Engineering and Measurement"/>
    <x v="1"/>
  </r>
  <r>
    <s v="PY"/>
    <s v="CU00"/>
    <s v="JRNL00029007"/>
    <s v="CF00-OP300-6120-8910"/>
    <s v="CF00"/>
    <s v="OP300"/>
    <s v="6120"/>
    <x v="5"/>
    <s v=""/>
    <n v="30.55"/>
    <s v="CU W29-OT/On Call/CT"/>
    <x v="0"/>
    <s v=""/>
    <s v="JRNL00029007"/>
    <d v="2008-07-18T00:00:00"/>
    <d v="2008-08-01T00:00:00"/>
    <s v="Yes"/>
    <s v="X Engineering and Measurement"/>
    <x v="1"/>
  </r>
  <r>
    <s v="PY"/>
    <s v="CU00"/>
    <s v="JRNL00029007"/>
    <s v="CF00-OP310-6120-8870"/>
    <s v="CF00"/>
    <s v="OP310"/>
    <s v="6120"/>
    <x v="2"/>
    <s v=""/>
    <n v="153.13"/>
    <s v="CU W29-OT/On Call/CT"/>
    <x v="0"/>
    <s v=""/>
    <s v="JRNL00029007"/>
    <d v="2008-07-18T00:00:00"/>
    <d v="2008-08-01T00:00:00"/>
    <s v="Yes"/>
    <s v="X Operations-Tri-County"/>
    <x v="1"/>
  </r>
  <r>
    <s v="PY"/>
    <s v="CU00"/>
    <s v="JRNL00029007"/>
    <s v="CF10-OP310-6120-8870"/>
    <s v="CF10"/>
    <s v="OP310"/>
    <s v="6120"/>
    <x v="2"/>
    <s v=""/>
    <n v="346.47"/>
    <s v="CU W29-OT/On Call/CT"/>
    <x v="0"/>
    <s v=""/>
    <s v="JRNL00029007"/>
    <d v="2008-07-18T00:00:00"/>
    <d v="2008-08-01T00:00:00"/>
    <s v="Yes"/>
    <s v="X Operations-Tri-County"/>
    <x v="1"/>
  </r>
  <r>
    <s v="PY"/>
    <s v="CU00"/>
    <s v="JRNL00029007"/>
    <s v="CF10-OP310-6120-8930"/>
    <s v="CF10"/>
    <s v="OP310"/>
    <s v="6120"/>
    <x v="3"/>
    <s v=""/>
    <n v="38.67"/>
    <s v="CU W29-OT/On Call/CT"/>
    <x v="0"/>
    <s v=""/>
    <s v="JRNL00029007"/>
    <d v="2008-07-18T00:00:00"/>
    <d v="2008-08-01T00:00:00"/>
    <s v="Yes"/>
    <s v="X Operations-Tri-County"/>
    <x v="1"/>
  </r>
  <r>
    <s v="AA"/>
    <s v="3000"/>
    <s v="FLJE00019647"/>
    <s v="CF10-OP310-6120-8870"/>
    <s v="CF10"/>
    <s v="OP310"/>
    <s v="6120"/>
    <x v="2"/>
    <s v=" "/>
    <n v="2.5"/>
    <s v="OP125 Payroll Accrual 1"/>
    <x v="0"/>
    <s v="Z_OP125_PA1"/>
    <s v="Recipient Acct"/>
    <d v="2008-04-30T00:00:00"/>
    <d v="2008-05-05T00:00:00"/>
    <s v="Yes"/>
    <s v="X Operations-Tri-County"/>
    <x v="1"/>
  </r>
  <r>
    <s v="AA"/>
    <s v="3000"/>
    <s v="FLJE00019647"/>
    <s v="CF10-OP310-6120-8870"/>
    <s v="CF10"/>
    <s v="OP310"/>
    <s v="6120"/>
    <x v="2"/>
    <s v=" "/>
    <n v="7.56"/>
    <s v="OP125 Payroll Accrual 1"/>
    <x v="0"/>
    <s v="Z_OP125_PA1"/>
    <s v="Recipient Acct"/>
    <d v="2008-04-30T00:00:00"/>
    <d v="2008-05-05T00:00:00"/>
    <s v="Yes"/>
    <s v="X Operations-Tri-County"/>
    <x v="1"/>
  </r>
  <r>
    <s v="AA"/>
    <s v="3000"/>
    <s v="FLJE00019647"/>
    <s v="CF10-OP310-6110-8870"/>
    <s v="CF10"/>
    <s v="OP310"/>
    <s v="6110"/>
    <x v="2"/>
    <s v=" "/>
    <n v="9.75"/>
    <s v="OP125 Payroll Accrual 1"/>
    <x v="0"/>
    <s v="Z_OP125_PA1"/>
    <s v="Recipient Acct"/>
    <d v="2008-04-30T00:00:00"/>
    <d v="2008-05-05T00:00:00"/>
    <s v="Yes"/>
    <s v="X Operations-Tri-County"/>
    <x v="0"/>
  </r>
  <r>
    <s v="AA"/>
    <s v="3000"/>
    <s v="FLJE00018790"/>
    <s v="CF10-OP310-6110-8870"/>
    <s v="CF10"/>
    <s v="OP310"/>
    <s v="6110"/>
    <x v="2"/>
    <s v=" "/>
    <n v="-5.82"/>
    <s v="OP125 Payroll Accrual 1"/>
    <x v="0"/>
    <s v="Z_OP125_PA1"/>
    <s v="FLJE00018783"/>
    <d v="2008-02-29T00:00:00"/>
    <d v="2008-03-05T00:00:00"/>
    <s v="Yes"/>
    <s v="X Operations-Tri-County"/>
    <x v="0"/>
  </r>
  <r>
    <s v="SYS-AP"/>
    <s v="3000"/>
    <s v="FLJE00019153"/>
    <s v="CF20-FC300-7830-8930"/>
    <s v="CF20"/>
    <s v="FC300"/>
    <s v="7830"/>
    <x v="3"/>
    <s v=""/>
    <n v="60"/>
    <s v="PRECISION METER REPAIR INC"/>
    <x v="0"/>
    <s v="4415"/>
    <s v="FVO0040286"/>
    <d v="2008-03-12T00:00:00"/>
    <d v="2008-03-12T00:00:00"/>
    <s v="Yes"/>
    <s v="X Facilities-Florida"/>
    <x v="2"/>
  </r>
  <r>
    <s v="SYS-AP"/>
    <s v="3000"/>
    <s v="FLJE00019153"/>
    <s v="CF10-FC300-7830-8930"/>
    <s v="CF10"/>
    <s v="FC300"/>
    <s v="7830"/>
    <x v="3"/>
    <s v=""/>
    <n v="1075"/>
    <s v="PRECISION METER REPAIR INC"/>
    <x v="0"/>
    <s v="4415"/>
    <s v="FVO0040286"/>
    <d v="2008-03-12T00:00:00"/>
    <d v="2008-03-12T00:00:00"/>
    <s v="Yes"/>
    <s v="X Facilities-Florida"/>
    <x v="2"/>
  </r>
  <r>
    <s v="PY"/>
    <s v="CU00"/>
    <s v="JRNL00035196"/>
    <s v="CF00-OP300-6110-8870"/>
    <s v="CF00"/>
    <s v="OP300"/>
    <s v="6110"/>
    <x v="2"/>
    <s v=""/>
    <n v="65.08"/>
    <s v="CU W41-Salaries"/>
    <x v="0"/>
    <s v=""/>
    <s v="JRNL00035196"/>
    <d v="2008-10-10T00:00:00"/>
    <d v="2008-11-04T00:00:00"/>
    <s v="Yes"/>
    <s v="X Engineering and Measurement"/>
    <x v="0"/>
  </r>
  <r>
    <s v="PY"/>
    <s v="CU00"/>
    <s v="JRNL00035196"/>
    <s v="CF20-OP320-6110-8890"/>
    <s v="CF20"/>
    <s v="OP320"/>
    <s v="6110"/>
    <x v="1"/>
    <s v=""/>
    <n v="137.44"/>
    <s v="CU W41-Salaries"/>
    <x v="0"/>
    <s v=""/>
    <s v="JRNL00035196"/>
    <d v="2008-10-10T00:00:00"/>
    <d v="2008-11-04T00:00:00"/>
    <s v="Yes"/>
    <s v="X Operations-Citrus County"/>
    <x v="0"/>
  </r>
  <r>
    <s v="PY"/>
    <s v="CU00"/>
    <s v="JRNL00035196"/>
    <s v="CF10-OP310-6110-8870"/>
    <s v="CF10"/>
    <s v="OP310"/>
    <s v="6110"/>
    <x v="2"/>
    <s v=""/>
    <n v="135.94999999999999"/>
    <s v="CU W41-Salaries"/>
    <x v="0"/>
    <s v=""/>
    <s v="JRNL00035196"/>
    <d v="2008-10-10T00:00:00"/>
    <d v="2008-11-04T00:00:00"/>
    <s v="Yes"/>
    <s v="X Operations-Tri-County"/>
    <x v="0"/>
  </r>
  <r>
    <s v="PY"/>
    <s v="CU00"/>
    <s v="JRNL00035196"/>
    <s v="CF10-OP310-6110-8930"/>
    <s v="CF10"/>
    <s v="OP310"/>
    <s v="6110"/>
    <x v="3"/>
    <s v=""/>
    <n v="222"/>
    <s v="CU W41-Salaries"/>
    <x v="0"/>
    <s v=""/>
    <s v="JRNL00035196"/>
    <d v="2008-10-10T00:00:00"/>
    <d v="2008-11-04T00:00:00"/>
    <s v="Yes"/>
    <s v="X Operations-Tri-County"/>
    <x v="0"/>
  </r>
  <r>
    <s v="PY"/>
    <s v="CU00"/>
    <s v="JRNL00035196"/>
    <s v="CF00-OP300-6110-8890"/>
    <s v="CF00"/>
    <s v="OP300"/>
    <s v="6110"/>
    <x v="1"/>
    <s v=""/>
    <n v="108.47"/>
    <s v="CU W41-Salaries"/>
    <x v="0"/>
    <s v=""/>
    <s v="JRNL00035196"/>
    <d v="2008-10-10T00:00:00"/>
    <d v="2008-11-04T00:00:00"/>
    <s v="Yes"/>
    <s v="X Engineering and Measurement"/>
    <x v="0"/>
  </r>
  <r>
    <s v="PY"/>
    <s v="CU00"/>
    <s v="JRNL00035196"/>
    <s v="CF00-OP300-6110-8900"/>
    <s v="CF00"/>
    <s v="OP300"/>
    <s v="6110"/>
    <x v="4"/>
    <s v=""/>
    <n v="303.7"/>
    <s v="CU W41-Salaries"/>
    <x v="0"/>
    <s v=""/>
    <s v="JRNL00035196"/>
    <d v="2008-10-10T00:00:00"/>
    <d v="2008-11-04T00:00:00"/>
    <s v="Yes"/>
    <s v="X Engineering and Measurement"/>
    <x v="0"/>
  </r>
  <r>
    <s v="PY"/>
    <s v="CU00"/>
    <s v="JRNL00035196"/>
    <s v="CF00-OP300-6110-8910"/>
    <s v="CF00"/>
    <s v="OP300"/>
    <s v="6110"/>
    <x v="5"/>
    <s v=""/>
    <n v="108.47"/>
    <s v="CU W41-Salaries"/>
    <x v="0"/>
    <s v=""/>
    <s v="JRNL00035196"/>
    <d v="2008-10-10T00:00:00"/>
    <d v="2008-11-04T00:00:00"/>
    <s v="Yes"/>
    <s v="X Engineering and Measurement"/>
    <x v="0"/>
  </r>
  <r>
    <s v="PY"/>
    <s v="CU00"/>
    <s v="JRNL00035196"/>
    <s v="CF00-OP310-6110-8870"/>
    <s v="CF00"/>
    <s v="OP310"/>
    <s v="6110"/>
    <x v="2"/>
    <s v=""/>
    <n v="758.81"/>
    <s v="CU W41-Salaries"/>
    <x v="0"/>
    <s v=""/>
    <s v="JRNL00035196"/>
    <d v="2008-10-10T00:00:00"/>
    <d v="2008-11-04T00:00:00"/>
    <s v="Yes"/>
    <s v="X Operations-Tri-County"/>
    <x v="0"/>
  </r>
  <r>
    <s v="E4SE-ADJ"/>
    <s v="CF00"/>
    <s v="JRNL00038669"/>
    <s v="CF10-FC300-7290-8870"/>
    <s v="CF10"/>
    <s v="FC300"/>
    <s v="7290"/>
    <x v="2"/>
    <s v=""/>
    <n v="66.81"/>
    <s v="Charge 2 FCB300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3.03"/>
    <s v="Charge 2 FFT75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26.48"/>
    <s v="Charge 2 FST75"/>
    <x v="0"/>
    <s v=""/>
    <s v="JRNL00038669"/>
    <d v="2008-12-31T00:00:00"/>
    <d v="2009-01-05T00:00:00"/>
    <s v="Yes"/>
    <s v="X Facilities-Florida"/>
    <x v="3"/>
  </r>
  <r>
    <s v="AA"/>
    <s v="CU00"/>
    <s v="JRNL00033571"/>
    <s v="CF00-OP300-6120-8870"/>
    <s v="CF00"/>
    <s v="OP300"/>
    <s v="6120"/>
    <x v="2"/>
    <s v=" "/>
    <n v="2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3571"/>
    <s v="CF00-OP300-6120-8890"/>
    <s v="CF00"/>
    <s v="OP300"/>
    <s v="6120"/>
    <x v="1"/>
    <s v=" "/>
    <n v="50.79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3571"/>
    <s v="CF00-OP300-6120-8900"/>
    <s v="CF00"/>
    <s v="OP300"/>
    <s v="6120"/>
    <x v="4"/>
    <s v=" "/>
    <n v="62.36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3571"/>
    <s v="CF00-OP300-6120-8910"/>
    <s v="CF00"/>
    <s v="OP300"/>
    <s v="6120"/>
    <x v="5"/>
    <s v=" "/>
    <n v="41.76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3571"/>
    <s v="CF00-OP300-6120-8920"/>
    <s v="CF00"/>
    <s v="OP300"/>
    <s v="6120"/>
    <x v="0"/>
    <s v=" "/>
    <n v="2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3571"/>
    <s v="CF00-OP300-6120-8930"/>
    <s v="CF00"/>
    <s v="OP300"/>
    <s v="6120"/>
    <x v="3"/>
    <s v=" "/>
    <n v="8.52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1519"/>
    <s v="CF00-OP300-6120-8870"/>
    <s v="CF00"/>
    <s v="OP300"/>
    <s v="6120"/>
    <x v="2"/>
    <s v=" "/>
    <n v="-3.08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1519"/>
    <s v="CF00-OP300-6120-8890"/>
    <s v="CF00"/>
    <s v="OP300"/>
    <s v="6120"/>
    <x v="1"/>
    <s v=" "/>
    <n v="-7.76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1519"/>
    <s v="CF00-OP300-6120-8900"/>
    <s v="CF00"/>
    <s v="OP300"/>
    <s v="6120"/>
    <x v="4"/>
    <s v=" "/>
    <n v="-12.68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1519"/>
    <s v="CF00-OP300-6120-8910"/>
    <s v="CF00"/>
    <s v="OP300"/>
    <s v="6120"/>
    <x v="5"/>
    <s v=" "/>
    <n v="-8.36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1519"/>
    <s v="CF00-OP300-6120-8940"/>
    <s v="CF00"/>
    <s v="OP300"/>
    <s v="6120"/>
    <x v="6"/>
    <s v=" "/>
    <n v="-0.35"/>
    <s v="OP300_Payroll Accrual 1B"/>
    <x v="0"/>
    <s v="8_OP300_PA1B"/>
    <s v="Recipient Acct"/>
    <d v="2008-09-30T00:00:00"/>
    <d v="2008-10-06T00:00:00"/>
    <s v="Yes"/>
    <s v="X Engineering and Measurement"/>
    <x v="1"/>
  </r>
  <r>
    <s v="AA"/>
    <s v="CU00"/>
    <s v="JRNL00037312"/>
    <s v="CF00-OP300-6120-8940"/>
    <s v="CF00"/>
    <s v="OP300"/>
    <s v="6120"/>
    <x v="6"/>
    <s v=" "/>
    <n v="2.5"/>
    <s v="OP300_Payroll Accrual 1B"/>
    <x v="0"/>
    <s v="8_OP300_PA1B"/>
    <s v="Recipient Acct"/>
    <d v="2008-11-30T00:00:00"/>
    <d v="2008-12-03T00:00:00"/>
    <s v="Yes"/>
    <s v="X Engineering and Measurement"/>
    <x v="1"/>
  </r>
  <r>
    <s v="AA"/>
    <s v="CU00"/>
    <s v="JRNL00037312"/>
    <s v="CF00-OP300-6120-8870"/>
    <s v="CF00"/>
    <s v="OP300"/>
    <s v="6120"/>
    <x v="2"/>
    <s v=" "/>
    <n v="11.72"/>
    <s v="OP300_Payroll Accrual 1B"/>
    <x v="0"/>
    <s v="8_OP300_PA1B"/>
    <s v="Recipient Acct"/>
    <d v="2008-11-30T00:00:00"/>
    <d v="2008-12-03T00:00:00"/>
    <s v="Yes"/>
    <s v="X Engineering and Measurement"/>
    <x v="1"/>
  </r>
  <r>
    <s v="AA"/>
    <s v="CU00"/>
    <s v="JRNL00037312"/>
    <s v="CF00-OP300-6120-8890"/>
    <s v="CF00"/>
    <s v="OP300"/>
    <s v="6120"/>
    <x v="1"/>
    <s v=" "/>
    <n v="32.72"/>
    <s v="OP300_Payroll Accrual 1B"/>
    <x v="0"/>
    <s v="8_OP300_PA1B"/>
    <s v="Recipient Acct"/>
    <d v="2008-11-30T00:00:00"/>
    <d v="2008-12-03T00:00:00"/>
    <s v="Yes"/>
    <s v="X Engineering and Measurement"/>
    <x v="1"/>
  </r>
  <r>
    <s v="AA"/>
    <s v="CU00"/>
    <s v="JRNL00037312"/>
    <s v="CF00-OP300-6120-8900"/>
    <s v="CF00"/>
    <s v="OP300"/>
    <s v="6120"/>
    <x v="4"/>
    <s v=" "/>
    <n v="44.85"/>
    <s v="OP300_Payroll Accrual 1B"/>
    <x v="0"/>
    <s v="8_OP300_PA1B"/>
    <s v="Recipient Acct"/>
    <d v="2008-11-30T00:00:00"/>
    <d v="2008-12-03T00:00:00"/>
    <s v="Yes"/>
    <s v="X Engineering and Measurement"/>
    <x v="1"/>
  </r>
  <r>
    <s v="AA"/>
    <s v="CU00"/>
    <s v="JRNL00037312"/>
    <s v="CF00-OP300-6120-8910"/>
    <s v="CF00"/>
    <s v="OP300"/>
    <s v="6120"/>
    <x v="5"/>
    <s v=" "/>
    <n v="42.59"/>
    <s v="OP300_Payroll Accrual 1B"/>
    <x v="0"/>
    <s v="8_OP300_PA1B"/>
    <s v="Recipient Acct"/>
    <d v="2008-11-30T00:00:00"/>
    <d v="2008-12-03T00:00:00"/>
    <s v="Yes"/>
    <s v="X Engineering and Measurement"/>
    <x v="1"/>
  </r>
  <r>
    <s v="AA"/>
    <s v="3000"/>
    <s v="FLJE00019031"/>
    <s v="CF10-OP310-6120-8900"/>
    <s v="CF10"/>
    <s v="OP310"/>
    <s v="6120"/>
    <x v="4"/>
    <s v=" "/>
    <n v="1.32"/>
    <s v="OP125 Payroll Accrual 1"/>
    <x v="0"/>
    <s v="Z_OP125_PA1"/>
    <s v="Recipient Acct"/>
    <d v="2008-02-29T00:00:00"/>
    <d v="2008-03-05T00:00:00"/>
    <s v="Yes"/>
    <s v="X Operations-Tri-County"/>
    <x v="1"/>
  </r>
  <r>
    <s v="AA"/>
    <s v="3000"/>
    <s v="JRNL00025753"/>
    <s v="CF10-MG310-6110-8870"/>
    <s v="CF10"/>
    <s v="MG310"/>
    <s v="6110"/>
    <x v="2"/>
    <s v=" "/>
    <n v="-573.79999999999995"/>
    <s v="PAY_ACCR"/>
    <x v="0"/>
    <s v=""/>
    <s v="JRNL00025753"/>
    <d v="2008-05-31T00:00:00"/>
    <d v="2008-06-07T00:00:00"/>
    <s v="Yes"/>
    <s v="X Operations Manager-Tri-County"/>
    <x v="0"/>
  </r>
  <r>
    <s v="AA"/>
    <s v="3000"/>
    <s v="JRNL00025753"/>
    <s v="CF10-MG310-6110-8900"/>
    <s v="CF10"/>
    <s v="MG310"/>
    <s v="6110"/>
    <x v="4"/>
    <s v=" "/>
    <n v="-229.52"/>
    <s v="PAY_ACCR"/>
    <x v="0"/>
    <s v=""/>
    <s v="JRNL00025753"/>
    <d v="2008-05-31T00:00:00"/>
    <d v="2008-06-07T00:00:00"/>
    <s v="Yes"/>
    <s v="X Operations Manager-Tri-County"/>
    <x v="0"/>
  </r>
  <r>
    <s v="AA"/>
    <s v="3000"/>
    <s v="JRNL00025753"/>
    <s v="CF10-MG310-6110-8910"/>
    <s v="CF10"/>
    <s v="MG310"/>
    <s v="6110"/>
    <x v="5"/>
    <s v=" "/>
    <n v="-229.52"/>
    <s v="PAY_ACCR"/>
    <x v="0"/>
    <s v=""/>
    <s v="JRNL00025753"/>
    <d v="2008-05-31T00:00:00"/>
    <d v="2008-06-07T00:00:00"/>
    <s v="Yes"/>
    <s v="X Operations Manager-Tri-County"/>
    <x v="0"/>
  </r>
  <r>
    <s v="AA"/>
    <s v="3000"/>
    <s v="JRNL00025753"/>
    <s v="CF20-MG310-6110-8870"/>
    <s v="CF20"/>
    <s v="MG310"/>
    <s v="6110"/>
    <x v="2"/>
    <s v=" "/>
    <n v="-229.52"/>
    <s v="PAY_ACCR"/>
    <x v="0"/>
    <s v=""/>
    <s v="JRNL00025753"/>
    <d v="2008-05-31T00:00:00"/>
    <d v="2008-06-07T00:00:00"/>
    <s v="Yes"/>
    <s v="X Operations Manager-Tri-County"/>
    <x v="0"/>
  </r>
  <r>
    <s v="AA"/>
    <s v="3000"/>
    <s v="JRNL00025753"/>
    <s v="CF20-MG310-6110-8920"/>
    <s v="CF20"/>
    <s v="MG310"/>
    <s v="6110"/>
    <x v="0"/>
    <s v=" "/>
    <n v="-229.52"/>
    <s v="PAY_ACCR"/>
    <x v="0"/>
    <s v=""/>
    <s v="JRNL00025753"/>
    <d v="2008-05-31T00:00:00"/>
    <d v="2008-06-07T00:00:00"/>
    <s v="Yes"/>
    <s v="X Operations Manager-Tri-County"/>
    <x v="0"/>
  </r>
  <r>
    <s v="AA"/>
    <s v="3000"/>
    <s v="JRNL00025753"/>
    <s v="CF10-OP310-6110-8920"/>
    <s v="CF10"/>
    <s v="OP310"/>
    <s v="6110"/>
    <x v="0"/>
    <s v=" "/>
    <n v="-9.93"/>
    <s v="PAY_ACCR"/>
    <x v="0"/>
    <s v=""/>
    <s v="JRNL00025753"/>
    <d v="2008-05-31T00:00:00"/>
    <d v="2008-06-07T00:00:00"/>
    <s v="Yes"/>
    <s v="X Operations-Tri-County"/>
    <x v="0"/>
  </r>
  <r>
    <s v="AA"/>
    <s v="3000"/>
    <s v="JRNL00025753"/>
    <s v="CF10-OP310-6110-8930"/>
    <s v="CF10"/>
    <s v="OP310"/>
    <s v="6110"/>
    <x v="3"/>
    <s v=" "/>
    <n v="-150.36000000000001"/>
    <s v="PAY_ACCR"/>
    <x v="0"/>
    <s v=""/>
    <s v="JRNL00025753"/>
    <d v="2008-05-31T00:00:00"/>
    <d v="2008-06-07T00:00:00"/>
    <s v="Yes"/>
    <s v="X Operations-Tri-County"/>
    <x v="0"/>
  </r>
  <r>
    <s v="AA"/>
    <s v="3000"/>
    <s v="JRNL00025753"/>
    <s v="CF10-OP310-6120-8870"/>
    <s v="CF10"/>
    <s v="OP310"/>
    <s v="6120"/>
    <x v="2"/>
    <s v=" "/>
    <n v="-2.5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870"/>
    <s v="CF10"/>
    <s v="OP310"/>
    <s v="6120"/>
    <x v="2"/>
    <s v=" "/>
    <n v="-7.5600000000000005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10-8870"/>
    <s v="CF10"/>
    <s v="OP310"/>
    <s v="6110"/>
    <x v="2"/>
    <s v=" "/>
    <n v="-9.75"/>
    <s v="PAY_ACCR"/>
    <x v="0"/>
    <s v=""/>
    <s v="JRNL00025753"/>
    <d v="2008-05-31T00:00:00"/>
    <d v="2008-06-07T00:00:00"/>
    <s v="Yes"/>
    <s v="X Operations-Tri-County"/>
    <x v="0"/>
  </r>
  <r>
    <s v="AA"/>
    <s v="3000"/>
    <s v="JRNL00025753"/>
    <s v="CF00-OP300-6120-8870"/>
    <s v="CF00"/>
    <s v="OP300"/>
    <s v="6120"/>
    <x v="2"/>
    <s v=" "/>
    <n v="-0.66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890"/>
    <s v="CF00"/>
    <s v="OP300"/>
    <s v="6120"/>
    <x v="1"/>
    <s v=" "/>
    <n v="-3.29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00"/>
    <s v="CF00"/>
    <s v="OP300"/>
    <s v="6120"/>
    <x v="4"/>
    <s v=" "/>
    <n v="-2.9699999999999998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10"/>
    <s v="CF00"/>
    <s v="OP300"/>
    <s v="6120"/>
    <x v="5"/>
    <s v=" "/>
    <n v="-4.2699999999999996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870"/>
    <s v="CF00"/>
    <s v="OP300"/>
    <s v="6120"/>
    <x v="2"/>
    <s v=" "/>
    <n v="-9.39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890"/>
    <s v="CF00"/>
    <s v="OP300"/>
    <s v="6120"/>
    <x v="1"/>
    <s v=" "/>
    <n v="-45.38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00"/>
    <s v="CF00"/>
    <s v="OP300"/>
    <s v="6120"/>
    <x v="4"/>
    <s v=" "/>
    <n v="-54.78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10"/>
    <s v="CF00"/>
    <s v="OP300"/>
    <s v="6120"/>
    <x v="5"/>
    <s v=" "/>
    <n v="-71.55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30"/>
    <s v="CF00"/>
    <s v="OP300"/>
    <s v="6120"/>
    <x v="3"/>
    <s v=" "/>
    <n v="-0.99"/>
    <s v="PAY_ACCR"/>
    <x v="0"/>
    <s v=""/>
    <s v="JRNL00025753"/>
    <d v="2008-05-31T00:00:00"/>
    <d v="2008-06-07T00:00:00"/>
    <s v="Yes"/>
    <s v="X Engineering and Measurement"/>
    <x v="1"/>
  </r>
  <r>
    <s v="AA"/>
    <s v="3000"/>
    <s v="JRNL00025753"/>
    <s v="CF00-OP300-6120-8940"/>
    <s v="CF00"/>
    <s v="OP300"/>
    <s v="6120"/>
    <x v="6"/>
    <s v=" "/>
    <n v="-1.32"/>
    <s v="PAY_ACCR"/>
    <x v="0"/>
    <s v=""/>
    <s v="JRNL00025753"/>
    <d v="2008-05-31T00:00:00"/>
    <d v="2008-06-07T00:00:00"/>
    <s v="Yes"/>
    <s v="X Engineering and Measurement"/>
    <x v="1"/>
  </r>
  <r>
    <s v="SYS-AP"/>
    <s v="3000"/>
    <s v="JRNL00029572"/>
    <s v="CF10-OP310-7290-8870"/>
    <s v="CF10"/>
    <s v="OP310"/>
    <s v="7290"/>
    <x v="2"/>
    <s v=""/>
    <n v="195"/>
    <s v="CENTRAL AVE &amp; HWY 27 DUG UP CAS"/>
    <x v="2"/>
    <s v="2382"/>
    <s v="VO008149"/>
    <d v="2008-08-06T00:00:00"/>
    <d v="2008-08-06T00:00:00"/>
    <s v="Yes"/>
    <s v="X Operations-Tri-County"/>
    <x v="3"/>
  </r>
  <r>
    <s v="SYS-AP"/>
    <s v="3000"/>
    <s v="JRNL00028312"/>
    <s v="CF10-FC300-7290-8910"/>
    <s v="CF10"/>
    <s v="FC300"/>
    <s v="7290"/>
    <x v="5"/>
    <s v=""/>
    <n v="413"/>
    <s v="PAINT STATION FOR FRED'S MARKET"/>
    <x v="2"/>
    <s v="2364"/>
    <s v="VO005462"/>
    <d v="2008-07-10T00:00:00"/>
    <d v="2008-07-10T00:00:00"/>
    <s v="Yes"/>
    <s v="X Facilities-Florida"/>
    <x v="3"/>
  </r>
  <r>
    <s v="SYS-AP"/>
    <s v="3000"/>
    <s v="JRNL00027044"/>
    <s v="CF10-OP310-7290-8930"/>
    <s v="CF10"/>
    <s v="OP310"/>
    <s v="7290"/>
    <x v="3"/>
    <s v=""/>
    <n v="887"/>
    <s v="COMMERCIAL &amp; DOMESTIC INTEST"/>
    <x v="1"/>
    <s v="4587"/>
    <s v="VO004192"/>
    <d v="2008-06-26T00:00:00"/>
    <d v="2008-06-26T00:00:00"/>
    <s v="Yes"/>
    <s v="X Operations-Tri-County"/>
    <x v="3"/>
  </r>
  <r>
    <s v="SYS-AP"/>
    <s v="3000"/>
    <s v="JRNL00034745"/>
    <s v="CF10-FC300-7830-8910"/>
    <s v="CF10"/>
    <s v="FC300"/>
    <s v="7830"/>
    <x v="5"/>
    <s v=""/>
    <n v="423.25"/>
    <s v="PAINT STATIONS"/>
    <x v="4"/>
    <s v="0060476"/>
    <s v="VO015256"/>
    <d v="2008-10-21T00:00:00"/>
    <d v="2008-10-22T00:00:00"/>
    <s v="Yes"/>
    <s v="X Facilities-Florida"/>
    <x v="2"/>
  </r>
  <r>
    <s v="SYS-AP"/>
    <s v="3000"/>
    <s v="JRNL00030628"/>
    <s v="CF10-FC300-7830-8870"/>
    <s v="CF10"/>
    <s v="FC300"/>
    <s v="7830"/>
    <x v="2"/>
    <s v=""/>
    <n v="65.95"/>
    <s v="ASPHALT"/>
    <x v="5"/>
    <s v="3000052640"/>
    <s v="VO008979"/>
    <d v="2008-08-18T00:00:00"/>
    <d v="2008-08-19T00:00:00"/>
    <s v="Yes"/>
    <s v="X Facilities-Florida"/>
    <x v="2"/>
  </r>
  <r>
    <s v="SYS-AP"/>
    <s v="3000"/>
    <s v="JRNL00037240"/>
    <s v="CF10-FC300-7830-8900"/>
    <s v="CF10"/>
    <s v="FC300"/>
    <s v="7830"/>
    <x v="4"/>
    <s v=""/>
    <n v="1500"/>
    <s v="BLASTED &amp; PAINTED LK ALFRED GAT"/>
    <x v="2"/>
    <s v="2458"/>
    <s v="VO019514"/>
    <d v="2008-12-03T00:00:00"/>
    <d v="2008-12-03T00:00:00"/>
    <s v="Yes"/>
    <s v="X Facilities-Florida"/>
    <x v="2"/>
  </r>
  <r>
    <s v="SYS-AP"/>
    <s v="3000"/>
    <s v="JRNL00029572"/>
    <s v="CF10-FC300-7830-8870"/>
    <s v="CF10"/>
    <s v="FC300"/>
    <s v="7830"/>
    <x v="2"/>
    <s v=""/>
    <n v="3935"/>
    <s v="INSTALL ANODES HWY 17 SOUTH BAR"/>
    <x v="2"/>
    <s v="2386"/>
    <s v="VO008146"/>
    <d v="2008-08-06T00:00:00"/>
    <d v="2008-08-06T00:00:00"/>
    <s v="Yes"/>
    <s v="X Facilities-Florida"/>
    <x v="2"/>
  </r>
  <r>
    <s v="SYS-AP"/>
    <s v="3000"/>
    <s v="JRNL00030375"/>
    <s v="CF10-FC300-7830-8870"/>
    <s v="CF10"/>
    <s v="FC300"/>
    <s v="7830"/>
    <x v="2"/>
    <s v=""/>
    <n v="180"/>
    <s v="OVETIME TIM ON BROKE LINES"/>
    <x v="6"/>
    <s v="29954"/>
    <s v="VO008509"/>
    <d v="2008-08-11T00:00:00"/>
    <d v="2008-08-12T00:00:00"/>
    <s v="Yes"/>
    <s v="X Facilities-Florida"/>
    <x v="2"/>
  </r>
  <r>
    <s v="SYS-AP"/>
    <s v="3000"/>
    <s v="JRNL00038873"/>
    <s v="CF10-FC300-7790-8900"/>
    <s v="CF10"/>
    <s v="FC300"/>
    <s v="7790"/>
    <x v="4"/>
    <s v=""/>
    <n v="532"/>
    <s v="COMMERCIAL 415 METERS INTEST &amp;"/>
    <x v="1"/>
    <s v="4750"/>
    <s v="VO023197"/>
    <d v="2008-12-31T00:00:00"/>
    <d v="2009-01-08T00:00:00"/>
    <s v="Yes"/>
    <s v="X Facilities-Florida"/>
    <x v="6"/>
  </r>
  <r>
    <s v="SYS-AP"/>
    <s v="3000"/>
    <s v="JRNL00025678"/>
    <s v="CF10-FC300-7790-8900"/>
    <s v="CF10"/>
    <s v="FC300"/>
    <s v="7790"/>
    <x v="4"/>
    <s v=""/>
    <n v="1169.42"/>
    <s v="TURBINE PARTS"/>
    <x v="7"/>
    <s v="S1074158.001"/>
    <s v="VO001563"/>
    <d v="2008-05-31T00:00:00"/>
    <d v="2008-06-03T00:00:00"/>
    <s v="Yes"/>
    <s v="X Facilities-Florida"/>
    <x v="6"/>
  </r>
  <r>
    <s v="SYS-AP"/>
    <s v="3000"/>
    <s v="JRNL00028312"/>
    <s v="CF10-FC300-7830-8890"/>
    <s v="CF10"/>
    <s v="FC300"/>
    <s v="7830"/>
    <x v="1"/>
    <s v=""/>
    <n v="1251"/>
    <s v="CHANGE OVER TO NEW STATION"/>
    <x v="2"/>
    <s v="2364"/>
    <s v="VO005462"/>
    <d v="2008-07-10T00:00:00"/>
    <d v="2008-07-10T00:00:00"/>
    <s v="Yes"/>
    <s v="X Facilities-Florida"/>
    <x v="2"/>
  </r>
  <r>
    <s v="SYS-AP"/>
    <s v="3000"/>
    <s v="JRNL00031019"/>
    <s v="CF10-FC300-7830-8930"/>
    <s v="CF10"/>
    <s v="FC300"/>
    <s v="7830"/>
    <x v="3"/>
    <s v=""/>
    <n v="360"/>
    <s v="ROCKWELL &amp; AMERICAN INDEXES TRI"/>
    <x v="1"/>
    <s v="4639"/>
    <s v="VO009848"/>
    <d v="2008-08-27T00:00:00"/>
    <d v="2008-08-27T00:00:00"/>
    <s v="Yes"/>
    <s v="X Facilities-Florida"/>
    <x v="2"/>
  </r>
  <r>
    <s v="SYS-AP"/>
    <s v="3000"/>
    <s v="JRNL00035995"/>
    <s v="CF10-FC300-7830-8930"/>
    <s v="CF10"/>
    <s v="FC300"/>
    <s v="7830"/>
    <x v="3"/>
    <s v=""/>
    <n v="86.52"/>
    <s v="REGULATOR SPRINGS"/>
    <x v="8"/>
    <s v="91081417"/>
    <s v="VO017253"/>
    <d v="2008-11-11T00:00:00"/>
    <d v="2008-11-11T00:00:00"/>
    <s v="Yes"/>
    <s v="X Facilities-Florida"/>
    <x v="2"/>
  </r>
  <r>
    <s v="SYS-AP"/>
    <s v="3000"/>
    <s v="JRNL00038323"/>
    <s v="CF20-OP320-7290-8930"/>
    <s v="CF20"/>
    <s v="OP320"/>
    <s v="7290"/>
    <x v="3"/>
    <s v=""/>
    <n v="90"/>
    <s v="CHECK NOISY METER"/>
    <x v="9"/>
    <s v="523"/>
    <s v="VO021596"/>
    <d v="2008-12-23T00:00:00"/>
    <d v="2008-12-26T00:00:00"/>
    <s v="Yes"/>
    <s v="X Operations-Citrus County"/>
    <x v="3"/>
  </r>
  <r>
    <s v="SYS-AP"/>
    <s v="3000"/>
    <s v="JRNL00038776"/>
    <s v="CF20-OP320-7290-8930"/>
    <s v="CF20"/>
    <s v="OP320"/>
    <s v="7290"/>
    <x v="3"/>
    <s v=""/>
    <n v="30"/>
    <s v="TURN ON"/>
    <x v="9"/>
    <s v="598"/>
    <s v="VO022590"/>
    <d v="2008-12-31T00:00:00"/>
    <d v="2009-01-06T00:00:00"/>
    <s v="Yes"/>
    <s v="X Operations-Citrus County"/>
    <x v="3"/>
  </r>
  <r>
    <s v="SYS-AP"/>
    <s v="3000"/>
    <s v="JRNL00035159"/>
    <s v="CF10-FC300-7830-8930"/>
    <s v="CF10"/>
    <s v="FC300"/>
    <s v="7830"/>
    <x v="3"/>
    <s v=""/>
    <n v="220"/>
    <s v="COMMERCIAL 1000 METERS INTENSTE"/>
    <x v="1"/>
    <s v="4705"/>
    <s v="VO016594"/>
    <d v="2008-10-31T00:00:00"/>
    <d v="2008-11-03T00:00:00"/>
    <s v="Yes"/>
    <s v="X Facilities-Florida"/>
    <x v="2"/>
  </r>
  <r>
    <s v="SYS-AP"/>
    <s v="3000"/>
    <s v="JRNL00025535"/>
    <s v="CF20-OP320-7290-8930"/>
    <s v="CF20"/>
    <s v="OP320"/>
    <s v="7290"/>
    <x v="3"/>
    <s v=""/>
    <n v="100"/>
    <s v="NATURAL REG INFORMATION"/>
    <x v="10"/>
    <s v="315430"/>
    <s v="VO000055"/>
    <d v="2008-05-20T00:00:00"/>
    <d v="2008-05-27T00:00:00"/>
    <s v="Yes"/>
    <s v="X Operations-Citrus County"/>
    <x v="3"/>
  </r>
  <r>
    <s v="SYS-AP"/>
    <s v="3000"/>
    <s v="JRNL00026932"/>
    <s v="CF10-OP310-7290-8870"/>
    <s v="CF10"/>
    <s v="OP310"/>
    <s v="7290"/>
    <x v="2"/>
    <s v=""/>
    <n v="121"/>
    <s v="EAGLE CREST 2 INCH PE REPAIR"/>
    <x v="2"/>
    <s v="2363"/>
    <s v="VO003325"/>
    <d v="2008-06-18T00:00:00"/>
    <d v="2008-06-18T00:00:00"/>
    <s v="Yes"/>
    <s v="X Operations-Tri-County"/>
    <x v="3"/>
  </r>
  <r>
    <s v="SYS-AP"/>
    <s v="3000"/>
    <s v="JRNL00036204"/>
    <s v="CF10-FC300-7830-8920"/>
    <s v="CF10"/>
    <s v="FC300"/>
    <s v="7830"/>
    <x v="0"/>
    <s v=""/>
    <n v="129.5"/>
    <s v="REPAIR 3/4 IN SERVICE"/>
    <x v="2"/>
    <s v="2454"/>
    <s v="VO018761"/>
    <d v="2008-11-25T00:00:00"/>
    <d v="2008-11-25T00:00:00"/>
    <s v="Yes"/>
    <s v="X Facilities-Florida"/>
    <x v="2"/>
  </r>
  <r>
    <s v="SYS-AP"/>
    <s v="3000"/>
    <s v="JRNL00038776"/>
    <s v="CF20-OP320-7290-8930"/>
    <s v="CF20"/>
    <s v="OP320"/>
    <s v="7290"/>
    <x v="3"/>
    <s v=""/>
    <n v="30"/>
    <s v="TURN ON"/>
    <x v="9"/>
    <s v="599"/>
    <s v="VO022589"/>
    <d v="2008-12-31T00:00:00"/>
    <d v="2009-01-06T00:00:00"/>
    <s v="Yes"/>
    <s v="X Operations-Citrus County"/>
    <x v="3"/>
  </r>
  <r>
    <s v="SYS-AP"/>
    <s v="3000"/>
    <s v="JRNL00038776"/>
    <s v="CF20-OP320-7290-8930"/>
    <s v="CF20"/>
    <s v="OP320"/>
    <s v="7290"/>
    <x v="3"/>
    <s v=""/>
    <n v="30"/>
    <s v="TURN ON"/>
    <x v="9"/>
    <s v="593"/>
    <s v="VO022594"/>
    <d v="2008-12-31T00:00:00"/>
    <d v="2009-01-06T00:00:00"/>
    <s v="Yes"/>
    <s v="X Operations-Citrus County"/>
    <x v="3"/>
  </r>
  <r>
    <s v="SYS-AP"/>
    <s v="3000"/>
    <s v="JRNL00025747"/>
    <s v="CF10-OP310-7290-8870"/>
    <s v="CF10"/>
    <s v="OP310"/>
    <s v="7290"/>
    <x v="2"/>
    <s v=""/>
    <n v="761"/>
    <s v="4TH ST &amp; AVE D.N.W. 2INCH REPAI"/>
    <x v="2"/>
    <s v="2357"/>
    <s v="VO001862"/>
    <d v="2008-05-31T00:00:00"/>
    <d v="2008-06-03T00:00:00"/>
    <s v="Yes"/>
    <s v="X Operations-Tri-County"/>
    <x v="3"/>
  </r>
  <r>
    <s v="SYS-AP"/>
    <s v="3000"/>
    <s v="JRNL00031018"/>
    <s v="CF10-FC300-7830-8920"/>
    <s v="CF10"/>
    <s v="FC300"/>
    <s v="7830"/>
    <x v="0"/>
    <s v=""/>
    <n v="695"/>
    <s v="REPAIR 1 IN. PE SVC"/>
    <x v="2"/>
    <s v="2396"/>
    <s v="VO009818"/>
    <d v="2008-08-27T00:00:00"/>
    <d v="2008-08-27T00:00:00"/>
    <s v="Yes"/>
    <s v="X Facilities-Florida"/>
    <x v="2"/>
  </r>
  <r>
    <s v="SYS-AP"/>
    <s v="3000"/>
    <s v="JRNL00037240"/>
    <s v="CF10-OP310-7290-8870"/>
    <s v="CF10"/>
    <s v="OP310"/>
    <s v="7290"/>
    <x v="2"/>
    <s v=""/>
    <n v="567"/>
    <s v="TIED MAIN BACK IN AFTER IT WAS"/>
    <x v="2"/>
    <s v="2462"/>
    <s v="VO019520"/>
    <d v="2008-12-03T00:00:00"/>
    <d v="2008-12-03T00:00:00"/>
    <s v="Yes"/>
    <s v="X Operations-Tri-County"/>
    <x v="3"/>
  </r>
  <r>
    <s v="SYS-AP"/>
    <s v="3000"/>
    <s v="JRNL00032828"/>
    <s v="CF10-FC300-7790-8910"/>
    <s v="CF10"/>
    <s v="FC300"/>
    <s v="7790"/>
    <x v="5"/>
    <s v=""/>
    <n v="42.64"/>
    <s v="12-24V BATTERY CONDITIONER"/>
    <x v="11"/>
    <s v="221403"/>
    <s v="VO012344"/>
    <d v="2008-09-23T00:00:00"/>
    <d v="2008-09-23T00:00:00"/>
    <s v="Yes"/>
    <s v="X Facilities-Florida"/>
    <x v="6"/>
  </r>
  <r>
    <s v="SYS-AP"/>
    <s v="3000"/>
    <s v="JRNL00026854"/>
    <s v="CF10-OP310-7290-8870"/>
    <s v="CF10"/>
    <s v="OP310"/>
    <s v="7290"/>
    <x v="2"/>
    <s v=""/>
    <n v="3680"/>
    <s v="MICHEAL WORKING FOR CFGC"/>
    <x v="2"/>
    <s v="2356"/>
    <s v="VO002861"/>
    <d v="2008-06-11T00:00:00"/>
    <d v="2008-06-16T00:00:00"/>
    <s v="Yes"/>
    <s v="X Operations-Tri-County"/>
    <x v="3"/>
  </r>
  <r>
    <s v="SYS-AP"/>
    <s v="3000"/>
    <s v="JRNL00030549"/>
    <s v="CF10-FC300-7290-8870"/>
    <s v="CF10"/>
    <s v="FC300"/>
    <s v="7290"/>
    <x v="2"/>
    <s v=""/>
    <n v="2478.25"/>
    <s v="CHARGE FOR MICHAEL"/>
    <x v="2"/>
    <s v="2394"/>
    <s v="VO008745"/>
    <d v="2008-08-14T00:00:00"/>
    <d v="2008-08-15T00:00:00"/>
    <s v="Yes"/>
    <s v="X Facilities-Florida"/>
    <x v="3"/>
  </r>
  <r>
    <s v="AA"/>
    <s v="3000"/>
    <s v="JRNL00025753"/>
    <s v="CF00-OP300-6110-8870"/>
    <s v="CF00"/>
    <s v="OP300"/>
    <s v="6110"/>
    <x v="2"/>
    <s v=" "/>
    <n v="-2.02"/>
    <s v="PAY_ACCR"/>
    <x v="0"/>
    <s v=""/>
    <s v="JRNL00025753"/>
    <d v="2008-05-31T00:00:00"/>
    <d v="2008-06-07T00:00:00"/>
    <s v="Yes"/>
    <s v="X Engineering and Measurement"/>
    <x v="0"/>
  </r>
  <r>
    <s v="PY"/>
    <s v="CU00"/>
    <s v="JRNL00037085"/>
    <s v="CF10-OP310-6110-8870"/>
    <s v="CF10"/>
    <s v="OP310"/>
    <s v="6110"/>
    <x v="2"/>
    <s v=""/>
    <n v="113.65"/>
    <s v="CU W47-Salaries"/>
    <x v="0"/>
    <s v=""/>
    <s v="JRNL00037085"/>
    <d v="2008-11-21T00:00:00"/>
    <d v="2008-12-01T00:00:00"/>
    <s v="Yes"/>
    <s v="X Operations-Tri-County"/>
    <x v="0"/>
  </r>
  <r>
    <s v="PY"/>
    <s v="CU00"/>
    <s v="JRNL00037085"/>
    <s v="CF10-OP310-6110-8940"/>
    <s v="CF10"/>
    <s v="OP310"/>
    <s v="6110"/>
    <x v="6"/>
    <s v=""/>
    <n v="56.82"/>
    <s v="CU W47-Salaries"/>
    <x v="0"/>
    <s v=""/>
    <s v="JRNL00037085"/>
    <d v="2008-11-21T00:00:00"/>
    <d v="2008-12-01T00:00:00"/>
    <s v="Yes"/>
    <s v="X Operations-Tri-County"/>
    <x v="0"/>
  </r>
  <r>
    <s v="PY"/>
    <s v="CU00"/>
    <s v="JRNL00037085"/>
    <s v="CF00-OP300-6110-8890"/>
    <s v="CF00"/>
    <s v="OP300"/>
    <s v="6110"/>
    <x v="1"/>
    <s v=""/>
    <n v="173.54"/>
    <s v="CU W47-Salaries"/>
    <x v="0"/>
    <s v=""/>
    <s v="JRNL00037085"/>
    <d v="2008-11-21T00:00:00"/>
    <d v="2008-12-01T00:00:00"/>
    <s v="Yes"/>
    <s v="X Engineering and Measurement"/>
    <x v="0"/>
  </r>
  <r>
    <s v="PY"/>
    <s v="CU00"/>
    <s v="JRNL00037085"/>
    <s v="CF00-OP300-6110-8900"/>
    <s v="CF00"/>
    <s v="OP300"/>
    <s v="6110"/>
    <x v="4"/>
    <s v=""/>
    <n v="86.77"/>
    <s v="CU W47-Salaries"/>
    <x v="0"/>
    <s v=""/>
    <s v="JRNL00037085"/>
    <d v="2008-11-21T00:00:00"/>
    <d v="2008-12-01T00:00:00"/>
    <s v="Yes"/>
    <s v="X Engineering and Measurement"/>
    <x v="0"/>
  </r>
  <r>
    <s v="PY"/>
    <s v="CU00"/>
    <s v="JRNL00036169"/>
    <s v="CF10-AA700-6110-8870"/>
    <s v="CF10"/>
    <s v="AA700"/>
    <s v="6110"/>
    <x v="2"/>
    <s v=""/>
    <n v="-712"/>
    <s v="Accr CU W45 PY-FLORIDA"/>
    <x v="0"/>
    <s v=""/>
    <s v="JRNL00036168"/>
    <d v="2008-11-30T00:00:00"/>
    <d v="2008-11-24T00:00:00"/>
    <s v="Yes"/>
    <s v="Accounting Accruals-Direct"/>
    <x v="0"/>
  </r>
  <r>
    <s v="PY"/>
    <s v="CU00"/>
    <s v="JRNL00036168"/>
    <s v="CF10-AA700-6110-8870"/>
    <s v="CF10"/>
    <s v="AA700"/>
    <s v="6110"/>
    <x v="2"/>
    <s v=""/>
    <n v="712"/>
    <s v="Accr CU W45 PY-FLORIDA"/>
    <x v="0"/>
    <s v=""/>
    <s v="JRNL00036168"/>
    <d v="2008-10-31T00:00:00"/>
    <d v="2008-11-24T00:00:00"/>
    <s v="Yes"/>
    <s v="Accounting Accruals-Direct"/>
    <x v="0"/>
  </r>
  <r>
    <s v="E4SE-ADJ"/>
    <s v="CU00"/>
    <s v="JRNL00031420"/>
    <s v="CF10-FC300-7830-8870"/>
    <s v="CF10"/>
    <s v="FC300"/>
    <s v="7830"/>
    <x v="2"/>
    <s v=""/>
    <n v="52.52"/>
    <s v="FCB200"/>
    <x v="0"/>
    <s v=""/>
    <s v="JRNL00031420"/>
    <d v="2008-08-31T00:00:00"/>
    <d v="2008-09-04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52.52"/>
    <s v="FCB200"/>
    <x v="0"/>
    <s v=""/>
    <s v="JRNL00031420"/>
    <d v="2008-08-31T00:00:00"/>
    <d v="2008-09-04T00:00:00"/>
    <s v="Yes"/>
    <s v="X Facilities-Florida"/>
    <x v="2"/>
  </r>
  <r>
    <s v="AA"/>
    <s v="3000"/>
    <s v="FLJE00019032"/>
    <s v="CF10-OP310-6110-8870"/>
    <s v="CF10"/>
    <s v="OP310"/>
    <s v="6110"/>
    <x v="2"/>
    <s v=" "/>
    <n v="-193.4"/>
    <s v="CN104 Payroll Accrual 1"/>
    <x v="0"/>
    <s v="Z_CN104_PA1"/>
    <s v="FLJE00019031"/>
    <d v="2008-03-31T00:00:00"/>
    <d v="2008-04-03T00:00:00"/>
    <s v="Yes"/>
    <s v="X Operations-Tri-County"/>
    <x v="0"/>
  </r>
  <r>
    <s v="AA"/>
    <s v="3000"/>
    <s v="FLJE00019032"/>
    <s v="CF10-OP310-6110-8890"/>
    <s v="CF10"/>
    <s v="OP310"/>
    <s v="6110"/>
    <x v="1"/>
    <s v=" "/>
    <n v="-8.11"/>
    <s v="CN104 Payroll Accrual 1"/>
    <x v="0"/>
    <s v="Z_CN104_PA1"/>
    <s v="FLJE00019031"/>
    <d v="2008-03-31T00:00:00"/>
    <d v="2008-04-03T00:00:00"/>
    <s v="Yes"/>
    <s v="X Operations-Tri-County"/>
    <x v="0"/>
  </r>
  <r>
    <s v="AA"/>
    <s v="3000"/>
    <s v="FLJE00019032"/>
    <s v="CF10-OP310-6110-8920"/>
    <s v="CF10"/>
    <s v="OP310"/>
    <s v="6110"/>
    <x v="0"/>
    <s v=" "/>
    <n v="-11.49"/>
    <s v="CN104 Payroll Accrual 1"/>
    <x v="0"/>
    <s v="Z_CN104_PA1"/>
    <s v="FLJE00019031"/>
    <d v="2008-03-31T00:00:00"/>
    <d v="2008-04-03T00:00:00"/>
    <s v="Yes"/>
    <s v="X Operations-Tri-County"/>
    <x v="0"/>
  </r>
  <r>
    <s v="AA"/>
    <s v="3000"/>
    <s v="FLJE00019032"/>
    <s v="CF10-OP310-6120-8870"/>
    <s v="CF10"/>
    <s v="OP310"/>
    <s v="6120"/>
    <x v="2"/>
    <s v=" "/>
    <n v="-8.65"/>
    <s v="CN104 Payroll Accrual 1"/>
    <x v="0"/>
    <s v="Z_CN104_PA1"/>
    <s v="FLJE00019031"/>
    <d v="2008-03-31T00:00:00"/>
    <d v="2008-04-03T00:00:00"/>
    <s v="Yes"/>
    <s v="X Operations-Tri-County"/>
    <x v="1"/>
  </r>
  <r>
    <s v="AA"/>
    <s v="3000"/>
    <s v="FLJE00019032"/>
    <s v="CF10-OP310-6120-8890"/>
    <s v="CF10"/>
    <s v="OP310"/>
    <s v="6120"/>
    <x v="1"/>
    <s v=" "/>
    <n v="-0.36"/>
    <s v="CN104 Payroll Accrual 1"/>
    <x v="0"/>
    <s v="Z_CN104_PA1"/>
    <s v="FLJE00019031"/>
    <d v="2008-03-31T00:00:00"/>
    <d v="2008-04-03T00:00:00"/>
    <s v="Yes"/>
    <s v="X Operations-Tri-County"/>
    <x v="1"/>
  </r>
  <r>
    <s v="AA"/>
    <s v="3000"/>
    <s v="FLJE00019032"/>
    <s v="CF10-OP310-6120-8920"/>
    <s v="CF10"/>
    <s v="OP310"/>
    <s v="6120"/>
    <x v="0"/>
    <s v=" "/>
    <n v="-0.51"/>
    <s v="CN104 Payroll Accrual 1"/>
    <x v="0"/>
    <s v="Z_CN104_PA1"/>
    <s v="FLJE00019031"/>
    <d v="2008-03-31T00:00:00"/>
    <d v="2008-04-03T00:00:00"/>
    <s v="Yes"/>
    <s v="X Operations-Tri-County"/>
    <x v="1"/>
  </r>
  <r>
    <s v="AA"/>
    <s v="3000"/>
    <s v="FLJE00019032"/>
    <s v="CF10-OP310-6120-8870"/>
    <s v="CF10"/>
    <s v="OP310"/>
    <s v="6120"/>
    <x v="2"/>
    <s v=" "/>
    <n v="-49.07"/>
    <s v="CN104 Payroll Accrual 1"/>
    <x v="0"/>
    <s v="Z_CN104_PA1"/>
    <s v="FLJE00019031"/>
    <d v="2008-03-31T00:00:00"/>
    <d v="2008-04-03T00:00:00"/>
    <s v="Yes"/>
    <s v="X Operations-Tri-County"/>
    <x v="1"/>
  </r>
  <r>
    <s v="AA"/>
    <s v="3000"/>
    <s v="FLJE00019032"/>
    <s v="CF10-OP310-6120-8890"/>
    <s v="CF10"/>
    <s v="OP310"/>
    <s v="6120"/>
    <x v="1"/>
    <s v=" "/>
    <n v="-2.06"/>
    <s v="CN104 Payroll Accrual 1"/>
    <x v="0"/>
    <s v="Z_CN104_PA1"/>
    <s v="FLJE00019031"/>
    <d v="2008-03-31T00:00:00"/>
    <d v="2008-04-03T00:00:00"/>
    <s v="Yes"/>
    <s v="X Operations-Tri-County"/>
    <x v="1"/>
  </r>
  <r>
    <s v="AA"/>
    <s v="3000"/>
    <s v="FLJE00019032"/>
    <s v="CF10-OP310-6120-8920"/>
    <s v="CF10"/>
    <s v="OP310"/>
    <s v="6120"/>
    <x v="0"/>
    <s v=" "/>
    <n v="-2.92"/>
    <s v="CN104 Payroll Accrual 1"/>
    <x v="0"/>
    <s v="Z_CN104_PA1"/>
    <s v="FLJE00019031"/>
    <d v="2008-03-31T00:00:00"/>
    <d v="2008-04-03T00:00:00"/>
    <s v="Yes"/>
    <s v="X Operations-Tri-County"/>
    <x v="1"/>
  </r>
  <r>
    <s v="SYS-AP"/>
    <s v="3000"/>
    <s v="FLJE00018665"/>
    <s v="CF10-OP310-7290-8930"/>
    <s v="CF10"/>
    <s v="OP310"/>
    <s v="7290"/>
    <x v="3"/>
    <s v=""/>
    <n v="130"/>
    <s v="UNITED UTILITY SERVICE INC"/>
    <x v="0"/>
    <s v="29855"/>
    <s v="FVO0039375"/>
    <d v="2008-01-28T00:00:00"/>
    <d v="2008-01-29T00:00:00"/>
    <s v="Yes"/>
    <s v="X Operations-Tri-County"/>
    <x v="3"/>
  </r>
  <r>
    <s v="PY"/>
    <s v="CU00"/>
    <s v="JRNL00030453"/>
    <s v="CF00-OP300-6110-8890"/>
    <s v="CF00"/>
    <s v="OP300"/>
    <s v="6110"/>
    <x v="1"/>
    <s v=""/>
    <n v="81.459999999999994"/>
    <s v="CU W32-Salaries"/>
    <x v="0"/>
    <s v=""/>
    <s v="JRNL00030453"/>
    <d v="2008-08-08T00:00:00"/>
    <d v="2008-08-21T00:00:00"/>
    <s v="Yes"/>
    <s v="X Engineering and Measurement"/>
    <x v="0"/>
  </r>
  <r>
    <s v="PY"/>
    <s v="CU00"/>
    <s v="JRNL00030453"/>
    <s v="CF10-OP310-6110-8870"/>
    <s v="CF10"/>
    <s v="OP310"/>
    <s v="6110"/>
    <x v="2"/>
    <s v=""/>
    <n v="285.39999999999998"/>
    <s v="CU W32-Salaries"/>
    <x v="0"/>
    <s v=""/>
    <s v="JRNL00030453"/>
    <d v="2008-08-08T00:00:00"/>
    <d v="2008-08-21T00:00:00"/>
    <s v="Yes"/>
    <s v="X Operations-Tri-County"/>
    <x v="0"/>
  </r>
  <r>
    <s v="PY"/>
    <s v="CU00"/>
    <s v="JRNL00030453"/>
    <s v="CF10-OP310-6110-8930"/>
    <s v="CF10"/>
    <s v="OP310"/>
    <s v="6110"/>
    <x v="3"/>
    <s v=""/>
    <n v="198.99"/>
    <s v="CU W32-Salaries"/>
    <x v="0"/>
    <s v=""/>
    <s v="JRNL00030453"/>
    <d v="2008-08-08T00:00:00"/>
    <d v="2008-08-21T00:00:00"/>
    <s v="Yes"/>
    <s v="X Operations-Tri-County"/>
    <x v="0"/>
  </r>
  <r>
    <s v="PY"/>
    <s v="CU00"/>
    <s v="JRNL00030453"/>
    <s v="CF00-OP300-6110-8910"/>
    <s v="CF00"/>
    <s v="OP300"/>
    <s v="6110"/>
    <x v="5"/>
    <s v=""/>
    <n v="162.91"/>
    <s v="CU W32-Salaries"/>
    <x v="0"/>
    <s v=""/>
    <s v="JRNL00030453"/>
    <d v="2008-08-08T00:00:00"/>
    <d v="2008-08-21T00:00:00"/>
    <s v="Yes"/>
    <s v="X Engineering and Measurement"/>
    <x v="0"/>
  </r>
  <r>
    <s v="SYS-AP"/>
    <s v="3000"/>
    <s v="FLJE00018897"/>
    <s v="CF10-OP310-7290-8930"/>
    <s v="CF10"/>
    <s v="OP310"/>
    <s v="7290"/>
    <x v="3"/>
    <s v=""/>
    <n v="325"/>
    <s v="UNITED UTILITY SERVICE INC"/>
    <x v="0"/>
    <s v="29869"/>
    <s v="FVO0039779"/>
    <d v="2008-02-18T00:00:00"/>
    <d v="2008-02-19T00:00:00"/>
    <s v="Yes"/>
    <s v="X Operations-Tri-County"/>
    <x v="3"/>
  </r>
  <r>
    <s v="SYS-AP"/>
    <s v="3000"/>
    <s v="FLJE00018897"/>
    <s v="CF10-OP310-7290-8930"/>
    <s v="CF10"/>
    <s v="OP310"/>
    <s v="7290"/>
    <x v="3"/>
    <s v=""/>
    <n v="130"/>
    <s v="UNITED UTILITY SERVICE INC"/>
    <x v="0"/>
    <s v="29869"/>
    <s v="FVO0039779"/>
    <d v="2008-02-18T00:00:00"/>
    <d v="2008-02-19T00:00:00"/>
    <s v="Yes"/>
    <s v="X Operations-Tri-County"/>
    <x v="3"/>
  </r>
  <r>
    <s v="SYS-AP"/>
    <s v="3000"/>
    <s v="FLJE00018897"/>
    <s v="CF10-OP310-7290-8930"/>
    <s v="CF10"/>
    <s v="OP310"/>
    <s v="7290"/>
    <x v="3"/>
    <s v=""/>
    <n v="45"/>
    <s v="UNITED UTILITY SERVICE INC"/>
    <x v="0"/>
    <s v="29869"/>
    <s v="FVO0039779"/>
    <d v="2008-02-18T00:00:00"/>
    <d v="2008-02-19T00:00:00"/>
    <s v="Yes"/>
    <s v="X Operations-Tri-County"/>
    <x v="3"/>
  </r>
  <r>
    <s v="AA"/>
    <s v="3000"/>
    <s v="JRNL00026078"/>
    <s v="CF20-MG310-6390-8870"/>
    <s v="CF20"/>
    <s v="MG310"/>
    <s v="6390"/>
    <x v="2"/>
    <s v=""/>
    <n v="70.75"/>
    <s v="Clear MG310 Pay and Dept"/>
    <x v="0"/>
    <s v="5_MG310_PD"/>
    <s v="JRNL00026078"/>
    <d v="2008-05-31T00:00:00"/>
    <d v="2008-06-07T00:00:00"/>
    <s v="Yes"/>
    <s v="X Operations Manager-Tri-County"/>
    <x v="7"/>
  </r>
  <r>
    <s v="AA"/>
    <s v="3000"/>
    <s v="JRNL00026078"/>
    <s v="CF20-MG310-6330-8870"/>
    <s v="CF20"/>
    <s v="MG310"/>
    <s v="6330"/>
    <x v="2"/>
    <s v=""/>
    <n v="2.58"/>
    <s v="Clear MG310 Pay and Dept"/>
    <x v="0"/>
    <s v="5_MG310_PD"/>
    <s v="JRNL00026078"/>
    <d v="2008-05-31T00:00:00"/>
    <d v="2008-06-07T00:00:00"/>
    <s v="Yes"/>
    <s v="X Operations Manager-Tri-County"/>
    <x v="5"/>
  </r>
  <r>
    <s v="AA"/>
    <s v="3000"/>
    <s v="JRNL00026078"/>
    <s v="CF10-MG310-6390-8870"/>
    <s v="CF10"/>
    <s v="MG310"/>
    <s v="6390"/>
    <x v="2"/>
    <s v=""/>
    <n v="176.88"/>
    <s v="Clear MG310 Pay and Dept"/>
    <x v="0"/>
    <s v="5_MG310_PD"/>
    <s v="JRNL00026078"/>
    <d v="2008-05-31T00:00:00"/>
    <d v="2008-06-07T00:00:00"/>
    <s v="Yes"/>
    <s v="X Operations Manager-Tri-County"/>
    <x v="7"/>
  </r>
  <r>
    <s v="AA"/>
    <s v="3000"/>
    <s v="JRNL00026078"/>
    <s v="CF10-MG310-6390-8900"/>
    <s v="CF10"/>
    <s v="MG310"/>
    <s v="6390"/>
    <x v="4"/>
    <s v=""/>
    <n v="70.739999999999995"/>
    <s v="Clear MG310 Pay and Dept"/>
    <x v="0"/>
    <s v="5_MG310_PD"/>
    <s v="JRNL00026078"/>
    <d v="2008-05-31T00:00:00"/>
    <d v="2008-06-07T00:00:00"/>
    <s v="Yes"/>
    <s v="X Operations Manager-Tri-County"/>
    <x v="7"/>
  </r>
  <r>
    <s v="AA"/>
    <s v="3000"/>
    <s v="JRNL00026078"/>
    <s v="CF10-MG310-6390-8920"/>
    <s v="CF10"/>
    <s v="MG310"/>
    <s v="6390"/>
    <x v="0"/>
    <s v=""/>
    <n v="70.75"/>
    <s v="Clear MG310 Pay and Dept"/>
    <x v="0"/>
    <s v="5_MG310_PD"/>
    <s v="JRNL00026078"/>
    <d v="2008-05-31T00:00:00"/>
    <d v="2008-06-07T00:00:00"/>
    <s v="Yes"/>
    <s v="X Operations Manager-Tri-County"/>
    <x v="7"/>
  </r>
  <r>
    <s v="AA"/>
    <s v="3000"/>
    <s v="JRNL00026078"/>
    <s v="CF10-MG310-6390-8940"/>
    <s v="CF10"/>
    <s v="MG310"/>
    <s v="6390"/>
    <x v="6"/>
    <s v=""/>
    <n v="282.99"/>
    <s v="Clear MG310 Pay and Dept"/>
    <x v="0"/>
    <s v="5_MG310_PD"/>
    <s v="JRNL00026078"/>
    <d v="2008-05-31T00:00:00"/>
    <d v="2008-06-07T00:00:00"/>
    <s v="Yes"/>
    <s v="X Operations Manager-Tri-County"/>
    <x v="7"/>
  </r>
  <r>
    <s v="AA"/>
    <s v="3000"/>
    <s v="JRNL00026078"/>
    <s v="CF20-MG310-6320-8870"/>
    <s v="CF20"/>
    <s v="MG310"/>
    <s v="6320"/>
    <x v="2"/>
    <s v=""/>
    <n v="15.84"/>
    <s v="Clear MG310 Pay and Dept"/>
    <x v="0"/>
    <s v="5_MG310_PD"/>
    <s v="JRNL00026078"/>
    <d v="2008-05-31T00:00:00"/>
    <d v="2008-06-07T00:00:00"/>
    <s v="Yes"/>
    <s v="X Operations Manager-Tri-County"/>
    <x v="4"/>
  </r>
  <r>
    <s v="AA"/>
    <s v="3000"/>
    <s v="JRNL00026078"/>
    <s v="CF10-MG310-6330-8870"/>
    <s v="CF10"/>
    <s v="MG310"/>
    <s v="6330"/>
    <x v="2"/>
    <s v=""/>
    <n v="6.46"/>
    <s v="Clear MG310 Pay and Dept"/>
    <x v="0"/>
    <s v="5_MG310_PD"/>
    <s v="JRNL00026078"/>
    <d v="2008-05-31T00:00:00"/>
    <d v="2008-06-07T00:00:00"/>
    <s v="Yes"/>
    <s v="X Operations Manager-Tri-County"/>
    <x v="5"/>
  </r>
  <r>
    <s v="AA"/>
    <s v="3000"/>
    <s v="JRNL00026078"/>
    <s v="CF10-MG310-6330-8900"/>
    <s v="CF10"/>
    <s v="MG310"/>
    <s v="6330"/>
    <x v="4"/>
    <s v=""/>
    <n v="2.58"/>
    <s v="Clear MG310 Pay and Dept"/>
    <x v="0"/>
    <s v="5_MG310_PD"/>
    <s v="JRNL00026078"/>
    <d v="2008-05-31T00:00:00"/>
    <d v="2008-06-07T00:00:00"/>
    <s v="Yes"/>
    <s v="X Operations Manager-Tri-County"/>
    <x v="5"/>
  </r>
  <r>
    <s v="AA"/>
    <s v="3000"/>
    <s v="JRNL00026078"/>
    <s v="CF10-MG310-6330-8920"/>
    <s v="CF10"/>
    <s v="MG310"/>
    <s v="6330"/>
    <x v="0"/>
    <s v=""/>
    <n v="2.58"/>
    <s v="Clear MG310 Pay and Dept"/>
    <x v="0"/>
    <s v="5_MG310_PD"/>
    <s v="JRNL00026078"/>
    <d v="2008-05-31T00:00:00"/>
    <d v="2008-06-07T00:00:00"/>
    <s v="Yes"/>
    <s v="X Operations Manager-Tri-County"/>
    <x v="5"/>
  </r>
  <r>
    <s v="AA"/>
    <s v="3000"/>
    <s v="JRNL00026078"/>
    <s v="CF10-MG310-6330-8940"/>
    <s v="CF10"/>
    <s v="MG310"/>
    <s v="6330"/>
    <x v="6"/>
    <s v=""/>
    <n v="10.33"/>
    <s v="Clear MG310 Pay and Dept"/>
    <x v="0"/>
    <s v="5_MG310_PD"/>
    <s v="JRNL00026078"/>
    <d v="2008-05-31T00:00:00"/>
    <d v="2008-06-07T00:00:00"/>
    <s v="Yes"/>
    <s v="X Operations Manager-Tri-County"/>
    <x v="5"/>
  </r>
  <r>
    <s v="AA"/>
    <s v="3000"/>
    <s v="JRNL00026078"/>
    <s v="CF20-MG310-6310-8870"/>
    <s v="CF20"/>
    <s v="MG310"/>
    <s v="6310"/>
    <x v="2"/>
    <s v=""/>
    <n v="45.77"/>
    <s v="Clear MG310 Pay and Dept"/>
    <x v="0"/>
    <s v="5_MG310_PD"/>
    <s v="JRNL00026078"/>
    <d v="2008-05-31T00:00:00"/>
    <d v="2008-06-07T00:00:00"/>
    <s v="Yes"/>
    <s v="X Operations Manager-Tri-County"/>
    <x v="8"/>
  </r>
  <r>
    <s v="AA"/>
    <s v="3000"/>
    <s v="JRNL00026078"/>
    <s v="CF10-MG310-6320-8870"/>
    <s v="CF10"/>
    <s v="MG310"/>
    <s v="6320"/>
    <x v="2"/>
    <s v=""/>
    <n v="39.590000000000003"/>
    <s v="Clear MG310 Pay and Dept"/>
    <x v="0"/>
    <s v="5_MG310_PD"/>
    <s v="JRNL00026078"/>
    <d v="2008-05-31T00:00:00"/>
    <d v="2008-06-07T00:00:00"/>
    <s v="Yes"/>
    <s v="X Operations Manager-Tri-County"/>
    <x v="4"/>
  </r>
  <r>
    <s v="AA"/>
    <s v="3000"/>
    <s v="JRNL00026078"/>
    <s v="CF10-MG310-6320-8900"/>
    <s v="CF10"/>
    <s v="MG310"/>
    <s v="6320"/>
    <x v="4"/>
    <s v=""/>
    <n v="15.84"/>
    <s v="Clear MG310 Pay and Dept"/>
    <x v="0"/>
    <s v="5_MG310_PD"/>
    <s v="JRNL00026078"/>
    <d v="2008-05-31T00:00:00"/>
    <d v="2008-06-07T00:00:00"/>
    <s v="Yes"/>
    <s v="X Operations Manager-Tri-County"/>
    <x v="4"/>
  </r>
  <r>
    <s v="AA"/>
    <s v="3000"/>
    <s v="JRNL00026078"/>
    <s v="CF10-MG310-6320-8920"/>
    <s v="CF10"/>
    <s v="MG310"/>
    <s v="6320"/>
    <x v="0"/>
    <s v=""/>
    <n v="15.84"/>
    <s v="Clear MG310 Pay and Dept"/>
    <x v="0"/>
    <s v="5_MG310_PD"/>
    <s v="JRNL00026078"/>
    <d v="2008-05-31T00:00:00"/>
    <d v="2008-06-07T00:00:00"/>
    <s v="Yes"/>
    <s v="X Operations Manager-Tri-County"/>
    <x v="4"/>
  </r>
  <r>
    <s v="AA"/>
    <s v="3000"/>
    <s v="JRNL00026078"/>
    <s v="CF10-MG310-6320-8940"/>
    <s v="CF10"/>
    <s v="MG310"/>
    <s v="6320"/>
    <x v="6"/>
    <s v=""/>
    <n v="63.34"/>
    <s v="Clear MG310 Pay and Dept"/>
    <x v="0"/>
    <s v="5_MG310_PD"/>
    <s v="JRNL00026078"/>
    <d v="2008-05-31T00:00:00"/>
    <d v="2008-06-07T00:00:00"/>
    <s v="Yes"/>
    <s v="X Operations Manager-Tri-County"/>
    <x v="4"/>
  </r>
  <r>
    <s v="AA"/>
    <s v="3000"/>
    <s v="JRNL00026078"/>
    <s v="CF20-MG310-6290-8870"/>
    <s v="CF20"/>
    <s v="MG310"/>
    <s v="6290"/>
    <x v="2"/>
    <s v=""/>
    <n v="2.0499999999999998"/>
    <s v="Clear MG310 Pay and Dept"/>
    <x v="0"/>
    <s v="5_MG310_PD"/>
    <s v="JRNL00026078"/>
    <d v="2008-05-31T00:00:00"/>
    <d v="2008-06-07T00:00:00"/>
    <s v="Yes"/>
    <s v="X Operations Manager-Tri-County"/>
    <x v="9"/>
  </r>
  <r>
    <s v="AA"/>
    <s v="3000"/>
    <s v="JRNL00026078"/>
    <s v="CF10-MG310-6310-8870"/>
    <s v="CF10"/>
    <s v="MG310"/>
    <s v="6310"/>
    <x v="2"/>
    <s v=""/>
    <n v="114.42"/>
    <s v="Clear MG310 Pay and Dept"/>
    <x v="0"/>
    <s v="5_MG310_PD"/>
    <s v="JRNL00026078"/>
    <d v="2008-05-31T00:00:00"/>
    <d v="2008-06-07T00:00:00"/>
    <s v="Yes"/>
    <s v="X Operations Manager-Tri-County"/>
    <x v="8"/>
  </r>
  <r>
    <s v="AA"/>
    <s v="3000"/>
    <s v="JRNL00026078"/>
    <s v="CF10-MG310-6310-8900"/>
    <s v="CF10"/>
    <s v="MG310"/>
    <s v="6310"/>
    <x v="4"/>
    <s v=""/>
    <n v="45.76"/>
    <s v="Clear MG310 Pay and Dept"/>
    <x v="0"/>
    <s v="5_MG310_PD"/>
    <s v="JRNL00026078"/>
    <d v="2008-05-31T00:00:00"/>
    <d v="2008-06-07T00:00:00"/>
    <s v="Yes"/>
    <s v="X Operations Manager-Tri-County"/>
    <x v="8"/>
  </r>
  <r>
    <s v="AA"/>
    <s v="3000"/>
    <s v="JRNL00026078"/>
    <s v="CF10-MG310-6310-8920"/>
    <s v="CF10"/>
    <s v="MG310"/>
    <s v="6310"/>
    <x v="0"/>
    <s v=""/>
    <n v="45.77"/>
    <s v="Clear MG310 Pay and Dept"/>
    <x v="0"/>
    <s v="5_MG310_PD"/>
    <s v="JRNL00026078"/>
    <d v="2008-05-31T00:00:00"/>
    <d v="2008-06-07T00:00:00"/>
    <s v="Yes"/>
    <s v="X Operations Manager-Tri-County"/>
    <x v="8"/>
  </r>
  <r>
    <s v="AA"/>
    <s v="3000"/>
    <s v="JRNL00026078"/>
    <s v="CF10-MG310-6310-8940"/>
    <s v="CF10"/>
    <s v="MG310"/>
    <s v="6310"/>
    <x v="6"/>
    <s v=""/>
    <n v="183.06"/>
    <s v="Clear MG310 Pay and Dept"/>
    <x v="0"/>
    <s v="5_MG310_PD"/>
    <s v="JRNL00026078"/>
    <d v="2008-05-31T00:00:00"/>
    <d v="2008-06-07T00:00:00"/>
    <s v="Yes"/>
    <s v="X Operations Manager-Tri-County"/>
    <x v="8"/>
  </r>
  <r>
    <s v="AA"/>
    <s v="3000"/>
    <s v="JRNL00026078"/>
    <s v="CF20-MG310-6240-8870"/>
    <s v="CF20"/>
    <s v="MG310"/>
    <s v="6240"/>
    <x v="2"/>
    <s v=""/>
    <n v="10.199999999999999"/>
    <s v="Clear MG310 Pay and Dept"/>
    <x v="0"/>
    <s v="5_MG310_PD"/>
    <s v="JRNL00026078"/>
    <d v="2008-05-31T00:00:00"/>
    <d v="2008-06-07T00:00:00"/>
    <s v="Yes"/>
    <s v="X Operations Manager-Tri-County"/>
    <x v="10"/>
  </r>
  <r>
    <s v="AA"/>
    <s v="3000"/>
    <s v="JRNL00026078"/>
    <s v="CF10-MG310-6290-8870"/>
    <s v="CF10"/>
    <s v="MG310"/>
    <s v="6290"/>
    <x v="2"/>
    <s v=""/>
    <n v="5.13"/>
    <s v="Clear MG310 Pay and Dept"/>
    <x v="0"/>
    <s v="5_MG310_PD"/>
    <s v="JRNL00026078"/>
    <d v="2008-05-31T00:00:00"/>
    <d v="2008-06-07T00:00:00"/>
    <s v="Yes"/>
    <s v="X Operations Manager-Tri-County"/>
    <x v="9"/>
  </r>
  <r>
    <s v="AA"/>
    <s v="3000"/>
    <s v="JRNL00026078"/>
    <s v="CF10-MG310-6290-8900"/>
    <s v="CF10"/>
    <s v="MG310"/>
    <s v="6290"/>
    <x v="4"/>
    <s v=""/>
    <n v="2.0499999999999998"/>
    <s v="Clear MG310 Pay and Dept"/>
    <x v="0"/>
    <s v="5_MG310_PD"/>
    <s v="JRNL00026078"/>
    <d v="2008-05-31T00:00:00"/>
    <d v="2008-06-07T00:00:00"/>
    <s v="Yes"/>
    <s v="X Operations Manager-Tri-County"/>
    <x v="9"/>
  </r>
  <r>
    <s v="AA"/>
    <s v="3000"/>
    <s v="JRNL00026078"/>
    <s v="CF10-MG310-6290-8920"/>
    <s v="CF10"/>
    <s v="MG310"/>
    <s v="6290"/>
    <x v="0"/>
    <s v=""/>
    <n v="2.0499999999999998"/>
    <s v="Clear MG310 Pay and Dept"/>
    <x v="0"/>
    <s v="5_MG310_PD"/>
    <s v="JRNL00026078"/>
    <d v="2008-05-31T00:00:00"/>
    <d v="2008-06-07T00:00:00"/>
    <s v="Yes"/>
    <s v="X Operations Manager-Tri-County"/>
    <x v="9"/>
  </r>
  <r>
    <s v="AA"/>
    <s v="3000"/>
    <s v="JRNL00026078"/>
    <s v="CF10-MG310-6290-8940"/>
    <s v="CF10"/>
    <s v="MG310"/>
    <s v="6290"/>
    <x v="6"/>
    <s v=""/>
    <n v="8.2100000000000009"/>
    <s v="Clear MG310 Pay and Dept"/>
    <x v="0"/>
    <s v="5_MG310_PD"/>
    <s v="JRNL00026078"/>
    <d v="2008-05-31T00:00:00"/>
    <d v="2008-06-07T00:00:00"/>
    <s v="Yes"/>
    <s v="X Operations Manager-Tri-County"/>
    <x v="9"/>
  </r>
  <r>
    <s v="AA"/>
    <s v="3000"/>
    <s v="JRNL00026078"/>
    <s v="CF20-MG310-6220-8870"/>
    <s v="CF20"/>
    <s v="MG310"/>
    <s v="6220"/>
    <x v="2"/>
    <s v=""/>
    <n v="14.86"/>
    <s v="Clear MG310 Pay and Dept"/>
    <x v="0"/>
    <s v="5_MG310_PD"/>
    <s v="JRNL00026078"/>
    <d v="2008-05-31T00:00:00"/>
    <d v="2008-06-07T00:00:00"/>
    <s v="Yes"/>
    <s v="X Operations Manager-Tri-County"/>
    <x v="11"/>
  </r>
  <r>
    <s v="AA"/>
    <s v="3000"/>
    <s v="JRNL00026078"/>
    <s v="CF10-MG310-6240-8870"/>
    <s v="CF10"/>
    <s v="MG310"/>
    <s v="6240"/>
    <x v="2"/>
    <s v=""/>
    <n v="25.5"/>
    <s v="Clear MG310 Pay and Dept"/>
    <x v="0"/>
    <s v="5_MG310_PD"/>
    <s v="JRNL00026078"/>
    <d v="2008-05-31T00:00:00"/>
    <d v="2008-06-07T00:00:00"/>
    <s v="Yes"/>
    <s v="X Operations Manager-Tri-County"/>
    <x v="10"/>
  </r>
  <r>
    <s v="AA"/>
    <s v="3000"/>
    <s v="JRNL00026078"/>
    <s v="CF10-MG310-6240-8900"/>
    <s v="CF10"/>
    <s v="MG310"/>
    <s v="6240"/>
    <x v="4"/>
    <s v=""/>
    <n v="10.199999999999999"/>
    <s v="Clear MG310 Pay and Dept"/>
    <x v="0"/>
    <s v="5_MG310_PD"/>
    <s v="JRNL00026078"/>
    <d v="2008-05-31T00:00:00"/>
    <d v="2008-06-07T00:00:00"/>
    <s v="Yes"/>
    <s v="X Operations Manager-Tri-County"/>
    <x v="10"/>
  </r>
  <r>
    <s v="AA"/>
    <s v="3000"/>
    <s v="JRNL00026078"/>
    <s v="CF10-MG310-6240-8920"/>
    <s v="CF10"/>
    <s v="MG310"/>
    <s v="6240"/>
    <x v="0"/>
    <s v=""/>
    <n v="10.199999999999999"/>
    <s v="Clear MG310 Pay and Dept"/>
    <x v="0"/>
    <s v="5_MG310_PD"/>
    <s v="JRNL00026078"/>
    <d v="2008-05-31T00:00:00"/>
    <d v="2008-06-07T00:00:00"/>
    <s v="Yes"/>
    <s v="X Operations Manager-Tri-County"/>
    <x v="10"/>
  </r>
  <r>
    <s v="AA"/>
    <s v="3000"/>
    <s v="JRNL00026078"/>
    <s v="CF10-MG310-6240-8940"/>
    <s v="CF10"/>
    <s v="MG310"/>
    <s v="6240"/>
    <x v="6"/>
    <s v=""/>
    <n v="40.799999999999997"/>
    <s v="Clear MG310 Pay and Dept"/>
    <x v="0"/>
    <s v="5_MG310_PD"/>
    <s v="JRNL00026078"/>
    <d v="2008-05-31T00:00:00"/>
    <d v="2008-06-07T00:00:00"/>
    <s v="Yes"/>
    <s v="X Operations Manager-Tri-County"/>
    <x v="10"/>
  </r>
  <r>
    <s v="AA"/>
    <s v="3000"/>
    <s v="JRNL00026078"/>
    <s v="CF20-MG310-6210-8870"/>
    <s v="CF20"/>
    <s v="MG310"/>
    <s v="6210"/>
    <x v="2"/>
    <s v=""/>
    <n v="15.21"/>
    <s v="Clear MG310 Pay and Dept"/>
    <x v="0"/>
    <s v="5_MG310_PD"/>
    <s v="JRNL00026078"/>
    <d v="2008-05-31T00:00:00"/>
    <d v="2008-06-07T00:00:00"/>
    <s v="Yes"/>
    <s v="X Operations Manager-Tri-County"/>
    <x v="12"/>
  </r>
  <r>
    <s v="AA"/>
    <s v="3000"/>
    <s v="JRNL00026078"/>
    <s v="CF10-MG310-6220-8870"/>
    <s v="CF10"/>
    <s v="MG310"/>
    <s v="6220"/>
    <x v="2"/>
    <s v=""/>
    <n v="37.14"/>
    <s v="Clear MG310 Pay and Dept"/>
    <x v="0"/>
    <s v="5_MG310_PD"/>
    <s v="JRNL00026078"/>
    <d v="2008-05-31T00:00:00"/>
    <d v="2008-06-07T00:00:00"/>
    <s v="Yes"/>
    <s v="X Operations Manager-Tri-County"/>
    <x v="11"/>
  </r>
  <r>
    <s v="AA"/>
    <s v="3000"/>
    <s v="JRNL00026078"/>
    <s v="CF10-MG310-6220-8900"/>
    <s v="CF10"/>
    <s v="MG310"/>
    <s v="6220"/>
    <x v="4"/>
    <s v=""/>
    <n v="14.86"/>
    <s v="Clear MG310 Pay and Dept"/>
    <x v="0"/>
    <s v="5_MG310_PD"/>
    <s v="JRNL00026078"/>
    <d v="2008-05-31T00:00:00"/>
    <d v="2008-06-07T00:00:00"/>
    <s v="Yes"/>
    <s v="X Operations Manager-Tri-County"/>
    <x v="11"/>
  </r>
  <r>
    <s v="AA"/>
    <s v="3000"/>
    <s v="JRNL00026078"/>
    <s v="CF10-MG310-6220-8920"/>
    <s v="CF10"/>
    <s v="MG310"/>
    <s v="6220"/>
    <x v="0"/>
    <s v=""/>
    <n v="14.86"/>
    <s v="Clear MG310 Pay and Dept"/>
    <x v="0"/>
    <s v="5_MG310_PD"/>
    <s v="JRNL00026078"/>
    <d v="2008-05-31T00:00:00"/>
    <d v="2008-06-07T00:00:00"/>
    <s v="Yes"/>
    <s v="X Operations Manager-Tri-County"/>
    <x v="11"/>
  </r>
  <r>
    <s v="AA"/>
    <s v="3000"/>
    <s v="JRNL00026078"/>
    <s v="CF10-MG310-6220-8940"/>
    <s v="CF10"/>
    <s v="MG310"/>
    <s v="6220"/>
    <x v="6"/>
    <s v=""/>
    <n v="59.43"/>
    <s v="Clear MG310 Pay and Dept"/>
    <x v="0"/>
    <s v="5_MG310_PD"/>
    <s v="JRNL00026078"/>
    <d v="2008-05-31T00:00:00"/>
    <d v="2008-06-07T00:00:00"/>
    <s v="Yes"/>
    <s v="X Operations Manager-Tri-County"/>
    <x v="11"/>
  </r>
  <r>
    <s v="AA"/>
    <s v="3000"/>
    <s v="JRNL00026078"/>
    <s v="CF20-MG310-6110-8870"/>
    <s v="CF20"/>
    <s v="MG310"/>
    <s v="6110"/>
    <x v="2"/>
    <s v=""/>
    <n v="211.25"/>
    <s v="Clear MG310 Pay and Dept"/>
    <x v="0"/>
    <s v="5_MG310_PD"/>
    <s v="JRNL00026078"/>
    <d v="2008-05-31T00:00:00"/>
    <d v="2008-06-07T00:00:00"/>
    <s v="Yes"/>
    <s v="X Operations Manager-Tri-County"/>
    <x v="0"/>
  </r>
  <r>
    <s v="AA"/>
    <s v="3000"/>
    <s v="JRNL00026078"/>
    <s v="CF10-MG310-6210-8870"/>
    <s v="CF10"/>
    <s v="MG310"/>
    <s v="6210"/>
    <x v="2"/>
    <s v=""/>
    <n v="38.03"/>
    <s v="Clear MG310 Pay and Dept"/>
    <x v="0"/>
    <s v="5_MG310_PD"/>
    <s v="JRNL00026078"/>
    <d v="2008-05-31T00:00:00"/>
    <d v="2008-06-07T00:00:00"/>
    <s v="Yes"/>
    <s v="X Operations Manager-Tri-County"/>
    <x v="12"/>
  </r>
  <r>
    <s v="AA"/>
    <s v="3000"/>
    <s v="JRNL00026078"/>
    <s v="CF10-MG310-6210-8900"/>
    <s v="CF10"/>
    <s v="MG310"/>
    <s v="6210"/>
    <x v="4"/>
    <s v=""/>
    <n v="15.21"/>
    <s v="Clear MG310 Pay and Dept"/>
    <x v="0"/>
    <s v="5_MG310_PD"/>
    <s v="JRNL00026078"/>
    <d v="2008-05-31T00:00:00"/>
    <d v="2008-06-07T00:00:00"/>
    <s v="Yes"/>
    <s v="X Operations Manager-Tri-County"/>
    <x v="12"/>
  </r>
  <r>
    <s v="AA"/>
    <s v="3000"/>
    <s v="JRNL00026078"/>
    <s v="CF10-MG310-6210-8920"/>
    <s v="CF10"/>
    <s v="MG310"/>
    <s v="6210"/>
    <x v="0"/>
    <s v=""/>
    <n v="15.21"/>
    <s v="Clear MG310 Pay and Dept"/>
    <x v="0"/>
    <s v="5_MG310_PD"/>
    <s v="JRNL00026078"/>
    <d v="2008-05-31T00:00:00"/>
    <d v="2008-06-07T00:00:00"/>
    <s v="Yes"/>
    <s v="X Operations Manager-Tri-County"/>
    <x v="12"/>
  </r>
  <r>
    <s v="AA"/>
    <s v="3000"/>
    <s v="JRNL00026078"/>
    <s v="CF10-MG310-6210-8940"/>
    <s v="CF10"/>
    <s v="MG310"/>
    <s v="6210"/>
    <x v="6"/>
    <s v=""/>
    <n v="60.85"/>
    <s v="Clear MG310 Pay and Dept"/>
    <x v="0"/>
    <s v="5_MG310_PD"/>
    <s v="JRNL00026078"/>
    <d v="2008-05-31T00:00:00"/>
    <d v="2008-06-07T00:00:00"/>
    <s v="Yes"/>
    <s v="X Operations Manager-Tri-County"/>
    <x v="12"/>
  </r>
  <r>
    <s v="AA"/>
    <s v="3000"/>
    <s v="FLJE00018999"/>
    <s v="CF00-MG304-6220-8870"/>
    <s v="CF00"/>
    <s v="MG304"/>
    <s v="6220"/>
    <x v="2"/>
    <s v=" "/>
    <n v="3.82"/>
    <s v="OP110 Dept Charges"/>
    <x v="0"/>
    <s v="OP110_D"/>
    <s v="Recipient Acct"/>
    <d v="2008-02-29T00:00:00"/>
    <d v="2008-03-05T00:00:00"/>
    <s v="Yes"/>
    <s v="X Director of Operations and Engineering"/>
    <x v="11"/>
  </r>
  <r>
    <s v="AA"/>
    <s v="3000"/>
    <s v="FLJE00018999"/>
    <s v="CF00-MG304-6240-8870"/>
    <s v="CF00"/>
    <s v="MG304"/>
    <s v="6240"/>
    <x v="2"/>
    <s v=" "/>
    <n v="52.65"/>
    <s v="OP110 Dept Charges"/>
    <x v="0"/>
    <s v="OP110_D"/>
    <s v="Recipient Acct"/>
    <d v="2008-02-29T00:00:00"/>
    <d v="2008-03-05T00:00:00"/>
    <s v="Yes"/>
    <s v="X Director of Operations and Engineering"/>
    <x v="10"/>
  </r>
  <r>
    <s v="AA"/>
    <s v="3000"/>
    <s v="FLJE00018999"/>
    <s v="CF00-MG304-6310-8870"/>
    <s v="CF00"/>
    <s v="MG304"/>
    <s v="6310"/>
    <x v="2"/>
    <s v=" "/>
    <n v="73.92"/>
    <s v="OP110 Dept Charges"/>
    <x v="0"/>
    <s v="OP110_D"/>
    <s v="Recipient Acct"/>
    <d v="2008-02-29T00:00:00"/>
    <d v="2008-03-05T00:00:00"/>
    <s v="Yes"/>
    <s v="X Director of Operations and Engineering"/>
    <x v="8"/>
  </r>
  <r>
    <s v="AA"/>
    <s v="3000"/>
    <s v="FLJE00018999"/>
    <s v="CF00-MG304-6110-8870"/>
    <s v="CF00"/>
    <s v="MG304"/>
    <s v="6110"/>
    <x v="2"/>
    <s v=" "/>
    <n v="-0.05"/>
    <s v="OP110 Dept Charges"/>
    <x v="0"/>
    <s v="OP110_D"/>
    <s v="Recipient Acct"/>
    <d v="2008-02-29T00:00:00"/>
    <d v="2008-03-05T00:00:00"/>
    <s v="Yes"/>
    <s v="X Director of Operations and Engineering"/>
    <x v="0"/>
  </r>
  <r>
    <s v="AA"/>
    <s v="3000"/>
    <s v="FLJE00018999"/>
    <s v="CF00-MG304-6210-8870"/>
    <s v="CF00"/>
    <s v="MG304"/>
    <s v="6210"/>
    <x v="2"/>
    <s v=" "/>
    <n v="250.08"/>
    <s v="OP110 Dept Charges"/>
    <x v="0"/>
    <s v="OP110_D"/>
    <s v="Recipient Acct"/>
    <d v="2008-02-29T00:00:00"/>
    <d v="2008-03-05T00:00:00"/>
    <s v="Yes"/>
    <s v="X Director of Operations and Engineering"/>
    <x v="12"/>
  </r>
  <r>
    <s v="ACCR"/>
    <s v="CF00"/>
    <s v="JRNL00040830"/>
    <s v="CF10-FC300-7830-8890"/>
    <s v="CF10"/>
    <s v="FC300"/>
    <s v="7830"/>
    <x v="1"/>
    <s v=""/>
    <n v="1726.14"/>
    <s v="Accrue Equipment Controls"/>
    <x v="0"/>
    <s v=""/>
    <s v="JRNL00040830"/>
    <d v="2008-12-31T00:00:00"/>
    <d v="2009-01-22T00:00:00"/>
    <s v="Yes"/>
    <s v="X Facilities-Florida"/>
    <x v="2"/>
  </r>
  <r>
    <s v="SYS-AP"/>
    <s v="3000"/>
    <s v="FLJE00018675"/>
    <s v="CF10-FC300-7830-8870"/>
    <s v="CF10"/>
    <s v="FC300"/>
    <s v="7830"/>
    <x v="2"/>
    <s v=""/>
    <n v="3058"/>
    <s v="PIPELINE MAINTENANCE &amp; SERVICE, INC"/>
    <x v="0"/>
    <s v="2306"/>
    <s v="FVO0039421"/>
    <d v="2008-01-30T00:00:00"/>
    <d v="2008-01-30T00:00:00"/>
    <s v="Yes"/>
    <s v="X Facilities-Florida"/>
    <x v="2"/>
  </r>
  <r>
    <s v="E4SE-ADJ"/>
    <s v="CU00"/>
    <s v="JRNL00029232"/>
    <s v="CF10-FC300-7830-8870"/>
    <s v="CF10"/>
    <s v="FC300"/>
    <s v="7830"/>
    <x v="2"/>
    <s v=""/>
    <n v="51.48"/>
    <s v="FRW200"/>
    <x v="0"/>
    <s v=""/>
    <s v="JRNL00029232"/>
    <d v="2008-07-31T00:00:00"/>
    <d v="2008-08-05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63.3"/>
    <s v="FCB15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63.3"/>
    <s v="FCB15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126.6"/>
    <s v="FCB15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126.6"/>
    <s v="FCB150"/>
    <x v="0"/>
    <s v=""/>
    <s v="JRNL00035203"/>
    <d v="2008-10-31T00:00:00"/>
    <d v="2008-11-04T00:00:00"/>
    <s v="Yes"/>
    <s v="X Facilities-Florida"/>
    <x v="2"/>
  </r>
  <r>
    <s v="PY"/>
    <s v="CU00"/>
    <s v="JRNL00033228"/>
    <s v="CF00-OP300-6120-8890"/>
    <s v="CF00"/>
    <s v="OP300"/>
    <s v="6120"/>
    <x v="1"/>
    <s v=""/>
    <n v="122.19"/>
    <s v="CU W38-OT/On Call/CT"/>
    <x v="0"/>
    <s v=""/>
    <s v="JRNL00033228"/>
    <d v="2008-09-19T00:00:00"/>
    <d v="2008-09-30T00:00:00"/>
    <s v="Yes"/>
    <s v="X Engineering and Measurement"/>
    <x v="1"/>
  </r>
  <r>
    <s v="PY"/>
    <s v="CU00"/>
    <s v="JRNL00033228"/>
    <s v="CF00-OP300-6120-8900"/>
    <s v="CF00"/>
    <s v="OP300"/>
    <s v="6120"/>
    <x v="4"/>
    <s v=""/>
    <n v="122.19"/>
    <s v="CU W38-OT/On Call/CT"/>
    <x v="0"/>
    <s v=""/>
    <s v="JRNL00033228"/>
    <d v="2008-09-19T00:00:00"/>
    <d v="2008-09-30T00:00:00"/>
    <s v="Yes"/>
    <s v="X Engineering and Measurement"/>
    <x v="1"/>
  </r>
  <r>
    <s v="PY"/>
    <s v="CU00"/>
    <s v="JRNL00033228"/>
    <s v="CF00-OP310-6120-8870"/>
    <s v="CF00"/>
    <s v="OP310"/>
    <s v="6120"/>
    <x v="2"/>
    <s v=""/>
    <n v="68.06"/>
    <s v="CU W38-OT/On Call/CT"/>
    <x v="0"/>
    <s v=""/>
    <s v="JRNL00033228"/>
    <d v="2008-09-19T00:00:00"/>
    <d v="2008-09-30T00:00:00"/>
    <s v="Yes"/>
    <s v="X Operations-Tri-County"/>
    <x v="1"/>
  </r>
  <r>
    <s v="PY"/>
    <s v="CU00"/>
    <s v="JRNL00033228"/>
    <s v="CF00-OP310-6120-8920"/>
    <s v="CF00"/>
    <s v="OP310"/>
    <s v="6120"/>
    <x v="0"/>
    <s v=""/>
    <n v="102.09"/>
    <s v="CU W38-OT/On Call/CT"/>
    <x v="0"/>
    <s v=""/>
    <s v="JRNL00033228"/>
    <d v="2008-09-19T00:00:00"/>
    <d v="2008-09-30T00:00:00"/>
    <s v="Yes"/>
    <s v="X Operations-Tri-County"/>
    <x v="1"/>
  </r>
  <r>
    <s v="PY"/>
    <s v="CU00"/>
    <s v="JRNL00033228"/>
    <s v="CF10-OP310-6120-8920"/>
    <s v="CF10"/>
    <s v="OP310"/>
    <s v="6120"/>
    <x v="0"/>
    <s v=""/>
    <n v="201.47"/>
    <s v="CU W38-OT/On Call/CT"/>
    <x v="0"/>
    <s v=""/>
    <s v="JRNL00033228"/>
    <d v="2008-09-19T00:00:00"/>
    <d v="2008-09-30T00:00:00"/>
    <s v="Yes"/>
    <s v="X Operations-Tri-County"/>
    <x v="1"/>
  </r>
  <r>
    <s v="PY"/>
    <s v="CU00"/>
    <s v="JRNL00033228"/>
    <s v="CF20-OP320-6120-8870"/>
    <s v="CF20"/>
    <s v="OP320"/>
    <s v="6120"/>
    <x v="2"/>
    <s v=""/>
    <n v="57.48"/>
    <s v="CU W38-OT/On Call/CT"/>
    <x v="0"/>
    <s v=""/>
    <s v="JRNL00033228"/>
    <d v="2008-09-19T00:00:00"/>
    <d v="2008-09-30T00:00:00"/>
    <s v="Yes"/>
    <s v="X Operations-Citrus County"/>
    <x v="1"/>
  </r>
  <r>
    <s v="E4SE-ADJ"/>
    <s v="CF00"/>
    <s v="JRNL00038669"/>
    <s v="CF10-FC300-7290-8870"/>
    <s v="CF10"/>
    <s v="FC300"/>
    <s v="7290"/>
    <x v="2"/>
    <s v=""/>
    <n v="42.16"/>
    <s v="Charge 2 FFL415F"/>
    <x v="0"/>
    <s v=""/>
    <s v="JRNL00038669"/>
    <d v="2008-12-31T00:00:00"/>
    <d v="2009-01-05T00:00:00"/>
    <s v="Yes"/>
    <s v="X Facilities-Florida"/>
    <x v="3"/>
  </r>
  <r>
    <s v="SYS-AP"/>
    <s v="3000"/>
    <s v="FLJE00019459"/>
    <s v="CF10-FC300-7830-8930"/>
    <s v="CF10"/>
    <s v="FC300"/>
    <s v="7830"/>
    <x v="3"/>
    <s v=""/>
    <n v="2292"/>
    <s v="PRECISION METER REPAIR INC"/>
    <x v="0"/>
    <s v="4511"/>
    <s v="FVO0040967"/>
    <d v="2008-04-08T00:00:00"/>
    <d v="2008-04-08T00:00:00"/>
    <s v="Yes"/>
    <s v="X Facilities-Florida"/>
    <x v="2"/>
  </r>
  <r>
    <s v="PY"/>
    <s v="CU00"/>
    <s v="JRNL00025824"/>
    <s v="CF00-OP300-6120-8900"/>
    <s v="CF00"/>
    <s v="OP300"/>
    <s v="6120"/>
    <x v="4"/>
    <s v=""/>
    <n v="30.55"/>
    <s v="CU W22-OT/On Call/CT"/>
    <x v="0"/>
    <s v=""/>
    <s v="JRNL00025824"/>
    <d v="2008-05-30T00:00:00"/>
    <d v="2008-06-05T00:00:00"/>
    <s v="Yes"/>
    <s v="X Engineering and Measurement"/>
    <x v="1"/>
  </r>
  <r>
    <s v="PY"/>
    <s v="CU00"/>
    <s v="JRNL00025824"/>
    <s v="CF00-OP300-6120-8910"/>
    <s v="CF00"/>
    <s v="OP300"/>
    <s v="6120"/>
    <x v="5"/>
    <s v=""/>
    <n v="30.55"/>
    <s v="CU W22-OT/On Call/CT"/>
    <x v="0"/>
    <s v=""/>
    <s v="JRNL00025824"/>
    <d v="2008-05-30T00:00:00"/>
    <d v="2008-06-05T00:00:00"/>
    <s v="Yes"/>
    <s v="X Engineering and Measurement"/>
    <x v="1"/>
  </r>
  <r>
    <s v="PY"/>
    <s v="CU00"/>
    <s v="JRNL00025824"/>
    <s v="CF00-OP310-6120-8870"/>
    <s v="CF00"/>
    <s v="OP310"/>
    <s v="6120"/>
    <x v="2"/>
    <s v=""/>
    <n v="163.13"/>
    <s v="CU W22-OT/On Call/CT"/>
    <x v="0"/>
    <s v=""/>
    <s v="JRNL00025824"/>
    <d v="2008-05-30T00:00:00"/>
    <d v="2008-06-05T00:00:00"/>
    <s v="Yes"/>
    <s v="X Operations-Tri-County"/>
    <x v="1"/>
  </r>
  <r>
    <s v="AA"/>
    <s v="CU00"/>
    <s v="JRNL00029576"/>
    <s v="CF20-OP320-6110-8870"/>
    <s v="CF20"/>
    <s v="OP320"/>
    <s v="6110"/>
    <x v="2"/>
    <s v=" "/>
    <n v="-28.26"/>
    <s v="OP320_Payroll Accrual 1A"/>
    <x v="0"/>
    <s v="8_OP320_PA1A"/>
    <s v="JRNL00029387"/>
    <d v="2008-08-31T00:00:00"/>
    <d v="2008-09-05T00:00:00"/>
    <s v="Yes"/>
    <s v="X Operations-Citrus County"/>
    <x v="0"/>
  </r>
  <r>
    <s v="SF-ACCR"/>
    <s v="3000"/>
    <s v="FLJE00018561"/>
    <s v="CF10-FC300-7830-8870"/>
    <s v="CF10"/>
    <s v="FC300"/>
    <s v="7830"/>
    <x v="2"/>
    <s v=""/>
    <n v="-205"/>
    <s v="Piepline Maintenance"/>
    <x v="0"/>
    <s v=""/>
    <s v="FLJE00018553"/>
    <d v="2008-01-31T00:00:00"/>
    <d v="2008-01-11T00:00:00"/>
    <s v="Yes"/>
    <s v="X Facilities-Florida"/>
    <x v="2"/>
  </r>
  <r>
    <s v="AA"/>
    <s v="3000"/>
    <s v="FLJE00018769"/>
    <s v="CF10-OP310-6110-8870"/>
    <s v="CF10"/>
    <s v="OP310"/>
    <s v="6110"/>
    <x v="2"/>
    <s v=" "/>
    <n v="776.63"/>
    <s v="CN104 Dept Charges"/>
    <x v="0"/>
    <s v="CN104_D"/>
    <s v="Recipient Acct"/>
    <d v="2008-01-31T00:00:00"/>
    <d v="2008-02-08T00:00:00"/>
    <s v="Yes"/>
    <s v="X Operations-Tri-County"/>
    <x v="0"/>
  </r>
  <r>
    <s v="AA"/>
    <s v="3000"/>
    <s v="FLJE00018769"/>
    <s v="CF10-OP310-6110-8920"/>
    <s v="CF10"/>
    <s v="OP310"/>
    <s v="6110"/>
    <x v="0"/>
    <s v=" "/>
    <n v="168.13"/>
    <s v="CN104 Dept Charges"/>
    <x v="0"/>
    <s v="CN104_D"/>
    <s v="Recipient Acct"/>
    <d v="2008-01-31T00:00:00"/>
    <d v="2008-02-08T00:00:00"/>
    <s v="Yes"/>
    <s v="X Operations-Tri-County"/>
    <x v="0"/>
  </r>
  <r>
    <s v="AA"/>
    <s v="3000"/>
    <s v="FLJE00019638"/>
    <s v="CF10-OP310-6330-8870"/>
    <s v="CF10"/>
    <s v="OP310"/>
    <s v="6330"/>
    <x v="2"/>
    <s v=" "/>
    <n v="49.2"/>
    <s v="CN104 Dept Charges"/>
    <x v="0"/>
    <s v="CN104_D"/>
    <s v="Recipient Acct"/>
    <d v="2008-04-30T00:00:00"/>
    <d v="2008-05-04T00:00:00"/>
    <s v="Yes"/>
    <s v="X Operations-Tri-County"/>
    <x v="5"/>
  </r>
  <r>
    <s v="AA"/>
    <s v="3000"/>
    <s v="FLJE00019638"/>
    <s v="CF10-OP310-6330-8920"/>
    <s v="CF10"/>
    <s v="OP310"/>
    <s v="6330"/>
    <x v="0"/>
    <s v=" "/>
    <n v="1.8"/>
    <s v="CN104 Dept Charges"/>
    <x v="0"/>
    <s v="CN104_D"/>
    <s v="Recipient Acct"/>
    <d v="2008-04-30T00:00:00"/>
    <d v="2008-05-04T00:00:00"/>
    <s v="Yes"/>
    <s v="X Operations-Tri-County"/>
    <x v="5"/>
  </r>
  <r>
    <s v="AA"/>
    <s v="3000"/>
    <s v="FLJE00019638"/>
    <s v="CF10-OP310-6330-8940"/>
    <s v="CF10"/>
    <s v="OP310"/>
    <s v="6330"/>
    <x v="6"/>
    <s v=" "/>
    <n v="49.07"/>
    <s v="CN104 Dept Charges"/>
    <x v="0"/>
    <s v="CN104_D"/>
    <s v="Recipient Acct"/>
    <d v="2008-04-30T00:00:00"/>
    <d v="2008-05-04T00:00:00"/>
    <s v="Yes"/>
    <s v="X Operations-Tri-County"/>
    <x v="5"/>
  </r>
  <r>
    <s v="AA"/>
    <s v="3000"/>
    <s v="FLJE00019638"/>
    <s v="CF10-OP310-6320-8870"/>
    <s v="CF10"/>
    <s v="OP310"/>
    <s v="6320"/>
    <x v="2"/>
    <s v=" "/>
    <n v="245.14"/>
    <s v="CN104 Dept Charges"/>
    <x v="0"/>
    <s v="CN104_D"/>
    <s v="Recipient Acct"/>
    <d v="2008-04-30T00:00:00"/>
    <d v="2008-05-04T00:00:00"/>
    <s v="Yes"/>
    <s v="X Operations-Tri-County"/>
    <x v="4"/>
  </r>
  <r>
    <s v="AA"/>
    <s v="3000"/>
    <s v="FLJE00019638"/>
    <s v="CF10-OP310-6320-8920"/>
    <s v="CF10"/>
    <s v="OP310"/>
    <s v="6320"/>
    <x v="0"/>
    <s v=" "/>
    <n v="8.9499999999999993"/>
    <s v="CN104 Dept Charges"/>
    <x v="0"/>
    <s v="CN104_D"/>
    <s v="Recipient Acct"/>
    <d v="2008-04-30T00:00:00"/>
    <d v="2008-05-04T00:00:00"/>
    <s v="Yes"/>
    <s v="X Operations-Tri-County"/>
    <x v="4"/>
  </r>
  <r>
    <s v="AA"/>
    <s v="3000"/>
    <s v="FLJE00019638"/>
    <s v="CF10-OP310-6320-8940"/>
    <s v="CF10"/>
    <s v="OP310"/>
    <s v="6320"/>
    <x v="6"/>
    <s v=" "/>
    <n v="244.47"/>
    <s v="CN104 Dept Charges"/>
    <x v="0"/>
    <s v="CN104_D"/>
    <s v="Recipient Acct"/>
    <d v="2008-04-30T00:00:00"/>
    <d v="2008-05-04T00:00:00"/>
    <s v="Yes"/>
    <s v="X Operations-Tri-County"/>
    <x v="4"/>
  </r>
  <r>
    <s v="AA"/>
    <s v="3000"/>
    <s v="FLJE00019308"/>
    <s v="CF10-OP310-6330-8900"/>
    <s v="CF10"/>
    <s v="OP310"/>
    <s v="6330"/>
    <x v="4"/>
    <s v=" "/>
    <n v="3.38"/>
    <s v="CN104 Dept Charges"/>
    <x v="0"/>
    <s v="CN104_D"/>
    <s v="Recipient Acct"/>
    <d v="2008-03-31T00:00:00"/>
    <d v="2008-04-03T00:00:00"/>
    <s v="Yes"/>
    <s v="X Operations-Tri-County"/>
    <x v="5"/>
  </r>
  <r>
    <s v="AA"/>
    <s v="3000"/>
    <s v="FLJE00019308"/>
    <s v="CF10-OP310-6330-8920"/>
    <s v="CF10"/>
    <s v="OP310"/>
    <s v="6330"/>
    <x v="0"/>
    <s v=" "/>
    <n v="14.34"/>
    <s v="CN104 Dept Charges"/>
    <x v="0"/>
    <s v="CN104_D"/>
    <s v="Recipient Acct"/>
    <d v="2008-03-31T00:00:00"/>
    <d v="2008-04-03T00:00:00"/>
    <s v="Yes"/>
    <s v="X Operations-Tri-County"/>
    <x v="5"/>
  </r>
  <r>
    <s v="AA"/>
    <s v="3000"/>
    <s v="FLJE00019308"/>
    <s v="CF10-OP310-6330-8940"/>
    <s v="CF10"/>
    <s v="OP310"/>
    <s v="6330"/>
    <x v="6"/>
    <s v=" "/>
    <n v="44.34"/>
    <s v="CN104 Dept Charges"/>
    <x v="0"/>
    <s v="CN104_D"/>
    <s v="Recipient Acct"/>
    <d v="2008-03-31T00:00:00"/>
    <d v="2008-04-03T00:00:00"/>
    <s v="Yes"/>
    <s v="X Operations-Tri-County"/>
    <x v="5"/>
  </r>
  <r>
    <s v="AA"/>
    <s v="3000"/>
    <s v="FLJE00018999"/>
    <s v="CF10-OP310-6330-8870"/>
    <s v="CF10"/>
    <s v="OP310"/>
    <s v="6330"/>
    <x v="2"/>
    <s v=" "/>
    <n v="27.36"/>
    <s v="CN104 Dept Charges"/>
    <x v="0"/>
    <s v="CN104_D"/>
    <s v="Recipient Acct"/>
    <d v="2008-02-29T00:00:00"/>
    <d v="2008-03-05T00:00:00"/>
    <s v="Yes"/>
    <s v="X Operations-Tri-County"/>
    <x v="5"/>
  </r>
  <r>
    <s v="AA"/>
    <s v="3000"/>
    <s v="FLJE00018999"/>
    <s v="CF10-OP310-6330-8890"/>
    <s v="CF10"/>
    <s v="OP310"/>
    <s v="6330"/>
    <x v="1"/>
    <s v=" "/>
    <n v="1.1499999999999999"/>
    <s v="CN104 Dept Charges"/>
    <x v="0"/>
    <s v="CN104_D"/>
    <s v="Recipient Acct"/>
    <d v="2008-02-29T00:00:00"/>
    <d v="2008-03-05T00:00:00"/>
    <s v="Yes"/>
    <s v="X Operations-Tri-County"/>
    <x v="5"/>
  </r>
  <r>
    <s v="AA"/>
    <s v="3000"/>
    <s v="FLJE00018999"/>
    <s v="CF10-OP310-6330-8920"/>
    <s v="CF10"/>
    <s v="OP310"/>
    <s v="6330"/>
    <x v="0"/>
    <s v=" "/>
    <n v="1.63"/>
    <s v="CN104 Dept Charges"/>
    <x v="0"/>
    <s v="CN104_D"/>
    <s v="Recipient Acct"/>
    <d v="2008-02-29T00:00:00"/>
    <d v="2008-03-05T00:00:00"/>
    <s v="Yes"/>
    <s v="X Operations-Tri-County"/>
    <x v="5"/>
  </r>
  <r>
    <s v="AA"/>
    <s v="3000"/>
    <s v="FLJE00019308"/>
    <s v="CF10-OP310-6320-8920"/>
    <s v="CF10"/>
    <s v="OP310"/>
    <s v="6320"/>
    <x v="0"/>
    <s v=" "/>
    <n v="56.38"/>
    <s v="CN104 Dept Charges"/>
    <x v="0"/>
    <s v="CN104_D"/>
    <s v="Recipient Acct"/>
    <d v="2008-03-31T00:00:00"/>
    <d v="2008-04-03T00:00:00"/>
    <s v="Yes"/>
    <s v="X Operations-Tri-County"/>
    <x v="4"/>
  </r>
  <r>
    <s v="AA"/>
    <s v="3000"/>
    <s v="FLJE00019308"/>
    <s v="CF10-OP310-6320-8940"/>
    <s v="CF10"/>
    <s v="OP310"/>
    <s v="6320"/>
    <x v="6"/>
    <s v=" "/>
    <n v="174.29"/>
    <s v="CN104 Dept Charges"/>
    <x v="0"/>
    <s v="CN104_D"/>
    <s v="Recipient Acct"/>
    <d v="2008-03-31T00:00:00"/>
    <d v="2008-04-03T00:00:00"/>
    <s v="Yes"/>
    <s v="X Operations-Tri-County"/>
    <x v="4"/>
  </r>
  <r>
    <s v="AA"/>
    <s v="3000"/>
    <s v="FLJE00019032"/>
    <s v="CF00-OP300-6120-8910"/>
    <s v="CF00"/>
    <s v="OP300"/>
    <s v="6120"/>
    <x v="5"/>
    <s v=" "/>
    <n v="-2.17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940"/>
    <s v="CF00"/>
    <s v="OP300"/>
    <s v="6120"/>
    <x v="6"/>
    <s v=" "/>
    <n v="-1.28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870"/>
    <s v="CF00"/>
    <s v="OP300"/>
    <s v="6120"/>
    <x v="2"/>
    <s v=" "/>
    <n v="-5.41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890"/>
    <s v="CF00"/>
    <s v="OP300"/>
    <s v="6120"/>
    <x v="1"/>
    <s v=" "/>
    <n v="-40.96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900"/>
    <s v="CF00"/>
    <s v="OP300"/>
    <s v="6120"/>
    <x v="4"/>
    <s v=" "/>
    <n v="-39.369999999999997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910"/>
    <s v="CF00"/>
    <s v="OP300"/>
    <s v="6120"/>
    <x v="5"/>
    <s v=" "/>
    <n v="-35.729999999999997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20-8940"/>
    <s v="CF00"/>
    <s v="OP300"/>
    <s v="6120"/>
    <x v="6"/>
    <s v=" "/>
    <n v="-6.72"/>
    <s v="OP112 Payroll Accrual 1"/>
    <x v="0"/>
    <s v="Z_OP112_PA1"/>
    <s v="FLJE00019031"/>
    <d v="2008-03-31T00:00:00"/>
    <d v="2008-04-03T00:00:00"/>
    <s v="Yes"/>
    <s v="X Engineering and Measurement"/>
    <x v="1"/>
  </r>
  <r>
    <s v="AA"/>
    <s v="3000"/>
    <s v="FLJE00019032"/>
    <s v="CF00-OP300-6110-8940"/>
    <s v="CF00"/>
    <s v="OP300"/>
    <s v="6110"/>
    <x v="6"/>
    <s v=" "/>
    <n v="-38.770000000000003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910"/>
    <s v="CF00"/>
    <s v="OP300"/>
    <s v="6110"/>
    <x v="5"/>
    <s v=" "/>
    <n v="-12.5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940"/>
    <s v="CF00"/>
    <s v="OP300"/>
    <s v="6110"/>
    <x v="6"/>
    <s v=" "/>
    <n v="-7.38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870"/>
    <s v="CF00"/>
    <s v="OP300"/>
    <s v="6110"/>
    <x v="2"/>
    <s v=" "/>
    <n v="-31.24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890"/>
    <s v="CF00"/>
    <s v="OP300"/>
    <s v="6110"/>
    <x v="1"/>
    <s v=" "/>
    <n v="-236.4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900"/>
    <s v="CF00"/>
    <s v="OP300"/>
    <s v="6110"/>
    <x v="4"/>
    <s v=" "/>
    <n v="-227.18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9032"/>
    <s v="CF00-OP300-6110-8910"/>
    <s v="CF00"/>
    <s v="OP300"/>
    <s v="6110"/>
    <x v="5"/>
    <s v=" "/>
    <n v="-206.21"/>
    <s v="OP112 Payroll Accrual 1"/>
    <x v="0"/>
    <s v="Z_OP112_PA1"/>
    <s v="FLJE00019031"/>
    <d v="2008-03-31T00:00:00"/>
    <d v="2008-04-03T00:00:00"/>
    <s v="Yes"/>
    <s v="X Engineering and Measurement"/>
    <x v="0"/>
  </r>
  <r>
    <s v="AA"/>
    <s v="3000"/>
    <s v="FLJE00018769"/>
    <s v="CF10-OP310-6110-8870"/>
    <s v="CF10"/>
    <s v="OP310"/>
    <s v="6110"/>
    <x v="2"/>
    <s v=" "/>
    <n v="6.47"/>
    <s v="OP125 Dept Charges"/>
    <x v="0"/>
    <s v="OP125_D"/>
    <s v="Recipient Acct"/>
    <d v="2008-01-31T00:00:00"/>
    <d v="2008-02-08T00:00:00"/>
    <s v="Yes"/>
    <s v="X Operations-Tri-County"/>
    <x v="0"/>
  </r>
  <r>
    <s v="AA"/>
    <s v="3000"/>
    <s v="FLJE00019638"/>
    <s v="CF10-OP310-6320-8870"/>
    <s v="CF10"/>
    <s v="OP310"/>
    <s v="6320"/>
    <x v="2"/>
    <s v=" "/>
    <n v="4.66"/>
    <s v="OP125 Dept Charges"/>
    <x v="0"/>
    <s v="OP125_D"/>
    <s v="Recipient Acct"/>
    <d v="2008-04-30T00:00:00"/>
    <d v="2008-05-04T00:00:00"/>
    <s v="Yes"/>
    <s v="X Operations-Tri-County"/>
    <x v="4"/>
  </r>
  <r>
    <s v="AA"/>
    <s v="3000"/>
    <s v="FLJE00019308"/>
    <s v="CF10-OP310-6330-8870"/>
    <s v="CF10"/>
    <s v="OP310"/>
    <s v="6330"/>
    <x v="2"/>
    <s v=" "/>
    <n v="37.799999999999997"/>
    <s v="CN104 Dept Charges"/>
    <x v="0"/>
    <s v="CN104_D"/>
    <s v="Recipient Acct"/>
    <d v="2008-03-31T00:00:00"/>
    <d v="2008-04-03T00:00:00"/>
    <s v="Yes"/>
    <s v="X Operations-Tri-County"/>
    <x v="5"/>
  </r>
  <r>
    <s v="AA"/>
    <s v="3000"/>
    <s v="FLJE00018769"/>
    <s v="CF10-OP310-6330-8870"/>
    <s v="CF10"/>
    <s v="OP310"/>
    <s v="6330"/>
    <x v="2"/>
    <s v=" "/>
    <n v="98.64"/>
    <s v="CN104 Dept Charges"/>
    <x v="0"/>
    <s v="CN104_D"/>
    <s v="Recipient Acct"/>
    <d v="2008-01-31T00:00:00"/>
    <d v="2008-02-08T00:00:00"/>
    <s v="Yes"/>
    <s v="X Operations-Tri-County"/>
    <x v="5"/>
  </r>
  <r>
    <s v="AA"/>
    <s v="3000"/>
    <s v="FLJE00018769"/>
    <s v="CF10-OP310-6330-8920"/>
    <s v="CF10"/>
    <s v="OP310"/>
    <s v="6330"/>
    <x v="0"/>
    <s v=" "/>
    <n v="21.35"/>
    <s v="CN104 Dept Charges"/>
    <x v="0"/>
    <s v="CN104_D"/>
    <s v="Recipient Acct"/>
    <d v="2008-01-31T00:00:00"/>
    <d v="2008-02-08T00:00:00"/>
    <s v="Yes"/>
    <s v="X Operations-Tri-County"/>
    <x v="5"/>
  </r>
  <r>
    <s v="AA"/>
    <s v="3000"/>
    <s v="FLJE00019308"/>
    <s v="CF10-OP310-6320-8870"/>
    <s v="CF10"/>
    <s v="OP310"/>
    <s v="6320"/>
    <x v="2"/>
    <s v=" "/>
    <n v="148.59"/>
    <s v="CN104 Dept Charges"/>
    <x v="0"/>
    <s v="CN104_D"/>
    <s v="Recipient Acct"/>
    <d v="2008-03-31T00:00:00"/>
    <d v="2008-04-03T00:00:00"/>
    <s v="Yes"/>
    <s v="X Operations-Tri-County"/>
    <x v="4"/>
  </r>
  <r>
    <s v="AA"/>
    <s v="3000"/>
    <s v="FLJE00019308"/>
    <s v="CF10-OP310-6320-8900"/>
    <s v="CF10"/>
    <s v="OP310"/>
    <s v="6320"/>
    <x v="4"/>
    <s v=" "/>
    <n v="13.28"/>
    <s v="CN104 Dept Charges"/>
    <x v="0"/>
    <s v="CN104_D"/>
    <s v="Recipient Acct"/>
    <d v="2008-03-31T00:00:00"/>
    <d v="2008-04-03T00:00:00"/>
    <s v="Yes"/>
    <s v="X Operations-Tri-County"/>
    <x v="4"/>
  </r>
  <r>
    <s v="AA"/>
    <s v="3000"/>
    <s v="FLJE00018769"/>
    <s v="CF10-OP310-6320-8870"/>
    <s v="CF10"/>
    <s v="OP310"/>
    <s v="6320"/>
    <x v="2"/>
    <s v=" "/>
    <n v="378.99"/>
    <s v="CN104 Dept Charges"/>
    <x v="0"/>
    <s v="CN104_D"/>
    <s v="Recipient Acct"/>
    <d v="2008-01-31T00:00:00"/>
    <d v="2008-02-08T00:00:00"/>
    <s v="Yes"/>
    <s v="X Operations-Tri-County"/>
    <x v="4"/>
  </r>
  <r>
    <s v="AA"/>
    <s v="3000"/>
    <s v="FLJE00018769"/>
    <s v="CF10-OP310-6320-8920"/>
    <s v="CF10"/>
    <s v="OP310"/>
    <s v="6320"/>
    <x v="0"/>
    <s v=" "/>
    <n v="82.05"/>
    <s v="CN104 Dept Charges"/>
    <x v="0"/>
    <s v="CN104_D"/>
    <s v="Recipient Acct"/>
    <d v="2008-01-31T00:00:00"/>
    <d v="2008-02-08T00:00:00"/>
    <s v="Yes"/>
    <s v="X Operations-Tri-County"/>
    <x v="4"/>
  </r>
  <r>
    <s v="AA"/>
    <s v="3000"/>
    <s v="FLJE00018769"/>
    <s v="CF10-OP310-6390-8870"/>
    <s v="CF10"/>
    <s v="OP310"/>
    <s v="6390"/>
    <x v="2"/>
    <s v=" "/>
    <n v="30.27"/>
    <s v="CN104 Dept Charges"/>
    <x v="0"/>
    <s v="CN104_D"/>
    <s v="Recipient Acct"/>
    <d v="2008-01-31T00:00:00"/>
    <d v="2008-02-08T00:00:00"/>
    <s v="Yes"/>
    <s v="X Operations-Tri-County"/>
    <x v="7"/>
  </r>
  <r>
    <s v="AA"/>
    <s v="3000"/>
    <s v="FLJE00018769"/>
    <s v="CF10-OP310-6390-8920"/>
    <s v="CF10"/>
    <s v="OP310"/>
    <s v="6390"/>
    <x v="0"/>
    <s v=" "/>
    <n v="6.55"/>
    <s v="CN104 Dept Charges"/>
    <x v="0"/>
    <s v="CN104_D"/>
    <s v="Recipient Acct"/>
    <d v="2008-01-31T00:00:00"/>
    <d v="2008-02-08T00:00:00"/>
    <s v="Yes"/>
    <s v="X Operations-Tri-County"/>
    <x v="7"/>
  </r>
  <r>
    <s v="AA"/>
    <s v="3000"/>
    <s v="FLJE00018769"/>
    <s v="CF10-OP310-6290-8920"/>
    <s v="CF10"/>
    <s v="OP310"/>
    <s v="6290"/>
    <x v="0"/>
    <s v=" "/>
    <n v="42.08"/>
    <s v="CN104 Dept Charges"/>
    <x v="0"/>
    <s v="CN104_D"/>
    <s v="Recipient Acct"/>
    <d v="2008-01-31T00:00:00"/>
    <d v="2008-02-08T00:00:00"/>
    <s v="Yes"/>
    <s v="X Operations-Tri-County"/>
    <x v="9"/>
  </r>
  <r>
    <s v="AA"/>
    <s v="3000"/>
    <s v="FLJE00018769"/>
    <s v="CF10-OP310-6310-8870"/>
    <s v="CF10"/>
    <s v="OP310"/>
    <s v="6310"/>
    <x v="2"/>
    <s v=" "/>
    <n v="417.6"/>
    <s v="CN104 Dept Charges"/>
    <x v="0"/>
    <s v="CN104_D"/>
    <s v="Recipient Acct"/>
    <d v="2008-01-31T00:00:00"/>
    <d v="2008-02-08T00:00:00"/>
    <s v="Yes"/>
    <s v="X Operations-Tri-County"/>
    <x v="8"/>
  </r>
  <r>
    <s v="AA"/>
    <s v="3000"/>
    <s v="FLJE00018769"/>
    <s v="CF10-OP310-6310-8920"/>
    <s v="CF10"/>
    <s v="OP310"/>
    <s v="6310"/>
    <x v="0"/>
    <s v=" "/>
    <n v="90.41"/>
    <s v="CN104 Dept Charges"/>
    <x v="0"/>
    <s v="CN104_D"/>
    <s v="Recipient Acct"/>
    <d v="2008-01-31T00:00:00"/>
    <d v="2008-02-08T00:00:00"/>
    <s v="Yes"/>
    <s v="X Operations-Tri-County"/>
    <x v="8"/>
  </r>
  <r>
    <s v="AA"/>
    <s v="3000"/>
    <s v="FLJE00019638"/>
    <s v="CF10-OP310-6390-8870"/>
    <s v="CF10"/>
    <s v="OP310"/>
    <s v="6390"/>
    <x v="2"/>
    <s v=" "/>
    <n v="57.14"/>
    <s v="CN104 Dept Charges"/>
    <x v="0"/>
    <s v="CN104_D"/>
    <s v="Recipient Acct"/>
    <d v="2008-04-30T00:00:00"/>
    <d v="2008-05-04T00:00:00"/>
    <s v="Yes"/>
    <s v="X Operations-Tri-County"/>
    <x v="7"/>
  </r>
  <r>
    <s v="AA"/>
    <s v="3000"/>
    <s v="FLJE00019638"/>
    <s v="CF10-OP310-6390-8920"/>
    <s v="CF10"/>
    <s v="OP310"/>
    <s v="6390"/>
    <x v="0"/>
    <s v=" "/>
    <n v="2.09"/>
    <s v="CN104 Dept Charges"/>
    <x v="0"/>
    <s v="CN104_D"/>
    <s v="Recipient Acct"/>
    <d v="2008-04-30T00:00:00"/>
    <d v="2008-05-04T00:00:00"/>
    <s v="Yes"/>
    <s v="X Operations-Tri-County"/>
    <x v="7"/>
  </r>
  <r>
    <s v="AA"/>
    <s v="3000"/>
    <s v="FLJE00019638"/>
    <s v="CF10-OP310-6390-8940"/>
    <s v="CF10"/>
    <s v="OP310"/>
    <s v="6390"/>
    <x v="6"/>
    <s v=" "/>
    <n v="56.99"/>
    <s v="CN104 Dept Charges"/>
    <x v="0"/>
    <s v="CN104_D"/>
    <s v="Recipient Acct"/>
    <d v="2008-04-30T00:00:00"/>
    <d v="2008-05-04T00:00:00"/>
    <s v="Yes"/>
    <s v="X Operations-Tri-County"/>
    <x v="7"/>
  </r>
  <r>
    <s v="AA"/>
    <s v="3000"/>
    <s v="FLJE00019638"/>
    <s v="CF10-OP310-6310-8870"/>
    <s v="CF10"/>
    <s v="OP310"/>
    <s v="6310"/>
    <x v="2"/>
    <s v=" "/>
    <n v="244.04"/>
    <s v="CN104 Dept Charges"/>
    <x v="0"/>
    <s v="CN104_D"/>
    <s v="Recipient Acct"/>
    <d v="2008-04-30T00:00:00"/>
    <d v="2008-05-04T00:00:00"/>
    <s v="Yes"/>
    <s v="X Operations-Tri-County"/>
    <x v="8"/>
  </r>
  <r>
    <s v="AA"/>
    <s v="3000"/>
    <s v="FLJE00019638"/>
    <s v="CF10-OP310-6310-8920"/>
    <s v="CF10"/>
    <s v="OP310"/>
    <s v="6310"/>
    <x v="0"/>
    <s v=" "/>
    <n v="8.91"/>
    <s v="CN104 Dept Charges"/>
    <x v="0"/>
    <s v="CN104_D"/>
    <s v="Recipient Acct"/>
    <d v="2008-04-30T00:00:00"/>
    <d v="2008-05-04T00:00:00"/>
    <s v="Yes"/>
    <s v="X Operations-Tri-County"/>
    <x v="8"/>
  </r>
  <r>
    <s v="AA"/>
    <s v="3000"/>
    <s v="FLJE00019638"/>
    <s v="CF10-OP310-6310-8940"/>
    <s v="CF10"/>
    <s v="OP310"/>
    <s v="6310"/>
    <x v="6"/>
    <s v=" "/>
    <n v="243.37"/>
    <s v="CN104 Dept Charges"/>
    <x v="0"/>
    <s v="CN104_D"/>
    <s v="Recipient Acct"/>
    <d v="2008-04-30T00:00:00"/>
    <d v="2008-05-04T00:00:00"/>
    <s v="Yes"/>
    <s v="X Operations-Tri-County"/>
    <x v="8"/>
  </r>
  <r>
    <s v="AA"/>
    <s v="3000"/>
    <s v="FLJE00019638"/>
    <s v="CF10-OP310-6290-8870"/>
    <s v="CF10"/>
    <s v="OP310"/>
    <s v="6290"/>
    <x v="2"/>
    <s v=" "/>
    <n v="15.7"/>
    <s v="CN104 Dept Charges"/>
    <x v="0"/>
    <s v="CN104_D"/>
    <s v="Recipient Acct"/>
    <d v="2008-04-30T00:00:00"/>
    <d v="2008-05-04T00:00:00"/>
    <s v="Yes"/>
    <s v="X Operations-Tri-County"/>
    <x v="9"/>
  </r>
  <r>
    <s v="AA"/>
    <s v="3000"/>
    <s v="FLJE00019638"/>
    <s v="CF10-OP310-6330-8870"/>
    <s v="CF10"/>
    <s v="OP310"/>
    <s v="6330"/>
    <x v="2"/>
    <s v=" "/>
    <n v="0.89"/>
    <s v="OP125 Dept Charges"/>
    <x v="0"/>
    <s v="OP125_D"/>
    <s v="Recipient Acct"/>
    <d v="2008-04-30T00:00:00"/>
    <d v="2008-05-04T00:00:00"/>
    <s v="Yes"/>
    <s v="X Operations-Tri-County"/>
    <x v="5"/>
  </r>
  <r>
    <s v="AA"/>
    <s v="3000"/>
    <s v="FLJE00019638"/>
    <s v="CF10-OP310-6310-8870"/>
    <s v="CF10"/>
    <s v="OP310"/>
    <s v="6310"/>
    <x v="2"/>
    <s v=" "/>
    <n v="11.09"/>
    <s v="OP125 Dept Charges"/>
    <x v="0"/>
    <s v="OP125_D"/>
    <s v="Recipient Acct"/>
    <d v="2008-04-30T00:00:00"/>
    <d v="2008-05-04T00:00:00"/>
    <s v="Yes"/>
    <s v="X Operations-Tri-County"/>
    <x v="8"/>
  </r>
  <r>
    <s v="AA"/>
    <s v="3000"/>
    <s v="FLJE00019638"/>
    <s v="CF10-OP310-6290-8870"/>
    <s v="CF10"/>
    <s v="OP310"/>
    <s v="6290"/>
    <x v="2"/>
    <s v=" "/>
    <n v="12.49"/>
    <s v="OP125 Dept Charges"/>
    <x v="0"/>
    <s v="OP125_D"/>
    <s v="Recipient Acct"/>
    <d v="2008-04-30T00:00:00"/>
    <d v="2008-05-04T00:00:00"/>
    <s v="Yes"/>
    <s v="X Operations-Tri-County"/>
    <x v="9"/>
  </r>
  <r>
    <s v="AA"/>
    <s v="3000"/>
    <s v="FLJE00019638"/>
    <s v="CF10-OP310-6250-8870"/>
    <s v="CF10"/>
    <s v="OP310"/>
    <s v="6250"/>
    <x v="2"/>
    <s v=" "/>
    <n v="1.33"/>
    <s v="OP125 Dept Charges"/>
    <x v="0"/>
    <s v="OP125_D"/>
    <s v="Recipient Acct"/>
    <d v="2008-04-30T00:00:00"/>
    <d v="2008-05-04T00:00:00"/>
    <s v="Yes"/>
    <s v="X Operations-Tri-County"/>
    <x v="13"/>
  </r>
  <r>
    <s v="AA"/>
    <s v="3000"/>
    <s v="FLJE00019638"/>
    <s v="CF10-OP310-6240-8870"/>
    <s v="CF10"/>
    <s v="OP310"/>
    <s v="6240"/>
    <x v="2"/>
    <s v=" "/>
    <n v="1.17"/>
    <s v="OP125 Dept Charges"/>
    <x v="0"/>
    <s v="OP125_D"/>
    <s v="Recipient Acct"/>
    <d v="2008-04-30T00:00:00"/>
    <d v="2008-05-04T00:00:00"/>
    <s v="Yes"/>
    <s v="X Operations-Tri-County"/>
    <x v="10"/>
  </r>
  <r>
    <s v="AA"/>
    <s v="3000"/>
    <s v="FLJE00019638"/>
    <s v="CF10-OP310-6120-8870"/>
    <s v="CF10"/>
    <s v="OP310"/>
    <s v="6120"/>
    <x v="2"/>
    <s v=" "/>
    <n v="1.72"/>
    <s v="OP125 Dept Charges"/>
    <x v="0"/>
    <s v="OP125_D"/>
    <s v="Recipient Acct"/>
    <d v="2008-04-30T00:00:00"/>
    <d v="2008-05-04T00:00:00"/>
    <s v="Yes"/>
    <s v="X Operations-Tri-County"/>
    <x v="1"/>
  </r>
  <r>
    <s v="AA"/>
    <s v="3000"/>
    <s v="FLJE00019638"/>
    <s v="CF10-OP310-6120-8870"/>
    <s v="CF10"/>
    <s v="OP310"/>
    <s v="6120"/>
    <x v="2"/>
    <s v=" "/>
    <n v="8.32"/>
    <s v="OP125 Dept Charges"/>
    <x v="0"/>
    <s v="OP125_D"/>
    <s v="Recipient Acct"/>
    <d v="2008-04-30T00:00:00"/>
    <d v="2008-05-04T00:00:00"/>
    <s v="Yes"/>
    <s v="X Operations-Tri-County"/>
    <x v="1"/>
  </r>
  <r>
    <s v="AA"/>
    <s v="3000"/>
    <s v="FLJE00019638"/>
    <s v="CF10-OP310-6110-8870"/>
    <s v="CF10"/>
    <s v="OP310"/>
    <s v="6110"/>
    <x v="2"/>
    <s v=" "/>
    <n v="2.2400000000000002"/>
    <s v="OP125 Dept Charges"/>
    <x v="0"/>
    <s v="OP125_D"/>
    <s v="Recipient Acct"/>
    <d v="2008-04-30T00:00:00"/>
    <d v="2008-05-04T00:00:00"/>
    <s v="Yes"/>
    <s v="X Operations-Tri-County"/>
    <x v="0"/>
  </r>
  <r>
    <s v="AA"/>
    <s v="3000"/>
    <s v="FLJE00019638"/>
    <s v="CF10-OP310-6290-8920"/>
    <s v="CF10"/>
    <s v="OP310"/>
    <s v="6290"/>
    <x v="0"/>
    <s v=" "/>
    <n v="0.56999999999999995"/>
    <s v="CN104 Dept Charges"/>
    <x v="0"/>
    <s v="CN104_D"/>
    <s v="Recipient Acct"/>
    <d v="2008-04-30T00:00:00"/>
    <d v="2008-05-04T00:00:00"/>
    <s v="Yes"/>
    <s v="X Operations-Tri-County"/>
    <x v="9"/>
  </r>
  <r>
    <s v="AA"/>
    <s v="3000"/>
    <s v="FLJE00019638"/>
    <s v="CF10-OP310-6290-8940"/>
    <s v="CF10"/>
    <s v="OP310"/>
    <s v="6290"/>
    <x v="6"/>
    <s v=" "/>
    <n v="15.66"/>
    <s v="CN104 Dept Charges"/>
    <x v="0"/>
    <s v="CN104_D"/>
    <s v="Recipient Acct"/>
    <d v="2008-04-30T00:00:00"/>
    <d v="2008-05-04T00:00:00"/>
    <s v="Yes"/>
    <s v="X Operations-Tri-County"/>
    <x v="9"/>
  </r>
  <r>
    <s v="AA"/>
    <s v="3000"/>
    <s v="FLJE00019638"/>
    <s v="CF10-OP310-6250-8870"/>
    <s v="CF10"/>
    <s v="OP310"/>
    <s v="6250"/>
    <x v="2"/>
    <s v=" "/>
    <n v="26.33"/>
    <s v="CN104 Dept Charges"/>
    <x v="0"/>
    <s v="CN104_D"/>
    <s v="Recipient Acct"/>
    <d v="2008-04-30T00:00:00"/>
    <d v="2008-05-04T00:00:00"/>
    <s v="Yes"/>
    <s v="X Operations-Tri-County"/>
    <x v="13"/>
  </r>
  <r>
    <s v="AA"/>
    <s v="3000"/>
    <s v="FLJE00019638"/>
    <s v="CF10-OP310-6250-8920"/>
    <s v="CF10"/>
    <s v="OP310"/>
    <s v="6250"/>
    <x v="0"/>
    <s v=" "/>
    <n v="0.96"/>
    <s v="CN104 Dept Charges"/>
    <x v="0"/>
    <s v="CN104_D"/>
    <s v="Recipient Acct"/>
    <d v="2008-04-30T00:00:00"/>
    <d v="2008-05-04T00:00:00"/>
    <s v="Yes"/>
    <s v="X Operations-Tri-County"/>
    <x v="13"/>
  </r>
  <r>
    <s v="AA"/>
    <s v="3000"/>
    <s v="FLJE00019638"/>
    <s v="CF10-OP310-6250-8940"/>
    <s v="CF10"/>
    <s v="OP310"/>
    <s v="6250"/>
    <x v="6"/>
    <s v=" "/>
    <n v="26.26"/>
    <s v="CN104 Dept Charges"/>
    <x v="0"/>
    <s v="CN104_D"/>
    <s v="Recipient Acct"/>
    <d v="2008-04-30T00:00:00"/>
    <d v="2008-05-04T00:00:00"/>
    <s v="Yes"/>
    <s v="X Operations-Tri-County"/>
    <x v="13"/>
  </r>
  <r>
    <s v="AA"/>
    <s v="3000"/>
    <s v="FLJE00019638"/>
    <s v="CF10-OP310-6240-8870"/>
    <s v="CF10"/>
    <s v="OP310"/>
    <s v="6240"/>
    <x v="2"/>
    <s v=" "/>
    <n v="45.84"/>
    <s v="CN104 Dept Charges"/>
    <x v="0"/>
    <s v="CN104_D"/>
    <s v="Recipient Acct"/>
    <d v="2008-04-30T00:00:00"/>
    <d v="2008-05-04T00:00:00"/>
    <s v="Yes"/>
    <s v="X Operations-Tri-County"/>
    <x v="10"/>
  </r>
  <r>
    <s v="AA"/>
    <s v="3000"/>
    <s v="FLJE00019638"/>
    <s v="CF10-OP310-6240-8920"/>
    <s v="CF10"/>
    <s v="OP310"/>
    <s v="6240"/>
    <x v="0"/>
    <s v=" "/>
    <n v="1.67"/>
    <s v="CN104 Dept Charges"/>
    <x v="0"/>
    <s v="CN104_D"/>
    <s v="Recipient Acct"/>
    <d v="2008-04-30T00:00:00"/>
    <d v="2008-05-04T00:00:00"/>
    <s v="Yes"/>
    <s v="X Operations-Tri-County"/>
    <x v="10"/>
  </r>
  <r>
    <s v="AA"/>
    <s v="3000"/>
    <s v="FLJE00019638"/>
    <s v="CF10-OP310-6240-8940"/>
    <s v="CF10"/>
    <s v="OP310"/>
    <s v="6240"/>
    <x v="6"/>
    <s v=" "/>
    <n v="45.71"/>
    <s v="CN104 Dept Charges"/>
    <x v="0"/>
    <s v="CN104_D"/>
    <s v="Recipient Acct"/>
    <d v="2008-04-30T00:00:00"/>
    <d v="2008-05-04T00:00:00"/>
    <s v="Yes"/>
    <s v="X Operations-Tri-County"/>
    <x v="10"/>
  </r>
  <r>
    <s v="AA"/>
    <s v="3000"/>
    <s v="FLJE00019638"/>
    <s v="CF10-OP310-6230-8870"/>
    <s v="CF10"/>
    <s v="OP310"/>
    <s v="6230"/>
    <x v="2"/>
    <s v=" "/>
    <n v="54.45"/>
    <s v="CN104 Dept Charges"/>
    <x v="0"/>
    <s v="CN104_D"/>
    <s v="Recipient Acct"/>
    <d v="2008-04-30T00:00:00"/>
    <d v="2008-05-04T00:00:00"/>
    <s v="Yes"/>
    <s v="X Operations-Tri-County"/>
    <x v="14"/>
  </r>
  <r>
    <s v="AA"/>
    <s v="3000"/>
    <s v="FLJE00019638"/>
    <s v="CF10-OP310-6230-8920"/>
    <s v="CF10"/>
    <s v="OP310"/>
    <s v="6230"/>
    <x v="0"/>
    <s v=" "/>
    <n v="1.99"/>
    <s v="CN104 Dept Charges"/>
    <x v="0"/>
    <s v="CN104_D"/>
    <s v="Recipient Acct"/>
    <d v="2008-04-30T00:00:00"/>
    <d v="2008-05-04T00:00:00"/>
    <s v="Yes"/>
    <s v="X Operations-Tri-County"/>
    <x v="14"/>
  </r>
  <r>
    <s v="AA"/>
    <s v="3000"/>
    <s v="FLJE00019638"/>
    <s v="CF10-OP310-6230-8940"/>
    <s v="CF10"/>
    <s v="OP310"/>
    <s v="6230"/>
    <x v="6"/>
    <s v=" "/>
    <n v="54.3"/>
    <s v="CN104 Dept Charges"/>
    <x v="0"/>
    <s v="CN104_D"/>
    <s v="Recipient Acct"/>
    <d v="2008-04-30T00:00:00"/>
    <d v="2008-05-04T00:00:00"/>
    <s v="Yes"/>
    <s v="X Operations-Tri-County"/>
    <x v="14"/>
  </r>
  <r>
    <s v="AA"/>
    <s v="3000"/>
    <s v="FLJE00019638"/>
    <s v="CF10-OP310-6120-8870"/>
    <s v="CF10"/>
    <s v="OP310"/>
    <s v="6120"/>
    <x v="2"/>
    <s v=" "/>
    <n v="65.75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20-8920"/>
    <s v="CF10"/>
    <s v="OP310"/>
    <s v="6120"/>
    <x v="0"/>
    <s v=" "/>
    <n v="2.4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20-8940"/>
    <s v="CF10"/>
    <s v="OP310"/>
    <s v="6120"/>
    <x v="6"/>
    <s v=" "/>
    <n v="65.569999999999993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20-8870"/>
    <s v="CF10"/>
    <s v="OP310"/>
    <s v="6120"/>
    <x v="2"/>
    <s v=" "/>
    <n v="141.6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20-8920"/>
    <s v="CF10"/>
    <s v="OP310"/>
    <s v="6120"/>
    <x v="0"/>
    <s v=" "/>
    <n v="5.17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20-8940"/>
    <s v="CF10"/>
    <s v="OP310"/>
    <s v="6120"/>
    <x v="6"/>
    <s v=" "/>
    <n v="141.22"/>
    <s v="CN104 Dept Charges"/>
    <x v="0"/>
    <s v="CN104_D"/>
    <s v="Recipient Acct"/>
    <d v="2008-04-30T00:00:00"/>
    <d v="2008-05-04T00:00:00"/>
    <s v="Yes"/>
    <s v="X Operations-Tri-County"/>
    <x v="1"/>
  </r>
  <r>
    <s v="AA"/>
    <s v="3000"/>
    <s v="FLJE00019638"/>
    <s v="CF10-OP310-6110-8870"/>
    <s v="CF10"/>
    <s v="OP310"/>
    <s v="6110"/>
    <x v="2"/>
    <s v=" "/>
    <n v="136"/>
    <s v="CN104 Dept Charges"/>
    <x v="0"/>
    <s v="CN104_D"/>
    <s v="Recipient Acct"/>
    <d v="2008-04-30T00:00:00"/>
    <d v="2008-05-04T00:00:00"/>
    <s v="Yes"/>
    <s v="X Operations-Tri-County"/>
    <x v="0"/>
  </r>
  <r>
    <s v="AA"/>
    <s v="3000"/>
    <s v="FLJE00019638"/>
    <s v="CF10-OP310-6110-8920"/>
    <s v="CF10"/>
    <s v="OP310"/>
    <s v="6110"/>
    <x v="0"/>
    <s v=" "/>
    <n v="4.97"/>
    <s v="CN104 Dept Charges"/>
    <x v="0"/>
    <s v="CN104_D"/>
    <s v="Recipient Acct"/>
    <d v="2008-04-30T00:00:00"/>
    <d v="2008-05-04T00:00:00"/>
    <s v="Yes"/>
    <s v="X Operations-Tri-County"/>
    <x v="0"/>
  </r>
  <r>
    <s v="AA"/>
    <s v="3000"/>
    <s v="FLJE00019638"/>
    <s v="CF10-OP310-6110-8940"/>
    <s v="CF10"/>
    <s v="OP310"/>
    <s v="6110"/>
    <x v="6"/>
    <s v=" "/>
    <n v="135.62"/>
    <s v="CN104 Dept Charges"/>
    <x v="0"/>
    <s v="CN104_D"/>
    <s v="Recipient Acct"/>
    <d v="2008-04-30T00:00:00"/>
    <d v="2008-05-04T00:00:00"/>
    <s v="Yes"/>
    <s v="X Operations-Tri-County"/>
    <x v="0"/>
  </r>
  <r>
    <s v="AA"/>
    <s v="3000"/>
    <s v="FLJE00019308"/>
    <s v="CF10-OP310-6390-8900"/>
    <s v="CF10"/>
    <s v="OP310"/>
    <s v="6390"/>
    <x v="4"/>
    <s v=" "/>
    <n v="4.5199999999999996"/>
    <s v="CN104 Dept Charges"/>
    <x v="0"/>
    <s v="CN104_D"/>
    <s v="Recipient Acct"/>
    <d v="2008-03-31T00:00:00"/>
    <d v="2008-04-03T00:00:00"/>
    <s v="Yes"/>
    <s v="X Operations-Tri-County"/>
    <x v="7"/>
  </r>
  <r>
    <s v="AA"/>
    <s v="3000"/>
    <s v="FLJE00019308"/>
    <s v="CF10-OP310-6390-8920"/>
    <s v="CF10"/>
    <s v="OP310"/>
    <s v="6390"/>
    <x v="0"/>
    <s v=" "/>
    <n v="19.190000000000001"/>
    <s v="CN104 Dept Charges"/>
    <x v="0"/>
    <s v="CN104_D"/>
    <s v="Recipient Acct"/>
    <d v="2008-03-31T00:00:00"/>
    <d v="2008-04-03T00:00:00"/>
    <s v="Yes"/>
    <s v="X Operations-Tri-County"/>
    <x v="7"/>
  </r>
  <r>
    <s v="AA"/>
    <s v="3000"/>
    <s v="FLJE00018999"/>
    <s v="CF10-OP310-6330-8900"/>
    <s v="CF10"/>
    <s v="OP310"/>
    <s v="6330"/>
    <x v="4"/>
    <s v=" "/>
    <n v="1.7"/>
    <s v="OP125 Dept Charges"/>
    <x v="0"/>
    <s v="OP125_D"/>
    <s v="Recipient Acct"/>
    <d v="2008-02-29T00:00:00"/>
    <d v="2008-03-05T00:00:00"/>
    <s v="Yes"/>
    <s v="X Operations-Tri-County"/>
    <x v="5"/>
  </r>
  <r>
    <s v="AA"/>
    <s v="3000"/>
    <s v="FLJE00018999"/>
    <s v="CF10-OP310-6390-8900"/>
    <s v="CF10"/>
    <s v="OP310"/>
    <s v="6390"/>
    <x v="4"/>
    <s v=" "/>
    <n v="3.67"/>
    <s v="OP125 Dept Charges"/>
    <x v="0"/>
    <s v="OP125_D"/>
    <s v="Recipient Acct"/>
    <d v="2008-02-29T00:00:00"/>
    <d v="2008-03-05T00:00:00"/>
    <s v="Yes"/>
    <s v="X Operations-Tri-County"/>
    <x v="7"/>
  </r>
  <r>
    <s v="AA"/>
    <s v="3000"/>
    <s v="FLJE00018999"/>
    <s v="CF10-OP310-6320-8900"/>
    <s v="CF10"/>
    <s v="OP310"/>
    <s v="6320"/>
    <x v="4"/>
    <s v=" "/>
    <n v="8.93"/>
    <s v="OP125 Dept Charges"/>
    <x v="0"/>
    <s v="OP125_D"/>
    <s v="Recipient Acct"/>
    <d v="2008-02-29T00:00:00"/>
    <d v="2008-03-05T00:00:00"/>
    <s v="Yes"/>
    <s v="X Operations-Tri-County"/>
    <x v="4"/>
  </r>
  <r>
    <s v="AA"/>
    <s v="3000"/>
    <s v="FLJE00019308"/>
    <s v="CF10-OP310-6390-8940"/>
    <s v="CF10"/>
    <s v="OP310"/>
    <s v="6390"/>
    <x v="6"/>
    <s v=" "/>
    <n v="59.33"/>
    <s v="CN104 Dept Charges"/>
    <x v="0"/>
    <s v="CN104_D"/>
    <s v="Recipient Acct"/>
    <d v="2008-03-31T00:00:00"/>
    <d v="2008-04-03T00:00:00"/>
    <s v="Yes"/>
    <s v="X Operations-Tri-County"/>
    <x v="7"/>
  </r>
  <r>
    <s v="AA"/>
    <s v="3000"/>
    <s v="FLJE00019308"/>
    <s v="CF10-OP310-6310-8920"/>
    <s v="CF10"/>
    <s v="OP310"/>
    <s v="6310"/>
    <x v="0"/>
    <s v=" "/>
    <n v="64.319999999999993"/>
    <s v="CN104 Dept Charges"/>
    <x v="0"/>
    <s v="CN104_D"/>
    <s v="Recipient Acct"/>
    <d v="2008-03-31T00:00:00"/>
    <d v="2008-04-03T00:00:00"/>
    <s v="Yes"/>
    <s v="X Operations-Tri-County"/>
    <x v="8"/>
  </r>
  <r>
    <s v="AA"/>
    <s v="3000"/>
    <s v="FLJE00019308"/>
    <s v="CF10-OP310-6310-8940"/>
    <s v="CF10"/>
    <s v="OP310"/>
    <s v="6310"/>
    <x v="6"/>
    <s v=" "/>
    <n v="198.85"/>
    <s v="CN104 Dept Charges"/>
    <x v="0"/>
    <s v="CN104_D"/>
    <s v="Recipient Acct"/>
    <d v="2008-03-31T00:00:00"/>
    <d v="2008-04-03T00:00:00"/>
    <s v="Yes"/>
    <s v="X Operations-Tri-County"/>
    <x v="8"/>
  </r>
  <r>
    <s v="AA"/>
    <s v="3000"/>
    <s v="FLJE00019308"/>
    <s v="CF10-OP310-6390-8870"/>
    <s v="CF10"/>
    <s v="OP310"/>
    <s v="6390"/>
    <x v="2"/>
    <s v=" "/>
    <n v="50.58"/>
    <s v="CN104 Dept Charges"/>
    <x v="0"/>
    <s v="CN104_D"/>
    <s v="Recipient Acct"/>
    <d v="2008-03-31T00:00:00"/>
    <d v="2008-04-03T00:00:00"/>
    <s v="Yes"/>
    <s v="X Operations-Tri-County"/>
    <x v="7"/>
  </r>
  <r>
    <s v="AA"/>
    <s v="3000"/>
    <s v="FLJE00019308"/>
    <s v="CF10-OP310-6290-8940"/>
    <s v="CF10"/>
    <s v="OP310"/>
    <s v="6290"/>
    <x v="6"/>
    <s v=" "/>
    <n v="163.9"/>
    <s v="CN104 Dept Charges"/>
    <x v="0"/>
    <s v="CN104_D"/>
    <s v="Recipient Acct"/>
    <d v="2008-03-31T00:00:00"/>
    <d v="2008-04-03T00:00:00"/>
    <s v="Yes"/>
    <s v="X Operations-Tri-County"/>
    <x v="9"/>
  </r>
  <r>
    <s v="AA"/>
    <s v="3000"/>
    <s v="FLJE00019308"/>
    <s v="CF10-OP310-6310-8870"/>
    <s v="CF10"/>
    <s v="OP310"/>
    <s v="6310"/>
    <x v="2"/>
    <s v=" "/>
    <n v="169.53"/>
    <s v="CN104 Dept Charges"/>
    <x v="0"/>
    <s v="CN104_D"/>
    <s v="Recipient Acct"/>
    <d v="2008-03-31T00:00:00"/>
    <d v="2008-04-03T00:00:00"/>
    <s v="Yes"/>
    <s v="X Operations-Tri-County"/>
    <x v="8"/>
  </r>
  <r>
    <s v="AA"/>
    <s v="3000"/>
    <s v="FLJE00019308"/>
    <s v="CF10-OP310-6310-8900"/>
    <s v="CF10"/>
    <s v="OP310"/>
    <s v="6310"/>
    <x v="4"/>
    <s v=" "/>
    <n v="15.15"/>
    <s v="CN104 Dept Charges"/>
    <x v="0"/>
    <s v="CN104_D"/>
    <s v="Recipient Acct"/>
    <d v="2008-03-31T00:00:00"/>
    <d v="2008-04-03T00:00:00"/>
    <s v="Yes"/>
    <s v="X Operations-Tri-County"/>
    <x v="8"/>
  </r>
  <r>
    <s v="AA"/>
    <s v="3000"/>
    <s v="FLJE00019308"/>
    <s v="CF10-OP310-6290-8870"/>
    <s v="CF10"/>
    <s v="OP310"/>
    <s v="6290"/>
    <x v="2"/>
    <s v=" "/>
    <n v="139.72999999999999"/>
    <s v="CN104 Dept Charges"/>
    <x v="0"/>
    <s v="CN104_D"/>
    <s v="Recipient Acct"/>
    <d v="2008-03-31T00:00:00"/>
    <d v="2008-04-03T00:00:00"/>
    <s v="Yes"/>
    <s v="X Operations-Tri-County"/>
    <x v="9"/>
  </r>
  <r>
    <s v="AA"/>
    <s v="3000"/>
    <s v="FLJE00019308"/>
    <s v="CF10-OP310-6290-8900"/>
    <s v="CF10"/>
    <s v="OP310"/>
    <s v="6290"/>
    <x v="4"/>
    <s v=" "/>
    <n v="12.49"/>
    <s v="CN104 Dept Charges"/>
    <x v="0"/>
    <s v="CN104_D"/>
    <s v="Recipient Acct"/>
    <d v="2008-03-31T00:00:00"/>
    <d v="2008-04-03T00:00:00"/>
    <s v="Yes"/>
    <s v="X Operations-Tri-County"/>
    <x v="9"/>
  </r>
  <r>
    <s v="AA"/>
    <s v="3000"/>
    <s v="FLJE00019308"/>
    <s v="CF10-OP310-6290-8920"/>
    <s v="CF10"/>
    <s v="OP310"/>
    <s v="6290"/>
    <x v="0"/>
    <s v=" "/>
    <n v="53.02"/>
    <s v="CN104 Dept Charges"/>
    <x v="0"/>
    <s v="CN104_D"/>
    <s v="Recipient Acct"/>
    <d v="2008-03-31T00:00:00"/>
    <d v="2008-04-03T00:00:00"/>
    <s v="Yes"/>
    <s v="X Operations-Tri-County"/>
    <x v="9"/>
  </r>
  <r>
    <s v="AA"/>
    <s v="3000"/>
    <s v="FLJE00019308"/>
    <s v="CF10-OP310-6250-8870"/>
    <s v="CF10"/>
    <s v="OP310"/>
    <s v="6250"/>
    <x v="2"/>
    <s v=" "/>
    <n v="15.14"/>
    <s v="CN104 Dept Charges"/>
    <x v="0"/>
    <s v="CN104_D"/>
    <s v="Recipient Acct"/>
    <d v="2008-03-31T00:00:00"/>
    <d v="2008-04-03T00:00:00"/>
    <s v="Yes"/>
    <s v="X Operations-Tri-County"/>
    <x v="13"/>
  </r>
  <r>
    <s v="AA"/>
    <s v="3000"/>
    <s v="FLJE00019308"/>
    <s v="CF10-OP310-6250-8900"/>
    <s v="CF10"/>
    <s v="OP310"/>
    <s v="6250"/>
    <x v="4"/>
    <s v=" "/>
    <n v="1.35"/>
    <s v="CN104 Dept Charges"/>
    <x v="0"/>
    <s v="CN104_D"/>
    <s v="Recipient Acct"/>
    <d v="2008-03-31T00:00:00"/>
    <d v="2008-04-03T00:00:00"/>
    <s v="Yes"/>
    <s v="X Operations-Tri-County"/>
    <x v="13"/>
  </r>
  <r>
    <s v="AA"/>
    <s v="3000"/>
    <s v="FLJE00019308"/>
    <s v="CF10-OP310-6250-8920"/>
    <s v="CF10"/>
    <s v="OP310"/>
    <s v="6250"/>
    <x v="0"/>
    <s v=" "/>
    <n v="5.75"/>
    <s v="CN104 Dept Charges"/>
    <x v="0"/>
    <s v="CN104_D"/>
    <s v="Recipient Acct"/>
    <d v="2008-03-31T00:00:00"/>
    <d v="2008-04-03T00:00:00"/>
    <s v="Yes"/>
    <s v="X Operations-Tri-County"/>
    <x v="13"/>
  </r>
  <r>
    <s v="AA"/>
    <s v="3000"/>
    <s v="FLJE00019308"/>
    <s v="CF10-OP310-6250-8940"/>
    <s v="CF10"/>
    <s v="OP310"/>
    <s v="6250"/>
    <x v="6"/>
    <s v=" "/>
    <n v="17.760000000000002"/>
    <s v="CN104 Dept Charges"/>
    <x v="0"/>
    <s v="CN104_D"/>
    <s v="Recipient Acct"/>
    <d v="2008-03-31T00:00:00"/>
    <d v="2008-04-03T00:00:00"/>
    <s v="Yes"/>
    <s v="X Operations-Tri-County"/>
    <x v="13"/>
  </r>
  <r>
    <s v="AA"/>
    <s v="3000"/>
    <s v="FLJE00019308"/>
    <s v="CF10-OP310-6240-8870"/>
    <s v="CF10"/>
    <s v="OP310"/>
    <s v="6240"/>
    <x v="2"/>
    <s v=" "/>
    <n v="36.04"/>
    <s v="CN104 Dept Charges"/>
    <x v="0"/>
    <s v="CN104_D"/>
    <s v="Recipient Acct"/>
    <d v="2008-03-31T00:00:00"/>
    <d v="2008-04-03T00:00:00"/>
    <s v="Yes"/>
    <s v="X Operations-Tri-County"/>
    <x v="10"/>
  </r>
  <r>
    <s v="AA"/>
    <s v="3000"/>
    <s v="FLJE00019308"/>
    <s v="CF10-OP310-6240-8900"/>
    <s v="CF10"/>
    <s v="OP310"/>
    <s v="6240"/>
    <x v="4"/>
    <s v=" "/>
    <n v="3.22"/>
    <s v="CN104 Dept Charges"/>
    <x v="0"/>
    <s v="CN104_D"/>
    <s v="Recipient Acct"/>
    <d v="2008-03-31T00:00:00"/>
    <d v="2008-04-03T00:00:00"/>
    <s v="Yes"/>
    <s v="X Operations-Tri-County"/>
    <x v="10"/>
  </r>
  <r>
    <s v="AA"/>
    <s v="3000"/>
    <s v="FLJE00019308"/>
    <s v="CF10-OP310-6240-8920"/>
    <s v="CF10"/>
    <s v="OP310"/>
    <s v="6240"/>
    <x v="0"/>
    <s v=" "/>
    <n v="13.67"/>
    <s v="CN104 Dept Charges"/>
    <x v="0"/>
    <s v="CN104_D"/>
    <s v="Recipient Acct"/>
    <d v="2008-03-31T00:00:00"/>
    <d v="2008-04-03T00:00:00"/>
    <s v="Yes"/>
    <s v="X Operations-Tri-County"/>
    <x v="10"/>
  </r>
  <r>
    <s v="AA"/>
    <s v="3000"/>
    <s v="FLJE00019308"/>
    <s v="CF10-OP310-6240-8940"/>
    <s v="CF10"/>
    <s v="OP310"/>
    <s v="6240"/>
    <x v="6"/>
    <s v=" "/>
    <n v="42.27"/>
    <s v="CN104 Dept Charges"/>
    <x v="0"/>
    <s v="CN104_D"/>
    <s v="Recipient Acct"/>
    <d v="2008-03-31T00:00:00"/>
    <d v="2008-04-03T00:00:00"/>
    <s v="Yes"/>
    <s v="X Operations-Tri-County"/>
    <x v="10"/>
  </r>
  <r>
    <s v="AA"/>
    <s v="3000"/>
    <s v="FLJE00019308"/>
    <s v="CF10-OP310-6120-8870"/>
    <s v="CF10"/>
    <s v="OP310"/>
    <s v="6120"/>
    <x v="2"/>
    <s v=" "/>
    <n v="31.87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20-8900"/>
    <s v="CF10"/>
    <s v="OP310"/>
    <s v="6120"/>
    <x v="4"/>
    <s v=" "/>
    <n v="2.85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20-8920"/>
    <s v="CF10"/>
    <s v="OP310"/>
    <s v="6120"/>
    <x v="0"/>
    <s v=" "/>
    <n v="12.09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20-8940"/>
    <s v="CF10"/>
    <s v="OP310"/>
    <s v="6120"/>
    <x v="6"/>
    <s v=" "/>
    <n v="37.39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20-8900"/>
    <s v="CF10"/>
    <s v="OP310"/>
    <s v="6120"/>
    <x v="4"/>
    <s v=" "/>
    <n v="0.42"/>
    <s v="CN104 Dept Charges"/>
    <x v="0"/>
    <s v="CN104_D"/>
    <s v="Recipient Acct"/>
    <d v="2008-03-31T00:00:00"/>
    <d v="2008-04-03T00:00:00"/>
    <s v="Yes"/>
    <s v="X Operations-Tri-County"/>
    <x v="1"/>
  </r>
  <r>
    <s v="SYS-AP"/>
    <s v="3000"/>
    <s v="FLJE00018950"/>
    <s v="CF10-FC300-7830-8900"/>
    <s v="CF10"/>
    <s v="FC300"/>
    <s v="7830"/>
    <x v="4"/>
    <s v=""/>
    <n v="5359.51"/>
    <s v="CLASSIC CONTROLS, INC"/>
    <x v="0"/>
    <s v="130028"/>
    <s v="FVO0040084"/>
    <d v="2008-02-28T00:00:00"/>
    <d v="2008-03-03T00:00:00"/>
    <s v="Yes"/>
    <s v="X Facilities-Florida"/>
    <x v="2"/>
  </r>
  <r>
    <s v="SYS-AP"/>
    <s v="3000"/>
    <s v="FLJE00019518"/>
    <s v="CF10-FC300-7830-8930"/>
    <s v="CF10"/>
    <s v="FC300"/>
    <s v="7830"/>
    <x v="3"/>
    <s v=""/>
    <n v="889"/>
    <s v="PRECISION METER REPAIR INC"/>
    <x v="0"/>
    <s v="4530"/>
    <s v="FVO0041302"/>
    <d v="2008-04-21T00:00:00"/>
    <d v="2008-04-21T00:00:00"/>
    <s v="Yes"/>
    <s v="X Facilities-Florida"/>
    <x v="2"/>
  </r>
  <r>
    <s v="PD"/>
    <s v="3000"/>
    <s v="FLJE00019567"/>
    <s v="CF00-OP300-6110-8870"/>
    <s v="CF00"/>
    <s v="OP300"/>
    <s v="6110"/>
    <x v="2"/>
    <s v=""/>
    <n v="18.05"/>
    <s v="PDTR-0817CUCW"/>
    <x v="0"/>
    <s v="FVN00596"/>
    <s v="FLJE00019567"/>
    <d v="2008-04-25T00:00:00"/>
    <d v="2008-04-28T00:00:00"/>
    <s v="Yes"/>
    <s v="X Engineering and Measurement"/>
    <x v="0"/>
  </r>
  <r>
    <s v="SYS-AP"/>
    <s v="3000"/>
    <s v="JRNL00036111"/>
    <s v="CF20-OP320-7290-8920"/>
    <s v="CF20"/>
    <s v="OP320"/>
    <s v="7290"/>
    <x v="0"/>
    <s v=""/>
    <n v="312.5"/>
    <s v="PONCE'S BAKERY"/>
    <x v="3"/>
    <s v="1125"/>
    <s v="VO017870"/>
    <d v="2008-11-13T00:00:00"/>
    <d v="2008-11-18T00:00:00"/>
    <s v="Yes"/>
    <s v="X Operations-Citrus County"/>
    <x v="3"/>
  </r>
  <r>
    <s v="SYS-AP"/>
    <s v="3000"/>
    <s v="JRNL00031003"/>
    <s v="CF10-FC300-7830-8900"/>
    <s v="CF10"/>
    <s v="FC300"/>
    <s v="7830"/>
    <x v="4"/>
    <s v=""/>
    <n v="3014.16"/>
    <s v="MOONEY PARTS"/>
    <x v="12"/>
    <s v="131613"/>
    <s v="VO009631"/>
    <d v="2008-08-26T00:00:00"/>
    <d v="2008-08-26T00:00:00"/>
    <s v="Yes"/>
    <s v="X Facilities-Florida"/>
    <x v="2"/>
  </r>
  <r>
    <s v="SYS-AP"/>
    <s v="3000"/>
    <s v="JRNL00034479"/>
    <s v="CF10-FC300-7830-8930"/>
    <s v="CF10"/>
    <s v="FC300"/>
    <s v="7830"/>
    <x v="3"/>
    <s v=""/>
    <n v="305"/>
    <s v="COMMERCIAL 1000 METER REPAIRED"/>
    <x v="1"/>
    <s v="4674"/>
    <s v="VO014280"/>
    <d v="2008-10-09T00:00:00"/>
    <d v="2008-10-09T00:00:00"/>
    <s v="Yes"/>
    <s v="X Facilities-Florida"/>
    <x v="2"/>
  </r>
  <r>
    <s v="SYS-AP"/>
    <s v="3000"/>
    <s v="JRNL00034479"/>
    <s v="CF10-FC300-7830-8930"/>
    <s v="CF10"/>
    <s v="FC300"/>
    <s v="7830"/>
    <x v="3"/>
    <s v=""/>
    <n v="38"/>
    <s v="COMMERCIAL 415 METERS INTESTED"/>
    <x v="1"/>
    <s v="4674"/>
    <s v="VO014280"/>
    <d v="2008-10-09T00:00:00"/>
    <d v="2008-10-09T00:00:00"/>
    <s v="Yes"/>
    <s v="X Facilities-Florida"/>
    <x v="2"/>
  </r>
  <r>
    <s v="SYS-AP"/>
    <s v="3000"/>
    <s v="JRNL00029572"/>
    <s v="CF10-FC300-7830-8920"/>
    <s v="CF10"/>
    <s v="FC300"/>
    <s v="7830"/>
    <x v="0"/>
    <s v=""/>
    <n v="488.5"/>
    <s v="MOVE SVC AT YUM'S CHINESE REST"/>
    <x v="2"/>
    <s v="2382"/>
    <s v="VO008149"/>
    <d v="2008-08-06T00:00:00"/>
    <d v="2008-08-06T00:00:00"/>
    <s v="Yes"/>
    <s v="X Facilities-Florida"/>
    <x v="2"/>
  </r>
  <r>
    <s v="SYS-AP"/>
    <s v="3000"/>
    <s v="JRNL00032902"/>
    <s v="CF10-OP310-7290-8920"/>
    <s v="CF10"/>
    <s v="OP310"/>
    <s v="7290"/>
    <x v="0"/>
    <s v=""/>
    <n v="2800"/>
    <s v="EAST KING REST - CONVERSION"/>
    <x v="2"/>
    <s v="2393"/>
    <s v="VO012651"/>
    <d v="2008-09-25T00:00:00"/>
    <d v="2008-09-25T00:00:00"/>
    <s v="Yes"/>
    <s v="X Operations-Tri-County"/>
    <x v="3"/>
  </r>
  <r>
    <s v="SYS-AP"/>
    <s v="3000"/>
    <s v="JRNL00028682"/>
    <s v="CF10-FC300-7830-8870"/>
    <s v="CF10"/>
    <s v="FC300"/>
    <s v="7830"/>
    <x v="2"/>
    <s v=""/>
    <n v="772.24"/>
    <s v="Couplings"/>
    <x v="13"/>
    <s v="7781651-000-000"/>
    <s v="VO006584"/>
    <d v="2008-07-23T00:00:00"/>
    <d v="2008-07-24T00:00:00"/>
    <s v="Yes"/>
    <s v="X Facilities-Florida"/>
    <x v="2"/>
  </r>
  <r>
    <s v="SYS-AP"/>
    <s v="3000"/>
    <s v="JRNL00028682"/>
    <s v="CF10-FC300-7830-8870"/>
    <s v="CF10"/>
    <s v="FC300"/>
    <s v="7830"/>
    <x v="2"/>
    <s v=""/>
    <n v="245.92"/>
    <s v="Couplings"/>
    <x v="13"/>
    <s v="7781651-000-000"/>
    <s v="VO006584"/>
    <d v="2008-07-23T00:00:00"/>
    <d v="2008-07-24T00:00:00"/>
    <s v="Yes"/>
    <s v="X Facilities-Florida"/>
    <x v="2"/>
  </r>
  <r>
    <s v="PD"/>
    <s v="3000"/>
    <s v="FLJE00019567"/>
    <s v="CF00-OP300-6110-8890"/>
    <s v="CF00"/>
    <s v="OP300"/>
    <s v="6110"/>
    <x v="1"/>
    <s v=""/>
    <n v="243.67"/>
    <s v="PDTR-0817CUCW"/>
    <x v="0"/>
    <s v="FVN00596"/>
    <s v="FLJE00019567"/>
    <d v="2008-04-25T00:00:00"/>
    <d v="2008-04-28T00:00:00"/>
    <s v="Yes"/>
    <s v="X Engineering and Measurement"/>
    <x v="0"/>
  </r>
  <r>
    <s v="PD"/>
    <s v="3000"/>
    <s v="FLJE00019567"/>
    <s v="CF10-OP310-6110-8870"/>
    <s v="CF10"/>
    <s v="OP310"/>
    <s v="6110"/>
    <x v="2"/>
    <s v=""/>
    <n v="54.24"/>
    <s v="PDTR-0817CUCW"/>
    <x v="0"/>
    <s v="FVN00293"/>
    <s v="FLJE00019567"/>
    <d v="2008-04-25T00:00:00"/>
    <d v="2008-04-28T00:00:00"/>
    <s v="Yes"/>
    <s v="X Operations-Tri-County"/>
    <x v="0"/>
  </r>
  <r>
    <s v="PD"/>
    <s v="3000"/>
    <s v="FLJE00019567"/>
    <s v="CF10-OP310-6110-8870"/>
    <s v="CF10"/>
    <s v="OP310"/>
    <s v="6110"/>
    <x v="2"/>
    <s v=""/>
    <n v="129.12"/>
    <s v="PDTR-0817CUCW"/>
    <x v="0"/>
    <s v="FVN00922"/>
    <s v="FLJE00019567"/>
    <d v="2008-04-25T00:00:00"/>
    <d v="2008-04-28T00:00:00"/>
    <s v="Yes"/>
    <s v="X Operations-Tri-County"/>
    <x v="0"/>
  </r>
  <r>
    <s v="PD"/>
    <s v="3000"/>
    <s v="FLJE00019567"/>
    <s v="CF10-OP310-6110-8930"/>
    <s v="CF10"/>
    <s v="OP310"/>
    <s v="6110"/>
    <x v="3"/>
    <s v=""/>
    <n v="137.77000000000001"/>
    <s v="PDTR-0817CUCW"/>
    <x v="0"/>
    <s v="FVN00921"/>
    <s v="FLJE00019567"/>
    <d v="2008-04-25T00:00:00"/>
    <d v="2008-04-28T00:00:00"/>
    <s v="Yes"/>
    <s v="X Operations-Tri-County"/>
    <x v="0"/>
  </r>
  <r>
    <s v="PD"/>
    <s v="3000"/>
    <s v="FLJE00019567"/>
    <s v="CF10-OP310-6110-8870"/>
    <s v="CF10"/>
    <s v="OP310"/>
    <s v="6110"/>
    <x v="2"/>
    <s v=""/>
    <n v="54.36"/>
    <s v="PDTR-0817CUCW"/>
    <x v="0"/>
    <s v="FVN05485"/>
    <s v="FLJE00019567"/>
    <d v="2008-04-25T00:00:00"/>
    <d v="2008-04-28T00:00:00"/>
    <s v="Yes"/>
    <s v="X Operations-Tri-County"/>
    <x v="0"/>
  </r>
  <r>
    <s v="PD"/>
    <s v="3000"/>
    <s v="FLJE00019567"/>
    <s v="CF10-OP310-6110-8940"/>
    <s v="CF10"/>
    <s v="OP310"/>
    <s v="6110"/>
    <x v="6"/>
    <s v=""/>
    <n v="434.88"/>
    <s v="PDTR-0817CUCW"/>
    <x v="0"/>
    <s v="FVN05485"/>
    <s v="FLJE00019567"/>
    <d v="2008-04-25T00:00:00"/>
    <d v="2008-04-28T00:00:00"/>
    <s v="Yes"/>
    <s v="X Operations-Tri-County"/>
    <x v="0"/>
  </r>
  <r>
    <s v="AA"/>
    <s v="3000"/>
    <s v="FLJE00018783"/>
    <s v="CF10-OP310-6110-8870"/>
    <s v="CF10"/>
    <s v="OP310"/>
    <s v="6110"/>
    <x v="2"/>
    <s v=" "/>
    <n v="5.82"/>
    <s v="OP125 Payroll Accrual 1"/>
    <x v="0"/>
    <s v="Z_OP125_PA1"/>
    <s v="Recipient Acct"/>
    <d v="2008-01-31T00:00:00"/>
    <d v="2008-02-08T00:00:00"/>
    <s v="Yes"/>
    <s v="X Operations-Tri-County"/>
    <x v="0"/>
  </r>
  <r>
    <s v="AA"/>
    <s v="3000"/>
    <s v="FLJE00019031"/>
    <s v="CF10-OP310-6110-8900"/>
    <s v="CF10"/>
    <s v="OP310"/>
    <s v="6110"/>
    <x v="4"/>
    <s v=" "/>
    <n v="21.56"/>
    <s v="OP125 Payroll Accrual 1"/>
    <x v="0"/>
    <s v="Z_OP125_PA1"/>
    <s v="Recipient Acct"/>
    <d v="2008-02-29T00:00:00"/>
    <d v="2008-03-05T00:00:00"/>
    <s v="Yes"/>
    <s v="X Operations-Tri-County"/>
    <x v="0"/>
  </r>
  <r>
    <s v="E4SE-ADJ"/>
    <s v="CF00"/>
    <s v="JRNL00038669"/>
    <s v="CF20-FC300-7830-8870"/>
    <s v="CF20"/>
    <s v="FC300"/>
    <s v="7830"/>
    <x v="2"/>
    <s v=""/>
    <n v="1364.39"/>
    <s v="Charge 43 FLM1"/>
    <x v="0"/>
    <s v=""/>
    <s v="JRNL00038669"/>
    <d v="2008-12-31T00:00:00"/>
    <d v="2009-01-05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1315.14"/>
    <s v="FTT200"/>
    <x v="0"/>
    <s v=""/>
    <s v="JRNL00031420"/>
    <d v="2008-08-31T00:00:00"/>
    <d v="2008-09-04T00:00:00"/>
    <s v="Yes"/>
    <s v="X Facilities-Florida"/>
    <x v="2"/>
  </r>
  <r>
    <s v="AA"/>
    <s v="3000"/>
    <s v="JRNL00025753"/>
    <s v="CF00-OP300-6110-8890"/>
    <s v="CF00"/>
    <s v="OP300"/>
    <s v="6110"/>
    <x v="1"/>
    <s v=" "/>
    <n v="-10.11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00"/>
    <s v="CF00"/>
    <s v="OP300"/>
    <s v="6110"/>
    <x v="4"/>
    <s v=" "/>
    <n v="-9.1199999999999992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10"/>
    <s v="CF00"/>
    <s v="OP300"/>
    <s v="6110"/>
    <x v="5"/>
    <s v=" "/>
    <n v="-13.14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890"/>
    <s v="CF00"/>
    <s v="OP300"/>
    <s v="6110"/>
    <x v="1"/>
    <s v=" "/>
    <n v="-139.5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00"/>
    <s v="CF00"/>
    <s v="OP300"/>
    <s v="6110"/>
    <x v="4"/>
    <s v=" "/>
    <n v="-168.39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10"/>
    <s v="CF00"/>
    <s v="OP300"/>
    <s v="6110"/>
    <x v="5"/>
    <s v=" "/>
    <n v="-219.96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30"/>
    <s v="CF00"/>
    <s v="OP300"/>
    <s v="6110"/>
    <x v="3"/>
    <s v=" "/>
    <n v="-3.03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940"/>
    <s v="CF00"/>
    <s v="OP300"/>
    <s v="6110"/>
    <x v="6"/>
    <s v=" "/>
    <n v="-4.04"/>
    <s v="PAY_ACCR"/>
    <x v="0"/>
    <s v=""/>
    <s v="JRNL00025753"/>
    <d v="2008-05-31T00:00:00"/>
    <d v="2008-06-07T00:00:00"/>
    <s v="Yes"/>
    <s v="X Engineering and Measurement"/>
    <x v="0"/>
  </r>
  <r>
    <s v="AA"/>
    <s v="3000"/>
    <s v="JRNL00025753"/>
    <s v="CF00-OP300-6110-8870"/>
    <s v="CF00"/>
    <s v="OP300"/>
    <s v="6110"/>
    <x v="2"/>
    <s v=" "/>
    <n v="-28.87"/>
    <s v="PAY_ACCR"/>
    <x v="0"/>
    <s v=""/>
    <s v="JRNL00025753"/>
    <d v="2008-05-31T00:00:00"/>
    <d v="2008-06-07T00:00:00"/>
    <s v="Yes"/>
    <s v="X Engineering and Measurement"/>
    <x v="0"/>
  </r>
  <r>
    <s v="E4SE-ADJ"/>
    <s v="CF00"/>
    <s v="JRNL00038669"/>
    <s v="CF10-FC300-7290-8870"/>
    <s v="CF10"/>
    <s v="FC300"/>
    <s v="7290"/>
    <x v="2"/>
    <s v=""/>
    <n v="158.13999999999999"/>
    <s v="Charge 2 FAN117"/>
    <x v="0"/>
    <s v=""/>
    <s v="JRNL00038669"/>
    <d v="2008-12-31T00:00:00"/>
    <d v="2009-01-05T00:00:00"/>
    <s v="Yes"/>
    <s v="X Facilities-Florida"/>
    <x v="3"/>
  </r>
  <r>
    <s v="AA"/>
    <s v="3000"/>
    <s v="FLJE00019032"/>
    <s v="CF00-MG304-6110-8870"/>
    <s v="CF00"/>
    <s v="MG304"/>
    <s v="6110"/>
    <x v="2"/>
    <s v=" "/>
    <n v="-723.19"/>
    <s v="OP110 Payroll Accrual 1"/>
    <x v="0"/>
    <s v="Z_OP110_PA1"/>
    <s v="FLJE00019031"/>
    <d v="2008-03-31T00:00:00"/>
    <d v="2008-04-03T00:00:00"/>
    <s v="Yes"/>
    <s v="X Director of Operations and Engineering"/>
    <x v="0"/>
  </r>
  <r>
    <s v="AA"/>
    <s v="CU00"/>
    <s v="JRNL00039000"/>
    <s v="CF10-OP310-6120-8920"/>
    <s v="CF10"/>
    <s v="OP310"/>
    <s v="6120"/>
    <x v="0"/>
    <s v=" "/>
    <n v="4.74"/>
    <s v="OP310_Payroll Accrual 1B"/>
    <x v="0"/>
    <s v="8_OP310_PA1B"/>
    <s v="Recipient Acct"/>
    <d v="2008-12-31T00:00:00"/>
    <d v="2009-01-09T00:00:00"/>
    <s v="Yes"/>
    <s v="X Operations-Tri-County"/>
    <x v="1"/>
  </r>
  <r>
    <s v="AA"/>
    <s v="CU00"/>
    <s v="JRNL00039000"/>
    <s v="CF10-OP310-6120-8930"/>
    <s v="CF10"/>
    <s v="OP310"/>
    <s v="6120"/>
    <x v="3"/>
    <s v=" "/>
    <n v="1.92"/>
    <s v="OP310_Payroll Accrual 1B"/>
    <x v="0"/>
    <s v="8_OP310_PA1B"/>
    <s v="Recipient Acct"/>
    <d v="2008-12-31T00:00:00"/>
    <d v="2009-01-09T00:00:00"/>
    <s v="Yes"/>
    <s v="X Operations-Tri-County"/>
    <x v="1"/>
  </r>
  <r>
    <s v="AA"/>
    <s v="CU00"/>
    <s v="JRNL00039000"/>
    <s v="CF10-OP310-6120-8870"/>
    <s v="CF10"/>
    <s v="OP310"/>
    <s v="6120"/>
    <x v="2"/>
    <s v=" "/>
    <n v="13.64"/>
    <s v="OP310_Payroll Accrual 1B"/>
    <x v="0"/>
    <s v="8_OP310_PA1B"/>
    <s v="Recipient Acct"/>
    <d v="2008-12-31T00:00:00"/>
    <d v="2009-01-09T00:00:00"/>
    <s v="Yes"/>
    <s v="X Operations-Tri-County"/>
    <x v="1"/>
  </r>
  <r>
    <s v="AA"/>
    <s v="CU00"/>
    <s v="JRNL00033571"/>
    <s v="CF10-OP310-6120-8930"/>
    <s v="CF10"/>
    <s v="OP310"/>
    <s v="6120"/>
    <x v="3"/>
    <s v=" "/>
    <n v="6.56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3571"/>
    <s v="CF20-OP310-6120-8890"/>
    <s v="CF20"/>
    <s v="OP310"/>
    <s v="6120"/>
    <x v="1"/>
    <s v=" "/>
    <n v="2.36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3000"/>
    <s v="FLJE00019032"/>
    <s v="CF10-OP310-6110-8900"/>
    <s v="CF10"/>
    <s v="OP310"/>
    <s v="6110"/>
    <x v="4"/>
    <s v=" "/>
    <n v="-21.56"/>
    <s v="OP125 Payroll Accrual 1"/>
    <x v="0"/>
    <s v="Z_OP125_PA1"/>
    <s v="FLJE00019031"/>
    <d v="2008-03-31T00:00:00"/>
    <d v="2008-04-03T00:00:00"/>
    <s v="Yes"/>
    <s v="X Operations-Tri-County"/>
    <x v="0"/>
  </r>
  <r>
    <s v="AA"/>
    <s v="3000"/>
    <s v="FLJE00019032"/>
    <s v="CF10-OP310-6120-8900"/>
    <s v="CF10"/>
    <s v="OP310"/>
    <s v="6120"/>
    <x v="4"/>
    <s v=" "/>
    <n v="-1.32"/>
    <s v="OP125 Payroll Accrual 1"/>
    <x v="0"/>
    <s v="Z_OP125_PA1"/>
    <s v="FLJE00019031"/>
    <d v="2008-03-31T00:00:00"/>
    <d v="2008-04-03T00:00:00"/>
    <s v="Yes"/>
    <s v="X Operations-Tri-County"/>
    <x v="1"/>
  </r>
  <r>
    <s v="ACCR"/>
    <s v="CF00"/>
    <s v="JRNL00040833"/>
    <s v="CF10-FC300-7830-8890"/>
    <s v="CF10"/>
    <s v="FC300"/>
    <s v="7830"/>
    <x v="1"/>
    <s v=""/>
    <n v="103.57"/>
    <s v="EQUIPMENT CONTROLS INC"/>
    <x v="0"/>
    <s v=""/>
    <s v="JRNL00040833"/>
    <d v="2008-12-31T00:00:00"/>
    <d v="2009-01-22T00:00:00"/>
    <s v="Yes"/>
    <s v="X Facilities-Florida"/>
    <x v="2"/>
  </r>
  <r>
    <s v="PD"/>
    <s v="3000"/>
    <s v="FLJE00019104"/>
    <s v="CF10-OP310-6120-8870"/>
    <s v="CF10"/>
    <s v="OP310"/>
    <s v="6120"/>
    <x v="2"/>
    <s v=""/>
    <n v="40.68"/>
    <s v="PDTO-0810CUCW"/>
    <x v="0"/>
    <s v="FVN00293"/>
    <s v="FLJE00019068"/>
    <d v="2008-03-07T00:00:00"/>
    <d v="2008-03-07T00:00:00"/>
    <s v="Yes"/>
    <s v="X Operations-Tri-County"/>
    <x v="1"/>
  </r>
  <r>
    <s v="PD"/>
    <s v="3000"/>
    <s v="FLJE00019104"/>
    <s v="CF00-OP300-6120-8890"/>
    <s v="CF00"/>
    <s v="OP300"/>
    <s v="6120"/>
    <x v="1"/>
    <s v=""/>
    <n v="27.07"/>
    <s v="PDTO-0810CUCW"/>
    <x v="0"/>
    <s v="FVN00596"/>
    <s v="FLJE00019068"/>
    <d v="2008-03-07T00:00:00"/>
    <d v="2008-03-07T00:00:00"/>
    <s v="Yes"/>
    <s v="X Engineering and Measurement"/>
    <x v="1"/>
  </r>
  <r>
    <s v="PD"/>
    <s v="3000"/>
    <s v="FLJE00019104"/>
    <s v="CF00-OP300-6120-8900"/>
    <s v="CF00"/>
    <s v="OP300"/>
    <s v="6120"/>
    <x v="4"/>
    <s v=""/>
    <n v="67.680000000000007"/>
    <s v="PDTO-0810CUCW"/>
    <x v="0"/>
    <s v="FVN00596"/>
    <s v="FLJE00019068"/>
    <d v="2008-03-07T00:00:00"/>
    <d v="2008-03-07T00:00:00"/>
    <s v="Yes"/>
    <s v="X Engineering and Measurement"/>
    <x v="1"/>
  </r>
  <r>
    <s v="PD"/>
    <s v="3000"/>
    <s v="FLJE00019102"/>
    <s v="CF10-OP310-6120-8920"/>
    <s v="CF10"/>
    <s v="OP310"/>
    <s v="6120"/>
    <x v="0"/>
    <s v=""/>
    <n v="-101.95"/>
    <s v="PDTO-0810CUCW"/>
    <x v="0"/>
    <s v="FVN05485"/>
    <s v="FLJE00019068"/>
    <d v="2008-02-29T00:00:00"/>
    <d v="2008-03-07T00:00:00"/>
    <s v="Yes"/>
    <s v="X Operations-Tri-County"/>
    <x v="1"/>
  </r>
  <r>
    <s v="PD"/>
    <s v="3000"/>
    <s v="FLJE00019102"/>
    <s v="CF00-OP300-6120-8870"/>
    <s v="CF00"/>
    <s v="OP300"/>
    <s v="6120"/>
    <x v="2"/>
    <s v=""/>
    <n v="-122.2"/>
    <s v="PDTO-0810CUCW"/>
    <x v="0"/>
    <s v="FVN00837"/>
    <s v="FLJE00019068"/>
    <d v="2008-02-29T00:00:00"/>
    <d v="2008-03-07T00:00:00"/>
    <s v="Yes"/>
    <s v="X Engineering and Measurement"/>
    <x v="1"/>
  </r>
  <r>
    <s v="PD"/>
    <s v="3000"/>
    <s v="FLJE00019102"/>
    <s v="CF10-OP310-6120-8930"/>
    <s v="CF10"/>
    <s v="OP310"/>
    <s v="6120"/>
    <x v="3"/>
    <s v=""/>
    <n v="-12.98"/>
    <s v="PDTO-0810CUCW"/>
    <x v="0"/>
    <s v="FVN01024"/>
    <s v="FLJE00019068"/>
    <d v="2008-02-29T00:00:00"/>
    <d v="2008-03-07T00:00:00"/>
    <s v="Yes"/>
    <s v="X Operations-Tri-County"/>
    <x v="1"/>
  </r>
  <r>
    <s v="PD"/>
    <s v="3000"/>
    <s v="FLJE00019102"/>
    <s v="CF00-OP300-6120-8890"/>
    <s v="CF00"/>
    <s v="OP300"/>
    <s v="6120"/>
    <x v="1"/>
    <s v=""/>
    <n v="-27.07"/>
    <s v="PDTO-0810CUCW"/>
    <x v="0"/>
    <s v="FVN00596"/>
    <s v="FLJE00019068"/>
    <d v="2008-02-29T00:00:00"/>
    <d v="2008-03-07T00:00:00"/>
    <s v="Yes"/>
    <s v="X Engineering and Measurement"/>
    <x v="1"/>
  </r>
  <r>
    <s v="E4SE-ADJ"/>
    <s v="CF00"/>
    <s v="JRNL00038669"/>
    <s v="CF10-FC300-7290-8870"/>
    <s v="CF10"/>
    <s v="FC300"/>
    <s v="7290"/>
    <x v="2"/>
    <s v=""/>
    <n v="17.149999999999999"/>
    <s v="Charge 2 FTF50"/>
    <x v="0"/>
    <s v=""/>
    <s v="JRNL00038669"/>
    <d v="2008-12-31T00:00:00"/>
    <d v="2009-01-05T00:00:00"/>
    <s v="Yes"/>
    <s v="X Facilities-Florida"/>
    <x v="3"/>
  </r>
  <r>
    <s v="E4SE-ADJ"/>
    <s v="CU00"/>
    <s v="JRNL00037172"/>
    <s v="CF10-FC300-7830-8870"/>
    <s v="CF10"/>
    <s v="FC300"/>
    <s v="7830"/>
    <x v="2"/>
    <s v=""/>
    <n v="253.2"/>
    <s v="FCB150"/>
    <x v="0"/>
    <s v=""/>
    <s v="JRNL00037172"/>
    <d v="2008-11-30T00:00:00"/>
    <d v="2008-12-02T00:00:00"/>
    <s v="Yes"/>
    <s v="X Facilities-Florida"/>
    <x v="2"/>
  </r>
  <r>
    <s v="E4SE-ADJ"/>
    <s v="CU00"/>
    <s v="JRNL00037172"/>
    <s v="CF10-FC300-7830-8870"/>
    <s v="CF10"/>
    <s v="FC300"/>
    <s v="7830"/>
    <x v="2"/>
    <s v=""/>
    <n v="253.2"/>
    <s v="FCB150"/>
    <x v="0"/>
    <s v=""/>
    <s v="JRNL00037172"/>
    <d v="2008-11-30T00:00:00"/>
    <d v="2008-12-02T00:00:00"/>
    <s v="Yes"/>
    <s v="X Facilities-Florida"/>
    <x v="2"/>
  </r>
  <r>
    <s v="E4SE-ADJ"/>
    <s v="CU00"/>
    <s v="JRNL00038749"/>
    <s v="CF10-FC300-7830-8920"/>
    <s v="CF10"/>
    <s v="FC300"/>
    <s v="7830"/>
    <x v="0"/>
    <s v=""/>
    <n v="12.87"/>
    <s v="FRW200"/>
    <x v="0"/>
    <s v=""/>
    <s v="JRNL00038749"/>
    <d v="2008-12-31T00:00:00"/>
    <d v="2009-01-06T00:00:00"/>
    <s v="Yes"/>
    <s v="X Facilities-Florida"/>
    <x v="2"/>
  </r>
  <r>
    <s v="SYS-AP"/>
    <s v="3000"/>
    <s v="FLJE00018487"/>
    <s v="CF10-FC300-7830-8870"/>
    <s v="CF10"/>
    <s v="FC300"/>
    <s v="7830"/>
    <x v="2"/>
    <s v=""/>
    <n v="4049"/>
    <s v="PIPELINE MAINTENANCE &amp; SERVICE, INC"/>
    <x v="0"/>
    <s v="2296"/>
    <s v="FVO0038924"/>
    <d v="2008-01-08T00:00:00"/>
    <d v="2008-01-09T00:00:00"/>
    <s v="Yes"/>
    <s v="X Facilities-Florida"/>
    <x v="2"/>
  </r>
  <r>
    <s v="AA"/>
    <s v="3000"/>
    <s v="FLJE00019032"/>
    <s v="CF10-OP310-6110-8890"/>
    <s v="CF10"/>
    <s v="OP310"/>
    <s v="6110"/>
    <x v="1"/>
    <s v=" "/>
    <n v="-17.8"/>
    <s v="SV103 Payroll Accrual 1"/>
    <x v="0"/>
    <s v="Z_SV103_PA1"/>
    <s v="FLJE00019031"/>
    <d v="2008-03-31T00:00:00"/>
    <d v="2008-04-03T00:00:00"/>
    <s v="Yes"/>
    <s v="X Operations-Tri-County"/>
    <x v="0"/>
  </r>
  <r>
    <s v="AA"/>
    <s v="3000"/>
    <s v="FLJE00019032"/>
    <s v="CF10-OP310-6110-8920"/>
    <s v="CF10"/>
    <s v="OP310"/>
    <s v="6110"/>
    <x v="0"/>
    <s v=" "/>
    <n v="-57.08"/>
    <s v="SV103 Payroll Accrual 1"/>
    <x v="0"/>
    <s v="Z_SV103_PA1"/>
    <s v="FLJE00019031"/>
    <d v="2008-03-31T00:00:00"/>
    <d v="2008-04-03T00:00:00"/>
    <s v="Yes"/>
    <s v="X Operations-Tri-County"/>
    <x v="0"/>
  </r>
  <r>
    <s v="AA"/>
    <s v="3000"/>
    <s v="FLJE00019032"/>
    <s v="CF10-OP310-6110-8930"/>
    <s v="CF10"/>
    <s v="OP310"/>
    <s v="6110"/>
    <x v="3"/>
    <s v=" "/>
    <n v="-275.94"/>
    <s v="SV103 Payroll Accrual 1"/>
    <x v="0"/>
    <s v="Z_SV103_PA1"/>
    <s v="FLJE00019031"/>
    <d v="2008-03-31T00:00:00"/>
    <d v="2008-04-03T00:00:00"/>
    <s v="Yes"/>
    <s v="X Operations-Tri-County"/>
    <x v="0"/>
  </r>
  <r>
    <s v="AA"/>
    <s v="3000"/>
    <s v="FLJE00019032"/>
    <s v="CF10-OP310-6120-8890"/>
    <s v="CF10"/>
    <s v="OP310"/>
    <s v="6120"/>
    <x v="1"/>
    <s v=" "/>
    <n v="-1.8"/>
    <s v="SV103 Payroll Accrual 1"/>
    <x v="0"/>
    <s v="Z_SV103_PA1"/>
    <s v="FLJE00019031"/>
    <d v="2008-03-31T00:00:00"/>
    <d v="2008-04-03T00:00:00"/>
    <s v="Yes"/>
    <s v="X Operations-Tri-County"/>
    <x v="1"/>
  </r>
  <r>
    <s v="AA"/>
    <s v="3000"/>
    <s v="FLJE00019032"/>
    <s v="CF10-OP310-6120-8920"/>
    <s v="CF10"/>
    <s v="OP310"/>
    <s v="6120"/>
    <x v="0"/>
    <s v=" "/>
    <n v="-5.76"/>
    <s v="SV103 Payroll Accrual 1"/>
    <x v="0"/>
    <s v="Z_SV103_PA1"/>
    <s v="FLJE00019031"/>
    <d v="2008-03-31T00:00:00"/>
    <d v="2008-04-03T00:00:00"/>
    <s v="Yes"/>
    <s v="X Operations-Tri-County"/>
    <x v="1"/>
  </r>
  <r>
    <s v="AA"/>
    <s v="3000"/>
    <s v="FLJE00019032"/>
    <s v="CF10-OP310-6120-8930"/>
    <s v="CF10"/>
    <s v="OP310"/>
    <s v="6120"/>
    <x v="3"/>
    <s v=" "/>
    <n v="-27.82"/>
    <s v="SV103 Payroll Accrual 1"/>
    <x v="0"/>
    <s v="Z_SV103_PA1"/>
    <s v="FLJE00019031"/>
    <d v="2008-03-31T00:00:00"/>
    <d v="2008-04-03T00:00:00"/>
    <s v="Yes"/>
    <s v="X Operations-Tri-County"/>
    <x v="1"/>
  </r>
  <r>
    <s v="SYS-AP"/>
    <s v="3000"/>
    <s v="JRNL00037317"/>
    <s v="CF10-FC300-7830-8910"/>
    <s v="CF10"/>
    <s v="FC300"/>
    <s v="7830"/>
    <x v="5"/>
    <s v=""/>
    <n v="750"/>
    <s v="BLAST &amp; PAINT LK ALFRED DISTILL"/>
    <x v="2"/>
    <s v="2449"/>
    <s v="VO019625"/>
    <d v="2008-12-03T00:00:00"/>
    <d v="2008-12-03T00:00:00"/>
    <s v="Yes"/>
    <s v="X Facilities-Florida"/>
    <x v="2"/>
  </r>
  <r>
    <s v="SYS-AP"/>
    <s v="3000"/>
    <s v="JRNL00027049"/>
    <s v="CF20-FC300-7830-8870"/>
    <s v="CF20"/>
    <s v="FC300"/>
    <s v="7830"/>
    <x v="2"/>
    <s v=""/>
    <n v="135"/>
    <s v="LINE MARKERS DECALS"/>
    <x v="14"/>
    <s v="28569"/>
    <s v="VO003960"/>
    <d v="2008-06-24T00:00:00"/>
    <d v="2008-06-26T00:00:00"/>
    <s v="Yes"/>
    <s v="X Facilities-Florida"/>
    <x v="2"/>
  </r>
  <r>
    <s v="SYS-AP"/>
    <s v="3000"/>
    <s v="JRNL00025641"/>
    <s v="CF10-FC300-7830-8930"/>
    <s v="CF10"/>
    <s v="FC300"/>
    <s v="7830"/>
    <x v="3"/>
    <s v=""/>
    <n v="1691"/>
    <s v="METERS INTESTED"/>
    <x v="1"/>
    <s v="4563"/>
    <s v="VO001425"/>
    <d v="2008-05-31T00:00:00"/>
    <d v="2008-06-02T00:00:00"/>
    <s v="Yes"/>
    <s v="X Facilities-Florida"/>
    <x v="2"/>
  </r>
  <r>
    <s v="SYS-AP"/>
    <s v="3000"/>
    <s v="JRNL00025641"/>
    <s v="CF10-FC300-7830-8930"/>
    <s v="CF10"/>
    <s v="FC300"/>
    <s v="7830"/>
    <x v="3"/>
    <s v=""/>
    <n v="1845"/>
    <s v="DOMESTIC METERS INTEST &amp; RETIRE"/>
    <x v="1"/>
    <s v="4549"/>
    <s v="VO001459"/>
    <d v="2008-05-31T00:00:00"/>
    <d v="2008-06-02T00:00:00"/>
    <s v="Yes"/>
    <s v="X Facilities-Florida"/>
    <x v="2"/>
  </r>
  <r>
    <s v="SYS-AP"/>
    <s v="3000"/>
    <s v="JRNL00031003"/>
    <s v="CF10-FC300-7830-8870"/>
    <s v="CF10"/>
    <s v="FC300"/>
    <s v="7830"/>
    <x v="2"/>
    <s v=""/>
    <n v="92.64"/>
    <s v="REPAIR RECTIFIER METAL CAN"/>
    <x v="15"/>
    <s v="91566"/>
    <s v="VO009648"/>
    <d v="2008-08-26T00:00:00"/>
    <d v="2008-08-26T00:00:00"/>
    <s v="Yes"/>
    <s v="X Facilities-Florida"/>
    <x v="2"/>
  </r>
  <r>
    <s v="SYS-AP"/>
    <s v="3000"/>
    <s v="JRNL00038148"/>
    <s v="CF10-FC300-7830-8870"/>
    <s v="CF10"/>
    <s v="FC300"/>
    <s v="7830"/>
    <x v="2"/>
    <s v=""/>
    <n v="1526.25"/>
    <s v="Hole saws"/>
    <x v="16"/>
    <s v="65636"/>
    <s v="VO020624"/>
    <d v="2008-12-15T00:00:00"/>
    <d v="2008-12-16T00:00:00"/>
    <s v="Yes"/>
    <s v="X Facilities-Florida"/>
    <x v="2"/>
  </r>
  <r>
    <s v="SYS-AP"/>
    <s v="3000"/>
    <s v="JRNL00037240"/>
    <s v="CF10-FC300-7830-8910"/>
    <s v="CF10"/>
    <s v="FC300"/>
    <s v="7830"/>
    <x v="5"/>
    <s v=""/>
    <n v="1062"/>
    <s v="BLASTED &amp; PAINTED LK ALFRED DIS"/>
    <x v="2"/>
    <s v="2458"/>
    <s v="VO019514"/>
    <d v="2008-12-03T00:00:00"/>
    <d v="2008-12-03T00:00:00"/>
    <s v="Yes"/>
    <s v="X Facilities-Florida"/>
    <x v="2"/>
  </r>
  <r>
    <s v="SYS-AP"/>
    <s v="3000"/>
    <s v="JRNL00027771"/>
    <s v="CF10-FC300-7830-8870"/>
    <s v="CF10"/>
    <s v="FC300"/>
    <s v="7830"/>
    <x v="2"/>
    <s v=""/>
    <n v="754.25"/>
    <s v="TEST HEADS"/>
    <x v="17"/>
    <s v="5127308"/>
    <s v="VO005091"/>
    <d v="2008-07-08T00:00:00"/>
    <d v="2008-07-09T00:00:00"/>
    <s v="Yes"/>
    <s v="X Facilities-Florida"/>
    <x v="2"/>
  </r>
  <r>
    <s v="SYS-AP"/>
    <s v="3000"/>
    <s v="JRNL00030375"/>
    <s v="CF10-OP310-7290-8930"/>
    <s v="CF10"/>
    <s v="OP310"/>
    <s v="7290"/>
    <x v="3"/>
    <s v=""/>
    <n v="16.25"/>
    <s v="METER CHANGE"/>
    <x v="6"/>
    <s v="29954"/>
    <s v="VO008509"/>
    <d v="2008-08-11T00:00:00"/>
    <d v="2008-08-12T00:00:00"/>
    <s v="Yes"/>
    <s v="X Operations-Tri-County"/>
    <x v="3"/>
  </r>
  <r>
    <s v="SYS-AP"/>
    <s v="3000"/>
    <s v="JRNL00032902"/>
    <s v="CF10-OP310-7290-8870"/>
    <s v="CF10"/>
    <s v="OP310"/>
    <s v="7290"/>
    <x v="2"/>
    <s v=""/>
    <n v="2537.5"/>
    <s v="REPAIR OF 6 IN. HWY 54"/>
    <x v="2"/>
    <s v="2419"/>
    <s v="VO012655"/>
    <d v="2008-09-25T00:00:00"/>
    <d v="2008-09-25T00:00:00"/>
    <s v="Yes"/>
    <s v="X Operations-Tri-County"/>
    <x v="3"/>
  </r>
  <r>
    <s v="SYS-AP"/>
    <s v="3000"/>
    <s v="JRNL00038873"/>
    <s v="CF10-FC300-7790-8900"/>
    <s v="CF10"/>
    <s v="FC300"/>
    <s v="7790"/>
    <x v="4"/>
    <s v=""/>
    <n v="675"/>
    <s v="DOMESTIC METERS INTEST &amp; RETIRE"/>
    <x v="1"/>
    <s v="4750"/>
    <s v="VO023197"/>
    <d v="2008-12-31T00:00:00"/>
    <d v="2009-01-08T00:00:00"/>
    <s v="Yes"/>
    <s v="X Facilities-Florida"/>
    <x v="6"/>
  </r>
  <r>
    <s v="SYS-AP"/>
    <s v="3000"/>
    <s v="JRNL00028839"/>
    <s v="CF10-FC300-7830-8900"/>
    <s v="CF10"/>
    <s v="FC300"/>
    <s v="7830"/>
    <x v="4"/>
    <s v=""/>
    <n v="337.5"/>
    <s v="REPLACE LIGHTNING PROTECTION"/>
    <x v="18"/>
    <s v="658"/>
    <s v="VO006952"/>
    <d v="2008-07-28T00:00:00"/>
    <d v="2008-07-29T00:00:00"/>
    <s v="Yes"/>
    <s v="X Facilities-Florida"/>
    <x v="2"/>
  </r>
  <r>
    <s v="SYS-AP"/>
    <s v="3000"/>
    <s v="JRNL00034747"/>
    <s v="CF20-FC300-7830-8930"/>
    <s v="CF20"/>
    <s v="FC300"/>
    <s v="7830"/>
    <x v="3"/>
    <s v=""/>
    <n v="30"/>
    <s v="COMM. 800 METER INTESTED &amp; RETI"/>
    <x v="1"/>
    <s v="4679"/>
    <s v="VO015334"/>
    <d v="2008-10-22T00:00:00"/>
    <d v="2008-10-22T00:00:00"/>
    <s v="Yes"/>
    <s v="X Facilities-Florida"/>
    <x v="2"/>
  </r>
  <r>
    <s v="SYS-AP"/>
    <s v="3000"/>
    <s v="JRNL00029572"/>
    <s v="CF10-FC300-7790-8890"/>
    <s v="CF10"/>
    <s v="FC300"/>
    <s v="7790"/>
    <x v="1"/>
    <s v=""/>
    <n v="195"/>
    <s v="BUILD REGULATOR STATION"/>
    <x v="2"/>
    <s v="2382"/>
    <s v="VO008149"/>
    <d v="2008-08-06T00:00:00"/>
    <d v="2008-08-06T00:00:00"/>
    <s v="Yes"/>
    <s v="X Facilities-Florida"/>
    <x v="6"/>
  </r>
  <r>
    <s v="SYS-AP"/>
    <s v="3000"/>
    <s v="JRNL00029572"/>
    <s v="CF10-OP310-7290-8870"/>
    <s v="CF10"/>
    <s v="OP310"/>
    <s v="7290"/>
    <x v="2"/>
    <s v=""/>
    <n v="1168"/>
    <s v="4TH ST IN DUNDEE REPLACED INSUL"/>
    <x v="2"/>
    <s v="2382"/>
    <s v="VO008149"/>
    <d v="2008-08-06T00:00:00"/>
    <d v="2008-08-06T00:00:00"/>
    <s v="Yes"/>
    <s v="X Operations-Tri-County"/>
    <x v="3"/>
  </r>
  <r>
    <s v="SYS-AP"/>
    <s v="3000"/>
    <s v="JRNL00027045"/>
    <s v="CF10-OP310-7290-8870"/>
    <s v="CF10"/>
    <s v="OP310"/>
    <s v="7290"/>
    <x v="2"/>
    <s v=""/>
    <n v="3496"/>
    <s v="MICHAEL WORKING FOR CFG"/>
    <x v="2"/>
    <s v="2368"/>
    <s v="VO004255"/>
    <d v="2008-06-26T00:00:00"/>
    <d v="2008-06-26T00:00:00"/>
    <s v="Yes"/>
    <s v="X Operations-Tri-County"/>
    <x v="3"/>
  </r>
  <r>
    <s v="SYS-AP"/>
    <s v="3000"/>
    <s v="JRNL00029572"/>
    <s v="CF10-FC300-7830-8930"/>
    <s v="CF10"/>
    <s v="FC300"/>
    <s v="7830"/>
    <x v="3"/>
    <s v=""/>
    <n v="2117"/>
    <s v="DOMESTIC METER INTEST &amp; RETIRE"/>
    <x v="1"/>
    <s v="4607"/>
    <s v="VO008145"/>
    <d v="2008-08-06T00:00:00"/>
    <d v="2008-08-06T00:00:00"/>
    <s v="Yes"/>
    <s v="X Facilities-Florida"/>
    <x v="2"/>
  </r>
  <r>
    <s v="SYS-AP"/>
    <s v="3000"/>
    <s v="JRNL00032902"/>
    <s v="CF10-OP310-7290-8920"/>
    <s v="CF10"/>
    <s v="OP310"/>
    <s v="7290"/>
    <x v="0"/>
    <s v=""/>
    <n v="1800"/>
    <s v="QQ TO GO-CONVERSION"/>
    <x v="2"/>
    <s v="2391"/>
    <s v="VO012649"/>
    <d v="2008-09-25T00:00:00"/>
    <d v="2008-09-25T00:00:00"/>
    <s v="Yes"/>
    <s v="X Operations-Tri-County"/>
    <x v="3"/>
  </r>
  <r>
    <s v="SYS-AP"/>
    <s v="3000"/>
    <s v="JRNL00028387"/>
    <s v="CF10-FC300-7830-8870"/>
    <s v="CF10"/>
    <s v="FC300"/>
    <s v="7830"/>
    <x v="2"/>
    <s v=""/>
    <n v="1235"/>
    <s v="6 INCH MAIN REPAIR IN PLANT CIT"/>
    <x v="2"/>
    <s v="2376"/>
    <s v="VO005741"/>
    <d v="2008-07-15T00:00:00"/>
    <d v="2008-07-15T00:00:00"/>
    <s v="Yes"/>
    <s v="X Facilities-Florida"/>
    <x v="2"/>
  </r>
  <r>
    <s v="SYS-AP"/>
    <s v="3000"/>
    <s v="JRNL00031004"/>
    <s v="CF10-OP310-7290-8930"/>
    <s v="CF10"/>
    <s v="OP310"/>
    <s v="7290"/>
    <x v="3"/>
    <s v=""/>
    <n v="17.760000000000002"/>
    <s v="CHANGE SERVICE COCKS"/>
    <x v="6"/>
    <s v="29956"/>
    <s v="VO009656"/>
    <d v="2008-08-26T00:00:00"/>
    <d v="2008-08-26T00:00:00"/>
    <s v="Yes"/>
    <s v="X Operations-Tri-County"/>
    <x v="3"/>
  </r>
  <r>
    <s v="SYS-AP"/>
    <s v="3000"/>
    <s v="JRNL00025506"/>
    <s v="CF10-FC300-7830-8900"/>
    <s v="CF10"/>
    <s v="FC300"/>
    <s v="7830"/>
    <x v="4"/>
    <s v=""/>
    <n v="300"/>
    <s v="RAISE PRESSURE"/>
    <x v="18"/>
    <s v="643"/>
    <s v="VO000481"/>
    <d v="2008-05-21T00:00:00"/>
    <d v="2008-05-21T00:00:00"/>
    <s v="Yes"/>
    <s v="X Facilities-Florida"/>
    <x v="2"/>
  </r>
  <r>
    <s v="SYS-AP"/>
    <s v="3000"/>
    <s v="JRNL00032921"/>
    <s v="CF10-FC300-7830-8870"/>
    <s v="CF10"/>
    <s v="FC300"/>
    <s v="7830"/>
    <x v="2"/>
    <s v=""/>
    <n v="328.6"/>
    <s v="THERMOWELD CARTRIDGES"/>
    <x v="13"/>
    <s v="7782132-000-000"/>
    <s v="VO012669"/>
    <d v="2008-09-25T00:00:00"/>
    <d v="2008-09-25T00:00:00"/>
    <s v="Yes"/>
    <s v="X Facilities-Florida"/>
    <x v="2"/>
  </r>
  <r>
    <s v="AA"/>
    <s v="3000"/>
    <s v="FLJE00019032"/>
    <s v="CF10-OP310-6120-8890"/>
    <s v="CF10"/>
    <s v="OP310"/>
    <s v="6120"/>
    <x v="1"/>
    <s v=" "/>
    <n v="-3.03"/>
    <s v="SV103 Payroll Accrual 1"/>
    <x v="0"/>
    <s v="Z_SV103_PA1"/>
    <s v="FLJE00019031"/>
    <d v="2008-03-31T00:00:00"/>
    <d v="2008-04-03T00:00:00"/>
    <s v="Yes"/>
    <s v="X Operations-Tri-County"/>
    <x v="1"/>
  </r>
  <r>
    <s v="AA"/>
    <s v="3000"/>
    <s v="FLJE00019032"/>
    <s v="CF10-OP310-6120-8920"/>
    <s v="CF10"/>
    <s v="OP310"/>
    <s v="6120"/>
    <x v="0"/>
    <s v=" "/>
    <n v="-9.7200000000000006"/>
    <s v="SV103 Payroll Accrual 1"/>
    <x v="0"/>
    <s v="Z_SV103_PA1"/>
    <s v="FLJE00019031"/>
    <d v="2008-03-31T00:00:00"/>
    <d v="2008-04-03T00:00:00"/>
    <s v="Yes"/>
    <s v="X Operations-Tri-County"/>
    <x v="1"/>
  </r>
  <r>
    <s v="AA"/>
    <s v="3000"/>
    <s v="FLJE00019032"/>
    <s v="CF10-OP310-6120-8930"/>
    <s v="CF10"/>
    <s v="OP310"/>
    <s v="6120"/>
    <x v="3"/>
    <s v=" "/>
    <n v="-46.97"/>
    <s v="SV103 Payroll Accrual 1"/>
    <x v="0"/>
    <s v="Z_SV103_PA1"/>
    <s v="FLJE00019031"/>
    <d v="2008-03-31T00:00:00"/>
    <d v="2008-04-03T00:00:00"/>
    <s v="Yes"/>
    <s v="X Operations-Tri-County"/>
    <x v="1"/>
  </r>
  <r>
    <s v="AA"/>
    <s v="CU00"/>
    <s v="JRNL00029576"/>
    <s v="CF20-OP320-6120-8870"/>
    <s v="CF20"/>
    <s v="OP320"/>
    <s v="6120"/>
    <x v="2"/>
    <s v=" "/>
    <n v="-8.2899999999999991"/>
    <s v="OP320_Payroll Accrual 1B"/>
    <x v="0"/>
    <s v="8_OP320_PA1B"/>
    <s v="JRNL00029387"/>
    <d v="2008-08-31T00:00:00"/>
    <d v="2008-09-05T00:00:00"/>
    <s v="Yes"/>
    <s v="X Operations-Citrus County"/>
    <x v="1"/>
  </r>
  <r>
    <s v="PD"/>
    <s v="3000"/>
    <s v="FLJE00019184"/>
    <s v="CF10-MG310-6110-8870"/>
    <s v="CF10"/>
    <s v="MG310"/>
    <s v="6110"/>
    <x v="2"/>
    <s v=""/>
    <n v="645.6"/>
    <s v="PDTR-0812CUCB"/>
    <x v="0"/>
    <s v="FVN00309"/>
    <s v="FLJE00019184"/>
    <d v="2008-03-20T00:00:00"/>
    <d v="2008-03-20T00:00:00"/>
    <s v="Yes"/>
    <s v="X Operations Manager-Tri-County"/>
    <x v="0"/>
  </r>
  <r>
    <s v="PD"/>
    <s v="3000"/>
    <s v="FLJE00019184"/>
    <s v="CF10-MG310-6110-8890"/>
    <s v="CF10"/>
    <s v="MG310"/>
    <s v="6110"/>
    <x v="1"/>
    <s v=""/>
    <n v="258.24"/>
    <s v="PDTR-0812CUCB"/>
    <x v="0"/>
    <s v="FVN00309"/>
    <s v="FLJE00019184"/>
    <d v="2008-03-20T00:00:00"/>
    <d v="2008-03-20T00:00:00"/>
    <s v="Yes"/>
    <s v="X Operations Manager-Tri-County"/>
    <x v="0"/>
  </r>
  <r>
    <s v="PD"/>
    <s v="3000"/>
    <s v="FLJE00019184"/>
    <s v="CF10-MG310-6110-8910"/>
    <s v="CF10"/>
    <s v="MG310"/>
    <s v="6110"/>
    <x v="5"/>
    <s v=""/>
    <n v="258.24"/>
    <s v="PDTR-0812CUCB"/>
    <x v="0"/>
    <s v="FVN00309"/>
    <s v="FLJE00019184"/>
    <d v="2008-03-20T00:00:00"/>
    <d v="2008-03-20T00:00:00"/>
    <s v="Yes"/>
    <s v="X Operations Manager-Tri-County"/>
    <x v="0"/>
  </r>
  <r>
    <s v="PD"/>
    <s v="3000"/>
    <s v="FLJE00019184"/>
    <s v="CF10-MG310-6110-8940"/>
    <s v="CF10"/>
    <s v="MG310"/>
    <s v="6110"/>
    <x v="6"/>
    <s v=""/>
    <n v="258.24"/>
    <s v="PDTR-0812CUCB"/>
    <x v="0"/>
    <s v="FVN00309"/>
    <s v="FLJE00019184"/>
    <d v="2008-03-20T00:00:00"/>
    <d v="2008-03-20T00:00:00"/>
    <s v="Yes"/>
    <s v="X Operations Manager-Tri-County"/>
    <x v="0"/>
  </r>
  <r>
    <s v="PD"/>
    <s v="3000"/>
    <s v="FLJE00019184"/>
    <s v="CF00-OP300-6110-8910"/>
    <s v="CF00"/>
    <s v="OP300"/>
    <s v="6110"/>
    <x v="5"/>
    <s v=""/>
    <n v="108.3"/>
    <s v="PDTR-0812CUCW"/>
    <x v="0"/>
    <s v="FVN00596"/>
    <s v="FLJE00019184"/>
    <d v="2008-03-20T00:00:00"/>
    <d v="2008-03-20T00:00:00"/>
    <s v="Yes"/>
    <s v="X Engineering and Measurement"/>
    <x v="0"/>
  </r>
  <r>
    <s v="PD"/>
    <s v="3000"/>
    <s v="FLJE00019222"/>
    <s v="CF00-OP300-6110-8870"/>
    <s v="CF00"/>
    <s v="OP300"/>
    <s v="6110"/>
    <x v="2"/>
    <s v=""/>
    <n v="18.05"/>
    <s v="PDTR-0813CUCW"/>
    <x v="0"/>
    <s v="FVN00596"/>
    <s v="FLJE00019222"/>
    <d v="2008-03-26T00:00:00"/>
    <d v="2008-03-26T00:00:00"/>
    <s v="Yes"/>
    <s v="X Engineering and Measurement"/>
    <x v="0"/>
  </r>
  <r>
    <s v="PD"/>
    <s v="3000"/>
    <s v="FLJE00019222"/>
    <s v="CF00-OP300-6110-8890"/>
    <s v="CF00"/>
    <s v="OP300"/>
    <s v="6110"/>
    <x v="1"/>
    <s v=""/>
    <n v="108.3"/>
    <s v="PDTR-0813CUCW"/>
    <x v="0"/>
    <s v="FVN00596"/>
    <s v="FLJE00019222"/>
    <d v="2008-03-26T00:00:00"/>
    <d v="2008-03-26T00:00:00"/>
    <s v="Yes"/>
    <s v="X Engineering and Measurement"/>
    <x v="0"/>
  </r>
  <r>
    <s v="PD"/>
    <s v="3000"/>
    <s v="FLJE00019222"/>
    <s v="CF00-OP300-6110-8900"/>
    <s v="CF00"/>
    <s v="OP300"/>
    <s v="6110"/>
    <x v="4"/>
    <s v=""/>
    <n v="108.3"/>
    <s v="PDTR-0813CUCW"/>
    <x v="0"/>
    <s v="FVN00596"/>
    <s v="FLJE00019222"/>
    <d v="2008-03-26T00:00:00"/>
    <d v="2008-03-26T00:00:00"/>
    <s v="Yes"/>
    <s v="X Engineering and Measurement"/>
    <x v="0"/>
  </r>
  <r>
    <s v="PY"/>
    <s v="CU00"/>
    <s v="JRNL00030810"/>
    <s v="CF00-OP300-6120-8890"/>
    <s v="CF00"/>
    <s v="OP300"/>
    <s v="6120"/>
    <x v="1"/>
    <s v=""/>
    <n v="91.64"/>
    <s v="CU W31-OT/On Call/CT"/>
    <x v="0"/>
    <s v=""/>
    <s v="JRNL00030810"/>
    <d v="2008-08-01T00:00:00"/>
    <d v="2008-08-21T00:00:00"/>
    <s v="Yes"/>
    <s v="X Engineering and Measurement"/>
    <x v="1"/>
  </r>
  <r>
    <s v="PY"/>
    <s v="CU00"/>
    <s v="JRNL00030810"/>
    <s v="CF10-OP310-6120-8870"/>
    <s v="CF10"/>
    <s v="OP310"/>
    <s v="6120"/>
    <x v="2"/>
    <s v=""/>
    <n v="136.12"/>
    <s v="CU W31-OT/On Call/CT"/>
    <x v="0"/>
    <s v=""/>
    <s v="JRNL00030810"/>
    <d v="2008-08-01T00:00:00"/>
    <d v="2008-08-21T00:00:00"/>
    <s v="Yes"/>
    <s v="X Operations-Tri-County"/>
    <x v="1"/>
  </r>
  <r>
    <s v="E4SE-ADJ"/>
    <s v="CU00"/>
    <s v="JRNL00038829"/>
    <s v="CF10-FC300-7290-8870"/>
    <s v="CF10"/>
    <s v="FC300"/>
    <s v="7290"/>
    <x v="2"/>
    <s v=""/>
    <n v="-2564.63"/>
    <s v="Correct Std Cost not in Inv"/>
    <x v="0"/>
    <s v=""/>
    <s v="JRNL00038829"/>
    <d v="2008-12-31T00:00:00"/>
    <d v="2009-01-07T00:00:00"/>
    <s v="Yes"/>
    <s v="X Facilities-Florida"/>
    <x v="3"/>
  </r>
  <r>
    <s v="E4SE-ADJ"/>
    <s v="CU00"/>
    <s v="JRNL00038829"/>
    <s v="CF20-FC300-7830-8870"/>
    <s v="CF20"/>
    <s v="FC300"/>
    <s v="7830"/>
    <x v="2"/>
    <s v=""/>
    <n v="-1591.1"/>
    <s v="Correct Std Cost not in Inv"/>
    <x v="0"/>
    <s v=""/>
    <s v="JRNL00038829"/>
    <d v="2008-12-31T00:00:00"/>
    <d v="2009-01-07T00:00:00"/>
    <s v="Yes"/>
    <s v="X Facilities-Florida"/>
    <x v="2"/>
  </r>
  <r>
    <s v="E4SE-ADJ"/>
    <s v="CU00"/>
    <s v="JRNL00038829"/>
    <s v="CF10-FC300-7290-8870"/>
    <s v="CF10"/>
    <s v="FC300"/>
    <s v="7290"/>
    <x v="2"/>
    <s v=""/>
    <n v="-1250"/>
    <s v="Correct Std Cost not in Inv"/>
    <x v="0"/>
    <s v=""/>
    <s v="JRNL00038829"/>
    <d v="2008-12-31T00:00:00"/>
    <d v="2009-01-07T00:00:00"/>
    <s v="Yes"/>
    <s v="X Facilities-Florida"/>
    <x v="3"/>
  </r>
  <r>
    <s v="E4SE-ADJ"/>
    <s v="CU00"/>
    <s v="JRNL00038829"/>
    <s v="CF20-FC300-7830-8870"/>
    <s v="CF20"/>
    <s v="FC300"/>
    <s v="7830"/>
    <x v="2"/>
    <s v=""/>
    <n v="-874.48"/>
    <s v="Correct Std Cost not in Inv"/>
    <x v="0"/>
    <s v=""/>
    <s v="JRNL00038829"/>
    <d v="2008-12-31T00:00:00"/>
    <d v="2009-01-07T00:00:00"/>
    <s v="Yes"/>
    <s v="X Facilities-Florida"/>
    <x v="2"/>
  </r>
  <r>
    <s v="SYS-AP"/>
    <s v="3000"/>
    <s v="FLJE00018899"/>
    <s v="CF10-FC300-7830-8870"/>
    <s v="CF10"/>
    <s v="FC300"/>
    <s v="7830"/>
    <x v="2"/>
    <s v=""/>
    <n v="1130"/>
    <s v="PIPELINE MAINTENANCE &amp; SERVICE, INC"/>
    <x v="0"/>
    <s v="2318"/>
    <s v="FVO0039786"/>
    <d v="2008-02-19T00:00:00"/>
    <d v="2008-02-19T00:00:00"/>
    <s v="Yes"/>
    <s v="X Facilities-Florida"/>
    <x v="2"/>
  </r>
  <r>
    <s v="AA"/>
    <s v="CU00"/>
    <s v="JRNL00033579"/>
    <s v="CF00-MG303-6110-8870"/>
    <s v="CF00"/>
    <s v="MG303"/>
    <s v="6110"/>
    <x v="2"/>
    <s v=" "/>
    <n v="-435.06"/>
    <s v="MG303_Payroll Accrual 1A"/>
    <x v="0"/>
    <s v="8_MG303_PA1A"/>
    <s v="JRNL00033571"/>
    <d v="2008-10-31T00:00:00"/>
    <d v="2008-11-06T00:00:00"/>
    <s v="Yes"/>
    <s v="X Business Development Manager"/>
    <x v="0"/>
  </r>
  <r>
    <s v="AA"/>
    <s v="3000"/>
    <s v="FLJE00018790"/>
    <s v="CF10-OP310-6110-8930"/>
    <s v="CF10"/>
    <s v="OP310"/>
    <s v="6110"/>
    <x v="3"/>
    <s v=" "/>
    <n v="-187.7"/>
    <s v="SV103 Payroll Accrual 1"/>
    <x v="0"/>
    <s v="Z_SV103_PA1"/>
    <s v="FLJE00018783"/>
    <d v="2008-02-29T00:00:00"/>
    <d v="2008-03-05T00:00:00"/>
    <s v="Yes"/>
    <s v="X Operations-Tri-County"/>
    <x v="0"/>
  </r>
  <r>
    <s v="AA"/>
    <s v="3000"/>
    <s v="FLJE00018790"/>
    <s v="CF10-OP310-6120-8930"/>
    <s v="CF10"/>
    <s v="OP310"/>
    <s v="6120"/>
    <x v="3"/>
    <s v=" "/>
    <n v="-11.85"/>
    <s v="SV103 Payroll Accrual 1"/>
    <x v="0"/>
    <s v="Z_SV103_PA1"/>
    <s v="FLJE00018783"/>
    <d v="2008-02-29T00:00:00"/>
    <d v="2008-03-05T00:00:00"/>
    <s v="Yes"/>
    <s v="X Operations-Tri-County"/>
    <x v="1"/>
  </r>
  <r>
    <s v="AA"/>
    <s v="3000"/>
    <s v="FLJE00018790"/>
    <s v="CF10-OP310-6120-8930"/>
    <s v="CF10"/>
    <s v="OP310"/>
    <s v="6120"/>
    <x v="3"/>
    <s v=" "/>
    <n v="-33.979999999999997"/>
    <s v="SV103 Payroll Accrual 1"/>
    <x v="0"/>
    <s v="Z_SV103_PA1"/>
    <s v="FLJE00018783"/>
    <d v="2008-02-29T00:00:00"/>
    <d v="2008-03-05T00:00:00"/>
    <s v="Yes"/>
    <s v="X Operations-Tri-County"/>
    <x v="1"/>
  </r>
  <r>
    <s v="CF-ADJ"/>
    <s v="3000"/>
    <s v="FLJE00019583"/>
    <s v="CF10-FC300-7830-8870"/>
    <s v="CF10"/>
    <s v="FC300"/>
    <s v="7830"/>
    <x v="2"/>
    <s v=""/>
    <n v="174.66"/>
    <s v="ITRON INC"/>
    <x v="0"/>
    <s v=""/>
    <s v="FLJE00019583"/>
    <d v="2008-04-16T00:00:00"/>
    <d v="2008-05-01T00:00:00"/>
    <s v="Yes"/>
    <s v="X Facilities-Florida"/>
    <x v="2"/>
  </r>
  <r>
    <s v="ACCR"/>
    <s v="CF00"/>
    <s v="JRNL00040830"/>
    <s v="CF10-FC300-7830-8910"/>
    <s v="CF10"/>
    <s v="FC300"/>
    <s v="7830"/>
    <x v="5"/>
    <s v=""/>
    <n v="2475.15"/>
    <s v="Accrue Classic Controls"/>
    <x v="0"/>
    <s v=""/>
    <s v="JRNL00040830"/>
    <d v="2008-12-31T00:00:00"/>
    <d v="2009-01-22T00:00:00"/>
    <s v="Yes"/>
    <s v="X Facilities-Florida"/>
    <x v="2"/>
  </r>
  <r>
    <s v="SYS-AP"/>
    <s v="3000"/>
    <s v="FLJE00019206"/>
    <s v="CF20-OP320-7290-8870"/>
    <s v="CF20"/>
    <s v="OP320"/>
    <s v="7290"/>
    <x v="2"/>
    <s v=""/>
    <n v="1178.2"/>
    <s v="CCI INC"/>
    <x v="0"/>
    <s v="C76468"/>
    <s v="FVO0040586"/>
    <d v="2008-03-25T00:00:00"/>
    <d v="2008-03-25T00:00:00"/>
    <s v="Yes"/>
    <s v="X Operations-Citrus County"/>
    <x v="3"/>
  </r>
  <r>
    <s v="E4SE-ADJ"/>
    <s v="CU00"/>
    <s v="JRNL00031420"/>
    <s v="CF10-FC300-7830-8870"/>
    <s v="CF10"/>
    <s v="FC300"/>
    <s v="7830"/>
    <x v="2"/>
    <s v=""/>
    <n v="23.01"/>
    <s v="FTF200"/>
    <x v="0"/>
    <s v=""/>
    <s v="JRNL00031420"/>
    <d v="2008-08-31T00:00:00"/>
    <d v="2008-09-04T00:00:00"/>
    <s v="Yes"/>
    <s v="X Facilities-Florida"/>
    <x v="2"/>
  </r>
  <r>
    <s v="UTILICIS"/>
    <s v="CF00"/>
    <s v="JRNL00032461"/>
    <s v="CF10-FC300-7830-8870"/>
    <s v="CF10"/>
    <s v="FC300"/>
    <s v="7830"/>
    <x v="2"/>
    <s v=""/>
    <n v="-436"/>
    <s v="J12-CASH RECEIPTS"/>
    <x v="0"/>
    <s v=""/>
    <s v="JRNL00032461"/>
    <d v="2008-08-31T00:00:00"/>
    <d v="2008-09-23T00:00:00"/>
    <s v="Yes"/>
    <s v="X Facilities-Florida"/>
    <x v="2"/>
  </r>
  <r>
    <s v="E4SE-ADJ"/>
    <s v="CU00"/>
    <s v="JRNL00029232"/>
    <s v="CF10-FC300-7830-8870"/>
    <s v="CF10"/>
    <s v="FC300"/>
    <s v="7830"/>
    <x v="2"/>
    <s v=""/>
    <n v="888.44"/>
    <s v="FLM1"/>
    <x v="0"/>
    <s v=""/>
    <s v="JRNL00029232"/>
    <d v="2008-07-31T00:00:00"/>
    <d v="2008-08-05T00:00:00"/>
    <s v="Yes"/>
    <s v="X Facilities-Florida"/>
    <x v="2"/>
  </r>
  <r>
    <s v="E4SE-ADJ"/>
    <s v="CU00"/>
    <s v="JRNL00029232"/>
    <s v="CF10-FC300-7830-8870"/>
    <s v="CF10"/>
    <s v="FC300"/>
    <s v="7830"/>
    <x v="2"/>
    <s v=""/>
    <n v="222.11"/>
    <s v="FLM1"/>
    <x v="0"/>
    <s v=""/>
    <s v="JRNL00029232"/>
    <d v="2008-07-31T00:00:00"/>
    <d v="2008-08-05T00:00:00"/>
    <s v="Yes"/>
    <s v="X Facilities-Florida"/>
    <x v="2"/>
  </r>
  <r>
    <s v="PY"/>
    <s v="CU00"/>
    <s v="JRNL00029293"/>
    <s v="CF00-OP300-6110-8870"/>
    <s v="CF00"/>
    <s v="OP300"/>
    <s v="6110"/>
    <x v="2"/>
    <s v=""/>
    <n v="81.459999999999994"/>
    <s v="Accr 100% CU W31 Act-Salaries"/>
    <x v="0"/>
    <s v=""/>
    <s v="JRNL00029293"/>
    <d v="2008-07-31T00:00:00"/>
    <d v="2008-08-06T00:00:00"/>
    <s v="Yes"/>
    <s v="X Engineering and Measurement"/>
    <x v="0"/>
  </r>
  <r>
    <s v="PY"/>
    <s v="CU00"/>
    <s v="JRNL00029293"/>
    <s v="CF00-OP300-6110-8890"/>
    <s v="CF00"/>
    <s v="OP300"/>
    <s v="6110"/>
    <x v="1"/>
    <s v=""/>
    <n v="162.91999999999999"/>
    <s v="Accr 100% CU W31 Act-Salaries"/>
    <x v="0"/>
    <s v=""/>
    <s v="JRNL00029293"/>
    <d v="2008-07-31T00:00:00"/>
    <d v="2008-08-06T00:00:00"/>
    <s v="Yes"/>
    <s v="X Engineering and Measurement"/>
    <x v="0"/>
  </r>
  <r>
    <s v="PY"/>
    <s v="CU00"/>
    <s v="JRNL00029314"/>
    <s v="CF20-OP320-6110-8870"/>
    <s v="CF20"/>
    <s v="OP320"/>
    <s v="6110"/>
    <x v="2"/>
    <s v=""/>
    <n v="-114.56"/>
    <s v="Accr 100% CU W31 Act-Salaries"/>
    <x v="0"/>
    <s v=""/>
    <s v="JRNL00029293"/>
    <d v="2008-08-31T00:00:00"/>
    <d v="2008-09-05T00:00:00"/>
    <s v="Yes"/>
    <s v="X Operations-Citrus County"/>
    <x v="0"/>
  </r>
  <r>
    <s v="PY"/>
    <s v="CU00"/>
    <s v="JRNL00029314"/>
    <s v="CF10-OP310-6110-8870"/>
    <s v="CF10"/>
    <s v="OP310"/>
    <s v="6110"/>
    <x v="2"/>
    <s v=""/>
    <n v="-877.18"/>
    <s v="Accr 100% CU W31 Act-Salaries"/>
    <x v="0"/>
    <s v=""/>
    <s v="JRNL00029293"/>
    <d v="2008-08-31T00:00:00"/>
    <d v="2008-09-05T00:00:00"/>
    <s v="Yes"/>
    <s v="X Operations-Tri-County"/>
    <x v="0"/>
  </r>
  <r>
    <s v="PY"/>
    <s v="CU00"/>
    <s v="JRNL00029314"/>
    <s v="CF10-OP310-6110-8930"/>
    <s v="CF10"/>
    <s v="OP310"/>
    <s v="6110"/>
    <x v="3"/>
    <s v=""/>
    <n v="-239.81"/>
    <s v="Accr 100% CU W31 Act-Salaries"/>
    <x v="0"/>
    <s v=""/>
    <s v="JRNL00029293"/>
    <d v="2008-08-31T00:00:00"/>
    <d v="2008-09-05T00:00:00"/>
    <s v="Yes"/>
    <s v="X Operations-Tri-County"/>
    <x v="0"/>
  </r>
  <r>
    <s v="PY"/>
    <s v="CU00"/>
    <s v="JRNL00029314"/>
    <s v="CF00-OP300-6110-8910"/>
    <s v="CF00"/>
    <s v="OP300"/>
    <s v="6110"/>
    <x v="5"/>
    <s v=""/>
    <n v="-162.91999999999999"/>
    <s v="Accr 100% CU W31 Act-Salaries"/>
    <x v="0"/>
    <s v=""/>
    <s v="JRNL00029293"/>
    <d v="2008-08-31T00:00:00"/>
    <d v="2008-09-05T00:00:00"/>
    <s v="Yes"/>
    <s v="X Engineering and Measurement"/>
    <x v="0"/>
  </r>
  <r>
    <s v="PY"/>
    <s v="CU00"/>
    <s v="JRNL00029314"/>
    <s v="CF00-OP300-6110-8870"/>
    <s v="CF00"/>
    <s v="OP300"/>
    <s v="6110"/>
    <x v="2"/>
    <s v=""/>
    <n v="-81.459999999999994"/>
    <s v="Accr 100% CU W31 Act-Salaries"/>
    <x v="0"/>
    <s v=""/>
    <s v="JRNL00029293"/>
    <d v="2008-08-31T00:00:00"/>
    <d v="2008-09-05T00:00:00"/>
    <s v="Yes"/>
    <s v="X Engineering and Measurement"/>
    <x v="0"/>
  </r>
  <r>
    <s v="PY"/>
    <s v="CU00"/>
    <s v="JRNL00029314"/>
    <s v="CF00-OP300-6110-8890"/>
    <s v="CF00"/>
    <s v="OP300"/>
    <s v="6110"/>
    <x v="1"/>
    <s v=""/>
    <n v="-162.91999999999999"/>
    <s v="Accr 100% CU W31 Act-Salaries"/>
    <x v="0"/>
    <s v=""/>
    <s v="JRNL00029293"/>
    <d v="2008-08-31T00:00:00"/>
    <d v="2008-09-05T00:00:00"/>
    <s v="Yes"/>
    <s v="X Engineering and Measurement"/>
    <x v="0"/>
  </r>
  <r>
    <s v="PY"/>
    <s v="CU00"/>
    <s v="JRNL00029314"/>
    <s v="CF00-OP300-6110-8900"/>
    <s v="CF00"/>
    <s v="OP300"/>
    <s v="6110"/>
    <x v="4"/>
    <s v=""/>
    <n v="-244.38"/>
    <s v="Accr 100% CU W31 Act-Salaries"/>
    <x v="0"/>
    <s v=""/>
    <s v="JRNL00029293"/>
    <d v="2008-08-31T00:00:00"/>
    <d v="2008-09-05T00:00:00"/>
    <s v="Yes"/>
    <s v="X Engineering and Measurement"/>
    <x v="0"/>
  </r>
  <r>
    <s v="PY"/>
    <s v="CU00"/>
    <s v="JRNL00029293"/>
    <s v="CF20-OP320-6110-8870"/>
    <s v="CF20"/>
    <s v="OP320"/>
    <s v="6110"/>
    <x v="2"/>
    <s v=""/>
    <n v="114.56"/>
    <s v="Accr 100% CU W31 Act-Salaries"/>
    <x v="0"/>
    <s v=""/>
    <s v="JRNL00029293"/>
    <d v="2008-07-31T00:00:00"/>
    <d v="2008-08-06T00:00:00"/>
    <s v="Yes"/>
    <s v="X Operations-Citrus County"/>
    <x v="0"/>
  </r>
  <r>
    <s v="PY"/>
    <s v="CU00"/>
    <s v="JRNL00029293"/>
    <s v="CF10-OP310-6110-8870"/>
    <s v="CF10"/>
    <s v="OP310"/>
    <s v="6110"/>
    <x v="2"/>
    <s v=""/>
    <n v="877.18"/>
    <s v="Accr 100% CU W31 Act-Salaries"/>
    <x v="0"/>
    <s v=""/>
    <s v="JRNL00029293"/>
    <d v="2008-07-31T00:00:00"/>
    <d v="2008-08-06T00:00:00"/>
    <s v="Yes"/>
    <s v="X Operations-Tri-County"/>
    <x v="0"/>
  </r>
  <r>
    <s v="PY"/>
    <s v="CU00"/>
    <s v="JRNL00029293"/>
    <s v="CF10-OP310-6110-8930"/>
    <s v="CF10"/>
    <s v="OP310"/>
    <s v="6110"/>
    <x v="3"/>
    <s v=""/>
    <n v="239.81"/>
    <s v="Accr 100% CU W31 Act-Salaries"/>
    <x v="0"/>
    <s v=""/>
    <s v="JRNL00029293"/>
    <d v="2008-07-31T00:00:00"/>
    <d v="2008-08-06T00:00:00"/>
    <s v="Yes"/>
    <s v="X Operations-Tri-County"/>
    <x v="0"/>
  </r>
  <r>
    <s v="PY"/>
    <s v="CU00"/>
    <s v="JRNL00029293"/>
    <s v="CF00-OP300-6110-8900"/>
    <s v="CF00"/>
    <s v="OP300"/>
    <s v="6110"/>
    <x v="4"/>
    <s v=""/>
    <n v="244.38"/>
    <s v="Accr 100% CU W31 Act-Salaries"/>
    <x v="0"/>
    <s v=""/>
    <s v="JRNL00029293"/>
    <d v="2008-07-31T00:00:00"/>
    <d v="2008-08-06T00:00:00"/>
    <s v="Yes"/>
    <s v="X Engineering and Measurement"/>
    <x v="0"/>
  </r>
  <r>
    <s v="PY"/>
    <s v="CU00"/>
    <s v="JRNL00029293"/>
    <s v="CF00-OP300-6110-8910"/>
    <s v="CF00"/>
    <s v="OP300"/>
    <s v="6110"/>
    <x v="5"/>
    <s v=""/>
    <n v="162.91999999999999"/>
    <s v="Accr 100% CU W31 Act-Salaries"/>
    <x v="0"/>
    <s v=""/>
    <s v="JRNL00029293"/>
    <d v="2008-07-31T00:00:00"/>
    <d v="2008-08-06T00:00:00"/>
    <s v="Yes"/>
    <s v="X Engineering and Measurement"/>
    <x v="0"/>
  </r>
  <r>
    <s v="PD"/>
    <s v="3000"/>
    <s v="FLJE00019159"/>
    <s v="CF10-OP310-6110-8930"/>
    <s v="CF10"/>
    <s v="OP310"/>
    <s v="6110"/>
    <x v="3"/>
    <s v=""/>
    <n v="127.56"/>
    <s v="PDTR-0811CUCW"/>
    <x v="0"/>
    <s v="FVN00921"/>
    <s v="FLJE00019159"/>
    <d v="2008-03-13T00:00:00"/>
    <d v="2008-03-13T00:00:00"/>
    <s v="Yes"/>
    <s v="X Operations-Tri-County"/>
    <x v="0"/>
  </r>
  <r>
    <s v="PD"/>
    <s v="3000"/>
    <s v="FLJE00019159"/>
    <s v="CF20-OP320-6110-8890"/>
    <s v="CF20"/>
    <s v="OP320"/>
    <s v="6110"/>
    <x v="1"/>
    <s v=""/>
    <n v="41.28"/>
    <s v="PDTR-0811CUCW"/>
    <x v="0"/>
    <s v="FVN05535"/>
    <s v="FLJE00019159"/>
    <d v="2008-03-13T00:00:00"/>
    <d v="2008-03-13T00:00:00"/>
    <s v="Yes"/>
    <s v="X Operations-Citrus County"/>
    <x v="0"/>
  </r>
  <r>
    <s v="PD"/>
    <s v="3000"/>
    <s v="FLJE00019159"/>
    <s v="CF10-OP310-6110-8930"/>
    <s v="CF10"/>
    <s v="OP310"/>
    <s v="6110"/>
    <x v="3"/>
    <s v=""/>
    <n v="38.74"/>
    <s v="PDTR-0811CUCW"/>
    <x v="0"/>
    <s v="FVN00231"/>
    <s v="FLJE00019159"/>
    <d v="2008-03-13T00:00:00"/>
    <d v="2008-03-13T00:00:00"/>
    <s v="Yes"/>
    <s v="X Operations-Tri-County"/>
    <x v="0"/>
  </r>
  <r>
    <s v="PD"/>
    <s v="3000"/>
    <s v="FLJE00019159"/>
    <s v="CF10-OP310-6110-8870"/>
    <s v="CF10"/>
    <s v="OP310"/>
    <s v="6110"/>
    <x v="2"/>
    <s v=""/>
    <n v="129.12"/>
    <s v="PDTR-0811CUCW"/>
    <x v="0"/>
    <s v="FVN00922"/>
    <s v="FLJE00019159"/>
    <d v="2008-03-13T00:00:00"/>
    <d v="2008-03-13T00:00:00"/>
    <s v="Yes"/>
    <s v="X Operations-Tri-County"/>
    <x v="0"/>
  </r>
  <r>
    <s v="PD"/>
    <s v="3000"/>
    <s v="FLJE00019159"/>
    <s v="CF10-OP310-6110-8940"/>
    <s v="CF10"/>
    <s v="OP310"/>
    <s v="6110"/>
    <x v="6"/>
    <s v=""/>
    <n v="434.88"/>
    <s v="PDTR-0811CUCW"/>
    <x v="0"/>
    <s v="FVN05485"/>
    <s v="FLJE00019159"/>
    <d v="2008-03-13T00:00:00"/>
    <d v="2008-03-13T00:00:00"/>
    <s v="Yes"/>
    <s v="X Operations-Tri-County"/>
    <x v="0"/>
  </r>
  <r>
    <s v="PD"/>
    <s v="3000"/>
    <s v="FLJE00019159"/>
    <s v="CF00-OP300-6110-8890"/>
    <s v="CF00"/>
    <s v="OP300"/>
    <s v="6110"/>
    <x v="1"/>
    <s v=""/>
    <n v="162.88"/>
    <s v="PDTR-0811CUCW"/>
    <x v="0"/>
    <s v="FVN00837"/>
    <s v="FLJE00019159"/>
    <d v="2008-03-13T00:00:00"/>
    <d v="2008-03-13T00:00:00"/>
    <s v="Yes"/>
    <s v="X Engineering and Measurement"/>
    <x v="0"/>
  </r>
  <r>
    <s v="PD"/>
    <s v="3000"/>
    <s v="FLJE00019159"/>
    <s v="CF00-OP300-6110-8900"/>
    <s v="CF00"/>
    <s v="OP300"/>
    <s v="6110"/>
    <x v="4"/>
    <s v=""/>
    <n v="285.04000000000002"/>
    <s v="PDTR-0811CUCW"/>
    <x v="0"/>
    <s v="FVN00837"/>
    <s v="FLJE00019159"/>
    <d v="2008-03-13T00:00:00"/>
    <d v="2008-03-13T00:00:00"/>
    <s v="Yes"/>
    <s v="X Engineering and Measurement"/>
    <x v="0"/>
  </r>
  <r>
    <s v="PD"/>
    <s v="3000"/>
    <s v="FLJE00019159"/>
    <s v="CF00-OP300-6110-8910"/>
    <s v="CF00"/>
    <s v="OP300"/>
    <s v="6110"/>
    <x v="5"/>
    <s v=""/>
    <n v="223.96"/>
    <s v="PDTR-0811CUCW"/>
    <x v="0"/>
    <s v="FVN00837"/>
    <s v="FLJE00019159"/>
    <d v="2008-03-13T00:00:00"/>
    <d v="2008-03-13T00:00:00"/>
    <s v="Yes"/>
    <s v="X Engineering and Measurement"/>
    <x v="0"/>
  </r>
  <r>
    <s v="PD"/>
    <s v="3000"/>
    <s v="FLJE00019159"/>
    <s v="CF00-OP300-6110-8890"/>
    <s v="CF00"/>
    <s v="OP300"/>
    <s v="6110"/>
    <x v="1"/>
    <s v=""/>
    <n v="216.6"/>
    <s v="PDTR-0811CUCW"/>
    <x v="0"/>
    <s v="FVN00596"/>
    <s v="FLJE00019159"/>
    <d v="2008-03-13T00:00:00"/>
    <d v="2008-03-13T00:00:00"/>
    <s v="Yes"/>
    <s v="X Engineering and Measurement"/>
    <x v="0"/>
  </r>
  <r>
    <s v="PD"/>
    <s v="3000"/>
    <s v="FLJE00019159"/>
    <s v="CF00-OP300-6110-8900"/>
    <s v="CF00"/>
    <s v="OP300"/>
    <s v="6110"/>
    <x v="4"/>
    <s v=""/>
    <n v="216.6"/>
    <s v="PDTR-0811CUCW"/>
    <x v="0"/>
    <s v="FVN00596"/>
    <s v="FLJE00019159"/>
    <d v="2008-03-13T00:00:00"/>
    <d v="2008-03-13T00:00:00"/>
    <s v="Yes"/>
    <s v="X Engineering and Measurement"/>
    <x v="0"/>
  </r>
  <r>
    <s v="PD"/>
    <s v="3000"/>
    <s v="FLJE00019159"/>
    <s v="CF10-OP310-6110-8870"/>
    <s v="CF10"/>
    <s v="OP310"/>
    <s v="6110"/>
    <x v="2"/>
    <s v=""/>
    <n v="272.27999999999997"/>
    <s v="PDTR-0811CUCW"/>
    <x v="0"/>
    <s v="FVN00636"/>
    <s v="FLJE00019159"/>
    <d v="2008-03-13T00:00:00"/>
    <d v="2008-03-13T00:00:00"/>
    <s v="Yes"/>
    <s v="X Operations-Tri-County"/>
    <x v="0"/>
  </r>
  <r>
    <s v="PD"/>
    <s v="3000"/>
    <s v="FLJE00019222"/>
    <s v="CF10-OP310-6110-8920"/>
    <s v="CF10"/>
    <s v="OP310"/>
    <s v="6110"/>
    <x v="0"/>
    <s v=""/>
    <n v="108.48"/>
    <s v="PDTR-0813CUCW"/>
    <x v="0"/>
    <s v="FVN00293"/>
    <s v="FLJE00019222"/>
    <d v="2008-03-26T00:00:00"/>
    <d v="2008-03-26T00:00:00"/>
    <s v="Yes"/>
    <s v="X Operations-Tri-County"/>
    <x v="0"/>
  </r>
  <r>
    <s v="PD"/>
    <s v="3000"/>
    <s v="FLJE00019222"/>
    <s v="CF10-OP310-6110-8870"/>
    <s v="CF10"/>
    <s v="OP310"/>
    <s v="6110"/>
    <x v="2"/>
    <s v=""/>
    <n v="129.12"/>
    <s v="PDTR-0813CUCW"/>
    <x v="0"/>
    <s v="FVN00922"/>
    <s v="FLJE00019222"/>
    <d v="2008-03-26T00:00:00"/>
    <d v="2008-03-26T00:00:00"/>
    <s v="Yes"/>
    <s v="X Operations-Tri-County"/>
    <x v="0"/>
  </r>
  <r>
    <s v="PD"/>
    <s v="3000"/>
    <s v="FLJE00019222"/>
    <s v="CF10-OP310-6110-8920"/>
    <s v="CF10"/>
    <s v="OP310"/>
    <s v="6110"/>
    <x v="0"/>
    <s v=""/>
    <n v="129.12"/>
    <s v="PDTR-0813CUCW"/>
    <x v="0"/>
    <s v="FVN00922"/>
    <s v="FLJE00019222"/>
    <d v="2008-03-26T00:00:00"/>
    <d v="2008-03-26T00:00:00"/>
    <s v="Yes"/>
    <s v="X Operations-Tri-County"/>
    <x v="0"/>
  </r>
  <r>
    <s v="PD"/>
    <s v="3000"/>
    <s v="FLJE00019222"/>
    <s v="CF10-OP310-6110-8870"/>
    <s v="CF10"/>
    <s v="OP310"/>
    <s v="6110"/>
    <x v="2"/>
    <s v=""/>
    <n v="189.84"/>
    <s v="PDTR-0813CUCW"/>
    <x v="0"/>
    <s v="FVN00293"/>
    <s v="FLJE00019222"/>
    <d v="2008-03-26T00:00:00"/>
    <d v="2008-03-26T00:00:00"/>
    <s v="Yes"/>
    <s v="X Operations-Tri-County"/>
    <x v="0"/>
  </r>
  <r>
    <s v="PD"/>
    <s v="3000"/>
    <s v="FLJE00019222"/>
    <s v="CF10-OP310-6110-8900"/>
    <s v="CF10"/>
    <s v="OP310"/>
    <s v="6110"/>
    <x v="4"/>
    <s v=""/>
    <n v="108.72"/>
    <s v="PDTR-0813CUCW"/>
    <x v="0"/>
    <s v="FVN05485"/>
    <s v="FLJE00019222"/>
    <d v="2008-03-26T00:00:00"/>
    <d v="2008-03-26T00:00:00"/>
    <s v="Yes"/>
    <s v="X Operations-Tri-County"/>
    <x v="0"/>
  </r>
  <r>
    <s v="PD"/>
    <s v="3000"/>
    <s v="FLJE00019222"/>
    <s v="CF10-OP310-6110-8940"/>
    <s v="CF10"/>
    <s v="OP310"/>
    <s v="6110"/>
    <x v="6"/>
    <s v=""/>
    <n v="434.88"/>
    <s v="PDTR-0813CUCW"/>
    <x v="0"/>
    <s v="FVN05485"/>
    <s v="FLJE00019222"/>
    <d v="2008-03-26T00:00:00"/>
    <d v="2008-03-26T00:00:00"/>
    <s v="Yes"/>
    <s v="X Operations-Tri-County"/>
    <x v="0"/>
  </r>
  <r>
    <s v="PD"/>
    <s v="3000"/>
    <s v="FLJE00019222"/>
    <s v="CF10-OP310-6110-8930"/>
    <s v="CF10"/>
    <s v="OP310"/>
    <s v="6110"/>
    <x v="3"/>
    <s v=""/>
    <n v="224.51"/>
    <s v="PDTR-0813CUCW"/>
    <x v="0"/>
    <s v="FVN00921"/>
    <s v="FLJE00019222"/>
    <d v="2008-03-26T00:00:00"/>
    <d v="2008-03-26T00:00:00"/>
    <s v="Yes"/>
    <s v="X Operations-Tri-County"/>
    <x v="0"/>
  </r>
  <r>
    <s v="PD"/>
    <s v="3000"/>
    <s v="FLJE00019222"/>
    <s v="CF00-OP300-6110-8890"/>
    <s v="CF00"/>
    <s v="OP300"/>
    <s v="6110"/>
    <x v="1"/>
    <s v=""/>
    <n v="40.72"/>
    <s v="PDTR-0813CUCW"/>
    <x v="0"/>
    <s v="FVN00837"/>
    <s v="FLJE00019222"/>
    <d v="2008-03-26T00:00:00"/>
    <d v="2008-03-26T00:00:00"/>
    <s v="Yes"/>
    <s v="X Engineering and Measurement"/>
    <x v="0"/>
  </r>
  <r>
    <s v="PD"/>
    <s v="3000"/>
    <s v="FLJE00019222"/>
    <s v="CF00-OP300-6110-8900"/>
    <s v="CF00"/>
    <s v="OP300"/>
    <s v="6110"/>
    <x v="4"/>
    <s v=""/>
    <n v="81.44"/>
    <s v="PDTR-0813CUCW"/>
    <x v="0"/>
    <s v="FVN00837"/>
    <s v="FLJE00019222"/>
    <d v="2008-03-26T00:00:00"/>
    <d v="2008-03-26T00:00:00"/>
    <s v="Yes"/>
    <s v="X Engineering and Measurement"/>
    <x v="0"/>
  </r>
  <r>
    <s v="PD"/>
    <s v="3000"/>
    <s v="FLJE00019222"/>
    <s v="CF00-OP300-6110-8910"/>
    <s v="CF00"/>
    <s v="OP300"/>
    <s v="6110"/>
    <x v="5"/>
    <s v=""/>
    <n v="162.88"/>
    <s v="PDTR-0813CUCW"/>
    <x v="0"/>
    <s v="FVN00837"/>
    <s v="FLJE00019222"/>
    <d v="2008-03-26T00:00:00"/>
    <d v="2008-03-26T00:00:00"/>
    <s v="Yes"/>
    <s v="X Engineering and Measurement"/>
    <x v="0"/>
  </r>
  <r>
    <s v="AA"/>
    <s v="3000"/>
    <s v="FLJE00019318"/>
    <s v="CF10-OP310-6110-8930"/>
    <s v="CF10"/>
    <s v="OP310"/>
    <s v="6110"/>
    <x v="3"/>
    <s v=" "/>
    <n v="-279.93"/>
    <s v="SV103 Payroll Accrual 1"/>
    <x v="0"/>
    <s v="Z_SV103_PA1"/>
    <s v="FLJE00019317"/>
    <d v="2008-04-30T00:00:00"/>
    <d v="2008-05-05T00:00:00"/>
    <s v="Yes"/>
    <s v="X Operations-Tri-County"/>
    <x v="0"/>
  </r>
  <r>
    <s v="E4SE-ADJ"/>
    <s v="CU00"/>
    <s v="JRNL00031420"/>
    <s v="CF10-FC300-7830-8870"/>
    <s v="CF10"/>
    <s v="FC300"/>
    <s v="7830"/>
    <x v="2"/>
    <s v=""/>
    <n v="8.26"/>
    <s v="FRP400"/>
    <x v="0"/>
    <s v=""/>
    <s v="JRNL00031420"/>
    <d v="2008-08-31T00:00:00"/>
    <d v="2008-09-04T00:00:00"/>
    <s v="Yes"/>
    <s v="X Facilities-Florida"/>
    <x v="2"/>
  </r>
  <r>
    <s v="AA"/>
    <s v="3000"/>
    <s v="FLJE00019318"/>
    <s v="CF10-OP310-6120-8930"/>
    <s v="CF10"/>
    <s v="OP310"/>
    <s v="6120"/>
    <x v="3"/>
    <s v=" "/>
    <n v="-57.48"/>
    <s v="SV103 Payroll Accrual 1"/>
    <x v="0"/>
    <s v="Z_SV103_PA1"/>
    <s v="FLJE00019317"/>
    <d v="2008-04-30T00:00:00"/>
    <d v="2008-05-05T00:00:00"/>
    <s v="Yes"/>
    <s v="X Operations-Tri-County"/>
    <x v="1"/>
  </r>
  <r>
    <s v="AA"/>
    <s v="CU00"/>
    <s v="JRNL00037316"/>
    <s v="CF20-OP320-6120-8940"/>
    <s v="CF20"/>
    <s v="OP320"/>
    <s v="6120"/>
    <x v="6"/>
    <s v=" "/>
    <n v="-1.5"/>
    <s v="OP320_Payroll Accrual 1B"/>
    <x v="0"/>
    <s v="8_OP320_PA1B"/>
    <s v="JRNL00037312"/>
    <d v="2008-12-31T00:00:00"/>
    <d v="2009-01-09T00:00:00"/>
    <s v="Yes"/>
    <s v="X Operations-Citrus County"/>
    <x v="1"/>
  </r>
  <r>
    <s v="AA"/>
    <s v="CU00"/>
    <s v="JRNL00039000"/>
    <s v="CF20-OP320-6120-8920"/>
    <s v="CF20"/>
    <s v="OP320"/>
    <s v="6120"/>
    <x v="0"/>
    <s v=" "/>
    <n v="1.35"/>
    <s v="OP320_Payroll Accrual 1B"/>
    <x v="0"/>
    <s v="8_OP320_PA1B"/>
    <s v="Recipient Acct"/>
    <d v="2008-12-31T00:00:00"/>
    <d v="2009-01-09T00:00:00"/>
    <s v="Yes"/>
    <s v="X Operations-Citrus County"/>
    <x v="1"/>
  </r>
  <r>
    <s v="AA"/>
    <s v="CU00"/>
    <s v="JRNL00039000"/>
    <s v="CF20-OP320-6120-8930"/>
    <s v="CF20"/>
    <s v="OP320"/>
    <s v="6120"/>
    <x v="3"/>
    <s v=" "/>
    <n v="5.72"/>
    <s v="OP320_Payroll Accrual 1B"/>
    <x v="0"/>
    <s v="8_OP320_PA1B"/>
    <s v="Recipient Acct"/>
    <d v="2008-12-31T00:00:00"/>
    <d v="2009-01-09T00:00:00"/>
    <s v="Yes"/>
    <s v="X Operations-Citrus County"/>
    <x v="1"/>
  </r>
  <r>
    <s v="AA"/>
    <s v="CU00"/>
    <s v="JRNL00033571"/>
    <s v="CF10-OP310-6120-8870"/>
    <s v="CF10"/>
    <s v="OP310"/>
    <s v="6120"/>
    <x v="2"/>
    <s v=" "/>
    <n v="119.07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3571"/>
    <s v="CF10-OP310-6120-8920"/>
    <s v="CF10"/>
    <s v="OP310"/>
    <s v="6120"/>
    <x v="0"/>
    <s v=" "/>
    <n v="22.65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3571"/>
    <s v="CF00-OP310-6120-8870"/>
    <s v="CF00"/>
    <s v="OP310"/>
    <s v="6120"/>
    <x v="2"/>
    <s v=" "/>
    <n v="7.65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3571"/>
    <s v="CF00-OP310-6120-8920"/>
    <s v="CF00"/>
    <s v="OP310"/>
    <s v="6120"/>
    <x v="0"/>
    <s v=" "/>
    <n v="11.48"/>
    <s v="OP310_Payroll Accrual 1B"/>
    <x v="0"/>
    <s v="8_OP310_PA1B"/>
    <s v="Recipient Acct"/>
    <d v="2008-09-30T00:00:00"/>
    <d v="2008-10-06T00:00:00"/>
    <s v="Yes"/>
    <s v="X Operations-Tri-County"/>
    <x v="1"/>
  </r>
  <r>
    <s v="PY"/>
    <s v="CU00"/>
    <s v="JRNL00029022"/>
    <s v="CF00-OP300-6120-8870"/>
    <s v="CF00"/>
    <s v="OP300"/>
    <s v="6120"/>
    <x v="2"/>
    <s v=""/>
    <n v="30.55"/>
    <s v="CU W30-OT/On Call/CT"/>
    <x v="0"/>
    <s v=""/>
    <s v="JRNL00029022"/>
    <d v="2008-07-25T00:00:00"/>
    <d v="2008-08-01T00:00:00"/>
    <s v="Yes"/>
    <s v="X Engineering and Measurement"/>
    <x v="1"/>
  </r>
  <r>
    <s v="PY"/>
    <s v="CU00"/>
    <s v="JRNL00029022"/>
    <s v="CF00-OP300-6120-8890"/>
    <s v="CF00"/>
    <s v="OP300"/>
    <s v="6120"/>
    <x v="1"/>
    <s v=""/>
    <n v="30.55"/>
    <s v="CU W30-OT/On Call/CT"/>
    <x v="0"/>
    <s v=""/>
    <s v="JRNL00029022"/>
    <d v="2008-07-25T00:00:00"/>
    <d v="2008-08-01T00:00:00"/>
    <s v="Yes"/>
    <s v="X Engineering and Measurement"/>
    <x v="1"/>
  </r>
  <r>
    <s v="PY"/>
    <s v="CU00"/>
    <s v="JRNL00029022"/>
    <s v="CF00-OP300-6120-8910"/>
    <s v="CF00"/>
    <s v="OP300"/>
    <s v="6120"/>
    <x v="5"/>
    <s v=""/>
    <n v="45.82"/>
    <s v="CU W30-OT/On Call/CT"/>
    <x v="0"/>
    <s v=""/>
    <s v="JRNL00029022"/>
    <d v="2008-07-25T00:00:00"/>
    <d v="2008-08-01T00:00:00"/>
    <s v="Yes"/>
    <s v="X Engineering and Measurement"/>
    <x v="1"/>
  </r>
  <r>
    <s v="PY"/>
    <s v="CU00"/>
    <s v="JRNL00029022"/>
    <s v="CF10-OP310-6120-8870"/>
    <s v="CF10"/>
    <s v="OP310"/>
    <s v="6120"/>
    <x v="2"/>
    <s v=""/>
    <n v="20.39"/>
    <s v="CU W30-OT/On Call/CT"/>
    <x v="0"/>
    <s v=""/>
    <s v="JRNL00029022"/>
    <d v="2008-07-25T00:00:00"/>
    <d v="2008-08-01T00:00:00"/>
    <s v="Yes"/>
    <s v="X Operations-Tri-County"/>
    <x v="1"/>
  </r>
  <r>
    <s v="SYS-AP"/>
    <s v="3000"/>
    <s v="FLJE00018643"/>
    <s v="CF20-OP320-6290-8940"/>
    <s v="CF20"/>
    <s v="OP320"/>
    <s v="6290"/>
    <x v="6"/>
    <s v=""/>
    <n v="246.56"/>
    <s v="HD SUPPLY WATERWORKS, LTD."/>
    <x v="0"/>
    <s v="SP31832637.001"/>
    <s v="FVO0039279"/>
    <d v="2008-01-23T00:00:00"/>
    <d v="2008-01-23T00:00:00"/>
    <s v="Yes"/>
    <s v="X Operations-Citrus County"/>
    <x v="9"/>
  </r>
  <r>
    <s v="SYS-AP"/>
    <s v="3000"/>
    <s v="FLJE00018643"/>
    <s v="CF20-OP320-6290-8940"/>
    <s v="CF20"/>
    <s v="OP320"/>
    <s v="6290"/>
    <x v="6"/>
    <s v=""/>
    <n v="17.260000000000002"/>
    <s v="HD SUPPLY WATERWORKS, LTD."/>
    <x v="0"/>
    <s v="SP31832637.001"/>
    <s v="FVO0039279"/>
    <d v="2008-01-23T00:00:00"/>
    <d v="2008-01-23T00:00:00"/>
    <s v="Yes"/>
    <s v="X Operations-Citrus County"/>
    <x v="9"/>
  </r>
  <r>
    <s v="AA"/>
    <s v="CU00"/>
    <s v="JRNL00027629"/>
    <s v="CF10-OP310-6120-8870"/>
    <s v="CF10"/>
    <s v="OP310"/>
    <s v="6120"/>
    <x v="2"/>
    <s v=""/>
    <n v="-8.8699999999999992"/>
    <s v="OP310_Payroll Accrual 1B"/>
    <x v="0"/>
    <s v="8_OP310_PA1B"/>
    <s v="JRNL00027621"/>
    <d v="2008-07-31T00:00:00"/>
    <d v="2008-08-06T00:00:00"/>
    <s v="Yes"/>
    <s v="X Operations-Tri-County"/>
    <x v="1"/>
  </r>
  <r>
    <s v="AA"/>
    <s v="CU00"/>
    <s v="JRNL00027629"/>
    <s v="CF10-OP310-6120-8920"/>
    <s v="CF10"/>
    <s v="OP310"/>
    <s v="6120"/>
    <x v="0"/>
    <s v=""/>
    <n v="-0.16"/>
    <s v="OP310_Payroll Accrual 1B"/>
    <x v="0"/>
    <s v="8_OP310_PA1B"/>
    <s v="JRNL00027621"/>
    <d v="2008-07-31T00:00:00"/>
    <d v="2008-08-06T00:00:00"/>
    <s v="Yes"/>
    <s v="X Operations-Tri-County"/>
    <x v="1"/>
  </r>
  <r>
    <s v="AA"/>
    <s v="CU00"/>
    <s v="JRNL00027629"/>
    <s v="CF10-OP310-6120-8930"/>
    <s v="CF10"/>
    <s v="OP310"/>
    <s v="6120"/>
    <x v="3"/>
    <s v=""/>
    <n v="-1.53"/>
    <s v="OP310_Payroll Accrual 1B"/>
    <x v="0"/>
    <s v="8_OP310_PA1B"/>
    <s v="JRNL00027621"/>
    <d v="2008-07-31T00:00:00"/>
    <d v="2008-08-06T00:00:00"/>
    <s v="Yes"/>
    <s v="X Operations-Tri-County"/>
    <x v="1"/>
  </r>
  <r>
    <s v="AA"/>
    <s v="CU00"/>
    <s v="JRNL00031519"/>
    <s v="CF10-OP310-6120-8870"/>
    <s v="CF10"/>
    <s v="OP310"/>
    <s v="6120"/>
    <x v="2"/>
    <s v=" "/>
    <n v="-117.3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1519"/>
    <s v="CF10-OP310-6120-8920"/>
    <s v="CF10"/>
    <s v="OP310"/>
    <s v="6120"/>
    <x v="0"/>
    <s v=" "/>
    <n v="-1.23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1519"/>
    <s v="CF10-OP310-6120-8930"/>
    <s v="CF10"/>
    <s v="OP310"/>
    <s v="6120"/>
    <x v="3"/>
    <s v=" "/>
    <n v="-33.57"/>
    <s v="OP310_Payroll Accrual 1B"/>
    <x v="0"/>
    <s v="8_OP310_PA1B"/>
    <s v="Recipient Acct"/>
    <d v="2008-09-30T00:00:00"/>
    <d v="2008-10-06T00:00:00"/>
    <s v="Yes"/>
    <s v="X Operations-Tri-County"/>
    <x v="1"/>
  </r>
  <r>
    <s v="AA"/>
    <s v="CU00"/>
    <s v="JRNL00037312"/>
    <s v="CF10-OP310-6120-8940"/>
    <s v="CF10"/>
    <s v="OP310"/>
    <s v="6120"/>
    <x v="6"/>
    <s v=" "/>
    <n v="17.12"/>
    <s v="OP310_Payroll Accrual 1B"/>
    <x v="0"/>
    <s v="8_OP310_PA1B"/>
    <s v="Recipient Acct"/>
    <d v="2008-11-30T00:00:00"/>
    <d v="2008-12-03T00:00:00"/>
    <s v="Yes"/>
    <s v="X Operations-Tri-County"/>
    <x v="1"/>
  </r>
  <r>
    <s v="AA"/>
    <s v="CU00"/>
    <s v="JRNL00031517"/>
    <s v="CF10-OP310-6120-8870"/>
    <s v="CF10"/>
    <s v="OP310"/>
    <s v="6120"/>
    <x v="2"/>
    <s v=" "/>
    <n v="117.3"/>
    <s v="OP310_Payroll Accrual 1B"/>
    <x v="0"/>
    <s v="8_OP310_PA1B"/>
    <s v="Recipient Acct"/>
    <d v="2008-08-31T00:00:00"/>
    <d v="2008-09-05T00:00:00"/>
    <s v="Yes"/>
    <s v="X Operations-Tri-County"/>
    <x v="1"/>
  </r>
  <r>
    <s v="AA"/>
    <s v="CU00"/>
    <s v="JRNL00031517"/>
    <s v="CF10-OP310-6120-8920"/>
    <s v="CF10"/>
    <s v="OP310"/>
    <s v="6120"/>
    <x v="0"/>
    <s v=" "/>
    <n v="1.23"/>
    <s v="OP310_Payroll Accrual 1B"/>
    <x v="0"/>
    <s v="8_OP310_PA1B"/>
    <s v="Recipient Acct"/>
    <d v="2008-08-31T00:00:00"/>
    <d v="2008-09-05T00:00:00"/>
    <s v="Yes"/>
    <s v="X Operations-Tri-County"/>
    <x v="1"/>
  </r>
  <r>
    <s v="AA"/>
    <s v="CU00"/>
    <s v="JRNL00031517"/>
    <s v="CF10-OP310-6120-8930"/>
    <s v="CF10"/>
    <s v="OP310"/>
    <s v="6120"/>
    <x v="3"/>
    <s v=" "/>
    <n v="33.57"/>
    <s v="OP310_Payroll Accrual 1B"/>
    <x v="0"/>
    <s v="8_OP310_PA1B"/>
    <s v="Recipient Acct"/>
    <d v="2008-08-31T00:00:00"/>
    <d v="2008-09-05T00:00:00"/>
    <s v="Yes"/>
    <s v="X Operations-Tri-County"/>
    <x v="1"/>
  </r>
  <r>
    <s v="AA"/>
    <s v="CU00"/>
    <s v="JRNL00037312"/>
    <s v="CF10-OP310-6120-8870"/>
    <s v="CF10"/>
    <s v="OP310"/>
    <s v="6120"/>
    <x v="2"/>
    <s v=" "/>
    <n v="200.36"/>
    <s v="OP310_Payroll Accrual 1B"/>
    <x v="0"/>
    <s v="8_OP310_PA1B"/>
    <s v="Recipient Acct"/>
    <d v="2008-11-30T00:00:00"/>
    <d v="2008-12-03T00:00:00"/>
    <s v="Yes"/>
    <s v="X Operations-Tri-County"/>
    <x v="1"/>
  </r>
  <r>
    <s v="AA"/>
    <s v="CU00"/>
    <s v="JRNL00037312"/>
    <s v="CF10-OP310-6120-8920"/>
    <s v="CF10"/>
    <s v="OP310"/>
    <s v="6120"/>
    <x v="0"/>
    <s v=" "/>
    <n v="9.6199999999999992"/>
    <s v="OP310_Payroll Accrual 1B"/>
    <x v="0"/>
    <s v="8_OP310_PA1B"/>
    <s v="Recipient Acct"/>
    <d v="2008-11-30T00:00:00"/>
    <d v="2008-12-03T00:00:00"/>
    <s v="Yes"/>
    <s v="X Operations-Tri-County"/>
    <x v="1"/>
  </r>
  <r>
    <s v="AA"/>
    <s v="CU00"/>
    <s v="JRNL00037312"/>
    <s v="CF10-OP310-6120-8930"/>
    <s v="CF10"/>
    <s v="OP310"/>
    <s v="6120"/>
    <x v="3"/>
    <s v=" "/>
    <n v="10.49"/>
    <s v="OP310_Payroll Accrual 1B"/>
    <x v="0"/>
    <s v="8_OP310_PA1B"/>
    <s v="Recipient Acct"/>
    <d v="2008-11-30T00:00:00"/>
    <d v="2008-12-03T00:00:00"/>
    <s v="Yes"/>
    <s v="X Operations-Tri-County"/>
    <x v="1"/>
  </r>
  <r>
    <s v="AA"/>
    <s v="CU00"/>
    <s v="JRNL00029387"/>
    <s v="CF10-OP310-6120-8920"/>
    <s v="CF10"/>
    <s v="OP310"/>
    <s v="6120"/>
    <x v="0"/>
    <s v=" "/>
    <n v="12.6"/>
    <s v="OP310_Payroll Accrual 1B"/>
    <x v="0"/>
    <s v="8_OP310_PA1B"/>
    <s v="Recipient Acct"/>
    <d v="2008-07-31T00:00:00"/>
    <d v="2008-08-06T00:00:00"/>
    <s v="Yes"/>
    <s v="X Operations-Tri-County"/>
    <x v="1"/>
  </r>
  <r>
    <s v="AA"/>
    <s v="CU00"/>
    <s v="JRNL00029387"/>
    <s v="CF10-OP310-6120-8930"/>
    <s v="CF10"/>
    <s v="OP310"/>
    <s v="6120"/>
    <x v="3"/>
    <s v=" "/>
    <n v="41.77"/>
    <s v="OP310_Payroll Accrual 1B"/>
    <x v="0"/>
    <s v="8_OP310_PA1B"/>
    <s v="Recipient Acct"/>
    <d v="2008-07-31T00:00:00"/>
    <d v="2008-08-06T00:00:00"/>
    <s v="Yes"/>
    <s v="X Operations-Tri-County"/>
    <x v="1"/>
  </r>
  <r>
    <s v="AA"/>
    <s v="CU00"/>
    <s v="JRNL00029387"/>
    <s v="CF10-OP310-6120-8870"/>
    <s v="CF10"/>
    <s v="OP310"/>
    <s v="6120"/>
    <x v="2"/>
    <s v=" "/>
    <n v="104.4"/>
    <s v="OP310_Payroll Accrual 1B"/>
    <x v="0"/>
    <s v="8_OP310_PA1B"/>
    <s v="Recipient Acct"/>
    <d v="2008-07-31T00:00:00"/>
    <d v="2008-08-06T00:00:00"/>
    <s v="Yes"/>
    <s v="X Operations-Tri-County"/>
    <x v="1"/>
  </r>
  <r>
    <s v="AA"/>
    <s v="CU00"/>
    <s v="JRNL00029387"/>
    <s v="CF00-OP310-6120-8870"/>
    <s v="CF00"/>
    <s v="OP310"/>
    <s v="6120"/>
    <x v="2"/>
    <s v=" "/>
    <n v="9.49"/>
    <s v="OP310_Payroll Accrual 1B"/>
    <x v="0"/>
    <s v="8_OP310_PA1B"/>
    <s v="Recipient Acct"/>
    <d v="2008-07-31T00:00:00"/>
    <d v="2008-08-06T00:00:00"/>
    <s v="Yes"/>
    <s v="X Operations-Tri-County"/>
    <x v="1"/>
  </r>
  <r>
    <s v="AA"/>
    <s v="3000"/>
    <s v="JRNL00025753"/>
    <s v="CF20-OP320-6120-8910"/>
    <s v="CF20"/>
    <s v="OP320"/>
    <s v="6120"/>
    <x v="5"/>
    <s v=" "/>
    <n v="-0.52"/>
    <s v="PAY_ACCR"/>
    <x v="0"/>
    <s v=""/>
    <s v="JRNL00025753"/>
    <d v="2008-05-31T00:00:00"/>
    <d v="2008-06-07T00:00:00"/>
    <s v="Yes"/>
    <s v="X Operations-Citrus County"/>
    <x v="1"/>
  </r>
  <r>
    <s v="AA"/>
    <s v="3000"/>
    <s v="JRNL00025753"/>
    <s v="CF20-OP320-6120-8910"/>
    <s v="CF20"/>
    <s v="OP320"/>
    <s v="6120"/>
    <x v="5"/>
    <s v=" "/>
    <n v="-1.62"/>
    <s v="PAY_ACCR"/>
    <x v="0"/>
    <s v=""/>
    <s v="JRNL00025753"/>
    <d v="2008-05-31T00:00:00"/>
    <d v="2008-06-07T00:00:00"/>
    <s v="Yes"/>
    <s v="X Operations-Citrus County"/>
    <x v="1"/>
  </r>
  <r>
    <s v="AA"/>
    <s v="3000"/>
    <s v="JRNL00025753"/>
    <s v="CF10-OP320-6120-8940"/>
    <s v="CF10"/>
    <s v="OP320"/>
    <s v="6120"/>
    <x v="6"/>
    <s v=" "/>
    <n v="-6.31"/>
    <s v="PAY_ACCR"/>
    <x v="0"/>
    <s v=""/>
    <s v="JRNL00025753"/>
    <d v="2008-05-31T00:00:00"/>
    <d v="2008-06-07T00:00:00"/>
    <s v="Yes"/>
    <s v="X Operations-Citrus County"/>
    <x v="1"/>
  </r>
  <r>
    <s v="PD"/>
    <s v="3000"/>
    <s v="FLJE00019567"/>
    <s v="CF00-OP300-6110-8870"/>
    <s v="CF00"/>
    <s v="OP300"/>
    <s v="6110"/>
    <x v="2"/>
    <s v=""/>
    <n v="40.72"/>
    <s v="PDTR-0817CUCW"/>
    <x v="0"/>
    <s v="FVN00837"/>
    <s v="FLJE00019567"/>
    <d v="2008-04-25T00:00:00"/>
    <d v="2008-04-28T00:00:00"/>
    <s v="Yes"/>
    <s v="X Engineering and Measurement"/>
    <x v="0"/>
  </r>
  <r>
    <s v="PD"/>
    <s v="3000"/>
    <s v="FLJE00019567"/>
    <s v="CF00-OP300-6110-8900"/>
    <s v="CF00"/>
    <s v="OP300"/>
    <s v="6110"/>
    <x v="4"/>
    <s v=""/>
    <n v="61.08"/>
    <s v="PDTR-0817CUCW"/>
    <x v="0"/>
    <s v="FVN00837"/>
    <s v="FLJE00019567"/>
    <d v="2008-04-25T00:00:00"/>
    <d v="2008-04-28T00:00:00"/>
    <s v="Yes"/>
    <s v="X Engineering and Measurement"/>
    <x v="0"/>
  </r>
  <r>
    <s v="PD"/>
    <s v="3000"/>
    <s v="FLJE00019567"/>
    <s v="CF00-OP300-6110-8910"/>
    <s v="CF00"/>
    <s v="OP300"/>
    <s v="6110"/>
    <x v="5"/>
    <s v=""/>
    <n v="366.48"/>
    <s v="PDTR-0817CUCW"/>
    <x v="0"/>
    <s v="FVN00837"/>
    <s v="FLJE00019567"/>
    <d v="2008-04-25T00:00:00"/>
    <d v="2008-04-28T00:00:00"/>
    <s v="Yes"/>
    <s v="X Engineering and Measurement"/>
    <x v="0"/>
  </r>
  <r>
    <s v="PY"/>
    <s v="CU00"/>
    <s v="JRNL00028990"/>
    <s v="CF00-OP300-6120-8870"/>
    <s v="CF00"/>
    <s v="OP300"/>
    <s v="6120"/>
    <x v="2"/>
    <s v=""/>
    <n v="91.64"/>
    <s v="CU W28-OT/On Call/CT"/>
    <x v="0"/>
    <s v=""/>
    <s v="JRNL00028990"/>
    <d v="2008-07-11T00:00:00"/>
    <d v="2008-08-01T00:00:00"/>
    <s v="Yes"/>
    <s v="X Engineering and Measurement"/>
    <x v="1"/>
  </r>
  <r>
    <s v="PY"/>
    <s v="CU00"/>
    <s v="JRNL00028990"/>
    <s v="CF10-OP310-6120-8920"/>
    <s v="CF10"/>
    <s v="OP310"/>
    <s v="6120"/>
    <x v="0"/>
    <s v=""/>
    <n v="48.43"/>
    <s v="CU W28-OT/On Call/CT"/>
    <x v="0"/>
    <s v=""/>
    <s v="JRNL00028990"/>
    <d v="2008-07-11T00:00:00"/>
    <d v="2008-08-01T00:00:00"/>
    <s v="Yes"/>
    <s v="X Operations-Tri-County"/>
    <x v="1"/>
  </r>
  <r>
    <s v="E4SE-ADJ"/>
    <s v="CU00"/>
    <s v="JRNL00033550"/>
    <s v="CF10-FC300-7830-8870"/>
    <s v="CF10"/>
    <s v="FC300"/>
    <s v="7830"/>
    <x v="2"/>
    <s v=""/>
    <n v="68.319999999999993"/>
    <s v="FBX200"/>
    <x v="0"/>
    <s v=""/>
    <s v="JRNL00033550"/>
    <d v="2008-09-30T00:00:00"/>
    <d v="2008-10-06T00:00:00"/>
    <s v="Yes"/>
    <s v="X Facilities-Florida"/>
    <x v="2"/>
  </r>
  <r>
    <s v="PY"/>
    <s v="CU00"/>
    <s v="JRNL00030467"/>
    <s v="CF00-OP300-6110-8870"/>
    <s v="CF00"/>
    <s v="OP300"/>
    <s v="6110"/>
    <x v="2"/>
    <s v=""/>
    <n v="81.459999999999994"/>
    <s v="CU W33-Salaries"/>
    <x v="0"/>
    <s v=""/>
    <s v="JRNL00030467"/>
    <d v="2008-08-15T00:00:00"/>
    <d v="2008-08-21T00:00:00"/>
    <s v="Yes"/>
    <s v="X Engineering and Measurement"/>
    <x v="0"/>
  </r>
  <r>
    <s v="PY"/>
    <s v="CU00"/>
    <s v="JRNL00030467"/>
    <s v="CF10-OP310-6110-8870"/>
    <s v="CF10"/>
    <s v="OP310"/>
    <s v="6110"/>
    <x v="2"/>
    <s v=""/>
    <n v="525.54"/>
    <s v="CU W33-Salaries"/>
    <x v="0"/>
    <s v=""/>
    <s v="JRNL00030467"/>
    <d v="2008-08-15T00:00:00"/>
    <d v="2008-08-21T00:00:00"/>
    <s v="Yes"/>
    <s v="X Operations-Tri-County"/>
    <x v="0"/>
  </r>
  <r>
    <s v="PY"/>
    <s v="CU00"/>
    <s v="JRNL00030467"/>
    <s v="CF10-OP310-6110-8930"/>
    <s v="CF10"/>
    <s v="OP310"/>
    <s v="6110"/>
    <x v="3"/>
    <s v=""/>
    <n v="224.5"/>
    <s v="CU W33-Salaries"/>
    <x v="0"/>
    <s v=""/>
    <s v="JRNL00030467"/>
    <d v="2008-08-15T00:00:00"/>
    <d v="2008-08-21T00:00:00"/>
    <s v="Yes"/>
    <s v="X Operations-Tri-County"/>
    <x v="0"/>
  </r>
  <r>
    <s v="AA"/>
    <s v="3000"/>
    <s v="FLJE00019308"/>
    <s v="CF10-OP310-6120-8920"/>
    <s v="CF10"/>
    <s v="OP310"/>
    <s v="6120"/>
    <x v="0"/>
    <s v=" "/>
    <n v="1.8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20-8940"/>
    <s v="CF10"/>
    <s v="OP310"/>
    <s v="6120"/>
    <x v="6"/>
    <s v=" "/>
    <n v="5.55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10-8920"/>
    <s v="CF10"/>
    <s v="OP310"/>
    <s v="6110"/>
    <x v="0"/>
    <s v=" "/>
    <n v="18.22"/>
    <s v="CN104 Dept Charges"/>
    <x v="0"/>
    <s v="CN104_D"/>
    <s v="Recipient Acct"/>
    <d v="2008-03-31T00:00:00"/>
    <d v="2008-04-03T00:00:00"/>
    <s v="Yes"/>
    <s v="X Operations-Tri-County"/>
    <x v="0"/>
  </r>
  <r>
    <s v="AA"/>
    <s v="3000"/>
    <s v="FLJE00019308"/>
    <s v="CF10-OP310-6110-8940"/>
    <s v="CF10"/>
    <s v="OP310"/>
    <s v="6110"/>
    <x v="6"/>
    <s v=" "/>
    <n v="56.34"/>
    <s v="CN104 Dept Charges"/>
    <x v="0"/>
    <s v="CN104_D"/>
    <s v="Recipient Acct"/>
    <d v="2008-03-31T00:00:00"/>
    <d v="2008-04-03T00:00:00"/>
    <s v="Yes"/>
    <s v="X Operations-Tri-County"/>
    <x v="0"/>
  </r>
  <r>
    <s v="AA"/>
    <s v="3000"/>
    <s v="FLJE00019308"/>
    <s v="CF10-OP310-6120-8870"/>
    <s v="CF10"/>
    <s v="OP310"/>
    <s v="6120"/>
    <x v="2"/>
    <s v=" "/>
    <n v="4.74"/>
    <s v="CN104 Dept Charges"/>
    <x v="0"/>
    <s v="CN104_D"/>
    <s v="Recipient Acct"/>
    <d v="2008-03-31T00:00:00"/>
    <d v="2008-04-03T00:00:00"/>
    <s v="Yes"/>
    <s v="X Operations-Tri-County"/>
    <x v="1"/>
  </r>
  <r>
    <s v="AA"/>
    <s v="3000"/>
    <s v="FLJE00019308"/>
    <s v="CF10-OP310-6110-8870"/>
    <s v="CF10"/>
    <s v="OP310"/>
    <s v="6110"/>
    <x v="2"/>
    <s v=" "/>
    <n v="48.03"/>
    <s v="CN104 Dept Charges"/>
    <x v="0"/>
    <s v="CN104_D"/>
    <s v="Recipient Acct"/>
    <d v="2008-03-31T00:00:00"/>
    <d v="2008-04-03T00:00:00"/>
    <s v="Yes"/>
    <s v="X Operations-Tri-County"/>
    <x v="0"/>
  </r>
  <r>
    <s v="AA"/>
    <s v="3000"/>
    <s v="FLJE00019308"/>
    <s v="CF10-OP310-6110-8900"/>
    <s v="CF10"/>
    <s v="OP310"/>
    <s v="6110"/>
    <x v="4"/>
    <s v=" "/>
    <n v="4.29"/>
    <s v="CN104 Dept Charges"/>
    <x v="0"/>
    <s v="CN104_D"/>
    <s v="Recipient Acct"/>
    <d v="2008-03-31T00:00:00"/>
    <d v="2008-04-03T00:00:00"/>
    <s v="Yes"/>
    <s v="X Operations-Tri-County"/>
    <x v="0"/>
  </r>
  <r>
    <s v="AA"/>
    <s v="3000"/>
    <s v="FLJE00018999"/>
    <s v="CF10-OP310-6320-8870"/>
    <s v="CF10"/>
    <s v="OP310"/>
    <s v="6320"/>
    <x v="2"/>
    <s v=" "/>
    <n v="107.64"/>
    <s v="CN104 Dept Charges"/>
    <x v="0"/>
    <s v="CN104_D"/>
    <s v="Recipient Acct"/>
    <d v="2008-02-29T00:00:00"/>
    <d v="2008-03-05T00:00:00"/>
    <s v="Yes"/>
    <s v="X Operations-Tri-County"/>
    <x v="4"/>
  </r>
  <r>
    <s v="AA"/>
    <s v="3000"/>
    <s v="FLJE00018999"/>
    <s v="CF10-OP310-6320-8890"/>
    <s v="CF10"/>
    <s v="OP310"/>
    <s v="6320"/>
    <x v="1"/>
    <s v=" "/>
    <n v="4.5199999999999996"/>
    <s v="CN104 Dept Charges"/>
    <x v="0"/>
    <s v="CN104_D"/>
    <s v="Recipient Acct"/>
    <d v="2008-02-29T00:00:00"/>
    <d v="2008-03-05T00:00:00"/>
    <s v="Yes"/>
    <s v="X Operations-Tri-County"/>
    <x v="4"/>
  </r>
  <r>
    <s v="AA"/>
    <s v="3000"/>
    <s v="FLJE00018999"/>
    <s v="CF10-OP310-6320-8920"/>
    <s v="CF10"/>
    <s v="OP310"/>
    <s v="6320"/>
    <x v="0"/>
    <s v=" "/>
    <n v="6.4"/>
    <s v="CN104 Dept Charges"/>
    <x v="0"/>
    <s v="CN104_D"/>
    <s v="Recipient Acct"/>
    <d v="2008-02-29T00:00:00"/>
    <d v="2008-03-05T00:00:00"/>
    <s v="Yes"/>
    <s v="X Operations-Tri-County"/>
    <x v="4"/>
  </r>
  <r>
    <s v="AA"/>
    <s v="3000"/>
    <s v="FLJE00018999"/>
    <s v="CF10-OP310-6390-8870"/>
    <s v="CF10"/>
    <s v="OP310"/>
    <s v="6390"/>
    <x v="2"/>
    <s v=" "/>
    <n v="16.53"/>
    <s v="CN104 Dept Charges"/>
    <x v="0"/>
    <s v="CN104_D"/>
    <s v="Recipient Acct"/>
    <d v="2008-02-29T00:00:00"/>
    <d v="2008-03-05T00:00:00"/>
    <s v="Yes"/>
    <s v="X Operations-Tri-County"/>
    <x v="7"/>
  </r>
  <r>
    <s v="AA"/>
    <s v="3000"/>
    <s v="FLJE00018999"/>
    <s v="CF10-OP310-6390-8890"/>
    <s v="CF10"/>
    <s v="OP310"/>
    <s v="6390"/>
    <x v="1"/>
    <s v=" "/>
    <n v="0.69"/>
    <s v="CN104 Dept Charges"/>
    <x v="0"/>
    <s v="CN104_D"/>
    <s v="Recipient Acct"/>
    <d v="2008-02-29T00:00:00"/>
    <d v="2008-03-05T00:00:00"/>
    <s v="Yes"/>
    <s v="X Operations-Tri-County"/>
    <x v="7"/>
  </r>
  <r>
    <s v="AA"/>
    <s v="3000"/>
    <s v="FLJE00018999"/>
    <s v="CF10-OP310-6390-8920"/>
    <s v="CF10"/>
    <s v="OP310"/>
    <s v="6390"/>
    <x v="0"/>
    <s v=" "/>
    <n v="0.98"/>
    <s v="CN104 Dept Charges"/>
    <x v="0"/>
    <s v="CN104_D"/>
    <s v="Recipient Acct"/>
    <d v="2008-02-29T00:00:00"/>
    <d v="2008-03-05T00:00:00"/>
    <s v="Yes"/>
    <s v="X Operations-Tri-County"/>
    <x v="7"/>
  </r>
  <r>
    <s v="AA"/>
    <s v="3000"/>
    <s v="FLJE00018999"/>
    <s v="CF10-OP310-6310-8870"/>
    <s v="CF10"/>
    <s v="OP310"/>
    <s v="6310"/>
    <x v="2"/>
    <s v=" "/>
    <n v="149.88"/>
    <s v="CN104 Dept Charges"/>
    <x v="0"/>
    <s v="CN104_D"/>
    <s v="Recipient Acct"/>
    <d v="2008-02-29T00:00:00"/>
    <d v="2008-03-05T00:00:00"/>
    <s v="Yes"/>
    <s v="X Operations-Tri-County"/>
    <x v="8"/>
  </r>
  <r>
    <s v="AA"/>
    <s v="3000"/>
    <s v="FLJE00018999"/>
    <s v="CF10-OP310-6310-8890"/>
    <s v="CF10"/>
    <s v="OP310"/>
    <s v="6310"/>
    <x v="1"/>
    <s v=" "/>
    <n v="6.29"/>
    <s v="CN104 Dept Charges"/>
    <x v="0"/>
    <s v="CN104_D"/>
    <s v="Recipient Acct"/>
    <d v="2008-02-29T00:00:00"/>
    <d v="2008-03-05T00:00:00"/>
    <s v="Yes"/>
    <s v="X Operations-Tri-County"/>
    <x v="8"/>
  </r>
  <r>
    <s v="AA"/>
    <s v="3000"/>
    <s v="FLJE00018999"/>
    <s v="CF10-OP310-6310-8920"/>
    <s v="CF10"/>
    <s v="OP310"/>
    <s v="6310"/>
    <x v="0"/>
    <s v=" "/>
    <n v="8.91"/>
    <s v="CN104 Dept Charges"/>
    <x v="0"/>
    <s v="CN104_D"/>
    <s v="Recipient Acct"/>
    <d v="2008-02-29T00:00:00"/>
    <d v="2008-03-05T00:00:00"/>
    <s v="Yes"/>
    <s v="X Operations-Tri-County"/>
    <x v="8"/>
  </r>
  <r>
    <s v="AA"/>
    <s v="3000"/>
    <s v="FLJE00018999"/>
    <s v="CF10-OP310-6290-8870"/>
    <s v="CF10"/>
    <s v="OP310"/>
    <s v="6290"/>
    <x v="2"/>
    <s v=" "/>
    <n v="16.36"/>
    <s v="CN104 Dept Charges"/>
    <x v="0"/>
    <s v="CN104_D"/>
    <s v="Recipient Acct"/>
    <d v="2008-02-29T00:00:00"/>
    <d v="2008-03-05T00:00:00"/>
    <s v="Yes"/>
    <s v="X Operations-Tri-County"/>
    <x v="9"/>
  </r>
  <r>
    <s v="AA"/>
    <s v="3000"/>
    <s v="FLJE00018999"/>
    <s v="CF10-OP310-6290-8890"/>
    <s v="CF10"/>
    <s v="OP310"/>
    <s v="6290"/>
    <x v="1"/>
    <s v=" "/>
    <n v="0.69"/>
    <s v="CN104 Dept Charges"/>
    <x v="0"/>
    <s v="CN104_D"/>
    <s v="Recipient Acct"/>
    <d v="2008-02-29T00:00:00"/>
    <d v="2008-03-05T00:00:00"/>
    <s v="Yes"/>
    <s v="X Operations-Tri-County"/>
    <x v="9"/>
  </r>
  <r>
    <s v="AA"/>
    <s v="3000"/>
    <s v="FLJE00018999"/>
    <s v="CF10-OP310-6290-8920"/>
    <s v="CF10"/>
    <s v="OP310"/>
    <s v="6290"/>
    <x v="0"/>
    <s v=" "/>
    <n v="0.97"/>
    <s v="CN104 Dept Charges"/>
    <x v="0"/>
    <s v="CN104_D"/>
    <s v="Recipient Acct"/>
    <d v="2008-02-29T00:00:00"/>
    <d v="2008-03-05T00:00:00"/>
    <s v="Yes"/>
    <s v="X Operations-Tri-County"/>
    <x v="9"/>
  </r>
  <r>
    <s v="AA"/>
    <s v="3000"/>
    <s v="FLJE00018999"/>
    <s v="CF10-OP310-6250-8870"/>
    <s v="CF10"/>
    <s v="OP310"/>
    <s v="6250"/>
    <x v="2"/>
    <s v=" "/>
    <n v="40.130000000000003"/>
    <s v="CN104 Dept Charges"/>
    <x v="0"/>
    <s v="CN104_D"/>
    <s v="Recipient Acct"/>
    <d v="2008-02-29T00:00:00"/>
    <d v="2008-03-05T00:00:00"/>
    <s v="Yes"/>
    <s v="X Operations-Tri-County"/>
    <x v="13"/>
  </r>
  <r>
    <s v="AA"/>
    <s v="3000"/>
    <s v="FLJE00018999"/>
    <s v="CF10-OP310-6250-8890"/>
    <s v="CF10"/>
    <s v="OP310"/>
    <s v="6250"/>
    <x v="1"/>
    <s v=" "/>
    <n v="1.68"/>
    <s v="CN104 Dept Charges"/>
    <x v="0"/>
    <s v="CN104_D"/>
    <s v="Recipient Acct"/>
    <d v="2008-02-29T00:00:00"/>
    <d v="2008-03-05T00:00:00"/>
    <s v="Yes"/>
    <s v="X Operations-Tri-County"/>
    <x v="13"/>
  </r>
  <r>
    <s v="AA"/>
    <s v="3000"/>
    <s v="FLJE00018999"/>
    <s v="CF10-OP310-6250-8920"/>
    <s v="CF10"/>
    <s v="OP310"/>
    <s v="6250"/>
    <x v="0"/>
    <s v=" "/>
    <n v="2.38"/>
    <s v="CN104 Dept Charges"/>
    <x v="0"/>
    <s v="CN104_D"/>
    <s v="Recipient Acct"/>
    <d v="2008-02-29T00:00:00"/>
    <d v="2008-03-05T00:00:00"/>
    <s v="Yes"/>
    <s v="X Operations-Tri-County"/>
    <x v="13"/>
  </r>
  <r>
    <s v="AA"/>
    <s v="3000"/>
    <s v="FLJE00018999"/>
    <s v="CF10-OP310-6240-8870"/>
    <s v="CF10"/>
    <s v="OP310"/>
    <s v="6240"/>
    <x v="2"/>
    <s v=" "/>
    <n v="29.83"/>
    <s v="CN104 Dept Charges"/>
    <x v="0"/>
    <s v="CN104_D"/>
    <s v="Recipient Acct"/>
    <d v="2008-02-29T00:00:00"/>
    <d v="2008-03-05T00:00:00"/>
    <s v="Yes"/>
    <s v="X Operations-Tri-County"/>
    <x v="10"/>
  </r>
  <r>
    <s v="AA"/>
    <s v="3000"/>
    <s v="FLJE00018999"/>
    <s v="CF10-OP310-6240-8890"/>
    <s v="CF10"/>
    <s v="OP310"/>
    <s v="6240"/>
    <x v="1"/>
    <s v=" "/>
    <n v="1.25"/>
    <s v="CN104 Dept Charges"/>
    <x v="0"/>
    <s v="CN104_D"/>
    <s v="Recipient Acct"/>
    <d v="2008-02-29T00:00:00"/>
    <d v="2008-03-05T00:00:00"/>
    <s v="Yes"/>
    <s v="X Operations-Tri-County"/>
    <x v="10"/>
  </r>
  <r>
    <s v="AA"/>
    <s v="3000"/>
    <s v="FLJE00018999"/>
    <s v="CF10-OP310-6240-8920"/>
    <s v="CF10"/>
    <s v="OP310"/>
    <s v="6240"/>
    <x v="0"/>
    <s v=" "/>
    <n v="1.77"/>
    <s v="CN104 Dept Charges"/>
    <x v="0"/>
    <s v="CN104_D"/>
    <s v="Recipient Acct"/>
    <d v="2008-02-29T00:00:00"/>
    <d v="2008-03-05T00:00:00"/>
    <s v="Yes"/>
    <s v="X Operations-Tri-County"/>
    <x v="10"/>
  </r>
  <r>
    <s v="AA"/>
    <s v="3000"/>
    <s v="FLJE00018999"/>
    <s v="CF10-OP310-6230-8870"/>
    <s v="CF10"/>
    <s v="OP310"/>
    <s v="6230"/>
    <x v="2"/>
    <s v=" "/>
    <n v="86.79"/>
    <s v="CN104 Dept Charges"/>
    <x v="0"/>
    <s v="CN104_D"/>
    <s v="Recipient Acct"/>
    <d v="2008-02-29T00:00:00"/>
    <d v="2008-03-05T00:00:00"/>
    <s v="Yes"/>
    <s v="X Operations-Tri-County"/>
    <x v="14"/>
  </r>
  <r>
    <s v="AA"/>
    <s v="3000"/>
    <s v="FLJE00018999"/>
    <s v="CF10-OP310-6230-8890"/>
    <s v="CF10"/>
    <s v="OP310"/>
    <s v="6230"/>
    <x v="1"/>
    <s v=" "/>
    <n v="3.64"/>
    <s v="CN104 Dept Charges"/>
    <x v="0"/>
    <s v="CN104_D"/>
    <s v="Recipient Acct"/>
    <d v="2008-02-29T00:00:00"/>
    <d v="2008-03-05T00:00:00"/>
    <s v="Yes"/>
    <s v="X Operations-Tri-County"/>
    <x v="14"/>
  </r>
  <r>
    <s v="AA"/>
    <s v="3000"/>
    <s v="FLJE00018999"/>
    <s v="CF10-OP310-6230-8920"/>
    <s v="CF10"/>
    <s v="OP310"/>
    <s v="6230"/>
    <x v="0"/>
    <s v=" "/>
    <n v="5.16"/>
    <s v="CN104 Dept Charges"/>
    <x v="0"/>
    <s v="CN104_D"/>
    <s v="Recipient Acct"/>
    <d v="2008-02-29T00:00:00"/>
    <d v="2008-03-05T00:00:00"/>
    <s v="Yes"/>
    <s v="X Operations-Tri-County"/>
    <x v="14"/>
  </r>
  <r>
    <s v="AA"/>
    <s v="3000"/>
    <s v="FLJE00018999"/>
    <s v="CF10-OP310-6120-8870"/>
    <s v="CF10"/>
    <s v="OP310"/>
    <s v="6120"/>
    <x v="2"/>
    <s v=" "/>
    <n v="38.979999999999997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20-8890"/>
    <s v="CF10"/>
    <s v="OP310"/>
    <s v="6120"/>
    <x v="1"/>
    <s v=" "/>
    <n v="1.64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20-8920"/>
    <s v="CF10"/>
    <s v="OP310"/>
    <s v="6120"/>
    <x v="0"/>
    <s v=" "/>
    <n v="2.3199999999999998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20-8870"/>
    <s v="CF10"/>
    <s v="OP310"/>
    <s v="6120"/>
    <x v="2"/>
    <s v=" "/>
    <n v="5.0199999999999996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20-8890"/>
    <s v="CF10"/>
    <s v="OP310"/>
    <s v="6120"/>
    <x v="1"/>
    <s v=" "/>
    <n v="0.21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20-8920"/>
    <s v="CF10"/>
    <s v="OP310"/>
    <s v="6120"/>
    <x v="0"/>
    <s v=" "/>
    <n v="0.3"/>
    <s v="CN104 Dept Charges"/>
    <x v="0"/>
    <s v="CN104_D"/>
    <s v="Recipient Acct"/>
    <d v="2008-02-29T00:00:00"/>
    <d v="2008-03-05T00:00:00"/>
    <s v="Yes"/>
    <s v="X Operations-Tri-County"/>
    <x v="1"/>
  </r>
  <r>
    <s v="AA"/>
    <s v="3000"/>
    <s v="FLJE00018999"/>
    <s v="CF10-OP310-6110-8870"/>
    <s v="CF10"/>
    <s v="OP310"/>
    <s v="6110"/>
    <x v="2"/>
    <s v=" "/>
    <n v="50.69"/>
    <s v="CN104 Dept Charges"/>
    <x v="0"/>
    <s v="CN104_D"/>
    <s v="Recipient Acct"/>
    <d v="2008-02-29T00:00:00"/>
    <d v="2008-03-05T00:00:00"/>
    <s v="Yes"/>
    <s v="X Operations-Tri-County"/>
    <x v="0"/>
  </r>
  <r>
    <s v="AA"/>
    <s v="3000"/>
    <s v="FLJE00018999"/>
    <s v="CF10-OP310-6110-8890"/>
    <s v="CF10"/>
    <s v="OP310"/>
    <s v="6110"/>
    <x v="1"/>
    <s v=" "/>
    <n v="2.13"/>
    <s v="CN104 Dept Charges"/>
    <x v="0"/>
    <s v="CN104_D"/>
    <s v="Recipient Acct"/>
    <d v="2008-02-29T00:00:00"/>
    <d v="2008-03-05T00:00:00"/>
    <s v="Yes"/>
    <s v="X Operations-Tri-County"/>
    <x v="0"/>
  </r>
  <r>
    <s v="AA"/>
    <s v="3000"/>
    <s v="FLJE00018999"/>
    <s v="CF10-OP310-6110-8920"/>
    <s v="CF10"/>
    <s v="OP310"/>
    <s v="6110"/>
    <x v="0"/>
    <s v=" "/>
    <n v="3.01"/>
    <s v="CN104 Dept Charges"/>
    <x v="0"/>
    <s v="CN104_D"/>
    <s v="Recipient Acct"/>
    <d v="2008-02-29T00:00:00"/>
    <d v="2008-03-05T00:00:00"/>
    <s v="Yes"/>
    <s v="X Operations-Tri-County"/>
    <x v="0"/>
  </r>
  <r>
    <s v="AA"/>
    <s v="3000"/>
    <s v="FLJE00018769"/>
    <s v="CF10-OP310-6290-8870"/>
    <s v="CF10"/>
    <s v="OP310"/>
    <s v="6290"/>
    <x v="2"/>
    <s v=" "/>
    <n v="194.39"/>
    <s v="CN104 Dept Charges"/>
    <x v="0"/>
    <s v="CN104_D"/>
    <s v="Recipient Acct"/>
    <d v="2008-01-31T00:00:00"/>
    <d v="2008-02-08T00:00:00"/>
    <s v="Yes"/>
    <s v="X Operations-Tri-County"/>
    <x v="9"/>
  </r>
  <r>
    <s v="E4SE-ADJ"/>
    <s v="CU00"/>
    <s v="JRNL00035203"/>
    <s v="CF10-FC300-7830-8870"/>
    <s v="CF10"/>
    <s v="FC300"/>
    <s v="7830"/>
    <x v="2"/>
    <s v=""/>
    <n v="12.13"/>
    <s v="FFT75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12.13"/>
    <s v="FFT75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12.13"/>
    <s v="FFT75"/>
    <x v="0"/>
    <s v=""/>
    <s v="JRNL00035203"/>
    <d v="2008-10-31T00:00:00"/>
    <d v="2008-11-04T00:00:00"/>
    <s v="Yes"/>
    <s v="X Facilities-Florida"/>
    <x v="2"/>
  </r>
  <r>
    <s v="PY"/>
    <s v="CU00"/>
    <s v="JRNL00027191"/>
    <s v="CF10-OP310-6120-8870"/>
    <s v="CF10"/>
    <s v="OP310"/>
    <s v="6120"/>
    <x v="2"/>
    <s v=""/>
    <n v="62.67"/>
    <s v="CU W24-OT/On Call/CT"/>
    <x v="0"/>
    <s v=""/>
    <s v="JRNL00027191"/>
    <d v="2008-06-13T00:00:00"/>
    <d v="2008-07-01T00:00:00"/>
    <s v="Yes"/>
    <s v="X Operations-Tri-County"/>
    <x v="1"/>
  </r>
  <r>
    <s v="E4SE-ADJ"/>
    <s v="CU00"/>
    <s v="JRNL00031420"/>
    <s v="CF10-FC300-7830-8870"/>
    <s v="CF10"/>
    <s v="FC300"/>
    <s v="7830"/>
    <x v="2"/>
    <s v=""/>
    <n v="2.59"/>
    <s v="FCP200"/>
    <x v="0"/>
    <s v=""/>
    <s v="JRNL00031420"/>
    <d v="2008-08-31T00:00:00"/>
    <d v="2008-09-04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5.19"/>
    <s v="FCP200"/>
    <x v="0"/>
    <s v=""/>
    <s v="JRNL00031420"/>
    <d v="2008-08-31T00:00:00"/>
    <d v="2008-09-04T00:00:00"/>
    <s v="Yes"/>
    <s v="X Facilities-Florida"/>
    <x v="2"/>
  </r>
  <r>
    <s v="E4SE-ADJ"/>
    <s v="CU00"/>
    <s v="JRNL00038749"/>
    <s v="CF10-FC300-7830-8920"/>
    <s v="CF10"/>
    <s v="FC300"/>
    <s v="7830"/>
    <x v="0"/>
    <s v=""/>
    <n v="133.63"/>
    <s v="FCB300"/>
    <x v="0"/>
    <s v=""/>
    <s v="JRNL00038749"/>
    <d v="2008-12-31T00:00:00"/>
    <d v="2009-01-06T00:00:00"/>
    <s v="Yes"/>
    <s v="X Facilities-Florida"/>
    <x v="2"/>
  </r>
  <r>
    <s v="PY"/>
    <s v="CU00"/>
    <s v="JRNL00027207"/>
    <s v="CF00-OP300-6120-8930"/>
    <s v="CF00"/>
    <s v="OP300"/>
    <s v="6120"/>
    <x v="3"/>
    <s v=""/>
    <n v="30.55"/>
    <s v="CU W25-OT/On Call/CT"/>
    <x v="0"/>
    <s v=""/>
    <s v="JRNL00027207"/>
    <d v="2008-06-20T00:00:00"/>
    <d v="2008-07-01T00:00:00"/>
    <s v="Yes"/>
    <s v="X Engineering and Measurement"/>
    <x v="1"/>
  </r>
  <r>
    <s v="PY"/>
    <s v="CU00"/>
    <s v="JRNL00027207"/>
    <s v="CF10-OP310-6120-8870"/>
    <s v="CF10"/>
    <s v="OP310"/>
    <s v="6120"/>
    <x v="2"/>
    <s v=""/>
    <n v="20.34"/>
    <s v="CU W25-OT/On Call/CT"/>
    <x v="0"/>
    <s v=""/>
    <s v="JRNL00027207"/>
    <d v="2008-06-20T00:00:00"/>
    <d v="2008-07-01T00:00:00"/>
    <s v="Yes"/>
    <s v="X Operations-Tri-County"/>
    <x v="1"/>
  </r>
  <r>
    <s v="PY"/>
    <s v="CU00"/>
    <s v="JRNL00035220"/>
    <s v="CF00-OP300-6110-8890"/>
    <s v="CF00"/>
    <s v="OP300"/>
    <s v="6110"/>
    <x v="1"/>
    <s v=""/>
    <n v="437.73"/>
    <s v="CU W44-Salaries"/>
    <x v="0"/>
    <s v=""/>
    <s v="JRNL00035220"/>
    <d v="2008-10-31T00:00:00"/>
    <d v="2008-11-04T00:00:00"/>
    <s v="Yes"/>
    <s v="X Engineering and Measurement"/>
    <x v="0"/>
  </r>
  <r>
    <s v="PY"/>
    <s v="CU00"/>
    <s v="JRNL00035220"/>
    <s v="CF00-OP300-6110-8900"/>
    <s v="CF00"/>
    <s v="OP300"/>
    <s v="6110"/>
    <x v="4"/>
    <s v=""/>
    <n v="640.37"/>
    <s v="CU W44-Salaries"/>
    <x v="0"/>
    <s v=""/>
    <s v="JRNL00035220"/>
    <d v="2008-10-31T00:00:00"/>
    <d v="2008-11-04T00:00:00"/>
    <s v="Yes"/>
    <s v="X Engineering and Measurement"/>
    <x v="0"/>
  </r>
  <r>
    <s v="PY"/>
    <s v="CU00"/>
    <s v="JRNL00035220"/>
    <s v="CF00-OP300-6110-8910"/>
    <s v="CF00"/>
    <s v="OP300"/>
    <s v="6110"/>
    <x v="5"/>
    <s v=""/>
    <n v="385.54"/>
    <s v="CU W44-Salaries"/>
    <x v="0"/>
    <s v=""/>
    <s v="JRNL00035220"/>
    <d v="2008-10-31T00:00:00"/>
    <d v="2008-11-04T00:00:00"/>
    <s v="Yes"/>
    <s v="X Engineering and Measurement"/>
    <x v="0"/>
  </r>
  <r>
    <s v="PY"/>
    <s v="CU00"/>
    <s v="JRNL00035220"/>
    <s v="CF10-OP310-6110-8940"/>
    <s v="CF10"/>
    <s v="OP310"/>
    <s v="6110"/>
    <x v="6"/>
    <s v=""/>
    <n v="142.06"/>
    <s v="CU W44-Salaries"/>
    <x v="0"/>
    <s v=""/>
    <s v="JRNL00035220"/>
    <d v="2008-10-31T00:00:00"/>
    <d v="2008-11-04T00:00:00"/>
    <s v="Yes"/>
    <s v="X Operations-Tri-County"/>
    <x v="0"/>
  </r>
  <r>
    <s v="PY"/>
    <s v="CU00"/>
    <s v="JRNL00035220"/>
    <s v="CF10-OP310-6110-8870"/>
    <s v="CF10"/>
    <s v="OP310"/>
    <s v="6110"/>
    <x v="2"/>
    <s v=""/>
    <n v="1087.54"/>
    <s v="CU W44-Salaries"/>
    <x v="0"/>
    <s v=""/>
    <s v="JRNL00035220"/>
    <d v="2008-10-31T00:00:00"/>
    <d v="2008-11-04T00:00:00"/>
    <s v="Yes"/>
    <s v="X Operations-Tri-County"/>
    <x v="0"/>
  </r>
  <r>
    <s v="PY"/>
    <s v="CU00"/>
    <s v="JRNL00035220"/>
    <s v="CF10-OP310-6110-8920"/>
    <s v="CF10"/>
    <s v="OP310"/>
    <s v="6110"/>
    <x v="0"/>
    <s v=""/>
    <n v="113.65"/>
    <s v="CU W44-Salaries"/>
    <x v="0"/>
    <s v=""/>
    <s v="JRNL00035220"/>
    <d v="2008-10-31T00:00:00"/>
    <d v="2008-11-04T00:00:00"/>
    <s v="Yes"/>
    <s v="X Operations-Tri-County"/>
    <x v="0"/>
  </r>
  <r>
    <s v="PY"/>
    <s v="CU00"/>
    <s v="JRNL00035220"/>
    <s v="CF10-OP310-6110-8930"/>
    <s v="CF10"/>
    <s v="OP310"/>
    <s v="6110"/>
    <x v="3"/>
    <s v=""/>
    <n v="220.55"/>
    <s v="CU W44-Salaries"/>
    <x v="0"/>
    <s v=""/>
    <s v="JRNL00035220"/>
    <d v="2008-10-31T00:00:00"/>
    <d v="2008-11-04T00:00:00"/>
    <s v="Yes"/>
    <s v="X Operations-Tri-County"/>
    <x v="0"/>
  </r>
  <r>
    <s v="AA"/>
    <s v="3000"/>
    <s v="FLJE00018783"/>
    <s v="CF00-OP300-6120-8910"/>
    <s v="CF00"/>
    <s v="OP300"/>
    <s v="6120"/>
    <x v="5"/>
    <s v=" "/>
    <n v="5.1100000000000003"/>
    <s v="OP112 Payroll Accrual 1"/>
    <x v="0"/>
    <s v="Z_OP112_PA1"/>
    <s v="Recipient Acct"/>
    <d v="2008-01-31T00:00:00"/>
    <d v="2008-02-08T00:00:00"/>
    <s v="Yes"/>
    <s v="X Engineering and Measurement"/>
    <x v="1"/>
  </r>
  <r>
    <s v="AA"/>
    <s v="3000"/>
    <s v="FLJE00018783"/>
    <s v="CF00-OP300-6120-8940"/>
    <s v="CF00"/>
    <s v="OP300"/>
    <s v="6120"/>
    <x v="6"/>
    <s v=" "/>
    <n v="5.84"/>
    <s v="OP112 Payroll Accrual 1"/>
    <x v="0"/>
    <s v="Z_OP112_PA1"/>
    <s v="Recipient Acct"/>
    <d v="2008-01-31T00:00:00"/>
    <d v="2008-02-08T00:00:00"/>
    <s v="Yes"/>
    <s v="X Engineering and Measurement"/>
    <x v="1"/>
  </r>
  <r>
    <s v="AA"/>
    <s v="3000"/>
    <s v="FLJE00019647"/>
    <s v="CF00-OP300-6120-8900"/>
    <s v="CF00"/>
    <s v="OP300"/>
    <s v="6120"/>
    <x v="4"/>
    <s v=" "/>
    <n v="2.97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910"/>
    <s v="CF00"/>
    <s v="OP300"/>
    <s v="6120"/>
    <x v="5"/>
    <s v=" "/>
    <n v="4.2699999999999996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8783"/>
    <s v="CF00-OP300-6120-8870"/>
    <s v="CF00"/>
    <s v="OP300"/>
    <s v="6120"/>
    <x v="2"/>
    <s v=" "/>
    <n v="7.88"/>
    <s v="OP112 Payroll Accrual 1"/>
    <x v="0"/>
    <s v="Z_OP112_PA1"/>
    <s v="Recipient Acct"/>
    <d v="2008-01-31T00:00:00"/>
    <d v="2008-02-08T00:00:00"/>
    <s v="Yes"/>
    <s v="X Engineering and Measurement"/>
    <x v="1"/>
  </r>
  <r>
    <s v="AA"/>
    <s v="3000"/>
    <s v="FLJE00018783"/>
    <s v="CF00-OP300-6120-8890"/>
    <s v="CF00"/>
    <s v="OP300"/>
    <s v="6120"/>
    <x v="1"/>
    <s v=" "/>
    <n v="36.909999999999997"/>
    <s v="OP112 Payroll Accrual 1"/>
    <x v="0"/>
    <s v="Z_OP112_PA1"/>
    <s v="Recipient Acct"/>
    <d v="2008-01-31T00:00:00"/>
    <d v="2008-02-08T00:00:00"/>
    <s v="Yes"/>
    <s v="X Engineering and Measurement"/>
    <x v="1"/>
  </r>
  <r>
    <s v="AA"/>
    <s v="3000"/>
    <s v="FLJE00018783"/>
    <s v="CF00-OP300-6120-8900"/>
    <s v="CF00"/>
    <s v="OP300"/>
    <s v="6120"/>
    <x v="4"/>
    <s v=" "/>
    <n v="41.39"/>
    <s v="OP112 Payroll Accrual 1"/>
    <x v="0"/>
    <s v="Z_OP112_PA1"/>
    <s v="Recipient Acct"/>
    <d v="2008-01-31T00:00:00"/>
    <d v="2008-02-08T00:00:00"/>
    <s v="Yes"/>
    <s v="X Engineering and Measurement"/>
    <x v="1"/>
  </r>
  <r>
    <s v="AA"/>
    <s v="3000"/>
    <s v="FLJE00019647"/>
    <s v="CF00-OP300-6120-8910"/>
    <s v="CF00"/>
    <s v="OP300"/>
    <s v="6120"/>
    <x v="5"/>
    <s v=" "/>
    <n v="71.55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930"/>
    <s v="CF00"/>
    <s v="OP300"/>
    <s v="6120"/>
    <x v="3"/>
    <s v=" "/>
    <n v="0.99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940"/>
    <s v="CF00"/>
    <s v="OP300"/>
    <s v="6120"/>
    <x v="6"/>
    <s v=" "/>
    <n v="1.32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870"/>
    <s v="CF00"/>
    <s v="OP300"/>
    <s v="6120"/>
    <x v="2"/>
    <s v=" "/>
    <n v="0.66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890"/>
    <s v="CF00"/>
    <s v="OP300"/>
    <s v="6120"/>
    <x v="1"/>
    <s v=" "/>
    <n v="3.29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870"/>
    <s v="CF00"/>
    <s v="OP300"/>
    <s v="6120"/>
    <x v="2"/>
    <s v=" "/>
    <n v="9.39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890"/>
    <s v="CF00"/>
    <s v="OP300"/>
    <s v="6120"/>
    <x v="1"/>
    <s v=" "/>
    <n v="45.38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20-8900"/>
    <s v="CF00"/>
    <s v="OP300"/>
    <s v="6120"/>
    <x v="4"/>
    <s v=" "/>
    <n v="54.78"/>
    <s v="OP112 Payroll Accrual 1"/>
    <x v="0"/>
    <s v="Z_OP112_PA1"/>
    <s v="Recipient Acct"/>
    <d v="2008-04-30T00:00:00"/>
    <d v="2008-05-05T00:00:00"/>
    <s v="Yes"/>
    <s v="X Engineering and Measurement"/>
    <x v="1"/>
  </r>
  <r>
    <s v="AA"/>
    <s v="3000"/>
    <s v="FLJE00019647"/>
    <s v="CF00-OP300-6110-8910"/>
    <s v="CF00"/>
    <s v="OP300"/>
    <s v="6110"/>
    <x v="5"/>
    <s v=" "/>
    <n v="13.14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930"/>
    <s v="CF00"/>
    <s v="OP300"/>
    <s v="6110"/>
    <x v="3"/>
    <s v=" "/>
    <n v="3.03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940"/>
    <s v="CF00"/>
    <s v="OP300"/>
    <s v="6110"/>
    <x v="6"/>
    <s v=" "/>
    <n v="4.04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870"/>
    <s v="CF00"/>
    <s v="OP300"/>
    <s v="6110"/>
    <x v="2"/>
    <s v=" "/>
    <n v="2.02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890"/>
    <s v="CF00"/>
    <s v="OP300"/>
    <s v="6110"/>
    <x v="1"/>
    <s v=" "/>
    <n v="10.11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900"/>
    <s v="CF00"/>
    <s v="OP300"/>
    <s v="6110"/>
    <x v="4"/>
    <s v=" "/>
    <n v="9.1199999999999992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317"/>
    <s v="CF00-OP300-6120-8930"/>
    <s v="CF00"/>
    <s v="OP300"/>
    <s v="6120"/>
    <x v="3"/>
    <s v=" "/>
    <n v="1.87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317"/>
    <s v="CF00-OP300-6120-8940"/>
    <s v="CF00"/>
    <s v="OP300"/>
    <s v="6120"/>
    <x v="6"/>
    <s v=" "/>
    <n v="2.81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031"/>
    <s v="CF00-OP300-6120-8940"/>
    <s v="CF00"/>
    <s v="OP300"/>
    <s v="6120"/>
    <x v="6"/>
    <s v=" "/>
    <n v="1.28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647"/>
    <s v="CF00-OP300-6110-8900"/>
    <s v="CF00"/>
    <s v="OP300"/>
    <s v="6110"/>
    <x v="4"/>
    <s v=" "/>
    <n v="168.39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647"/>
    <s v="CF00-OP300-6110-8910"/>
    <s v="CF00"/>
    <s v="OP300"/>
    <s v="6110"/>
    <x v="5"/>
    <s v=" "/>
    <n v="219.96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317"/>
    <s v="CF00-OP300-6120-8870"/>
    <s v="CF00"/>
    <s v="OP300"/>
    <s v="6120"/>
    <x v="2"/>
    <s v=" "/>
    <n v="20.399999999999999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317"/>
    <s v="CF00-OP300-6120-8890"/>
    <s v="CF00"/>
    <s v="OP300"/>
    <s v="6120"/>
    <x v="1"/>
    <s v=" "/>
    <n v="66.61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317"/>
    <s v="CF00-OP300-6120-8900"/>
    <s v="CF00"/>
    <s v="OP300"/>
    <s v="6120"/>
    <x v="4"/>
    <s v=" "/>
    <n v="68.760000000000005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317"/>
    <s v="CF00-OP300-6120-8910"/>
    <s v="CF00"/>
    <s v="OP300"/>
    <s v="6120"/>
    <x v="5"/>
    <s v=" "/>
    <n v="35.17"/>
    <s v="OP112 Payroll Accrual 1"/>
    <x v="0"/>
    <s v="Z_OP112_PA1"/>
    <s v="Recipient Acct"/>
    <d v="2008-03-31T00:00:00"/>
    <d v="2008-04-03T00:00:00"/>
    <s v="Yes"/>
    <s v="X Engineering and Measurement"/>
    <x v="1"/>
  </r>
  <r>
    <s v="AA"/>
    <s v="3000"/>
    <s v="FLJE00019317"/>
    <s v="CF00-OP300-6110-8900"/>
    <s v="CF00"/>
    <s v="OP300"/>
    <s v="6110"/>
    <x v="4"/>
    <s v=" "/>
    <n v="331.57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3000"/>
    <s v="FLJE00019317"/>
    <s v="CF00-OP300-6110-8910"/>
    <s v="CF00"/>
    <s v="OP300"/>
    <s v="6110"/>
    <x v="5"/>
    <s v=" "/>
    <n v="169.56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3000"/>
    <s v="FLJE00019317"/>
    <s v="CF00-OP300-6110-8930"/>
    <s v="CF00"/>
    <s v="OP300"/>
    <s v="6110"/>
    <x v="3"/>
    <s v=" "/>
    <n v="9.0299999999999994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3000"/>
    <s v="FLJE00019317"/>
    <s v="CF00-OP300-6110-8940"/>
    <s v="CF00"/>
    <s v="OP300"/>
    <s v="6110"/>
    <x v="6"/>
    <s v=" "/>
    <n v="13.54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3000"/>
    <s v="FLJE00019647"/>
    <s v="CF00-OP300-6110-8890"/>
    <s v="CF00"/>
    <s v="OP300"/>
    <s v="6110"/>
    <x v="1"/>
    <s v=" "/>
    <n v="139.5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317"/>
    <s v="CF00-OP300-6110-8870"/>
    <s v="CF00"/>
    <s v="OP300"/>
    <s v="6110"/>
    <x v="2"/>
    <s v=" "/>
    <n v="98.36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3000"/>
    <s v="FLJE00019317"/>
    <s v="CF00-OP300-6110-8890"/>
    <s v="CF00"/>
    <s v="OP300"/>
    <s v="6110"/>
    <x v="1"/>
    <s v=" "/>
    <n v="321.2"/>
    <s v="OP112 Payroll Accrual 1"/>
    <x v="0"/>
    <s v="Z_OP112_PA1"/>
    <s v="Recipient Acct"/>
    <d v="2008-03-31T00:00:00"/>
    <d v="2008-04-03T00:00:00"/>
    <s v="Yes"/>
    <s v="X Engineering and Measurement"/>
    <x v="0"/>
  </r>
  <r>
    <s v="AA"/>
    <s v="CU00"/>
    <s v="JRNL00031517"/>
    <s v="CF00-OP300-6120-8910"/>
    <s v="CF00"/>
    <s v="OP300"/>
    <s v="6120"/>
    <x v="5"/>
    <s v=" "/>
    <n v="8.36"/>
    <s v="OP300_Payroll Accrual 1B"/>
    <x v="0"/>
    <s v="8_OP300_PA1B"/>
    <s v="Recipient Acct"/>
    <d v="2008-08-31T00:00:00"/>
    <d v="2008-09-05T00:00:00"/>
    <s v="Yes"/>
    <s v="X Engineering and Measurement"/>
    <x v="1"/>
  </r>
  <r>
    <s v="AA"/>
    <s v="CU00"/>
    <s v="JRNL00031517"/>
    <s v="CF00-OP300-6120-8940"/>
    <s v="CF00"/>
    <s v="OP300"/>
    <s v="6120"/>
    <x v="6"/>
    <s v=" "/>
    <n v="0.35"/>
    <s v="OP300_Payroll Accrual 1B"/>
    <x v="0"/>
    <s v="8_OP300_PA1B"/>
    <s v="Recipient Acct"/>
    <d v="2008-08-31T00:00:00"/>
    <d v="2008-09-05T00:00:00"/>
    <s v="Yes"/>
    <s v="X Engineering and Measurement"/>
    <x v="1"/>
  </r>
  <r>
    <s v="AA"/>
    <s v="CU00"/>
    <s v="JRNL00031517"/>
    <s v="CF00-OP300-6120-8870"/>
    <s v="CF00"/>
    <s v="OP300"/>
    <s v="6120"/>
    <x v="2"/>
    <s v=" "/>
    <n v="3.08"/>
    <s v="OP300_Payroll Accrual 1B"/>
    <x v="0"/>
    <s v="8_OP300_PA1B"/>
    <s v="Recipient Acct"/>
    <d v="2008-08-31T00:00:00"/>
    <d v="2008-09-05T00:00:00"/>
    <s v="Yes"/>
    <s v="X Engineering and Measurement"/>
    <x v="1"/>
  </r>
  <r>
    <s v="AA"/>
    <s v="CU00"/>
    <s v="JRNL00031517"/>
    <s v="CF00-OP300-6120-8890"/>
    <s v="CF00"/>
    <s v="OP300"/>
    <s v="6120"/>
    <x v="1"/>
    <s v=" "/>
    <n v="7.76"/>
    <s v="OP300_Payroll Accrual 1B"/>
    <x v="0"/>
    <s v="8_OP300_PA1B"/>
    <s v="Recipient Acct"/>
    <d v="2008-08-31T00:00:00"/>
    <d v="2008-09-05T00:00:00"/>
    <s v="Yes"/>
    <s v="X Engineering and Measurement"/>
    <x v="1"/>
  </r>
  <r>
    <s v="AA"/>
    <s v="CU00"/>
    <s v="JRNL00031517"/>
    <s v="CF00-OP300-6120-8900"/>
    <s v="CF00"/>
    <s v="OP300"/>
    <s v="6120"/>
    <x v="4"/>
    <s v=" "/>
    <n v="12.68"/>
    <s v="OP300_Payroll Accrual 1B"/>
    <x v="0"/>
    <s v="8_OP300_PA1B"/>
    <s v="Recipient Acct"/>
    <d v="2008-08-31T00:00:00"/>
    <d v="2008-09-05T00:00:00"/>
    <s v="Yes"/>
    <s v="X Engineering and Measurement"/>
    <x v="1"/>
  </r>
  <r>
    <s v="AA"/>
    <s v="CU00"/>
    <s v="JRNL00029387"/>
    <s v="CF00-OP300-6120-8870"/>
    <s v="CF00"/>
    <s v="OP300"/>
    <s v="6120"/>
    <x v="2"/>
    <s v=" "/>
    <n v="27.46"/>
    <s v="OP300_Payroll Accrual 1B"/>
    <x v="0"/>
    <s v="8_OP300_PA1B"/>
    <s v="Recipient Acct"/>
    <d v="2008-07-31T00:00:00"/>
    <d v="2008-08-06T00:00:00"/>
    <s v="Yes"/>
    <s v="X Engineering and Measurement"/>
    <x v="1"/>
  </r>
  <r>
    <s v="AA"/>
    <s v="CU00"/>
    <s v="JRNL00029387"/>
    <s v="CF00-OP300-6120-8890"/>
    <s v="CF00"/>
    <s v="OP300"/>
    <s v="6120"/>
    <x v="1"/>
    <s v=" "/>
    <n v="19.39"/>
    <s v="OP300_Payroll Accrual 1B"/>
    <x v="0"/>
    <s v="8_OP300_PA1B"/>
    <s v="Recipient Acct"/>
    <d v="2008-07-31T00:00:00"/>
    <d v="2008-08-06T00:00:00"/>
    <s v="Yes"/>
    <s v="X Engineering and Measurement"/>
    <x v="1"/>
  </r>
  <r>
    <s v="AA"/>
    <s v="CU00"/>
    <s v="JRNL00029387"/>
    <s v="CF00-OP300-6120-8900"/>
    <s v="CF00"/>
    <s v="OP300"/>
    <s v="6120"/>
    <x v="4"/>
    <s v=" "/>
    <n v="34.729999999999997"/>
    <s v="OP300_Payroll Accrual 1B"/>
    <x v="0"/>
    <s v="8_OP300_PA1B"/>
    <s v="Recipient Acct"/>
    <d v="2008-07-31T00:00:00"/>
    <d v="2008-08-06T00:00:00"/>
    <s v="Yes"/>
    <s v="X Engineering and Measurement"/>
    <x v="1"/>
  </r>
  <r>
    <s v="AA"/>
    <s v="CU00"/>
    <s v="JRNL00029387"/>
    <s v="CF00-OP300-6120-8910"/>
    <s v="CF00"/>
    <s v="OP300"/>
    <s v="6120"/>
    <x v="5"/>
    <s v=" "/>
    <n v="27.04"/>
    <s v="OP300_Payroll Accrual 1B"/>
    <x v="0"/>
    <s v="8_OP300_PA1B"/>
    <s v="Recipient Acct"/>
    <d v="2008-07-31T00:00:00"/>
    <d v="2008-08-06T00:00:00"/>
    <s v="Yes"/>
    <s v="X Engineering and Measurement"/>
    <x v="1"/>
  </r>
  <r>
    <s v="AA"/>
    <s v="CU00"/>
    <s v="JRNL00029387"/>
    <s v="CF00-OP300-6120-8940"/>
    <s v="CF00"/>
    <s v="OP300"/>
    <s v="6120"/>
    <x v="6"/>
    <s v=" "/>
    <n v="2.5299999999999998"/>
    <s v="OP300_Payroll Accrual 1B"/>
    <x v="0"/>
    <s v="8_OP300_PA1B"/>
    <s v="Recipient Acct"/>
    <d v="2008-07-31T00:00:00"/>
    <d v="2008-08-06T00:00:00"/>
    <s v="Yes"/>
    <s v="X Engineering and Measurement"/>
    <x v="1"/>
  </r>
  <r>
    <s v="E4SE-ADJ"/>
    <s v="CU00"/>
    <s v="JRNL00035203"/>
    <s v="CF10-FC300-7830-8870"/>
    <s v="CF10"/>
    <s v="FC300"/>
    <s v="7830"/>
    <x v="2"/>
    <s v=""/>
    <n v="9.16"/>
    <s v="FFT125"/>
    <x v="0"/>
    <s v=""/>
    <s v="JRNL00035203"/>
    <d v="2008-10-31T00:00:00"/>
    <d v="2008-11-04T00:00:00"/>
    <s v="Yes"/>
    <s v="X Facilities-Florida"/>
    <x v="2"/>
  </r>
  <r>
    <s v="AA"/>
    <s v="3000"/>
    <s v="FLJE00018769"/>
    <s v="CF20-OP320-6110-8870"/>
    <s v="CF20"/>
    <s v="OP320"/>
    <s v="6110"/>
    <x v="2"/>
    <s v=" "/>
    <n v="58.99"/>
    <s v="CN105 Dept Charges"/>
    <x v="0"/>
    <s v="CN105_D"/>
    <s v="Recipient Acct"/>
    <d v="2008-01-31T00:00:00"/>
    <d v="2008-02-08T00:00:00"/>
    <s v="Yes"/>
    <s v="X Operations-Citrus County"/>
    <x v="0"/>
  </r>
  <r>
    <s v="AA"/>
    <s v="3000"/>
    <s v="FLJE00019647"/>
    <s v="CF00-OP300-6110-8870"/>
    <s v="CF00"/>
    <s v="OP300"/>
    <s v="6110"/>
    <x v="2"/>
    <s v=" "/>
    <n v="28.87"/>
    <s v="OP112 Payroll Accrual 1"/>
    <x v="0"/>
    <s v="Z_OP112_PA1"/>
    <s v="Recipient Acct"/>
    <d v="2008-04-30T00:00:00"/>
    <d v="2008-05-05T00:00:00"/>
    <s v="Yes"/>
    <s v="X Engineering and Measurement"/>
    <x v="0"/>
  </r>
  <r>
    <s v="AA"/>
    <s v="3000"/>
    <s v="FLJE00019031"/>
    <s v="CF00-OP300-6120-8940"/>
    <s v="CF00"/>
    <s v="OP300"/>
    <s v="6120"/>
    <x v="6"/>
    <s v=" "/>
    <n v="6.72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20-8910"/>
    <s v="CF00"/>
    <s v="OP300"/>
    <s v="6120"/>
    <x v="5"/>
    <s v=" "/>
    <n v="2.17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20-8870"/>
    <s v="CF00"/>
    <s v="OP300"/>
    <s v="6120"/>
    <x v="2"/>
    <s v=" "/>
    <n v="5.41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20-8890"/>
    <s v="CF00"/>
    <s v="OP300"/>
    <s v="6120"/>
    <x v="1"/>
    <s v=" "/>
    <n v="40.96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20-8900"/>
    <s v="CF00"/>
    <s v="OP300"/>
    <s v="6120"/>
    <x v="4"/>
    <s v=" "/>
    <n v="39.369999999999997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20-8910"/>
    <s v="CF00"/>
    <s v="OP300"/>
    <s v="6120"/>
    <x v="5"/>
    <s v=" "/>
    <n v="35.729999999999997"/>
    <s v="OP112 Payroll Accrual 1"/>
    <x v="0"/>
    <s v="Z_OP112_PA1"/>
    <s v="Recipient Acct"/>
    <d v="2008-02-29T00:00:00"/>
    <d v="2008-03-05T00:00:00"/>
    <s v="Yes"/>
    <s v="X Engineering and Measurement"/>
    <x v="1"/>
  </r>
  <r>
    <s v="AA"/>
    <s v="3000"/>
    <s v="FLJE00019031"/>
    <s v="CF00-OP300-6110-8900"/>
    <s v="CF00"/>
    <s v="OP300"/>
    <s v="6110"/>
    <x v="4"/>
    <s v=" "/>
    <n v="227.18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910"/>
    <s v="CF00"/>
    <s v="OP300"/>
    <s v="6110"/>
    <x v="5"/>
    <s v=" "/>
    <n v="206.21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940"/>
    <s v="CF00"/>
    <s v="OP300"/>
    <s v="6110"/>
    <x v="6"/>
    <s v=" "/>
    <n v="38.770000000000003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910"/>
    <s v="CF00"/>
    <s v="OP300"/>
    <s v="6110"/>
    <x v="5"/>
    <s v=" "/>
    <n v="12.5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940"/>
    <s v="CF00"/>
    <s v="OP300"/>
    <s v="6110"/>
    <x v="6"/>
    <s v=" "/>
    <n v="7.38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870"/>
    <s v="CF00"/>
    <s v="OP300"/>
    <s v="6110"/>
    <x v="2"/>
    <s v=" "/>
    <n v="31.24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031"/>
    <s v="CF00-OP300-6110-8890"/>
    <s v="CF00"/>
    <s v="OP300"/>
    <s v="6110"/>
    <x v="1"/>
    <s v=" "/>
    <n v="236.4"/>
    <s v="OP112 Payroll Accrual 1"/>
    <x v="0"/>
    <s v="Z_OP112_PA1"/>
    <s v="Recipient Acct"/>
    <d v="2008-02-29T00:00:00"/>
    <d v="2008-03-05T00:00:00"/>
    <s v="Yes"/>
    <s v="X Engineering and Measurement"/>
    <x v="0"/>
  </r>
  <r>
    <s v="AA"/>
    <s v="3000"/>
    <s v="FLJE00019638"/>
    <s v="CF20-OP320-6330-8910"/>
    <s v="CF20"/>
    <s v="OP320"/>
    <s v="6330"/>
    <x v="5"/>
    <s v=" "/>
    <n v="1.61"/>
    <s v="CN105 Dept Charges"/>
    <x v="0"/>
    <s v="CN105_D"/>
    <s v="Recipient Acct"/>
    <d v="2008-04-30T00:00:00"/>
    <d v="2008-05-04T00:00:00"/>
    <s v="Yes"/>
    <s v="X Operations-Citrus County"/>
    <x v="5"/>
  </r>
  <r>
    <s v="AA"/>
    <s v="3000"/>
    <s v="FLJE00019638"/>
    <s v="CF10-OP320-6330-8940"/>
    <s v="CF10"/>
    <s v="OP320"/>
    <s v="6330"/>
    <x v="6"/>
    <s v=" "/>
    <n v="19.46"/>
    <s v="CN105 Dept Charges"/>
    <x v="0"/>
    <s v="CN105_D"/>
    <s v="Recipient Acct"/>
    <d v="2008-04-30T00:00:00"/>
    <d v="2008-05-04T00:00:00"/>
    <s v="Yes"/>
    <s v="X Operations-Citrus County"/>
    <x v="5"/>
  </r>
  <r>
    <s v="AA"/>
    <s v="3000"/>
    <s v="FLJE00019638"/>
    <s v="CF20-OP320-6320-8910"/>
    <s v="CF20"/>
    <s v="OP320"/>
    <s v="6320"/>
    <x v="5"/>
    <s v=" "/>
    <n v="8.8800000000000008"/>
    <s v="CN105 Dept Charges"/>
    <x v="0"/>
    <s v="CN105_D"/>
    <s v="Recipient Acct"/>
    <d v="2008-04-30T00:00:00"/>
    <d v="2008-05-04T00:00:00"/>
    <s v="Yes"/>
    <s v="X Operations-Citrus County"/>
    <x v="4"/>
  </r>
  <r>
    <s v="AA"/>
    <s v="3000"/>
    <s v="FLJE00019638"/>
    <s v="CF20-OP320-6390-8910"/>
    <s v="CF20"/>
    <s v="OP320"/>
    <s v="6390"/>
    <x v="5"/>
    <s v=" "/>
    <n v="1.47"/>
    <s v="CN105 Dept Charges"/>
    <x v="0"/>
    <s v="CN105_D"/>
    <s v="Recipient Acct"/>
    <d v="2008-04-30T00:00:00"/>
    <d v="2008-05-04T00:00:00"/>
    <s v="Yes"/>
    <s v="X Operations-Citrus County"/>
    <x v="7"/>
  </r>
  <r>
    <s v="AA"/>
    <s v="3000"/>
    <s v="FLJE00019638"/>
    <s v="CF10-OP320-6320-8940"/>
    <s v="CF10"/>
    <s v="OP320"/>
    <s v="6320"/>
    <x v="6"/>
    <s v=" "/>
    <n v="107.67"/>
    <s v="CN105 Dept Charges"/>
    <x v="0"/>
    <s v="CN105_D"/>
    <s v="Recipient Acct"/>
    <d v="2008-04-30T00:00:00"/>
    <d v="2008-05-04T00:00:00"/>
    <s v="Yes"/>
    <s v="X Operations-Citrus County"/>
    <x v="4"/>
  </r>
  <r>
    <s v="AA"/>
    <s v="3000"/>
    <s v="FLJE00019638"/>
    <s v="CF20-OP320-6310-8910"/>
    <s v="CF20"/>
    <s v="OP320"/>
    <s v="6310"/>
    <x v="5"/>
    <s v=" "/>
    <n v="13.74"/>
    <s v="CN105 Dept Charges"/>
    <x v="0"/>
    <s v="CN105_D"/>
    <s v="Recipient Acct"/>
    <d v="2008-04-30T00:00:00"/>
    <d v="2008-05-04T00:00:00"/>
    <s v="Yes"/>
    <s v="X Operations-Citrus County"/>
    <x v="8"/>
  </r>
  <r>
    <s v="AA"/>
    <s v="3000"/>
    <s v="FLJE00019638"/>
    <s v="CF10-OP320-6390-8940"/>
    <s v="CF10"/>
    <s v="OP320"/>
    <s v="6390"/>
    <x v="6"/>
    <s v=" "/>
    <n v="17.84"/>
    <s v="CN105 Dept Charges"/>
    <x v="0"/>
    <s v="CN105_D"/>
    <s v="Recipient Acct"/>
    <d v="2008-04-30T00:00:00"/>
    <d v="2008-05-04T00:00:00"/>
    <s v="Yes"/>
    <s v="X Operations-Citrus County"/>
    <x v="7"/>
  </r>
  <r>
    <s v="AA"/>
    <s v="3000"/>
    <s v="FLJE00019638"/>
    <s v="CF10-OP320-6310-8940"/>
    <s v="CF10"/>
    <s v="OP320"/>
    <s v="6310"/>
    <x v="6"/>
    <s v=" "/>
    <n v="166.62"/>
    <s v="CN105 Dept Charges"/>
    <x v="0"/>
    <s v="CN105_D"/>
    <s v="Recipient Acct"/>
    <d v="2008-04-30T00:00:00"/>
    <d v="2008-05-04T00:00:00"/>
    <s v="Yes"/>
    <s v="X Operations-Citrus County"/>
    <x v="8"/>
  </r>
  <r>
    <s v="AA"/>
    <s v="3000"/>
    <s v="FLJE00018783"/>
    <s v="CF00-OP300-6110-8940"/>
    <s v="CF00"/>
    <s v="OP300"/>
    <s v="6110"/>
    <x v="6"/>
    <s v=" "/>
    <n v="26.2"/>
    <s v="OP112 Payroll Accrual 1"/>
    <x v="0"/>
    <s v="Z_OP112_PA1"/>
    <s v="Recipient Acct"/>
    <d v="2008-01-31T00:00:00"/>
    <d v="2008-02-08T00:00:00"/>
    <s v="Yes"/>
    <s v="X Engineering and Measurement"/>
    <x v="0"/>
  </r>
  <r>
    <s v="AA"/>
    <s v="3000"/>
    <s v="FLJE00018783"/>
    <s v="CF00-OP300-6110-8870"/>
    <s v="CF00"/>
    <s v="OP300"/>
    <s v="6110"/>
    <x v="2"/>
    <s v=" "/>
    <n v="35.369999999999997"/>
    <s v="OP112 Payroll Accrual 1"/>
    <x v="0"/>
    <s v="Z_OP112_PA1"/>
    <s v="Recipient Acct"/>
    <d v="2008-01-31T00:00:00"/>
    <d v="2008-02-08T00:00:00"/>
    <s v="Yes"/>
    <s v="X Engineering and Measurement"/>
    <x v="0"/>
  </r>
  <r>
    <s v="AA"/>
    <s v="3000"/>
    <s v="FLJE00018783"/>
    <s v="CF00-OP300-6110-8890"/>
    <s v="CF00"/>
    <s v="OP300"/>
    <s v="6110"/>
    <x v="1"/>
    <s v=" "/>
    <n v="165.69"/>
    <s v="OP112 Payroll Accrual 1"/>
    <x v="0"/>
    <s v="Z_OP112_PA1"/>
    <s v="Recipient Acct"/>
    <d v="2008-01-31T00:00:00"/>
    <d v="2008-02-08T00:00:00"/>
    <s v="Yes"/>
    <s v="X Engineering and Measurement"/>
    <x v="0"/>
  </r>
  <r>
    <s v="AA"/>
    <s v="3000"/>
    <s v="FLJE00018783"/>
    <s v="CF00-OP300-6110-8900"/>
    <s v="CF00"/>
    <s v="OP300"/>
    <s v="6110"/>
    <x v="4"/>
    <s v=" "/>
    <n v="185.81"/>
    <s v="OP112 Payroll Accrual 1"/>
    <x v="0"/>
    <s v="Z_OP112_PA1"/>
    <s v="Recipient Acct"/>
    <d v="2008-01-31T00:00:00"/>
    <d v="2008-02-08T00:00:00"/>
    <s v="Yes"/>
    <s v="X Engineering and Measurement"/>
    <x v="0"/>
  </r>
  <r>
    <s v="AA"/>
    <s v="3000"/>
    <s v="FLJE00018783"/>
    <s v="CF00-OP300-6110-8910"/>
    <s v="CF00"/>
    <s v="OP300"/>
    <s v="6110"/>
    <x v="5"/>
    <s v=" "/>
    <n v="22.96"/>
    <s v="OP112 Payroll Accrual 1"/>
    <x v="0"/>
    <s v="Z_OP112_PA1"/>
    <s v="Recipient Acct"/>
    <d v="2008-01-31T00:00:00"/>
    <d v="2008-02-08T00:00:00"/>
    <s v="Yes"/>
    <s v="X Engineering and Measurement"/>
    <x v="0"/>
  </r>
  <r>
    <s v="SYS-AP"/>
    <s v="3000"/>
    <s v="FLJE00019518"/>
    <s v="CF10-FC300-7830-8930"/>
    <s v="CF10"/>
    <s v="FC300"/>
    <s v="7830"/>
    <x v="3"/>
    <s v=""/>
    <n v="814"/>
    <s v="PRECISION METER REPAIR INC"/>
    <x v="0"/>
    <s v="4529"/>
    <s v="FVO0041298"/>
    <d v="2008-04-21T00:00:00"/>
    <d v="2008-04-21T00:00:00"/>
    <s v="Yes"/>
    <s v="X Facilities-Florida"/>
    <x v="2"/>
  </r>
  <r>
    <s v="PY"/>
    <s v="CU00"/>
    <s v="JRNL00030467"/>
    <s v="CF00-OP300-6120-8900"/>
    <s v="CF00"/>
    <s v="OP300"/>
    <s v="6120"/>
    <x v="4"/>
    <s v=""/>
    <n v="30.55"/>
    <s v="CU W33-OT/On Call/CT"/>
    <x v="0"/>
    <s v=""/>
    <s v="JRNL00030467"/>
    <d v="2008-08-15T00:00:00"/>
    <d v="2008-08-21T00:00:00"/>
    <s v="Yes"/>
    <s v="X Engineering and Measurement"/>
    <x v="1"/>
  </r>
  <r>
    <s v="AA"/>
    <s v="CU00"/>
    <s v="JRNL00037316"/>
    <s v="CF20-OP320-6110-8940"/>
    <s v="CF20"/>
    <s v="OP320"/>
    <s v="6110"/>
    <x v="6"/>
    <s v=" "/>
    <n v="-7.56"/>
    <s v="OP320_Payroll Accrual 1A"/>
    <x v="0"/>
    <s v="8_OP320_PA1A"/>
    <s v="JRNL00037312"/>
    <d v="2008-12-31T00:00:00"/>
    <d v="2009-01-09T00:00:00"/>
    <s v="Yes"/>
    <s v="X Operations-Citrus County"/>
    <x v="0"/>
  </r>
  <r>
    <s v="AA"/>
    <s v="3000"/>
    <s v="FLJE00019638"/>
    <s v="CF20-OP320-6290-8910"/>
    <s v="CF20"/>
    <s v="OP320"/>
    <s v="6290"/>
    <x v="5"/>
    <s v=" "/>
    <n v="1.05"/>
    <s v="CN105 Dept Charges"/>
    <x v="0"/>
    <s v="CN105_D"/>
    <s v="Recipient Acct"/>
    <d v="2008-04-30T00:00:00"/>
    <d v="2008-05-04T00:00:00"/>
    <s v="Yes"/>
    <s v="X Operations-Citrus County"/>
    <x v="9"/>
  </r>
  <r>
    <s v="AA"/>
    <s v="3000"/>
    <s v="FLJE00019638"/>
    <s v="CF20-OP320-6250-8910"/>
    <s v="CF20"/>
    <s v="OP320"/>
    <s v="6250"/>
    <x v="5"/>
    <s v=" "/>
    <n v="0.57999999999999996"/>
    <s v="CN105 Dept Charges"/>
    <x v="0"/>
    <s v="CN105_D"/>
    <s v="Recipient Acct"/>
    <d v="2008-04-30T00:00:00"/>
    <d v="2008-05-04T00:00:00"/>
    <s v="Yes"/>
    <s v="X Operations-Citrus County"/>
    <x v="13"/>
  </r>
  <r>
    <s v="AA"/>
    <s v="3000"/>
    <s v="FLJE00019638"/>
    <s v="CF10-OP320-6290-8940"/>
    <s v="CF10"/>
    <s v="OP320"/>
    <s v="6290"/>
    <x v="6"/>
    <s v=" "/>
    <n v="12.79"/>
    <s v="CN105 Dept Charges"/>
    <x v="0"/>
    <s v="CN105_D"/>
    <s v="Recipient Acct"/>
    <d v="2008-04-30T00:00:00"/>
    <d v="2008-05-04T00:00:00"/>
    <s v="Yes"/>
    <s v="X Operations-Citrus County"/>
    <x v="9"/>
  </r>
  <r>
    <s v="AA"/>
    <s v="3000"/>
    <s v="FLJE00019638"/>
    <s v="CF20-OP320-6240-8910"/>
    <s v="CF20"/>
    <s v="OP320"/>
    <s v="6240"/>
    <x v="5"/>
    <s v=" "/>
    <n v="2.1"/>
    <s v="CN105 Dept Charges"/>
    <x v="0"/>
    <s v="CN105_D"/>
    <s v="Recipient Acct"/>
    <d v="2008-04-30T00:00:00"/>
    <d v="2008-05-04T00:00:00"/>
    <s v="Yes"/>
    <s v="X Operations-Citrus County"/>
    <x v="10"/>
  </r>
  <r>
    <s v="AA"/>
    <s v="3000"/>
    <s v="FLJE00019638"/>
    <s v="CF10-OP320-6250-8940"/>
    <s v="CF10"/>
    <s v="OP320"/>
    <s v="6250"/>
    <x v="6"/>
    <s v=" "/>
    <n v="6.99"/>
    <s v="CN105 Dept Charges"/>
    <x v="0"/>
    <s v="CN105_D"/>
    <s v="Recipient Acct"/>
    <d v="2008-04-30T00:00:00"/>
    <d v="2008-05-04T00:00:00"/>
    <s v="Yes"/>
    <s v="X Operations-Citrus County"/>
    <x v="13"/>
  </r>
  <r>
    <s v="AA"/>
    <s v="3000"/>
    <s v="FLJE00019638"/>
    <s v="CF10-OP320-6240-8940"/>
    <s v="CF10"/>
    <s v="OP320"/>
    <s v="6240"/>
    <x v="6"/>
    <s v=" "/>
    <n v="25.52"/>
    <s v="CN105 Dept Charges"/>
    <x v="0"/>
    <s v="CN105_D"/>
    <s v="Recipient Acct"/>
    <d v="2008-04-30T00:00:00"/>
    <d v="2008-05-04T00:00:00"/>
    <s v="Yes"/>
    <s v="X Operations-Citrus County"/>
    <x v="10"/>
  </r>
  <r>
    <s v="AA"/>
    <s v="3000"/>
    <s v="FLJE00019638"/>
    <s v="CF20-OP320-6230-8910"/>
    <s v="CF20"/>
    <s v="OP320"/>
    <s v="6230"/>
    <x v="5"/>
    <s v=" "/>
    <n v="1.58"/>
    <s v="CN105 Dept Charges"/>
    <x v="0"/>
    <s v="CN105_D"/>
    <s v="Recipient Acct"/>
    <d v="2008-04-30T00:00:00"/>
    <d v="2008-05-04T00:00:00"/>
    <s v="Yes"/>
    <s v="X Operations-Citrus County"/>
    <x v="14"/>
  </r>
  <r>
    <s v="AA"/>
    <s v="3000"/>
    <s v="FLJE00019638"/>
    <s v="CF20-OP320-6220-8910"/>
    <s v="CF20"/>
    <s v="OP320"/>
    <s v="6220"/>
    <x v="5"/>
    <s v=" "/>
    <n v="0.39"/>
    <s v="CN105 Dept Charges"/>
    <x v="0"/>
    <s v="CN105_D"/>
    <s v="Recipient Acct"/>
    <d v="2008-04-30T00:00:00"/>
    <d v="2008-05-04T00:00:00"/>
    <s v="Yes"/>
    <s v="X Operations-Citrus County"/>
    <x v="11"/>
  </r>
  <r>
    <s v="AA"/>
    <s v="3000"/>
    <s v="FLJE00019638"/>
    <s v="CF10-OP320-6230-8940"/>
    <s v="CF10"/>
    <s v="OP320"/>
    <s v="6230"/>
    <x v="6"/>
    <s v=" "/>
    <n v="19.21"/>
    <s v="CN105 Dept Charges"/>
    <x v="0"/>
    <s v="CN105_D"/>
    <s v="Recipient Acct"/>
    <d v="2008-04-30T00:00:00"/>
    <d v="2008-05-04T00:00:00"/>
    <s v="Yes"/>
    <s v="X Operations-Citrus County"/>
    <x v="14"/>
  </r>
  <r>
    <s v="AA"/>
    <s v="3000"/>
    <s v="FLJE00019638"/>
    <s v="CF20-OP320-6210-8910"/>
    <s v="CF20"/>
    <s v="OP320"/>
    <s v="6210"/>
    <x v="5"/>
    <s v=" "/>
    <n v="0.19"/>
    <s v="CN105 Dept Charges"/>
    <x v="0"/>
    <s v="CN105_D"/>
    <s v="Recipient Acct"/>
    <d v="2008-04-30T00:00:00"/>
    <d v="2008-05-04T00:00:00"/>
    <s v="Yes"/>
    <s v="X Operations-Citrus County"/>
    <x v="12"/>
  </r>
  <r>
    <s v="AA"/>
    <s v="3000"/>
    <s v="FLJE00019638"/>
    <s v="CF10-OP320-6220-8940"/>
    <s v="CF10"/>
    <s v="OP320"/>
    <s v="6220"/>
    <x v="6"/>
    <s v=" "/>
    <n v="4.68"/>
    <s v="CN105 Dept Charges"/>
    <x v="0"/>
    <s v="CN105_D"/>
    <s v="Recipient Acct"/>
    <d v="2008-04-30T00:00:00"/>
    <d v="2008-05-04T00:00:00"/>
    <s v="Yes"/>
    <s v="X Operations-Citrus County"/>
    <x v="11"/>
  </r>
  <r>
    <s v="AA"/>
    <s v="3000"/>
    <s v="FLJE00019638"/>
    <s v="CF10-OP320-6210-8940"/>
    <s v="CF10"/>
    <s v="OP320"/>
    <s v="6210"/>
    <x v="6"/>
    <s v=" "/>
    <n v="2.36"/>
    <s v="CN105 Dept Charges"/>
    <x v="0"/>
    <s v="CN105_D"/>
    <s v="Recipient Acct"/>
    <d v="2008-04-30T00:00:00"/>
    <d v="2008-05-04T00:00:00"/>
    <s v="Yes"/>
    <s v="X Operations-Citrus County"/>
    <x v="12"/>
  </r>
  <r>
    <s v="AA"/>
    <s v="3000"/>
    <s v="FLJE00019638"/>
    <s v="CF20-OP320-6120-8910"/>
    <s v="CF20"/>
    <s v="OP320"/>
    <s v="6120"/>
    <x v="5"/>
    <s v=" "/>
    <n v="4.33"/>
    <s v="CN105 Dept Charges"/>
    <x v="0"/>
    <s v="CN105_D"/>
    <s v="Recipient Acct"/>
    <d v="2008-04-30T00:00:00"/>
    <d v="2008-05-04T00:00:00"/>
    <s v="Yes"/>
    <s v="X Operations-Citrus County"/>
    <x v="1"/>
  </r>
  <r>
    <s v="AA"/>
    <s v="3000"/>
    <s v="FLJE00019638"/>
    <s v="CF20-OP320-6120-8910"/>
    <s v="CF20"/>
    <s v="OP320"/>
    <s v="6120"/>
    <x v="5"/>
    <s v=" "/>
    <n v="3.71"/>
    <s v="CN105 Dept Charges"/>
    <x v="0"/>
    <s v="CN105_D"/>
    <s v="Recipient Acct"/>
    <d v="2008-04-30T00:00:00"/>
    <d v="2008-05-04T00:00:00"/>
    <s v="Yes"/>
    <s v="X Operations-Citrus County"/>
    <x v="1"/>
  </r>
  <r>
    <s v="AA"/>
    <s v="3000"/>
    <s v="FLJE00019638"/>
    <s v="CF10-OP320-6120-8940"/>
    <s v="CF10"/>
    <s v="OP320"/>
    <s v="6120"/>
    <x v="6"/>
    <s v=" "/>
    <n v="52.57"/>
    <s v="CN105 Dept Charges"/>
    <x v="0"/>
    <s v="CN105_D"/>
    <s v="Recipient Acct"/>
    <d v="2008-04-30T00:00:00"/>
    <d v="2008-05-04T00:00:00"/>
    <s v="Yes"/>
    <s v="X Operations-Citrus County"/>
    <x v="1"/>
  </r>
  <r>
    <s v="AA"/>
    <s v="3000"/>
    <s v="FLJE00019638"/>
    <s v="CF20-OP320-6110-8910"/>
    <s v="CF20"/>
    <s v="OP320"/>
    <s v="6110"/>
    <x v="5"/>
    <s v=" "/>
    <n v="4.66"/>
    <s v="CN105 Dept Charges"/>
    <x v="0"/>
    <s v="CN105_D"/>
    <s v="Recipient Acct"/>
    <d v="2008-04-30T00:00:00"/>
    <d v="2008-05-04T00:00:00"/>
    <s v="Yes"/>
    <s v="X Operations-Citrus County"/>
    <x v="0"/>
  </r>
  <r>
    <s v="AA"/>
    <s v="3000"/>
    <s v="FLJE00019638"/>
    <s v="CF10-OP320-6120-8940"/>
    <s v="CF10"/>
    <s v="OP320"/>
    <s v="6120"/>
    <x v="6"/>
    <s v=" "/>
    <n v="44.99"/>
    <s v="CN105 Dept Charges"/>
    <x v="0"/>
    <s v="CN105_D"/>
    <s v="Recipient Acct"/>
    <d v="2008-04-30T00:00:00"/>
    <d v="2008-05-04T00:00:00"/>
    <s v="Yes"/>
    <s v="X Operations-Citrus County"/>
    <x v="1"/>
  </r>
  <r>
    <s v="AA"/>
    <s v="3000"/>
    <s v="FLJE00019638"/>
    <s v="CF10-OP320-6110-8940"/>
    <s v="CF10"/>
    <s v="OP320"/>
    <s v="6110"/>
    <x v="6"/>
    <s v=" "/>
    <n v="56.52"/>
    <s v="CN105 Dept Charges"/>
    <x v="0"/>
    <s v="CN105_D"/>
    <s v="Recipient Acct"/>
    <d v="2008-04-30T00:00:00"/>
    <d v="2008-05-04T00:00:00"/>
    <s v="Yes"/>
    <s v="X Operations-Citrus County"/>
    <x v="0"/>
  </r>
  <r>
    <s v="AA"/>
    <s v="3000"/>
    <s v="FLJE00019308"/>
    <s v="CF20-OP320-6330-8870"/>
    <s v="CF20"/>
    <s v="OP320"/>
    <s v="6330"/>
    <x v="2"/>
    <s v=" "/>
    <n v="19.79"/>
    <s v="CN105 Dept Charges"/>
    <x v="0"/>
    <s v="CN105_D"/>
    <s v="Recipient Acct"/>
    <d v="2008-03-31T00:00:00"/>
    <d v="2008-04-03T00:00:00"/>
    <s v="Yes"/>
    <s v="X Operations-Citrus County"/>
    <x v="5"/>
  </r>
  <r>
    <s v="AA"/>
    <s v="3000"/>
    <s v="FLJE00019308"/>
    <s v="CF20-OP320-6330-8890"/>
    <s v="CF20"/>
    <s v="OP320"/>
    <s v="6330"/>
    <x v="1"/>
    <s v=" "/>
    <n v="1.51"/>
    <s v="CN105 Dept Charges"/>
    <x v="0"/>
    <s v="CN105_D"/>
    <s v="Recipient Acct"/>
    <d v="2008-03-31T00:00:00"/>
    <d v="2008-04-03T00:00:00"/>
    <s v="Yes"/>
    <s v="X Operations-Citrus County"/>
    <x v="5"/>
  </r>
  <r>
    <s v="AA"/>
    <s v="3000"/>
    <s v="FLJE00019308"/>
    <s v="CF20-OP320-6320-8870"/>
    <s v="CF20"/>
    <s v="OP320"/>
    <s v="6320"/>
    <x v="2"/>
    <s v=" "/>
    <n v="99.04"/>
    <s v="CN105 Dept Charges"/>
    <x v="0"/>
    <s v="CN105_D"/>
    <s v="Recipient Acct"/>
    <d v="2008-03-31T00:00:00"/>
    <d v="2008-04-03T00:00:00"/>
    <s v="Yes"/>
    <s v="X Operations-Citrus County"/>
    <x v="4"/>
  </r>
  <r>
    <s v="AA"/>
    <s v="3000"/>
    <s v="FLJE00019308"/>
    <s v="CF20-OP320-6320-8890"/>
    <s v="CF20"/>
    <s v="OP320"/>
    <s v="6320"/>
    <x v="1"/>
    <s v=" "/>
    <n v="7.58"/>
    <s v="CN105 Dept Charges"/>
    <x v="0"/>
    <s v="CN105_D"/>
    <s v="Recipient Acct"/>
    <d v="2008-03-31T00:00:00"/>
    <d v="2008-04-03T00:00:00"/>
    <s v="Yes"/>
    <s v="X Operations-Citrus County"/>
    <x v="4"/>
  </r>
  <r>
    <s v="AA"/>
    <s v="3000"/>
    <s v="FLJE00019308"/>
    <s v="CF20-OP320-6390-8870"/>
    <s v="CF20"/>
    <s v="OP320"/>
    <s v="6390"/>
    <x v="2"/>
    <s v=" "/>
    <n v="159.07"/>
    <s v="CN105 Dept Charges"/>
    <x v="0"/>
    <s v="CN105_D"/>
    <s v="Recipient Acct"/>
    <d v="2008-03-31T00:00:00"/>
    <d v="2008-04-03T00:00:00"/>
    <s v="Yes"/>
    <s v="X Operations-Citrus County"/>
    <x v="7"/>
  </r>
  <r>
    <s v="AA"/>
    <s v="3000"/>
    <s v="FLJE00019308"/>
    <s v="CF20-OP320-6390-8890"/>
    <s v="CF20"/>
    <s v="OP320"/>
    <s v="6390"/>
    <x v="1"/>
    <s v=" "/>
    <n v="12.17"/>
    <s v="CN105 Dept Charges"/>
    <x v="0"/>
    <s v="CN105_D"/>
    <s v="Recipient Acct"/>
    <d v="2008-03-31T00:00:00"/>
    <d v="2008-04-03T00:00:00"/>
    <s v="Yes"/>
    <s v="X Operations-Citrus County"/>
    <x v="7"/>
  </r>
  <r>
    <s v="AA"/>
    <s v="3000"/>
    <s v="FLJE00019308"/>
    <s v="CF20-OP320-6310-8870"/>
    <s v="CF20"/>
    <s v="OP320"/>
    <s v="6310"/>
    <x v="2"/>
    <s v=" "/>
    <n v="120.23"/>
    <s v="CN105 Dept Charges"/>
    <x v="0"/>
    <s v="CN105_D"/>
    <s v="Recipient Acct"/>
    <d v="2008-03-31T00:00:00"/>
    <d v="2008-04-03T00:00:00"/>
    <s v="Yes"/>
    <s v="X Operations-Citrus County"/>
    <x v="8"/>
  </r>
  <r>
    <s v="AA"/>
    <s v="3000"/>
    <s v="FLJE00019308"/>
    <s v="CF20-OP320-6310-8890"/>
    <s v="CF20"/>
    <s v="OP320"/>
    <s v="6310"/>
    <x v="1"/>
    <s v=" "/>
    <n v="9.1999999999999993"/>
    <s v="CN105 Dept Charges"/>
    <x v="0"/>
    <s v="CN105_D"/>
    <s v="Recipient Acct"/>
    <d v="2008-03-31T00:00:00"/>
    <d v="2008-04-03T00:00:00"/>
    <s v="Yes"/>
    <s v="X Operations-Citrus County"/>
    <x v="8"/>
  </r>
  <r>
    <s v="AA"/>
    <s v="3000"/>
    <s v="FLJE00019308"/>
    <s v="CF20-OP320-6290-8890"/>
    <s v="CF20"/>
    <s v="OP320"/>
    <s v="6290"/>
    <x v="1"/>
    <s v=" "/>
    <n v="4.76"/>
    <s v="CN105 Dept Charges"/>
    <x v="0"/>
    <s v="CN105_D"/>
    <s v="Recipient Acct"/>
    <d v="2008-03-31T00:00:00"/>
    <d v="2008-04-03T00:00:00"/>
    <s v="Yes"/>
    <s v="X Operations-Citrus County"/>
    <x v="9"/>
  </r>
  <r>
    <s v="AA"/>
    <s v="3000"/>
    <s v="FLJE00019308"/>
    <s v="CF20-OP320-6290-8870"/>
    <s v="CF20"/>
    <s v="OP320"/>
    <s v="6290"/>
    <x v="2"/>
    <s v=" "/>
    <n v="62.26"/>
    <s v="CN105 Dept Charges"/>
    <x v="0"/>
    <s v="CN105_D"/>
    <s v="Recipient Acct"/>
    <d v="2008-03-31T00:00:00"/>
    <d v="2008-04-03T00:00:00"/>
    <s v="Yes"/>
    <s v="X Operations-Citrus County"/>
    <x v="9"/>
  </r>
  <r>
    <s v="AA"/>
    <s v="3000"/>
    <s v="FLJE00019308"/>
    <s v="CF20-OP320-6260-8870"/>
    <s v="CF20"/>
    <s v="OP320"/>
    <s v="6260"/>
    <x v="2"/>
    <s v=" "/>
    <n v="1.0900000000000001"/>
    <s v="CN105 Dept Charges"/>
    <x v="0"/>
    <s v="CN105_D"/>
    <s v="Recipient Acct"/>
    <d v="2008-03-31T00:00:00"/>
    <d v="2008-04-03T00:00:00"/>
    <s v="Yes"/>
    <s v="X Operations-Citrus County"/>
    <x v="15"/>
  </r>
  <r>
    <s v="AA"/>
    <s v="3000"/>
    <s v="FLJE00019308"/>
    <s v="CF20-OP320-6260-8890"/>
    <s v="CF20"/>
    <s v="OP320"/>
    <s v="6260"/>
    <x v="1"/>
    <s v=" "/>
    <n v="0.08"/>
    <s v="CN105 Dept Charges"/>
    <x v="0"/>
    <s v="CN105_D"/>
    <s v="Recipient Acct"/>
    <d v="2008-03-31T00:00:00"/>
    <d v="2008-04-03T00:00:00"/>
    <s v="Yes"/>
    <s v="X Operations-Citrus County"/>
    <x v="15"/>
  </r>
  <r>
    <s v="AA"/>
    <s v="3000"/>
    <s v="FLJE00019308"/>
    <s v="CF20-OP320-6250-8870"/>
    <s v="CF20"/>
    <s v="OP320"/>
    <s v="6250"/>
    <x v="2"/>
    <s v=" "/>
    <n v="11.98"/>
    <s v="CN105 Dept Charges"/>
    <x v="0"/>
    <s v="CN105_D"/>
    <s v="Recipient Acct"/>
    <d v="2008-03-31T00:00:00"/>
    <d v="2008-04-03T00:00:00"/>
    <s v="Yes"/>
    <s v="X Operations-Citrus County"/>
    <x v="13"/>
  </r>
  <r>
    <s v="AA"/>
    <s v="3000"/>
    <s v="FLJE00019308"/>
    <s v="CF20-OP320-6250-8890"/>
    <s v="CF20"/>
    <s v="OP320"/>
    <s v="6250"/>
    <x v="1"/>
    <s v=" "/>
    <n v="0.92"/>
    <s v="CN105 Dept Charges"/>
    <x v="0"/>
    <s v="CN105_D"/>
    <s v="Recipient Acct"/>
    <d v="2008-03-31T00:00:00"/>
    <d v="2008-04-03T00:00:00"/>
    <s v="Yes"/>
    <s v="X Operations-Citrus County"/>
    <x v="13"/>
  </r>
  <r>
    <s v="AA"/>
    <s v="3000"/>
    <s v="FLJE00019308"/>
    <s v="CF20-OP320-6240-8870"/>
    <s v="CF20"/>
    <s v="OP320"/>
    <s v="6240"/>
    <x v="2"/>
    <s v=" "/>
    <n v="24.4"/>
    <s v="CN105 Dept Charges"/>
    <x v="0"/>
    <s v="CN105_D"/>
    <s v="Recipient Acct"/>
    <d v="2008-03-31T00:00:00"/>
    <d v="2008-04-03T00:00:00"/>
    <s v="Yes"/>
    <s v="X Operations-Citrus County"/>
    <x v="10"/>
  </r>
  <r>
    <s v="AA"/>
    <s v="3000"/>
    <s v="FLJE00019308"/>
    <s v="CF20-OP320-6240-8890"/>
    <s v="CF20"/>
    <s v="OP320"/>
    <s v="6240"/>
    <x v="1"/>
    <s v=" "/>
    <n v="1.87"/>
    <s v="CN105 Dept Charges"/>
    <x v="0"/>
    <s v="CN105_D"/>
    <s v="Recipient Acct"/>
    <d v="2008-03-31T00:00:00"/>
    <d v="2008-04-03T00:00:00"/>
    <s v="Yes"/>
    <s v="X Operations-Citrus County"/>
    <x v="10"/>
  </r>
  <r>
    <s v="AA"/>
    <s v="3000"/>
    <s v="FLJE00019308"/>
    <s v="CF20-OP320-6230-8870"/>
    <s v="CF20"/>
    <s v="OP320"/>
    <s v="6230"/>
    <x v="2"/>
    <s v=" "/>
    <n v="4.34"/>
    <s v="CN105 Dept Charges"/>
    <x v="0"/>
    <s v="CN105_D"/>
    <s v="Recipient Acct"/>
    <d v="2008-03-31T00:00:00"/>
    <d v="2008-04-03T00:00:00"/>
    <s v="Yes"/>
    <s v="X Operations-Citrus County"/>
    <x v="14"/>
  </r>
  <r>
    <s v="AA"/>
    <s v="3000"/>
    <s v="FLJE00019308"/>
    <s v="CF20-OP320-6230-8890"/>
    <s v="CF20"/>
    <s v="OP320"/>
    <s v="6230"/>
    <x v="1"/>
    <s v=" "/>
    <n v="0.33"/>
    <s v="CN105 Dept Charges"/>
    <x v="0"/>
    <s v="CN105_D"/>
    <s v="Recipient Acct"/>
    <d v="2008-03-31T00:00:00"/>
    <d v="2008-04-03T00:00:00"/>
    <s v="Yes"/>
    <s v="X Operations-Citrus County"/>
    <x v="14"/>
  </r>
  <r>
    <s v="AA"/>
    <s v="3000"/>
    <s v="FLJE00019308"/>
    <s v="CF20-OP320-6220-8870"/>
    <s v="CF20"/>
    <s v="OP320"/>
    <s v="6220"/>
    <x v="2"/>
    <s v=" "/>
    <n v="7.69"/>
    <s v="CN105 Dept Charges"/>
    <x v="0"/>
    <s v="CN105_D"/>
    <s v="Recipient Acct"/>
    <d v="2008-03-31T00:00:00"/>
    <d v="2008-04-03T00:00:00"/>
    <s v="Yes"/>
    <s v="X Operations-Citrus County"/>
    <x v="11"/>
  </r>
  <r>
    <s v="AA"/>
    <s v="3000"/>
    <s v="FLJE00019308"/>
    <s v="CF20-OP320-6220-8890"/>
    <s v="CF20"/>
    <s v="OP320"/>
    <s v="6220"/>
    <x v="1"/>
    <s v=" "/>
    <n v="0.59"/>
    <s v="CN105 Dept Charges"/>
    <x v="0"/>
    <s v="CN105_D"/>
    <s v="Recipient Acct"/>
    <d v="2008-03-31T00:00:00"/>
    <d v="2008-04-03T00:00:00"/>
    <s v="Yes"/>
    <s v="X Operations-Citrus County"/>
    <x v="11"/>
  </r>
  <r>
    <s v="AA"/>
    <s v="3000"/>
    <s v="FLJE00018999"/>
    <s v="CF20-OP320-6330-8870"/>
    <s v="CF20"/>
    <s v="OP320"/>
    <s v="6330"/>
    <x v="2"/>
    <s v=" "/>
    <n v="5.86"/>
    <s v="CN105 Dept Charges"/>
    <x v="0"/>
    <s v="CN105_D"/>
    <s v="Recipient Acct"/>
    <d v="2008-02-29T00:00:00"/>
    <d v="2008-03-05T00:00:00"/>
    <s v="Yes"/>
    <s v="X Operations-Citrus County"/>
    <x v="5"/>
  </r>
  <r>
    <s v="AA"/>
    <s v="3000"/>
    <s v="FLJE00018999"/>
    <s v="CF20-OP320-6320-8870"/>
    <s v="CF20"/>
    <s v="OP320"/>
    <s v="6320"/>
    <x v="2"/>
    <s v=" "/>
    <n v="29.31"/>
    <s v="CN105 Dept Charges"/>
    <x v="0"/>
    <s v="CN105_D"/>
    <s v="Recipient Acct"/>
    <d v="2008-02-29T00:00:00"/>
    <d v="2008-03-05T00:00:00"/>
    <s v="Yes"/>
    <s v="X Operations-Citrus County"/>
    <x v="4"/>
  </r>
  <r>
    <s v="AA"/>
    <s v="3000"/>
    <s v="FLJE00019308"/>
    <s v="CF20-OP320-6210-8870"/>
    <s v="CF20"/>
    <s v="OP320"/>
    <s v="6210"/>
    <x v="2"/>
    <s v=" "/>
    <n v="25.08"/>
    <s v="CN105 Dept Charges"/>
    <x v="0"/>
    <s v="CN105_D"/>
    <s v="Recipient Acct"/>
    <d v="2008-03-31T00:00:00"/>
    <d v="2008-04-03T00:00:00"/>
    <s v="Yes"/>
    <s v="X Operations-Citrus County"/>
    <x v="12"/>
  </r>
  <r>
    <s v="AA"/>
    <s v="3000"/>
    <s v="FLJE00019308"/>
    <s v="CF20-OP320-6210-8890"/>
    <s v="CF20"/>
    <s v="OP320"/>
    <s v="6210"/>
    <x v="1"/>
    <s v=" "/>
    <n v="1.92"/>
    <s v="CN105 Dept Charges"/>
    <x v="0"/>
    <s v="CN105_D"/>
    <s v="Recipient Acct"/>
    <d v="2008-03-31T00:00:00"/>
    <d v="2008-04-03T00:00:00"/>
    <s v="Yes"/>
    <s v="X Operations-Citrus County"/>
    <x v="12"/>
  </r>
  <r>
    <s v="AA"/>
    <s v="3000"/>
    <s v="FLJE00019308"/>
    <s v="CF20-OP320-6120-8870"/>
    <s v="CF20"/>
    <s v="OP320"/>
    <s v="6120"/>
    <x v="2"/>
    <s v=" "/>
    <n v="43.4"/>
    <s v="CN105 Dept Charges"/>
    <x v="0"/>
    <s v="CN105_D"/>
    <s v="Recipient Acct"/>
    <d v="2008-03-31T00:00:00"/>
    <d v="2008-04-03T00:00:00"/>
    <s v="Yes"/>
    <s v="X Operations-Citrus County"/>
    <x v="1"/>
  </r>
  <r>
    <s v="AA"/>
    <s v="3000"/>
    <s v="FLJE00019308"/>
    <s v="CF20-OP320-6120-8890"/>
    <s v="CF20"/>
    <s v="OP320"/>
    <s v="6120"/>
    <x v="1"/>
    <s v=" "/>
    <n v="3.32"/>
    <s v="CN105 Dept Charges"/>
    <x v="0"/>
    <s v="CN105_D"/>
    <s v="Recipient Acct"/>
    <d v="2008-03-31T00:00:00"/>
    <d v="2008-04-03T00:00:00"/>
    <s v="Yes"/>
    <s v="X Operations-Citrus County"/>
    <x v="1"/>
  </r>
  <r>
    <s v="AA"/>
    <s v="3000"/>
    <s v="FLJE00019308"/>
    <s v="CF20-OP320-6120-8890"/>
    <s v="CF20"/>
    <s v="OP320"/>
    <s v="6120"/>
    <x v="1"/>
    <s v=" "/>
    <n v="0.06"/>
    <s v="CN105 Dept Charges"/>
    <x v="0"/>
    <s v="CN105_D"/>
    <s v="Recipient Acct"/>
    <d v="2008-03-31T00:00:00"/>
    <d v="2008-04-03T00:00:00"/>
    <s v="Yes"/>
    <s v="X Operations-Citrus County"/>
    <x v="1"/>
  </r>
  <r>
    <s v="AA"/>
    <s v="3000"/>
    <s v="FLJE00019308"/>
    <s v="CF20-OP320-6120-8870"/>
    <s v="CF20"/>
    <s v="OP320"/>
    <s v="6120"/>
    <x v="2"/>
    <s v=" "/>
    <n v="0.81"/>
    <s v="CN105 Dept Charges"/>
    <x v="0"/>
    <s v="CN105_D"/>
    <s v="Recipient Acct"/>
    <d v="2008-03-31T00:00:00"/>
    <d v="2008-04-03T00:00:00"/>
    <s v="Yes"/>
    <s v="X Operations-Citrus County"/>
    <x v="1"/>
  </r>
  <r>
    <s v="AA"/>
    <s v="3000"/>
    <s v="FLJE00019308"/>
    <s v="CF20-OP320-6110-8870"/>
    <s v="CF20"/>
    <s v="OP320"/>
    <s v="6110"/>
    <x v="2"/>
    <s v=" "/>
    <n v="33.82"/>
    <s v="CN105 Dept Charges"/>
    <x v="0"/>
    <s v="CN105_D"/>
    <s v="Recipient Acct"/>
    <d v="2008-03-31T00:00:00"/>
    <d v="2008-04-03T00:00:00"/>
    <s v="Yes"/>
    <s v="X Operations-Citrus County"/>
    <x v="0"/>
  </r>
  <r>
    <s v="AA"/>
    <s v="3000"/>
    <s v="FLJE00019308"/>
    <s v="CF20-OP320-6110-8890"/>
    <s v="CF20"/>
    <s v="OP320"/>
    <s v="6110"/>
    <x v="1"/>
    <s v=" "/>
    <n v="2.59"/>
    <s v="CN105 Dept Charges"/>
    <x v="0"/>
    <s v="CN105_D"/>
    <s v="Recipient Acct"/>
    <d v="2008-03-31T00:00:00"/>
    <d v="2008-04-03T00:00:00"/>
    <s v="Yes"/>
    <s v="X Operations-Citrus County"/>
    <x v="0"/>
  </r>
  <r>
    <s v="AA"/>
    <s v="3000"/>
    <s v="FLJE00018999"/>
    <s v="CF20-OP320-6390-8870"/>
    <s v="CF20"/>
    <s v="OP320"/>
    <s v="6390"/>
    <x v="2"/>
    <s v=" "/>
    <n v="18.559999999999999"/>
    <s v="CN105 Dept Charges"/>
    <x v="0"/>
    <s v="CN105_D"/>
    <s v="Recipient Acct"/>
    <d v="2008-02-29T00:00:00"/>
    <d v="2008-03-05T00:00:00"/>
    <s v="Yes"/>
    <s v="X Operations-Citrus County"/>
    <x v="7"/>
  </r>
  <r>
    <s v="AA"/>
    <s v="3000"/>
    <s v="FLJE00018999"/>
    <s v="CF20-OP320-6310-8870"/>
    <s v="CF20"/>
    <s v="OP320"/>
    <s v="6310"/>
    <x v="2"/>
    <s v=" "/>
    <n v="42.19"/>
    <s v="CN105 Dept Charges"/>
    <x v="0"/>
    <s v="CN105_D"/>
    <s v="Recipient Acct"/>
    <d v="2008-02-29T00:00:00"/>
    <d v="2008-03-05T00:00:00"/>
    <s v="Yes"/>
    <s v="X Operations-Citrus County"/>
    <x v="8"/>
  </r>
  <r>
    <s v="AA"/>
    <s v="3000"/>
    <s v="FLJE00018999"/>
    <s v="CF20-OP320-6290-8870"/>
    <s v="CF20"/>
    <s v="OP320"/>
    <s v="6290"/>
    <x v="2"/>
    <s v=" "/>
    <n v="11.84"/>
    <s v="CN105 Dept Charges"/>
    <x v="0"/>
    <s v="CN105_D"/>
    <s v="Recipient Acct"/>
    <d v="2008-02-29T00:00:00"/>
    <d v="2008-03-05T00:00:00"/>
    <s v="Yes"/>
    <s v="X Operations-Citrus County"/>
    <x v="9"/>
  </r>
  <r>
    <s v="AA"/>
    <s v="3000"/>
    <s v="FLJE00018999"/>
    <s v="CF20-OP320-6260-8870"/>
    <s v="CF20"/>
    <s v="OP320"/>
    <s v="6260"/>
    <x v="2"/>
    <s v=" "/>
    <n v="1.93"/>
    <s v="CN105 Dept Charges"/>
    <x v="0"/>
    <s v="CN105_D"/>
    <s v="Recipient Acct"/>
    <d v="2008-02-29T00:00:00"/>
    <d v="2008-03-05T00:00:00"/>
    <s v="Yes"/>
    <s v="X Operations-Citrus County"/>
    <x v="15"/>
  </r>
  <r>
    <s v="AA"/>
    <s v="3000"/>
    <s v="FLJE00018999"/>
    <s v="CF20-OP320-6250-8870"/>
    <s v="CF20"/>
    <s v="OP320"/>
    <s v="6250"/>
    <x v="2"/>
    <s v=" "/>
    <n v="10.37"/>
    <s v="CN105 Dept Charges"/>
    <x v="0"/>
    <s v="CN105_D"/>
    <s v="Recipient Acct"/>
    <d v="2008-02-29T00:00:00"/>
    <d v="2008-03-05T00:00:00"/>
    <s v="Yes"/>
    <s v="X Operations-Citrus County"/>
    <x v="13"/>
  </r>
  <r>
    <s v="AA"/>
    <s v="3000"/>
    <s v="FLJE00018999"/>
    <s v="CF20-OP320-6240-8870"/>
    <s v="CF20"/>
    <s v="OP320"/>
    <s v="6240"/>
    <x v="2"/>
    <s v=" "/>
    <n v="7.23"/>
    <s v="CN105 Dept Charges"/>
    <x v="0"/>
    <s v="CN105_D"/>
    <s v="Recipient Acct"/>
    <d v="2008-02-29T00:00:00"/>
    <d v="2008-03-05T00:00:00"/>
    <s v="Yes"/>
    <s v="X Operations-Citrus County"/>
    <x v="10"/>
  </r>
  <r>
    <s v="AA"/>
    <s v="3000"/>
    <s v="FLJE00018999"/>
    <s v="CF20-OP320-6230-8870"/>
    <s v="CF20"/>
    <s v="OP320"/>
    <s v="6230"/>
    <x v="2"/>
    <s v=" "/>
    <n v="17.98"/>
    <s v="CN105 Dept Charges"/>
    <x v="0"/>
    <s v="CN105_D"/>
    <s v="Recipient Acct"/>
    <d v="2008-02-29T00:00:00"/>
    <d v="2008-03-05T00:00:00"/>
    <s v="Yes"/>
    <s v="X Operations-Citrus County"/>
    <x v="14"/>
  </r>
  <r>
    <s v="AA"/>
    <s v="3000"/>
    <s v="FLJE00018999"/>
    <s v="CF20-OP320-6220-8870"/>
    <s v="CF20"/>
    <s v="OP320"/>
    <s v="6220"/>
    <x v="2"/>
    <s v=" "/>
    <n v="5.03"/>
    <s v="CN105 Dept Charges"/>
    <x v="0"/>
    <s v="CN105_D"/>
    <s v="Recipient Acct"/>
    <d v="2008-02-29T00:00:00"/>
    <d v="2008-03-05T00:00:00"/>
    <s v="Yes"/>
    <s v="X Operations-Citrus County"/>
    <x v="11"/>
  </r>
  <r>
    <s v="AA"/>
    <s v="3000"/>
    <s v="FLJE00018999"/>
    <s v="CF20-OP320-6210-8870"/>
    <s v="CF20"/>
    <s v="OP320"/>
    <s v="6210"/>
    <x v="2"/>
    <s v=" "/>
    <n v="0.3"/>
    <s v="CN105 Dept Charges"/>
    <x v="0"/>
    <s v="CN105_D"/>
    <s v="Recipient Acct"/>
    <d v="2008-02-29T00:00:00"/>
    <d v="2008-03-05T00:00:00"/>
    <s v="Yes"/>
    <s v="X Operations-Citrus County"/>
    <x v="12"/>
  </r>
  <r>
    <s v="AA"/>
    <s v="3000"/>
    <s v="FLJE00018999"/>
    <s v="CF20-OP320-6120-8870"/>
    <s v="CF20"/>
    <s v="OP320"/>
    <s v="6120"/>
    <x v="2"/>
    <s v=" "/>
    <n v="12.83"/>
    <s v="CN105 Dept Charges"/>
    <x v="0"/>
    <s v="CN105_D"/>
    <s v="Recipient Acct"/>
    <d v="2008-02-29T00:00:00"/>
    <d v="2008-03-05T00:00:00"/>
    <s v="Yes"/>
    <s v="X Operations-Citrus County"/>
    <x v="1"/>
  </r>
  <r>
    <s v="AA"/>
    <s v="3000"/>
    <s v="FLJE00018999"/>
    <s v="CF20-OP320-6120-8870"/>
    <s v="CF20"/>
    <s v="OP320"/>
    <s v="6120"/>
    <x v="2"/>
    <s v=" "/>
    <n v="0.3"/>
    <s v="CN105 Dept Charges"/>
    <x v="0"/>
    <s v="CN105_D"/>
    <s v="Recipient Acct"/>
    <d v="2008-02-29T00:00:00"/>
    <d v="2008-03-05T00:00:00"/>
    <s v="Yes"/>
    <s v="X Operations-Citrus County"/>
    <x v="1"/>
  </r>
  <r>
    <s v="AA"/>
    <s v="3000"/>
    <s v="FLJE00018999"/>
    <s v="CF20-OP320-6110-8870"/>
    <s v="CF20"/>
    <s v="OP320"/>
    <s v="6110"/>
    <x v="2"/>
    <s v=" "/>
    <n v="1.81"/>
    <s v="CN105 Dept Charges"/>
    <x v="0"/>
    <s v="CN105_D"/>
    <s v="Recipient Acct"/>
    <d v="2008-02-29T00:00:00"/>
    <d v="2008-03-05T00:00:00"/>
    <s v="Yes"/>
    <s v="X Operations-Citrus County"/>
    <x v="0"/>
  </r>
  <r>
    <s v="AA"/>
    <s v="3000"/>
    <s v="FLJE00018769"/>
    <s v="CF20-OP320-6330-8870"/>
    <s v="CF20"/>
    <s v="OP320"/>
    <s v="6330"/>
    <x v="2"/>
    <s v=" "/>
    <n v="6.47"/>
    <s v="CN105 Dept Charges"/>
    <x v="0"/>
    <s v="CN105_D"/>
    <s v="Recipient Acct"/>
    <d v="2008-01-31T00:00:00"/>
    <d v="2008-02-08T00:00:00"/>
    <s v="Yes"/>
    <s v="X Operations-Citrus County"/>
    <x v="5"/>
  </r>
  <r>
    <s v="AA"/>
    <s v="3000"/>
    <s v="FLJE00018769"/>
    <s v="CF20-OP320-6320-8870"/>
    <s v="CF20"/>
    <s v="OP320"/>
    <s v="6320"/>
    <x v="2"/>
    <s v=" "/>
    <n v="32.369999999999997"/>
    <s v="CN105 Dept Charges"/>
    <x v="0"/>
    <s v="CN105_D"/>
    <s v="Recipient Acct"/>
    <d v="2008-01-31T00:00:00"/>
    <d v="2008-02-08T00:00:00"/>
    <s v="Yes"/>
    <s v="X Operations-Citrus County"/>
    <x v="4"/>
  </r>
  <r>
    <s v="AA"/>
    <s v="3000"/>
    <s v="FLJE00018769"/>
    <s v="CF20-OP320-6390-8870"/>
    <s v="CF20"/>
    <s v="OP320"/>
    <s v="6390"/>
    <x v="2"/>
    <s v=" "/>
    <n v="12.15"/>
    <s v="CN105 Dept Charges"/>
    <x v="0"/>
    <s v="CN105_D"/>
    <s v="Recipient Acct"/>
    <d v="2008-01-31T00:00:00"/>
    <d v="2008-02-08T00:00:00"/>
    <s v="Yes"/>
    <s v="X Operations-Citrus County"/>
    <x v="7"/>
  </r>
  <r>
    <s v="AA"/>
    <s v="3000"/>
    <s v="FLJE00018769"/>
    <s v="CF20-OP320-6310-8870"/>
    <s v="CF20"/>
    <s v="OP320"/>
    <s v="6310"/>
    <x v="2"/>
    <s v=" "/>
    <n v="34.700000000000003"/>
    <s v="CN105 Dept Charges"/>
    <x v="0"/>
    <s v="CN105_D"/>
    <s v="Recipient Acct"/>
    <d v="2008-01-31T00:00:00"/>
    <d v="2008-02-08T00:00:00"/>
    <s v="Yes"/>
    <s v="X Operations-Citrus County"/>
    <x v="8"/>
  </r>
  <r>
    <s v="AA"/>
    <s v="3000"/>
    <s v="FLJE00018769"/>
    <s v="CF20-OP320-6290-8870"/>
    <s v="CF20"/>
    <s v="OP320"/>
    <s v="6290"/>
    <x v="2"/>
    <s v=" "/>
    <n v="16.18"/>
    <s v="CN105 Dept Charges"/>
    <x v="0"/>
    <s v="CN105_D"/>
    <s v="Recipient Acct"/>
    <d v="2008-01-31T00:00:00"/>
    <d v="2008-02-08T00:00:00"/>
    <s v="Yes"/>
    <s v="X Operations-Citrus County"/>
    <x v="9"/>
  </r>
  <r>
    <s v="AA"/>
    <s v="3000"/>
    <s v="FLJE00018769"/>
    <s v="CF20-OP320-6250-8870"/>
    <s v="CF20"/>
    <s v="OP320"/>
    <s v="6250"/>
    <x v="2"/>
    <s v=" "/>
    <n v="5.13"/>
    <s v="CN105 Dept Charges"/>
    <x v="0"/>
    <s v="CN105_D"/>
    <s v="Recipient Acct"/>
    <d v="2008-01-31T00:00:00"/>
    <d v="2008-02-08T00:00:00"/>
    <s v="Yes"/>
    <s v="X Operations-Citrus County"/>
    <x v="13"/>
  </r>
  <r>
    <s v="AA"/>
    <s v="3000"/>
    <s v="FLJE00018769"/>
    <s v="CF20-OP320-6240-8870"/>
    <s v="CF20"/>
    <s v="OP320"/>
    <s v="6240"/>
    <x v="2"/>
    <s v=" "/>
    <n v="7.97"/>
    <s v="CN105 Dept Charges"/>
    <x v="0"/>
    <s v="CN105_D"/>
    <s v="Recipient Acct"/>
    <d v="2008-01-31T00:00:00"/>
    <d v="2008-02-08T00:00:00"/>
    <s v="Yes"/>
    <s v="X Operations-Citrus County"/>
    <x v="10"/>
  </r>
  <r>
    <s v="AA"/>
    <s v="CU00"/>
    <s v="JRNL00033571"/>
    <s v="CF20-OP320-6120-8870"/>
    <s v="CF20"/>
    <s v="OP320"/>
    <s v="6120"/>
    <x v="2"/>
    <s v=" "/>
    <n v="24"/>
    <s v="OP320_Payroll Accrual 1B"/>
    <x v="0"/>
    <s v="8_OP320_PA1B"/>
    <s v="Recipient Acct"/>
    <d v="2008-09-30T00:00:00"/>
    <d v="2008-10-06T00:00:00"/>
    <s v="Yes"/>
    <s v="X Operations-Citrus County"/>
    <x v="1"/>
  </r>
  <r>
    <s v="AA"/>
    <s v="CU00"/>
    <s v="JRNL00037312"/>
    <s v="CF20-OP320-6120-8940"/>
    <s v="CF20"/>
    <s v="OP320"/>
    <s v="6120"/>
    <x v="6"/>
    <s v=" "/>
    <n v="1.5"/>
    <s v="OP320_Payroll Accrual 1B"/>
    <x v="0"/>
    <s v="8_OP320_PA1B"/>
    <s v="Recipient Acct"/>
    <d v="2008-11-30T00:00:00"/>
    <d v="2008-12-03T00:00:00"/>
    <s v="Yes"/>
    <s v="X Operations-Citrus County"/>
    <x v="1"/>
  </r>
  <r>
    <s v="AA"/>
    <s v="CU00"/>
    <s v="JRNL00031519"/>
    <s v="CF20-OP320-6120-8870"/>
    <s v="CF20"/>
    <s v="OP320"/>
    <s v="6120"/>
    <x v="2"/>
    <s v=" "/>
    <n v="-4.01"/>
    <s v="OP320_Payroll Accrual 1B"/>
    <x v="0"/>
    <s v="8_OP320_PA1B"/>
    <s v="Recipient Acct"/>
    <d v="2008-09-30T00:00:00"/>
    <d v="2008-10-06T00:00:00"/>
    <s v="Yes"/>
    <s v="X Operations-Citrus County"/>
    <x v="1"/>
  </r>
  <r>
    <s v="AA"/>
    <s v="CU00"/>
    <s v="JRNL00031517"/>
    <s v="CF20-OP320-6120-8870"/>
    <s v="CF20"/>
    <s v="OP320"/>
    <s v="6120"/>
    <x v="2"/>
    <s v=" "/>
    <n v="4.01"/>
    <s v="OP320_Payroll Accrual 1B"/>
    <x v="0"/>
    <s v="8_OP320_PA1B"/>
    <s v="Recipient Acct"/>
    <d v="2008-08-31T00:00:00"/>
    <d v="2008-09-05T00:00:00"/>
    <s v="Yes"/>
    <s v="X Operations-Citrus County"/>
    <x v="1"/>
  </r>
  <r>
    <s v="E4SE-ADJ"/>
    <s v="CU00"/>
    <s v="JRNL00037172"/>
    <s v="CF10-FC300-7830-8870"/>
    <s v="CF10"/>
    <s v="FC300"/>
    <s v="7830"/>
    <x v="2"/>
    <s v=""/>
    <n v="380.76"/>
    <s v="FLM1"/>
    <x v="0"/>
    <s v=""/>
    <s v="JRNL00037172"/>
    <d v="2008-11-30T00:00:00"/>
    <d v="2008-12-02T00:00:00"/>
    <s v="Yes"/>
    <s v="X Facilities-Florida"/>
    <x v="2"/>
  </r>
  <r>
    <s v="E4SE-ADJ"/>
    <s v="CU00"/>
    <s v="JRNL00037172"/>
    <s v="CF10-FC300-7830-8870"/>
    <s v="CF10"/>
    <s v="FC300"/>
    <s v="7830"/>
    <x v="2"/>
    <s v=""/>
    <n v="380.76"/>
    <s v="FLM1"/>
    <x v="0"/>
    <s v=""/>
    <s v="JRNL00037172"/>
    <d v="2008-11-30T00:00:00"/>
    <d v="2008-12-02T00:00:00"/>
    <s v="Yes"/>
    <s v="X Facilities-Florida"/>
    <x v="2"/>
  </r>
  <r>
    <s v="SYS-AP"/>
    <s v="3000"/>
    <s v="JRNL00036112"/>
    <s v="CF20-OP320-7290-8920"/>
    <s v="CF20"/>
    <s v="OP320"/>
    <s v="7290"/>
    <x v="0"/>
    <s v=""/>
    <n v="186.54"/>
    <s v="OUTSIDE SERVICE"/>
    <x v="3"/>
    <s v="1127"/>
    <s v="VO017933"/>
    <d v="2008-11-18T00:00:00"/>
    <d v="2008-11-18T00:00:00"/>
    <s v="Yes"/>
    <s v="X Operations-Citrus County"/>
    <x v="3"/>
  </r>
  <r>
    <s v="SYS-AP"/>
    <s v="3000"/>
    <s v="JRNL00035995"/>
    <s v="CF10-FC300-7830-8900"/>
    <s v="CF10"/>
    <s v="FC300"/>
    <s v="7830"/>
    <x v="4"/>
    <s v=""/>
    <n v="3860.35"/>
    <s v="MOONEY REGULATOR KITS"/>
    <x v="12"/>
    <s v="132277"/>
    <s v="VO017262"/>
    <d v="2008-11-11T00:00:00"/>
    <d v="2008-11-11T00:00:00"/>
    <s v="Yes"/>
    <s v="X Facilities-Florida"/>
    <x v="2"/>
  </r>
  <r>
    <s v="SYS-AP"/>
    <s v="3000"/>
    <s v="JRNL00038157"/>
    <s v="CF10-FC300-7830-8930"/>
    <s v="CF10"/>
    <s v="FC300"/>
    <s v="7830"/>
    <x v="3"/>
    <s v=""/>
    <n v="4305"/>
    <s v="INDUSTRIAL METERS INTESTED &amp; RE"/>
    <x v="1"/>
    <s v="4733"/>
    <s v="VO020791"/>
    <d v="2008-12-16T00:00:00"/>
    <d v="2008-12-17T00:00:00"/>
    <s v="Yes"/>
    <s v="X Facilities-Florida"/>
    <x v="2"/>
  </r>
  <r>
    <s v="SYS-AP"/>
    <s v="3000"/>
    <s v="JRNL00032494"/>
    <s v="CF10-FC300-7830-8900"/>
    <s v="CF10"/>
    <s v="FC300"/>
    <s v="7830"/>
    <x v="4"/>
    <s v=""/>
    <n v="225"/>
    <s v="PHONE LINES CHATTAHOOCHEE"/>
    <x v="18"/>
    <s v="666"/>
    <s v="VO011399"/>
    <d v="2008-09-16T00:00:00"/>
    <d v="2008-09-17T00:00:00"/>
    <s v="Yes"/>
    <s v="X Facilities-Florida"/>
    <x v="2"/>
  </r>
  <r>
    <s v="SYS-AP"/>
    <s v="3000"/>
    <s v="JRNL00030724"/>
    <s v="CF20-FC300-7830-8930"/>
    <s v="CF20"/>
    <s v="FC300"/>
    <s v="7830"/>
    <x v="3"/>
    <s v=""/>
    <n v="30"/>
    <s v="750 METER INTEST (HERNANDO LP)"/>
    <x v="1"/>
    <s v="4627"/>
    <s v="VO009121"/>
    <d v="2008-08-19T00:00:00"/>
    <d v="2008-08-20T00:00:00"/>
    <s v="Yes"/>
    <s v="X Facilities-Florida"/>
    <x v="2"/>
  </r>
  <r>
    <s v="SYS-AP"/>
    <s v="3000"/>
    <s v="JRNL00027050"/>
    <s v="CF10-FC300-7290-8910"/>
    <s v="CF10"/>
    <s v="FC300"/>
    <s v="7290"/>
    <x v="5"/>
    <s v=""/>
    <n v="220.64"/>
    <s v="GAUGES"/>
    <x v="19"/>
    <s v="081655"/>
    <s v="VO003842"/>
    <d v="2008-06-24T00:00:00"/>
    <d v="2008-06-26T00:00:00"/>
    <s v="Yes"/>
    <s v="X Facilities-Florida"/>
    <x v="3"/>
  </r>
  <r>
    <s v="SYS-AP"/>
    <s v="3000"/>
    <s v="JRNL00038866"/>
    <s v="CF10-FC300-7830-8870"/>
    <s v="CF10"/>
    <s v="FC300"/>
    <s v="7830"/>
    <x v="2"/>
    <s v=""/>
    <n v="1410.4"/>
    <s v="SEALING CUPS"/>
    <x v="16"/>
    <s v="65636A"/>
    <s v="VO023184"/>
    <d v="2008-12-31T00:00:00"/>
    <d v="2009-01-08T00:00:00"/>
    <s v="Yes"/>
    <s v="X Facilities-Florida"/>
    <x v="2"/>
  </r>
  <r>
    <s v="SYS-AP"/>
    <s v="3000"/>
    <s v="FLJE00019585"/>
    <s v="CF10-FC300-7830-8900"/>
    <s v="CF10"/>
    <s v="FC300"/>
    <s v="7830"/>
    <x v="4"/>
    <s v=""/>
    <n v="750"/>
    <s v="PIPELINE MAINTENANCE &amp; SERVICE, INC"/>
    <x v="0"/>
    <s v="2340"/>
    <s v="FVO0041461"/>
    <d v="2008-04-30T00:00:00"/>
    <d v="2008-04-30T00:00:00"/>
    <s v="Yes"/>
    <s v="X Facilities-Florida"/>
    <x v="2"/>
  </r>
  <r>
    <s v="SYS-AP"/>
    <s v="3000"/>
    <s v="FLJE00019585"/>
    <s v="CF10-FC300-7830-8900"/>
    <s v="CF10"/>
    <s v="FC300"/>
    <s v="7830"/>
    <x v="4"/>
    <s v=""/>
    <n v="750"/>
    <s v="PIPELINE MAINTENANCE &amp; SERVICE, INC"/>
    <x v="0"/>
    <s v="2340"/>
    <s v="FVO0041461"/>
    <d v="2008-04-30T00:00:00"/>
    <d v="2008-04-30T00:00:00"/>
    <s v="Yes"/>
    <s v="X Facilities-Florida"/>
    <x v="2"/>
  </r>
  <r>
    <s v="SYS-AP"/>
    <s v="3000"/>
    <s v="FLJE00019585"/>
    <s v="CF10-FC300-7830-8930"/>
    <s v="CF10"/>
    <s v="FC300"/>
    <s v="7830"/>
    <x v="3"/>
    <s v=""/>
    <n v="675"/>
    <s v="PIPELINE MAINTENANCE &amp; SERVICE, INC"/>
    <x v="0"/>
    <s v="2340"/>
    <s v="FVO0041461"/>
    <d v="2008-04-30T00:00:00"/>
    <d v="2008-04-30T00:00:00"/>
    <s v="Yes"/>
    <s v="X Facilities-Florida"/>
    <x v="2"/>
  </r>
  <r>
    <s v="SYS-AP"/>
    <s v="3000"/>
    <s v="FLJE00019585"/>
    <s v="CF10-FC300-7830-8900"/>
    <s v="CF10"/>
    <s v="FC300"/>
    <s v="7830"/>
    <x v="4"/>
    <s v=""/>
    <n v="854.5"/>
    <s v="PIPELINE MAINTENANCE &amp; SERVICE, INC"/>
    <x v="0"/>
    <s v="2340"/>
    <s v="FVO0041461"/>
    <d v="2008-04-30T00:00:00"/>
    <d v="2008-04-30T00:00:00"/>
    <s v="Yes"/>
    <s v="X Facilities-Florida"/>
    <x v="2"/>
  </r>
  <r>
    <s v="PD"/>
    <s v="3000"/>
    <s v="FLJE00019491"/>
    <s v="CF10-OP310-6110-8870"/>
    <s v="CF10"/>
    <s v="OP310"/>
    <s v="6110"/>
    <x v="2"/>
    <s v=""/>
    <n v="272.27999999999997"/>
    <s v="PDTR-0815CUCW"/>
    <x v="0"/>
    <s v="FVN00636"/>
    <s v="FLJE00019491"/>
    <d v="2008-04-15T00:00:00"/>
    <d v="2008-04-15T00:00:00"/>
    <s v="Yes"/>
    <s v="X Operations-Tri-County"/>
    <x v="0"/>
  </r>
  <r>
    <s v="PD"/>
    <s v="3000"/>
    <s v="FLJE00019491"/>
    <s v="CF00-OP300-6110-8870"/>
    <s v="CF00"/>
    <s v="OP300"/>
    <s v="6110"/>
    <x v="2"/>
    <s v=""/>
    <n v="162.88"/>
    <s v="PDTR-0815CUCW"/>
    <x v="0"/>
    <s v="FVN00837"/>
    <s v="FLJE00019491"/>
    <d v="2008-04-15T00:00:00"/>
    <d v="2008-04-15T00:00:00"/>
    <s v="Yes"/>
    <s v="X Engineering and Measurement"/>
    <x v="0"/>
  </r>
  <r>
    <s v="PD"/>
    <s v="3000"/>
    <s v="FLJE00019491"/>
    <s v="CF00-OP300-6110-8900"/>
    <s v="CF00"/>
    <s v="OP300"/>
    <s v="6110"/>
    <x v="4"/>
    <s v=""/>
    <n v="81.44"/>
    <s v="PDTR-0815CUCW"/>
    <x v="0"/>
    <s v="FVN00837"/>
    <s v="FLJE00019491"/>
    <d v="2008-04-15T00:00:00"/>
    <d v="2008-04-15T00:00:00"/>
    <s v="Yes"/>
    <s v="X Engineering and Measurement"/>
    <x v="0"/>
  </r>
  <r>
    <s v="PD"/>
    <s v="3000"/>
    <s v="FLJE00019491"/>
    <s v="CF00-OP300-6110-8910"/>
    <s v="CF00"/>
    <s v="OP300"/>
    <s v="6110"/>
    <x v="5"/>
    <s v=""/>
    <n v="244.32"/>
    <s v="PDTR-0815CUCW"/>
    <x v="0"/>
    <s v="FVN00837"/>
    <s v="FLJE00019491"/>
    <d v="2008-04-15T00:00:00"/>
    <d v="2008-04-15T00:00:00"/>
    <s v="Yes"/>
    <s v="X Engineering and Measurement"/>
    <x v="0"/>
  </r>
  <r>
    <s v="PD"/>
    <s v="3000"/>
    <s v="FLJE00019491"/>
    <s v="CF00-OP300-6110-8890"/>
    <s v="CF00"/>
    <s v="OP300"/>
    <s v="6110"/>
    <x v="1"/>
    <s v=""/>
    <n v="144.4"/>
    <s v="PDTR-0815CUCW"/>
    <x v="0"/>
    <s v="FVN00596"/>
    <s v="FLJE00019491"/>
    <d v="2008-04-15T00:00:00"/>
    <d v="2008-04-15T00:00:00"/>
    <s v="Yes"/>
    <s v="X Engineering and Measurement"/>
    <x v="0"/>
  </r>
  <r>
    <s v="AA"/>
    <s v="CU00"/>
    <s v="JRNL00026095"/>
    <s v="CF00-OP300-6110-8870"/>
    <s v="CF00"/>
    <s v="OP300"/>
    <s v="6110"/>
    <x v="2"/>
    <s v=""/>
    <n v="-38.47"/>
    <s v="OP300_Payroll Accrual 1A"/>
    <x v="0"/>
    <s v="8_OP300_PA1A"/>
    <s v="JRNL00026090"/>
    <d v="2008-06-30T00:00:00"/>
    <d v="2008-07-07T00:00:00"/>
    <s v="Yes"/>
    <s v="X Engineering and Measurement"/>
    <x v="0"/>
  </r>
  <r>
    <s v="SYS-AP"/>
    <s v="3000"/>
    <s v="FLJE00018950"/>
    <s v="CF10-FC300-7830-8870"/>
    <s v="CF10"/>
    <s v="FC300"/>
    <s v="7830"/>
    <x v="2"/>
    <s v=""/>
    <n v="1598.97"/>
    <s v="RHINO MARKING SYSTEMS"/>
    <x v="0"/>
    <s v="27899"/>
    <s v="FVO0040042"/>
    <d v="2008-02-28T00:00:00"/>
    <d v="2008-03-03T00:00:00"/>
    <s v="Yes"/>
    <s v="X Facilities-Florida"/>
    <x v="2"/>
  </r>
  <r>
    <s v="PY"/>
    <s v="CU00"/>
    <s v="JRNL00037085"/>
    <s v="CF00-OP300-6110-8870"/>
    <s v="CF00"/>
    <s v="OP300"/>
    <s v="6110"/>
    <x v="2"/>
    <s v=""/>
    <n v="19.22"/>
    <s v="CU W47-Salaries"/>
    <x v="0"/>
    <s v=""/>
    <s v="JRNL00037085"/>
    <d v="2008-11-21T00:00:00"/>
    <d v="2008-12-01T00:00:00"/>
    <s v="Yes"/>
    <s v="X Engineering and Measurement"/>
    <x v="0"/>
  </r>
  <r>
    <s v="AA"/>
    <s v="CU00"/>
    <s v="JRNL00039000"/>
    <s v="CF00-OP300-6110-8870"/>
    <s v="CF00"/>
    <s v="OP300"/>
    <s v="6110"/>
    <x v="2"/>
    <s v=" "/>
    <n v="12.38"/>
    <s v="OP300_Payroll Accrual 1A"/>
    <x v="0"/>
    <s v="8_OP300_PA1A"/>
    <s v="Recipient Acct"/>
    <d v="2008-12-31T00:00:00"/>
    <d v="2009-01-09T00:00:00"/>
    <s v="Yes"/>
    <s v="X Engineering and Measurement"/>
    <x v="0"/>
  </r>
  <r>
    <s v="AA"/>
    <s v="CU00"/>
    <s v="JRNL00039000"/>
    <s v="CF00-OP300-6110-8890"/>
    <s v="CF00"/>
    <s v="OP300"/>
    <s v="6110"/>
    <x v="1"/>
    <s v=" "/>
    <n v="56.73"/>
    <s v="OP300_Payroll Accrual 1A"/>
    <x v="0"/>
    <s v="8_OP300_PA1A"/>
    <s v="Recipient Acct"/>
    <d v="2008-12-31T00:00:00"/>
    <d v="2009-01-09T00:00:00"/>
    <s v="Yes"/>
    <s v="X Engineering and Measurement"/>
    <x v="0"/>
  </r>
  <r>
    <s v="AA"/>
    <s v="CU00"/>
    <s v="JRNL00039000"/>
    <s v="CF00-OP300-6110-8900"/>
    <s v="CF00"/>
    <s v="OP300"/>
    <s v="6110"/>
    <x v="4"/>
    <s v=" "/>
    <n v="40.15"/>
    <s v="OP300_Payroll Accrual 1A"/>
    <x v="0"/>
    <s v="8_OP300_PA1A"/>
    <s v="Recipient Acct"/>
    <d v="2008-12-31T00:00:00"/>
    <d v="2009-01-09T00:00:00"/>
    <s v="Yes"/>
    <s v="X Engineering and Measurement"/>
    <x v="0"/>
  </r>
  <r>
    <s v="AA"/>
    <s v="CU00"/>
    <s v="JRNL00039000"/>
    <s v="CF00-OP300-6110-8910"/>
    <s v="CF00"/>
    <s v="OP300"/>
    <s v="6110"/>
    <x v="5"/>
    <s v=" "/>
    <n v="49.77"/>
    <s v="OP300_Payroll Accrual 1A"/>
    <x v="0"/>
    <s v="8_OP300_PA1A"/>
    <s v="Recipient Acct"/>
    <d v="2008-12-31T00:00:00"/>
    <d v="2009-01-09T00:00:00"/>
    <s v="Yes"/>
    <s v="X Engineering and Measurement"/>
    <x v="0"/>
  </r>
  <r>
    <s v="AA"/>
    <s v="CU00"/>
    <s v="JRNL00033571"/>
    <s v="CF00-OP300-6110-8870"/>
    <s v="CF00"/>
    <s v="OP300"/>
    <s v="6110"/>
    <x v="2"/>
    <s v=" "/>
    <n v="12.39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3571"/>
    <s v="CF00-OP300-6110-8890"/>
    <s v="CF00"/>
    <s v="OP300"/>
    <s v="6110"/>
    <x v="1"/>
    <s v=" "/>
    <n v="314.68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3571"/>
    <s v="CF00-OP300-6110-8900"/>
    <s v="CF00"/>
    <s v="OP300"/>
    <s v="6110"/>
    <x v="4"/>
    <s v=" "/>
    <n v="386.35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3571"/>
    <s v="CF00-OP300-6110-8910"/>
    <s v="CF00"/>
    <s v="OP300"/>
    <s v="6110"/>
    <x v="5"/>
    <s v=" "/>
    <n v="258.73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3000"/>
    <s v="JRNL00026078"/>
    <s v="CF10-MG310-6110-8870"/>
    <s v="CF10"/>
    <s v="MG310"/>
    <s v="6110"/>
    <x v="2"/>
    <s v=""/>
    <n v="528.12"/>
    <s v="Clear MG310 Pay and Dept"/>
    <x v="0"/>
    <s v="5_MG310_PD"/>
    <s v="JRNL00026078"/>
    <d v="2008-05-31T00:00:00"/>
    <d v="2008-06-07T00:00:00"/>
    <s v="Yes"/>
    <s v="X Operations Manager-Tri-County"/>
    <x v="0"/>
  </r>
  <r>
    <s v="AA"/>
    <s v="3000"/>
    <s v="JRNL00026078"/>
    <s v="CF10-MG310-6110-8900"/>
    <s v="CF10"/>
    <s v="MG310"/>
    <s v="6110"/>
    <x v="4"/>
    <s v=""/>
    <n v="211.23"/>
    <s v="Clear MG310 Pay and Dept"/>
    <x v="0"/>
    <s v="5_MG310_PD"/>
    <s v="JRNL00026078"/>
    <d v="2008-05-31T00:00:00"/>
    <d v="2008-06-07T00:00:00"/>
    <s v="Yes"/>
    <s v="X Operations Manager-Tri-County"/>
    <x v="0"/>
  </r>
  <r>
    <s v="AA"/>
    <s v="3000"/>
    <s v="JRNL00026078"/>
    <s v="CF10-MG310-6110-8920"/>
    <s v="CF10"/>
    <s v="MG310"/>
    <s v="6110"/>
    <x v="0"/>
    <s v=""/>
    <n v="211.25"/>
    <s v="Clear MG310 Pay and Dept"/>
    <x v="0"/>
    <s v="5_MG310_PD"/>
    <s v="JRNL00026078"/>
    <d v="2008-05-31T00:00:00"/>
    <d v="2008-06-07T00:00:00"/>
    <s v="Yes"/>
    <s v="X Operations Manager-Tri-County"/>
    <x v="0"/>
  </r>
  <r>
    <s v="AA"/>
    <s v="3000"/>
    <s v="JRNL00026078"/>
    <s v="CF10-MG310-6110-8940"/>
    <s v="CF10"/>
    <s v="MG310"/>
    <s v="6110"/>
    <x v="6"/>
    <s v=""/>
    <n v="844.97"/>
    <s v="Clear MG310 Pay and Dept"/>
    <x v="0"/>
    <s v="5_MG310_PD"/>
    <s v="JRNL00026078"/>
    <d v="2008-05-31T00:00:00"/>
    <d v="2008-06-07T00:00:00"/>
    <s v="Yes"/>
    <s v="X Operations Manager-Tri-County"/>
    <x v="0"/>
  </r>
  <r>
    <s v="E4SE-ADJ"/>
    <s v="CF00"/>
    <s v="JRNL00038669"/>
    <s v="CF10-FC300-7290-8870"/>
    <s v="CF10"/>
    <s v="FC300"/>
    <s v="7290"/>
    <x v="2"/>
    <s v=""/>
    <n v="43.88"/>
    <s v="Charge 2 FFL415R"/>
    <x v="0"/>
    <s v=""/>
    <s v="JRNL00038669"/>
    <d v="2008-12-31T00:00:00"/>
    <d v="2009-01-05T00:00:00"/>
    <s v="Yes"/>
    <s v="X Facilities-Florida"/>
    <x v="3"/>
  </r>
  <r>
    <s v="PY"/>
    <s v="CU00"/>
    <s v="JRNL00035202"/>
    <s v="CF00-OP300-6120-8900"/>
    <s v="CF00"/>
    <s v="OP300"/>
    <s v="6120"/>
    <x v="4"/>
    <s v=""/>
    <n v="32.54"/>
    <s v="CU W42-OT/On Call/CT"/>
    <x v="0"/>
    <s v=""/>
    <s v="JRNL00035202"/>
    <d v="2008-10-17T00:00:00"/>
    <d v="2008-11-04T00:00:00"/>
    <s v="Yes"/>
    <s v="X Engineering and Measurement"/>
    <x v="1"/>
  </r>
  <r>
    <s v="PY"/>
    <s v="CU00"/>
    <s v="JRNL00035202"/>
    <s v="CF00-OP300-6120-8910"/>
    <s v="CF00"/>
    <s v="OP300"/>
    <s v="6120"/>
    <x v="5"/>
    <s v=""/>
    <n v="162.69999999999999"/>
    <s v="CU W42-OT/On Call/CT"/>
    <x v="0"/>
    <s v=""/>
    <s v="JRNL00035202"/>
    <d v="2008-10-17T00:00:00"/>
    <d v="2008-11-04T00:00:00"/>
    <s v="Yes"/>
    <s v="X Engineering and Measurement"/>
    <x v="1"/>
  </r>
  <r>
    <s v="E4SE-ADJ"/>
    <s v="CU00"/>
    <s v="JRNL00035203"/>
    <s v="CF10-FC300-7830-8870"/>
    <s v="CF10"/>
    <s v="FC300"/>
    <s v="7830"/>
    <x v="2"/>
    <s v=""/>
    <n v="183.81"/>
    <s v="FCB20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210.07"/>
    <s v="FCB20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210.07"/>
    <s v="FCB200"/>
    <x v="0"/>
    <s v=""/>
    <s v="JRNL00035203"/>
    <d v="2008-10-31T00:00:00"/>
    <d v="2008-11-04T00:00:00"/>
    <s v="Yes"/>
    <s v="X Facilities-Florida"/>
    <x v="2"/>
  </r>
  <r>
    <s v="E4SE-ADJ"/>
    <s v="CF00"/>
    <s v="JRNL00038669"/>
    <s v="CF10-FC300-7290-8870"/>
    <s v="CF10"/>
    <s v="FC300"/>
    <s v="7290"/>
    <x v="2"/>
    <s v=""/>
    <n v="103.73"/>
    <s v="Charge 4 FCB100"/>
    <x v="0"/>
    <s v=""/>
    <s v="JRNL00038669"/>
    <d v="2008-12-31T00:00:00"/>
    <d v="2009-01-05T00:00:00"/>
    <s v="Yes"/>
    <s v="X Facilities-Florida"/>
    <x v="3"/>
  </r>
  <r>
    <s v="CF-ACCR"/>
    <s v="3000"/>
    <s v="FLJE00019051"/>
    <s v="CF10-FC300-7830-8870"/>
    <s v="CF10"/>
    <s v="FC300"/>
    <s v="7830"/>
    <x v="2"/>
    <s v=""/>
    <n v="2225"/>
    <s v="Accrue Pipeline Mainenance"/>
    <x v="0"/>
    <s v=""/>
    <s v="FLJE00019051"/>
    <d v="2008-02-29T00:00:00"/>
    <d v="2008-03-10T00:00:00"/>
    <s v="Yes"/>
    <s v="X Facilities-Florida"/>
    <x v="2"/>
  </r>
  <r>
    <s v="CF-ACCR"/>
    <s v="3000"/>
    <s v="FLJE00019110"/>
    <s v="CF10-FC300-7830-8870"/>
    <s v="CF10"/>
    <s v="FC300"/>
    <s v="7830"/>
    <x v="2"/>
    <s v=""/>
    <n v="-2225"/>
    <s v="Accrue Pipeline Mainenance"/>
    <x v="0"/>
    <s v=""/>
    <s v="FLJE00019051"/>
    <d v="2008-03-31T00:00:00"/>
    <d v="2008-03-10T00:00:00"/>
    <s v="Yes"/>
    <s v="X Facilities-Florida"/>
    <x v="2"/>
  </r>
  <r>
    <s v="AA"/>
    <s v="CU00"/>
    <s v="JRNL00029387"/>
    <s v="CF00-OP310-6110-8870"/>
    <s v="CF00"/>
    <s v="OP310"/>
    <s v="6110"/>
    <x v="2"/>
    <s v=" "/>
    <n v="43.2"/>
    <s v="OP310_Payroll Accrual 1A"/>
    <x v="0"/>
    <s v="8_OP310_PA1A"/>
    <s v="Recipient Acct"/>
    <d v="2008-07-31T00:00:00"/>
    <d v="2008-08-06T00:00:00"/>
    <s v="Yes"/>
    <s v="X Operations-Tri-County"/>
    <x v="0"/>
  </r>
  <r>
    <s v="AA"/>
    <s v="CU00"/>
    <s v="JRNL00039000"/>
    <s v="CF10-OP310-6110-8870"/>
    <s v="CF10"/>
    <s v="OP310"/>
    <s v="6110"/>
    <x v="2"/>
    <s v=" "/>
    <n v="82.68"/>
    <s v="OP310_Payroll Accrual 1A"/>
    <x v="0"/>
    <s v="8_OP310_PA1A"/>
    <s v="Recipient Acct"/>
    <d v="2008-12-31T00:00:00"/>
    <d v="2009-01-09T00:00:00"/>
    <s v="Yes"/>
    <s v="X Operations-Tri-County"/>
    <x v="0"/>
  </r>
  <r>
    <s v="AA"/>
    <s v="CU00"/>
    <s v="JRNL00039000"/>
    <s v="CF10-OP310-6110-8920"/>
    <s v="CF10"/>
    <s v="OP310"/>
    <s v="6110"/>
    <x v="0"/>
    <s v=" "/>
    <n v="28.7"/>
    <s v="OP310_Payroll Accrual 1A"/>
    <x v="0"/>
    <s v="8_OP310_PA1A"/>
    <s v="Recipient Acct"/>
    <d v="2008-12-31T00:00:00"/>
    <d v="2009-01-09T00:00:00"/>
    <s v="Yes"/>
    <s v="X Operations-Tri-County"/>
    <x v="0"/>
  </r>
  <r>
    <s v="AA"/>
    <s v="CU00"/>
    <s v="JRNL00039000"/>
    <s v="CF10-OP310-6110-8930"/>
    <s v="CF10"/>
    <s v="OP310"/>
    <s v="6110"/>
    <x v="3"/>
    <s v=" "/>
    <n v="11.62"/>
    <s v="OP310_Payroll Accrual 1A"/>
    <x v="0"/>
    <s v="8_OP310_PA1A"/>
    <s v="Recipient Acct"/>
    <d v="2008-12-31T00:00:00"/>
    <d v="2009-01-09T00:00:00"/>
    <s v="Yes"/>
    <s v="X Operations-Tri-County"/>
    <x v="0"/>
  </r>
  <r>
    <s v="PD"/>
    <s v="3000"/>
    <s v="FLJE00018610"/>
    <s v="CF00-OP300-6110-8890"/>
    <s v="CF00"/>
    <s v="OP300"/>
    <s v="6110"/>
    <x v="1"/>
    <s v=""/>
    <n v="144.4"/>
    <s v="PDTR-0803CUCW"/>
    <x v="0"/>
    <s v="FVN00596"/>
    <s v="FLJE00018610"/>
    <d v="2008-01-17T00:00:00"/>
    <d v="2008-01-17T00:00:00"/>
    <s v="Yes"/>
    <s v="X Engineering and Measurement"/>
    <x v="0"/>
  </r>
  <r>
    <s v="PD"/>
    <s v="3000"/>
    <s v="FLJE00018610"/>
    <s v="CF00-OP300-6110-8900"/>
    <s v="CF00"/>
    <s v="OP300"/>
    <s v="6110"/>
    <x v="4"/>
    <s v=""/>
    <n v="108.3"/>
    <s v="PDTR-0803CUCW"/>
    <x v="0"/>
    <s v="FVN00596"/>
    <s v="FLJE00018610"/>
    <d v="2008-01-17T00:00:00"/>
    <d v="2008-01-17T00:00:00"/>
    <s v="Yes"/>
    <s v="X Engineering and Measurement"/>
    <x v="0"/>
  </r>
  <r>
    <s v="PD"/>
    <s v="3000"/>
    <s v="FLJE00018610"/>
    <s v="CF00-OP300-6110-8940"/>
    <s v="CF00"/>
    <s v="OP300"/>
    <s v="6110"/>
    <x v="6"/>
    <s v=""/>
    <n v="18.05"/>
    <s v="PDTR-0803CUCW"/>
    <x v="0"/>
    <s v="FVN00596"/>
    <s v="FLJE00018610"/>
    <d v="2008-01-17T00:00:00"/>
    <d v="2008-01-17T00:00:00"/>
    <s v="Yes"/>
    <s v="X Engineering and Measurement"/>
    <x v="0"/>
  </r>
  <r>
    <s v="PD"/>
    <s v="3000"/>
    <s v="FLJE00018610"/>
    <s v="CF10-OP310-6110-8930"/>
    <s v="CF10"/>
    <s v="OP310"/>
    <s v="6110"/>
    <x v="3"/>
    <s v=""/>
    <n v="99.72"/>
    <s v="PDTR-0803CUCW"/>
    <x v="0"/>
    <s v="FVN00403"/>
    <s v="FLJE00018610"/>
    <d v="2008-01-17T00:00:00"/>
    <d v="2008-01-17T00:00:00"/>
    <s v="Yes"/>
    <s v="X Operations-Tri-County"/>
    <x v="0"/>
  </r>
  <r>
    <s v="PD"/>
    <s v="3000"/>
    <s v="FLJE00018610"/>
    <s v="CF10-OP310-6110-8920"/>
    <s v="CF10"/>
    <s v="OP310"/>
    <s v="6110"/>
    <x v="0"/>
    <s v=""/>
    <n v="217.44"/>
    <s v="PDTR-0803CUCW"/>
    <x v="0"/>
    <s v="FVN05485"/>
    <s v="FLJE00018610"/>
    <d v="2008-01-17T00:00:00"/>
    <d v="2008-01-17T00:00:00"/>
    <s v="Yes"/>
    <s v="X Operations-Tri-County"/>
    <x v="0"/>
  </r>
  <r>
    <s v="PD"/>
    <s v="3000"/>
    <s v="FLJE00018610"/>
    <s v="CF10-OP310-6110-8870"/>
    <s v="CF10"/>
    <s v="OP310"/>
    <s v="6110"/>
    <x v="2"/>
    <s v=""/>
    <n v="108.48"/>
    <s v="PDTR-0803CUCW"/>
    <x v="0"/>
    <s v="FVN00293"/>
    <s v="FLJE00018610"/>
    <d v="2008-01-17T00:00:00"/>
    <d v="2008-01-17T00:00:00"/>
    <s v="Yes"/>
    <s v="X Operations-Tri-County"/>
    <x v="0"/>
  </r>
  <r>
    <s v="PD"/>
    <s v="3000"/>
    <s v="FLJE00018610"/>
    <s v="CF10-OP310-6110-8920"/>
    <s v="CF10"/>
    <s v="OP310"/>
    <s v="6110"/>
    <x v="0"/>
    <s v=""/>
    <n v="216.96"/>
    <s v="PDTR-0803CUCW"/>
    <x v="0"/>
    <s v="FVN00293"/>
    <s v="FLJE00018610"/>
    <d v="2008-01-17T00:00:00"/>
    <d v="2008-01-17T00:00:00"/>
    <s v="Yes"/>
    <s v="X Operations-Tri-County"/>
    <x v="0"/>
  </r>
  <r>
    <s v="PD"/>
    <s v="3000"/>
    <s v="FLJE00018610"/>
    <s v="CF10-OP310-6110-8930"/>
    <s v="CF10"/>
    <s v="OP310"/>
    <s v="6110"/>
    <x v="3"/>
    <s v=""/>
    <n v="49"/>
    <s v="PDTR-0803CUCW"/>
    <x v="0"/>
    <s v="FVN05456"/>
    <s v="FLJE00018610"/>
    <d v="2008-01-17T00:00:00"/>
    <d v="2008-01-17T00:00:00"/>
    <s v="Yes"/>
    <s v="X Operations-Tri-County"/>
    <x v="0"/>
  </r>
  <r>
    <s v="PD"/>
    <s v="3000"/>
    <s v="FLJE00018610"/>
    <s v="CF10-OP310-6110-8870"/>
    <s v="CF10"/>
    <s v="OP310"/>
    <s v="6110"/>
    <x v="2"/>
    <s v=""/>
    <n v="217.44"/>
    <s v="PDTR-0803CUCW"/>
    <x v="0"/>
    <s v="FVN05485"/>
    <s v="FLJE00018610"/>
    <d v="2008-01-17T00:00:00"/>
    <d v="2008-01-17T00:00:00"/>
    <s v="Yes"/>
    <s v="X Operations-Tri-County"/>
    <x v="0"/>
  </r>
  <r>
    <s v="PD"/>
    <s v="3000"/>
    <s v="FLJE00018610"/>
    <s v="CF10-OP310-6110-8870"/>
    <s v="CF10"/>
    <s v="OP310"/>
    <s v="6110"/>
    <x v="2"/>
    <s v=""/>
    <n v="129.12"/>
    <s v="PDTR-0803CUCW"/>
    <x v="0"/>
    <s v="FVN00922"/>
    <s v="FLJE00018610"/>
    <d v="2008-01-17T00:00:00"/>
    <d v="2008-01-17T00:00:00"/>
    <s v="Yes"/>
    <s v="X Operations-Tri-County"/>
    <x v="0"/>
  </r>
  <r>
    <s v="PD"/>
    <s v="3000"/>
    <s v="FLJE00018610"/>
    <s v="CF10-OP310-6110-8920"/>
    <s v="CF10"/>
    <s v="OP310"/>
    <s v="6110"/>
    <x v="0"/>
    <s v=""/>
    <n v="129.12"/>
    <s v="PDTR-0803CUCW"/>
    <x v="0"/>
    <s v="FVN00922"/>
    <s v="FLJE00018610"/>
    <d v="2008-01-17T00:00:00"/>
    <d v="2008-01-17T00:00:00"/>
    <s v="Yes"/>
    <s v="X Operations-Tri-County"/>
    <x v="0"/>
  </r>
  <r>
    <s v="AA"/>
    <s v="CU00"/>
    <s v="JRNL00033571"/>
    <s v="CF10-OP310-6110-8920"/>
    <s v="CF10"/>
    <s v="OP310"/>
    <s v="6110"/>
    <x v="0"/>
    <s v=" "/>
    <n v="71.97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3571"/>
    <s v="CF10-OP310-6110-8930"/>
    <s v="CF10"/>
    <s v="OP310"/>
    <s v="6110"/>
    <x v="3"/>
    <s v=" "/>
    <n v="20.85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3571"/>
    <s v="CF20-OP310-6110-8890"/>
    <s v="CF20"/>
    <s v="OP310"/>
    <s v="6110"/>
    <x v="1"/>
    <s v=" "/>
    <n v="7.5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3571"/>
    <s v="CF10-OP310-6110-8870"/>
    <s v="CF10"/>
    <s v="OP310"/>
    <s v="6110"/>
    <x v="2"/>
    <s v=" "/>
    <n v="378.29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3571"/>
    <s v="CF00-OP310-6110-8870"/>
    <s v="CF00"/>
    <s v="OP310"/>
    <s v="6110"/>
    <x v="2"/>
    <s v=" "/>
    <n v="24.31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3571"/>
    <s v="CF00-OP310-6110-8920"/>
    <s v="CF00"/>
    <s v="OP310"/>
    <s v="6110"/>
    <x v="0"/>
    <s v=" "/>
    <n v="36.47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1519"/>
    <s v="CF10-OP310-6110-8930"/>
    <s v="CF10"/>
    <s v="OP310"/>
    <s v="6110"/>
    <x v="3"/>
    <s v=" "/>
    <n v="-141.78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1519"/>
    <s v="CF10-OP310-6110-8870"/>
    <s v="CF10"/>
    <s v="OP310"/>
    <s v="6110"/>
    <x v="2"/>
    <s v=" "/>
    <n v="-495.4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1519"/>
    <s v="CF10-OP310-6110-8920"/>
    <s v="CF10"/>
    <s v="OP310"/>
    <s v="6110"/>
    <x v="0"/>
    <s v=" "/>
    <n v="-5.2"/>
    <s v="OP310_Payroll Accrual 1A"/>
    <x v="0"/>
    <s v="8_OP310_PA1A"/>
    <s v="Recipient Acct"/>
    <d v="2008-09-30T00:00:00"/>
    <d v="2008-10-06T00:00:00"/>
    <s v="Yes"/>
    <s v="X Operations-Tri-County"/>
    <x v="0"/>
  </r>
  <r>
    <s v="AA"/>
    <s v="CU00"/>
    <s v="JRNL00037312"/>
    <s v="CF10-OP310-6110-8920"/>
    <s v="CF10"/>
    <s v="OP310"/>
    <s v="6110"/>
    <x v="0"/>
    <s v=" "/>
    <n v="30.46"/>
    <s v="OP310_Payroll Accrual 1A"/>
    <x v="0"/>
    <s v="8_OP310_PA1A"/>
    <s v="Recipient Acct"/>
    <d v="2008-11-30T00:00:00"/>
    <d v="2008-12-03T00:00:00"/>
    <s v="Yes"/>
    <s v="X Operations-Tri-County"/>
    <x v="0"/>
  </r>
  <r>
    <s v="AA"/>
    <s v="CU00"/>
    <s v="JRNL00037312"/>
    <s v="CF10-OP310-6110-8930"/>
    <s v="CF10"/>
    <s v="OP310"/>
    <s v="6110"/>
    <x v="3"/>
    <s v=" "/>
    <n v="33.229999999999997"/>
    <s v="OP310_Payroll Accrual 1A"/>
    <x v="0"/>
    <s v="8_OP310_PA1A"/>
    <s v="Recipient Acct"/>
    <d v="2008-11-30T00:00:00"/>
    <d v="2008-12-03T00:00:00"/>
    <s v="Yes"/>
    <s v="X Operations-Tri-County"/>
    <x v="0"/>
  </r>
  <r>
    <s v="AA"/>
    <s v="CU00"/>
    <s v="JRNL00037312"/>
    <s v="CF10-OP310-6110-8940"/>
    <s v="CF10"/>
    <s v="OP310"/>
    <s v="6110"/>
    <x v="6"/>
    <s v=" "/>
    <n v="54.22"/>
    <s v="OP310_Payroll Accrual 1A"/>
    <x v="0"/>
    <s v="8_OP310_PA1A"/>
    <s v="Recipient Acct"/>
    <d v="2008-11-30T00:00:00"/>
    <d v="2008-12-03T00:00:00"/>
    <s v="Yes"/>
    <s v="X Operations-Tri-County"/>
    <x v="0"/>
  </r>
  <r>
    <s v="AA"/>
    <s v="CU00"/>
    <s v="JRNL00037312"/>
    <s v="CF10-OP310-6110-8870"/>
    <s v="CF10"/>
    <s v="OP310"/>
    <s v="6110"/>
    <x v="2"/>
    <s v=" "/>
    <n v="634.66999999999996"/>
    <s v="OP310_Payroll Accrual 1A"/>
    <x v="0"/>
    <s v="8_OP310_PA1A"/>
    <s v="Recipient Acct"/>
    <d v="2008-11-30T00:00:00"/>
    <d v="2008-12-03T00:00:00"/>
    <s v="Yes"/>
    <s v="X Operations-Tri-County"/>
    <x v="0"/>
  </r>
  <r>
    <s v="AA"/>
    <s v="CU00"/>
    <s v="JRNL00031517"/>
    <s v="CF10-OP310-6110-8870"/>
    <s v="CF10"/>
    <s v="OP310"/>
    <s v="6110"/>
    <x v="2"/>
    <s v=" "/>
    <n v="495.4"/>
    <s v="OP310_Payroll Accrual 1A"/>
    <x v="0"/>
    <s v="8_OP310_PA1A"/>
    <s v="Recipient Acct"/>
    <d v="2008-08-31T00:00:00"/>
    <d v="2008-09-05T00:00:00"/>
    <s v="Yes"/>
    <s v="X Operations-Tri-County"/>
    <x v="0"/>
  </r>
  <r>
    <s v="AA"/>
    <s v="CU00"/>
    <s v="JRNL00031517"/>
    <s v="CF10-OP310-6110-8920"/>
    <s v="CF10"/>
    <s v="OP310"/>
    <s v="6110"/>
    <x v="0"/>
    <s v=" "/>
    <n v="5.2"/>
    <s v="OP310_Payroll Accrual 1A"/>
    <x v="0"/>
    <s v="8_OP310_PA1A"/>
    <s v="Recipient Acct"/>
    <d v="2008-08-31T00:00:00"/>
    <d v="2008-09-05T00:00:00"/>
    <s v="Yes"/>
    <s v="X Operations-Tri-County"/>
    <x v="0"/>
  </r>
  <r>
    <s v="AA"/>
    <s v="CU00"/>
    <s v="JRNL00031517"/>
    <s v="CF10-OP310-6110-8930"/>
    <s v="CF10"/>
    <s v="OP310"/>
    <s v="6110"/>
    <x v="3"/>
    <s v=" "/>
    <n v="141.78"/>
    <s v="OP310_Payroll Accrual 1A"/>
    <x v="0"/>
    <s v="8_OP310_PA1A"/>
    <s v="Recipient Acct"/>
    <d v="2008-08-31T00:00:00"/>
    <d v="2008-09-05T00:00:00"/>
    <s v="Yes"/>
    <s v="X Operations-Tri-County"/>
    <x v="0"/>
  </r>
  <r>
    <s v="AA"/>
    <s v="CU00"/>
    <s v="JRNL00027629"/>
    <s v="CF10-OP310-6110-8930"/>
    <s v="CF10"/>
    <s v="OP310"/>
    <s v="6110"/>
    <x v="3"/>
    <s v=""/>
    <n v="-5.48"/>
    <s v="OP310_Payroll Accrual 1A"/>
    <x v="0"/>
    <s v="8_OP310_PA1A"/>
    <s v="JRNL00027621"/>
    <d v="2008-07-31T00:00:00"/>
    <d v="2008-08-06T00:00:00"/>
    <s v="Yes"/>
    <s v="X Operations-Tri-County"/>
    <x v="0"/>
  </r>
  <r>
    <s v="AA"/>
    <s v="CU00"/>
    <s v="JRNL00033571"/>
    <s v="CF00-OP300-6110-8920"/>
    <s v="CF00"/>
    <s v="OP300"/>
    <s v="6110"/>
    <x v="0"/>
    <s v=" "/>
    <n v="12.39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3571"/>
    <s v="CF00-OP300-6110-8930"/>
    <s v="CF00"/>
    <s v="OP300"/>
    <s v="6110"/>
    <x v="3"/>
    <s v=" "/>
    <n v="52.76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7312"/>
    <s v="CF00-OP300-6110-8870"/>
    <s v="CF00"/>
    <s v="OP300"/>
    <s v="6110"/>
    <x v="2"/>
    <s v=" "/>
    <n v="50.79"/>
    <s v="OP300_Payroll Accrual 1A"/>
    <x v="0"/>
    <s v="8_OP300_PA1A"/>
    <s v="Recipient Acct"/>
    <d v="2008-11-30T00:00:00"/>
    <d v="2008-12-03T00:00:00"/>
    <s v="Yes"/>
    <s v="X Engineering and Measurement"/>
    <x v="0"/>
  </r>
  <r>
    <s v="AA"/>
    <s v="CU00"/>
    <s v="JRNL00037312"/>
    <s v="CF00-OP300-6110-8890"/>
    <s v="CF00"/>
    <s v="OP300"/>
    <s v="6110"/>
    <x v="1"/>
    <s v=" "/>
    <n v="141.82"/>
    <s v="OP300_Payroll Accrual 1A"/>
    <x v="0"/>
    <s v="8_OP300_PA1A"/>
    <s v="Recipient Acct"/>
    <d v="2008-11-30T00:00:00"/>
    <d v="2008-12-03T00:00:00"/>
    <s v="Yes"/>
    <s v="X Engineering and Measurement"/>
    <x v="0"/>
  </r>
  <r>
    <s v="AA"/>
    <s v="CU00"/>
    <s v="JRNL00037312"/>
    <s v="CF00-OP300-6110-8900"/>
    <s v="CF00"/>
    <s v="OP300"/>
    <s v="6110"/>
    <x v="4"/>
    <s v=" "/>
    <n v="194.39"/>
    <s v="OP300_Payroll Accrual 1A"/>
    <x v="0"/>
    <s v="8_OP300_PA1A"/>
    <s v="Recipient Acct"/>
    <d v="2008-11-30T00:00:00"/>
    <d v="2008-12-03T00:00:00"/>
    <s v="Yes"/>
    <s v="X Engineering and Measurement"/>
    <x v="0"/>
  </r>
  <r>
    <s v="AA"/>
    <s v="CU00"/>
    <s v="JRNL00037312"/>
    <s v="CF00-OP300-6110-8910"/>
    <s v="CF00"/>
    <s v="OP300"/>
    <s v="6110"/>
    <x v="5"/>
    <s v=" "/>
    <n v="184.61"/>
    <s v="OP300_Payroll Accrual 1A"/>
    <x v="0"/>
    <s v="8_OP300_PA1A"/>
    <s v="Recipient Acct"/>
    <d v="2008-11-30T00:00:00"/>
    <d v="2008-12-03T00:00:00"/>
    <s v="Yes"/>
    <s v="X Engineering and Measurement"/>
    <x v="0"/>
  </r>
  <r>
    <s v="E4SE-ADJ"/>
    <s v="CF00"/>
    <s v="JRNL00038669"/>
    <s v="CF10-FC300-7290-8870"/>
    <s v="CF10"/>
    <s v="FC300"/>
    <s v="7290"/>
    <x v="2"/>
    <s v=""/>
    <n v="35.020000000000003"/>
    <s v="Charge 2 FRS75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15.25"/>
    <s v="Charge 2 FTL200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39.25"/>
    <s v="Charge 2 FTT75"/>
    <x v="0"/>
    <s v=""/>
    <s v="JRNL00038669"/>
    <d v="2008-12-31T00:00:00"/>
    <d v="2009-01-05T00:00:00"/>
    <s v="Yes"/>
    <s v="X Facilities-Florida"/>
    <x v="3"/>
  </r>
  <r>
    <s v="PY"/>
    <s v="CU00"/>
    <s v="JRNL00033318"/>
    <s v="CF00-OP300-6110-8870"/>
    <s v="CF00"/>
    <s v="OP300"/>
    <s v="6110"/>
    <x v="2"/>
    <s v=""/>
    <n v="36.090000000000003"/>
    <s v="CU W40-Salaries"/>
    <x v="0"/>
    <s v=""/>
    <s v="JRNL00033318"/>
    <d v="2008-10-03T00:00:00"/>
    <d v="2008-10-01T00:00:00"/>
    <s v="Yes"/>
    <s v="X Engineering and Measurement"/>
    <x v="0"/>
  </r>
  <r>
    <s v="PY"/>
    <s v="CU00"/>
    <s v="JRNL00033318"/>
    <s v="CF00-OP300-6110-8890"/>
    <s v="CF00"/>
    <s v="OP300"/>
    <s v="6110"/>
    <x v="1"/>
    <s v=""/>
    <n v="36.090000000000003"/>
    <s v="CU W40-Salaries"/>
    <x v="0"/>
    <s v=""/>
    <s v="JRNL00033318"/>
    <d v="2008-10-03T00:00:00"/>
    <d v="2008-10-01T00:00:00"/>
    <s v="Yes"/>
    <s v="X Engineering and Measurement"/>
    <x v="0"/>
  </r>
  <r>
    <s v="PY"/>
    <s v="CU00"/>
    <s v="JRNL00033318"/>
    <s v="CF20-OP320-6110-8870"/>
    <s v="CF20"/>
    <s v="OP320"/>
    <s v="6110"/>
    <x v="2"/>
    <s v=""/>
    <n v="57.28"/>
    <s v="CU W40-Salaries"/>
    <x v="0"/>
    <s v=""/>
    <s v="JRNL00033318"/>
    <d v="2008-10-03T00:00:00"/>
    <d v="2008-10-01T00:00:00"/>
    <s v="Yes"/>
    <s v="X Operations-Citrus County"/>
    <x v="0"/>
  </r>
  <r>
    <s v="AA"/>
    <s v="CU00"/>
    <s v="JRNL00037312"/>
    <s v="CF00-OP300-6110-8940"/>
    <s v="CF00"/>
    <s v="OP300"/>
    <s v="6110"/>
    <x v="6"/>
    <s v=" "/>
    <n v="10.84"/>
    <s v="OP300_Payroll Accrual 1A"/>
    <x v="0"/>
    <s v="8_OP300_PA1A"/>
    <s v="Recipient Acct"/>
    <d v="2008-11-30T00:00:00"/>
    <d v="2008-12-03T00:00:00"/>
    <s v="Yes"/>
    <s v="X Engineering and Measurement"/>
    <x v="0"/>
  </r>
  <r>
    <s v="AA"/>
    <s v="CU00"/>
    <s v="JRNL00031519"/>
    <s v="CF00-OP300-6110-8900"/>
    <s v="CF00"/>
    <s v="OP300"/>
    <s v="6110"/>
    <x v="4"/>
    <s v=" "/>
    <n v="-242.93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1519"/>
    <s v="CF00-OP300-6110-8910"/>
    <s v="CF00"/>
    <s v="OP300"/>
    <s v="6110"/>
    <x v="5"/>
    <s v=" "/>
    <n v="-160.05000000000001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1519"/>
    <s v="CF00-OP300-6110-8940"/>
    <s v="CF00"/>
    <s v="OP300"/>
    <s v="6110"/>
    <x v="6"/>
    <s v=" "/>
    <n v="-6.75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27629"/>
    <s v="CF10-OP310-6110-8870"/>
    <s v="CF10"/>
    <s v="OP310"/>
    <s v="6110"/>
    <x v="2"/>
    <s v=""/>
    <n v="-31.85"/>
    <s v="OP310_Payroll Accrual 1A"/>
    <x v="0"/>
    <s v="8_OP310_PA1A"/>
    <s v="JRNL00027621"/>
    <d v="2008-07-31T00:00:00"/>
    <d v="2008-08-06T00:00:00"/>
    <s v="Yes"/>
    <s v="X Operations-Tri-County"/>
    <x v="0"/>
  </r>
  <r>
    <s v="AA"/>
    <s v="CU00"/>
    <s v="JRNL00027629"/>
    <s v="CF10-OP310-6110-8920"/>
    <s v="CF10"/>
    <s v="OP310"/>
    <s v="6110"/>
    <x v="0"/>
    <s v=""/>
    <n v="-0.56000000000000005"/>
    <s v="OP310_Payroll Accrual 1A"/>
    <x v="0"/>
    <s v="8_OP310_PA1A"/>
    <s v="JRNL00027621"/>
    <d v="2008-07-31T00:00:00"/>
    <d v="2008-08-06T00:00:00"/>
    <s v="Yes"/>
    <s v="X Operations-Tri-County"/>
    <x v="0"/>
  </r>
  <r>
    <s v="AA"/>
    <s v="CU00"/>
    <s v="JRNL00027621"/>
    <s v="CF10-OP310-6110-8870"/>
    <s v="CF10"/>
    <s v="OP310"/>
    <s v="6110"/>
    <x v="2"/>
    <s v=""/>
    <n v="31.85"/>
    <s v="OP310_Payroll Accrual 1A"/>
    <x v="0"/>
    <s v="8_OP310_PA1A"/>
    <s v="JRNL00027621"/>
    <d v="2008-06-30T00:00:00"/>
    <d v="2008-07-08T00:00:00"/>
    <s v="Yes"/>
    <s v="X Operations-Tri-County"/>
    <x v="0"/>
  </r>
  <r>
    <s v="AA"/>
    <s v="CU00"/>
    <s v="JRNL00027621"/>
    <s v="CF10-OP310-6110-8920"/>
    <s v="CF10"/>
    <s v="OP310"/>
    <s v="6110"/>
    <x v="0"/>
    <s v=""/>
    <n v="0.56000000000000005"/>
    <s v="OP310_Payroll Accrual 1A"/>
    <x v="0"/>
    <s v="8_OP310_PA1A"/>
    <s v="JRNL00027621"/>
    <d v="2008-06-30T00:00:00"/>
    <d v="2008-07-08T00:00:00"/>
    <s v="Yes"/>
    <s v="X Operations-Tri-County"/>
    <x v="0"/>
  </r>
  <r>
    <s v="AA"/>
    <s v="CU00"/>
    <s v="JRNL00027621"/>
    <s v="CF10-OP310-6110-8930"/>
    <s v="CF10"/>
    <s v="OP310"/>
    <s v="6110"/>
    <x v="3"/>
    <s v=""/>
    <n v="5.48"/>
    <s v="OP310_Payroll Accrual 1A"/>
    <x v="0"/>
    <s v="8_OP310_PA1A"/>
    <s v="JRNL00027621"/>
    <d v="2008-06-30T00:00:00"/>
    <d v="2008-07-08T00:00:00"/>
    <s v="Yes"/>
    <s v="X Operations-Tri-County"/>
    <x v="0"/>
  </r>
  <r>
    <s v="E4SE-ADJ"/>
    <s v="CU00"/>
    <s v="JRNL00031420"/>
    <s v="CF10-FC300-7830-8870"/>
    <s v="CF10"/>
    <s v="FC300"/>
    <s v="7830"/>
    <x v="2"/>
    <s v=""/>
    <n v="50.59"/>
    <s v="FLEAKFT1"/>
    <x v="0"/>
    <s v=""/>
    <s v="JRNL00031420"/>
    <d v="2008-08-31T00:00:00"/>
    <d v="2008-09-04T00:00:00"/>
    <s v="Yes"/>
    <s v="X Facilities-Florida"/>
    <x v="2"/>
  </r>
  <r>
    <s v="PY"/>
    <s v="CU00"/>
    <s v="JRNL00027211"/>
    <s v="CF00-OP300-6120-8890"/>
    <s v="CF00"/>
    <s v="OP300"/>
    <s v="6120"/>
    <x v="1"/>
    <s v=""/>
    <n v="30.55"/>
    <s v="CU W26-OT/On Call/CT"/>
    <x v="0"/>
    <s v=""/>
    <s v="JRNL00027211"/>
    <d v="2008-06-27T00:00:00"/>
    <d v="2008-07-01T00:00:00"/>
    <s v="Yes"/>
    <s v="X Engineering and Measurement"/>
    <x v="1"/>
  </r>
  <r>
    <s v="PY"/>
    <s v="CU00"/>
    <s v="JRNL00027211"/>
    <s v="CF00-OP300-6120-8900"/>
    <s v="CF00"/>
    <s v="OP300"/>
    <s v="6120"/>
    <x v="4"/>
    <s v=""/>
    <n v="122.18"/>
    <s v="CU W26-OT/On Call/CT"/>
    <x v="0"/>
    <s v=""/>
    <s v="JRNL00027211"/>
    <d v="2008-06-27T00:00:00"/>
    <d v="2008-07-01T00:00:00"/>
    <s v="Yes"/>
    <s v="X Engineering and Measurement"/>
    <x v="1"/>
  </r>
  <r>
    <s v="PY"/>
    <s v="CU00"/>
    <s v="JRNL00027211"/>
    <s v="CF00-OP300-6120-8910"/>
    <s v="CF00"/>
    <s v="OP300"/>
    <s v="6120"/>
    <x v="5"/>
    <s v=""/>
    <n v="91.64"/>
    <s v="CU W26-OT/On Call/CT"/>
    <x v="0"/>
    <s v=""/>
    <s v="JRNL00027211"/>
    <d v="2008-06-27T00:00:00"/>
    <d v="2008-07-01T00:00:00"/>
    <s v="Yes"/>
    <s v="X Engineering and Measurement"/>
    <x v="1"/>
  </r>
  <r>
    <s v="PY"/>
    <s v="CU00"/>
    <s v="JRNL00027211"/>
    <s v="CF10-OP310-6120-8870"/>
    <s v="CF10"/>
    <s v="OP310"/>
    <s v="6120"/>
    <x v="2"/>
    <s v=""/>
    <n v="235.53"/>
    <s v="CU W26-OT/On Call/CT"/>
    <x v="0"/>
    <s v=""/>
    <s v="JRNL00027211"/>
    <d v="2008-06-27T00:00:00"/>
    <d v="2008-07-01T00:00:00"/>
    <s v="Yes"/>
    <s v="X Operations-Tri-County"/>
    <x v="1"/>
  </r>
  <r>
    <s v="AA"/>
    <s v="3000"/>
    <s v="FLJE00018790"/>
    <s v="CF00-MG303-6110-8870"/>
    <s v="CF00"/>
    <s v="MG303"/>
    <s v="6110"/>
    <x v="2"/>
    <s v=" "/>
    <n v="-111.8"/>
    <s v="MG125 Payroll Accrual 1"/>
    <x v="0"/>
    <s v="Z_MG125_PA1"/>
    <s v="FLJE00018783"/>
    <d v="2008-02-29T00:00:00"/>
    <d v="2008-03-05T00:00:00"/>
    <s v="Yes"/>
    <s v="X Business Development Manager"/>
    <x v="0"/>
  </r>
  <r>
    <s v="SYS-AP"/>
    <s v="3000"/>
    <s v="JRNL00034479"/>
    <s v="CF10-FC300-7830-8930"/>
    <s v="CF10"/>
    <s v="FC300"/>
    <s v="7830"/>
    <x v="3"/>
    <s v=""/>
    <n v="25"/>
    <s v="COMMERCIAL 425 METER INTESTED &amp;"/>
    <x v="1"/>
    <s v="4674"/>
    <s v="VO014280"/>
    <d v="2008-10-09T00:00:00"/>
    <d v="2008-10-09T00:00:00"/>
    <s v="Yes"/>
    <s v="X Facilities-Florida"/>
    <x v="2"/>
  </r>
  <r>
    <s v="SYS-AP"/>
    <s v="3000"/>
    <s v="JRNL00038776"/>
    <s v="CF20-OP320-7290-8930"/>
    <s v="CF20"/>
    <s v="OP320"/>
    <s v="7290"/>
    <x v="3"/>
    <s v=""/>
    <n v="30"/>
    <s v="TURN ON"/>
    <x v="9"/>
    <s v="604"/>
    <s v="VO022596"/>
    <d v="2008-12-31T00:00:00"/>
    <d v="2009-01-06T00:00:00"/>
    <s v="Yes"/>
    <s v="X Operations-Citrus County"/>
    <x v="3"/>
  </r>
  <r>
    <s v="SYS-AP"/>
    <s v="3000"/>
    <s v="JRNL00034479"/>
    <s v="CF10-FC300-7830-8930"/>
    <s v="CF10"/>
    <s v="FC300"/>
    <s v="7830"/>
    <x v="3"/>
    <s v=""/>
    <n v="100"/>
    <s v="COMMERCIAL 750 METER INTESTED &amp;"/>
    <x v="1"/>
    <s v="4674"/>
    <s v="VO014280"/>
    <d v="2008-10-09T00:00:00"/>
    <d v="2008-10-09T00:00:00"/>
    <s v="Yes"/>
    <s v="X Facilities-Florida"/>
    <x v="2"/>
  </r>
  <r>
    <s v="SYS-AP"/>
    <s v="3000"/>
    <s v="JRNL00034747"/>
    <s v="CF20-FC300-7830-8930"/>
    <s v="CF20"/>
    <s v="FC300"/>
    <s v="7830"/>
    <x v="3"/>
    <s v=""/>
    <n v="60"/>
    <s v="COMM 425 METERS INTESTED &amp; RETU"/>
    <x v="1"/>
    <s v="4679"/>
    <s v="VO015334"/>
    <d v="2008-10-22T00:00:00"/>
    <d v="2008-10-22T00:00:00"/>
    <s v="Yes"/>
    <s v="X Facilities-Florida"/>
    <x v="2"/>
  </r>
  <r>
    <s v="SYS-AP"/>
    <s v="3000"/>
    <s v="JRNL00030549"/>
    <s v="CF10-FC300-7290-8870"/>
    <s v="CF10"/>
    <s v="FC300"/>
    <s v="7290"/>
    <x v="2"/>
    <s v=""/>
    <n v="321"/>
    <s v="2 INCH PE REPAIR"/>
    <x v="2"/>
    <s v="2398"/>
    <s v="VO008746"/>
    <d v="2008-08-14T00:00:00"/>
    <d v="2008-08-15T00:00:00"/>
    <s v="Yes"/>
    <s v="X Facilities-Florida"/>
    <x v="3"/>
  </r>
  <r>
    <s v="SYS-AP"/>
    <s v="3000"/>
    <s v="JRNL00032828"/>
    <s v="CF10-FC300-7830-8910"/>
    <s v="CF10"/>
    <s v="FC300"/>
    <s v="7830"/>
    <x v="5"/>
    <s v=""/>
    <n v="451.86"/>
    <s v="RECALIBRATION OF DETEX S/N308"/>
    <x v="19"/>
    <s v="082523"/>
    <s v="VO012284"/>
    <d v="2008-09-23T00:00:00"/>
    <d v="2008-09-23T00:00:00"/>
    <s v="Yes"/>
    <s v="X Facilities-Florida"/>
    <x v="2"/>
  </r>
  <r>
    <s v="SYS-AP"/>
    <s v="3000"/>
    <s v="JRNL00038384"/>
    <s v="CF20-FC300-7830-8910"/>
    <s v="CF20"/>
    <s v="FC300"/>
    <s v="7830"/>
    <x v="5"/>
    <s v=""/>
    <n v="1258"/>
    <s v="WORK ON GATE STATION"/>
    <x v="2"/>
    <s v="2464"/>
    <s v="VO022030"/>
    <d v="2008-12-31T00:00:00"/>
    <d v="2008-12-31T00:00:00"/>
    <s v="Yes"/>
    <s v="X Facilities-Florida"/>
    <x v="2"/>
  </r>
  <r>
    <s v="SYS-AP"/>
    <s v="3000"/>
    <s v="JRNL00038776"/>
    <s v="CF20-OP320-7290-8930"/>
    <s v="CF20"/>
    <s v="OP320"/>
    <s v="7290"/>
    <x v="3"/>
    <s v=""/>
    <n v="30"/>
    <s v="TURN ON"/>
    <x v="9"/>
    <s v="608"/>
    <s v="VO022597"/>
    <d v="2008-12-31T00:00:00"/>
    <d v="2009-01-06T00:00:00"/>
    <s v="Yes"/>
    <s v="X Operations-Citrus County"/>
    <x v="3"/>
  </r>
  <r>
    <s v="SYS-AP"/>
    <s v="3000"/>
    <s v="JRNL00030817"/>
    <s v="CF10-FC300-7830-8870"/>
    <s v="CF10"/>
    <s v="FC300"/>
    <s v="7830"/>
    <x v="2"/>
    <s v=""/>
    <n v="741.28"/>
    <s v="Decals"/>
    <x v="14"/>
    <s v="29204"/>
    <s v="VO009404"/>
    <d v="2008-08-21T00:00:00"/>
    <d v="2008-08-21T00:00:00"/>
    <s v="Yes"/>
    <s v="X Facilities-Florida"/>
    <x v="2"/>
  </r>
  <r>
    <s v="SYS-AP"/>
    <s v="3000"/>
    <s v="JRNL00037240"/>
    <s v="CF10-FC300-7830-8910"/>
    <s v="CF10"/>
    <s v="FC300"/>
    <s v="7830"/>
    <x v="5"/>
    <s v=""/>
    <n v="1239"/>
    <s v="PAINT HAINES CITY NORTH STATION"/>
    <x v="2"/>
    <s v="2448"/>
    <s v="VO019510"/>
    <d v="2008-12-03T00:00:00"/>
    <d v="2008-12-03T00:00:00"/>
    <s v="Yes"/>
    <s v="X Facilities-Florida"/>
    <x v="2"/>
  </r>
  <r>
    <s v="AA"/>
    <s v="CU00"/>
    <s v="JRNL00029387"/>
    <s v="CF10-OP310-6110-8870"/>
    <s v="CF10"/>
    <s v="OP310"/>
    <s v="6110"/>
    <x v="2"/>
    <s v=" "/>
    <n v="475.25"/>
    <s v="OP310_Payroll Accrual 1A"/>
    <x v="0"/>
    <s v="8_OP310_PA1A"/>
    <s v="Recipient Acct"/>
    <d v="2008-07-31T00:00:00"/>
    <d v="2008-08-06T00:00:00"/>
    <s v="Yes"/>
    <s v="X Operations-Tri-County"/>
    <x v="0"/>
  </r>
  <r>
    <s v="AA"/>
    <s v="CU00"/>
    <s v="JRNL00029387"/>
    <s v="CF10-OP310-6110-8920"/>
    <s v="CF10"/>
    <s v="OP310"/>
    <s v="6110"/>
    <x v="0"/>
    <s v=" "/>
    <n v="57.37"/>
    <s v="OP310_Payroll Accrual 1A"/>
    <x v="0"/>
    <s v="8_OP310_PA1A"/>
    <s v="Recipient Acct"/>
    <d v="2008-07-31T00:00:00"/>
    <d v="2008-08-06T00:00:00"/>
    <s v="Yes"/>
    <s v="X Operations-Tri-County"/>
    <x v="0"/>
  </r>
  <r>
    <s v="AA"/>
    <s v="CU00"/>
    <s v="JRNL00029387"/>
    <s v="CF10-OP310-6110-8930"/>
    <s v="CF10"/>
    <s v="OP310"/>
    <s v="6110"/>
    <x v="3"/>
    <s v=" "/>
    <n v="190.15"/>
    <s v="OP310_Payroll Accrual 1A"/>
    <x v="0"/>
    <s v="8_OP310_PA1A"/>
    <s v="Recipient Acct"/>
    <d v="2008-07-31T00:00:00"/>
    <d v="2008-08-06T00:00:00"/>
    <s v="Yes"/>
    <s v="X Operations-Tri-County"/>
    <x v="0"/>
  </r>
  <r>
    <s v="PD"/>
    <s v="3000"/>
    <s v="FLJE00018677"/>
    <s v="CF00-OP300-6110-8870"/>
    <s v="CF00"/>
    <s v="OP300"/>
    <s v="6110"/>
    <x v="2"/>
    <s v=""/>
    <n v="18.05"/>
    <s v="PDTR-0804CUCW"/>
    <x v="0"/>
    <s v="FVN00596"/>
    <s v="FLJE00018677"/>
    <d v="2008-01-25T00:00:00"/>
    <d v="2008-01-31T00:00:00"/>
    <s v="Yes"/>
    <s v="X Engineering and Measurement"/>
    <x v="0"/>
  </r>
  <r>
    <s v="PD"/>
    <s v="3000"/>
    <s v="FLJE00018677"/>
    <s v="CF00-OP300-6110-8890"/>
    <s v="CF00"/>
    <s v="OP300"/>
    <s v="6110"/>
    <x v="1"/>
    <s v=""/>
    <n v="72.2"/>
    <s v="PDTR-0804CUCW"/>
    <x v="0"/>
    <s v="FVN00596"/>
    <s v="FLJE00018677"/>
    <d v="2008-01-25T00:00:00"/>
    <d v="2008-01-31T00:00:00"/>
    <s v="Yes"/>
    <s v="X Engineering and Measurement"/>
    <x v="0"/>
  </r>
  <r>
    <s v="PD"/>
    <s v="3000"/>
    <s v="FLJE00018677"/>
    <s v="CF00-OP300-6110-8900"/>
    <s v="CF00"/>
    <s v="OP300"/>
    <s v="6110"/>
    <x v="4"/>
    <s v=""/>
    <n v="99.27"/>
    <s v="PDTR-0804CUCW"/>
    <x v="0"/>
    <s v="FVN00596"/>
    <s v="FLJE00018677"/>
    <d v="2008-01-25T00:00:00"/>
    <d v="2008-01-31T00:00:00"/>
    <s v="Yes"/>
    <s v="X Engineering and Measurement"/>
    <x v="0"/>
  </r>
  <r>
    <s v="PD"/>
    <s v="3000"/>
    <s v="FLJE00018677"/>
    <s v="CF10-OP310-6110-8870"/>
    <s v="CF10"/>
    <s v="OP310"/>
    <s v="6110"/>
    <x v="2"/>
    <s v=""/>
    <n v="434.88"/>
    <s v="PDTR-0804CUCW"/>
    <x v="0"/>
    <s v="FVN05485"/>
    <s v="FLJE00018677"/>
    <d v="2008-01-25T00:00:00"/>
    <d v="2008-01-31T00:00:00"/>
    <s v="Yes"/>
    <s v="X Operations-Tri-County"/>
    <x v="0"/>
  </r>
  <r>
    <s v="PD"/>
    <s v="3000"/>
    <s v="FLJE00018677"/>
    <s v="CF10-OP310-6110-8870"/>
    <s v="CF10"/>
    <s v="OP310"/>
    <s v="6110"/>
    <x v="2"/>
    <s v=""/>
    <n v="542.4"/>
    <s v="PDTR-0804CUCW"/>
    <x v="0"/>
    <s v="FVN00293"/>
    <s v="FLJE00018677"/>
    <d v="2008-01-25T00:00:00"/>
    <d v="2008-01-31T00:00:00"/>
    <s v="Yes"/>
    <s v="X Operations-Tri-County"/>
    <x v="0"/>
  </r>
  <r>
    <s v="PD"/>
    <s v="3000"/>
    <s v="FLJE00018677"/>
    <s v="CF10-OP310-6110-8930"/>
    <s v="CF10"/>
    <s v="OP310"/>
    <s v="6110"/>
    <x v="3"/>
    <s v=""/>
    <n v="66.48"/>
    <s v="PDTR-0804CUCW"/>
    <x v="0"/>
    <s v="FVN00403"/>
    <s v="FLJE00018677"/>
    <d v="2008-01-25T00:00:00"/>
    <d v="2008-01-31T00:00:00"/>
    <s v="Yes"/>
    <s v="X Operations-Tri-County"/>
    <x v="0"/>
  </r>
  <r>
    <s v="AA"/>
    <s v="CU00"/>
    <s v="JRNL00031519"/>
    <s v="CF00-OP300-6110-8870"/>
    <s v="CF00"/>
    <s v="OP300"/>
    <s v="6110"/>
    <x v="2"/>
    <s v=" "/>
    <n v="-59.07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1519"/>
    <s v="CF00-OP300-6110-8890"/>
    <s v="CF00"/>
    <s v="OP300"/>
    <s v="6110"/>
    <x v="1"/>
    <s v=" "/>
    <n v="-148.62"/>
    <s v="OP300_Payroll Accrual 1A"/>
    <x v="0"/>
    <s v="8_OP300_PA1A"/>
    <s v="Recipient Acct"/>
    <d v="2008-09-30T00:00:00"/>
    <d v="2008-10-06T00:00:00"/>
    <s v="Yes"/>
    <s v="X Engineering and Measurement"/>
    <x v="0"/>
  </r>
  <r>
    <s v="AA"/>
    <s v="CU00"/>
    <s v="JRNL00031517"/>
    <s v="CF00-OP300-6110-8940"/>
    <s v="CF00"/>
    <s v="OP300"/>
    <s v="6110"/>
    <x v="6"/>
    <s v=" "/>
    <n v="6.75"/>
    <s v="OP300_Payroll Accrual 1A"/>
    <x v="0"/>
    <s v="8_OP300_PA1A"/>
    <s v="Recipient Acct"/>
    <d v="2008-08-31T00:00:00"/>
    <d v="2008-09-05T00:00:00"/>
    <s v="Yes"/>
    <s v="X Engineering and Measurement"/>
    <x v="0"/>
  </r>
  <r>
    <s v="AA"/>
    <s v="CU00"/>
    <s v="JRNL00031517"/>
    <s v="CF00-OP300-6110-8870"/>
    <s v="CF00"/>
    <s v="OP300"/>
    <s v="6110"/>
    <x v="2"/>
    <s v=" "/>
    <n v="59.07"/>
    <s v="OP300_Payroll Accrual 1A"/>
    <x v="0"/>
    <s v="8_OP300_PA1A"/>
    <s v="Recipient Acct"/>
    <d v="2008-08-31T00:00:00"/>
    <d v="2008-09-05T00:00:00"/>
    <s v="Yes"/>
    <s v="X Engineering and Measurement"/>
    <x v="0"/>
  </r>
  <r>
    <s v="AA"/>
    <s v="CU00"/>
    <s v="JRNL00031517"/>
    <s v="CF00-OP300-6110-8890"/>
    <s v="CF00"/>
    <s v="OP300"/>
    <s v="6110"/>
    <x v="1"/>
    <s v=" "/>
    <n v="148.62"/>
    <s v="OP300_Payroll Accrual 1A"/>
    <x v="0"/>
    <s v="8_OP300_PA1A"/>
    <s v="Recipient Acct"/>
    <d v="2008-08-31T00:00:00"/>
    <d v="2008-09-05T00:00:00"/>
    <s v="Yes"/>
    <s v="X Engineering and Measurement"/>
    <x v="0"/>
  </r>
  <r>
    <s v="AA"/>
    <s v="CU00"/>
    <s v="JRNL00031517"/>
    <s v="CF00-OP300-6110-8900"/>
    <s v="CF00"/>
    <s v="OP300"/>
    <s v="6110"/>
    <x v="4"/>
    <s v=" "/>
    <n v="242.93"/>
    <s v="OP300_Payroll Accrual 1A"/>
    <x v="0"/>
    <s v="8_OP300_PA1A"/>
    <s v="Recipient Acct"/>
    <d v="2008-08-31T00:00:00"/>
    <d v="2008-09-05T00:00:00"/>
    <s v="Yes"/>
    <s v="X Engineering and Measurement"/>
    <x v="0"/>
  </r>
  <r>
    <s v="AA"/>
    <s v="CU00"/>
    <s v="JRNL00031517"/>
    <s v="CF00-OP300-6110-8910"/>
    <s v="CF00"/>
    <s v="OP300"/>
    <s v="6110"/>
    <x v="5"/>
    <s v=" "/>
    <n v="160.05000000000001"/>
    <s v="OP300_Payroll Accrual 1A"/>
    <x v="0"/>
    <s v="8_OP300_PA1A"/>
    <s v="Recipient Acct"/>
    <d v="2008-08-31T00:00:00"/>
    <d v="2008-09-05T00:00:00"/>
    <s v="Yes"/>
    <s v="X Engineering and Measurement"/>
    <x v="0"/>
  </r>
  <r>
    <s v="AA"/>
    <s v="CU00"/>
    <s v="JRNL00029387"/>
    <s v="CF00-OP300-6110-8870"/>
    <s v="CF00"/>
    <s v="OP300"/>
    <s v="6110"/>
    <x v="2"/>
    <s v=" "/>
    <n v="150.28"/>
    <s v="OP300_Payroll Accrual 1A"/>
    <x v="0"/>
    <s v="8_OP300_PA1A"/>
    <s v="Recipient Acct"/>
    <d v="2008-07-31T00:00:00"/>
    <d v="2008-08-06T00:00:00"/>
    <s v="Yes"/>
    <s v="X Engineering and Measurement"/>
    <x v="0"/>
  </r>
  <r>
    <s v="AA"/>
    <s v="CU00"/>
    <s v="JRNL00029387"/>
    <s v="CF00-OP300-6110-8890"/>
    <s v="CF00"/>
    <s v="OP300"/>
    <s v="6110"/>
    <x v="1"/>
    <s v=" "/>
    <n v="106.15"/>
    <s v="OP300_Payroll Accrual 1A"/>
    <x v="0"/>
    <s v="8_OP300_PA1A"/>
    <s v="Recipient Acct"/>
    <d v="2008-07-31T00:00:00"/>
    <d v="2008-08-06T00:00:00"/>
    <s v="Yes"/>
    <s v="X Engineering and Measurement"/>
    <x v="0"/>
  </r>
  <r>
    <s v="AA"/>
    <s v="CU00"/>
    <s v="JRNL00029387"/>
    <s v="CF00-OP300-6110-8900"/>
    <s v="CF00"/>
    <s v="OP300"/>
    <s v="6110"/>
    <x v="4"/>
    <s v=" "/>
    <n v="190.08"/>
    <s v="OP300_Payroll Accrual 1A"/>
    <x v="0"/>
    <s v="8_OP300_PA1A"/>
    <s v="Recipient Acct"/>
    <d v="2008-07-31T00:00:00"/>
    <d v="2008-08-06T00:00:00"/>
    <s v="Yes"/>
    <s v="X Engineering and Measurement"/>
    <x v="0"/>
  </r>
  <r>
    <s v="AA"/>
    <s v="CU00"/>
    <s v="JRNL00029387"/>
    <s v="CF00-OP300-6110-8910"/>
    <s v="CF00"/>
    <s v="OP300"/>
    <s v="6110"/>
    <x v="5"/>
    <s v=" "/>
    <n v="148.03"/>
    <s v="OP300_Payroll Accrual 1A"/>
    <x v="0"/>
    <s v="8_OP300_PA1A"/>
    <s v="Recipient Acct"/>
    <d v="2008-07-31T00:00:00"/>
    <d v="2008-08-06T00:00:00"/>
    <s v="Yes"/>
    <s v="X Engineering and Measurement"/>
    <x v="0"/>
  </r>
  <r>
    <s v="AA"/>
    <s v="CU00"/>
    <s v="JRNL00029387"/>
    <s v="CF20-OP320-6110-8870"/>
    <s v="CF20"/>
    <s v="OP320"/>
    <s v="6110"/>
    <x v="2"/>
    <s v=" "/>
    <n v="28.26"/>
    <s v="OP320_Payroll Accrual 1A"/>
    <x v="0"/>
    <s v="8_OP320_PA1A"/>
    <s v="Recipient Acct"/>
    <d v="2008-07-31T00:00:00"/>
    <d v="2008-08-06T00:00:00"/>
    <s v="Yes"/>
    <s v="X Operations-Citrus County"/>
    <x v="0"/>
  </r>
  <r>
    <s v="AA"/>
    <s v="CU00"/>
    <s v="JRNL00039000"/>
    <s v="CF20-OP320-6110-8920"/>
    <s v="CF20"/>
    <s v="OP320"/>
    <s v="6110"/>
    <x v="0"/>
    <s v=" "/>
    <n v="10.51"/>
    <s v="OP320_Payroll Accrual 1A"/>
    <x v="0"/>
    <s v="8_OP320_PA1A"/>
    <s v="Recipient Acct"/>
    <d v="2008-12-31T00:00:00"/>
    <d v="2009-01-09T00:00:00"/>
    <s v="Yes"/>
    <s v="X Operations-Citrus County"/>
    <x v="0"/>
  </r>
  <r>
    <s v="AA"/>
    <s v="CU00"/>
    <s v="JRNL00039000"/>
    <s v="CF20-OP320-6110-8930"/>
    <s v="CF20"/>
    <s v="OP320"/>
    <s v="6110"/>
    <x v="3"/>
    <s v=" "/>
    <n v="44.68"/>
    <s v="OP320_Payroll Accrual 1A"/>
    <x v="0"/>
    <s v="8_OP320_PA1A"/>
    <s v="Recipient Acct"/>
    <d v="2008-12-31T00:00:00"/>
    <d v="2009-01-09T00:00:00"/>
    <s v="Yes"/>
    <s v="X Operations-Citrus County"/>
    <x v="0"/>
  </r>
  <r>
    <s v="AA"/>
    <s v="CU00"/>
    <s v="JRNL00033571"/>
    <s v="CF20-OP320-6110-8870"/>
    <s v="CF20"/>
    <s v="OP320"/>
    <s v="6110"/>
    <x v="2"/>
    <s v=" "/>
    <n v="103.99"/>
    <s v="OP320_Payroll Accrual 1A"/>
    <x v="0"/>
    <s v="8_OP320_PA1A"/>
    <s v="Recipient Acct"/>
    <d v="2008-09-30T00:00:00"/>
    <d v="2008-10-06T00:00:00"/>
    <s v="Yes"/>
    <s v="X Operations-Citrus County"/>
    <x v="0"/>
  </r>
  <r>
    <s v="AA"/>
    <s v="CU00"/>
    <s v="JRNL00037312"/>
    <s v="CF20-OP320-6110-8940"/>
    <s v="CF20"/>
    <s v="OP320"/>
    <s v="6110"/>
    <x v="6"/>
    <s v=" "/>
    <n v="7.56"/>
    <s v="OP320_Payroll Accrual 1A"/>
    <x v="0"/>
    <s v="8_OP320_PA1A"/>
    <s v="Recipient Acct"/>
    <d v="2008-11-30T00:00:00"/>
    <d v="2008-12-03T00:00:00"/>
    <s v="Yes"/>
    <s v="X Operations-Citrus County"/>
    <x v="0"/>
  </r>
  <r>
    <s v="AA"/>
    <s v="3000"/>
    <s v="FLJE00018999"/>
    <s v="CF10-OP310-6310-8900"/>
    <s v="CF10"/>
    <s v="OP310"/>
    <s v="6310"/>
    <x v="4"/>
    <s v=" "/>
    <n v="12.4"/>
    <s v="OP125 Dept Charges"/>
    <x v="0"/>
    <s v="OP125_D"/>
    <s v="Recipient Acct"/>
    <d v="2008-02-29T00:00:00"/>
    <d v="2008-03-05T00:00:00"/>
    <s v="Yes"/>
    <s v="X Operations-Tri-County"/>
    <x v="8"/>
  </r>
  <r>
    <s v="AA"/>
    <s v="3000"/>
    <s v="FLJE00018999"/>
    <s v="CF10-OP310-6250-8900"/>
    <s v="CF10"/>
    <s v="OP310"/>
    <s v="6250"/>
    <x v="4"/>
    <s v=" "/>
    <n v="1.38"/>
    <s v="OP125 Dept Charges"/>
    <x v="0"/>
    <s v="OP125_D"/>
    <s v="Recipient Acct"/>
    <d v="2008-02-29T00:00:00"/>
    <d v="2008-03-05T00:00:00"/>
    <s v="Yes"/>
    <s v="X Operations-Tri-County"/>
    <x v="13"/>
  </r>
  <r>
    <s v="AA"/>
    <s v="3000"/>
    <s v="FLJE00018999"/>
    <s v="CF10-OP310-6290-8900"/>
    <s v="CF10"/>
    <s v="OP310"/>
    <s v="6290"/>
    <x v="4"/>
    <s v=" "/>
    <n v="13.89"/>
    <s v="OP125 Dept Charges"/>
    <x v="0"/>
    <s v="OP125_D"/>
    <s v="Recipient Acct"/>
    <d v="2008-02-29T00:00:00"/>
    <d v="2008-03-05T00:00:00"/>
    <s v="Yes"/>
    <s v="X Operations-Tri-County"/>
    <x v="9"/>
  </r>
  <r>
    <s v="PD"/>
    <s v="3000"/>
    <s v="FLJE00018677"/>
    <s v="CF10-OP310-6110-8870"/>
    <s v="CF10"/>
    <s v="OP310"/>
    <s v="6110"/>
    <x v="2"/>
    <s v=""/>
    <n v="258.24"/>
    <s v="PDTR-0804CUCW"/>
    <x v="0"/>
    <s v="FVN00922"/>
    <s v="FLJE00018677"/>
    <d v="2008-01-25T00:00:00"/>
    <d v="2008-01-31T00:00:00"/>
    <s v="Yes"/>
    <s v="X Operations-Tri-County"/>
    <x v="0"/>
  </r>
  <r>
    <s v="PD"/>
    <s v="3000"/>
    <s v="FLJE00018677"/>
    <s v="CF00-MG303-6110-8870"/>
    <s v="CF00"/>
    <s v="MG303"/>
    <s v="6110"/>
    <x v="2"/>
    <s v=""/>
    <n v="363.36"/>
    <s v="PDTR-0804CUCB"/>
    <x v="0"/>
    <s v="FVN00236"/>
    <s v="FLJE00018677"/>
    <d v="2008-01-25T00:00:00"/>
    <d v="2008-01-31T00:00:00"/>
    <s v="Yes"/>
    <s v="X Business Development Manager"/>
    <x v="0"/>
  </r>
  <r>
    <s v="PD"/>
    <s v="3000"/>
    <s v="FLJE00018677"/>
    <s v="CF10-MG310-6110-8870"/>
    <s v="CF10"/>
    <s v="MG310"/>
    <s v="6110"/>
    <x v="2"/>
    <s v=""/>
    <n v="774.72"/>
    <s v="PDTR-0804CUCB"/>
    <x v="0"/>
    <s v="FVN00309"/>
    <s v="FLJE00018677"/>
    <d v="2008-01-25T00:00:00"/>
    <d v="2008-01-31T00:00:00"/>
    <s v="Yes"/>
    <s v="X Operations Manager-Tri-County"/>
    <x v="0"/>
  </r>
  <r>
    <s v="PD"/>
    <s v="3000"/>
    <s v="FLJE00018677"/>
    <s v="CF10-MG310-6110-8930"/>
    <s v="CF10"/>
    <s v="MG310"/>
    <s v="6110"/>
    <x v="3"/>
    <s v=""/>
    <n v="64.56"/>
    <s v="PDTR-0804CUCB"/>
    <x v="0"/>
    <s v="FVN00309"/>
    <s v="FLJE00018677"/>
    <d v="2008-01-25T00:00:00"/>
    <d v="2008-01-31T00:00:00"/>
    <s v="Yes"/>
    <s v="X Operations Manager-Tri-County"/>
    <x v="0"/>
  </r>
  <r>
    <s v="PD"/>
    <s v="3000"/>
    <s v="FLJE00018677"/>
    <s v="CF10-MG310-6110-8940"/>
    <s v="CF10"/>
    <s v="MG310"/>
    <s v="6110"/>
    <x v="6"/>
    <s v=""/>
    <n v="129.12"/>
    <s v="PDTR-0804CUCB"/>
    <x v="0"/>
    <s v="FVN00309"/>
    <s v="FLJE00018677"/>
    <d v="2008-01-25T00:00:00"/>
    <d v="2008-01-31T00:00:00"/>
    <s v="Yes"/>
    <s v="X Operations Manager-Tri-County"/>
    <x v="0"/>
  </r>
  <r>
    <s v="PD"/>
    <s v="3000"/>
    <s v="FLJE00018677"/>
    <s v="CF10-OP310-6110-8930"/>
    <s v="CF10"/>
    <s v="OP310"/>
    <s v="6110"/>
    <x v="3"/>
    <s v=""/>
    <n v="137.77000000000001"/>
    <s v="PDTR-0804CUCW"/>
    <x v="0"/>
    <s v="FVN00921"/>
    <s v="FLJE00018677"/>
    <d v="2008-01-25T00:00:00"/>
    <d v="2008-01-31T00:00:00"/>
    <s v="Yes"/>
    <s v="X Operations-Tri-County"/>
    <x v="0"/>
  </r>
  <r>
    <s v="PD"/>
    <s v="3000"/>
    <s v="FLJE00018677"/>
    <s v="CF00-OP300-6110-8940"/>
    <s v="CF00"/>
    <s v="OP300"/>
    <s v="6110"/>
    <x v="6"/>
    <s v=""/>
    <n v="90.25"/>
    <s v="PDTR-0804CUCW"/>
    <x v="0"/>
    <s v="FVN00596"/>
    <s v="FLJE00018677"/>
    <d v="2008-01-25T00:00:00"/>
    <d v="2008-01-31T00:00:00"/>
    <s v="Yes"/>
    <s v="X Engineering and Measurement"/>
    <x v="0"/>
  </r>
  <r>
    <s v="PD"/>
    <s v="3000"/>
    <s v="FLJE00018677"/>
    <s v="CF00-OP300-6110-8870"/>
    <s v="CF00"/>
    <s v="OP300"/>
    <s v="6110"/>
    <x v="2"/>
    <s v=""/>
    <n v="40.72"/>
    <s v="PDTR-0804CUCW"/>
    <x v="0"/>
    <s v="FVN00837"/>
    <s v="FLJE00018677"/>
    <d v="2008-01-25T00:00:00"/>
    <d v="2008-01-31T00:00:00"/>
    <s v="Yes"/>
    <s v="X Engineering and Measurement"/>
    <x v="0"/>
  </r>
  <r>
    <s v="PD"/>
    <s v="3000"/>
    <s v="FLJE00018677"/>
    <s v="CF00-OP300-6110-8890"/>
    <s v="CF00"/>
    <s v="OP300"/>
    <s v="6110"/>
    <x v="1"/>
    <s v=""/>
    <n v="81.44"/>
    <s v="PDTR-0804CUCW"/>
    <x v="0"/>
    <s v="FVN00837"/>
    <s v="FLJE00018677"/>
    <d v="2008-01-25T00:00:00"/>
    <d v="2008-01-31T00:00:00"/>
    <s v="Yes"/>
    <s v="X Engineering and Measurement"/>
    <x v="0"/>
  </r>
  <r>
    <s v="PD"/>
    <s v="3000"/>
    <s v="FLJE00018677"/>
    <s v="CF00-OP300-6110-8900"/>
    <s v="CF00"/>
    <s v="OP300"/>
    <s v="6110"/>
    <x v="4"/>
    <s v=""/>
    <n v="81.44"/>
    <s v="PDTR-0804CUCW"/>
    <x v="0"/>
    <s v="FVN00837"/>
    <s v="FLJE00018677"/>
    <d v="2008-01-25T00:00:00"/>
    <d v="2008-01-31T00:00:00"/>
    <s v="Yes"/>
    <s v="X Engineering and Measurement"/>
    <x v="0"/>
  </r>
  <r>
    <s v="AA"/>
    <s v="3000"/>
    <s v="FLJE00018461"/>
    <s v="CF10-OP310-6110-8870"/>
    <s v="CF10"/>
    <s v="OP310"/>
    <s v="6110"/>
    <x v="2"/>
    <s v=" "/>
    <n v="-1856.63"/>
    <s v="CN104 Payroll Accrual 1"/>
    <x v="0"/>
    <s v="Z_CN104_PA1"/>
    <s v="FLJE00018457"/>
    <d v="2008-01-31T00:00:00"/>
    <d v="2008-02-08T00:00:00"/>
    <s v="Yes"/>
    <s v="X Operations-Tri-County"/>
    <x v="0"/>
  </r>
  <r>
    <s v="AA"/>
    <s v="3000"/>
    <s v="FLJE00018461"/>
    <s v="CF10-OP310-6110-8920"/>
    <s v="CF10"/>
    <s v="OP310"/>
    <s v="6110"/>
    <x v="0"/>
    <s v=" "/>
    <n v="-43.84"/>
    <s v="CN104 Payroll Accrual 1"/>
    <x v="0"/>
    <s v="Z_CN104_PA1"/>
    <s v="FLJE00018457"/>
    <d v="2008-01-31T00:00:00"/>
    <d v="2008-02-08T00:00:00"/>
    <s v="Yes"/>
    <s v="X Operations-Tri-County"/>
    <x v="0"/>
  </r>
  <r>
    <s v="AA"/>
    <s v="3000"/>
    <s v="FLJE00018461"/>
    <s v="CF10-OP310-6120-8870"/>
    <s v="CF10"/>
    <s v="OP310"/>
    <s v="6120"/>
    <x v="2"/>
    <s v=" "/>
    <n v="-268.13"/>
    <s v="CN104 Payroll Accrual 1"/>
    <x v="0"/>
    <s v="Z_CN104_PA1"/>
    <s v="FLJE00018457"/>
    <d v="2008-01-31T00:00:00"/>
    <d v="2008-02-08T00:00:00"/>
    <s v="Yes"/>
    <s v="X Operations-Tri-County"/>
    <x v="1"/>
  </r>
  <r>
    <s v="AA"/>
    <s v="3000"/>
    <s v="FLJE00018461"/>
    <s v="CF10-OP310-6120-8920"/>
    <s v="CF10"/>
    <s v="OP310"/>
    <s v="6120"/>
    <x v="0"/>
    <s v=" "/>
    <n v="-6.33"/>
    <s v="CN104 Payroll Accrual 1"/>
    <x v="0"/>
    <s v="Z_CN104_PA1"/>
    <s v="FLJE00018457"/>
    <d v="2008-01-31T00:00:00"/>
    <d v="2008-02-08T00:00:00"/>
    <s v="Yes"/>
    <s v="X Operations-Tri-County"/>
    <x v="1"/>
  </r>
  <r>
    <s v="AA"/>
    <s v="3000"/>
    <s v="FLJE00018461"/>
    <s v="CF10-OP310-6120-8870"/>
    <s v="CF10"/>
    <s v="OP310"/>
    <s v="6120"/>
    <x v="2"/>
    <s v=" "/>
    <n v="-72.95"/>
    <s v="CN104 Payroll Accrual 1"/>
    <x v="0"/>
    <s v="Z_CN104_PA1"/>
    <s v="FLJE00018457"/>
    <d v="2008-01-31T00:00:00"/>
    <d v="2008-02-08T00:00:00"/>
    <s v="Yes"/>
    <s v="X Operations-Tri-County"/>
    <x v="1"/>
  </r>
  <r>
    <s v="AA"/>
    <s v="3000"/>
    <s v="FLJE00018461"/>
    <s v="CF10-OP310-6120-8920"/>
    <s v="CF10"/>
    <s v="OP310"/>
    <s v="6120"/>
    <x v="0"/>
    <s v=" "/>
    <n v="-1.72"/>
    <s v="CN104 Payroll Accrual 1"/>
    <x v="0"/>
    <s v="Z_CN104_PA1"/>
    <s v="FLJE00018457"/>
    <d v="2008-01-31T00:00:00"/>
    <d v="2008-02-08T00:00:00"/>
    <s v="Yes"/>
    <s v="X Operations-Tri-County"/>
    <x v="1"/>
  </r>
  <r>
    <s v="CF-ADJ"/>
    <s v="3000"/>
    <s v="FLJE00019568"/>
    <s v="CF10-MG310-6290-8870"/>
    <s v="CF10"/>
    <s v="MG310"/>
    <s v="6290"/>
    <x v="2"/>
    <s v=""/>
    <n v="476.26"/>
    <s v="w/o Inventory Adjustment"/>
    <x v="0"/>
    <s v=""/>
    <s v="FLJE00019568"/>
    <d v="2008-04-16T00:00:00"/>
    <d v="2008-05-01T00:00:00"/>
    <s v="Yes"/>
    <s v="X Operations Manager-Tri-County"/>
    <x v="9"/>
  </r>
  <r>
    <s v="PY"/>
    <s v="CU00"/>
    <s v="JRNL00026082"/>
    <s v="CF00-OP300-6110-8900"/>
    <s v="CF00"/>
    <s v="OP300"/>
    <s v="6110"/>
    <x v="4"/>
    <s v=""/>
    <n v="-122.19"/>
    <s v="Accr 100% CU W23 PY Est-Salaries"/>
    <x v="0"/>
    <s v=""/>
    <s v="JRNL00025955"/>
    <d v="2008-06-30T00:00:00"/>
    <d v="2008-07-07T00:00:00"/>
    <s v="Yes"/>
    <s v="X Engineering and Measurement"/>
    <x v="0"/>
  </r>
  <r>
    <s v="PY"/>
    <s v="CU00"/>
    <s v="JRNL00026082"/>
    <s v="CF00-OP310-6110-8920"/>
    <s v="CF00"/>
    <s v="OP310"/>
    <s v="6110"/>
    <x v="0"/>
    <s v=""/>
    <n v="-40.67"/>
    <s v="Accr 100% CU W23 PY Est-Salaries"/>
    <x v="0"/>
    <s v=""/>
    <s v="JRNL00025955"/>
    <d v="2008-06-30T00:00:00"/>
    <d v="2008-07-07T00:00:00"/>
    <s v="Yes"/>
    <s v="X Operations-Tri-County"/>
    <x v="0"/>
  </r>
  <r>
    <s v="PY"/>
    <s v="CU00"/>
    <s v="JRNL00026082"/>
    <s v="CF00-OP310-6110-8930"/>
    <s v="CF00"/>
    <s v="OP310"/>
    <s v="6110"/>
    <x v="3"/>
    <s v=""/>
    <n v="-112.25"/>
    <s v="Accr 100% CU W23 PY Est-Salaries"/>
    <x v="0"/>
    <s v=""/>
    <s v="JRNL00025955"/>
    <d v="2008-06-30T00:00:00"/>
    <d v="2008-07-07T00:00:00"/>
    <s v="Yes"/>
    <s v="X Operations-Tri-County"/>
    <x v="0"/>
  </r>
  <r>
    <s v="PY"/>
    <s v="CU00"/>
    <s v="JRNL00026082"/>
    <s v="CF00-OP310-6110-8870"/>
    <s v="CF00"/>
    <s v="OP310"/>
    <s v="6110"/>
    <x v="2"/>
    <s v=""/>
    <n v="-651.30999999999995"/>
    <s v="Accr 100% CU W23 PY Est-Salaries"/>
    <x v="0"/>
    <s v=""/>
    <s v="JRNL00025955"/>
    <d v="2008-06-30T00:00:00"/>
    <d v="2008-07-07T00:00:00"/>
    <s v="Yes"/>
    <s v="X Operations-Tri-County"/>
    <x v="0"/>
  </r>
  <r>
    <s v="PY"/>
    <s v="CU00"/>
    <s v="JRNL00026082"/>
    <s v="CF00-OP300-6110-8910"/>
    <s v="CF00"/>
    <s v="OP300"/>
    <s v="6110"/>
    <x v="5"/>
    <s v=""/>
    <n v="-285.10000000000002"/>
    <s v="Accr 100% CU W23 PY Est-Salaries"/>
    <x v="0"/>
    <s v=""/>
    <s v="JRNL00025955"/>
    <d v="2008-06-30T00:00:00"/>
    <d v="2008-07-07T00:00:00"/>
    <s v="Yes"/>
    <s v="X Engineering and Measurement"/>
    <x v="0"/>
  </r>
  <r>
    <s v="PY"/>
    <s v="CU00"/>
    <s v="JRNL00025955"/>
    <s v="CF00-OP310-6110-8870"/>
    <s v="CF00"/>
    <s v="OP310"/>
    <s v="6110"/>
    <x v="2"/>
    <s v=""/>
    <n v="651.30999999999995"/>
    <s v="Accr 100% CU W23 PY Est-Salaries"/>
    <x v="0"/>
    <s v=""/>
    <s v="JRNL00025955"/>
    <d v="2008-05-31T00:00:00"/>
    <d v="2008-06-07T00:00:00"/>
    <s v="Yes"/>
    <s v="X Operations-Tri-County"/>
    <x v="0"/>
  </r>
  <r>
    <s v="PY"/>
    <s v="CU00"/>
    <s v="JRNL00025955"/>
    <s v="CF00-OP310-6110-8920"/>
    <s v="CF00"/>
    <s v="OP310"/>
    <s v="6110"/>
    <x v="0"/>
    <s v=""/>
    <n v="40.67"/>
    <s v="Accr 100% CU W23 PY Est-Salaries"/>
    <x v="0"/>
    <s v=""/>
    <s v="JRNL00025955"/>
    <d v="2008-05-31T00:00:00"/>
    <d v="2008-06-07T00:00:00"/>
    <s v="Yes"/>
    <s v="X Operations-Tri-County"/>
    <x v="0"/>
  </r>
  <r>
    <s v="PY"/>
    <s v="CU00"/>
    <s v="JRNL00025955"/>
    <s v="CF00-OP310-6110-8930"/>
    <s v="CF00"/>
    <s v="OP310"/>
    <s v="6110"/>
    <x v="3"/>
    <s v=""/>
    <n v="112.25"/>
    <s v="Accr 100% CU W23 PY Est-Salaries"/>
    <x v="0"/>
    <s v=""/>
    <s v="JRNL00025955"/>
    <d v="2008-05-31T00:00:00"/>
    <d v="2008-06-07T00:00:00"/>
    <s v="Yes"/>
    <s v="X Operations-Tri-County"/>
    <x v="0"/>
  </r>
  <r>
    <s v="PY"/>
    <s v="CU00"/>
    <s v="JRNL00025955"/>
    <s v="CF00-OP300-6110-8900"/>
    <s v="CF00"/>
    <s v="OP300"/>
    <s v="6110"/>
    <x v="4"/>
    <s v=""/>
    <n v="122.19"/>
    <s v="Accr 100% CU W23 PY Est-Salaries"/>
    <x v="0"/>
    <s v=""/>
    <s v="JRNL00025955"/>
    <d v="2008-05-31T00:00:00"/>
    <d v="2008-06-07T00:00:00"/>
    <s v="Yes"/>
    <s v="X Engineering and Measurement"/>
    <x v="0"/>
  </r>
  <r>
    <s v="PY"/>
    <s v="CU00"/>
    <s v="JRNL00025955"/>
    <s v="CF00-OP300-6110-8910"/>
    <s v="CF00"/>
    <s v="OP300"/>
    <s v="6110"/>
    <x v="5"/>
    <s v=""/>
    <n v="285.10000000000002"/>
    <s v="Accr 100% CU W23 PY Est-Salaries"/>
    <x v="0"/>
    <s v=""/>
    <s v="JRNL00025955"/>
    <d v="2008-05-31T00:00:00"/>
    <d v="2008-06-07T00:00:00"/>
    <s v="Yes"/>
    <s v="X Engineering and Measurement"/>
    <x v="0"/>
  </r>
  <r>
    <s v="PY"/>
    <s v="CU00"/>
    <s v="JRNL00033230"/>
    <s v="CF00-OP300-6120-8890"/>
    <s v="CF00"/>
    <s v="OP300"/>
    <s v="6120"/>
    <x v="1"/>
    <s v=""/>
    <n v="30.55"/>
    <s v="CU W39-OT/On Call/CT"/>
    <x v="0"/>
    <s v=""/>
    <s v="JRNL00033230"/>
    <d v="2008-09-26T00:00:00"/>
    <d v="2008-10-01T00:00:00"/>
    <s v="Yes"/>
    <s v="X Engineering and Measurement"/>
    <x v="1"/>
  </r>
  <r>
    <s v="PY"/>
    <s v="CU00"/>
    <s v="JRNL00033230"/>
    <s v="CF20-OP310-6120-8890"/>
    <s v="CF20"/>
    <s v="OP310"/>
    <s v="6120"/>
    <x v="1"/>
    <s v=""/>
    <n v="21"/>
    <s v="CU W39-OT/On Call/CT"/>
    <x v="0"/>
    <s v=""/>
    <s v="JRNL00033230"/>
    <d v="2008-09-26T00:00:00"/>
    <d v="2008-10-01T00:00:00"/>
    <s v="Yes"/>
    <s v="X Operations-Tri-County"/>
    <x v="1"/>
  </r>
  <r>
    <s v="PD"/>
    <s v="3000"/>
    <s v="FLJE00018678"/>
    <s v="CF00-OP300-6120-8890"/>
    <s v="CF00"/>
    <s v="OP300"/>
    <s v="6120"/>
    <x v="1"/>
    <s v=""/>
    <n v="27.07"/>
    <s v="PDTO-0805CUCW"/>
    <x v="0"/>
    <s v="FVN00596"/>
    <s v="FLJE00018678"/>
    <d v="2008-01-31T00:00:00"/>
    <d v="2008-01-31T00:00:00"/>
    <s v="Yes"/>
    <s v="X Engineering and Measurement"/>
    <x v="1"/>
  </r>
  <r>
    <s v="PD"/>
    <s v="3000"/>
    <s v="FLJE00018678"/>
    <s v="CF00-OP300-6120-8900"/>
    <s v="CF00"/>
    <s v="OP300"/>
    <s v="6120"/>
    <x v="4"/>
    <s v=""/>
    <n v="81.209999999999994"/>
    <s v="PDTO-0805CUCW"/>
    <x v="0"/>
    <s v="FVN00596"/>
    <s v="FLJE00018678"/>
    <d v="2008-01-31T00:00:00"/>
    <d v="2008-01-31T00:00:00"/>
    <s v="Yes"/>
    <s v="X Engineering and Measurement"/>
    <x v="1"/>
  </r>
  <r>
    <s v="PD"/>
    <s v="3000"/>
    <s v="FLJE00018678"/>
    <s v="CF10-OP310-6120-8870"/>
    <s v="CF10"/>
    <s v="OP310"/>
    <s v="6120"/>
    <x v="2"/>
    <s v=""/>
    <n v="10.19"/>
    <s v="PDTO-0805CUCW"/>
    <x v="0"/>
    <s v="FVN05485"/>
    <s v="FLJE00018678"/>
    <d v="2008-01-31T00:00:00"/>
    <d v="2008-01-31T00:00:00"/>
    <s v="Yes"/>
    <s v="X Operations-Tri-County"/>
    <x v="1"/>
  </r>
  <r>
    <s v="PY"/>
    <s v="CU00"/>
    <s v="JRNL00037183"/>
    <s v="CF00-OP300-6120-8900"/>
    <s v="CF00"/>
    <s v="OP300"/>
    <s v="6120"/>
    <x v="4"/>
    <s v=""/>
    <n v="81.349999999999994"/>
    <s v="CU W48-OT/On Call/CT"/>
    <x v="0"/>
    <s v=""/>
    <s v="JRNL00037183"/>
    <d v="2008-11-26T00:00:00"/>
    <d v="2008-12-02T00:00:00"/>
    <s v="Yes"/>
    <s v="X Engineering and Measurement"/>
    <x v="1"/>
  </r>
  <r>
    <s v="PY"/>
    <s v="CU00"/>
    <s v="JRNL00037183"/>
    <s v="CF00-OP300-6120-8910"/>
    <s v="CF00"/>
    <s v="OP300"/>
    <s v="6120"/>
    <x v="5"/>
    <s v=""/>
    <n v="146.43"/>
    <s v="CU W48-OT/On Call/CT"/>
    <x v="0"/>
    <s v=""/>
    <s v="JRNL00037183"/>
    <d v="2008-11-26T00:00:00"/>
    <d v="2008-12-02T00:00:00"/>
    <s v="Yes"/>
    <s v="X Engineering and Measurement"/>
    <x v="1"/>
  </r>
  <r>
    <s v="PY"/>
    <s v="CU00"/>
    <s v="JRNL00037183"/>
    <s v="CF10-OP310-6120-8870"/>
    <s v="CF10"/>
    <s v="OP310"/>
    <s v="6120"/>
    <x v="2"/>
    <s v=""/>
    <n v="213.42"/>
    <s v="CU W48-OT/On Call/CT"/>
    <x v="0"/>
    <s v=""/>
    <s v="JRNL00037183"/>
    <d v="2008-11-26T00:00:00"/>
    <d v="2008-12-02T00:00:00"/>
    <s v="Yes"/>
    <s v="X Operations-Tri-County"/>
    <x v="1"/>
  </r>
  <r>
    <s v="PD"/>
    <s v="3000"/>
    <s v="FLJE00018610"/>
    <s v="CF10-OP310-6110-8930"/>
    <s v="CF10"/>
    <s v="OP310"/>
    <s v="6110"/>
    <x v="3"/>
    <s v=""/>
    <n v="168.38"/>
    <s v="PDTR-0803CUCW"/>
    <x v="0"/>
    <s v="FVN00921"/>
    <s v="FLJE00018610"/>
    <d v="2008-01-17T00:00:00"/>
    <d v="2008-01-17T00:00:00"/>
    <s v="Yes"/>
    <s v="X Operations-Tri-County"/>
    <x v="0"/>
  </r>
  <r>
    <s v="PD"/>
    <s v="3000"/>
    <s v="FLJE00018610"/>
    <s v="CF00-OP300-6110-8900"/>
    <s v="CF00"/>
    <s v="OP300"/>
    <s v="6110"/>
    <x v="4"/>
    <s v=""/>
    <n v="81.44"/>
    <s v="PDTR-0803CUCW"/>
    <x v="0"/>
    <s v="FVN00837"/>
    <s v="FLJE00018610"/>
    <d v="2008-01-17T00:00:00"/>
    <d v="2008-01-17T00:00:00"/>
    <s v="Yes"/>
    <s v="X Engineering and Measurement"/>
    <x v="0"/>
  </r>
  <r>
    <s v="PD"/>
    <s v="3000"/>
    <s v="FLJE00019590"/>
    <s v="CF20-MG310-6110-8870"/>
    <s v="CF20"/>
    <s v="MG310"/>
    <s v="6110"/>
    <x v="2"/>
    <s v=""/>
    <n v="258.24"/>
    <s v="PDTR-0818CUCB"/>
    <x v="0"/>
    <s v="FVN00309"/>
    <s v="FLJE00019590"/>
    <d v="2008-05-02T00:00:00"/>
    <d v="2008-04-30T00:00:00"/>
    <s v="Yes"/>
    <s v="X Operations Manager-Tri-County"/>
    <x v="0"/>
  </r>
  <r>
    <s v="PD"/>
    <s v="3000"/>
    <s v="FLJE00019590"/>
    <s v="CF10-MG310-6110-8870"/>
    <s v="CF10"/>
    <s v="MG310"/>
    <s v="6110"/>
    <x v="2"/>
    <s v=""/>
    <n v="258.24"/>
    <s v="PDTR-0818CUCB"/>
    <x v="0"/>
    <s v="FVN00309"/>
    <s v="FLJE00019590"/>
    <d v="2008-05-02T00:00:00"/>
    <d v="2008-04-30T00:00:00"/>
    <s v="Yes"/>
    <s v="X Operations Manager-Tri-County"/>
    <x v="0"/>
  </r>
  <r>
    <s v="PD"/>
    <s v="3000"/>
    <s v="FLJE00019590"/>
    <s v="CF10-MG310-6110-8920"/>
    <s v="CF10"/>
    <s v="MG310"/>
    <s v="6110"/>
    <x v="0"/>
    <s v=""/>
    <n v="258.24"/>
    <s v="PDTR-0818CUCB"/>
    <x v="0"/>
    <s v="FVN00309"/>
    <s v="FLJE00019590"/>
    <d v="2008-05-02T00:00:00"/>
    <d v="2008-04-30T00:00:00"/>
    <s v="Yes"/>
    <s v="X Operations Manager-Tri-County"/>
    <x v="0"/>
  </r>
  <r>
    <s v="PD"/>
    <s v="3000"/>
    <s v="FLJE00019590"/>
    <s v="CF10-MG310-6110-8940"/>
    <s v="CF10"/>
    <s v="MG310"/>
    <s v="6110"/>
    <x v="6"/>
    <s v=""/>
    <n v="258.24"/>
    <s v="PDTR-0818CUCB"/>
    <x v="0"/>
    <s v="FVN00309"/>
    <s v="FLJE00019590"/>
    <d v="2008-05-02T00:00:00"/>
    <d v="2008-04-30T00:00:00"/>
    <s v="Yes"/>
    <s v="X Operations Manager-Tri-County"/>
    <x v="0"/>
  </r>
  <r>
    <s v="E4SE-ADJ"/>
    <s v="CU00"/>
    <s v="JRNL00031420"/>
    <s v="CF10-FC300-7830-8870"/>
    <s v="CF10"/>
    <s v="FC300"/>
    <s v="7830"/>
    <x v="2"/>
    <s v=""/>
    <n v="88.5"/>
    <s v="FPP200"/>
    <x v="0"/>
    <s v=""/>
    <s v="JRNL00031420"/>
    <d v="2008-08-31T00:00:00"/>
    <d v="2008-09-04T00:00:00"/>
    <s v="Yes"/>
    <s v="X Facilities-Florida"/>
    <x v="2"/>
  </r>
  <r>
    <s v="AA"/>
    <s v="CU00"/>
    <s v="JRNL00037316"/>
    <s v="CF10-OP310-6110-8870"/>
    <s v="CF10"/>
    <s v="OP310"/>
    <s v="6110"/>
    <x v="2"/>
    <s v=" "/>
    <n v="-634.66999999999996"/>
    <s v="OP310_Payroll Accrual 1A"/>
    <x v="0"/>
    <s v="8_OP310_PA1A"/>
    <s v="JRNL00037312"/>
    <d v="2008-12-31T00:00:00"/>
    <d v="2009-01-09T00:00:00"/>
    <s v="Yes"/>
    <s v="X Operations-Tri-County"/>
    <x v="0"/>
  </r>
  <r>
    <s v="AA"/>
    <s v="CU00"/>
    <s v="JRNL00037316"/>
    <s v="CF10-OP310-6110-8920"/>
    <s v="CF10"/>
    <s v="OP310"/>
    <s v="6110"/>
    <x v="0"/>
    <s v=" "/>
    <n v="-30.46"/>
    <s v="OP310_Payroll Accrual 1A"/>
    <x v="0"/>
    <s v="8_OP310_PA1A"/>
    <s v="JRNL00037312"/>
    <d v="2008-12-31T00:00:00"/>
    <d v="2009-01-09T00:00:00"/>
    <s v="Yes"/>
    <s v="X Operations-Tri-County"/>
    <x v="0"/>
  </r>
  <r>
    <s v="AA"/>
    <s v="CU00"/>
    <s v="JRNL00037316"/>
    <s v="CF10-OP310-6110-8930"/>
    <s v="CF10"/>
    <s v="OP310"/>
    <s v="6110"/>
    <x v="3"/>
    <s v=" "/>
    <n v="-33.229999999999997"/>
    <s v="OP310_Payroll Accrual 1A"/>
    <x v="0"/>
    <s v="8_OP310_PA1A"/>
    <s v="JRNL00037312"/>
    <d v="2008-12-31T00:00:00"/>
    <d v="2009-01-09T00:00:00"/>
    <s v="Yes"/>
    <s v="X Operations-Tri-County"/>
    <x v="0"/>
  </r>
  <r>
    <s v="AA"/>
    <s v="CU00"/>
    <s v="JRNL00037316"/>
    <s v="CF10-OP310-6110-8940"/>
    <s v="CF10"/>
    <s v="OP310"/>
    <s v="6110"/>
    <x v="6"/>
    <s v=" "/>
    <n v="-54.22"/>
    <s v="OP310_Payroll Accrual 1A"/>
    <x v="0"/>
    <s v="8_OP310_PA1A"/>
    <s v="JRNL00037312"/>
    <d v="2008-12-31T00:00:00"/>
    <d v="2009-01-09T00:00:00"/>
    <s v="Yes"/>
    <s v="X Operations-Tri-County"/>
    <x v="0"/>
  </r>
  <r>
    <s v="PY"/>
    <s v="CU00"/>
    <s v="JRNL00025824"/>
    <s v="CF00-OP300-6110-8900"/>
    <s v="CF00"/>
    <s v="OP300"/>
    <s v="6110"/>
    <x v="4"/>
    <s v=""/>
    <n v="122.19"/>
    <s v="CU W22-Salaries"/>
    <x v="0"/>
    <s v=""/>
    <s v="JRNL00025824"/>
    <d v="2008-05-30T00:00:00"/>
    <d v="2008-06-05T00:00:00"/>
    <s v="Yes"/>
    <s v="X Engineering and Measurement"/>
    <x v="0"/>
  </r>
  <r>
    <s v="PY"/>
    <s v="CU00"/>
    <s v="JRNL00025824"/>
    <s v="CF00-OP300-6110-8910"/>
    <s v="CF00"/>
    <s v="OP300"/>
    <s v="6110"/>
    <x v="5"/>
    <s v=""/>
    <n v="285.10000000000002"/>
    <s v="CU W22-Salaries"/>
    <x v="0"/>
    <s v=""/>
    <s v="JRNL00025824"/>
    <d v="2008-05-30T00:00:00"/>
    <d v="2008-06-05T00:00:00"/>
    <s v="Yes"/>
    <s v="X Engineering and Measurement"/>
    <x v="0"/>
  </r>
  <r>
    <s v="PY"/>
    <s v="CU00"/>
    <s v="JRNL00025824"/>
    <s v="CF00-OP310-6110-8920"/>
    <s v="CF00"/>
    <s v="OP310"/>
    <s v="6110"/>
    <x v="0"/>
    <s v=""/>
    <n v="40.67"/>
    <s v="CU W22-Salaries"/>
    <x v="0"/>
    <s v=""/>
    <s v="JRNL00025824"/>
    <d v="2008-05-30T00:00:00"/>
    <d v="2008-06-05T00:00:00"/>
    <s v="Yes"/>
    <s v="X Operations-Tri-County"/>
    <x v="0"/>
  </r>
  <r>
    <s v="PY"/>
    <s v="CU00"/>
    <s v="JRNL00025824"/>
    <s v="CF00-OP310-6110-8930"/>
    <s v="CF00"/>
    <s v="OP310"/>
    <s v="6110"/>
    <x v="3"/>
    <s v=""/>
    <n v="112.25"/>
    <s v="CU W22-Salaries"/>
    <x v="0"/>
    <s v=""/>
    <s v="JRNL00025824"/>
    <d v="2008-05-30T00:00:00"/>
    <d v="2008-06-05T00:00:00"/>
    <s v="Yes"/>
    <s v="X Operations-Tri-County"/>
    <x v="0"/>
  </r>
  <r>
    <s v="AA"/>
    <s v="3000"/>
    <s v="FLJE00018783"/>
    <s v="CF20-OP320-6110-8870"/>
    <s v="CF20"/>
    <s v="OP320"/>
    <s v="6110"/>
    <x v="2"/>
    <s v=" "/>
    <n v="35.93"/>
    <s v="CN105 Payroll Accrual 1"/>
    <x v="0"/>
    <s v="Z_CN105_PA1"/>
    <s v="Recipient Acct"/>
    <d v="2008-01-31T00:00:00"/>
    <d v="2008-02-08T00:00:00"/>
    <s v="Yes"/>
    <s v="X Operations-Citrus County"/>
    <x v="0"/>
  </r>
  <r>
    <s v="AA"/>
    <s v="3000"/>
    <s v="FLJE00019647"/>
    <s v="CF20-OP320-6120-8910"/>
    <s v="CF20"/>
    <s v="OP320"/>
    <s v="6120"/>
    <x v="5"/>
    <s v=" "/>
    <n v="0.52"/>
    <s v="CN105 Payroll Accrual 1"/>
    <x v="0"/>
    <s v="Z_CN105_PA1"/>
    <s v="Recipient Acct"/>
    <d v="2008-04-30T00:00:00"/>
    <d v="2008-05-05T00:00:00"/>
    <s v="Yes"/>
    <s v="X Operations-Citrus County"/>
    <x v="1"/>
  </r>
  <r>
    <s v="AA"/>
    <s v="3000"/>
    <s v="FLJE00019647"/>
    <s v="CF20-OP320-6120-8910"/>
    <s v="CF20"/>
    <s v="OP320"/>
    <s v="6120"/>
    <x v="5"/>
    <s v=" "/>
    <n v="1.62"/>
    <s v="CN105 Payroll Accrual 1"/>
    <x v="0"/>
    <s v="Z_CN105_PA1"/>
    <s v="Recipient Acct"/>
    <d v="2008-04-30T00:00:00"/>
    <d v="2008-05-05T00:00:00"/>
    <s v="Yes"/>
    <s v="X Operations-Citrus County"/>
    <x v="1"/>
  </r>
  <r>
    <s v="AA"/>
    <s v="3000"/>
    <s v="FLJE00019647"/>
    <s v="CF10-OP320-6120-8940"/>
    <s v="CF10"/>
    <s v="OP320"/>
    <s v="6120"/>
    <x v="6"/>
    <s v=" "/>
    <n v="6.31"/>
    <s v="CN105 Payroll Accrual 1"/>
    <x v="0"/>
    <s v="Z_CN105_PA1"/>
    <s v="Recipient Acct"/>
    <d v="2008-04-30T00:00:00"/>
    <d v="2008-05-05T00:00:00"/>
    <s v="Yes"/>
    <s v="X Operations-Citrus County"/>
    <x v="1"/>
  </r>
  <r>
    <s v="AA"/>
    <s v="3000"/>
    <s v="FLJE00019647"/>
    <s v="CF20-OP320-6110-8910"/>
    <s v="CF20"/>
    <s v="OP320"/>
    <s v="6110"/>
    <x v="5"/>
    <s v=" "/>
    <n v="6.59"/>
    <s v="CN105 Payroll Accrual 1"/>
    <x v="0"/>
    <s v="Z_CN105_PA1"/>
    <s v="Recipient Acct"/>
    <d v="2008-04-30T00:00:00"/>
    <d v="2008-05-05T00:00:00"/>
    <s v="Yes"/>
    <s v="X Operations-Citrus County"/>
    <x v="0"/>
  </r>
  <r>
    <s v="AA"/>
    <s v="3000"/>
    <s v="FLJE00019647"/>
    <s v="CF10-OP320-6120-8940"/>
    <s v="CF10"/>
    <s v="OP320"/>
    <s v="6120"/>
    <x v="6"/>
    <s v=" "/>
    <n v="19.62"/>
    <s v="CN105 Payroll Accrual 1"/>
    <x v="0"/>
    <s v="Z_CN105_PA1"/>
    <s v="Recipient Acct"/>
    <d v="2008-04-30T00:00:00"/>
    <d v="2008-05-05T00:00:00"/>
    <s v="Yes"/>
    <s v="X Operations-Citrus County"/>
    <x v="1"/>
  </r>
  <r>
    <s v="AA"/>
    <s v="3000"/>
    <s v="FLJE00019647"/>
    <s v="CF10-OP320-6110-8940"/>
    <s v="CF10"/>
    <s v="OP320"/>
    <s v="6110"/>
    <x v="6"/>
    <s v=" "/>
    <n v="79.88"/>
    <s v="CN105 Payroll Accrual 1"/>
    <x v="0"/>
    <s v="Z_CN105_PA1"/>
    <s v="Recipient Acct"/>
    <d v="2008-04-30T00:00:00"/>
    <d v="2008-05-05T00:00:00"/>
    <s v="Yes"/>
    <s v="X Operations-Citrus County"/>
    <x v="0"/>
  </r>
  <r>
    <s v="PY"/>
    <s v="CU00"/>
    <s v="JRNL00029021"/>
    <s v="CF00-MG303-6110-8870"/>
    <s v="CF00"/>
    <s v="MG303"/>
    <s v="6110"/>
    <x v="2"/>
    <s v=""/>
    <n v="590.44000000000005"/>
    <s v="CU B30-Salaries"/>
    <x v="0"/>
    <s v=""/>
    <s v="JRNL00029021"/>
    <d v="2008-07-25T00:00:00"/>
    <d v="2008-08-01T00:00:00"/>
    <s v="Yes"/>
    <s v="X Business Development Manager"/>
    <x v="0"/>
  </r>
  <r>
    <s v="PY"/>
    <s v="CU00"/>
    <s v="JRNL00029021"/>
    <s v="CF10-MG310-6110-8870"/>
    <s v="CF10"/>
    <s v="MG310"/>
    <s v="6110"/>
    <x v="2"/>
    <s v=""/>
    <n v="645.53"/>
    <s v="CU B30-Salaries"/>
    <x v="0"/>
    <s v=""/>
    <s v="JRNL00029021"/>
    <d v="2008-07-25T00:00:00"/>
    <d v="2008-08-01T00:00:00"/>
    <s v="Yes"/>
    <s v="X Operations Manager-Tri-County"/>
    <x v="0"/>
  </r>
  <r>
    <s v="SYS-AP"/>
    <s v="3000"/>
    <s v="FLJE00019486"/>
    <s v="CF10-OP310-7290-8930"/>
    <s v="CF10"/>
    <s v="OP310"/>
    <s v="7290"/>
    <x v="3"/>
    <s v=""/>
    <n v="195"/>
    <s v="UNITED UTILITY SERVICE INC"/>
    <x v="0"/>
    <s v="29883"/>
    <s v="FVO0041120"/>
    <d v="2008-04-14T00:00:00"/>
    <d v="2008-04-14T00:00:00"/>
    <s v="Yes"/>
    <s v="X Operations-Tri-County"/>
    <x v="3"/>
  </r>
  <r>
    <s v="SYS-AP"/>
    <s v="3000"/>
    <s v="FLJE00019486"/>
    <s v="CF10-OP310-7290-8930"/>
    <s v="CF10"/>
    <s v="OP310"/>
    <s v="7290"/>
    <x v="3"/>
    <s v=""/>
    <n v="45"/>
    <s v="UNITED UTILITY SERVICE INC"/>
    <x v="0"/>
    <s v="29883"/>
    <s v="FVO0041120"/>
    <d v="2008-04-14T00:00:00"/>
    <d v="2008-04-14T00:00:00"/>
    <s v="Yes"/>
    <s v="X Operations-Tri-County"/>
    <x v="3"/>
  </r>
  <r>
    <s v="SYS-AP"/>
    <s v="3000"/>
    <s v="FLJE00019486"/>
    <s v="CF10-OP310-7290-8930"/>
    <s v="CF10"/>
    <s v="OP310"/>
    <s v="7290"/>
    <x v="3"/>
    <s v=""/>
    <n v="50"/>
    <s v="UNITED UTILITY SERVICE INC"/>
    <x v="0"/>
    <s v="29883"/>
    <s v="FVO0041120"/>
    <d v="2008-04-14T00:00:00"/>
    <d v="2008-04-14T00:00:00"/>
    <s v="Yes"/>
    <s v="X Operations-Tri-County"/>
    <x v="3"/>
  </r>
  <r>
    <s v="AA"/>
    <s v="3000"/>
    <s v="FLJE00018790"/>
    <s v="CF10-OP310-6110-8870"/>
    <s v="CF10"/>
    <s v="OP310"/>
    <s v="6110"/>
    <x v="2"/>
    <s v=" "/>
    <n v="-634.94000000000005"/>
    <s v="CN104 Payroll Accrual 1"/>
    <x v="0"/>
    <s v="Z_CN104_PA1"/>
    <s v="FLJE00018783"/>
    <d v="2008-02-29T00:00:00"/>
    <d v="2008-03-05T00:00:00"/>
    <s v="Yes"/>
    <s v="X Operations-Tri-County"/>
    <x v="0"/>
  </r>
  <r>
    <s v="AA"/>
    <s v="3000"/>
    <s v="FLJE00018790"/>
    <s v="CF10-OP310-6110-8920"/>
    <s v="CF10"/>
    <s v="OP310"/>
    <s v="6110"/>
    <x v="0"/>
    <s v=" "/>
    <n v="-137.46"/>
    <s v="CN104 Payroll Accrual 1"/>
    <x v="0"/>
    <s v="Z_CN104_PA1"/>
    <s v="FLJE00018783"/>
    <d v="2008-02-29T00:00:00"/>
    <d v="2008-03-05T00:00:00"/>
    <s v="Yes"/>
    <s v="X Operations-Tri-County"/>
    <x v="0"/>
  </r>
  <r>
    <s v="AA"/>
    <s v="3000"/>
    <s v="FLJE00018790"/>
    <s v="CF10-OP310-6120-8870"/>
    <s v="CF10"/>
    <s v="OP310"/>
    <s v="6120"/>
    <x v="2"/>
    <s v=" "/>
    <n v="-24.95"/>
    <s v="CN104 Payroll Accrual 1"/>
    <x v="0"/>
    <s v="Z_CN104_PA1"/>
    <s v="FLJE00018783"/>
    <d v="2008-02-29T00:00:00"/>
    <d v="2008-03-05T00:00:00"/>
    <s v="Yes"/>
    <s v="X Operations-Tri-County"/>
    <x v="1"/>
  </r>
  <r>
    <s v="AA"/>
    <s v="3000"/>
    <s v="FLJE00018790"/>
    <s v="CF10-OP310-6120-8920"/>
    <s v="CF10"/>
    <s v="OP310"/>
    <s v="6120"/>
    <x v="0"/>
    <s v=" "/>
    <n v="-5.4"/>
    <s v="CN104 Payroll Accrual 1"/>
    <x v="0"/>
    <s v="Z_CN104_PA1"/>
    <s v="FLJE00018783"/>
    <d v="2008-02-29T00:00:00"/>
    <d v="2008-03-05T00:00:00"/>
    <s v="Yes"/>
    <s v="X Operations-Tri-County"/>
    <x v="1"/>
  </r>
  <r>
    <s v="AA"/>
    <s v="3000"/>
    <s v="FLJE00018790"/>
    <s v="CF10-OP310-6120-8870"/>
    <s v="CF10"/>
    <s v="OP310"/>
    <s v="6120"/>
    <x v="2"/>
    <s v=" "/>
    <n v="-139.62"/>
    <s v="CN104 Payroll Accrual 1"/>
    <x v="0"/>
    <s v="Z_CN104_PA1"/>
    <s v="FLJE00018783"/>
    <d v="2008-02-29T00:00:00"/>
    <d v="2008-03-05T00:00:00"/>
    <s v="Yes"/>
    <s v="X Operations-Tri-County"/>
    <x v="1"/>
  </r>
  <r>
    <s v="AA"/>
    <s v="3000"/>
    <s v="FLJE00018790"/>
    <s v="CF10-OP310-6120-8920"/>
    <s v="CF10"/>
    <s v="OP310"/>
    <s v="6120"/>
    <x v="0"/>
    <s v=" "/>
    <n v="-30.23"/>
    <s v="CN104 Payroll Accrual 1"/>
    <x v="0"/>
    <s v="Z_CN104_PA1"/>
    <s v="FLJE00018783"/>
    <d v="2008-02-29T00:00:00"/>
    <d v="2008-03-05T00:00:00"/>
    <s v="Yes"/>
    <s v="X Operations-Tri-County"/>
    <x v="1"/>
  </r>
  <r>
    <s v="AA"/>
    <s v="3000"/>
    <s v="FLJE00019317"/>
    <s v="CF10-OP310-6110-8870"/>
    <s v="CF10"/>
    <s v="OP310"/>
    <s v="6110"/>
    <x v="2"/>
    <s v=" "/>
    <n v="319.3"/>
    <s v="CN104 Payroll Accrual 1"/>
    <x v="0"/>
    <s v="Z_CN104_PA1"/>
    <s v="Recipient Acct"/>
    <d v="2008-03-31T00:00:00"/>
    <d v="2008-04-03T00:00:00"/>
    <s v="Yes"/>
    <s v="X Operations-Tri-County"/>
    <x v="0"/>
  </r>
  <r>
    <s v="AA"/>
    <s v="3000"/>
    <s v="FLJE00019317"/>
    <s v="CF10-OP310-6110-8900"/>
    <s v="CF10"/>
    <s v="OP310"/>
    <s v="6110"/>
    <x v="4"/>
    <s v=" "/>
    <n v="28.53"/>
    <s v="CN104 Payroll Accrual 1"/>
    <x v="0"/>
    <s v="Z_CN104_PA1"/>
    <s v="Recipient Acct"/>
    <d v="2008-03-31T00:00:00"/>
    <d v="2008-04-03T00:00:00"/>
    <s v="Yes"/>
    <s v="X Operations-Tri-County"/>
    <x v="0"/>
  </r>
  <r>
    <s v="AA"/>
    <s v="3000"/>
    <s v="FLJE00019317"/>
    <s v="CF10-OP310-6110-8920"/>
    <s v="CF10"/>
    <s v="OP310"/>
    <s v="6110"/>
    <x v="0"/>
    <s v=" "/>
    <n v="121.15"/>
    <s v="CN104 Payroll Accrual 1"/>
    <x v="0"/>
    <s v="Z_CN104_PA1"/>
    <s v="Recipient Acct"/>
    <d v="2008-03-31T00:00:00"/>
    <d v="2008-04-03T00:00:00"/>
    <s v="Yes"/>
    <s v="X Operations-Tri-County"/>
    <x v="0"/>
  </r>
  <r>
    <s v="AA"/>
    <s v="3000"/>
    <s v="FLJE00019031"/>
    <s v="CF10-OP310-6120-8870"/>
    <s v="CF10"/>
    <s v="OP310"/>
    <s v="6120"/>
    <x v="2"/>
    <s v=" "/>
    <n v="8.65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031"/>
    <s v="CF10-OP310-6120-8890"/>
    <s v="CF10"/>
    <s v="OP310"/>
    <s v="6120"/>
    <x v="1"/>
    <s v=" "/>
    <n v="0.36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031"/>
    <s v="CF10-OP310-6120-8920"/>
    <s v="CF10"/>
    <s v="OP310"/>
    <s v="6120"/>
    <x v="0"/>
    <s v=" "/>
    <n v="0.51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031"/>
    <s v="CF10-OP310-6120-8870"/>
    <s v="CF10"/>
    <s v="OP310"/>
    <s v="6120"/>
    <x v="2"/>
    <s v=" "/>
    <n v="49.07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031"/>
    <s v="CF10-OP310-6120-8890"/>
    <s v="CF10"/>
    <s v="OP310"/>
    <s v="6120"/>
    <x v="1"/>
    <s v=" "/>
    <n v="2.06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031"/>
    <s v="CF10-OP310-6120-8920"/>
    <s v="CF10"/>
    <s v="OP310"/>
    <s v="6120"/>
    <x v="0"/>
    <s v=" "/>
    <n v="2.92"/>
    <s v="CN104 Payroll Accrual 1"/>
    <x v="0"/>
    <s v="Z_CN104_PA1"/>
    <s v="Recipient Acct"/>
    <d v="2008-02-29T00:00:00"/>
    <d v="2008-03-05T00:00:00"/>
    <s v="Yes"/>
    <s v="X Operations-Tri-County"/>
    <x v="1"/>
  </r>
  <r>
    <s v="AA"/>
    <s v="3000"/>
    <s v="FLJE00019647"/>
    <s v="CF10-OP310-6120-8870"/>
    <s v="CF10"/>
    <s v="OP310"/>
    <s v="6120"/>
    <x v="2"/>
    <s v=" "/>
    <n v="6.22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8769"/>
    <s v="CF20-OP320-6230-8870"/>
    <s v="CF20"/>
    <s v="OP320"/>
    <s v="6230"/>
    <x v="2"/>
    <s v=" "/>
    <n v="14.95"/>
    <s v="CN105 Dept Charges"/>
    <x v="0"/>
    <s v="CN105_D"/>
    <s v="Recipient Acct"/>
    <d v="2008-01-31T00:00:00"/>
    <d v="2008-02-08T00:00:00"/>
    <s v="Yes"/>
    <s v="X Operations-Citrus County"/>
    <x v="14"/>
  </r>
  <r>
    <s v="AA"/>
    <s v="3000"/>
    <s v="FLJE00018769"/>
    <s v="CF20-OP320-6220-8870"/>
    <s v="CF20"/>
    <s v="OP320"/>
    <s v="6220"/>
    <x v="2"/>
    <s v=" "/>
    <n v="1.69"/>
    <s v="CN105 Dept Charges"/>
    <x v="0"/>
    <s v="CN105_D"/>
    <s v="Recipient Acct"/>
    <d v="2008-01-31T00:00:00"/>
    <d v="2008-02-08T00:00:00"/>
    <s v="Yes"/>
    <s v="X Operations-Citrus County"/>
    <x v="11"/>
  </r>
  <r>
    <s v="PD"/>
    <s v="3000"/>
    <s v="FLJE00018940"/>
    <s v="CF10-OP310-6110-8930"/>
    <s v="CF10"/>
    <s v="OP310"/>
    <s v="6110"/>
    <x v="3"/>
    <s v=""/>
    <n v="188.79"/>
    <s v="PDTR-0809CUCW"/>
    <x v="0"/>
    <s v="FVN00921"/>
    <s v="FLJE00018940"/>
    <d v="2008-02-27T00:00:00"/>
    <d v="2008-02-27T00:00:00"/>
    <s v="Yes"/>
    <s v="X Operations-Tri-County"/>
    <x v="0"/>
  </r>
  <r>
    <s v="PD"/>
    <s v="3000"/>
    <s v="FLJE00018940"/>
    <s v="CF00-OP300-6110-8870"/>
    <s v="CF00"/>
    <s v="OP300"/>
    <s v="6110"/>
    <x v="2"/>
    <s v=""/>
    <n v="122.16"/>
    <s v="PDTR-0809CUCW"/>
    <x v="0"/>
    <s v="FVN00837"/>
    <s v="FLJE00018940"/>
    <d v="2008-02-27T00:00:00"/>
    <d v="2008-02-27T00:00:00"/>
    <s v="Yes"/>
    <s v="X Engineering and Measurement"/>
    <x v="0"/>
  </r>
  <r>
    <s v="PD"/>
    <s v="3000"/>
    <s v="FLJE00018940"/>
    <s v="CF00-OP300-6110-8900"/>
    <s v="CF00"/>
    <s v="OP300"/>
    <s v="6110"/>
    <x v="4"/>
    <s v=""/>
    <n v="81.44"/>
    <s v="PDTR-0809CUCW"/>
    <x v="0"/>
    <s v="FVN00837"/>
    <s v="FLJE00018940"/>
    <d v="2008-02-27T00:00:00"/>
    <d v="2008-02-27T00:00:00"/>
    <s v="Yes"/>
    <s v="X Engineering and Measurement"/>
    <x v="0"/>
  </r>
  <r>
    <s v="PD"/>
    <s v="3000"/>
    <s v="FLJE00018940"/>
    <s v="CF00-OP300-6110-8910"/>
    <s v="CF00"/>
    <s v="OP300"/>
    <s v="6110"/>
    <x v="5"/>
    <s v=""/>
    <n v="81.44"/>
    <s v="PDTR-0809CUCW"/>
    <x v="0"/>
    <s v="FVN00837"/>
    <s v="FLJE00018940"/>
    <d v="2008-02-27T00:00:00"/>
    <d v="2008-02-27T00:00:00"/>
    <s v="Yes"/>
    <s v="X Engineering and Measurement"/>
    <x v="0"/>
  </r>
  <r>
    <s v="PD"/>
    <s v="3000"/>
    <s v="FLJE00018940"/>
    <s v="CF00-OP300-6110-8890"/>
    <s v="CF00"/>
    <s v="OP300"/>
    <s v="6110"/>
    <x v="1"/>
    <s v=""/>
    <n v="379.05"/>
    <s v="PDTR-0809CUCW"/>
    <x v="0"/>
    <s v="FVN00596"/>
    <s v="FLJE00018940"/>
    <d v="2008-02-27T00:00:00"/>
    <d v="2008-02-27T00:00:00"/>
    <s v="Yes"/>
    <s v="X Engineering and Measurement"/>
    <x v="0"/>
  </r>
  <r>
    <s v="PD"/>
    <s v="3000"/>
    <s v="FLJE00018940"/>
    <s v="CF00-OP300-6110-8900"/>
    <s v="CF00"/>
    <s v="OP300"/>
    <s v="6110"/>
    <x v="4"/>
    <s v=""/>
    <n v="108.3"/>
    <s v="PDTR-0809CUCW"/>
    <x v="0"/>
    <s v="FVN00596"/>
    <s v="FLJE00018940"/>
    <d v="2008-02-27T00:00:00"/>
    <d v="2008-02-27T00:00:00"/>
    <s v="Yes"/>
    <s v="X Engineering and Measurement"/>
    <x v="0"/>
  </r>
  <r>
    <s v="PD"/>
    <s v="3000"/>
    <s v="FLJE00018940"/>
    <s v="CF00-OP300-6110-8910"/>
    <s v="CF00"/>
    <s v="OP300"/>
    <s v="6110"/>
    <x v="5"/>
    <s v=""/>
    <n v="36.1"/>
    <s v="PDTR-0809CUCW"/>
    <x v="0"/>
    <s v="FVN00596"/>
    <s v="FLJE00018940"/>
    <d v="2008-02-27T00:00:00"/>
    <d v="2008-02-27T00:00:00"/>
    <s v="Yes"/>
    <s v="X Engineering and Measurement"/>
    <x v="0"/>
  </r>
  <r>
    <s v="PD"/>
    <s v="3000"/>
    <s v="FLJE00018940"/>
    <s v="CF00-OP300-6110-8940"/>
    <s v="CF00"/>
    <s v="OP300"/>
    <s v="6110"/>
    <x v="6"/>
    <s v=""/>
    <n v="18.05"/>
    <s v="PDTR-0809CUCW"/>
    <x v="0"/>
    <s v="FVN00596"/>
    <s v="FLJE00018940"/>
    <d v="2008-02-27T00:00:00"/>
    <d v="2008-02-27T00:00:00"/>
    <s v="Yes"/>
    <s v="X Engineering and Measurement"/>
    <x v="0"/>
  </r>
  <r>
    <s v="PD"/>
    <s v="3000"/>
    <s v="FLJE00018940"/>
    <s v="CF10-OP310-6110-8870"/>
    <s v="CF10"/>
    <s v="OP310"/>
    <s v="6110"/>
    <x v="2"/>
    <s v=""/>
    <n v="272.27999999999997"/>
    <s v="PDTR-0809CUCW"/>
    <x v="0"/>
    <s v="FVN00636"/>
    <s v="FLJE00018940"/>
    <d v="2008-02-27T00:00:00"/>
    <d v="2008-02-27T00:00:00"/>
    <s v="Yes"/>
    <s v="X Operations-Tri-County"/>
    <x v="0"/>
  </r>
  <r>
    <s v="PY"/>
    <s v="CU00"/>
    <s v="JRNL00037069"/>
    <s v="CF10-OP310-6110-8870"/>
    <s v="CF10"/>
    <s v="OP310"/>
    <s v="6110"/>
    <x v="2"/>
    <s v=""/>
    <n v="758.81"/>
    <s v="CU W45-Salaries"/>
    <x v="0"/>
    <s v=""/>
    <s v="JRNL00037069"/>
    <d v="2008-11-07T00:00:00"/>
    <d v="2008-12-01T00:00:00"/>
    <s v="Yes"/>
    <s v="X Operations-Tri-County"/>
    <x v="0"/>
  </r>
  <r>
    <s v="PY"/>
    <s v="CU00"/>
    <s v="JRNL00037069"/>
    <s v="CF10-OP310-6110-8930"/>
    <s v="CF10"/>
    <s v="OP310"/>
    <s v="6110"/>
    <x v="3"/>
    <s v=""/>
    <n v="26.11"/>
    <s v="CU W45-Salaries"/>
    <x v="0"/>
    <s v=""/>
    <s v="JRNL00037069"/>
    <d v="2008-11-07T00:00:00"/>
    <d v="2008-12-01T00:00:00"/>
    <s v="Yes"/>
    <s v="X Operations-Tri-County"/>
    <x v="0"/>
  </r>
  <r>
    <s v="PY"/>
    <s v="CU00"/>
    <s v="JRNL00037069"/>
    <s v="CF10-OP310-6110-8940"/>
    <s v="CF10"/>
    <s v="OP310"/>
    <s v="6110"/>
    <x v="6"/>
    <s v=""/>
    <n v="170.47"/>
    <s v="CU W45-Salaries"/>
    <x v="0"/>
    <s v=""/>
    <s v="JRNL00037069"/>
    <d v="2008-11-07T00:00:00"/>
    <d v="2008-12-01T00:00:00"/>
    <s v="Yes"/>
    <s v="X Operations-Tri-County"/>
    <x v="0"/>
  </r>
  <r>
    <s v="AA"/>
    <s v="3000"/>
    <s v="JRNL00025753"/>
    <s v="CF20-OP320-6110-8910"/>
    <s v="CF20"/>
    <s v="OP320"/>
    <s v="6110"/>
    <x v="5"/>
    <s v=" "/>
    <n v="-6.59"/>
    <s v="PAY_ACCR"/>
    <x v="0"/>
    <s v=""/>
    <s v="JRNL00025753"/>
    <d v="2008-05-31T00:00:00"/>
    <d v="2008-06-07T00:00:00"/>
    <s v="Yes"/>
    <s v="X Operations-Citrus County"/>
    <x v="0"/>
  </r>
  <r>
    <s v="AA"/>
    <s v="3000"/>
    <s v="JRNL00025753"/>
    <s v="CF10-OP320-6120-8940"/>
    <s v="CF10"/>
    <s v="OP320"/>
    <s v="6120"/>
    <x v="6"/>
    <s v=" "/>
    <n v="-19.62"/>
    <s v="PAY_ACCR"/>
    <x v="0"/>
    <s v=""/>
    <s v="JRNL00025753"/>
    <d v="2008-05-31T00:00:00"/>
    <d v="2008-06-07T00:00:00"/>
    <s v="Yes"/>
    <s v="X Operations-Citrus County"/>
    <x v="1"/>
  </r>
  <r>
    <s v="AA"/>
    <s v="3000"/>
    <s v="JRNL00025753"/>
    <s v="CF10-OP320-6110-8940"/>
    <s v="CF10"/>
    <s v="OP320"/>
    <s v="6110"/>
    <x v="6"/>
    <s v=" "/>
    <n v="-79.88"/>
    <s v="PAY_ACCR"/>
    <x v="0"/>
    <s v=""/>
    <s v="JRNL00025753"/>
    <d v="2008-05-31T00:00:00"/>
    <d v="2008-06-07T00:00:00"/>
    <s v="Yes"/>
    <s v="X Operations-Citrus County"/>
    <x v="0"/>
  </r>
  <r>
    <s v="AA"/>
    <s v="3000"/>
    <s v="JRNL00025753"/>
    <s v="CF10-OP310-6120-8870"/>
    <s v="CF10"/>
    <s v="OP310"/>
    <s v="6120"/>
    <x v="2"/>
    <s v=" "/>
    <n v="-6.22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920"/>
    <s v="CF10"/>
    <s v="OP310"/>
    <s v="6120"/>
    <x v="0"/>
    <s v=" "/>
    <n v="-0.23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940"/>
    <s v="CF10"/>
    <s v="OP310"/>
    <s v="6120"/>
    <x v="6"/>
    <s v=" "/>
    <n v="-6.21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870"/>
    <s v="CF10"/>
    <s v="OP310"/>
    <s v="6120"/>
    <x v="2"/>
    <s v=" "/>
    <n v="-61.37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920"/>
    <s v="CF10"/>
    <s v="OP310"/>
    <s v="6120"/>
    <x v="0"/>
    <s v=" "/>
    <n v="-2.2400000000000002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20-8940"/>
    <s v="CF10"/>
    <s v="OP310"/>
    <s v="6120"/>
    <x v="6"/>
    <s v=" "/>
    <n v="-61.21"/>
    <s v="PAY_ACCR"/>
    <x v="0"/>
    <s v=""/>
    <s v="JRNL00025753"/>
    <d v="2008-05-31T00:00:00"/>
    <d v="2008-06-07T00:00:00"/>
    <s v="Yes"/>
    <s v="X Operations-Tri-County"/>
    <x v="1"/>
  </r>
  <r>
    <s v="AA"/>
    <s v="3000"/>
    <s v="JRNL00025753"/>
    <s v="CF10-OP310-6110-8870"/>
    <s v="CF10"/>
    <s v="OP310"/>
    <s v="6110"/>
    <x v="2"/>
    <s v=" "/>
    <n v="-207.78"/>
    <s v="PAY_ACCR"/>
    <x v="0"/>
    <s v=""/>
    <s v="JRNL00025753"/>
    <d v="2008-05-31T00:00:00"/>
    <d v="2008-06-07T00:00:00"/>
    <s v="Yes"/>
    <s v="X Operations-Tri-County"/>
    <x v="0"/>
  </r>
  <r>
    <s v="AA"/>
    <s v="3000"/>
    <s v="JRNL00025753"/>
    <s v="CF10-OP310-6110-8920"/>
    <s v="CF10"/>
    <s v="OP310"/>
    <s v="6110"/>
    <x v="0"/>
    <s v=" "/>
    <n v="-7.59"/>
    <s v="PAY_ACCR"/>
    <x v="0"/>
    <s v=""/>
    <s v="JRNL00025753"/>
    <d v="2008-05-31T00:00:00"/>
    <d v="2008-06-07T00:00:00"/>
    <s v="Yes"/>
    <s v="X Operations-Tri-County"/>
    <x v="0"/>
  </r>
  <r>
    <s v="AA"/>
    <s v="3000"/>
    <s v="JRNL00025753"/>
    <s v="CF10-OP310-6110-8940"/>
    <s v="CF10"/>
    <s v="OP310"/>
    <s v="6110"/>
    <x v="6"/>
    <s v=" "/>
    <n v="-207.22"/>
    <s v="PAY_ACCR"/>
    <x v="0"/>
    <s v=""/>
    <s v="JRNL00025753"/>
    <d v="2008-05-31T00:00:00"/>
    <d v="2008-06-07T00:00:00"/>
    <s v="Yes"/>
    <s v="X Operations-Tri-County"/>
    <x v="0"/>
  </r>
  <r>
    <s v="AA"/>
    <s v="3000"/>
    <s v="FLJE00019647"/>
    <s v="CF10-OP310-6120-8920"/>
    <s v="CF10"/>
    <s v="OP310"/>
    <s v="6120"/>
    <x v="0"/>
    <s v=" "/>
    <n v="0.23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9647"/>
    <s v="CF10-OP310-6120-8940"/>
    <s v="CF10"/>
    <s v="OP310"/>
    <s v="6120"/>
    <x v="6"/>
    <s v=" "/>
    <n v="6.21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9647"/>
    <s v="CF10-OP310-6120-8870"/>
    <s v="CF10"/>
    <s v="OP310"/>
    <s v="6120"/>
    <x v="2"/>
    <s v=" "/>
    <n v="61.37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9647"/>
    <s v="CF10-OP310-6120-8920"/>
    <s v="CF10"/>
    <s v="OP310"/>
    <s v="6120"/>
    <x v="0"/>
    <s v=" "/>
    <n v="2.2400000000000002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9647"/>
    <s v="CF10-OP310-6120-8940"/>
    <s v="CF10"/>
    <s v="OP310"/>
    <s v="6120"/>
    <x v="6"/>
    <s v=" "/>
    <n v="61.21"/>
    <s v="CN104 Payroll Accrual 1"/>
    <x v="0"/>
    <s v="Z_CN104_PA1"/>
    <s v="Recipient Acct"/>
    <d v="2008-04-30T00:00:00"/>
    <d v="2008-05-05T00:00:00"/>
    <s v="Yes"/>
    <s v="X Operations-Tri-County"/>
    <x v="1"/>
  </r>
  <r>
    <s v="AA"/>
    <s v="3000"/>
    <s v="FLJE00019647"/>
    <s v="CF10-OP310-6110-8870"/>
    <s v="CF10"/>
    <s v="OP310"/>
    <s v="6110"/>
    <x v="2"/>
    <s v=" "/>
    <n v="207.78"/>
    <s v="CN104 Payroll Accrual 1"/>
    <x v="0"/>
    <s v="Z_CN104_PA1"/>
    <s v="Recipient Acct"/>
    <d v="2008-04-30T00:00:00"/>
    <d v="2008-05-05T00:00:00"/>
    <s v="Yes"/>
    <s v="X Operations-Tri-County"/>
    <x v="0"/>
  </r>
  <r>
    <s v="PY"/>
    <s v="CU00"/>
    <s v="JRNL00035196"/>
    <s v="CF00-OP300-6120-8870"/>
    <s v="CF00"/>
    <s v="OP300"/>
    <s v="6120"/>
    <x v="2"/>
    <s v=""/>
    <n v="97.62"/>
    <s v="CU W41-OT/On Call/CT"/>
    <x v="0"/>
    <s v=""/>
    <s v="JRNL00035196"/>
    <d v="2008-10-10T00:00:00"/>
    <d v="2008-11-04T00:00:00"/>
    <s v="Yes"/>
    <s v="X Engineering and Measurement"/>
    <x v="1"/>
  </r>
  <r>
    <s v="PY"/>
    <s v="CU00"/>
    <s v="JRNL00035196"/>
    <s v="CF00-OP300-6120-8890"/>
    <s v="CF00"/>
    <s v="OP300"/>
    <s v="6120"/>
    <x v="1"/>
    <s v=""/>
    <n v="32.54"/>
    <s v="CU W41-OT/On Call/CT"/>
    <x v="0"/>
    <s v=""/>
    <s v="JRNL00035196"/>
    <d v="2008-10-10T00:00:00"/>
    <d v="2008-11-04T00:00:00"/>
    <s v="Yes"/>
    <s v="X Engineering and Measurement"/>
    <x v="1"/>
  </r>
  <r>
    <s v="PY"/>
    <s v="CU00"/>
    <s v="JRNL00035196"/>
    <s v="CF00-OP300-6120-8900"/>
    <s v="CF00"/>
    <s v="OP300"/>
    <s v="6120"/>
    <x v="4"/>
    <s v=""/>
    <n v="48.81"/>
    <s v="CU W41-OT/On Call/CT"/>
    <x v="0"/>
    <s v=""/>
    <s v="JRNL00035196"/>
    <d v="2008-10-10T00:00:00"/>
    <d v="2008-11-04T00:00:00"/>
    <s v="Yes"/>
    <s v="X Engineering and Measurement"/>
    <x v="1"/>
  </r>
  <r>
    <s v="PY"/>
    <s v="CU00"/>
    <s v="JRNL00035196"/>
    <s v="CF00-OP300-6120-8910"/>
    <s v="CF00"/>
    <s v="OP300"/>
    <s v="6120"/>
    <x v="5"/>
    <s v=""/>
    <n v="32.54"/>
    <s v="CU W41-OT/On Call/CT"/>
    <x v="0"/>
    <s v=""/>
    <s v="JRNL00035196"/>
    <d v="2008-10-10T00:00:00"/>
    <d v="2008-11-04T00:00:00"/>
    <s v="Yes"/>
    <s v="X Engineering and Measurement"/>
    <x v="1"/>
  </r>
  <r>
    <s v="PY"/>
    <s v="CU00"/>
    <s v="JRNL00035196"/>
    <s v="CF20-OP310-6120-8890"/>
    <s v="CF20"/>
    <s v="OP310"/>
    <s v="6120"/>
    <x v="1"/>
    <s v=""/>
    <n v="65.849999999999994"/>
    <s v="CU W41-OT/On Call/CT"/>
    <x v="0"/>
    <s v=""/>
    <s v="JRNL00035196"/>
    <d v="2008-10-10T00:00:00"/>
    <d v="2008-11-04T00:00:00"/>
    <s v="Yes"/>
    <s v="X Operations-Tri-County"/>
    <x v="1"/>
  </r>
  <r>
    <s v="PY"/>
    <s v="CU00"/>
    <s v="JRNL00035196"/>
    <s v="CF20-OP310-6120-8940"/>
    <s v="CF20"/>
    <s v="OP310"/>
    <s v="6120"/>
    <x v="6"/>
    <s v=""/>
    <n v="43.9"/>
    <s v="CU W41-OT/On Call/CT"/>
    <x v="0"/>
    <s v=""/>
    <s v="JRNL00035196"/>
    <d v="2008-10-10T00:00:00"/>
    <d v="2008-11-04T00:00:00"/>
    <s v="Yes"/>
    <s v="X Operations-Tri-County"/>
    <x v="1"/>
  </r>
  <r>
    <s v="PY"/>
    <s v="CU00"/>
    <s v="JRNL00038797"/>
    <s v="CF00-OP300-6110-8890"/>
    <s v="CF00"/>
    <s v="OP300"/>
    <s v="6110"/>
    <x v="1"/>
    <s v=""/>
    <n v="130.16"/>
    <s v="CU W52-Salaries"/>
    <x v="0"/>
    <s v=""/>
    <s v="JRNL00038797"/>
    <d v="2008-12-26T00:00:00"/>
    <d v="2009-01-07T00:00:00"/>
    <s v="Yes"/>
    <s v="X Engineering and Measurement"/>
    <x v="0"/>
  </r>
  <r>
    <s v="PY"/>
    <s v="CU00"/>
    <s v="JRNL00038797"/>
    <s v="CF20-OP320-6110-8930"/>
    <s v="CF20"/>
    <s v="OP320"/>
    <s v="6110"/>
    <x v="3"/>
    <s v=""/>
    <n v="231.84"/>
    <s v="CU W52-Salaries"/>
    <x v="0"/>
    <s v=""/>
    <s v="JRNL00038797"/>
    <d v="2008-12-26T00:00:00"/>
    <d v="2009-01-07T00:00:00"/>
    <s v="Yes"/>
    <s v="X Operations-Citrus County"/>
    <x v="0"/>
  </r>
  <r>
    <s v="PY"/>
    <s v="CU00"/>
    <s v="JRNL00038797"/>
    <s v="CF00-OP300-6110-8900"/>
    <s v="CF00"/>
    <s v="OP300"/>
    <s v="6110"/>
    <x v="4"/>
    <s v=""/>
    <n v="86.77"/>
    <s v="CU W52-Salaries"/>
    <x v="0"/>
    <s v=""/>
    <s v="JRNL00038797"/>
    <d v="2008-12-26T00:00:00"/>
    <d v="2009-01-07T00:00:00"/>
    <s v="Yes"/>
    <s v="X Engineering and Measurement"/>
    <x v="0"/>
  </r>
  <r>
    <s v="PY"/>
    <s v="CU00"/>
    <s v="JRNL00038797"/>
    <s v="CF00-OP300-6110-8910"/>
    <s v="CF00"/>
    <s v="OP300"/>
    <s v="6110"/>
    <x v="5"/>
    <s v=""/>
    <n v="130.16"/>
    <s v="CU W52-Salaries"/>
    <x v="0"/>
    <s v=""/>
    <s v="JRNL00038797"/>
    <d v="2008-12-26T00:00:00"/>
    <d v="2009-01-07T00:00:00"/>
    <s v="Yes"/>
    <s v="X Engineering and Measurement"/>
    <x v="0"/>
  </r>
  <r>
    <s v="PY"/>
    <s v="CU00"/>
    <s v="JRNL00037069"/>
    <s v="CF00-OP300-6110-8890"/>
    <s v="CF00"/>
    <s v="OP300"/>
    <s v="6110"/>
    <x v="1"/>
    <s v=""/>
    <n v="86.77"/>
    <s v="CU W45-Salaries"/>
    <x v="0"/>
    <s v=""/>
    <s v="JRNL00037069"/>
    <d v="2008-11-07T00:00:00"/>
    <d v="2008-12-01T00:00:00"/>
    <s v="Yes"/>
    <s v="X Engineering and Measurement"/>
    <x v="0"/>
  </r>
  <r>
    <s v="PY"/>
    <s v="CU00"/>
    <s v="JRNL00037069"/>
    <s v="CF00-OP300-6110-8900"/>
    <s v="CF00"/>
    <s v="OP300"/>
    <s v="6110"/>
    <x v="4"/>
    <s v=""/>
    <n v="173.54"/>
    <s v="CU W45-Salaries"/>
    <x v="0"/>
    <s v=""/>
    <s v="JRNL00037069"/>
    <d v="2008-11-07T00:00:00"/>
    <d v="2008-12-01T00:00:00"/>
    <s v="Yes"/>
    <s v="X Engineering and Measurement"/>
    <x v="0"/>
  </r>
  <r>
    <s v="PY"/>
    <s v="CU00"/>
    <s v="JRNL00037069"/>
    <s v="CF00-OP300-6110-8910"/>
    <s v="CF00"/>
    <s v="OP300"/>
    <s v="6110"/>
    <x v="5"/>
    <s v=""/>
    <n v="390.47"/>
    <s v="CU W45-Salaries"/>
    <x v="0"/>
    <s v=""/>
    <s v="JRNL00037069"/>
    <d v="2008-11-07T00:00:00"/>
    <d v="2008-12-01T00:00:00"/>
    <s v="Yes"/>
    <s v="X Engineering and Measurement"/>
    <x v="0"/>
  </r>
  <r>
    <s v="AA"/>
    <s v="3000"/>
    <s v="FLJE00019318"/>
    <s v="CF10-MG310-6110-8870"/>
    <s v="CF10"/>
    <s v="MG310"/>
    <s v="6110"/>
    <x v="2"/>
    <s v=" "/>
    <n v="-492.95"/>
    <s v="CN103 Payroll Accrual 1"/>
    <x v="0"/>
    <s v="Z_CN103_PA1"/>
    <s v="FLJE00019317"/>
    <d v="2008-04-30T00:00:00"/>
    <d v="2008-05-05T00:00:00"/>
    <s v="Yes"/>
    <s v="X Operations Manager-Tri-County"/>
    <x v="0"/>
  </r>
  <r>
    <s v="AA"/>
    <s v="3000"/>
    <s v="FLJE00019318"/>
    <s v="CF10-MG310-6110-8890"/>
    <s v="CF10"/>
    <s v="MG310"/>
    <s v="6110"/>
    <x v="1"/>
    <s v=" "/>
    <n v="-140.84"/>
    <s v="CN103 Payroll Accrual 1"/>
    <x v="0"/>
    <s v="Z_CN103_PA1"/>
    <s v="FLJE00019317"/>
    <d v="2008-04-30T00:00:00"/>
    <d v="2008-05-05T00:00:00"/>
    <s v="Yes"/>
    <s v="X Operations Manager-Tri-County"/>
    <x v="0"/>
  </r>
  <r>
    <s v="AA"/>
    <s v="3000"/>
    <s v="FLJE00019318"/>
    <s v="CF10-MG310-6110-8910"/>
    <s v="CF10"/>
    <s v="MG310"/>
    <s v="6110"/>
    <x v="5"/>
    <s v=" "/>
    <n v="-211.26"/>
    <s v="CN103 Payroll Accrual 1"/>
    <x v="0"/>
    <s v="Z_CN103_PA1"/>
    <s v="FLJE00019317"/>
    <d v="2008-04-30T00:00:00"/>
    <d v="2008-05-05T00:00:00"/>
    <s v="Yes"/>
    <s v="X Operations Manager-Tri-County"/>
    <x v="0"/>
  </r>
  <r>
    <s v="PY"/>
    <s v="CU00"/>
    <s v="JRNL00037183"/>
    <s v="CF20-OP320-6110-8940"/>
    <s v="CF20"/>
    <s v="OP320"/>
    <s v="6110"/>
    <x v="6"/>
    <s v=""/>
    <n v="28.98"/>
    <s v="CU W48-Salaries"/>
    <x v="0"/>
    <s v=""/>
    <s v="JRNL00037183"/>
    <d v="2008-11-26T00:00:00"/>
    <d v="2008-12-02T00:00:00"/>
    <s v="Yes"/>
    <s v="X Operations-Citrus County"/>
    <x v="0"/>
  </r>
  <r>
    <s v="PY"/>
    <s v="CU00"/>
    <s v="JRNL00037183"/>
    <s v="CF10-OP310-6110-8870"/>
    <s v="CF10"/>
    <s v="OP310"/>
    <s v="6110"/>
    <x v="2"/>
    <s v=""/>
    <n v="1062.1600000000001"/>
    <s v="CU W48-Salaries"/>
    <x v="0"/>
    <s v=""/>
    <s v="JRNL00037183"/>
    <d v="2008-11-26T00:00:00"/>
    <d v="2008-12-02T00:00:00"/>
    <s v="Yes"/>
    <s v="X Operations-Tri-County"/>
    <x v="0"/>
  </r>
  <r>
    <s v="PY"/>
    <s v="CU00"/>
    <s v="JRNL00037183"/>
    <s v="CF10-OP310-6110-8930"/>
    <s v="CF10"/>
    <s v="OP310"/>
    <s v="6110"/>
    <x v="3"/>
    <s v=""/>
    <n v="17.41"/>
    <s v="CU W48-Salaries"/>
    <x v="0"/>
    <s v=""/>
    <s v="JRNL00037183"/>
    <d v="2008-11-26T00:00:00"/>
    <d v="2008-12-02T00:00:00"/>
    <s v="Yes"/>
    <s v="X Operations-Tri-County"/>
    <x v="0"/>
  </r>
  <r>
    <s v="PY"/>
    <s v="CU00"/>
    <s v="JRNL00037183"/>
    <s v="CF00-OP300-6110-8870"/>
    <s v="CF00"/>
    <s v="OP300"/>
    <s v="6110"/>
    <x v="2"/>
    <s v=""/>
    <n v="43.39"/>
    <s v="CU W48-Salaries"/>
    <x v="0"/>
    <s v=""/>
    <s v="JRNL00037183"/>
    <d v="2008-11-26T00:00:00"/>
    <d v="2008-12-02T00:00:00"/>
    <s v="Yes"/>
    <s v="X Engineering and Measurement"/>
    <x v="0"/>
  </r>
  <r>
    <s v="PY"/>
    <s v="CU00"/>
    <s v="JRNL00037183"/>
    <s v="CF00-OP300-6110-8890"/>
    <s v="CF00"/>
    <s v="OP300"/>
    <s v="6110"/>
    <x v="1"/>
    <s v=""/>
    <n v="86.78"/>
    <s v="CU W48-Salaries"/>
    <x v="0"/>
    <s v=""/>
    <s v="JRNL00037183"/>
    <d v="2008-11-26T00:00:00"/>
    <d v="2008-12-02T00:00:00"/>
    <s v="Yes"/>
    <s v="X Engineering and Measurement"/>
    <x v="0"/>
  </r>
  <r>
    <s v="PY"/>
    <s v="CU00"/>
    <s v="JRNL00037183"/>
    <s v="CF00-OP300-6110-8900"/>
    <s v="CF00"/>
    <s v="OP300"/>
    <s v="6110"/>
    <x v="4"/>
    <s v=""/>
    <n v="238.63"/>
    <s v="CU W48-Salaries"/>
    <x v="0"/>
    <s v=""/>
    <s v="JRNL00037183"/>
    <d v="2008-11-26T00:00:00"/>
    <d v="2008-12-02T00:00:00"/>
    <s v="Yes"/>
    <s v="X Engineering and Measurement"/>
    <x v="0"/>
  </r>
  <r>
    <s v="PY"/>
    <s v="CU00"/>
    <s v="JRNL00037183"/>
    <s v="CF00-OP300-6110-8910"/>
    <s v="CF00"/>
    <s v="OP300"/>
    <s v="6110"/>
    <x v="5"/>
    <s v=""/>
    <n v="130.16"/>
    <s v="CU W48-Salaries"/>
    <x v="0"/>
    <s v=""/>
    <s v="JRNL00037183"/>
    <d v="2008-11-26T00:00:00"/>
    <d v="2008-12-02T00:00:00"/>
    <s v="Yes"/>
    <s v="X Engineering and Measurement"/>
    <x v="0"/>
  </r>
  <r>
    <s v="PY"/>
    <s v="CU00"/>
    <s v="JRNL00037183"/>
    <s v="CF00-OP300-6110-8940"/>
    <s v="CF00"/>
    <s v="OP300"/>
    <s v="6110"/>
    <x v="6"/>
    <s v=""/>
    <n v="19.22"/>
    <s v="CU W48-Salaries"/>
    <x v="0"/>
    <s v=""/>
    <s v="JRNL00037183"/>
    <d v="2008-11-26T00:00:00"/>
    <d v="2008-12-02T00:00:00"/>
    <s v="Yes"/>
    <s v="X Engineering and Measurement"/>
    <x v="0"/>
  </r>
  <r>
    <s v="PY"/>
    <s v="CU00"/>
    <s v="JRNL00033228"/>
    <s v="CF00-OP300-6110-8870"/>
    <s v="CF00"/>
    <s v="OP300"/>
    <s v="6110"/>
    <x v="2"/>
    <s v=""/>
    <n v="36.090000000000003"/>
    <s v="CU W38-Salaries"/>
    <x v="0"/>
    <s v=""/>
    <s v="JRNL00033228"/>
    <d v="2008-09-19T00:00:00"/>
    <d v="2008-09-30T00:00:00"/>
    <s v="Yes"/>
    <s v="X Engineering and Measurement"/>
    <x v="0"/>
  </r>
  <r>
    <s v="PY"/>
    <s v="CU00"/>
    <s v="JRNL00033228"/>
    <s v="CF20-OP320-6110-8870"/>
    <s v="CF20"/>
    <s v="OP320"/>
    <s v="6110"/>
    <x v="2"/>
    <s v=""/>
    <n v="200.46"/>
    <s v="CU W38-Salaries"/>
    <x v="0"/>
    <s v=""/>
    <s v="JRNL00033228"/>
    <d v="2008-09-19T00:00:00"/>
    <d v="2008-09-30T00:00:00"/>
    <s v="Yes"/>
    <s v="X Operations-Citrus County"/>
    <x v="0"/>
  </r>
  <r>
    <s v="PY"/>
    <s v="CU00"/>
    <s v="JRNL00033228"/>
    <s v="CF10-OP310-6110-8870"/>
    <s v="CF10"/>
    <s v="OP310"/>
    <s v="6110"/>
    <x v="2"/>
    <s v=""/>
    <n v="258.27999999999997"/>
    <s v="CU W38-Salaries"/>
    <x v="0"/>
    <s v=""/>
    <s v="JRNL00033228"/>
    <d v="2008-09-19T00:00:00"/>
    <d v="2008-09-30T00:00:00"/>
    <s v="Yes"/>
    <s v="X Operations-Tri-County"/>
    <x v="0"/>
  </r>
  <r>
    <s v="PY"/>
    <s v="CU00"/>
    <s v="JRNL00033228"/>
    <s v="CF00-OP300-6110-8890"/>
    <s v="CF00"/>
    <s v="OP300"/>
    <s v="6110"/>
    <x v="1"/>
    <s v=""/>
    <n v="285.11"/>
    <s v="CU W38-Salaries"/>
    <x v="0"/>
    <s v=""/>
    <s v="JRNL00033228"/>
    <d v="2008-09-19T00:00:00"/>
    <d v="2008-09-30T00:00:00"/>
    <s v="Yes"/>
    <s v="X Engineering and Measurement"/>
    <x v="0"/>
  </r>
  <r>
    <s v="PY"/>
    <s v="CU00"/>
    <s v="JRNL00033228"/>
    <s v="CF00-OP300-6110-8900"/>
    <s v="CF00"/>
    <s v="OP300"/>
    <s v="6110"/>
    <x v="4"/>
    <s v=""/>
    <n v="244.38"/>
    <s v="CU W38-Salaries"/>
    <x v="0"/>
    <s v=""/>
    <s v="JRNL00033228"/>
    <d v="2008-09-19T00:00:00"/>
    <d v="2008-09-30T00:00:00"/>
    <s v="Yes"/>
    <s v="X Engineering and Measurement"/>
    <x v="0"/>
  </r>
  <r>
    <s v="PY"/>
    <s v="CU00"/>
    <s v="JRNL00033228"/>
    <s v="CF00-OP300-6110-8910"/>
    <s v="CF00"/>
    <s v="OP300"/>
    <s v="6110"/>
    <x v="5"/>
    <s v=""/>
    <n v="244.37"/>
    <s v="CU W38-Salaries"/>
    <x v="0"/>
    <s v=""/>
    <s v="JRNL00033228"/>
    <d v="2008-09-19T00:00:00"/>
    <d v="2008-09-30T00:00:00"/>
    <s v="Yes"/>
    <s v="X Engineering and Measurement"/>
    <x v="0"/>
  </r>
  <r>
    <s v="PY"/>
    <s v="CU00"/>
    <s v="JRNL00037589"/>
    <s v="CF10-OP310-6120-8870"/>
    <s v="CF10"/>
    <s v="OP310"/>
    <s v="6120"/>
    <x v="2"/>
    <s v=""/>
    <n v="106.71"/>
    <s v="CU W49-OT/On Call/CT"/>
    <x v="0"/>
    <s v=""/>
    <s v="JRNL00037589"/>
    <d v="2008-12-05T00:00:00"/>
    <d v="2008-12-04T00:00:00"/>
    <s v="Yes"/>
    <s v="X Operations-Tri-County"/>
    <x v="1"/>
  </r>
  <r>
    <s v="PY"/>
    <s v="CU00"/>
    <s v="JRNL00037589"/>
    <s v="CF20-OP320-6120-8920"/>
    <s v="CF20"/>
    <s v="OP320"/>
    <s v="6120"/>
    <x v="0"/>
    <s v=""/>
    <n v="47.72"/>
    <s v="CU W49-OT/On Call/CT"/>
    <x v="0"/>
    <s v=""/>
    <s v="JRNL00037589"/>
    <d v="2008-12-05T00:00:00"/>
    <d v="2008-12-04T00:00:00"/>
    <s v="Yes"/>
    <s v="X Operations-Citrus County"/>
    <x v="1"/>
  </r>
  <r>
    <s v="PY"/>
    <s v="CU00"/>
    <s v="JRNL00026082"/>
    <s v="CF00-OP310-6120-8870"/>
    <s v="CF00"/>
    <s v="OP310"/>
    <s v="6120"/>
    <x v="2"/>
    <s v=""/>
    <n v="-163.13"/>
    <s v="Accr 100% CU W23 PY Est-OT/On Call/CT"/>
    <x v="0"/>
    <s v=""/>
    <s v="JRNL00025955"/>
    <d v="2008-06-30T00:00:00"/>
    <d v="2008-07-07T00:00:00"/>
    <s v="Yes"/>
    <s v="X Operations-Tri-County"/>
    <x v="1"/>
  </r>
  <r>
    <s v="PY"/>
    <s v="CU00"/>
    <s v="JRNL00033225"/>
    <s v="CF00-OP300-6110-8890"/>
    <s v="CF00"/>
    <s v="OP300"/>
    <s v="6110"/>
    <x v="1"/>
    <s v=""/>
    <n v="81.459999999999994"/>
    <s v="CU W37-Salaries"/>
    <x v="0"/>
    <s v=""/>
    <s v="JRNL00033225"/>
    <d v="2008-09-12T00:00:00"/>
    <d v="2008-09-30T00:00:00"/>
    <s v="Yes"/>
    <s v="X Engineering and Measurement"/>
    <x v="0"/>
  </r>
  <r>
    <s v="PY"/>
    <s v="CU00"/>
    <s v="JRNL00033225"/>
    <s v="CF10-OP310-6110-8870"/>
    <s v="CF10"/>
    <s v="OP310"/>
    <s v="6110"/>
    <x v="2"/>
    <s v=""/>
    <n v="258.27999999999997"/>
    <s v="CU W37-Salaries"/>
    <x v="0"/>
    <s v=""/>
    <s v="JRNL00033225"/>
    <d v="2008-09-12T00:00:00"/>
    <d v="2008-09-30T00:00:00"/>
    <s v="Yes"/>
    <s v="X Operations-Tri-County"/>
    <x v="0"/>
  </r>
  <r>
    <s v="PY"/>
    <s v="CU00"/>
    <s v="JRNL00033225"/>
    <s v="CF10-OP310-6110-8930"/>
    <s v="CF10"/>
    <s v="OP310"/>
    <s v="6110"/>
    <x v="3"/>
    <s v=""/>
    <n v="45.92"/>
    <s v="CU W37-Salaries"/>
    <x v="0"/>
    <s v=""/>
    <s v="JRNL00033225"/>
    <d v="2008-09-12T00:00:00"/>
    <d v="2008-09-30T00:00:00"/>
    <s v="Yes"/>
    <s v="X Operations-Tri-County"/>
    <x v="0"/>
  </r>
  <r>
    <s v="PY"/>
    <s v="CU00"/>
    <s v="JRNL00033225"/>
    <s v="CF00-OP300-6110-8900"/>
    <s v="CF00"/>
    <s v="OP300"/>
    <s v="6110"/>
    <x v="4"/>
    <s v=""/>
    <n v="81.459999999999994"/>
    <s v="CU W37-Salaries"/>
    <x v="0"/>
    <s v=""/>
    <s v="JRNL00033225"/>
    <d v="2008-09-12T00:00:00"/>
    <d v="2008-09-30T00:00:00"/>
    <s v="Yes"/>
    <s v="X Engineering and Measurement"/>
    <x v="0"/>
  </r>
  <r>
    <s v="PY"/>
    <s v="CU00"/>
    <s v="JRNL00033225"/>
    <s v="CF00-OP300-6110-8910"/>
    <s v="CF00"/>
    <s v="OP300"/>
    <s v="6110"/>
    <x v="5"/>
    <s v=""/>
    <n v="162.91999999999999"/>
    <s v="CU W37-Salaries"/>
    <x v="0"/>
    <s v=""/>
    <s v="JRNL00033225"/>
    <d v="2008-09-12T00:00:00"/>
    <d v="2008-09-30T00:00:00"/>
    <s v="Yes"/>
    <s v="X Engineering and Measurement"/>
    <x v="0"/>
  </r>
  <r>
    <s v="AA"/>
    <s v="3000"/>
    <s v="FLJE00018769"/>
    <s v="CF10-OP310-6110-8930"/>
    <s v="CF10"/>
    <s v="OP310"/>
    <s v="6110"/>
    <x v="3"/>
    <s v=" "/>
    <n v="237.98"/>
    <s v="SV103 Dept Charges"/>
    <x v="0"/>
    <s v="SV103_D"/>
    <s v="Recipient Acct"/>
    <d v="2008-01-31T00:00:00"/>
    <d v="2008-02-08T00:00:00"/>
    <s v="Yes"/>
    <s v="X Operations-Tri-County"/>
    <x v="0"/>
  </r>
  <r>
    <s v="AA"/>
    <s v="3000"/>
    <s v="FLJE00019638"/>
    <s v="CF10-OP310-6330-8920"/>
    <s v="CF10"/>
    <s v="OP310"/>
    <s v="6330"/>
    <x v="0"/>
    <s v=" "/>
    <n v="1.34"/>
    <s v="SV103 Dept Charges"/>
    <x v="0"/>
    <s v="SV103_D"/>
    <s v="Recipient Acct"/>
    <d v="2008-04-30T00:00:00"/>
    <d v="2008-05-04T00:00:00"/>
    <s v="Yes"/>
    <s v="X Operations-Tri-County"/>
    <x v="5"/>
  </r>
  <r>
    <s v="AA"/>
    <s v="3000"/>
    <s v="FLJE00019638"/>
    <s v="CF10-OP310-6330-8930"/>
    <s v="CF10"/>
    <s v="OP310"/>
    <s v="6330"/>
    <x v="3"/>
    <s v=" "/>
    <n v="20.25"/>
    <s v="SV103 Dept Charges"/>
    <x v="0"/>
    <s v="SV103_D"/>
    <s v="Recipient Acct"/>
    <d v="2008-04-30T00:00:00"/>
    <d v="2008-05-04T00:00:00"/>
    <s v="Yes"/>
    <s v="X Operations-Tri-County"/>
    <x v="5"/>
  </r>
  <r>
    <s v="AA"/>
    <s v="3000"/>
    <s v="FLJE00019638"/>
    <s v="CF10-OP310-6320-8920"/>
    <s v="CF10"/>
    <s v="OP310"/>
    <s v="6320"/>
    <x v="0"/>
    <s v=" "/>
    <n v="7.98"/>
    <s v="SV103 Dept Charges"/>
    <x v="0"/>
    <s v="SV103_D"/>
    <s v="Recipient Acct"/>
    <d v="2008-04-30T00:00:00"/>
    <d v="2008-05-04T00:00:00"/>
    <s v="Yes"/>
    <s v="X Operations-Tri-County"/>
    <x v="4"/>
  </r>
  <r>
    <s v="AA"/>
    <s v="3000"/>
    <s v="FLJE00019638"/>
    <s v="CF10-OP310-6320-8930"/>
    <s v="CF10"/>
    <s v="OP310"/>
    <s v="6320"/>
    <x v="3"/>
    <s v=" "/>
    <n v="120.81"/>
    <s v="SV103 Dept Charges"/>
    <x v="0"/>
    <s v="SV103_D"/>
    <s v="Recipient Acct"/>
    <d v="2008-04-30T00:00:00"/>
    <d v="2008-05-04T00:00:00"/>
    <s v="Yes"/>
    <s v="X Operations-Tri-County"/>
    <x v="4"/>
  </r>
  <r>
    <s v="AA"/>
    <s v="3000"/>
    <s v="FLJE00018999"/>
    <s v="CF10-OP310-6330-8930"/>
    <s v="CF10"/>
    <s v="OP310"/>
    <s v="6330"/>
    <x v="3"/>
    <s v=" "/>
    <n v="25.63"/>
    <s v="SV103 Dept Charges"/>
    <x v="0"/>
    <s v="SV103_D"/>
    <s v="Recipient Acct"/>
    <d v="2008-02-29T00:00:00"/>
    <d v="2008-03-05T00:00:00"/>
    <s v="Yes"/>
    <s v="X Operations-Tri-County"/>
    <x v="5"/>
  </r>
  <r>
    <s v="PY"/>
    <s v="CU00"/>
    <s v="JRNL00028433"/>
    <s v="CF00-MG303-6110-8870"/>
    <s v="CF00"/>
    <s v="MG303"/>
    <s v="6110"/>
    <x v="2"/>
    <s v=""/>
    <n v="590.44000000000005"/>
    <s v="CU B28-Salaries"/>
    <x v="0"/>
    <s v=""/>
    <s v="JRNL00028433"/>
    <d v="2008-07-11T00:00:00"/>
    <d v="2008-07-15T00:00:00"/>
    <s v="Yes"/>
    <s v="X Business Development Manager"/>
    <x v="0"/>
  </r>
  <r>
    <s v="PY"/>
    <s v="CU00"/>
    <s v="JRNL00028433"/>
    <s v="CF10-MG310-6110-8870"/>
    <s v="CF10"/>
    <s v="MG310"/>
    <s v="6110"/>
    <x v="2"/>
    <s v=""/>
    <n v="774.64"/>
    <s v="CU B28-Salaries"/>
    <x v="0"/>
    <s v=""/>
    <s v="JRNL00028433"/>
    <d v="2008-07-11T00:00:00"/>
    <d v="2008-07-15T00:00:00"/>
    <s v="Yes"/>
    <s v="X Operations Manager-Tri-County"/>
    <x v="0"/>
  </r>
  <r>
    <s v="AA"/>
    <s v="3000"/>
    <s v="FLJE00018999"/>
    <s v="CF10-OP310-6320-8930"/>
    <s v="CF10"/>
    <s v="OP310"/>
    <s v="6320"/>
    <x v="3"/>
    <s v=" "/>
    <n v="109.74"/>
    <s v="SV103 Dept Charges"/>
    <x v="0"/>
    <s v="SV103_D"/>
    <s v="Recipient Acct"/>
    <d v="2008-02-29T00:00:00"/>
    <d v="2008-03-05T00:00:00"/>
    <s v="Yes"/>
    <s v="X Operations-Tri-County"/>
    <x v="4"/>
  </r>
  <r>
    <s v="AA"/>
    <s v="3000"/>
    <s v="FLJE00018999"/>
    <s v="CF10-OP310-6330-8890"/>
    <s v="CF10"/>
    <s v="OP310"/>
    <s v="6330"/>
    <x v="1"/>
    <s v=" "/>
    <n v="1.65"/>
    <s v="SV103 Dept Charges"/>
    <x v="0"/>
    <s v="SV103_D"/>
    <s v="Recipient Acct"/>
    <d v="2008-02-29T00:00:00"/>
    <d v="2008-03-05T00:00:00"/>
    <s v="Yes"/>
    <s v="X Operations-Tri-County"/>
    <x v="5"/>
  </r>
  <r>
    <s v="AA"/>
    <s v="3000"/>
    <s v="FLJE00018999"/>
    <s v="CF10-OP310-6330-8920"/>
    <s v="CF10"/>
    <s v="OP310"/>
    <s v="6330"/>
    <x v="0"/>
    <s v=" "/>
    <n v="5.3"/>
    <s v="SV103 Dept Charges"/>
    <x v="0"/>
    <s v="SV103_D"/>
    <s v="Recipient Acct"/>
    <d v="2008-02-29T00:00:00"/>
    <d v="2008-03-05T00:00:00"/>
    <s v="Yes"/>
    <s v="X Operations-Tri-County"/>
    <x v="5"/>
  </r>
  <r>
    <s v="AA"/>
    <s v="3000"/>
    <s v="FLJE00018999"/>
    <s v="CF10-OP310-6390-8930"/>
    <s v="CF10"/>
    <s v="OP310"/>
    <s v="6390"/>
    <x v="3"/>
    <s v=" "/>
    <n v="82.99"/>
    <s v="SV103 Dept Charges"/>
    <x v="0"/>
    <s v="SV103_D"/>
    <s v="Recipient Acct"/>
    <d v="2008-02-29T00:00:00"/>
    <d v="2008-03-05T00:00:00"/>
    <s v="Yes"/>
    <s v="X Operations-Tri-County"/>
    <x v="7"/>
  </r>
  <r>
    <s v="AA"/>
    <s v="3000"/>
    <s v="FLJE00018999"/>
    <s v="CF10-OP310-6320-8890"/>
    <s v="CF10"/>
    <s v="OP310"/>
    <s v="6320"/>
    <x v="1"/>
    <s v=" "/>
    <n v="7.08"/>
    <s v="SV103 Dept Charges"/>
    <x v="0"/>
    <s v="SV103_D"/>
    <s v="Recipient Acct"/>
    <d v="2008-02-29T00:00:00"/>
    <d v="2008-03-05T00:00:00"/>
    <s v="Yes"/>
    <s v="X Operations-Tri-County"/>
    <x v="4"/>
  </r>
  <r>
    <s v="AA"/>
    <s v="3000"/>
    <s v="FLJE00018999"/>
    <s v="CF10-OP310-6320-8920"/>
    <s v="CF10"/>
    <s v="OP310"/>
    <s v="6320"/>
    <x v="0"/>
    <s v=" "/>
    <n v="22.7"/>
    <s v="SV103 Dept Charges"/>
    <x v="0"/>
    <s v="SV103_D"/>
    <s v="Recipient Acct"/>
    <d v="2008-02-29T00:00:00"/>
    <d v="2008-03-05T00:00:00"/>
    <s v="Yes"/>
    <s v="X Operations-Tri-County"/>
    <x v="4"/>
  </r>
  <r>
    <s v="AA"/>
    <s v="3000"/>
    <s v="FLJE00018999"/>
    <s v="CF10-OP310-6310-8930"/>
    <s v="CF10"/>
    <s v="OP310"/>
    <s v="6310"/>
    <x v="3"/>
    <s v=" "/>
    <n v="212.73"/>
    <s v="SV103 Dept Charges"/>
    <x v="0"/>
    <s v="SV103_D"/>
    <s v="Recipient Acct"/>
    <d v="2008-02-29T00:00:00"/>
    <d v="2008-03-05T00:00:00"/>
    <s v="Yes"/>
    <s v="X Operations-Tri-County"/>
    <x v="8"/>
  </r>
  <r>
    <s v="AA"/>
    <s v="3000"/>
    <s v="FLJE00018999"/>
    <s v="CF10-OP310-6390-8890"/>
    <s v="CF10"/>
    <s v="OP310"/>
    <s v="6390"/>
    <x v="1"/>
    <s v=" "/>
    <n v="5.35"/>
    <s v="SV103 Dept Charges"/>
    <x v="0"/>
    <s v="SV103_D"/>
    <s v="Recipient Acct"/>
    <d v="2008-02-29T00:00:00"/>
    <d v="2008-03-05T00:00:00"/>
    <s v="Yes"/>
    <s v="X Operations-Tri-County"/>
    <x v="7"/>
  </r>
  <r>
    <s v="AA"/>
    <s v="3000"/>
    <s v="FLJE00018999"/>
    <s v="CF10-OP310-6390-8920"/>
    <s v="CF10"/>
    <s v="OP310"/>
    <s v="6390"/>
    <x v="0"/>
    <s v=" "/>
    <n v="17.170000000000002"/>
    <s v="SV103 Dept Charges"/>
    <x v="0"/>
    <s v="SV103_D"/>
    <s v="Recipient Acct"/>
    <d v="2008-02-29T00:00:00"/>
    <d v="2008-03-05T00:00:00"/>
    <s v="Yes"/>
    <s v="X Operations-Tri-County"/>
    <x v="7"/>
  </r>
  <r>
    <s v="AA"/>
    <s v="3000"/>
    <s v="FLJE00018999"/>
    <s v="CF10-OP310-6290-8930"/>
    <s v="CF10"/>
    <s v="OP310"/>
    <s v="6290"/>
    <x v="3"/>
    <s v=" "/>
    <n v="49.15"/>
    <s v="SV103 Dept Charges"/>
    <x v="0"/>
    <s v="SV103_D"/>
    <s v="Recipient Acct"/>
    <d v="2008-02-29T00:00:00"/>
    <d v="2008-03-05T00:00:00"/>
    <s v="Yes"/>
    <s v="X Operations-Tri-County"/>
    <x v="9"/>
  </r>
  <r>
    <s v="AA"/>
    <s v="3000"/>
    <s v="FLJE00018999"/>
    <s v="CF10-OP310-6310-8890"/>
    <s v="CF10"/>
    <s v="OP310"/>
    <s v="6310"/>
    <x v="1"/>
    <s v=" "/>
    <n v="13.73"/>
    <s v="SV103 Dept Charges"/>
    <x v="0"/>
    <s v="SV103_D"/>
    <s v="Recipient Acct"/>
    <d v="2008-02-29T00:00:00"/>
    <d v="2008-03-05T00:00:00"/>
    <s v="Yes"/>
    <s v="X Operations-Tri-County"/>
    <x v="8"/>
  </r>
  <r>
    <s v="AA"/>
    <s v="3000"/>
    <s v="FLJE00018999"/>
    <s v="CF10-OP310-6310-8920"/>
    <s v="CF10"/>
    <s v="OP310"/>
    <s v="6310"/>
    <x v="0"/>
    <s v=" "/>
    <n v="44.01"/>
    <s v="SV103 Dept Charges"/>
    <x v="0"/>
    <s v="SV103_D"/>
    <s v="Recipient Acct"/>
    <d v="2008-02-29T00:00:00"/>
    <d v="2008-03-05T00:00:00"/>
    <s v="Yes"/>
    <s v="X Operations-Tri-County"/>
    <x v="8"/>
  </r>
  <r>
    <s v="AA"/>
    <s v="3000"/>
    <s v="FLJE00019638"/>
    <s v="CF10-OP310-6390-8930"/>
    <s v="CF10"/>
    <s v="OP310"/>
    <s v="6390"/>
    <x v="3"/>
    <s v=" "/>
    <n v="23.07"/>
    <s v="SV103 Dept Charges"/>
    <x v="0"/>
    <s v="SV103_D"/>
    <s v="Recipient Acct"/>
    <d v="2008-04-30T00:00:00"/>
    <d v="2008-05-04T00:00:00"/>
    <s v="Yes"/>
    <s v="X Operations-Tri-County"/>
    <x v="7"/>
  </r>
  <r>
    <s v="AA"/>
    <s v="3000"/>
    <s v="FLJE00018999"/>
    <s v="CF10-OP310-6290-8890"/>
    <s v="CF10"/>
    <s v="OP310"/>
    <s v="6290"/>
    <x v="1"/>
    <s v=" "/>
    <n v="3.17"/>
    <s v="SV103 Dept Charges"/>
    <x v="0"/>
    <s v="SV103_D"/>
    <s v="Recipient Acct"/>
    <d v="2008-02-29T00:00:00"/>
    <d v="2008-03-05T00:00:00"/>
    <s v="Yes"/>
    <s v="X Operations-Tri-County"/>
    <x v="9"/>
  </r>
  <r>
    <s v="AA"/>
    <s v="3000"/>
    <s v="FLJE00018999"/>
    <s v="CF10-OP310-6290-8920"/>
    <s v="CF10"/>
    <s v="OP310"/>
    <s v="6290"/>
    <x v="0"/>
    <s v=" "/>
    <n v="10.17"/>
    <s v="SV103 Dept Charges"/>
    <x v="0"/>
    <s v="SV103_D"/>
    <s v="Recipient Acct"/>
    <d v="2008-02-29T00:00:00"/>
    <d v="2008-03-05T00:00:00"/>
    <s v="Yes"/>
    <s v="X Operations-Tri-County"/>
    <x v="9"/>
  </r>
  <r>
    <s v="AA"/>
    <s v="3000"/>
    <s v="FLJE00019638"/>
    <s v="CF10-OP310-6310-8930"/>
    <s v="CF10"/>
    <s v="OP310"/>
    <s v="6310"/>
    <x v="3"/>
    <s v=" "/>
    <n v="176.07"/>
    <s v="SV103 Dept Charges"/>
    <x v="0"/>
    <s v="SV103_D"/>
    <s v="Recipient Acct"/>
    <d v="2008-04-30T00:00:00"/>
    <d v="2008-05-04T00:00:00"/>
    <s v="Yes"/>
    <s v="X Operations-Tri-County"/>
    <x v="8"/>
  </r>
  <r>
    <s v="AA"/>
    <s v="3000"/>
    <s v="FLJE00019638"/>
    <s v="CF10-OP310-6390-8920"/>
    <s v="CF10"/>
    <s v="OP310"/>
    <s v="6390"/>
    <x v="0"/>
    <s v=" "/>
    <n v="1.52"/>
    <s v="SV103 Dept Charges"/>
    <x v="0"/>
    <s v="SV103_D"/>
    <s v="Recipient Acct"/>
    <d v="2008-04-30T00:00:00"/>
    <d v="2008-05-04T00:00:00"/>
    <s v="Yes"/>
    <s v="X Operations-Tri-County"/>
    <x v="7"/>
  </r>
  <r>
    <s v="AA"/>
    <s v="3000"/>
    <s v="FLJE00019638"/>
    <s v="CF10-OP310-6250-8930"/>
    <s v="CF10"/>
    <s v="OP310"/>
    <s v="6250"/>
    <x v="3"/>
    <s v=" "/>
    <n v="24.18"/>
    <s v="SV103 Dept Charges"/>
    <x v="0"/>
    <s v="SV103_D"/>
    <s v="Recipient Acct"/>
    <d v="2008-04-30T00:00:00"/>
    <d v="2008-05-04T00:00:00"/>
    <s v="Yes"/>
    <s v="X Operations-Tri-County"/>
    <x v="13"/>
  </r>
  <r>
    <s v="AA"/>
    <s v="3000"/>
    <s v="FLJE00019638"/>
    <s v="CF10-OP310-6310-8920"/>
    <s v="CF10"/>
    <s v="OP310"/>
    <s v="6310"/>
    <x v="0"/>
    <s v=" "/>
    <n v="11.63"/>
    <s v="SV103 Dept Charges"/>
    <x v="0"/>
    <s v="SV103_D"/>
    <s v="Recipient Acct"/>
    <d v="2008-04-30T00:00:00"/>
    <d v="2008-05-04T00:00:00"/>
    <s v="Yes"/>
    <s v="X Operations-Tri-County"/>
    <x v="8"/>
  </r>
  <r>
    <s v="AA"/>
    <s v="3000"/>
    <s v="FLJE00018999"/>
    <s v="CF10-OP310-6240-8900"/>
    <s v="CF10"/>
    <s v="OP310"/>
    <s v="6240"/>
    <x v="4"/>
    <s v=" "/>
    <n v="1.07"/>
    <s v="OP125 Dept Charges"/>
    <x v="0"/>
    <s v="OP125_D"/>
    <s v="Recipient Acct"/>
    <d v="2008-02-29T00:00:00"/>
    <d v="2008-03-05T00:00:00"/>
    <s v="Yes"/>
    <s v="X Operations-Tri-County"/>
    <x v="10"/>
  </r>
  <r>
    <s v="AA"/>
    <s v="3000"/>
    <s v="FLJE00018999"/>
    <s v="CF10-OP310-6120-8900"/>
    <s v="CF10"/>
    <s v="OP310"/>
    <s v="6120"/>
    <x v="4"/>
    <s v=" "/>
    <n v="2.67"/>
    <s v="OP125 Dept Charges"/>
    <x v="0"/>
    <s v="OP125_D"/>
    <s v="Recipient Acct"/>
    <d v="2008-02-29T00:00:00"/>
    <d v="2008-03-05T00:00:00"/>
    <s v="Yes"/>
    <s v="X Operations-Tri-County"/>
    <x v="1"/>
  </r>
  <r>
    <s v="AA"/>
    <s v="3000"/>
    <s v="FLJE00018999"/>
    <s v="CF10-OP310-6230-8900"/>
    <s v="CF10"/>
    <s v="OP310"/>
    <s v="6230"/>
    <x v="4"/>
    <s v=" "/>
    <n v="3.99"/>
    <s v="OP125 Dept Charges"/>
    <x v="0"/>
    <s v="OP125_D"/>
    <s v="Recipient Acct"/>
    <d v="2008-02-29T00:00:00"/>
    <d v="2008-03-05T00:00:00"/>
    <s v="Yes"/>
    <s v="X Operations-Tri-County"/>
    <x v="14"/>
  </r>
  <r>
    <s v="AA"/>
    <s v="3000"/>
    <s v="FLJE00018999"/>
    <s v="CF10-OP310-6120-8900"/>
    <s v="CF10"/>
    <s v="OP310"/>
    <s v="6120"/>
    <x v="4"/>
    <s v=" "/>
    <n v="0.42"/>
    <s v="OP125 Dept Charges"/>
    <x v="0"/>
    <s v="OP125_D"/>
    <s v="Recipient Acct"/>
    <d v="2008-02-29T00:00:00"/>
    <d v="2008-03-05T00:00:00"/>
    <s v="Yes"/>
    <s v="X Operations-Tri-County"/>
    <x v="1"/>
  </r>
  <r>
    <s v="AA"/>
    <s v="3000"/>
    <s v="FLJE00018769"/>
    <s v="CF10-OP310-6330-8870"/>
    <s v="CF10"/>
    <s v="OP310"/>
    <s v="6330"/>
    <x v="2"/>
    <s v=" "/>
    <n v="0.56999999999999995"/>
    <s v="OP125 Dept Charges"/>
    <x v="0"/>
    <s v="OP125_D"/>
    <s v="Recipient Acct"/>
    <d v="2008-01-31T00:00:00"/>
    <d v="2008-02-08T00:00:00"/>
    <s v="Yes"/>
    <s v="X Operations-Tri-County"/>
    <x v="5"/>
  </r>
  <r>
    <s v="AA"/>
    <s v="3000"/>
    <s v="FLJE00018999"/>
    <s v="CF10-OP310-6110-8900"/>
    <s v="CF10"/>
    <s v="OP310"/>
    <s v="6110"/>
    <x v="4"/>
    <s v=" "/>
    <n v="4.29"/>
    <s v="OP125 Dept Charges"/>
    <x v="0"/>
    <s v="OP125_D"/>
    <s v="Recipient Acct"/>
    <d v="2008-02-29T00:00:00"/>
    <d v="2008-03-05T00:00:00"/>
    <s v="Yes"/>
    <s v="X Operations-Tri-County"/>
    <x v="0"/>
  </r>
  <r>
    <s v="AA"/>
    <s v="3000"/>
    <s v="FLJE00018769"/>
    <s v="CF10-OP310-6320-8870"/>
    <s v="CF10"/>
    <s v="OP310"/>
    <s v="6320"/>
    <x v="2"/>
    <s v=" "/>
    <n v="3.01"/>
    <s v="OP125 Dept Charges"/>
    <x v="0"/>
    <s v="OP125_D"/>
    <s v="Recipient Acct"/>
    <d v="2008-01-31T00:00:00"/>
    <d v="2008-02-08T00:00:00"/>
    <s v="Yes"/>
    <s v="X Operations-Tri-County"/>
    <x v="4"/>
  </r>
  <r>
    <s v="AA"/>
    <s v="3000"/>
    <s v="FLJE00018769"/>
    <s v="CF10-OP310-6310-8870"/>
    <s v="CF10"/>
    <s v="OP310"/>
    <s v="6310"/>
    <x v="2"/>
    <s v=" "/>
    <n v="3.75"/>
    <s v="OP125 Dept Charges"/>
    <x v="0"/>
    <s v="OP125_D"/>
    <s v="Recipient Acct"/>
    <d v="2008-01-31T00:00:00"/>
    <d v="2008-02-08T00:00:00"/>
    <s v="Yes"/>
    <s v="X Operations-Tri-County"/>
    <x v="8"/>
  </r>
  <r>
    <s v="AA"/>
    <s v="3000"/>
    <s v="FLJE00018769"/>
    <s v="CF10-OP310-6390-8870"/>
    <s v="CF10"/>
    <s v="OP310"/>
    <s v="6390"/>
    <x v="2"/>
    <s v=" "/>
    <n v="0.28999999999999998"/>
    <s v="OP125 Dept Charges"/>
    <x v="0"/>
    <s v="OP125_D"/>
    <s v="Recipient Acct"/>
    <d v="2008-01-31T00:00:00"/>
    <d v="2008-02-08T00:00:00"/>
    <s v="Yes"/>
    <s v="X Operations-Tri-County"/>
    <x v="7"/>
  </r>
  <r>
    <s v="AA"/>
    <s v="3000"/>
    <s v="FLJE00018769"/>
    <s v="CF10-OP310-6290-8870"/>
    <s v="CF10"/>
    <s v="OP310"/>
    <s v="6290"/>
    <x v="2"/>
    <s v=" "/>
    <n v="1.71"/>
    <s v="OP125 Dept Charges"/>
    <x v="0"/>
    <s v="OP125_D"/>
    <s v="Recipient Acct"/>
    <d v="2008-01-31T00:00:00"/>
    <d v="2008-02-08T00:00:00"/>
    <s v="Yes"/>
    <s v="X Operations-Tri-County"/>
    <x v="9"/>
  </r>
  <r>
    <s v="PY"/>
    <s v="CU00"/>
    <s v="JRNL00026082"/>
    <s v="CF00-OP300-6120-8900"/>
    <s v="CF00"/>
    <s v="OP300"/>
    <s v="6120"/>
    <x v="4"/>
    <s v=""/>
    <n v="-30.55"/>
    <s v="Accr 100% CU W23 PY Est-OT/On Call/CT"/>
    <x v="0"/>
    <s v=""/>
    <s v="JRNL00025955"/>
    <d v="2008-06-30T00:00:00"/>
    <d v="2008-07-07T00:00:00"/>
    <s v="Yes"/>
    <s v="X Engineering and Measurement"/>
    <x v="1"/>
  </r>
  <r>
    <s v="PY"/>
    <s v="CU00"/>
    <s v="JRNL00026082"/>
    <s v="CF00-OP300-6120-8910"/>
    <s v="CF00"/>
    <s v="OP300"/>
    <s v="6120"/>
    <x v="5"/>
    <s v=""/>
    <n v="-30.55"/>
    <s v="Accr 100% CU W23 PY Est-OT/On Call/CT"/>
    <x v="0"/>
    <s v=""/>
    <s v="JRNL00025955"/>
    <d v="2008-06-30T00:00:00"/>
    <d v="2008-07-07T00:00:00"/>
    <s v="Yes"/>
    <s v="X Engineering and Measurement"/>
    <x v="1"/>
  </r>
  <r>
    <s v="PY"/>
    <s v="CU00"/>
    <s v="JRNL00025955"/>
    <s v="CF00-OP310-6120-8870"/>
    <s v="CF00"/>
    <s v="OP310"/>
    <s v="6120"/>
    <x v="2"/>
    <s v=""/>
    <n v="163.13"/>
    <s v="Accr 100% CU W23 PY Est-OT/On Call/CT"/>
    <x v="0"/>
    <s v=""/>
    <s v="JRNL00025955"/>
    <d v="2008-05-31T00:00:00"/>
    <d v="2008-06-07T00:00:00"/>
    <s v="Yes"/>
    <s v="X Operations-Tri-County"/>
    <x v="1"/>
  </r>
  <r>
    <s v="PY"/>
    <s v="CU00"/>
    <s v="JRNL00025955"/>
    <s v="CF00-OP300-6120-8900"/>
    <s v="CF00"/>
    <s v="OP300"/>
    <s v="6120"/>
    <x v="4"/>
    <s v=""/>
    <n v="30.55"/>
    <s v="Accr 100% CU W23 PY Est-OT/On Call/CT"/>
    <x v="0"/>
    <s v=""/>
    <s v="JRNL00025955"/>
    <d v="2008-05-31T00:00:00"/>
    <d v="2008-06-07T00:00:00"/>
    <s v="Yes"/>
    <s v="X Engineering and Measurement"/>
    <x v="1"/>
  </r>
  <r>
    <s v="PY"/>
    <s v="CU00"/>
    <s v="JRNL00025955"/>
    <s v="CF00-OP300-6120-8910"/>
    <s v="CF00"/>
    <s v="OP300"/>
    <s v="6120"/>
    <x v="5"/>
    <s v=""/>
    <n v="30.55"/>
    <s v="Accr 100% CU W23 PY Est-OT/On Call/CT"/>
    <x v="0"/>
    <s v=""/>
    <s v="JRNL00025955"/>
    <d v="2008-05-31T00:00:00"/>
    <d v="2008-06-07T00:00:00"/>
    <s v="Yes"/>
    <s v="X Engineering and Measurement"/>
    <x v="1"/>
  </r>
  <r>
    <s v="PY"/>
    <s v="CU00"/>
    <s v="JRNL00029314"/>
    <s v="CF10-OP310-6120-8870"/>
    <s v="CF10"/>
    <s v="OP310"/>
    <s v="6120"/>
    <x v="2"/>
    <s v=""/>
    <n v="-136.12"/>
    <s v="Accr 100% CU W31 Act-OT/On Call/CT"/>
    <x v="0"/>
    <s v=""/>
    <s v="JRNL00029293"/>
    <d v="2008-08-31T00:00:00"/>
    <d v="2008-09-05T00:00:00"/>
    <s v="Yes"/>
    <s v="X Operations-Tri-County"/>
    <x v="1"/>
  </r>
  <r>
    <s v="PY"/>
    <s v="CU00"/>
    <s v="JRNL00029314"/>
    <s v="CF00-OP300-6120-8890"/>
    <s v="CF00"/>
    <s v="OP300"/>
    <s v="6120"/>
    <x v="1"/>
    <s v=""/>
    <n v="-91.64"/>
    <s v="Accr 100% CU W31 Act-OT/On Call/CT"/>
    <x v="0"/>
    <s v=""/>
    <s v="JRNL00029293"/>
    <d v="2008-08-31T00:00:00"/>
    <d v="2008-09-05T00:00:00"/>
    <s v="Yes"/>
    <s v="X Engineering and Measurement"/>
    <x v="1"/>
  </r>
  <r>
    <s v="PY"/>
    <s v="CU00"/>
    <s v="JRNL00029293"/>
    <s v="CF10-OP310-6120-8870"/>
    <s v="CF10"/>
    <s v="OP310"/>
    <s v="6120"/>
    <x v="2"/>
    <s v=""/>
    <n v="136.12"/>
    <s v="Accr 100% CU W31 Act-OT/On Call/CT"/>
    <x v="0"/>
    <s v=""/>
    <s v="JRNL00029293"/>
    <d v="2008-07-31T00:00:00"/>
    <d v="2008-08-06T00:00:00"/>
    <s v="Yes"/>
    <s v="X Operations-Tri-County"/>
    <x v="1"/>
  </r>
  <r>
    <s v="PY"/>
    <s v="CU00"/>
    <s v="JRNL00029293"/>
    <s v="CF00-OP300-6120-8890"/>
    <s v="CF00"/>
    <s v="OP300"/>
    <s v="6120"/>
    <x v="1"/>
    <s v=""/>
    <n v="91.64"/>
    <s v="Accr 100% CU W31 Act-OT/On Call/CT"/>
    <x v="0"/>
    <s v=""/>
    <s v="JRNL00029293"/>
    <d v="2008-07-31T00:00:00"/>
    <d v="2008-08-06T00:00:00"/>
    <s v="Yes"/>
    <s v="X Engineering and Measurement"/>
    <x v="1"/>
  </r>
  <r>
    <s v="AA"/>
    <s v="3000"/>
    <s v="FLJE00019638"/>
    <s v="CF10-OP310-6240-8930"/>
    <s v="CF10"/>
    <s v="OP310"/>
    <s v="6240"/>
    <x v="3"/>
    <s v=" "/>
    <n v="23.68"/>
    <s v="SV103 Dept Charges"/>
    <x v="0"/>
    <s v="SV103_D"/>
    <s v="Recipient Acct"/>
    <d v="2008-04-30T00:00:00"/>
    <d v="2008-05-04T00:00:00"/>
    <s v="Yes"/>
    <s v="X Operations-Tri-County"/>
    <x v="10"/>
  </r>
  <r>
    <s v="AA"/>
    <s v="3000"/>
    <s v="FLJE00019638"/>
    <s v="CF10-OP310-6250-8920"/>
    <s v="CF10"/>
    <s v="OP310"/>
    <s v="6250"/>
    <x v="0"/>
    <s v=" "/>
    <n v="1.6"/>
    <s v="SV103 Dept Charges"/>
    <x v="0"/>
    <s v="SV103_D"/>
    <s v="Recipient Acct"/>
    <d v="2008-04-30T00:00:00"/>
    <d v="2008-05-04T00:00:00"/>
    <s v="Yes"/>
    <s v="X Operations-Tri-County"/>
    <x v="13"/>
  </r>
  <r>
    <s v="AA"/>
    <s v="3000"/>
    <s v="FLJE00019638"/>
    <s v="CF10-OP310-6230-8930"/>
    <s v="CF10"/>
    <s v="OP310"/>
    <s v="6230"/>
    <x v="3"/>
    <s v=" "/>
    <n v="10.99"/>
    <s v="SV103 Dept Charges"/>
    <x v="0"/>
    <s v="SV103_D"/>
    <s v="Recipient Acct"/>
    <d v="2008-04-30T00:00:00"/>
    <d v="2008-05-04T00:00:00"/>
    <s v="Yes"/>
    <s v="X Operations-Tri-County"/>
    <x v="14"/>
  </r>
  <r>
    <s v="AA"/>
    <s v="3000"/>
    <s v="FLJE00019638"/>
    <s v="CF10-OP310-6240-8920"/>
    <s v="CF10"/>
    <s v="OP310"/>
    <s v="6240"/>
    <x v="0"/>
    <s v=" "/>
    <n v="1.56"/>
    <s v="SV103 Dept Charges"/>
    <x v="0"/>
    <s v="SV103_D"/>
    <s v="Recipient Acct"/>
    <d v="2008-04-30T00:00:00"/>
    <d v="2008-05-04T00:00:00"/>
    <s v="Yes"/>
    <s v="X Operations-Tri-County"/>
    <x v="10"/>
  </r>
  <r>
    <s v="AA"/>
    <s v="3000"/>
    <s v="FLJE00019638"/>
    <s v="CF10-OP310-6120-8930"/>
    <s v="CF10"/>
    <s v="OP310"/>
    <s v="6120"/>
    <x v="3"/>
    <s v=" "/>
    <n v="54.38"/>
    <s v="SV103 Dept Charges"/>
    <x v="0"/>
    <s v="SV103_D"/>
    <s v="Recipient Acct"/>
    <d v="2008-04-30T00:00:00"/>
    <d v="2008-05-04T00:00:00"/>
    <s v="Yes"/>
    <s v="X Operations-Tri-County"/>
    <x v="1"/>
  </r>
  <r>
    <s v="AA"/>
    <s v="3000"/>
    <s v="FLJE00019638"/>
    <s v="CF10-OP310-6230-8920"/>
    <s v="CF10"/>
    <s v="OP310"/>
    <s v="6230"/>
    <x v="0"/>
    <s v=" "/>
    <n v="0.73"/>
    <s v="SV103 Dept Charges"/>
    <x v="0"/>
    <s v="SV103_D"/>
    <s v="Recipient Acct"/>
    <d v="2008-04-30T00:00:00"/>
    <d v="2008-05-04T00:00:00"/>
    <s v="Yes"/>
    <s v="X Operations-Tri-County"/>
    <x v="14"/>
  </r>
  <r>
    <s v="AA"/>
    <s v="3000"/>
    <s v="FLJE00019638"/>
    <s v="CF10-OP310-6120-8930"/>
    <s v="CF10"/>
    <s v="OP310"/>
    <s v="6120"/>
    <x v="3"/>
    <s v=" "/>
    <n v="10.24"/>
    <s v="SV103 Dept Charges"/>
    <x v="0"/>
    <s v="SV103_D"/>
    <s v="Recipient Acct"/>
    <d v="2008-04-30T00:00:00"/>
    <d v="2008-05-04T00:00:00"/>
    <s v="Yes"/>
    <s v="X Operations-Tri-County"/>
    <x v="1"/>
  </r>
  <r>
    <s v="AA"/>
    <s v="3000"/>
    <s v="FLJE00019638"/>
    <s v="CF10-OP310-6120-8920"/>
    <s v="CF10"/>
    <s v="OP310"/>
    <s v="6120"/>
    <x v="0"/>
    <s v=" "/>
    <n v="3.59"/>
    <s v="SV103 Dept Charges"/>
    <x v="0"/>
    <s v="SV103_D"/>
    <s v="Recipient Acct"/>
    <d v="2008-04-30T00:00:00"/>
    <d v="2008-05-04T00:00:00"/>
    <s v="Yes"/>
    <s v="X Operations-Tri-County"/>
    <x v="1"/>
  </r>
  <r>
    <s v="AA"/>
    <s v="3000"/>
    <s v="FLJE00019638"/>
    <s v="CF10-OP310-6110-8930"/>
    <s v="CF10"/>
    <s v="OP310"/>
    <s v="6110"/>
    <x v="3"/>
    <s v=" "/>
    <n v="240.7"/>
    <s v="SV103 Dept Charges"/>
    <x v="0"/>
    <s v="SV103_D"/>
    <s v="Recipient Acct"/>
    <d v="2008-04-30T00:00:00"/>
    <d v="2008-05-04T00:00:00"/>
    <s v="Yes"/>
    <s v="X Operations-Tri-County"/>
    <x v="0"/>
  </r>
  <r>
    <s v="AA"/>
    <s v="3000"/>
    <s v="FLJE00019638"/>
    <s v="CF10-OP310-6120-8920"/>
    <s v="CF10"/>
    <s v="OP310"/>
    <s v="6120"/>
    <x v="0"/>
    <s v=" "/>
    <n v="0.68"/>
    <s v="SV103 Dept Charges"/>
    <x v="0"/>
    <s v="SV103_D"/>
    <s v="Recipient Acct"/>
    <d v="2008-04-30T00:00:00"/>
    <d v="2008-05-04T00:00:00"/>
    <s v="Yes"/>
    <s v="X Operations-Tri-County"/>
    <x v="1"/>
  </r>
  <r>
    <s v="AA"/>
    <s v="3000"/>
    <s v="FLJE00019308"/>
    <s v="CF10-OP310-6330-8930"/>
    <s v="CF10"/>
    <s v="OP310"/>
    <s v="6330"/>
    <x v="3"/>
    <s v=" "/>
    <n v="21.67"/>
    <s v="SV103 Dept Charges"/>
    <x v="0"/>
    <s v="SV103_D"/>
    <s v="Recipient Acct"/>
    <d v="2008-03-31T00:00:00"/>
    <d v="2008-04-03T00:00:00"/>
    <s v="Yes"/>
    <s v="X Operations-Tri-County"/>
    <x v="5"/>
  </r>
  <r>
    <s v="AA"/>
    <s v="3000"/>
    <s v="FLJE00019638"/>
    <s v="CF10-OP310-6110-8920"/>
    <s v="CF10"/>
    <s v="OP310"/>
    <s v="6110"/>
    <x v="0"/>
    <s v=" "/>
    <n v="15.9"/>
    <s v="SV103 Dept Charges"/>
    <x v="0"/>
    <s v="SV103_D"/>
    <s v="Recipient Acct"/>
    <d v="2008-04-30T00:00:00"/>
    <d v="2008-05-04T00:00:00"/>
    <s v="Yes"/>
    <s v="X Operations-Tri-County"/>
    <x v="0"/>
  </r>
  <r>
    <s v="AA"/>
    <s v="3000"/>
    <s v="FLJE00019308"/>
    <s v="CF10-OP310-6320-8930"/>
    <s v="CF10"/>
    <s v="OP310"/>
    <s v="6320"/>
    <x v="3"/>
    <s v=" "/>
    <n v="115.81"/>
    <s v="SV103 Dept Charges"/>
    <x v="0"/>
    <s v="SV103_D"/>
    <s v="Recipient Acct"/>
    <d v="2008-03-31T00:00:00"/>
    <d v="2008-04-03T00:00:00"/>
    <s v="Yes"/>
    <s v="X Operations-Tri-County"/>
    <x v="4"/>
  </r>
  <r>
    <s v="AA"/>
    <s v="CU00"/>
    <s v="JRNL00027629"/>
    <s v="CF00-OP300-6110-8870"/>
    <s v="CF00"/>
    <s v="OP300"/>
    <s v="6110"/>
    <x v="2"/>
    <s v=""/>
    <n v="-0.22"/>
    <s v="OP300_Payroll Accrual 1A"/>
    <x v="0"/>
    <s v="8_OP300_PA1A"/>
    <s v="JRNL00027621"/>
    <d v="2008-07-31T00:00:00"/>
    <d v="2008-08-06T00:00:00"/>
    <s v="Yes"/>
    <s v="X Engineering and Measurement"/>
    <x v="0"/>
  </r>
  <r>
    <s v="AA"/>
    <s v="CU00"/>
    <s v="JRNL00027629"/>
    <s v="CF00-OP300-6110-8890"/>
    <s v="CF00"/>
    <s v="OP300"/>
    <s v="6110"/>
    <x v="1"/>
    <s v=""/>
    <n v="-0.15"/>
    <s v="OP300_Payroll Accrual 1A"/>
    <x v="0"/>
    <s v="8_OP300_PA1A"/>
    <s v="JRNL00027621"/>
    <d v="2008-07-31T00:00:00"/>
    <d v="2008-08-06T00:00:00"/>
    <s v="Yes"/>
    <s v="X Engineering and Measurement"/>
    <x v="0"/>
  </r>
  <r>
    <s v="AA"/>
    <s v="CU00"/>
    <s v="JRNL00027629"/>
    <s v="CF00-OP300-6110-8900"/>
    <s v="CF00"/>
    <s v="OP300"/>
    <s v="6110"/>
    <x v="4"/>
    <s v=""/>
    <n v="-0.31"/>
    <s v="OP300_Payroll Accrual 1A"/>
    <x v="0"/>
    <s v="8_OP300_PA1A"/>
    <s v="JRNL00027621"/>
    <d v="2008-07-31T00:00:00"/>
    <d v="2008-08-06T00:00:00"/>
    <s v="Yes"/>
    <s v="X Engineering and Measurement"/>
    <x v="0"/>
  </r>
  <r>
    <s v="AA"/>
    <s v="CU00"/>
    <s v="JRNL00027629"/>
    <s v="CF00-OP300-6110-8910"/>
    <s v="CF00"/>
    <s v="OP300"/>
    <s v="6110"/>
    <x v="5"/>
    <s v=""/>
    <n v="-0.41"/>
    <s v="OP300_Payroll Accrual 1A"/>
    <x v="0"/>
    <s v="8_OP300_PA1A"/>
    <s v="JRNL00027621"/>
    <d v="2008-07-31T00:00:00"/>
    <d v="2008-08-06T00:00:00"/>
    <s v="Yes"/>
    <s v="X Engineering and Measurement"/>
    <x v="0"/>
  </r>
  <r>
    <s v="AA"/>
    <s v="CU00"/>
    <s v="JRNL00027629"/>
    <s v="CF00-OP300-6110-8930"/>
    <s v="CF00"/>
    <s v="OP300"/>
    <s v="6110"/>
    <x v="3"/>
    <s v=""/>
    <n v="-0.2"/>
    <s v="OP300_Payroll Accrual 1A"/>
    <x v="0"/>
    <s v="8_OP300_PA1A"/>
    <s v="JRNL00027621"/>
    <d v="2008-07-31T00:00:00"/>
    <d v="2008-08-06T00:00:00"/>
    <s v="Yes"/>
    <s v="X Engineering and Measurement"/>
    <x v="0"/>
  </r>
  <r>
    <s v="AA"/>
    <s v="CU00"/>
    <s v="JRNL00026095"/>
    <s v="CF00-OP300-6110-8890"/>
    <s v="CF00"/>
    <s v="OP300"/>
    <s v="6110"/>
    <x v="1"/>
    <s v=""/>
    <n v="-208.91"/>
    <s v="OP300_Payroll Accrual 1A"/>
    <x v="0"/>
    <s v="8_OP300_PA1A"/>
    <s v="JRNL00026090"/>
    <d v="2008-06-30T00:00:00"/>
    <d v="2008-07-07T00:00:00"/>
    <s v="Yes"/>
    <s v="X Engineering and Measurement"/>
    <x v="0"/>
  </r>
  <r>
    <s v="AA"/>
    <s v="CU00"/>
    <s v="JRNL00026095"/>
    <s v="CF00-OP300-6110-8900"/>
    <s v="CF00"/>
    <s v="OP300"/>
    <s v="6110"/>
    <x v="4"/>
    <s v=""/>
    <n v="-122.65"/>
    <s v="OP300_Payroll Accrual 1A"/>
    <x v="0"/>
    <s v="8_OP300_PA1A"/>
    <s v="JRNL00026090"/>
    <d v="2008-06-30T00:00:00"/>
    <d v="2008-07-07T00:00:00"/>
    <s v="Yes"/>
    <s v="X Engineering and Measurement"/>
    <x v="0"/>
  </r>
  <r>
    <s v="AA"/>
    <s v="CU00"/>
    <s v="JRNL00026095"/>
    <s v="CF00-OP300-6110-8910"/>
    <s v="CF00"/>
    <s v="OP300"/>
    <s v="6110"/>
    <x v="5"/>
    <s v=""/>
    <n v="-171.44"/>
    <s v="OP300_Payroll Accrual 1A"/>
    <x v="0"/>
    <s v="8_OP300_PA1A"/>
    <s v="JRNL00026090"/>
    <d v="2008-06-30T00:00:00"/>
    <d v="2008-07-07T00:00:00"/>
    <s v="Yes"/>
    <s v="X Engineering and Measurement"/>
    <x v="0"/>
  </r>
  <r>
    <s v="AA"/>
    <s v="CU00"/>
    <s v="JRNL00026095"/>
    <s v="CF00-OP300-6110-8920"/>
    <s v="CF00"/>
    <s v="OP300"/>
    <s v="6110"/>
    <x v="0"/>
    <s v=""/>
    <n v="-5.74"/>
    <s v="OP300_Payroll Accrual 1A"/>
    <x v="0"/>
    <s v="8_OP300_PA1A"/>
    <s v="JRNL00026090"/>
    <d v="2008-06-30T00:00:00"/>
    <d v="2008-07-07T00:00:00"/>
    <s v="Yes"/>
    <s v="X Engineering and Measurement"/>
    <x v="0"/>
  </r>
  <r>
    <s v="AA"/>
    <s v="CU00"/>
    <s v="JRNL00026095"/>
    <s v="CF00-OP300-6110-8940"/>
    <s v="CF00"/>
    <s v="OP300"/>
    <s v="6110"/>
    <x v="6"/>
    <s v=""/>
    <n v="-5.74"/>
    <s v="OP300_Payroll Accrual 1A"/>
    <x v="0"/>
    <s v="8_OP300_PA1A"/>
    <s v="JRNL00026090"/>
    <d v="2008-06-30T00:00:00"/>
    <d v="2008-07-07T00:00:00"/>
    <s v="Yes"/>
    <s v="X Engineering and Measurement"/>
    <x v="0"/>
  </r>
  <r>
    <s v="AA"/>
    <s v="CU00"/>
    <s v="JRNL00026090"/>
    <s v="CF00-OP300-6110-8910"/>
    <s v="CF00"/>
    <s v="OP300"/>
    <s v="6110"/>
    <x v="5"/>
    <s v=""/>
    <n v="171.44"/>
    <s v="OP300_Payroll Accrual 1A"/>
    <x v="0"/>
    <s v="8_OP300_PA1A"/>
    <s v="JRNL00026090"/>
    <d v="2008-05-31T00:00:00"/>
    <d v="2008-06-07T00:00:00"/>
    <s v="Yes"/>
    <s v="X Engineering and Measurement"/>
    <x v="0"/>
  </r>
  <r>
    <s v="AA"/>
    <s v="CU00"/>
    <s v="JRNL00026090"/>
    <s v="CF00-OP300-6110-8920"/>
    <s v="CF00"/>
    <s v="OP300"/>
    <s v="6110"/>
    <x v="0"/>
    <s v=""/>
    <n v="5.74"/>
    <s v="OP300_Payroll Accrual 1A"/>
    <x v="0"/>
    <s v="8_OP300_PA1A"/>
    <s v="JRNL00026090"/>
    <d v="2008-05-31T00:00:00"/>
    <d v="2008-06-07T00:00:00"/>
    <s v="Yes"/>
    <s v="X Engineering and Measurement"/>
    <x v="0"/>
  </r>
  <r>
    <s v="AA"/>
    <s v="CU00"/>
    <s v="JRNL00026090"/>
    <s v="CF00-OP300-6110-8940"/>
    <s v="CF00"/>
    <s v="OP300"/>
    <s v="6110"/>
    <x v="6"/>
    <s v=""/>
    <n v="5.74"/>
    <s v="OP300_Payroll Accrual 1A"/>
    <x v="0"/>
    <s v="8_OP300_PA1A"/>
    <s v="JRNL00026090"/>
    <d v="2008-05-31T00:00:00"/>
    <d v="2008-06-07T00:00:00"/>
    <s v="Yes"/>
    <s v="X Engineering and Measurement"/>
    <x v="0"/>
  </r>
  <r>
    <s v="AA"/>
    <s v="CU00"/>
    <s v="JRNL00026090"/>
    <s v="CF00-OP300-6110-8870"/>
    <s v="CF00"/>
    <s v="OP300"/>
    <s v="6110"/>
    <x v="2"/>
    <s v=""/>
    <n v="38.47"/>
    <s v="OP300_Payroll Accrual 1A"/>
    <x v="0"/>
    <s v="8_OP300_PA1A"/>
    <s v="JRNL00026090"/>
    <d v="2008-05-31T00:00:00"/>
    <d v="2008-06-07T00:00:00"/>
    <s v="Yes"/>
    <s v="X Engineering and Measurement"/>
    <x v="0"/>
  </r>
  <r>
    <s v="AA"/>
    <s v="CU00"/>
    <s v="JRNL00026090"/>
    <s v="CF00-OP300-6110-8890"/>
    <s v="CF00"/>
    <s v="OP300"/>
    <s v="6110"/>
    <x v="1"/>
    <s v=""/>
    <n v="208.91"/>
    <s v="OP300_Payroll Accrual 1A"/>
    <x v="0"/>
    <s v="8_OP300_PA1A"/>
    <s v="JRNL00026090"/>
    <d v="2008-05-31T00:00:00"/>
    <d v="2008-06-07T00:00:00"/>
    <s v="Yes"/>
    <s v="X Engineering and Measurement"/>
    <x v="0"/>
  </r>
  <r>
    <s v="AA"/>
    <s v="CU00"/>
    <s v="JRNL00026090"/>
    <s v="CF00-OP300-6110-8900"/>
    <s v="CF00"/>
    <s v="OP300"/>
    <s v="6110"/>
    <x v="4"/>
    <s v=""/>
    <n v="122.65"/>
    <s v="OP300_Payroll Accrual 1A"/>
    <x v="0"/>
    <s v="8_OP300_PA1A"/>
    <s v="JRNL00026090"/>
    <d v="2008-05-31T00:00:00"/>
    <d v="2008-06-07T00:00:00"/>
    <s v="Yes"/>
    <s v="X Engineering and Measurement"/>
    <x v="0"/>
  </r>
  <r>
    <s v="PY"/>
    <s v="CU00"/>
    <s v="JRNL00030453"/>
    <s v="CF00-OP300-6120-8870"/>
    <s v="CF00"/>
    <s v="OP300"/>
    <s v="6120"/>
    <x v="2"/>
    <s v=""/>
    <n v="30.55"/>
    <s v="CU W32-OT/On Call/CT"/>
    <x v="0"/>
    <s v=""/>
    <s v="JRNL00030453"/>
    <d v="2008-08-08T00:00:00"/>
    <d v="2008-08-21T00:00:00"/>
    <s v="Yes"/>
    <s v="X Engineering and Measurement"/>
    <x v="1"/>
  </r>
  <r>
    <s v="PY"/>
    <s v="CU00"/>
    <s v="JRNL00030453"/>
    <s v="CF00-OP300-6120-8890"/>
    <s v="CF00"/>
    <s v="OP300"/>
    <s v="6120"/>
    <x v="1"/>
    <s v=""/>
    <n v="61.09"/>
    <s v="CU W32-OT/On Call/CT"/>
    <x v="0"/>
    <s v=""/>
    <s v="JRNL00030453"/>
    <d v="2008-08-08T00:00:00"/>
    <d v="2008-08-21T00:00:00"/>
    <s v="Yes"/>
    <s v="X Engineering and Measurement"/>
    <x v="1"/>
  </r>
  <r>
    <s v="PY"/>
    <s v="CU00"/>
    <s v="JRNL00030453"/>
    <s v="CF00-OP300-6120-8910"/>
    <s v="CF00"/>
    <s v="OP300"/>
    <s v="6120"/>
    <x v="5"/>
    <s v=""/>
    <n v="91.64"/>
    <s v="CU W32-OT/On Call/CT"/>
    <x v="0"/>
    <s v=""/>
    <s v="JRNL00030453"/>
    <d v="2008-08-08T00:00:00"/>
    <d v="2008-08-21T00:00:00"/>
    <s v="Yes"/>
    <s v="X Engineering and Measurement"/>
    <x v="1"/>
  </r>
  <r>
    <s v="PY"/>
    <s v="CU00"/>
    <s v="JRNL00030453"/>
    <s v="CF10-OP310-6120-8870"/>
    <s v="CF10"/>
    <s v="OP310"/>
    <s v="6120"/>
    <x v="2"/>
    <s v=""/>
    <n v="81.349999999999994"/>
    <s v="CU W32-OT/On Call/CT"/>
    <x v="0"/>
    <s v=""/>
    <s v="JRNL00030453"/>
    <d v="2008-08-08T00:00:00"/>
    <d v="2008-08-21T00:00:00"/>
    <s v="Yes"/>
    <s v="X Operations-Tri-County"/>
    <x v="1"/>
  </r>
  <r>
    <s v="PY"/>
    <s v="CU00"/>
    <s v="JRNL00038796"/>
    <s v="CF00-OP300-6120-8890"/>
    <s v="CF00"/>
    <s v="OP300"/>
    <s v="6120"/>
    <x v="1"/>
    <s v=""/>
    <n v="130.16"/>
    <s v="CU W51-OT/On Call/CT"/>
    <x v="0"/>
    <s v=""/>
    <s v="JRNL00038796"/>
    <d v="2008-12-19T00:00:00"/>
    <d v="2009-01-07T00:00:00"/>
    <s v="Yes"/>
    <s v="X Engineering and Measurement"/>
    <x v="1"/>
  </r>
  <r>
    <s v="PY"/>
    <s v="CU00"/>
    <s v="JRNL00038796"/>
    <s v="CF00-OP300-6120-8900"/>
    <s v="CF00"/>
    <s v="OP300"/>
    <s v="6120"/>
    <x v="4"/>
    <s v=""/>
    <n v="32.54"/>
    <s v="CU W51-OT/On Call/CT"/>
    <x v="0"/>
    <s v=""/>
    <s v="JRNL00038796"/>
    <d v="2008-12-19T00:00:00"/>
    <d v="2009-01-07T00:00:00"/>
    <s v="Yes"/>
    <s v="X Engineering and Measurement"/>
    <x v="1"/>
  </r>
  <r>
    <s v="PY"/>
    <s v="CU00"/>
    <s v="JRNL00038796"/>
    <s v="CF00-OP300-6120-8910"/>
    <s v="CF00"/>
    <s v="OP300"/>
    <s v="6120"/>
    <x v="5"/>
    <s v=""/>
    <n v="130.16"/>
    <s v="CU W51-OT/On Call/CT"/>
    <x v="0"/>
    <s v=""/>
    <s v="JRNL00038796"/>
    <d v="2008-12-19T00:00:00"/>
    <d v="2009-01-07T00:00:00"/>
    <s v="Yes"/>
    <s v="X Engineering and Measurement"/>
    <x v="1"/>
  </r>
  <r>
    <s v="PY"/>
    <s v="CU00"/>
    <s v="JRNL00038788"/>
    <s v="CF00-OP300-6120-8890"/>
    <s v="CF00"/>
    <s v="OP300"/>
    <s v="6120"/>
    <x v="1"/>
    <s v=""/>
    <n v="32.54"/>
    <s v="CU W50-OT/On Call/CT"/>
    <x v="0"/>
    <s v=""/>
    <s v="JRNL00038788"/>
    <d v="2008-12-12T00:00:00"/>
    <d v="2009-01-07T00:00:00"/>
    <s v="Yes"/>
    <s v="X Engineering and Measurement"/>
    <x v="1"/>
  </r>
  <r>
    <s v="PY"/>
    <s v="CU00"/>
    <s v="JRNL00038788"/>
    <s v="CF10-OP310-6120-8920"/>
    <s v="CF10"/>
    <s v="OP310"/>
    <s v="6120"/>
    <x v="0"/>
    <s v=""/>
    <n v="127.24"/>
    <s v="CU W50-OT/On Call/CT"/>
    <x v="0"/>
    <s v=""/>
    <s v="JRNL00038788"/>
    <d v="2008-12-12T00:00:00"/>
    <d v="2009-01-07T00:00:00"/>
    <s v="Yes"/>
    <s v="X Operations-Tri-County"/>
    <x v="1"/>
  </r>
  <r>
    <s v="AA"/>
    <s v="3000"/>
    <s v="FLJE00018783"/>
    <s v="CF00-MG303-6110-8870"/>
    <s v="CF00"/>
    <s v="MG303"/>
    <s v="6110"/>
    <x v="2"/>
    <s v=" "/>
    <n v="111.8"/>
    <s v="MG125 Payroll Accrual 1"/>
    <x v="0"/>
    <s v="Z_MG125_PA1"/>
    <s v="Recipient Acct"/>
    <d v="2008-01-31T00:00:00"/>
    <d v="2008-02-08T00:00:00"/>
    <s v="Yes"/>
    <s v="X Business Development Manager"/>
    <x v="0"/>
  </r>
  <r>
    <s v="AA"/>
    <s v="3000"/>
    <s v="FLJE00018769"/>
    <s v="CF10-MG310-6110-8870"/>
    <s v="CF10"/>
    <s v="MG310"/>
    <s v="6110"/>
    <x v="2"/>
    <s v=" "/>
    <n v="998.79"/>
    <s v="CN103 Dept Charges"/>
    <x v="0"/>
    <s v="CN103_D"/>
    <s v="Recipient Acct"/>
    <d v="2008-01-31T00:00:00"/>
    <d v="2008-02-08T00:00:00"/>
    <s v="Yes"/>
    <s v="X Operations Manager-Tri-County"/>
    <x v="0"/>
  </r>
  <r>
    <s v="AA"/>
    <s v="3000"/>
    <s v="FLJE00018769"/>
    <s v="CF10-MG310-6110-8910"/>
    <s v="CF10"/>
    <s v="MG310"/>
    <s v="6110"/>
    <x v="5"/>
    <s v=" "/>
    <n v="142.68"/>
    <s v="CN103 Dept Charges"/>
    <x v="0"/>
    <s v="CN103_D"/>
    <s v="Recipient Acct"/>
    <d v="2008-01-31T00:00:00"/>
    <d v="2008-02-08T00:00:00"/>
    <s v="Yes"/>
    <s v="X Operations Manager-Tri-County"/>
    <x v="0"/>
  </r>
  <r>
    <s v="AA"/>
    <s v="3000"/>
    <s v="FLJE00018769"/>
    <s v="CF10-MG310-6110-8930"/>
    <s v="CF10"/>
    <s v="MG310"/>
    <s v="6110"/>
    <x v="3"/>
    <s v=" "/>
    <n v="71.34"/>
    <s v="CN103 Dept Charges"/>
    <x v="0"/>
    <s v="CN103_D"/>
    <s v="Recipient Acct"/>
    <d v="2008-01-31T00:00:00"/>
    <d v="2008-02-08T00:00:00"/>
    <s v="Yes"/>
    <s v="X Operations Manager-Tri-County"/>
    <x v="0"/>
  </r>
  <r>
    <s v="AA"/>
    <s v="3000"/>
    <s v="FLJE00018769"/>
    <s v="CF10-MG310-6110-8940"/>
    <s v="CF10"/>
    <s v="MG310"/>
    <s v="6110"/>
    <x v="6"/>
    <s v=" "/>
    <n v="285.37"/>
    <s v="CN103 Dept Charges"/>
    <x v="0"/>
    <s v="CN103_D"/>
    <s v="Recipient Acct"/>
    <d v="2008-01-31T00:00:00"/>
    <d v="2008-02-08T00:00:00"/>
    <s v="Yes"/>
    <s v="X Operations Manager-Tri-County"/>
    <x v="0"/>
  </r>
  <r>
    <s v="AA"/>
    <s v="3000"/>
    <s v="FLJE00018769"/>
    <s v="CF10-MG310-6220-8870"/>
    <s v="CF10"/>
    <s v="MG310"/>
    <s v="6220"/>
    <x v="2"/>
    <s v=" "/>
    <n v="90.57"/>
    <s v="CN103 Dept Charges"/>
    <x v="0"/>
    <s v="CN103_D"/>
    <s v="Recipient Acct"/>
    <d v="2008-01-31T00:00:00"/>
    <d v="2008-02-08T00:00:00"/>
    <s v="Yes"/>
    <s v="X Operations Manager-Tri-County"/>
    <x v="11"/>
  </r>
  <r>
    <s v="AA"/>
    <s v="3000"/>
    <s v="FLJE00018769"/>
    <s v="CF10-MG310-6220-8910"/>
    <s v="CF10"/>
    <s v="MG310"/>
    <s v="6220"/>
    <x v="5"/>
    <s v=" "/>
    <n v="12.94"/>
    <s v="CN103 Dept Charges"/>
    <x v="0"/>
    <s v="CN103_D"/>
    <s v="Recipient Acct"/>
    <d v="2008-01-31T00:00:00"/>
    <d v="2008-02-08T00:00:00"/>
    <s v="Yes"/>
    <s v="X Operations Manager-Tri-County"/>
    <x v="11"/>
  </r>
  <r>
    <s v="AA"/>
    <s v="3000"/>
    <s v="FLJE00019638"/>
    <s v="CF10-MG310-6330-8910"/>
    <s v="CF10"/>
    <s v="MG310"/>
    <s v="6330"/>
    <x v="5"/>
    <s v=" "/>
    <n v="4.7300000000000004"/>
    <s v="CN103 Dept Charges"/>
    <x v="0"/>
    <s v="CN103_D"/>
    <s v="Recipient Acct"/>
    <d v="2008-04-30T00:00:00"/>
    <d v="2008-05-04T00:00:00"/>
    <s v="Yes"/>
    <s v="X Operations Manager-Tri-County"/>
    <x v="5"/>
  </r>
  <r>
    <s v="AA"/>
    <s v="3000"/>
    <s v="FLJE00019638"/>
    <s v="CF20-MG310-6330-8870"/>
    <s v="CF20"/>
    <s v="MG310"/>
    <s v="6330"/>
    <x v="2"/>
    <s v=" "/>
    <n v="4.7300000000000004"/>
    <s v="CN103 Dept Charges"/>
    <x v="0"/>
    <s v="CN103_D"/>
    <s v="Recipient Acct"/>
    <d v="2008-04-30T00:00:00"/>
    <d v="2008-05-04T00:00:00"/>
    <s v="Yes"/>
    <s v="X Operations Manager-Tri-County"/>
    <x v="5"/>
  </r>
  <r>
    <s v="AA"/>
    <s v="3000"/>
    <s v="FLJE00019638"/>
    <s v="CF20-MG310-6330-8920"/>
    <s v="CF20"/>
    <s v="MG310"/>
    <s v="6330"/>
    <x v="0"/>
    <s v=" "/>
    <n v="4.7300000000000004"/>
    <s v="CN103 Dept Charges"/>
    <x v="0"/>
    <s v="CN103_D"/>
    <s v="Recipient Acct"/>
    <d v="2008-04-30T00:00:00"/>
    <d v="2008-05-04T00:00:00"/>
    <s v="Yes"/>
    <s v="X Operations Manager-Tri-County"/>
    <x v="5"/>
  </r>
  <r>
    <s v="AA"/>
    <s v="3000"/>
    <s v="FLJE00019638"/>
    <s v="CF10-MG310-6320-8900"/>
    <s v="CF10"/>
    <s v="MG310"/>
    <s v="6320"/>
    <x v="4"/>
    <s v=" "/>
    <n v="29.03"/>
    <s v="CN103 Dept Charges"/>
    <x v="0"/>
    <s v="CN103_D"/>
    <s v="Recipient Acct"/>
    <d v="2008-04-30T00:00:00"/>
    <d v="2008-05-04T00:00:00"/>
    <s v="Yes"/>
    <s v="X Operations Manager-Tri-County"/>
    <x v="4"/>
  </r>
  <r>
    <s v="AA"/>
    <s v="3000"/>
    <s v="FLJE00019638"/>
    <s v="CF10-MG310-6320-8910"/>
    <s v="CF10"/>
    <s v="MG310"/>
    <s v="6320"/>
    <x v="5"/>
    <s v=" "/>
    <n v="29.03"/>
    <s v="CN103 Dept Charges"/>
    <x v="0"/>
    <s v="CN103_D"/>
    <s v="Recipient Acct"/>
    <d v="2008-04-30T00:00:00"/>
    <d v="2008-05-04T00:00:00"/>
    <s v="Yes"/>
    <s v="X Operations Manager-Tri-County"/>
    <x v="4"/>
  </r>
  <r>
    <s v="AA"/>
    <s v="3000"/>
    <s v="FLJE00019638"/>
    <s v="CF20-MG310-6320-8870"/>
    <s v="CF20"/>
    <s v="MG310"/>
    <s v="6320"/>
    <x v="2"/>
    <s v=" "/>
    <n v="29.03"/>
    <s v="CN103 Dept Charges"/>
    <x v="0"/>
    <s v="CN103_D"/>
    <s v="Recipient Acct"/>
    <d v="2008-04-30T00:00:00"/>
    <d v="2008-05-04T00:00:00"/>
    <s v="Yes"/>
    <s v="X Operations Manager-Tri-County"/>
    <x v="4"/>
  </r>
  <r>
    <s v="AA"/>
    <s v="3000"/>
    <s v="FLJE00019638"/>
    <s v="CF20-MG310-6320-8920"/>
    <s v="CF20"/>
    <s v="MG310"/>
    <s v="6320"/>
    <x v="0"/>
    <s v=" "/>
    <n v="29.03"/>
    <s v="CN103 Dept Charges"/>
    <x v="0"/>
    <s v="CN103_D"/>
    <s v="Recipient Acct"/>
    <d v="2008-04-30T00:00:00"/>
    <d v="2008-05-04T00:00:00"/>
    <s v="Yes"/>
    <s v="X Operations Manager-Tri-County"/>
    <x v="4"/>
  </r>
  <r>
    <s v="AA"/>
    <s v="3000"/>
    <s v="FLJE00019638"/>
    <s v="CF10-MG310-6330-8870"/>
    <s v="CF10"/>
    <s v="MG310"/>
    <s v="6330"/>
    <x v="2"/>
    <s v=" "/>
    <n v="11.84"/>
    <s v="CN103 Dept Charges"/>
    <x v="0"/>
    <s v="CN103_D"/>
    <s v="Recipient Acct"/>
    <d v="2008-04-30T00:00:00"/>
    <d v="2008-05-04T00:00:00"/>
    <s v="Yes"/>
    <s v="X Operations Manager-Tri-County"/>
    <x v="5"/>
  </r>
  <r>
    <s v="AA"/>
    <s v="3000"/>
    <s v="FLJE00019638"/>
    <s v="CF10-MG310-6330-8900"/>
    <s v="CF10"/>
    <s v="MG310"/>
    <s v="6330"/>
    <x v="4"/>
    <s v=" "/>
    <n v="4.7300000000000004"/>
    <s v="CN103 Dept Charges"/>
    <x v="0"/>
    <s v="CN103_D"/>
    <s v="Recipient Acct"/>
    <d v="2008-04-30T00:00:00"/>
    <d v="2008-05-04T00:00:00"/>
    <s v="Yes"/>
    <s v="X Operations Manager-Tri-County"/>
    <x v="5"/>
  </r>
  <r>
    <s v="AA"/>
    <s v="3000"/>
    <s v="FLJE00018999"/>
    <s v="CF10-MG310-6330-8890"/>
    <s v="CF10"/>
    <s v="MG310"/>
    <s v="6330"/>
    <x v="1"/>
    <s v=" "/>
    <n v="1.42"/>
    <s v="CN103 Dept Charges"/>
    <x v="0"/>
    <s v="CN103_D"/>
    <s v="Recipient Acct"/>
    <d v="2008-02-29T00:00:00"/>
    <d v="2008-03-05T00:00:00"/>
    <s v="Yes"/>
    <s v="X Operations Manager-Tri-County"/>
    <x v="5"/>
  </r>
  <r>
    <s v="AA"/>
    <s v="3000"/>
    <s v="FLJE00018999"/>
    <s v="CF10-MG310-6330-8910"/>
    <s v="CF10"/>
    <s v="MG310"/>
    <s v="6330"/>
    <x v="5"/>
    <s v=" "/>
    <n v="1.42"/>
    <s v="CN103 Dept Charges"/>
    <x v="0"/>
    <s v="CN103_D"/>
    <s v="Recipient Acct"/>
    <d v="2008-02-29T00:00:00"/>
    <d v="2008-03-05T00:00:00"/>
    <s v="Yes"/>
    <s v="X Operations Manager-Tri-County"/>
    <x v="5"/>
  </r>
  <r>
    <s v="AA"/>
    <s v="3000"/>
    <s v="FLJE00018999"/>
    <s v="CF20-MG310-6330-8870"/>
    <s v="CF20"/>
    <s v="MG310"/>
    <s v="6330"/>
    <x v="2"/>
    <s v=" "/>
    <n v="5.68"/>
    <s v="CN103 Dept Charges"/>
    <x v="0"/>
    <s v="CN103_D"/>
    <s v="Recipient Acct"/>
    <d v="2008-02-29T00:00:00"/>
    <d v="2008-03-05T00:00:00"/>
    <s v="Yes"/>
    <s v="X Operations Manager-Tri-County"/>
    <x v="5"/>
  </r>
  <r>
    <s v="AA"/>
    <s v="3000"/>
    <s v="FLJE00019638"/>
    <s v="CF20-MG310-6310-8870"/>
    <s v="CF20"/>
    <s v="MG310"/>
    <s v="6310"/>
    <x v="2"/>
    <s v=" "/>
    <n v="41.87"/>
    <s v="CN103 Dept Charges"/>
    <x v="0"/>
    <s v="CN103_D"/>
    <s v="Recipient Acct"/>
    <d v="2008-04-30T00:00:00"/>
    <d v="2008-05-04T00:00:00"/>
    <s v="Yes"/>
    <s v="X Operations Manager-Tri-County"/>
    <x v="8"/>
  </r>
  <r>
    <s v="AA"/>
    <s v="3000"/>
    <s v="FLJE00018769"/>
    <s v="CF10-OP310-6240-8870"/>
    <s v="CF10"/>
    <s v="OP310"/>
    <s v="6240"/>
    <x v="2"/>
    <s v=" "/>
    <n v="0.36"/>
    <s v="OP125 Dept Charges"/>
    <x v="0"/>
    <s v="OP125_D"/>
    <s v="Recipient Acct"/>
    <d v="2008-01-31T00:00:00"/>
    <d v="2008-02-08T00:00:00"/>
    <s v="Yes"/>
    <s v="X Operations-Tri-County"/>
    <x v="10"/>
  </r>
  <r>
    <s v="AA"/>
    <s v="3000"/>
    <s v="FLJE00018769"/>
    <s v="CF10-OP310-6250-8870"/>
    <s v="CF10"/>
    <s v="OP310"/>
    <s v="6250"/>
    <x v="2"/>
    <s v=" "/>
    <n v="1.33"/>
    <s v="OP125 Dept Charges"/>
    <x v="0"/>
    <s v="OP125_D"/>
    <s v="Recipient Acct"/>
    <d v="2008-01-31T00:00:00"/>
    <d v="2008-02-08T00:00:00"/>
    <s v="Yes"/>
    <s v="X Operations-Tri-County"/>
    <x v="13"/>
  </r>
  <r>
    <s v="AA"/>
    <s v="3000"/>
    <s v="FLJE00018769"/>
    <s v="CF10-OP310-6230-8870"/>
    <s v="CF10"/>
    <s v="OP310"/>
    <s v="6230"/>
    <x v="2"/>
    <s v=" "/>
    <n v="0.61"/>
    <s v="OP125 Dept Charges"/>
    <x v="0"/>
    <s v="OP125_D"/>
    <s v="Recipient Acct"/>
    <d v="2008-01-31T00:00:00"/>
    <d v="2008-02-08T00:00:00"/>
    <s v="Yes"/>
    <s v="X Operations-Tri-County"/>
    <x v="14"/>
  </r>
  <r>
    <s v="AA"/>
    <s v="3000"/>
    <s v="FLJE00018769"/>
    <s v="CF10-OP310-6120-8870"/>
    <s v="CF10"/>
    <s v="OP310"/>
    <s v="6120"/>
    <x v="2"/>
    <s v=" "/>
    <n v="0.36"/>
    <s v="OP125 Dept Charges"/>
    <x v="0"/>
    <s v="OP125_D"/>
    <s v="Recipient Acct"/>
    <d v="2008-01-31T00:00:00"/>
    <d v="2008-02-08T00:00:00"/>
    <s v="Yes"/>
    <s v="X Operations-Tri-County"/>
    <x v="1"/>
  </r>
  <r>
    <s v="AA"/>
    <s v="3000"/>
    <s v="FLJE00018769"/>
    <s v="CF10-OP310-6120-8870"/>
    <s v="CF10"/>
    <s v="OP310"/>
    <s v="6120"/>
    <x v="2"/>
    <s v=" "/>
    <n v="1.68"/>
    <s v="OP125 Dept Charges"/>
    <x v="0"/>
    <s v="OP125_D"/>
    <s v="Recipient Acct"/>
    <d v="2008-01-31T00:00:00"/>
    <d v="2008-02-08T00:00:00"/>
    <s v="Yes"/>
    <s v="X Operations-Tri-County"/>
    <x v="1"/>
  </r>
  <r>
    <s v="PD"/>
    <s v="3000"/>
    <s v="FLJE00019159"/>
    <s v="CF00-OP300-6120-8890"/>
    <s v="CF00"/>
    <s v="OP300"/>
    <s v="6120"/>
    <x v="1"/>
    <s v=""/>
    <n v="108.28"/>
    <s v="PDTO-0811CUCW"/>
    <x v="0"/>
    <s v="FVN00596"/>
    <s v="FLJE00019159"/>
    <d v="2008-03-13T00:00:00"/>
    <d v="2008-03-13T00:00:00"/>
    <s v="Yes"/>
    <s v="X Engineering and Measurement"/>
    <x v="1"/>
  </r>
  <r>
    <s v="PD"/>
    <s v="3000"/>
    <s v="FLJE00019159"/>
    <s v="CF10-OP310-6120-8870"/>
    <s v="CF10"/>
    <s v="OP310"/>
    <s v="6120"/>
    <x v="2"/>
    <s v=""/>
    <n v="34.03"/>
    <s v="PDTO-0811CUCW"/>
    <x v="0"/>
    <s v="FVN00636"/>
    <s v="FLJE00019159"/>
    <d v="2008-03-13T00:00:00"/>
    <d v="2008-03-13T00:00:00"/>
    <s v="Yes"/>
    <s v="X Operations-Tri-County"/>
    <x v="1"/>
  </r>
  <r>
    <s v="PD"/>
    <s v="3000"/>
    <s v="FLJE00019159"/>
    <s v="CF10-OP310-6120-8940"/>
    <s v="CF10"/>
    <s v="OP310"/>
    <s v="6120"/>
    <x v="6"/>
    <s v=""/>
    <n v="40.78"/>
    <s v="PDTO-0811CUCW"/>
    <x v="0"/>
    <s v="FVN05485"/>
    <s v="FLJE00019159"/>
    <d v="2008-03-13T00:00:00"/>
    <d v="2008-03-13T00:00:00"/>
    <s v="Yes"/>
    <s v="X Operations-Tri-County"/>
    <x v="1"/>
  </r>
  <r>
    <s v="AA"/>
    <s v="3000"/>
    <s v="FLJE00018769"/>
    <s v="CF10-OP310-6240-8920"/>
    <s v="CF10"/>
    <s v="OP310"/>
    <s v="6240"/>
    <x v="0"/>
    <s v=" "/>
    <n v="-1.68"/>
    <s v="CN104 Dept Charges"/>
    <x v="0"/>
    <s v="CN104_D"/>
    <s v="Recipient Acct"/>
    <d v="2008-01-31T00:00:00"/>
    <d v="2008-02-08T00:00:00"/>
    <s v="Yes"/>
    <s v="X Operations-Tri-County"/>
    <x v="10"/>
  </r>
  <r>
    <s v="AA"/>
    <s v="3000"/>
    <s v="FLJE00018769"/>
    <s v="CF10-OP310-6250-8870"/>
    <s v="CF10"/>
    <s v="OP310"/>
    <s v="6250"/>
    <x v="2"/>
    <s v=" "/>
    <n v="28.32"/>
    <s v="CN104 Dept Charges"/>
    <x v="0"/>
    <s v="CN104_D"/>
    <s v="Recipient Acct"/>
    <d v="2008-01-31T00:00:00"/>
    <d v="2008-02-08T00:00:00"/>
    <s v="Yes"/>
    <s v="X Operations-Tri-County"/>
    <x v="13"/>
  </r>
  <r>
    <s v="AA"/>
    <s v="3000"/>
    <s v="FLJE00018769"/>
    <s v="CF10-OP310-6250-8920"/>
    <s v="CF10"/>
    <s v="OP310"/>
    <s v="6250"/>
    <x v="0"/>
    <s v=" "/>
    <n v="6.13"/>
    <s v="CN104 Dept Charges"/>
    <x v="0"/>
    <s v="CN104_D"/>
    <s v="Recipient Acct"/>
    <d v="2008-01-31T00:00:00"/>
    <d v="2008-02-08T00:00:00"/>
    <s v="Yes"/>
    <s v="X Operations-Tri-County"/>
    <x v="13"/>
  </r>
  <r>
    <s v="AA"/>
    <s v="3000"/>
    <s v="FLJE00018769"/>
    <s v="CF10-OP310-6230-8870"/>
    <s v="CF10"/>
    <s v="OP310"/>
    <s v="6230"/>
    <x v="2"/>
    <s v=" "/>
    <n v="244.09"/>
    <s v="CN104 Dept Charges"/>
    <x v="0"/>
    <s v="CN104_D"/>
    <s v="Recipient Acct"/>
    <d v="2008-01-31T00:00:00"/>
    <d v="2008-02-08T00:00:00"/>
    <s v="Yes"/>
    <s v="X Operations-Tri-County"/>
    <x v="14"/>
  </r>
  <r>
    <s v="AA"/>
    <s v="3000"/>
    <s v="FLJE00018769"/>
    <s v="CF10-OP310-6230-8920"/>
    <s v="CF10"/>
    <s v="OP310"/>
    <s v="6230"/>
    <x v="0"/>
    <s v=" "/>
    <n v="52.84"/>
    <s v="CN104 Dept Charges"/>
    <x v="0"/>
    <s v="CN104_D"/>
    <s v="Recipient Acct"/>
    <d v="2008-01-31T00:00:00"/>
    <d v="2008-02-08T00:00:00"/>
    <s v="Yes"/>
    <s v="X Operations-Tri-County"/>
    <x v="14"/>
  </r>
  <r>
    <s v="AA"/>
    <s v="3000"/>
    <s v="FLJE00018769"/>
    <s v="CF10-OP310-6240-8870"/>
    <s v="CF10"/>
    <s v="OP310"/>
    <s v="6240"/>
    <x v="2"/>
    <s v=" "/>
    <n v="-7.74"/>
    <s v="CN104 Dept Charges"/>
    <x v="0"/>
    <s v="CN104_D"/>
    <s v="Recipient Acct"/>
    <d v="2008-01-31T00:00:00"/>
    <d v="2008-02-08T00:00:00"/>
    <s v="Yes"/>
    <s v="X Operations-Tri-County"/>
    <x v="10"/>
  </r>
  <r>
    <s v="AA"/>
    <s v="3000"/>
    <s v="FLJE00018769"/>
    <s v="CF10-OP310-6120-8870"/>
    <s v="CF10"/>
    <s v="OP310"/>
    <s v="6120"/>
    <x v="2"/>
    <s v=" "/>
    <n v="132.34"/>
    <s v="CN104 Dept Charges"/>
    <x v="0"/>
    <s v="CN104_D"/>
    <s v="Recipient Acct"/>
    <d v="2008-01-31T00:00:00"/>
    <d v="2008-02-08T00:00:00"/>
    <s v="Yes"/>
    <s v="X Operations-Tri-County"/>
    <x v="1"/>
  </r>
  <r>
    <s v="AA"/>
    <s v="3000"/>
    <s v="FLJE00018769"/>
    <s v="CF10-OP310-6120-8920"/>
    <s v="CF10"/>
    <s v="OP310"/>
    <s v="6120"/>
    <x v="0"/>
    <s v=" "/>
    <n v="28.65"/>
    <s v="CN104 Dept Charges"/>
    <x v="0"/>
    <s v="CN104_D"/>
    <s v="Recipient Acct"/>
    <d v="2008-01-31T00:00:00"/>
    <d v="2008-02-08T00:00:00"/>
    <s v="Yes"/>
    <s v="X Operations-Tri-County"/>
    <x v="1"/>
  </r>
  <r>
    <s v="AA"/>
    <s v="3000"/>
    <s v="FLJE00018769"/>
    <s v="CF10-OP310-6120-8870"/>
    <s v="CF10"/>
    <s v="OP310"/>
    <s v="6120"/>
    <x v="2"/>
    <s v=" "/>
    <n v="24.05"/>
    <s v="CN104 Dept Charges"/>
    <x v="0"/>
    <s v="CN104_D"/>
    <s v="Recipient Acct"/>
    <d v="2008-01-31T00:00:00"/>
    <d v="2008-02-08T00:00:00"/>
    <s v="Yes"/>
    <s v="X Operations-Tri-County"/>
    <x v="1"/>
  </r>
  <r>
    <s v="AA"/>
    <s v="3000"/>
    <s v="FLJE00018769"/>
    <s v="CF10-OP310-6120-8920"/>
    <s v="CF10"/>
    <s v="OP310"/>
    <s v="6120"/>
    <x v="0"/>
    <s v=" "/>
    <n v="5.21"/>
    <s v="CN104 Dept Charges"/>
    <x v="0"/>
    <s v="CN104_D"/>
    <s v="Recipient Acct"/>
    <d v="2008-01-31T00:00:00"/>
    <d v="2008-02-08T00:00:00"/>
    <s v="Yes"/>
    <s v="X Operations-Tri-County"/>
    <x v="1"/>
  </r>
  <r>
    <s v="SYS-AP"/>
    <s v="3000"/>
    <s v="FLJE00018609"/>
    <s v="CF10-FC300-7830-8930"/>
    <s v="CF10"/>
    <s v="FC300"/>
    <s v="7830"/>
    <x v="3"/>
    <s v=""/>
    <n v="915"/>
    <s v="PRECISION METER REPAIR INC"/>
    <x v="0"/>
    <s v="4453"/>
    <s v="FVO0039035"/>
    <d v="2008-01-15T00:00:00"/>
    <d v="2008-01-17T00:00:00"/>
    <s v="Yes"/>
    <s v="X Facilities-Florida"/>
    <x v="2"/>
  </r>
  <r>
    <s v="AA"/>
    <s v="3000"/>
    <s v="FLJE00019318"/>
    <s v="CF00-OP300-6120-8940"/>
    <s v="CF00"/>
    <s v="OP300"/>
    <s v="6120"/>
    <x v="6"/>
    <s v=" "/>
    <n v="-2.81"/>
    <s v="OP112 Payroll Accrual 1"/>
    <x v="0"/>
    <s v="Z_OP112_PA1"/>
    <s v="FLJE00019317"/>
    <d v="2008-04-30T00:00:00"/>
    <d v="2008-05-05T00:00:00"/>
    <s v="Yes"/>
    <s v="X Engineering and Measurement"/>
    <x v="1"/>
  </r>
  <r>
    <s v="PD"/>
    <s v="3000"/>
    <s v="FLJE00019159"/>
    <s v="CF00-OP300-6120-8890"/>
    <s v="CF00"/>
    <s v="OP300"/>
    <s v="6120"/>
    <x v="1"/>
    <s v=""/>
    <n v="61.1"/>
    <s v="PDTO-0811CUCW"/>
    <x v="0"/>
    <s v="FVN00837"/>
    <s v="FLJE00019159"/>
    <d v="2008-03-13T00:00:00"/>
    <d v="2008-03-13T00:00:00"/>
    <s v="Yes"/>
    <s v="X Engineering and Measurement"/>
    <x v="1"/>
  </r>
  <r>
    <s v="AA"/>
    <s v="3000"/>
    <s v="FLJE00018790"/>
    <s v="CF00-OP300-6120-8910"/>
    <s v="CF00"/>
    <s v="OP300"/>
    <s v="6120"/>
    <x v="5"/>
    <s v=" "/>
    <n v="-5.1100000000000003"/>
    <s v="OP112 Payroll Accrual 1"/>
    <x v="0"/>
    <s v="Z_OP112_PA1"/>
    <s v="FLJE00018783"/>
    <d v="2008-02-29T00:00:00"/>
    <d v="2008-03-05T00:00:00"/>
    <s v="Yes"/>
    <s v="X Engineering and Measurement"/>
    <x v="1"/>
  </r>
  <r>
    <s v="AA"/>
    <s v="3000"/>
    <s v="FLJE00018790"/>
    <s v="CF00-OP300-6120-8940"/>
    <s v="CF00"/>
    <s v="OP300"/>
    <s v="6120"/>
    <x v="6"/>
    <s v=" "/>
    <n v="-5.84"/>
    <s v="OP112 Payroll Accrual 1"/>
    <x v="0"/>
    <s v="Z_OP112_PA1"/>
    <s v="FLJE00018783"/>
    <d v="2008-02-29T00:00:00"/>
    <d v="2008-03-05T00:00:00"/>
    <s v="Yes"/>
    <s v="X Engineering and Measurement"/>
    <x v="1"/>
  </r>
  <r>
    <s v="AA"/>
    <s v="3000"/>
    <s v="FLJE00018790"/>
    <s v="CF00-OP300-6120-8870"/>
    <s v="CF00"/>
    <s v="OP300"/>
    <s v="6120"/>
    <x v="2"/>
    <s v=" "/>
    <n v="-7.88"/>
    <s v="OP112 Payroll Accrual 1"/>
    <x v="0"/>
    <s v="Z_OP112_PA1"/>
    <s v="FLJE00018783"/>
    <d v="2008-02-29T00:00:00"/>
    <d v="2008-03-05T00:00:00"/>
    <s v="Yes"/>
    <s v="X Engineering and Measurement"/>
    <x v="1"/>
  </r>
  <r>
    <s v="AA"/>
    <s v="3000"/>
    <s v="FLJE00018790"/>
    <s v="CF00-OP300-6120-8890"/>
    <s v="CF00"/>
    <s v="OP300"/>
    <s v="6120"/>
    <x v="1"/>
    <s v=" "/>
    <n v="-36.909999999999997"/>
    <s v="OP112 Payroll Accrual 1"/>
    <x v="0"/>
    <s v="Z_OP112_PA1"/>
    <s v="FLJE00018783"/>
    <d v="2008-02-29T00:00:00"/>
    <d v="2008-03-05T00:00:00"/>
    <s v="Yes"/>
    <s v="X Engineering and Measurement"/>
    <x v="1"/>
  </r>
  <r>
    <s v="AA"/>
    <s v="3000"/>
    <s v="FLJE00018790"/>
    <s v="CF00-OP300-6120-8900"/>
    <s v="CF00"/>
    <s v="OP300"/>
    <s v="6120"/>
    <x v="4"/>
    <s v=" "/>
    <n v="-41.39"/>
    <s v="OP112 Payroll Accrual 1"/>
    <x v="0"/>
    <s v="Z_OP112_PA1"/>
    <s v="FLJE00018783"/>
    <d v="2008-02-29T00:00:00"/>
    <d v="2008-03-05T00:00:00"/>
    <s v="Yes"/>
    <s v="X Engineering and Measurement"/>
    <x v="1"/>
  </r>
  <r>
    <s v="AA"/>
    <s v="3000"/>
    <s v="FLJE00018790"/>
    <s v="CF00-OP300-6110-8940"/>
    <s v="CF00"/>
    <s v="OP300"/>
    <s v="6110"/>
    <x v="6"/>
    <s v=" "/>
    <n v="-26.2"/>
    <s v="OP112 Payroll Accrual 1"/>
    <x v="0"/>
    <s v="Z_OP112_PA1"/>
    <s v="FLJE00018783"/>
    <d v="2008-02-29T00:00:00"/>
    <d v="2008-03-05T00:00:00"/>
    <s v="Yes"/>
    <s v="X Engineering and Measurement"/>
    <x v="0"/>
  </r>
  <r>
    <s v="AA"/>
    <s v="3000"/>
    <s v="FLJE00018790"/>
    <s v="CF00-OP300-6110-8870"/>
    <s v="CF00"/>
    <s v="OP300"/>
    <s v="6110"/>
    <x v="2"/>
    <s v=" "/>
    <n v="-35.369999999999997"/>
    <s v="OP112 Payroll Accrual 1"/>
    <x v="0"/>
    <s v="Z_OP112_PA1"/>
    <s v="FLJE00018783"/>
    <d v="2008-02-29T00:00:00"/>
    <d v="2008-03-05T00:00:00"/>
    <s v="Yes"/>
    <s v="X Engineering and Measurement"/>
    <x v="0"/>
  </r>
  <r>
    <s v="AA"/>
    <s v="3000"/>
    <s v="FLJE00018790"/>
    <s v="CF00-OP300-6110-8890"/>
    <s v="CF00"/>
    <s v="OP300"/>
    <s v="6110"/>
    <x v="1"/>
    <s v=" "/>
    <n v="-165.69"/>
    <s v="OP112 Payroll Accrual 1"/>
    <x v="0"/>
    <s v="Z_OP112_PA1"/>
    <s v="FLJE00018783"/>
    <d v="2008-02-29T00:00:00"/>
    <d v="2008-03-05T00:00:00"/>
    <s v="Yes"/>
    <s v="X Engineering and Measurement"/>
    <x v="0"/>
  </r>
  <r>
    <s v="AA"/>
    <s v="3000"/>
    <s v="FLJE00018790"/>
    <s v="CF00-OP300-6110-8900"/>
    <s v="CF00"/>
    <s v="OP300"/>
    <s v="6110"/>
    <x v="4"/>
    <s v=" "/>
    <n v="-185.81"/>
    <s v="OP112 Payroll Accrual 1"/>
    <x v="0"/>
    <s v="Z_OP112_PA1"/>
    <s v="FLJE00018783"/>
    <d v="2008-02-29T00:00:00"/>
    <d v="2008-03-05T00:00:00"/>
    <s v="Yes"/>
    <s v="X Engineering and Measurement"/>
    <x v="0"/>
  </r>
  <r>
    <s v="AA"/>
    <s v="3000"/>
    <s v="FLJE00018790"/>
    <s v="CF00-OP300-6110-8910"/>
    <s v="CF00"/>
    <s v="OP300"/>
    <s v="6110"/>
    <x v="5"/>
    <s v=" "/>
    <n v="-22.96"/>
    <s v="OP112 Payroll Accrual 1"/>
    <x v="0"/>
    <s v="Z_OP112_PA1"/>
    <s v="FLJE00018783"/>
    <d v="2008-02-29T00:00:00"/>
    <d v="2008-03-05T00:00:00"/>
    <s v="Yes"/>
    <s v="X Engineering and Measurement"/>
    <x v="0"/>
  </r>
  <r>
    <s v="SYS-AP"/>
    <s v="3000"/>
    <s v="FLJE00018682"/>
    <s v="CF00-OP300-7290-8940"/>
    <s v="CF00"/>
    <s v="OP300"/>
    <s v="7290"/>
    <x v="6"/>
    <s v=""/>
    <n v="1600"/>
    <s v="JEM-TECH INCORPORATED"/>
    <x v="0"/>
    <s v="INV-112"/>
    <s v="FVO0039471"/>
    <d v="2008-01-30T00:00:00"/>
    <d v="2008-02-04T00:00:00"/>
    <s v="Yes"/>
    <s v="X Engineering and Measurement"/>
    <x v="3"/>
  </r>
  <r>
    <s v="SYS-AP"/>
    <s v="3000"/>
    <s v="FLJE00018647"/>
    <s v="CF20-FC300-7830-8930"/>
    <s v="CF20"/>
    <s v="FC300"/>
    <s v="7830"/>
    <x v="3"/>
    <s v=""/>
    <n v="201"/>
    <s v="PRECISION METER REPAIR INC"/>
    <x v="0"/>
    <s v="4459"/>
    <s v="FVO0039216"/>
    <d v="2008-01-22T00:00:00"/>
    <d v="2008-01-23T00:00:00"/>
    <s v="Yes"/>
    <s v="X Facilities-Florida"/>
    <x v="2"/>
  </r>
  <r>
    <s v="SYS-AP"/>
    <s v="3000"/>
    <s v="FLJE00018647"/>
    <s v="CF20-FC300-7830-8930"/>
    <s v="CF20"/>
    <s v="FC300"/>
    <s v="7830"/>
    <x v="3"/>
    <s v=""/>
    <n v="80"/>
    <s v="PRECISION METER REPAIR INC"/>
    <x v="0"/>
    <s v="4459"/>
    <s v="FVO0039216"/>
    <d v="2008-01-22T00:00:00"/>
    <d v="2008-01-23T00:00:00"/>
    <s v="Yes"/>
    <s v="X Facilities-Florida"/>
    <x v="2"/>
  </r>
  <r>
    <s v="SYS-AP"/>
    <s v="3000"/>
    <s v="FLJE00018647"/>
    <s v="CF10-FC300-7830-8930"/>
    <s v="CF10"/>
    <s v="FC300"/>
    <s v="7830"/>
    <x v="3"/>
    <s v=""/>
    <n v="80"/>
    <s v="PRECISION METER REPAIR INC"/>
    <x v="0"/>
    <s v="4459"/>
    <s v="FVO0039216"/>
    <d v="2008-01-22T00:00:00"/>
    <d v="2008-01-23T00:00:00"/>
    <s v="Yes"/>
    <s v="X Facilities-Florida"/>
    <x v="2"/>
  </r>
  <r>
    <s v="SYS-AP"/>
    <s v="3000"/>
    <s v="FLJE00018949"/>
    <s v="CF10-FC300-7830-8930"/>
    <s v="CF10"/>
    <s v="FC300"/>
    <s v="7830"/>
    <x v="3"/>
    <s v=""/>
    <n v="600"/>
    <s v="PRECISION METER REPAIR INC"/>
    <x v="0"/>
    <s v="4471"/>
    <s v="FVO0039923"/>
    <d v="2008-02-27T00:00:00"/>
    <d v="2008-03-03T00:00:00"/>
    <s v="Yes"/>
    <s v="X Facilities-Florida"/>
    <x v="2"/>
  </r>
  <r>
    <s v="PD"/>
    <s v="3000"/>
    <s v="FLJE00018772"/>
    <s v="CF10-OP310-6120-8930"/>
    <s v="CF10"/>
    <s v="OP310"/>
    <s v="6120"/>
    <x v="3"/>
    <s v=""/>
    <n v="18.38"/>
    <s v="PDTO-0806CUCW"/>
    <x v="0"/>
    <s v="FVN05456"/>
    <s v="FLJE00018772"/>
    <d v="2008-02-08T00:00:00"/>
    <d v="2008-02-08T00:00:00"/>
    <s v="Yes"/>
    <s v="X Operations-Tri-County"/>
    <x v="1"/>
  </r>
  <r>
    <s v="PD"/>
    <s v="3000"/>
    <s v="FLJE00019567"/>
    <s v="CF00-OP300-6110-8900"/>
    <s v="CF00"/>
    <s v="OP300"/>
    <s v="6110"/>
    <x v="4"/>
    <s v=""/>
    <n v="198.55"/>
    <s v="PDTR-0817CUCW"/>
    <x v="0"/>
    <s v="FVN00596"/>
    <s v="FLJE00019567"/>
    <d v="2008-04-25T00:00:00"/>
    <d v="2008-04-28T00:00:00"/>
    <s v="Yes"/>
    <s v="X Engineering and Measurement"/>
    <x v="0"/>
  </r>
  <r>
    <s v="PD"/>
    <s v="3000"/>
    <s v="FLJE00019567"/>
    <s v="CF00-OP300-6110-8940"/>
    <s v="CF00"/>
    <s v="OP300"/>
    <s v="6110"/>
    <x v="6"/>
    <s v=""/>
    <n v="18.05"/>
    <s v="PDTR-0817CUCW"/>
    <x v="0"/>
    <s v="FVN00596"/>
    <s v="FLJE00019567"/>
    <d v="2008-04-25T00:00:00"/>
    <d v="2008-04-28T00:00:00"/>
    <s v="Yes"/>
    <s v="X Engineering and Measurement"/>
    <x v="0"/>
  </r>
  <r>
    <s v="E4SE-ADJ"/>
    <s v="CU00"/>
    <s v="JRNL00038749"/>
    <s v="CF10-FC300-7830-8920"/>
    <s v="CF10"/>
    <s v="FC300"/>
    <s v="7830"/>
    <x v="0"/>
    <s v=""/>
    <n v="395.35"/>
    <s v="FAN117"/>
    <x v="0"/>
    <s v=""/>
    <s v="JRNL00038749"/>
    <d v="2008-12-31T00:00:00"/>
    <d v="2009-01-06T00:00:00"/>
    <s v="Yes"/>
    <s v="X Facilities-Florida"/>
    <x v="2"/>
  </r>
  <r>
    <s v="PY"/>
    <s v="CU00"/>
    <s v="JRNL00027191"/>
    <s v="CF00-OP300-6110-8890"/>
    <s v="CF00"/>
    <s v="OP300"/>
    <s v="6110"/>
    <x v="1"/>
    <s v=""/>
    <n v="81.459999999999994"/>
    <s v="CU W24-Salaries"/>
    <x v="0"/>
    <s v=""/>
    <s v="JRNL00027191"/>
    <d v="2008-06-13T00:00:00"/>
    <d v="2008-07-01T00:00:00"/>
    <s v="Yes"/>
    <s v="X Engineering and Measurement"/>
    <x v="0"/>
  </r>
  <r>
    <s v="PY"/>
    <s v="CU00"/>
    <s v="JRNL00027191"/>
    <s v="CF00-OP300-6110-8910"/>
    <s v="CF00"/>
    <s v="OP300"/>
    <s v="6110"/>
    <x v="5"/>
    <s v=""/>
    <n v="162.91999999999999"/>
    <s v="CU W24-Salaries"/>
    <x v="0"/>
    <s v=""/>
    <s v="JRNL00027191"/>
    <d v="2008-06-13T00:00:00"/>
    <d v="2008-07-01T00:00:00"/>
    <s v="Yes"/>
    <s v="X Engineering and Measurement"/>
    <x v="0"/>
  </r>
  <r>
    <s v="PY"/>
    <s v="CU00"/>
    <s v="JRNL00027191"/>
    <s v="CF20-OP320-6110-8890"/>
    <s v="CF20"/>
    <s v="OP320"/>
    <s v="6110"/>
    <x v="1"/>
    <s v=""/>
    <n v="137.63999999999999"/>
    <s v="CU W24-Salaries"/>
    <x v="0"/>
    <s v=""/>
    <s v="JRNL00027191"/>
    <d v="2008-06-13T00:00:00"/>
    <d v="2008-07-01T00:00:00"/>
    <s v="Yes"/>
    <s v="X Operations-Citrus County"/>
    <x v="0"/>
  </r>
  <r>
    <s v="PY"/>
    <s v="CU00"/>
    <s v="JRNL00027191"/>
    <s v="CF10-OP310-6110-8870"/>
    <s v="CF10"/>
    <s v="OP310"/>
    <s v="6110"/>
    <x v="2"/>
    <s v=""/>
    <n v="1038.74"/>
    <s v="CU W24-Salaries"/>
    <x v="0"/>
    <s v=""/>
    <s v="JRNL00027191"/>
    <d v="2008-06-13T00:00:00"/>
    <d v="2008-07-01T00:00:00"/>
    <s v="Yes"/>
    <s v="X Operations-Tri-County"/>
    <x v="0"/>
  </r>
  <r>
    <s v="PY"/>
    <s v="CU00"/>
    <s v="JRNL00027191"/>
    <s v="CF10-OP310-6110-8930"/>
    <s v="CF10"/>
    <s v="OP310"/>
    <s v="6110"/>
    <x v="3"/>
    <s v=""/>
    <n v="122.45"/>
    <s v="CU W24-Salaries"/>
    <x v="0"/>
    <s v=""/>
    <s v="JRNL00027191"/>
    <d v="2008-06-13T00:00:00"/>
    <d v="2008-07-01T00:00:00"/>
    <s v="Yes"/>
    <s v="X Operations-Tri-County"/>
    <x v="0"/>
  </r>
  <r>
    <s v="PD"/>
    <s v="3000"/>
    <s v="FLJE00018894"/>
    <s v="CF10-OP310-6120-8920"/>
    <s v="CF10"/>
    <s v="OP310"/>
    <s v="6120"/>
    <x v="0"/>
    <s v=""/>
    <n v="30.51"/>
    <s v="PDTO-0807CUCW"/>
    <x v="0"/>
    <s v="FVN00293"/>
    <s v="FLJE00018894"/>
    <d v="2008-02-18T00:00:00"/>
    <d v="2008-02-26T00:00:00"/>
    <s v="Yes"/>
    <s v="X Operations-Tri-County"/>
    <x v="1"/>
  </r>
  <r>
    <s v="PD"/>
    <s v="3000"/>
    <s v="FLJE00018894"/>
    <s v="CF00-OP300-6120-8900"/>
    <s v="CF00"/>
    <s v="OP300"/>
    <s v="6120"/>
    <x v="4"/>
    <s v=""/>
    <n v="27.07"/>
    <s v="PDTO-0807CUCW"/>
    <x v="0"/>
    <s v="FVN00596"/>
    <s v="FLJE00018894"/>
    <d v="2008-02-18T00:00:00"/>
    <d v="2008-02-26T00:00:00"/>
    <s v="Yes"/>
    <s v="X Engineering and Measurement"/>
    <x v="1"/>
  </r>
  <r>
    <s v="PD"/>
    <s v="3000"/>
    <s v="FLJE00018894"/>
    <s v="CF10-OP310-6120-8870"/>
    <s v="CF10"/>
    <s v="OP310"/>
    <s v="6120"/>
    <x v="2"/>
    <s v=""/>
    <n v="72.63"/>
    <s v="PDTO-0807CUCW"/>
    <x v="0"/>
    <s v="FVN00922"/>
    <s v="FLJE00018894"/>
    <d v="2008-02-18T00:00:00"/>
    <d v="2008-02-26T00:00:00"/>
    <s v="Yes"/>
    <s v="X Operations-Tri-County"/>
    <x v="1"/>
  </r>
  <r>
    <s v="PD"/>
    <s v="3000"/>
    <s v="FLJE00018894"/>
    <s v="CF00-OP300-6120-8910"/>
    <s v="CF00"/>
    <s v="OP300"/>
    <s v="6120"/>
    <x v="5"/>
    <s v=""/>
    <n v="67.680000000000007"/>
    <s v="PDTO-0807CUCW"/>
    <x v="0"/>
    <s v="FVN00596"/>
    <s v="FLJE00018894"/>
    <d v="2008-02-18T00:00:00"/>
    <d v="2008-02-26T00:00:00"/>
    <s v="Yes"/>
    <s v="X Engineering and Measurement"/>
    <x v="1"/>
  </r>
  <r>
    <s v="AA"/>
    <s v="CU00"/>
    <s v="JRNL00031519"/>
    <s v="CF20-OP320-6110-8870"/>
    <s v="CF20"/>
    <s v="OP320"/>
    <s v="6110"/>
    <x v="2"/>
    <s v=" "/>
    <n v="-28.5"/>
    <s v="OP320_Payroll Accrual 1A"/>
    <x v="0"/>
    <s v="8_OP320_PA1A"/>
    <s v="Recipient Acct"/>
    <d v="2008-09-30T00:00:00"/>
    <d v="2008-10-06T00:00:00"/>
    <s v="Yes"/>
    <s v="X Operations-Citrus County"/>
    <x v="0"/>
  </r>
  <r>
    <s v="AA"/>
    <s v="CU00"/>
    <s v="JRNL00031517"/>
    <s v="CF20-OP320-6110-8870"/>
    <s v="CF20"/>
    <s v="OP320"/>
    <s v="6110"/>
    <x v="2"/>
    <s v=" "/>
    <n v="28.5"/>
    <s v="OP320_Payroll Accrual 1A"/>
    <x v="0"/>
    <s v="8_OP320_PA1A"/>
    <s v="Recipient Acct"/>
    <d v="2008-08-31T00:00:00"/>
    <d v="2008-09-05T00:00:00"/>
    <s v="Yes"/>
    <s v="X Operations-Citrus County"/>
    <x v="0"/>
  </r>
  <r>
    <s v="AA"/>
    <s v="3000"/>
    <s v="FLJE00019308"/>
    <s v="CF10-OP310-6310-8930"/>
    <s v="CF10"/>
    <s v="OP310"/>
    <s v="6310"/>
    <x v="3"/>
    <s v=" "/>
    <n v="214.27"/>
    <s v="SV103 Dept Charges"/>
    <x v="0"/>
    <s v="SV103_D"/>
    <s v="Recipient Acct"/>
    <d v="2008-03-31T00:00:00"/>
    <d v="2008-04-03T00:00:00"/>
    <s v="Yes"/>
    <s v="X Operations-Tri-County"/>
    <x v="8"/>
  </r>
  <r>
    <s v="AA"/>
    <s v="3000"/>
    <s v="FLJE00019308"/>
    <s v="CF10-OP310-6390-8930"/>
    <s v="CF10"/>
    <s v="OP310"/>
    <s v="6390"/>
    <x v="3"/>
    <s v=" "/>
    <n v="46.41"/>
    <s v="SV103 Dept Charges"/>
    <x v="0"/>
    <s v="SV103_D"/>
    <s v="Recipient Acct"/>
    <d v="2008-03-31T00:00:00"/>
    <d v="2008-04-03T00:00:00"/>
    <s v="Yes"/>
    <s v="X Operations-Tri-County"/>
    <x v="7"/>
  </r>
  <r>
    <s v="AA"/>
    <s v="3000"/>
    <s v="FLJE00019308"/>
    <s v="CF10-OP310-6290-8930"/>
    <s v="CF10"/>
    <s v="OP310"/>
    <s v="6290"/>
    <x v="3"/>
    <s v=" "/>
    <n v="44.09"/>
    <s v="SV103 Dept Charges"/>
    <x v="0"/>
    <s v="SV103_D"/>
    <s v="Recipient Acct"/>
    <d v="2008-03-31T00:00:00"/>
    <d v="2008-04-03T00:00:00"/>
    <s v="Yes"/>
    <s v="X Operations-Tri-County"/>
    <x v="9"/>
  </r>
  <r>
    <s v="AA"/>
    <s v="3000"/>
    <s v="FLJE00019308"/>
    <s v="CF10-OP310-6240-8930"/>
    <s v="CF10"/>
    <s v="OP310"/>
    <s v="6240"/>
    <x v="3"/>
    <s v=" "/>
    <n v="24.93"/>
    <s v="SV103 Dept Charges"/>
    <x v="0"/>
    <s v="SV103_D"/>
    <s v="Recipient Acct"/>
    <d v="2008-03-31T00:00:00"/>
    <d v="2008-04-03T00:00:00"/>
    <s v="Yes"/>
    <s v="X Operations-Tri-County"/>
    <x v="10"/>
  </r>
  <r>
    <s v="AA"/>
    <s v="3000"/>
    <s v="FLJE00019308"/>
    <s v="CF10-OP310-6250-8930"/>
    <s v="CF10"/>
    <s v="OP310"/>
    <s v="6250"/>
    <x v="3"/>
    <s v=" "/>
    <n v="18.41"/>
    <s v="SV103 Dept Charges"/>
    <x v="0"/>
    <s v="SV103_D"/>
    <s v="Recipient Acct"/>
    <d v="2008-03-31T00:00:00"/>
    <d v="2008-04-03T00:00:00"/>
    <s v="Yes"/>
    <s v="X Operations-Tri-County"/>
    <x v="13"/>
  </r>
  <r>
    <s v="AA"/>
    <s v="3000"/>
    <s v="FLJE00019308"/>
    <s v="CF10-OP310-6230-8930"/>
    <s v="CF10"/>
    <s v="OP310"/>
    <s v="6230"/>
    <x v="3"/>
    <s v=" "/>
    <n v="10.48"/>
    <s v="SV103 Dept Charges"/>
    <x v="0"/>
    <s v="SV103_D"/>
    <s v="Recipient Acct"/>
    <d v="2008-03-31T00:00:00"/>
    <d v="2008-04-03T00:00:00"/>
    <s v="Yes"/>
    <s v="X Operations-Tri-County"/>
    <x v="14"/>
  </r>
  <r>
    <s v="AA"/>
    <s v="3000"/>
    <s v="FLJE00019308"/>
    <s v="CF10-OP310-6120-8930"/>
    <s v="CF10"/>
    <s v="OP310"/>
    <s v="6120"/>
    <x v="3"/>
    <s v=" "/>
    <n v="50.4"/>
    <s v="SV103 Dept Charges"/>
    <x v="0"/>
    <s v="SV103_D"/>
    <s v="Recipient Acct"/>
    <d v="2008-03-31T00:00:00"/>
    <d v="2008-04-03T00:00:00"/>
    <s v="Yes"/>
    <s v="X Operations-Tri-County"/>
    <x v="1"/>
  </r>
  <r>
    <s v="AA"/>
    <s v="3000"/>
    <s v="FLJE00019308"/>
    <s v="CF10-OP310-6210-8930"/>
    <s v="CF10"/>
    <s v="OP310"/>
    <s v="6210"/>
    <x v="3"/>
    <s v=" "/>
    <n v="11.57"/>
    <s v="SV103 Dept Charges"/>
    <x v="0"/>
    <s v="SV103_D"/>
    <s v="Recipient Acct"/>
    <d v="2008-03-31T00:00:00"/>
    <d v="2008-04-03T00:00:00"/>
    <s v="Yes"/>
    <s v="X Operations-Tri-County"/>
    <x v="12"/>
  </r>
  <r>
    <s v="AA"/>
    <s v="3000"/>
    <s v="FLJE00019308"/>
    <s v="CF10-OP310-6120-8930"/>
    <s v="CF10"/>
    <s v="OP310"/>
    <s v="6120"/>
    <x v="3"/>
    <s v=" "/>
    <n v="9.84"/>
    <s v="SV103 Dept Charges"/>
    <x v="0"/>
    <s v="SV103_D"/>
    <s v="Recipient Acct"/>
    <d v="2008-03-31T00:00:00"/>
    <d v="2008-04-03T00:00:00"/>
    <s v="Yes"/>
    <s v="X Operations-Tri-County"/>
    <x v="1"/>
  </r>
  <r>
    <s v="PY"/>
    <s v="CU00"/>
    <s v="JRNL00037069"/>
    <s v="CF00-OP300-6120-8870"/>
    <s v="CF00"/>
    <s v="OP300"/>
    <s v="6120"/>
    <x v="2"/>
    <s v=""/>
    <n v="162.69999999999999"/>
    <s v="CU W45-OT/On Call/CT"/>
    <x v="0"/>
    <s v=""/>
    <s v="JRNL00037069"/>
    <d v="2008-11-07T00:00:00"/>
    <d v="2008-12-01T00:00:00"/>
    <s v="Yes"/>
    <s v="X Engineering and Measurement"/>
    <x v="1"/>
  </r>
  <r>
    <s v="PY"/>
    <s v="CU00"/>
    <s v="JRNL00037069"/>
    <s v="CF00-OP300-6120-8910"/>
    <s v="CF00"/>
    <s v="OP300"/>
    <s v="6120"/>
    <x v="5"/>
    <s v=""/>
    <n v="65.08"/>
    <s v="CU W45-OT/On Call/CT"/>
    <x v="0"/>
    <s v=""/>
    <s v="JRNL00037069"/>
    <d v="2008-11-07T00:00:00"/>
    <d v="2008-12-01T00:00:00"/>
    <s v="Yes"/>
    <s v="X Engineering and Measurement"/>
    <x v="1"/>
  </r>
  <r>
    <s v="AA"/>
    <s v="3000"/>
    <s v="FLJE00019318"/>
    <s v="CF10-MG310-6110-8940"/>
    <s v="CF10"/>
    <s v="MG310"/>
    <s v="6110"/>
    <x v="6"/>
    <s v=" "/>
    <n v="-140.84"/>
    <s v="CN103 Payroll Accrual 1"/>
    <x v="0"/>
    <s v="Z_CN103_PA1"/>
    <s v="FLJE00019317"/>
    <d v="2008-04-30T00:00:00"/>
    <d v="2008-05-05T00:00:00"/>
    <s v="Yes"/>
    <s v="X Operations Manager-Tri-County"/>
    <x v="0"/>
  </r>
  <r>
    <s v="AA"/>
    <s v="3000"/>
    <s v="FLJE00019318"/>
    <s v="CF20-MG310-6110-8870"/>
    <s v="CF20"/>
    <s v="MG310"/>
    <s v="6110"/>
    <x v="2"/>
    <s v=" "/>
    <n v="-70.42"/>
    <s v="CN103 Payroll Accrual 1"/>
    <x v="0"/>
    <s v="Z_CN103_PA1"/>
    <s v="FLJE00019317"/>
    <d v="2008-04-30T00:00:00"/>
    <d v="2008-05-05T00:00:00"/>
    <s v="Yes"/>
    <s v="X Operations Manager-Tri-County"/>
    <x v="0"/>
  </r>
  <r>
    <s v="AA"/>
    <s v="3000"/>
    <s v="FLJE00018783"/>
    <s v="CF10-MG310-6110-8870"/>
    <s v="CF10"/>
    <s v="MG310"/>
    <s v="6110"/>
    <x v="2"/>
    <s v=" "/>
    <n v="380.52"/>
    <s v="CN103 Payroll Accrual 1"/>
    <x v="0"/>
    <s v="Z_CN103_PA1"/>
    <s v="Recipient Acct"/>
    <d v="2008-01-31T00:00:00"/>
    <d v="2008-02-08T00:00:00"/>
    <s v="Yes"/>
    <s v="X Operations Manager-Tri-County"/>
    <x v="0"/>
  </r>
  <r>
    <s v="AA"/>
    <s v="3000"/>
    <s v="FLJE00018783"/>
    <s v="CF10-MG310-6110-8910"/>
    <s v="CF10"/>
    <s v="MG310"/>
    <s v="6110"/>
    <x v="5"/>
    <s v=" "/>
    <n v="54.36"/>
    <s v="CN103 Payroll Accrual 1"/>
    <x v="0"/>
    <s v="Z_CN103_PA1"/>
    <s v="Recipient Acct"/>
    <d v="2008-01-31T00:00:00"/>
    <d v="2008-02-08T00:00:00"/>
    <s v="Yes"/>
    <s v="X Operations Manager-Tri-County"/>
    <x v="0"/>
  </r>
  <r>
    <s v="AA"/>
    <s v="3000"/>
    <s v="FLJE00018783"/>
    <s v="CF10-MG310-6110-8930"/>
    <s v="CF10"/>
    <s v="MG310"/>
    <s v="6110"/>
    <x v="3"/>
    <s v=" "/>
    <n v="27.18"/>
    <s v="CN103 Payroll Accrual 1"/>
    <x v="0"/>
    <s v="Z_CN103_PA1"/>
    <s v="Recipient Acct"/>
    <d v="2008-01-31T00:00:00"/>
    <d v="2008-02-08T00:00:00"/>
    <s v="Yes"/>
    <s v="X Operations Manager-Tri-County"/>
    <x v="0"/>
  </r>
  <r>
    <s v="AA"/>
    <s v="3000"/>
    <s v="FLJE00018783"/>
    <s v="CF10-MG310-6110-8940"/>
    <s v="CF10"/>
    <s v="MG310"/>
    <s v="6110"/>
    <x v="6"/>
    <s v=" "/>
    <n v="108.72"/>
    <s v="CN103 Payroll Accrual 1"/>
    <x v="0"/>
    <s v="Z_CN103_PA1"/>
    <s v="Recipient Acct"/>
    <d v="2008-01-31T00:00:00"/>
    <d v="2008-02-08T00:00:00"/>
    <s v="Yes"/>
    <s v="X Operations Manager-Tri-County"/>
    <x v="0"/>
  </r>
  <r>
    <s v="AA"/>
    <s v="3000"/>
    <s v="FLJE00019317"/>
    <s v="CF10-MG310-6110-8870"/>
    <s v="CF10"/>
    <s v="MG310"/>
    <s v="6110"/>
    <x v="2"/>
    <s v=" "/>
    <n v="492.95"/>
    <s v="CN103 Payroll Accrual 1"/>
    <x v="0"/>
    <s v="Z_CN103_PA1"/>
    <s v="Recipient Acct"/>
    <d v="2008-03-31T00:00:00"/>
    <d v="2008-04-03T00:00:00"/>
    <s v="Yes"/>
    <s v="X Operations Manager-Tri-County"/>
    <x v="0"/>
  </r>
  <r>
    <s v="AA"/>
    <s v="3000"/>
    <s v="FLJE00019317"/>
    <s v="CF10-MG310-6110-8890"/>
    <s v="CF10"/>
    <s v="MG310"/>
    <s v="6110"/>
    <x v="1"/>
    <s v=" "/>
    <n v="140.84"/>
    <s v="CN103 Payroll Accrual 1"/>
    <x v="0"/>
    <s v="Z_CN103_PA1"/>
    <s v="Recipient Acct"/>
    <d v="2008-03-31T00:00:00"/>
    <d v="2008-04-03T00:00:00"/>
    <s v="Yes"/>
    <s v="X Operations Manager-Tri-County"/>
    <x v="0"/>
  </r>
  <r>
    <s v="AA"/>
    <s v="3000"/>
    <s v="FLJE00019647"/>
    <s v="CF20-MG310-6110-8920"/>
    <s v="CF20"/>
    <s v="MG310"/>
    <s v="6110"/>
    <x v="0"/>
    <s v=" "/>
    <n v="229.52"/>
    <s v="CN103 Payroll Accrual 1"/>
    <x v="0"/>
    <s v="Z_CN103_PA1"/>
    <s v="Recipient Acct"/>
    <d v="2008-04-30T00:00:00"/>
    <d v="2008-05-05T00:00:00"/>
    <s v="Yes"/>
    <s v="X Operations Manager-Tri-County"/>
    <x v="0"/>
  </r>
  <r>
    <s v="AA"/>
    <s v="3000"/>
    <s v="FLJE00019031"/>
    <s v="CF10-MG310-6110-8910"/>
    <s v="CF10"/>
    <s v="MG310"/>
    <s v="6110"/>
    <x v="5"/>
    <s v=" "/>
    <n v="43.03"/>
    <s v="CN103 Payroll Accrual 1"/>
    <x v="0"/>
    <s v="Z_CN103_PA1"/>
    <s v="Recipient Acct"/>
    <d v="2008-02-29T00:00:00"/>
    <d v="2008-03-05T00:00:00"/>
    <s v="Yes"/>
    <s v="X Operations Manager-Tri-County"/>
    <x v="0"/>
  </r>
  <r>
    <s v="AA"/>
    <s v="3000"/>
    <s v="FLJE00019031"/>
    <s v="CF20-MG310-6110-8870"/>
    <s v="CF20"/>
    <s v="MG310"/>
    <s v="6110"/>
    <x v="2"/>
    <s v=" "/>
    <n v="172.14"/>
    <s v="CN103 Payroll Accrual 1"/>
    <x v="0"/>
    <s v="Z_CN103_PA1"/>
    <s v="Recipient Acct"/>
    <d v="2008-02-29T00:00:00"/>
    <d v="2008-03-05T00:00:00"/>
    <s v="Yes"/>
    <s v="X Operations Manager-Tri-County"/>
    <x v="0"/>
  </r>
  <r>
    <s v="AA"/>
    <s v="3000"/>
    <s v="FLJE00019647"/>
    <s v="CF10-MG310-6110-8870"/>
    <s v="CF10"/>
    <s v="MG310"/>
    <s v="6110"/>
    <x v="2"/>
    <s v=" "/>
    <n v="573.79999999999995"/>
    <s v="CN103 Payroll Accrual 1"/>
    <x v="0"/>
    <s v="Z_CN103_PA1"/>
    <s v="Recipient Acct"/>
    <d v="2008-04-30T00:00:00"/>
    <d v="2008-05-05T00:00:00"/>
    <s v="Yes"/>
    <s v="X Operations Manager-Tri-County"/>
    <x v="0"/>
  </r>
  <r>
    <s v="AA"/>
    <s v="3000"/>
    <s v="FLJE00019647"/>
    <s v="CF10-MG310-6110-8900"/>
    <s v="CF10"/>
    <s v="MG310"/>
    <s v="6110"/>
    <x v="4"/>
    <s v=" "/>
    <n v="229.52"/>
    <s v="CN103 Payroll Accrual 1"/>
    <x v="0"/>
    <s v="Z_CN103_PA1"/>
    <s v="Recipient Acct"/>
    <d v="2008-04-30T00:00:00"/>
    <d v="2008-05-05T00:00:00"/>
    <s v="Yes"/>
    <s v="X Operations Manager-Tri-County"/>
    <x v="0"/>
  </r>
  <r>
    <s v="AA"/>
    <s v="3000"/>
    <s v="FLJE00019647"/>
    <s v="CF10-MG310-6110-8910"/>
    <s v="CF10"/>
    <s v="MG310"/>
    <s v="6110"/>
    <x v="5"/>
    <s v=" "/>
    <n v="229.52"/>
    <s v="CN103 Payroll Accrual 1"/>
    <x v="0"/>
    <s v="Z_CN103_PA1"/>
    <s v="Recipient Acct"/>
    <d v="2008-04-30T00:00:00"/>
    <d v="2008-05-05T00:00:00"/>
    <s v="Yes"/>
    <s v="X Operations Manager-Tri-County"/>
    <x v="0"/>
  </r>
  <r>
    <s v="AA"/>
    <s v="3000"/>
    <s v="FLJE00019647"/>
    <s v="CF20-MG310-6110-8870"/>
    <s v="CF20"/>
    <s v="MG310"/>
    <s v="6110"/>
    <x v="2"/>
    <s v=" "/>
    <n v="229.52"/>
    <s v="CN103 Payroll Accrual 1"/>
    <x v="0"/>
    <s v="Z_CN103_PA1"/>
    <s v="Recipient Acct"/>
    <d v="2008-04-30T00:00:00"/>
    <d v="2008-05-05T00:00:00"/>
    <s v="Yes"/>
    <s v="X Operations Manager-Tri-County"/>
    <x v="0"/>
  </r>
  <r>
    <s v="AA"/>
    <s v="3000"/>
    <s v="FLJE00019317"/>
    <s v="CF10-MG310-6110-8910"/>
    <s v="CF10"/>
    <s v="MG310"/>
    <s v="6110"/>
    <x v="5"/>
    <s v=" "/>
    <n v="211.26"/>
    <s v="CN103 Payroll Accrual 1"/>
    <x v="0"/>
    <s v="Z_CN103_PA1"/>
    <s v="Recipient Acct"/>
    <d v="2008-03-31T00:00:00"/>
    <d v="2008-04-03T00:00:00"/>
    <s v="Yes"/>
    <s v="X Operations Manager-Tri-County"/>
    <x v="0"/>
  </r>
  <r>
    <s v="AA"/>
    <s v="3000"/>
    <s v="FLJE00019317"/>
    <s v="CF10-MG310-6110-8940"/>
    <s v="CF10"/>
    <s v="MG310"/>
    <s v="6110"/>
    <x v="6"/>
    <s v=" "/>
    <n v="140.84"/>
    <s v="CN103 Payroll Accrual 1"/>
    <x v="0"/>
    <s v="Z_CN103_PA1"/>
    <s v="Recipient Acct"/>
    <d v="2008-03-31T00:00:00"/>
    <d v="2008-04-03T00:00:00"/>
    <s v="Yes"/>
    <s v="X Operations Manager-Tri-County"/>
    <x v="0"/>
  </r>
  <r>
    <s v="AA"/>
    <s v="3000"/>
    <s v="FLJE00019317"/>
    <s v="CF20-MG310-6110-8870"/>
    <s v="CF20"/>
    <s v="MG310"/>
    <s v="6110"/>
    <x v="2"/>
    <s v=" "/>
    <n v="70.42"/>
    <s v="CN103 Payroll Accrual 1"/>
    <x v="0"/>
    <s v="Z_CN103_PA1"/>
    <s v="Recipient Acct"/>
    <d v="2008-03-31T00:00:00"/>
    <d v="2008-04-03T00:00:00"/>
    <s v="Yes"/>
    <s v="X Operations Manager-Tri-County"/>
    <x v="0"/>
  </r>
  <r>
    <s v="AA"/>
    <s v="3000"/>
    <s v="FLJE00019031"/>
    <s v="CF10-MG310-6110-8870"/>
    <s v="CF10"/>
    <s v="MG310"/>
    <s v="6110"/>
    <x v="2"/>
    <s v=" "/>
    <n v="258.20999999999998"/>
    <s v="CN103 Payroll Accrual 1"/>
    <x v="0"/>
    <s v="Z_CN103_PA1"/>
    <s v="Recipient Acct"/>
    <d v="2008-02-29T00:00:00"/>
    <d v="2008-03-05T00:00:00"/>
    <s v="Yes"/>
    <s v="X Operations Manager-Tri-County"/>
    <x v="0"/>
  </r>
  <r>
    <s v="AA"/>
    <s v="3000"/>
    <s v="FLJE00019031"/>
    <s v="CF10-MG310-6110-8890"/>
    <s v="CF10"/>
    <s v="MG310"/>
    <s v="6110"/>
    <x v="1"/>
    <s v=" "/>
    <n v="43.03"/>
    <s v="CN103 Payroll Accrual 1"/>
    <x v="0"/>
    <s v="Z_CN103_PA1"/>
    <s v="Recipient Acct"/>
    <d v="2008-02-29T00:00:00"/>
    <d v="2008-03-05T00:00:00"/>
    <s v="Yes"/>
    <s v="X Operations Manager-Tri-County"/>
    <x v="0"/>
  </r>
  <r>
    <s v="E4SE-ADJ"/>
    <s v="CF00"/>
    <s v="JRNL00038669"/>
    <s v="CF10-FC300-7290-8870"/>
    <s v="CF10"/>
    <s v="FC300"/>
    <s v="7290"/>
    <x v="2"/>
    <s v=""/>
    <n v="818.35"/>
    <s v="Charge 13 FNV50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818.35"/>
    <s v="Charge 13 FNV50"/>
    <x v="0"/>
    <s v=""/>
    <s v="JRNL00038669"/>
    <d v="2008-12-31T00:00:00"/>
    <d v="2009-01-05T00:00:00"/>
    <s v="Yes"/>
    <s v="X Facilities-Florida"/>
    <x v="3"/>
  </r>
  <r>
    <s v="SYS-AP"/>
    <s v="3000"/>
    <s v="FLJE00019250"/>
    <s v="CF10-FC300-7830-8910"/>
    <s v="CF10"/>
    <s v="FC300"/>
    <s v="7830"/>
    <x v="5"/>
    <s v=""/>
    <n v="527.63"/>
    <s v="SWEET S PAINT OUTLET, INC"/>
    <x v="0"/>
    <s v="0055419"/>
    <s v="FVO0040749"/>
    <d v="2008-03-31T00:00:00"/>
    <d v="2008-03-31T00:00:00"/>
    <s v="Yes"/>
    <s v="X Facilities-Florida"/>
    <x v="2"/>
  </r>
  <r>
    <s v="PD"/>
    <s v="3000"/>
    <s v="FLJE00019589"/>
    <s v="CF10-OP310-6110-8940"/>
    <s v="CF10"/>
    <s v="OP310"/>
    <s v="6110"/>
    <x v="6"/>
    <s v=""/>
    <n v="543.6"/>
    <s v="PDTR-0818CUCW"/>
    <x v="0"/>
    <s v="FVN05485"/>
    <s v="FLJE00019589"/>
    <d v="2008-04-30T00:00:00"/>
    <d v="2008-04-30T00:00:00"/>
    <s v="Yes"/>
    <s v="X Operations-Tri-County"/>
    <x v="0"/>
  </r>
  <r>
    <s v="AA"/>
    <s v="3000"/>
    <s v="FLJE00019308"/>
    <s v="CF10-OP310-6110-8930"/>
    <s v="CF10"/>
    <s v="OP310"/>
    <s v="6110"/>
    <x v="3"/>
    <s v=" "/>
    <n v="71.459999999999994"/>
    <s v="SV103 Dept Charges"/>
    <x v="0"/>
    <s v="SV103_D"/>
    <s v="Recipient Acct"/>
    <d v="2008-03-31T00:00:00"/>
    <d v="2008-04-03T00:00:00"/>
    <s v="Yes"/>
    <s v="X Operations-Tri-County"/>
    <x v="0"/>
  </r>
  <r>
    <s v="AA"/>
    <s v="3000"/>
    <s v="FLJE00018999"/>
    <s v="CF10-OP310-6250-8890"/>
    <s v="CF10"/>
    <s v="OP310"/>
    <s v="6250"/>
    <x v="1"/>
    <s v=" "/>
    <n v="0.92"/>
    <s v="SV103 Dept Charges"/>
    <x v="0"/>
    <s v="SV103_D"/>
    <s v="Recipient Acct"/>
    <d v="2008-02-29T00:00:00"/>
    <d v="2008-03-05T00:00:00"/>
    <s v="Yes"/>
    <s v="X Operations-Tri-County"/>
    <x v="13"/>
  </r>
  <r>
    <s v="AA"/>
    <s v="3000"/>
    <s v="FLJE00018999"/>
    <s v="CF10-OP310-6250-8920"/>
    <s v="CF10"/>
    <s v="OP310"/>
    <s v="6250"/>
    <x v="0"/>
    <s v=" "/>
    <n v="2.94"/>
    <s v="SV103 Dept Charges"/>
    <x v="0"/>
    <s v="SV103_D"/>
    <s v="Recipient Acct"/>
    <d v="2008-02-29T00:00:00"/>
    <d v="2008-03-05T00:00:00"/>
    <s v="Yes"/>
    <s v="X Operations-Tri-County"/>
    <x v="13"/>
  </r>
  <r>
    <s v="AA"/>
    <s v="3000"/>
    <s v="FLJE00018999"/>
    <s v="CF10-OP310-6250-8930"/>
    <s v="CF10"/>
    <s v="OP310"/>
    <s v="6250"/>
    <x v="3"/>
    <s v=" "/>
    <n v="14.23"/>
    <s v="SV103 Dept Charges"/>
    <x v="0"/>
    <s v="SV103_D"/>
    <s v="Recipient Acct"/>
    <d v="2008-02-29T00:00:00"/>
    <d v="2008-03-05T00:00:00"/>
    <s v="Yes"/>
    <s v="X Operations-Tri-County"/>
    <x v="13"/>
  </r>
  <r>
    <s v="AA"/>
    <s v="3000"/>
    <s v="FLJE00018999"/>
    <s v="CF10-OP310-6240-8890"/>
    <s v="CF10"/>
    <s v="OP310"/>
    <s v="6240"/>
    <x v="1"/>
    <s v=" "/>
    <n v="1.91"/>
    <s v="SV103 Dept Charges"/>
    <x v="0"/>
    <s v="SV103_D"/>
    <s v="Recipient Acct"/>
    <d v="2008-02-29T00:00:00"/>
    <d v="2008-03-05T00:00:00"/>
    <s v="Yes"/>
    <s v="X Operations-Tri-County"/>
    <x v="10"/>
  </r>
  <r>
    <s v="AA"/>
    <s v="3000"/>
    <s v="FLJE00018999"/>
    <s v="CF10-OP310-6240-8920"/>
    <s v="CF10"/>
    <s v="OP310"/>
    <s v="6240"/>
    <x v="0"/>
    <s v=" "/>
    <n v="6.12"/>
    <s v="SV103 Dept Charges"/>
    <x v="0"/>
    <s v="SV103_D"/>
    <s v="Recipient Acct"/>
    <d v="2008-02-29T00:00:00"/>
    <d v="2008-03-05T00:00:00"/>
    <s v="Yes"/>
    <s v="X Operations-Tri-County"/>
    <x v="10"/>
  </r>
  <r>
    <s v="AA"/>
    <s v="3000"/>
    <s v="FLJE00018999"/>
    <s v="CF10-OP310-6240-8930"/>
    <s v="CF10"/>
    <s v="OP310"/>
    <s v="6240"/>
    <x v="3"/>
    <s v=" "/>
    <n v="29.61"/>
    <s v="SV103 Dept Charges"/>
    <x v="0"/>
    <s v="SV103_D"/>
    <s v="Recipient Acct"/>
    <d v="2008-02-29T00:00:00"/>
    <d v="2008-03-05T00:00:00"/>
    <s v="Yes"/>
    <s v="X Operations-Tri-County"/>
    <x v="10"/>
  </r>
  <r>
    <s v="AA"/>
    <s v="3000"/>
    <s v="FLJE00018999"/>
    <s v="CF10-OP310-6230-8890"/>
    <s v="CF10"/>
    <s v="OP310"/>
    <s v="6230"/>
    <x v="1"/>
    <s v=" "/>
    <n v="4.0999999999999996"/>
    <s v="SV103 Dept Charges"/>
    <x v="0"/>
    <s v="SV103_D"/>
    <s v="Recipient Acct"/>
    <d v="2008-02-29T00:00:00"/>
    <d v="2008-03-05T00:00:00"/>
    <s v="Yes"/>
    <s v="X Operations-Tri-County"/>
    <x v="14"/>
  </r>
  <r>
    <s v="AA"/>
    <s v="3000"/>
    <s v="FLJE00018999"/>
    <s v="CF10-OP310-6230-8920"/>
    <s v="CF10"/>
    <s v="OP310"/>
    <s v="6230"/>
    <x v="0"/>
    <s v=" "/>
    <n v="13.16"/>
    <s v="SV103 Dept Charges"/>
    <x v="0"/>
    <s v="SV103_D"/>
    <s v="Recipient Acct"/>
    <d v="2008-02-29T00:00:00"/>
    <d v="2008-03-05T00:00:00"/>
    <s v="Yes"/>
    <s v="X Operations-Tri-County"/>
    <x v="14"/>
  </r>
  <r>
    <s v="AA"/>
    <s v="3000"/>
    <s v="FLJE00018999"/>
    <s v="CF10-OP310-6230-8930"/>
    <s v="CF10"/>
    <s v="OP310"/>
    <s v="6230"/>
    <x v="3"/>
    <s v=" "/>
    <n v="63.59"/>
    <s v="SV103 Dept Charges"/>
    <x v="0"/>
    <s v="SV103_D"/>
    <s v="Recipient Acct"/>
    <d v="2008-02-29T00:00:00"/>
    <d v="2008-03-05T00:00:00"/>
    <s v="Yes"/>
    <s v="X Operations-Tri-County"/>
    <x v="14"/>
  </r>
  <r>
    <s v="AA"/>
    <s v="3000"/>
    <s v="FLJE00018999"/>
    <s v="CF10-OP310-6120-8890"/>
    <s v="CF10"/>
    <s v="OP310"/>
    <s v="6120"/>
    <x v="1"/>
    <s v=" "/>
    <n v="5.59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20-8920"/>
    <s v="CF10"/>
    <s v="OP310"/>
    <s v="6120"/>
    <x v="0"/>
    <s v=" "/>
    <n v="17.920000000000002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20-8930"/>
    <s v="CF10"/>
    <s v="OP310"/>
    <s v="6120"/>
    <x v="3"/>
    <s v=" "/>
    <n v="86.65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20-8890"/>
    <s v="CF10"/>
    <s v="OP310"/>
    <s v="6120"/>
    <x v="1"/>
    <s v=" "/>
    <n v="0.89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20-8920"/>
    <s v="CF10"/>
    <s v="OP310"/>
    <s v="6120"/>
    <x v="0"/>
    <s v=" "/>
    <n v="2.84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20-8930"/>
    <s v="CF10"/>
    <s v="OP310"/>
    <s v="6120"/>
    <x v="3"/>
    <s v=" "/>
    <n v="13.73"/>
    <s v="SV103 Dept Charges"/>
    <x v="0"/>
    <s v="SV103_D"/>
    <s v="Recipient Acct"/>
    <d v="2008-02-29T00:00:00"/>
    <d v="2008-03-05T00:00:00"/>
    <s v="Yes"/>
    <s v="X Operations-Tri-County"/>
    <x v="1"/>
  </r>
  <r>
    <s v="AA"/>
    <s v="3000"/>
    <s v="FLJE00018999"/>
    <s v="CF10-OP310-6110-8890"/>
    <s v="CF10"/>
    <s v="OP310"/>
    <s v="6110"/>
    <x v="1"/>
    <s v=" "/>
    <n v="8.91"/>
    <s v="SV103 Dept Charges"/>
    <x v="0"/>
    <s v="SV103_D"/>
    <s v="Recipient Acct"/>
    <d v="2008-02-29T00:00:00"/>
    <d v="2008-03-05T00:00:00"/>
    <s v="Yes"/>
    <s v="X Operations-Tri-County"/>
    <x v="0"/>
  </r>
  <r>
    <s v="AA"/>
    <s v="3000"/>
    <s v="FLJE00018999"/>
    <s v="CF10-OP310-6110-8920"/>
    <s v="CF10"/>
    <s v="OP310"/>
    <s v="6110"/>
    <x v="0"/>
    <s v=" "/>
    <n v="28.57"/>
    <s v="SV103 Dept Charges"/>
    <x v="0"/>
    <s v="SV103_D"/>
    <s v="Recipient Acct"/>
    <d v="2008-02-29T00:00:00"/>
    <d v="2008-03-05T00:00:00"/>
    <s v="Yes"/>
    <s v="X Operations-Tri-County"/>
    <x v="0"/>
  </r>
  <r>
    <s v="AA"/>
    <s v="3000"/>
    <s v="FLJE00018999"/>
    <s v="CF10-OP310-6110-8930"/>
    <s v="CF10"/>
    <s v="OP310"/>
    <s v="6110"/>
    <x v="3"/>
    <s v=" "/>
    <n v="138.12"/>
    <s v="SV103 Dept Charges"/>
    <x v="0"/>
    <s v="SV103_D"/>
    <s v="Recipient Acct"/>
    <d v="2008-02-29T00:00:00"/>
    <d v="2008-03-05T00:00:00"/>
    <s v="Yes"/>
    <s v="X Operations-Tri-County"/>
    <x v="0"/>
  </r>
  <r>
    <s v="PD"/>
    <s v="3000"/>
    <s v="FLJE00019589"/>
    <s v="CF00-OP300-6110-8910"/>
    <s v="CF00"/>
    <s v="OP300"/>
    <s v="6110"/>
    <x v="5"/>
    <s v=""/>
    <n v="447.92"/>
    <s v="PDTR-0818CUCW"/>
    <x v="0"/>
    <s v="FVN00837"/>
    <s v="FLJE00019589"/>
    <d v="2008-04-30T00:00:00"/>
    <d v="2008-04-30T00:00:00"/>
    <s v="Yes"/>
    <s v="X Engineering and Measurement"/>
    <x v="0"/>
  </r>
  <r>
    <s v="PD"/>
    <s v="3000"/>
    <s v="FLJE00019589"/>
    <s v="CF10-OP320-6110-8940"/>
    <s v="CF10"/>
    <s v="OP320"/>
    <s v="6110"/>
    <x v="6"/>
    <s v=""/>
    <n v="520.96"/>
    <s v="PDTR-0818CUCW"/>
    <x v="0"/>
    <s v="FVN00875"/>
    <s v="FLJE00019589"/>
    <d v="2008-04-30T00:00:00"/>
    <d v="2008-04-30T00:00:00"/>
    <s v="Yes"/>
    <s v="X Operations-Citrus County"/>
    <x v="0"/>
  </r>
  <r>
    <s v="PD"/>
    <s v="3000"/>
    <s v="FLJE00019589"/>
    <s v="CF10-OP310-6110-8870"/>
    <s v="CF10"/>
    <s v="OP310"/>
    <s v="6110"/>
    <x v="2"/>
    <s v=""/>
    <n v="258.24"/>
    <s v="PDTR-0818CUCW"/>
    <x v="0"/>
    <s v="FVN00922"/>
    <s v="FLJE00019589"/>
    <d v="2008-04-30T00:00:00"/>
    <d v="2008-04-30T00:00:00"/>
    <s v="Yes"/>
    <s v="X Operations-Tri-County"/>
    <x v="0"/>
  </r>
  <r>
    <s v="PD"/>
    <s v="3000"/>
    <s v="FLJE00019589"/>
    <s v="CF00-OP300-6110-8910"/>
    <s v="CF00"/>
    <s v="OP300"/>
    <s v="6110"/>
    <x v="5"/>
    <s v=""/>
    <n v="144.4"/>
    <s v="PDTR-0818CUCW"/>
    <x v="0"/>
    <s v="FVN00596"/>
    <s v="FLJE00019589"/>
    <d v="2008-04-30T00:00:00"/>
    <d v="2008-04-30T00:00:00"/>
    <s v="Yes"/>
    <s v="X Engineering and Measurement"/>
    <x v="0"/>
  </r>
  <r>
    <s v="PD"/>
    <s v="3000"/>
    <s v="FLJE00019589"/>
    <s v="CF10-OP310-6110-8870"/>
    <s v="CF10"/>
    <s v="OP310"/>
    <s v="6110"/>
    <x v="2"/>
    <s v=""/>
    <n v="90.76"/>
    <s v="PDTR-0818CUCW"/>
    <x v="0"/>
    <s v="FVN00636"/>
    <s v="FLJE00019589"/>
    <d v="2008-04-30T00:00:00"/>
    <d v="2008-04-30T00:00:00"/>
    <s v="Yes"/>
    <s v="X Operations-Tri-County"/>
    <x v="0"/>
  </r>
  <r>
    <s v="PD"/>
    <s v="3000"/>
    <s v="FLJE00019589"/>
    <s v="CF00-OP300-6110-8900"/>
    <s v="CF00"/>
    <s v="OP300"/>
    <s v="6110"/>
    <x v="4"/>
    <s v=""/>
    <n v="40.72"/>
    <s v="PDTR-0818CUCW"/>
    <x v="0"/>
    <s v="FVN00837"/>
    <s v="FLJE00019589"/>
    <d v="2008-04-30T00:00:00"/>
    <d v="2008-04-30T00:00:00"/>
    <s v="Yes"/>
    <s v="X Engineering and Measurement"/>
    <x v="0"/>
  </r>
  <r>
    <s v="PD"/>
    <s v="3000"/>
    <s v="FLJE00019589"/>
    <s v="CF00-OP300-6110-8870"/>
    <s v="CF00"/>
    <s v="OP300"/>
    <s v="6110"/>
    <x v="2"/>
    <s v=""/>
    <n v="36.1"/>
    <s v="PDTR-0818CUCW"/>
    <x v="0"/>
    <s v="FVN00596"/>
    <s v="FLJE00019589"/>
    <d v="2008-04-30T00:00:00"/>
    <d v="2008-04-30T00:00:00"/>
    <s v="Yes"/>
    <s v="X Engineering and Measurement"/>
    <x v="0"/>
  </r>
  <r>
    <s v="PD"/>
    <s v="3000"/>
    <s v="FLJE00019589"/>
    <s v="CF00-OP300-6110-8890"/>
    <s v="CF00"/>
    <s v="OP300"/>
    <s v="6110"/>
    <x v="1"/>
    <s v=""/>
    <n v="234.65"/>
    <s v="PDTR-0818CUCW"/>
    <x v="0"/>
    <s v="FVN00596"/>
    <s v="FLJE00019589"/>
    <d v="2008-04-30T00:00:00"/>
    <d v="2008-04-30T00:00:00"/>
    <s v="Yes"/>
    <s v="X Engineering and Measurement"/>
    <x v="0"/>
  </r>
  <r>
    <s v="PD"/>
    <s v="3000"/>
    <s v="FLJE00019589"/>
    <s v="CF00-OP300-6110-8900"/>
    <s v="CF00"/>
    <s v="OP300"/>
    <s v="6110"/>
    <x v="4"/>
    <s v=""/>
    <n v="90.25"/>
    <s v="PDTR-0818CUCW"/>
    <x v="0"/>
    <s v="FVN00596"/>
    <s v="FLJE00019589"/>
    <d v="2008-04-30T00:00:00"/>
    <d v="2008-04-30T00:00:00"/>
    <s v="Yes"/>
    <s v="X Engineering and Measurement"/>
    <x v="0"/>
  </r>
  <r>
    <s v="PD"/>
    <s v="3000"/>
    <s v="FLJE00019589"/>
    <s v="CF10-OP310-6110-8870"/>
    <s v="CF10"/>
    <s v="OP310"/>
    <s v="6110"/>
    <x v="2"/>
    <s v=""/>
    <n v="352.56"/>
    <s v="PDTR-0818CUCW"/>
    <x v="0"/>
    <s v="FVN00293"/>
    <s v="FLJE00019589"/>
    <d v="2008-04-30T00:00:00"/>
    <d v="2008-04-30T00:00:00"/>
    <s v="Yes"/>
    <s v="X Operations-Tri-County"/>
    <x v="0"/>
  </r>
  <r>
    <s v="AA"/>
    <s v="3000"/>
    <s v="FLJE00018790"/>
    <s v="CF10-MG310-6110-8870"/>
    <s v="CF10"/>
    <s v="MG310"/>
    <s v="6110"/>
    <x v="2"/>
    <s v=" "/>
    <n v="-380.52"/>
    <s v="CN103 Payroll Accrual 1"/>
    <x v="0"/>
    <s v="Z_CN103_PA1"/>
    <s v="FLJE00018783"/>
    <d v="2008-02-29T00:00:00"/>
    <d v="2008-03-05T00:00:00"/>
    <s v="Yes"/>
    <s v="X Operations Manager-Tri-County"/>
    <x v="0"/>
  </r>
  <r>
    <s v="AA"/>
    <s v="3000"/>
    <s v="FLJE00018790"/>
    <s v="CF10-MG310-6110-8910"/>
    <s v="CF10"/>
    <s v="MG310"/>
    <s v="6110"/>
    <x v="5"/>
    <s v=" "/>
    <n v="-54.36"/>
    <s v="CN103 Payroll Accrual 1"/>
    <x v="0"/>
    <s v="Z_CN103_PA1"/>
    <s v="FLJE00018783"/>
    <d v="2008-02-29T00:00:00"/>
    <d v="2008-03-05T00:00:00"/>
    <s v="Yes"/>
    <s v="X Operations Manager-Tri-County"/>
    <x v="0"/>
  </r>
  <r>
    <s v="AA"/>
    <s v="3000"/>
    <s v="FLJE00018790"/>
    <s v="CF10-MG310-6110-8930"/>
    <s v="CF10"/>
    <s v="MG310"/>
    <s v="6110"/>
    <x v="3"/>
    <s v=" "/>
    <n v="-27.18"/>
    <s v="CN103 Payroll Accrual 1"/>
    <x v="0"/>
    <s v="Z_CN103_PA1"/>
    <s v="FLJE00018783"/>
    <d v="2008-02-29T00:00:00"/>
    <d v="2008-03-05T00:00:00"/>
    <s v="Yes"/>
    <s v="X Operations Manager-Tri-County"/>
    <x v="0"/>
  </r>
  <r>
    <s v="AA"/>
    <s v="3000"/>
    <s v="FLJE00018790"/>
    <s v="CF10-MG310-6110-8940"/>
    <s v="CF10"/>
    <s v="MG310"/>
    <s v="6110"/>
    <x v="6"/>
    <s v=" "/>
    <n v="-108.72"/>
    <s v="CN103 Payroll Accrual 1"/>
    <x v="0"/>
    <s v="Z_CN103_PA1"/>
    <s v="FLJE00018783"/>
    <d v="2008-02-29T00:00:00"/>
    <d v="2008-03-05T00:00:00"/>
    <s v="Yes"/>
    <s v="X Operations Manager-Tri-County"/>
    <x v="0"/>
  </r>
  <r>
    <s v="PY"/>
    <s v="CU00"/>
    <s v="JRNL00038790"/>
    <s v="CF00-MG303-6110-8870"/>
    <s v="CF00"/>
    <s v="MG303"/>
    <s v="6110"/>
    <x v="2"/>
    <s v=""/>
    <n v="620.11"/>
    <s v="CU B50-Salaries"/>
    <x v="0"/>
    <s v=""/>
    <s v="JRNL00038790"/>
    <d v="2008-12-12T00:00:00"/>
    <d v="2009-01-07T00:00:00"/>
    <s v="Yes"/>
    <s v="X Business Development Manager"/>
    <x v="0"/>
  </r>
  <r>
    <s v="PY"/>
    <s v="CU00"/>
    <s v="JRNL00038790"/>
    <s v="CF10-MG310-6110-8870"/>
    <s v="CF10"/>
    <s v="MG310"/>
    <s v="6110"/>
    <x v="2"/>
    <s v=""/>
    <n v="297.12"/>
    <s v="CU B50-Salaries"/>
    <x v="0"/>
    <s v=""/>
    <s v="JRNL00038790"/>
    <d v="2008-12-12T00:00:00"/>
    <d v="2009-01-07T00:00:00"/>
    <s v="Yes"/>
    <s v="X Operations Manager-Tri-County"/>
    <x v="0"/>
  </r>
  <r>
    <s v="PD"/>
    <s v="3000"/>
    <s v="FLJE00018940"/>
    <s v="CF00-OP300-6120-8900"/>
    <s v="CF00"/>
    <s v="OP300"/>
    <s v="6120"/>
    <x v="4"/>
    <s v=""/>
    <n v="27.07"/>
    <s v="PDTO-0809CUCW"/>
    <x v="0"/>
    <s v="FVN00596"/>
    <s v="FLJE00018940"/>
    <d v="2008-02-27T00:00:00"/>
    <d v="2008-02-27T00:00:00"/>
    <s v="Yes"/>
    <s v="X Engineering and Measurement"/>
    <x v="1"/>
  </r>
  <r>
    <s v="PD"/>
    <s v="3000"/>
    <s v="FLJE00018940"/>
    <s v="CF10-OP310-6120-8870"/>
    <s v="CF10"/>
    <s v="OP310"/>
    <s v="6120"/>
    <x v="2"/>
    <s v=""/>
    <n v="34.03"/>
    <s v="PDTO-0809CUCW"/>
    <x v="0"/>
    <s v="FVN00636"/>
    <s v="FLJE00018940"/>
    <d v="2008-02-27T00:00:00"/>
    <d v="2008-02-27T00:00:00"/>
    <s v="Yes"/>
    <s v="X Operations-Tri-County"/>
    <x v="1"/>
  </r>
  <r>
    <s v="AA"/>
    <s v="3000"/>
    <s v="FLJE00018769"/>
    <s v="CF10-OP310-6330-8930"/>
    <s v="CF10"/>
    <s v="OP310"/>
    <s v="6330"/>
    <x v="3"/>
    <s v=" "/>
    <n v="19.100000000000001"/>
    <s v="SV103 Dept Charges"/>
    <x v="0"/>
    <s v="SV103_D"/>
    <s v="Recipient Acct"/>
    <d v="2008-01-31T00:00:00"/>
    <d v="2008-02-08T00:00:00"/>
    <s v="Yes"/>
    <s v="X Operations-Tri-County"/>
    <x v="5"/>
  </r>
  <r>
    <s v="AA"/>
    <s v="3000"/>
    <s v="FLJE00018769"/>
    <s v="CF10-OP310-6320-8930"/>
    <s v="CF10"/>
    <s v="OP310"/>
    <s v="6320"/>
    <x v="3"/>
    <s v=" "/>
    <n v="81.760000000000005"/>
    <s v="SV103 Dept Charges"/>
    <x v="0"/>
    <s v="SV103_D"/>
    <s v="Recipient Acct"/>
    <d v="2008-01-31T00:00:00"/>
    <d v="2008-02-08T00:00:00"/>
    <s v="Yes"/>
    <s v="X Operations-Tri-County"/>
    <x v="4"/>
  </r>
  <r>
    <s v="AA"/>
    <s v="3000"/>
    <s v="FLJE00018769"/>
    <s v="CF10-OP310-6390-8930"/>
    <s v="CF10"/>
    <s v="OP310"/>
    <s v="6390"/>
    <x v="3"/>
    <s v=" "/>
    <n v="158.65"/>
    <s v="SV103 Dept Charges"/>
    <x v="0"/>
    <s v="SV103_D"/>
    <s v="Recipient Acct"/>
    <d v="2008-01-31T00:00:00"/>
    <d v="2008-02-08T00:00:00"/>
    <s v="Yes"/>
    <s v="X Operations-Tri-County"/>
    <x v="7"/>
  </r>
  <r>
    <s v="AA"/>
    <s v="3000"/>
    <s v="FLJE00018769"/>
    <s v="CF10-OP310-6310-8930"/>
    <s v="CF10"/>
    <s v="OP310"/>
    <s v="6310"/>
    <x v="3"/>
    <s v=" "/>
    <n v="142.79"/>
    <s v="SV103 Dept Charges"/>
    <x v="0"/>
    <s v="SV103_D"/>
    <s v="Recipient Acct"/>
    <d v="2008-01-31T00:00:00"/>
    <d v="2008-02-08T00:00:00"/>
    <s v="Yes"/>
    <s v="X Operations-Tri-County"/>
    <x v="8"/>
  </r>
  <r>
    <s v="AA"/>
    <s v="CU00"/>
    <s v="JRNL00026095"/>
    <s v="CF10-OP310-6120-8870"/>
    <s v="CF10"/>
    <s v="OP310"/>
    <s v="6120"/>
    <x v="2"/>
    <s v=""/>
    <n v="-33.67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CU00"/>
    <s v="JRNL00026095"/>
    <s v="CF10-OP310-6120-8920"/>
    <s v="CF10"/>
    <s v="OP310"/>
    <s v="6120"/>
    <x v="0"/>
    <s v=""/>
    <n v="-6.4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CU00"/>
    <s v="JRNL00026095"/>
    <s v="CF10-OP310-6120-8930"/>
    <s v="CF10"/>
    <s v="OP310"/>
    <s v="6120"/>
    <x v="3"/>
    <s v=""/>
    <n v="-8.32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CU00"/>
    <s v="JRNL00026095"/>
    <s v="CF00-OP310-6120-8870"/>
    <s v="CF00"/>
    <s v="OP310"/>
    <s v="6120"/>
    <x v="2"/>
    <s v=""/>
    <n v="-54.25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CU00"/>
    <s v="JRNL00026095"/>
    <s v="CF00-OP310-6120-8920"/>
    <s v="CF00"/>
    <s v="OP310"/>
    <s v="6120"/>
    <x v="0"/>
    <s v=""/>
    <n v="-4.7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CU00"/>
    <s v="JRNL00026095"/>
    <s v="CF00-OP310-6120-8930"/>
    <s v="CF00"/>
    <s v="OP310"/>
    <s v="6120"/>
    <x v="3"/>
    <s v=""/>
    <n v="-8.86"/>
    <s v="OP310_Payroll Accrual 1B"/>
    <x v="0"/>
    <s v="8_OP310_PA1B"/>
    <s v="JRNL00026090"/>
    <d v="2008-06-30T00:00:00"/>
    <d v="2008-07-07T00:00:00"/>
    <s v="Yes"/>
    <s v="X Operations-Tri-County"/>
    <x v="1"/>
  </r>
  <r>
    <s v="AA"/>
    <s v="3000"/>
    <s v="FLJE00018461"/>
    <s v="CF10-MG310-6110-8870"/>
    <s v="CF10"/>
    <s v="MG310"/>
    <s v="6110"/>
    <x v="2"/>
    <s v=" "/>
    <n v="-49.83"/>
    <s v="CN103 Payroll Accrual 1"/>
    <x v="0"/>
    <s v="Z_CN103_PA1"/>
    <s v="FLJE00018457"/>
    <d v="2008-01-31T00:00:00"/>
    <d v="2008-02-08T00:00:00"/>
    <s v="Yes"/>
    <s v="X Operations Manager-Tri-County"/>
    <x v="0"/>
  </r>
  <r>
    <s v="AA"/>
    <s v="3000"/>
    <s v="FLJE00018461"/>
    <s v="CF10-MG310-6110-8890"/>
    <s v="CF10"/>
    <s v="MG310"/>
    <s v="6110"/>
    <x v="1"/>
    <s v=" "/>
    <n v="-9.06"/>
    <s v="CN103 Payroll Accrual 1"/>
    <x v="0"/>
    <s v="Z_CN103_PA1"/>
    <s v="FLJE00018457"/>
    <d v="2008-01-31T00:00:00"/>
    <d v="2008-02-08T00:00:00"/>
    <s v="Yes"/>
    <s v="X Operations Manager-Tri-County"/>
    <x v="0"/>
  </r>
  <r>
    <s v="AA"/>
    <s v="3000"/>
    <s v="FLJE00018461"/>
    <s v="CF10-MG310-6110-8900"/>
    <s v="CF10"/>
    <s v="MG310"/>
    <s v="6110"/>
    <x v="4"/>
    <s v=" "/>
    <n v="-18.12"/>
    <s v="CN103 Payroll Accrual 1"/>
    <x v="0"/>
    <s v="Z_CN103_PA1"/>
    <s v="FLJE00018457"/>
    <d v="2008-01-31T00:00:00"/>
    <d v="2008-02-08T00:00:00"/>
    <s v="Yes"/>
    <s v="X Operations Manager-Tri-County"/>
    <x v="0"/>
  </r>
  <r>
    <s v="AA"/>
    <s v="3000"/>
    <s v="FLJE00018461"/>
    <s v="CF10-MG310-6110-8940"/>
    <s v="CF10"/>
    <s v="MG310"/>
    <s v="6110"/>
    <x v="6"/>
    <s v=" "/>
    <n v="-18.12"/>
    <s v="CN103 Payroll Accrual 1"/>
    <x v="0"/>
    <s v="Z_CN103_PA1"/>
    <s v="FLJE00018457"/>
    <d v="2008-01-31T00:00:00"/>
    <d v="2008-02-08T00:00:00"/>
    <s v="Yes"/>
    <s v="X Operations Manager-Tri-County"/>
    <x v="0"/>
  </r>
  <r>
    <s v="AA"/>
    <s v="3000"/>
    <s v="FLJE00018461"/>
    <s v="CF20-MG310-6110-8870"/>
    <s v="CF20"/>
    <s v="MG310"/>
    <s v="6110"/>
    <x v="2"/>
    <s v=" "/>
    <n v="-18.12"/>
    <s v="CN103 Payroll Accrual 1"/>
    <x v="0"/>
    <s v="Z_CN103_PA1"/>
    <s v="FLJE00018457"/>
    <d v="2008-01-31T00:00:00"/>
    <d v="2008-02-08T00:00:00"/>
    <s v="Yes"/>
    <s v="X Operations Manager-Tri-County"/>
    <x v="0"/>
  </r>
  <r>
    <s v="PD"/>
    <s v="3000"/>
    <s v="FLJE00019102"/>
    <s v="CF00-OP300-6120-8900"/>
    <s v="CF00"/>
    <s v="OP300"/>
    <s v="6120"/>
    <x v="4"/>
    <s v=""/>
    <n v="-67.680000000000007"/>
    <s v="PDTO-0810CUCW"/>
    <x v="0"/>
    <s v="FVN00596"/>
    <s v="FLJE00019068"/>
    <d v="2008-02-29T00:00:00"/>
    <d v="2008-03-07T00:00:00"/>
    <s v="Yes"/>
    <s v="X Engineering and Measurement"/>
    <x v="1"/>
  </r>
  <r>
    <s v="PD"/>
    <s v="3000"/>
    <s v="FLJE00019068"/>
    <s v="CF10-OP310-6120-8920"/>
    <s v="CF10"/>
    <s v="OP310"/>
    <s v="6120"/>
    <x v="0"/>
    <s v=""/>
    <n v="101.95"/>
    <s v="PDTO-0810CUCW"/>
    <x v="0"/>
    <s v="FVN05485"/>
    <s v="FLJE00019068"/>
    <d v="2008-02-29T00:00:00"/>
    <d v="2008-03-07T00:00:00"/>
    <s v="Yes"/>
    <s v="X Operations-Tri-County"/>
    <x v="1"/>
  </r>
  <r>
    <s v="PD"/>
    <s v="3000"/>
    <s v="FLJE00019102"/>
    <s v="CF10-OP310-6120-8870"/>
    <s v="CF10"/>
    <s v="OP310"/>
    <s v="6120"/>
    <x v="2"/>
    <s v=""/>
    <n v="-40.68"/>
    <s v="PDTO-0810CUCW"/>
    <x v="0"/>
    <s v="FVN00293"/>
    <s v="FLJE00019068"/>
    <d v="2008-02-29T00:00:00"/>
    <d v="2008-03-07T00:00:00"/>
    <s v="Yes"/>
    <s v="X Operations-Tri-County"/>
    <x v="1"/>
  </r>
  <r>
    <s v="PD"/>
    <s v="3000"/>
    <s v="FLJE00019068"/>
    <s v="CF00-OP300-6120-8870"/>
    <s v="CF00"/>
    <s v="OP300"/>
    <s v="6120"/>
    <x v="2"/>
    <s v=""/>
    <n v="122.2"/>
    <s v="PDTO-0810CUCW"/>
    <x v="0"/>
    <s v="FVN00837"/>
    <s v="FLJE00019068"/>
    <d v="2008-02-29T00:00:00"/>
    <d v="2008-03-07T00:00:00"/>
    <s v="Yes"/>
    <s v="X Engineering and Measurement"/>
    <x v="1"/>
  </r>
  <r>
    <s v="PD"/>
    <s v="3000"/>
    <s v="FLJE00019068"/>
    <s v="CF10-OP310-6120-8930"/>
    <s v="CF10"/>
    <s v="OP310"/>
    <s v="6120"/>
    <x v="3"/>
    <s v=""/>
    <n v="12.98"/>
    <s v="PDTO-0810CUCW"/>
    <x v="0"/>
    <s v="FVN01024"/>
    <s v="FLJE00019068"/>
    <d v="2008-02-29T00:00:00"/>
    <d v="2008-03-07T00:00:00"/>
    <s v="Yes"/>
    <s v="X Operations-Tri-County"/>
    <x v="1"/>
  </r>
  <r>
    <s v="PD"/>
    <s v="3000"/>
    <s v="FLJE00019068"/>
    <s v="CF10-OP310-6120-8870"/>
    <s v="CF10"/>
    <s v="OP310"/>
    <s v="6120"/>
    <x v="2"/>
    <s v=""/>
    <n v="40.68"/>
    <s v="PDTO-0810CUCW"/>
    <x v="0"/>
    <s v="FVN00293"/>
    <s v="FLJE00019068"/>
    <d v="2008-02-29T00:00:00"/>
    <d v="2008-03-07T00:00:00"/>
    <s v="Yes"/>
    <s v="X Operations-Tri-County"/>
    <x v="1"/>
  </r>
  <r>
    <s v="PD"/>
    <s v="3000"/>
    <s v="FLJE00019068"/>
    <s v="CF00-OP300-6120-8890"/>
    <s v="CF00"/>
    <s v="OP300"/>
    <s v="6120"/>
    <x v="1"/>
    <s v=""/>
    <n v="27.07"/>
    <s v="PDTO-0810CUCW"/>
    <x v="0"/>
    <s v="FVN00596"/>
    <s v="FLJE00019068"/>
    <d v="2008-02-29T00:00:00"/>
    <d v="2008-03-07T00:00:00"/>
    <s v="Yes"/>
    <s v="X Engineering and Measurement"/>
    <x v="1"/>
  </r>
  <r>
    <s v="PD"/>
    <s v="3000"/>
    <s v="FLJE00019068"/>
    <s v="CF00-OP300-6120-8900"/>
    <s v="CF00"/>
    <s v="OP300"/>
    <s v="6120"/>
    <x v="4"/>
    <s v=""/>
    <n v="67.680000000000007"/>
    <s v="PDTO-0810CUCW"/>
    <x v="0"/>
    <s v="FVN00596"/>
    <s v="FLJE00019068"/>
    <d v="2008-02-29T00:00:00"/>
    <d v="2008-03-07T00:00:00"/>
    <s v="Yes"/>
    <s v="X Engineering and Measurement"/>
    <x v="1"/>
  </r>
  <r>
    <s v="PD"/>
    <s v="3000"/>
    <s v="FLJE00019104"/>
    <s v="CF10-OP310-6120-8920"/>
    <s v="CF10"/>
    <s v="OP310"/>
    <s v="6120"/>
    <x v="0"/>
    <s v=""/>
    <n v="101.95"/>
    <s v="PDTO-0810CUCW"/>
    <x v="0"/>
    <s v="FVN05485"/>
    <s v="FLJE00019068"/>
    <d v="2008-03-07T00:00:00"/>
    <d v="2008-03-07T00:00:00"/>
    <s v="Yes"/>
    <s v="X Operations-Tri-County"/>
    <x v="1"/>
  </r>
  <r>
    <s v="PD"/>
    <s v="3000"/>
    <s v="FLJE00019104"/>
    <s v="CF00-OP300-6120-8870"/>
    <s v="CF00"/>
    <s v="OP300"/>
    <s v="6120"/>
    <x v="2"/>
    <s v=""/>
    <n v="122.2"/>
    <s v="PDTO-0810CUCW"/>
    <x v="0"/>
    <s v="FVN00837"/>
    <s v="FLJE00019068"/>
    <d v="2008-03-07T00:00:00"/>
    <d v="2008-03-07T00:00:00"/>
    <s v="Yes"/>
    <s v="X Engineering and Measurement"/>
    <x v="1"/>
  </r>
  <r>
    <s v="PD"/>
    <s v="3000"/>
    <s v="FLJE00019104"/>
    <s v="CF10-OP310-6120-8930"/>
    <s v="CF10"/>
    <s v="OP310"/>
    <s v="6120"/>
    <x v="3"/>
    <s v=""/>
    <n v="12.98"/>
    <s v="PDTO-0810CUCW"/>
    <x v="0"/>
    <s v="FVN01024"/>
    <s v="FLJE00019068"/>
    <d v="2008-03-07T00:00:00"/>
    <d v="2008-03-07T00:00:00"/>
    <s v="Yes"/>
    <s v="X Operations-Tri-County"/>
    <x v="1"/>
  </r>
  <r>
    <s v="AA"/>
    <s v="CU00"/>
    <s v="JRNL00038982"/>
    <s v="CF10-OP310-6390-8870"/>
    <s v="CF10"/>
    <s v="OP310"/>
    <s v="6390"/>
    <x v="2"/>
    <s v=" "/>
    <n v="86.09"/>
    <s v="Clear OP310 Pay and Dept"/>
    <x v="0"/>
    <s v="5_OP310_PD"/>
    <s v="Recipient Acct"/>
    <d v="2008-12-31T00:00:00"/>
    <d v="2009-01-09T00:00:00"/>
    <s v="Yes"/>
    <s v="X Operations-Tri-County"/>
    <x v="7"/>
  </r>
  <r>
    <s v="AA"/>
    <s v="CU00"/>
    <s v="JRNL00038982"/>
    <s v="CF10-OP310-6390-8920"/>
    <s v="CF10"/>
    <s v="OP310"/>
    <s v="6390"/>
    <x v="0"/>
    <s v=" "/>
    <n v="31.58"/>
    <s v="Clear OP310 Pay and Dept"/>
    <x v="0"/>
    <s v="5_OP310_PD"/>
    <s v="Recipient Acct"/>
    <d v="2008-12-31T00:00:00"/>
    <d v="2009-01-09T00:00:00"/>
    <s v="Yes"/>
    <s v="X Operations-Tri-County"/>
    <x v="7"/>
  </r>
  <r>
    <s v="AA"/>
    <s v="CU00"/>
    <s v="JRNL00038982"/>
    <s v="CF10-OP310-6390-8930"/>
    <s v="CF10"/>
    <s v="OP310"/>
    <s v="6390"/>
    <x v="3"/>
    <s v=" "/>
    <n v="12.78"/>
    <s v="Clear OP310 Pay and Dept"/>
    <x v="0"/>
    <s v="5_OP310_PD"/>
    <s v="Recipient Acct"/>
    <d v="2008-12-31T00:00:00"/>
    <d v="2009-01-09T00:00:00"/>
    <s v="Yes"/>
    <s v="X Operations-Tri-County"/>
    <x v="7"/>
  </r>
  <r>
    <s v="AA"/>
    <s v="CU00"/>
    <s v="JRNL00038982"/>
    <s v="CF10-OP310-6330-8870"/>
    <s v="CF10"/>
    <s v="OP310"/>
    <s v="6330"/>
    <x v="2"/>
    <s v=" "/>
    <n v="25.74"/>
    <s v="Clear OP310 Pay and Dept"/>
    <x v="0"/>
    <s v="5_OP310_PD"/>
    <s v="Recipient Acct"/>
    <d v="2008-12-31T00:00:00"/>
    <d v="2009-01-09T00:00:00"/>
    <s v="Yes"/>
    <s v="X Operations-Tri-County"/>
    <x v="5"/>
  </r>
  <r>
    <s v="AA"/>
    <s v="CU00"/>
    <s v="JRNL00038982"/>
    <s v="CF10-OP310-6330-8920"/>
    <s v="CF10"/>
    <s v="OP310"/>
    <s v="6330"/>
    <x v="0"/>
    <s v=" "/>
    <n v="9.44"/>
    <s v="Clear OP310 Pay and Dept"/>
    <x v="0"/>
    <s v="5_OP310_PD"/>
    <s v="Recipient Acct"/>
    <d v="2008-12-31T00:00:00"/>
    <d v="2009-01-09T00:00:00"/>
    <s v="Yes"/>
    <s v="X Operations-Tri-County"/>
    <x v="5"/>
  </r>
  <r>
    <s v="AA"/>
    <s v="CU00"/>
    <s v="JRNL00038982"/>
    <s v="CF10-OP310-6330-8930"/>
    <s v="CF10"/>
    <s v="OP310"/>
    <s v="6330"/>
    <x v="3"/>
    <s v=" "/>
    <n v="3.82"/>
    <s v="Clear OP310 Pay and Dept"/>
    <x v="0"/>
    <s v="5_OP310_PD"/>
    <s v="Recipient Acct"/>
    <d v="2008-12-31T00:00:00"/>
    <d v="2009-01-09T00:00:00"/>
    <s v="Yes"/>
    <s v="X Operations-Tri-County"/>
    <x v="5"/>
  </r>
  <r>
    <s v="AA"/>
    <s v="CU00"/>
    <s v="JRNL00038982"/>
    <s v="CF10-OP310-6320-8870"/>
    <s v="CF10"/>
    <s v="OP310"/>
    <s v="6320"/>
    <x v="2"/>
    <s v=" "/>
    <n v="154.87"/>
    <s v="Clear OP310 Pay and Dept"/>
    <x v="0"/>
    <s v="5_OP310_PD"/>
    <s v="Recipient Acct"/>
    <d v="2008-12-31T00:00:00"/>
    <d v="2009-01-09T00:00:00"/>
    <s v="Yes"/>
    <s v="X Operations-Tri-County"/>
    <x v="4"/>
  </r>
  <r>
    <s v="AA"/>
    <s v="CU00"/>
    <s v="JRNL00038982"/>
    <s v="CF10-OP310-6320-8920"/>
    <s v="CF10"/>
    <s v="OP310"/>
    <s v="6320"/>
    <x v="0"/>
    <s v=" "/>
    <n v="56.81"/>
    <s v="Clear OP310 Pay and Dept"/>
    <x v="0"/>
    <s v="5_OP310_PD"/>
    <s v="Recipient Acct"/>
    <d v="2008-12-31T00:00:00"/>
    <d v="2009-01-09T00:00:00"/>
    <s v="Yes"/>
    <s v="X Operations-Tri-County"/>
    <x v="4"/>
  </r>
  <r>
    <s v="AA"/>
    <s v="CU00"/>
    <s v="JRNL00038982"/>
    <s v="CF10-OP310-6320-8930"/>
    <s v="CF10"/>
    <s v="OP310"/>
    <s v="6320"/>
    <x v="3"/>
    <s v=" "/>
    <n v="22.99"/>
    <s v="Clear OP310 Pay and Dept"/>
    <x v="0"/>
    <s v="5_OP310_PD"/>
    <s v="Recipient Acct"/>
    <d v="2008-12-31T00:00:00"/>
    <d v="2009-01-09T00:00:00"/>
    <s v="Yes"/>
    <s v="X Operations-Tri-County"/>
    <x v="4"/>
  </r>
  <r>
    <s v="AA"/>
    <s v="CU00"/>
    <s v="JRNL00038982"/>
    <s v="CF10-OP310-6310-8870"/>
    <s v="CF10"/>
    <s v="OP310"/>
    <s v="6310"/>
    <x v="2"/>
    <s v=" "/>
    <n v="82.76"/>
    <s v="Clear OP310 Pay and Dept"/>
    <x v="0"/>
    <s v="5_OP310_PD"/>
    <s v="Recipient Acct"/>
    <d v="2008-12-31T00:00:00"/>
    <d v="2009-01-09T00:00:00"/>
    <s v="Yes"/>
    <s v="X Operations-Tri-County"/>
    <x v="8"/>
  </r>
  <r>
    <s v="AA"/>
    <s v="CU00"/>
    <s v="JRNL00038982"/>
    <s v="CF10-OP310-6310-8920"/>
    <s v="CF10"/>
    <s v="OP310"/>
    <s v="6310"/>
    <x v="0"/>
    <s v=" "/>
    <n v="30.36"/>
    <s v="Clear OP310 Pay and Dept"/>
    <x v="0"/>
    <s v="5_OP310_PD"/>
    <s v="Recipient Acct"/>
    <d v="2008-12-31T00:00:00"/>
    <d v="2009-01-09T00:00:00"/>
    <s v="Yes"/>
    <s v="X Operations-Tri-County"/>
    <x v="8"/>
  </r>
  <r>
    <s v="AA"/>
    <s v="CU00"/>
    <s v="JRNL00038982"/>
    <s v="CF10-OP310-6310-8930"/>
    <s v="CF10"/>
    <s v="OP310"/>
    <s v="6310"/>
    <x v="3"/>
    <s v=" "/>
    <n v="12.29"/>
    <s v="Clear OP310 Pay and Dept"/>
    <x v="0"/>
    <s v="5_OP310_PD"/>
    <s v="Recipient Acct"/>
    <d v="2008-12-31T00:00:00"/>
    <d v="2009-01-09T00:00:00"/>
    <s v="Yes"/>
    <s v="X Operations-Tri-County"/>
    <x v="8"/>
  </r>
  <r>
    <s v="AA"/>
    <s v="CU00"/>
    <s v="JRNL00038982"/>
    <s v="CF10-OP310-6290-8870"/>
    <s v="CF10"/>
    <s v="OP310"/>
    <s v="6290"/>
    <x v="2"/>
    <s v=" "/>
    <n v="96.73"/>
    <s v="Clear OP310 Pay and Dept"/>
    <x v="0"/>
    <s v="5_OP310_PD"/>
    <s v="Recipient Acct"/>
    <d v="2008-12-31T00:00:00"/>
    <d v="2009-01-09T00:00:00"/>
    <s v="Yes"/>
    <s v="X Operations-Tri-County"/>
    <x v="9"/>
  </r>
  <r>
    <s v="AA"/>
    <s v="CU00"/>
    <s v="JRNL00038982"/>
    <s v="CF10-OP310-6290-8920"/>
    <s v="CF10"/>
    <s v="OP310"/>
    <s v="6290"/>
    <x v="0"/>
    <s v=" "/>
    <n v="35.479999999999997"/>
    <s v="Clear OP310 Pay and Dept"/>
    <x v="0"/>
    <s v="5_OP310_PD"/>
    <s v="Recipient Acct"/>
    <d v="2008-12-31T00:00:00"/>
    <d v="2009-01-09T00:00:00"/>
    <s v="Yes"/>
    <s v="X Operations-Tri-County"/>
    <x v="9"/>
  </r>
  <r>
    <s v="AA"/>
    <s v="CU00"/>
    <s v="JRNL00038982"/>
    <s v="CF10-OP310-6290-8930"/>
    <s v="CF10"/>
    <s v="OP310"/>
    <s v="6290"/>
    <x v="3"/>
    <s v=" "/>
    <n v="14.36"/>
    <s v="Clear OP310 Pay and Dept"/>
    <x v="0"/>
    <s v="5_OP310_PD"/>
    <s v="Recipient Acct"/>
    <d v="2008-12-31T00:00:00"/>
    <d v="2009-01-09T00:00:00"/>
    <s v="Yes"/>
    <s v="X Operations-Tri-County"/>
    <x v="9"/>
  </r>
  <r>
    <s v="AA"/>
    <s v="CU00"/>
    <s v="JRNL00038982"/>
    <s v="CF10-OP310-6250-8870"/>
    <s v="CF10"/>
    <s v="OP310"/>
    <s v="6250"/>
    <x v="2"/>
    <s v=" "/>
    <n v="26.03"/>
    <s v="Clear OP310 Pay and Dept"/>
    <x v="0"/>
    <s v="5_OP310_PD"/>
    <s v="Recipient Acct"/>
    <d v="2008-12-31T00:00:00"/>
    <d v="2009-01-09T00:00:00"/>
    <s v="Yes"/>
    <s v="X Operations-Tri-County"/>
    <x v="13"/>
  </r>
  <r>
    <s v="AA"/>
    <s v="CU00"/>
    <s v="JRNL00038982"/>
    <s v="CF10-OP310-6250-8920"/>
    <s v="CF10"/>
    <s v="OP310"/>
    <s v="6250"/>
    <x v="0"/>
    <s v=" "/>
    <n v="9.5500000000000007"/>
    <s v="Clear OP310 Pay and Dept"/>
    <x v="0"/>
    <s v="5_OP310_PD"/>
    <s v="Recipient Acct"/>
    <d v="2008-12-31T00:00:00"/>
    <d v="2009-01-09T00:00:00"/>
    <s v="Yes"/>
    <s v="X Operations-Tri-County"/>
    <x v="13"/>
  </r>
  <r>
    <s v="AA"/>
    <s v="CU00"/>
    <s v="JRNL00038982"/>
    <s v="CF10-OP310-6250-8930"/>
    <s v="CF10"/>
    <s v="OP310"/>
    <s v="6250"/>
    <x v="3"/>
    <s v=" "/>
    <n v="3.86"/>
    <s v="Clear OP310 Pay and Dept"/>
    <x v="0"/>
    <s v="5_OP310_PD"/>
    <s v="Recipient Acct"/>
    <d v="2008-12-31T00:00:00"/>
    <d v="2009-01-09T00:00:00"/>
    <s v="Yes"/>
    <s v="X Operations-Tri-County"/>
    <x v="13"/>
  </r>
  <r>
    <s v="AA"/>
    <s v="CU00"/>
    <s v="JRNL00038982"/>
    <s v="CF10-OP310-6240-8870"/>
    <s v="CF10"/>
    <s v="OP310"/>
    <s v="6240"/>
    <x v="2"/>
    <s v=" "/>
    <n v="23.26"/>
    <s v="Clear OP310 Pay and Dept"/>
    <x v="0"/>
    <s v="5_OP310_PD"/>
    <s v="Recipient Acct"/>
    <d v="2008-12-31T00:00:00"/>
    <d v="2009-01-09T00:00:00"/>
    <s v="Yes"/>
    <s v="X Operations-Tri-County"/>
    <x v="10"/>
  </r>
  <r>
    <s v="AA"/>
    <s v="CU00"/>
    <s v="JRNL00038982"/>
    <s v="CF10-OP310-6240-8920"/>
    <s v="CF10"/>
    <s v="OP310"/>
    <s v="6240"/>
    <x v="0"/>
    <s v=" "/>
    <n v="8.5299999999999994"/>
    <s v="Clear OP310 Pay and Dept"/>
    <x v="0"/>
    <s v="5_OP310_PD"/>
    <s v="Recipient Acct"/>
    <d v="2008-12-31T00:00:00"/>
    <d v="2009-01-09T00:00:00"/>
    <s v="Yes"/>
    <s v="X Operations-Tri-County"/>
    <x v="10"/>
  </r>
  <r>
    <s v="AA"/>
    <s v="CU00"/>
    <s v="JRNL00038982"/>
    <s v="CF10-OP310-6240-8930"/>
    <s v="CF10"/>
    <s v="OP310"/>
    <s v="6240"/>
    <x v="3"/>
    <s v=" "/>
    <n v="3.45"/>
    <s v="Clear OP310 Pay and Dept"/>
    <x v="0"/>
    <s v="5_OP310_PD"/>
    <s v="Recipient Acct"/>
    <d v="2008-12-31T00:00:00"/>
    <d v="2009-01-09T00:00:00"/>
    <s v="Yes"/>
    <s v="X Operations-Tri-County"/>
    <x v="10"/>
  </r>
  <r>
    <s v="AA"/>
    <s v="CU00"/>
    <s v="JRNL00038982"/>
    <s v="CF10-OP310-6230-8870"/>
    <s v="CF10"/>
    <s v="OP310"/>
    <s v="6230"/>
    <x v="2"/>
    <s v=" "/>
    <n v="30.68"/>
    <s v="Clear OP310 Pay and Dept"/>
    <x v="0"/>
    <s v="5_OP310_PD"/>
    <s v="Recipient Acct"/>
    <d v="2008-12-31T00:00:00"/>
    <d v="2009-01-09T00:00:00"/>
    <s v="Yes"/>
    <s v="X Operations-Tri-County"/>
    <x v="14"/>
  </r>
  <r>
    <s v="AA"/>
    <s v="CU00"/>
    <s v="JRNL00038982"/>
    <s v="CF10-OP310-6230-8920"/>
    <s v="CF10"/>
    <s v="OP310"/>
    <s v="6230"/>
    <x v="0"/>
    <s v=" "/>
    <n v="11.25"/>
    <s v="Clear OP310 Pay and Dept"/>
    <x v="0"/>
    <s v="5_OP310_PD"/>
    <s v="Recipient Acct"/>
    <d v="2008-12-31T00:00:00"/>
    <d v="2009-01-09T00:00:00"/>
    <s v="Yes"/>
    <s v="X Operations-Tri-County"/>
    <x v="14"/>
  </r>
  <r>
    <s v="AA"/>
    <s v="CU00"/>
    <s v="JRNL00038982"/>
    <s v="CF10-OP310-6230-8930"/>
    <s v="CF10"/>
    <s v="OP310"/>
    <s v="6230"/>
    <x v="3"/>
    <s v=" "/>
    <n v="4.55"/>
    <s v="Clear OP310 Pay and Dept"/>
    <x v="0"/>
    <s v="5_OP310_PD"/>
    <s v="Recipient Acct"/>
    <d v="2008-12-31T00:00:00"/>
    <d v="2009-01-09T00:00:00"/>
    <s v="Yes"/>
    <s v="X Operations-Tri-County"/>
    <x v="14"/>
  </r>
  <r>
    <s v="AA"/>
    <s v="CU00"/>
    <s v="JRNL00038982"/>
    <s v="CF10-OP310-6220-8870"/>
    <s v="CF10"/>
    <s v="OP310"/>
    <s v="6220"/>
    <x v="2"/>
    <s v=" "/>
    <n v="1.18"/>
    <s v="Clear OP310 Pay and Dept"/>
    <x v="0"/>
    <s v="5_OP310_PD"/>
    <s v="Recipient Acct"/>
    <d v="2008-12-31T00:00:00"/>
    <d v="2009-01-09T00:00:00"/>
    <s v="Yes"/>
    <s v="X Operations-Tri-County"/>
    <x v="11"/>
  </r>
  <r>
    <s v="AA"/>
    <s v="CU00"/>
    <s v="JRNL00038982"/>
    <s v="CF10-OP310-6220-8920"/>
    <s v="CF10"/>
    <s v="OP310"/>
    <s v="6220"/>
    <x v="0"/>
    <s v=" "/>
    <n v="0.43"/>
    <s v="Clear OP310 Pay and Dept"/>
    <x v="0"/>
    <s v="5_OP310_PD"/>
    <s v="Recipient Acct"/>
    <d v="2008-12-31T00:00:00"/>
    <d v="2009-01-09T00:00:00"/>
    <s v="Yes"/>
    <s v="X Operations-Tri-County"/>
    <x v="11"/>
  </r>
  <r>
    <s v="AA"/>
    <s v="CU00"/>
    <s v="JRNL00038982"/>
    <s v="CF10-OP310-6220-8930"/>
    <s v="CF10"/>
    <s v="OP310"/>
    <s v="6220"/>
    <x v="3"/>
    <s v=" "/>
    <n v="0.18"/>
    <s v="Clear OP310 Pay and Dept"/>
    <x v="0"/>
    <s v="5_OP310_PD"/>
    <s v="Recipient Acct"/>
    <d v="2008-12-31T00:00:00"/>
    <d v="2009-01-09T00:00:00"/>
    <s v="Yes"/>
    <s v="X Operations-Tri-County"/>
    <x v="11"/>
  </r>
  <r>
    <s v="AA"/>
    <s v="CU00"/>
    <s v="JRNL00038982"/>
    <s v="CF10-OP310-6120-8870"/>
    <s v="CF10"/>
    <s v="OP310"/>
    <s v="6120"/>
    <x v="2"/>
    <s v=" "/>
    <n v="86.82"/>
    <s v="Clear OP310 Pay and Dept"/>
    <x v="0"/>
    <s v="5_OP310_PD"/>
    <s v="Recipient Acct"/>
    <d v="2008-12-31T00:00:00"/>
    <d v="2009-01-09T00:00:00"/>
    <s v="Yes"/>
    <s v="X Operations-Tri-County"/>
    <x v="1"/>
  </r>
  <r>
    <s v="AA"/>
    <s v="CU00"/>
    <s v="JRNL00038982"/>
    <s v="CF10-OP310-6120-8920"/>
    <s v="CF10"/>
    <s v="OP310"/>
    <s v="6120"/>
    <x v="0"/>
    <s v=" "/>
    <n v="31.85"/>
    <s v="Clear OP310 Pay and Dept"/>
    <x v="0"/>
    <s v="5_OP310_PD"/>
    <s v="Recipient Acct"/>
    <d v="2008-12-31T00:00:00"/>
    <d v="2009-01-09T00:00:00"/>
    <s v="Yes"/>
    <s v="X Operations-Tri-County"/>
    <x v="1"/>
  </r>
  <r>
    <s v="AA"/>
    <s v="CU00"/>
    <s v="JRNL00038982"/>
    <s v="CF10-OP310-6120-8930"/>
    <s v="CF10"/>
    <s v="OP310"/>
    <s v="6120"/>
    <x v="3"/>
    <s v=" "/>
    <n v="12.89"/>
    <s v="Clear OP310 Pay and Dept"/>
    <x v="0"/>
    <s v="5_OP310_PD"/>
    <s v="Recipient Acct"/>
    <d v="2008-12-31T00:00:00"/>
    <d v="2009-01-09T00:00:00"/>
    <s v="Yes"/>
    <s v="X Operations-Tri-County"/>
    <x v="1"/>
  </r>
  <r>
    <s v="AA"/>
    <s v="CU00"/>
    <s v="JRNL00038982"/>
    <s v="CF10-OP310-6110-8870"/>
    <s v="CF10"/>
    <s v="OP310"/>
    <s v="6110"/>
    <x v="2"/>
    <s v=" "/>
    <n v="343.54"/>
    <s v="Clear OP310 Pay and Dept"/>
    <x v="0"/>
    <s v="5_OP310_PD"/>
    <s v="Recipient Acct"/>
    <d v="2008-12-31T00:00:00"/>
    <d v="2009-01-09T00:00:00"/>
    <s v="Yes"/>
    <s v="X Operations-Tri-County"/>
    <x v="0"/>
  </r>
  <r>
    <s v="AA"/>
    <s v="CU00"/>
    <s v="JRNL00038982"/>
    <s v="CF10-OP310-6110-8920"/>
    <s v="CF10"/>
    <s v="OP310"/>
    <s v="6110"/>
    <x v="0"/>
    <s v=" "/>
    <n v="126.01"/>
    <s v="Clear OP310 Pay and Dept"/>
    <x v="0"/>
    <s v="5_OP310_PD"/>
    <s v="Recipient Acct"/>
    <d v="2008-12-31T00:00:00"/>
    <d v="2009-01-09T00:00:00"/>
    <s v="Yes"/>
    <s v="X Operations-Tri-County"/>
    <x v="0"/>
  </r>
  <r>
    <s v="AA"/>
    <s v="3000"/>
    <s v="FLJE00019032"/>
    <s v="CF10-MG310-6110-8870"/>
    <s v="CF10"/>
    <s v="MG310"/>
    <s v="6110"/>
    <x v="2"/>
    <s v=" "/>
    <n v="-258.20999999999998"/>
    <s v="CN103 Payroll Accrual 1"/>
    <x v="0"/>
    <s v="Z_CN103_PA1"/>
    <s v="FLJE00019031"/>
    <d v="2008-03-31T00:00:00"/>
    <d v="2008-04-03T00:00:00"/>
    <s v="Yes"/>
    <s v="X Operations Manager-Tri-County"/>
    <x v="0"/>
  </r>
  <r>
    <s v="AA"/>
    <s v="3000"/>
    <s v="FLJE00019032"/>
    <s v="CF10-MG310-6110-8890"/>
    <s v="CF10"/>
    <s v="MG310"/>
    <s v="6110"/>
    <x v="1"/>
    <s v=" "/>
    <n v="-43.03"/>
    <s v="CN103 Payroll Accrual 1"/>
    <x v="0"/>
    <s v="Z_CN103_PA1"/>
    <s v="FLJE00019031"/>
    <d v="2008-03-31T00:00:00"/>
    <d v="2008-04-03T00:00:00"/>
    <s v="Yes"/>
    <s v="X Operations Manager-Tri-County"/>
    <x v="0"/>
  </r>
  <r>
    <s v="AA"/>
    <s v="3000"/>
    <s v="FLJE00019032"/>
    <s v="CF10-MG310-6110-8910"/>
    <s v="CF10"/>
    <s v="MG310"/>
    <s v="6110"/>
    <x v="5"/>
    <s v=" "/>
    <n v="-43.03"/>
    <s v="CN103 Payroll Accrual 1"/>
    <x v="0"/>
    <s v="Z_CN103_PA1"/>
    <s v="FLJE00019031"/>
    <d v="2008-03-31T00:00:00"/>
    <d v="2008-04-03T00:00:00"/>
    <s v="Yes"/>
    <s v="X Operations Manager-Tri-County"/>
    <x v="0"/>
  </r>
  <r>
    <s v="AA"/>
    <s v="3000"/>
    <s v="FLJE00019032"/>
    <s v="CF20-MG310-6110-8870"/>
    <s v="CF20"/>
    <s v="MG310"/>
    <s v="6110"/>
    <x v="2"/>
    <s v=" "/>
    <n v="-172.14"/>
    <s v="CN103 Payroll Accrual 1"/>
    <x v="0"/>
    <s v="Z_CN103_PA1"/>
    <s v="FLJE00019031"/>
    <d v="2008-03-31T00:00:00"/>
    <d v="2008-04-03T00:00:00"/>
    <s v="Yes"/>
    <s v="X Operations Manager-Tri-County"/>
    <x v="0"/>
  </r>
  <r>
    <s v="AA"/>
    <s v="CU00"/>
    <s v="JRNL00027468"/>
    <s v="CF10-OP310-6390-8870"/>
    <s v="CF10"/>
    <s v="OP310"/>
    <s v="6390"/>
    <x v="2"/>
    <s v=" "/>
    <n v="480.12"/>
    <s v="Clear OP310 Pay and Dept"/>
    <x v="0"/>
    <s v="5_OP310_PD"/>
    <s v="JRNL00027468"/>
    <d v="2008-06-30T00:00:00"/>
    <d v="2008-07-07T00:00:00"/>
    <s v="Yes"/>
    <s v="X Operations-Tri-County"/>
    <x v="7"/>
  </r>
  <r>
    <s v="AA"/>
    <s v="CU00"/>
    <s v="JRNL00027468"/>
    <s v="CF10-OP310-6390-8920"/>
    <s v="CF10"/>
    <s v="OP310"/>
    <s v="6390"/>
    <x v="0"/>
    <s v=" "/>
    <n v="8.56"/>
    <s v="Clear OP310 Pay and Dept"/>
    <x v="0"/>
    <s v="5_OP310_PD"/>
    <s v="JRNL00027468"/>
    <d v="2008-06-30T00:00:00"/>
    <d v="2008-07-07T00:00:00"/>
    <s v="Yes"/>
    <s v="X Operations-Tri-County"/>
    <x v="7"/>
  </r>
  <r>
    <s v="AA"/>
    <s v="CU00"/>
    <s v="JRNL00027468"/>
    <s v="CF10-OP310-6390-8930"/>
    <s v="CF10"/>
    <s v="OP310"/>
    <s v="6390"/>
    <x v="3"/>
    <s v=" "/>
    <n v="83.94"/>
    <s v="Clear OP310 Pay and Dept"/>
    <x v="0"/>
    <s v="5_OP310_PD"/>
    <s v="JRNL00027468"/>
    <d v="2008-06-30T00:00:00"/>
    <d v="2008-07-07T00:00:00"/>
    <s v="Yes"/>
    <s v="X Operations-Tri-County"/>
    <x v="7"/>
  </r>
  <r>
    <s v="AA"/>
    <s v="CU00"/>
    <s v="JRNL00027468"/>
    <s v="CF10-OP310-6330-8920"/>
    <s v="CF10"/>
    <s v="OP310"/>
    <s v="6330"/>
    <x v="0"/>
    <s v=" "/>
    <n v="1.32"/>
    <s v="Clear OP310 Pay and Dept"/>
    <x v="0"/>
    <s v="5_OP310_PD"/>
    <s v="JRNL00027468"/>
    <d v="2008-06-30T00:00:00"/>
    <d v="2008-07-07T00:00:00"/>
    <s v="Yes"/>
    <s v="X Operations-Tri-County"/>
    <x v="5"/>
  </r>
  <r>
    <s v="AA"/>
    <s v="CU00"/>
    <s v="JRNL00027468"/>
    <s v="CF10-OP310-6330-8930"/>
    <s v="CF10"/>
    <s v="OP310"/>
    <s v="6330"/>
    <x v="3"/>
    <s v=" "/>
    <n v="12.91"/>
    <s v="Clear OP310 Pay and Dept"/>
    <x v="0"/>
    <s v="5_OP310_PD"/>
    <s v="JRNL00027468"/>
    <d v="2008-06-30T00:00:00"/>
    <d v="2008-07-07T00:00:00"/>
    <s v="Yes"/>
    <s v="X Operations-Tri-County"/>
    <x v="5"/>
  </r>
  <r>
    <s v="AA"/>
    <s v="CU00"/>
    <s v="JRNL00027468"/>
    <s v="CF10-OP310-6330-8870"/>
    <s v="CF10"/>
    <s v="OP310"/>
    <s v="6330"/>
    <x v="2"/>
    <s v=" "/>
    <n v="73.84"/>
    <s v="Clear OP310 Pay and Dept"/>
    <x v="0"/>
    <s v="5_OP310_PD"/>
    <s v="JRNL00027468"/>
    <d v="2008-06-30T00:00:00"/>
    <d v="2008-07-07T00:00:00"/>
    <s v="Yes"/>
    <s v="X Operations-Tri-County"/>
    <x v="5"/>
  </r>
  <r>
    <s v="AA"/>
    <s v="CU00"/>
    <s v="JRNL00027468"/>
    <s v="CF10-OP310-6320-8870"/>
    <s v="CF10"/>
    <s v="OP310"/>
    <s v="6320"/>
    <x v="2"/>
    <s v=" "/>
    <n v="454.9"/>
    <s v="Clear OP310 Pay and Dept"/>
    <x v="0"/>
    <s v="5_OP310_PD"/>
    <s v="JRNL00027468"/>
    <d v="2008-06-30T00:00:00"/>
    <d v="2008-07-07T00:00:00"/>
    <s v="Yes"/>
    <s v="X Operations-Tri-County"/>
    <x v="4"/>
  </r>
  <r>
    <s v="AA"/>
    <s v="CU00"/>
    <s v="JRNL00027468"/>
    <s v="CF10-OP310-6320-8920"/>
    <s v="CF10"/>
    <s v="OP310"/>
    <s v="6320"/>
    <x v="0"/>
    <s v=" "/>
    <n v="8.11"/>
    <s v="Clear OP310 Pay and Dept"/>
    <x v="0"/>
    <s v="5_OP310_PD"/>
    <s v="JRNL00027468"/>
    <d v="2008-06-30T00:00:00"/>
    <d v="2008-07-07T00:00:00"/>
    <s v="Yes"/>
    <s v="X Operations-Tri-County"/>
    <x v="4"/>
  </r>
  <r>
    <s v="AA"/>
    <s v="CU00"/>
    <s v="JRNL00027468"/>
    <s v="CF10-OP310-6320-8930"/>
    <s v="CF10"/>
    <s v="OP310"/>
    <s v="6320"/>
    <x v="3"/>
    <s v=" "/>
    <n v="79.53"/>
    <s v="Clear OP310 Pay and Dept"/>
    <x v="0"/>
    <s v="5_OP310_PD"/>
    <s v="JRNL00027468"/>
    <d v="2008-06-30T00:00:00"/>
    <d v="2008-07-07T00:00:00"/>
    <s v="Yes"/>
    <s v="X Operations-Tri-County"/>
    <x v="4"/>
  </r>
  <r>
    <s v="AA"/>
    <s v="CU00"/>
    <s v="JRNL00027468"/>
    <s v="CF10-OP310-6310-8870"/>
    <s v="CF10"/>
    <s v="OP310"/>
    <s v="6310"/>
    <x v="2"/>
    <s v=" "/>
    <n v="690.46"/>
    <s v="Clear OP310 Pay and Dept"/>
    <x v="0"/>
    <s v="5_OP310_PD"/>
    <s v="JRNL00027468"/>
    <d v="2008-06-30T00:00:00"/>
    <d v="2008-07-07T00:00:00"/>
    <s v="Yes"/>
    <s v="X Operations-Tri-County"/>
    <x v="8"/>
  </r>
  <r>
    <s v="AA"/>
    <s v="CU00"/>
    <s v="JRNL00027468"/>
    <s v="CF10-OP310-6310-8920"/>
    <s v="CF10"/>
    <s v="OP310"/>
    <s v="6310"/>
    <x v="0"/>
    <s v=" "/>
    <n v="12.31"/>
    <s v="Clear OP310 Pay and Dept"/>
    <x v="0"/>
    <s v="5_OP310_PD"/>
    <s v="JRNL00027468"/>
    <d v="2008-06-30T00:00:00"/>
    <d v="2008-07-07T00:00:00"/>
    <s v="Yes"/>
    <s v="X Operations-Tri-County"/>
    <x v="8"/>
  </r>
  <r>
    <s v="AA"/>
    <s v="CU00"/>
    <s v="JRNL00027468"/>
    <s v="CF10-OP310-6310-8930"/>
    <s v="CF10"/>
    <s v="OP310"/>
    <s v="6310"/>
    <x v="3"/>
    <s v=" "/>
    <n v="120.71"/>
    <s v="Clear OP310 Pay and Dept"/>
    <x v="0"/>
    <s v="5_OP310_PD"/>
    <s v="JRNL00027468"/>
    <d v="2008-06-30T00:00:00"/>
    <d v="2008-07-07T00:00:00"/>
    <s v="Yes"/>
    <s v="X Operations-Tri-County"/>
    <x v="8"/>
  </r>
  <r>
    <s v="AA"/>
    <s v="CU00"/>
    <s v="JRNL00027468"/>
    <s v="CF10-OP310-6290-8920"/>
    <s v="CF10"/>
    <s v="OP310"/>
    <s v="6290"/>
    <x v="0"/>
    <s v=" "/>
    <n v="2.2800000000000002"/>
    <s v="Clear OP310 Pay and Dept"/>
    <x v="0"/>
    <s v="5_OP310_PD"/>
    <s v="JRNL00027468"/>
    <d v="2008-06-30T00:00:00"/>
    <d v="2008-07-07T00:00:00"/>
    <s v="Yes"/>
    <s v="X Operations-Tri-County"/>
    <x v="9"/>
  </r>
  <r>
    <s v="AA"/>
    <s v="CU00"/>
    <s v="JRNL00027468"/>
    <s v="CF10-OP310-6290-8930"/>
    <s v="CF10"/>
    <s v="OP310"/>
    <s v="6290"/>
    <x v="3"/>
    <s v=" "/>
    <n v="22.31"/>
    <s v="Clear OP310 Pay and Dept"/>
    <x v="0"/>
    <s v="5_OP310_PD"/>
    <s v="JRNL00027468"/>
    <d v="2008-06-30T00:00:00"/>
    <d v="2008-07-07T00:00:00"/>
    <s v="Yes"/>
    <s v="X Operations-Tri-County"/>
    <x v="9"/>
  </r>
  <r>
    <s v="AA"/>
    <s v="CU00"/>
    <s v="JRNL00027468"/>
    <s v="CF10-OP310-6290-8870"/>
    <s v="CF10"/>
    <s v="OP310"/>
    <s v="6290"/>
    <x v="2"/>
    <s v=" "/>
    <n v="127.62"/>
    <s v="Clear OP310 Pay and Dept"/>
    <x v="0"/>
    <s v="5_OP310_PD"/>
    <s v="JRNL00027468"/>
    <d v="2008-06-30T00:00:00"/>
    <d v="2008-07-07T00:00:00"/>
    <s v="Yes"/>
    <s v="X Operations-Tri-County"/>
    <x v="9"/>
  </r>
  <r>
    <s v="AA"/>
    <s v="CU00"/>
    <s v="JRNL00027468"/>
    <s v="CF10-OP310-6260-8870"/>
    <s v="CF10"/>
    <s v="OP310"/>
    <s v="6260"/>
    <x v="2"/>
    <s v=" "/>
    <n v="17.89"/>
    <s v="Clear OP310 Pay and Dept"/>
    <x v="0"/>
    <s v="5_OP310_PD"/>
    <s v="JRNL00027468"/>
    <d v="2008-06-30T00:00:00"/>
    <d v="2008-07-07T00:00:00"/>
    <s v="Yes"/>
    <s v="X Operations-Tri-County"/>
    <x v="15"/>
  </r>
  <r>
    <s v="AA"/>
    <s v="CU00"/>
    <s v="JRNL00027468"/>
    <s v="CF10-OP310-6260-8920"/>
    <s v="CF10"/>
    <s v="OP310"/>
    <s v="6260"/>
    <x v="0"/>
    <s v=" "/>
    <n v="0.32"/>
    <s v="Clear OP310 Pay and Dept"/>
    <x v="0"/>
    <s v="5_OP310_PD"/>
    <s v="JRNL00027468"/>
    <d v="2008-06-30T00:00:00"/>
    <d v="2008-07-07T00:00:00"/>
    <s v="Yes"/>
    <s v="X Operations-Tri-County"/>
    <x v="15"/>
  </r>
  <r>
    <s v="AA"/>
    <s v="CU00"/>
    <s v="JRNL00027468"/>
    <s v="CF10-OP310-6260-8930"/>
    <s v="CF10"/>
    <s v="OP310"/>
    <s v="6260"/>
    <x v="3"/>
    <s v=" "/>
    <n v="3.13"/>
    <s v="Clear OP310 Pay and Dept"/>
    <x v="0"/>
    <s v="5_OP310_PD"/>
    <s v="JRNL00027468"/>
    <d v="2008-06-30T00:00:00"/>
    <d v="2008-07-07T00:00:00"/>
    <s v="Yes"/>
    <s v="X Operations-Tri-County"/>
    <x v="15"/>
  </r>
  <r>
    <s v="AA"/>
    <s v="3000"/>
    <s v="FLJE00019638"/>
    <s v="CF20-MG310-6310-8920"/>
    <s v="CF20"/>
    <s v="MG310"/>
    <s v="6310"/>
    <x v="0"/>
    <s v=" "/>
    <n v="41.87"/>
    <s v="CN103 Dept Charges"/>
    <x v="0"/>
    <s v="CN103_D"/>
    <s v="Recipient Acct"/>
    <d v="2008-04-30T00:00:00"/>
    <d v="2008-05-04T00:00:00"/>
    <s v="Yes"/>
    <s v="X Operations Manager-Tri-County"/>
    <x v="8"/>
  </r>
  <r>
    <s v="AA"/>
    <s v="3000"/>
    <s v="FLJE00019638"/>
    <s v="CF10-MG310-6320-8870"/>
    <s v="CF10"/>
    <s v="MG310"/>
    <s v="6320"/>
    <x v="2"/>
    <s v=" "/>
    <n v="72.58"/>
    <s v="CN103 Dept Charges"/>
    <x v="0"/>
    <s v="CN103_D"/>
    <s v="Recipient Acct"/>
    <d v="2008-04-30T00:00:00"/>
    <d v="2008-05-04T00:00:00"/>
    <s v="Yes"/>
    <s v="X Operations Manager-Tri-County"/>
    <x v="4"/>
  </r>
  <r>
    <s v="AA"/>
    <s v="3000"/>
    <s v="FLJE00018999"/>
    <s v="CF10-MG310-6320-8870"/>
    <s v="CF10"/>
    <s v="MG310"/>
    <s v="6320"/>
    <x v="2"/>
    <s v=" "/>
    <n v="52.26"/>
    <s v="CN103 Dept Charges"/>
    <x v="0"/>
    <s v="CN103_D"/>
    <s v="Recipient Acct"/>
    <d v="2008-02-29T00:00:00"/>
    <d v="2008-03-05T00:00:00"/>
    <s v="Yes"/>
    <s v="X Operations Manager-Tri-County"/>
    <x v="4"/>
  </r>
  <r>
    <s v="AA"/>
    <s v="3000"/>
    <s v="FLJE00018999"/>
    <s v="CF10-MG310-6320-8890"/>
    <s v="CF10"/>
    <s v="MG310"/>
    <s v="6320"/>
    <x v="1"/>
    <s v=" "/>
    <n v="8.7100000000000009"/>
    <s v="CN103 Dept Charges"/>
    <x v="0"/>
    <s v="CN103_D"/>
    <s v="Recipient Acct"/>
    <d v="2008-02-29T00:00:00"/>
    <d v="2008-03-05T00:00:00"/>
    <s v="Yes"/>
    <s v="X Operations Manager-Tri-County"/>
    <x v="4"/>
  </r>
  <r>
    <s v="AA"/>
    <s v="3000"/>
    <s v="FLJE00018999"/>
    <s v="CF10-MG310-6320-8910"/>
    <s v="CF10"/>
    <s v="MG310"/>
    <s v="6320"/>
    <x v="5"/>
    <s v=" "/>
    <n v="8.7100000000000009"/>
    <s v="CN103 Dept Charges"/>
    <x v="0"/>
    <s v="CN103_D"/>
    <s v="Recipient Acct"/>
    <d v="2008-02-29T00:00:00"/>
    <d v="2008-03-05T00:00:00"/>
    <s v="Yes"/>
    <s v="X Operations Manager-Tri-County"/>
    <x v="4"/>
  </r>
  <r>
    <s v="AA"/>
    <s v="3000"/>
    <s v="FLJE00018999"/>
    <s v="CF20-MG310-6320-8870"/>
    <s v="CF20"/>
    <s v="MG310"/>
    <s v="6320"/>
    <x v="2"/>
    <s v=" "/>
    <n v="34.840000000000003"/>
    <s v="CN103 Dept Charges"/>
    <x v="0"/>
    <s v="CN103_D"/>
    <s v="Recipient Acct"/>
    <d v="2008-02-29T00:00:00"/>
    <d v="2008-03-05T00:00:00"/>
    <s v="Yes"/>
    <s v="X Operations Manager-Tri-County"/>
    <x v="4"/>
  </r>
  <r>
    <s v="AA"/>
    <s v="3000"/>
    <s v="FLJE00018999"/>
    <s v="CF10-MG310-6330-8870"/>
    <s v="CF10"/>
    <s v="MG310"/>
    <s v="6330"/>
    <x v="2"/>
    <s v=" "/>
    <n v="8.52"/>
    <s v="CN103 Dept Charges"/>
    <x v="0"/>
    <s v="CN103_D"/>
    <s v="Recipient Acct"/>
    <d v="2008-02-29T00:00:00"/>
    <d v="2008-03-05T00:00:00"/>
    <s v="Yes"/>
    <s v="X Operations Manager-Tri-County"/>
    <x v="5"/>
  </r>
  <r>
    <s v="AA"/>
    <s v="3000"/>
    <s v="FLJE00018999"/>
    <s v="CF10-MG310-6390-8870"/>
    <s v="CF10"/>
    <s v="MG310"/>
    <s v="6390"/>
    <x v="2"/>
    <s v=" "/>
    <n v="30.67"/>
    <s v="CN103 Dept Charges"/>
    <x v="0"/>
    <s v="CN103_D"/>
    <s v="Recipient Acct"/>
    <d v="2008-02-29T00:00:00"/>
    <d v="2008-03-05T00:00:00"/>
    <s v="Yes"/>
    <s v="X Operations Manager-Tri-County"/>
    <x v="7"/>
  </r>
  <r>
    <s v="AA"/>
    <s v="3000"/>
    <s v="FLJE00018999"/>
    <s v="CF10-MG310-6390-8890"/>
    <s v="CF10"/>
    <s v="MG310"/>
    <s v="6390"/>
    <x v="1"/>
    <s v=" "/>
    <n v="5.1100000000000003"/>
    <s v="CN103 Dept Charges"/>
    <x v="0"/>
    <s v="CN103_D"/>
    <s v="Recipient Acct"/>
    <d v="2008-02-29T00:00:00"/>
    <d v="2008-03-05T00:00:00"/>
    <s v="Yes"/>
    <s v="X Operations Manager-Tri-County"/>
    <x v="7"/>
  </r>
  <r>
    <s v="AA"/>
    <s v="3000"/>
    <s v="FLJE00018999"/>
    <s v="CF10-MG310-6390-8910"/>
    <s v="CF10"/>
    <s v="MG310"/>
    <s v="6390"/>
    <x v="5"/>
    <s v=" "/>
    <n v="5.1100000000000003"/>
    <s v="CN103 Dept Charges"/>
    <x v="0"/>
    <s v="CN103_D"/>
    <s v="Recipient Acct"/>
    <d v="2008-02-29T00:00:00"/>
    <d v="2008-03-05T00:00:00"/>
    <s v="Yes"/>
    <s v="X Operations Manager-Tri-County"/>
    <x v="7"/>
  </r>
  <r>
    <s v="AA"/>
    <s v="3000"/>
    <s v="FLJE00018999"/>
    <s v="CF20-MG310-6390-8870"/>
    <s v="CF20"/>
    <s v="MG310"/>
    <s v="6390"/>
    <x v="2"/>
    <s v=" "/>
    <n v="20.45"/>
    <s v="CN103 Dept Charges"/>
    <x v="0"/>
    <s v="CN103_D"/>
    <s v="Recipient Acct"/>
    <d v="2008-02-29T00:00:00"/>
    <d v="2008-03-05T00:00:00"/>
    <s v="Yes"/>
    <s v="X Operations Manager-Tri-County"/>
    <x v="7"/>
  </r>
  <r>
    <s v="AA"/>
    <s v="3000"/>
    <s v="FLJE00018999"/>
    <s v="CF20-MG310-6290-8870"/>
    <s v="CF20"/>
    <s v="MG310"/>
    <s v="6290"/>
    <x v="2"/>
    <s v=" "/>
    <n v="7.13"/>
    <s v="CN103 Dept Charges"/>
    <x v="0"/>
    <s v="CN103_D"/>
    <s v="Recipient Acct"/>
    <d v="2008-02-29T00:00:00"/>
    <d v="2008-03-05T00:00:00"/>
    <s v="Yes"/>
    <s v="X Operations Manager-Tri-County"/>
    <x v="9"/>
  </r>
  <r>
    <s v="AA"/>
    <s v="3000"/>
    <s v="FLJE00018999"/>
    <s v="CF10-MG310-6310-8870"/>
    <s v="CF10"/>
    <s v="MG310"/>
    <s v="6310"/>
    <x v="2"/>
    <s v=" "/>
    <n v="41.02"/>
    <s v="CN103 Dept Charges"/>
    <x v="0"/>
    <s v="CN103_D"/>
    <s v="Recipient Acct"/>
    <d v="2008-02-29T00:00:00"/>
    <d v="2008-03-05T00:00:00"/>
    <s v="Yes"/>
    <s v="X Operations Manager-Tri-County"/>
    <x v="8"/>
  </r>
  <r>
    <s v="AA"/>
    <s v="3000"/>
    <s v="FLJE00018999"/>
    <s v="CF10-MG310-6310-8890"/>
    <s v="CF10"/>
    <s v="MG310"/>
    <s v="6310"/>
    <x v="1"/>
    <s v=" "/>
    <n v="6.84"/>
    <s v="CN103 Dept Charges"/>
    <x v="0"/>
    <s v="CN103_D"/>
    <s v="Recipient Acct"/>
    <d v="2008-02-29T00:00:00"/>
    <d v="2008-03-05T00:00:00"/>
    <s v="Yes"/>
    <s v="X Operations Manager-Tri-County"/>
    <x v="8"/>
  </r>
  <r>
    <s v="AA"/>
    <s v="3000"/>
    <s v="FLJE00018999"/>
    <s v="CF10-MG310-6310-8910"/>
    <s v="CF10"/>
    <s v="MG310"/>
    <s v="6310"/>
    <x v="5"/>
    <s v=" "/>
    <n v="6.84"/>
    <s v="CN103 Dept Charges"/>
    <x v="0"/>
    <s v="CN103_D"/>
    <s v="Recipient Acct"/>
    <d v="2008-02-29T00:00:00"/>
    <d v="2008-03-05T00:00:00"/>
    <s v="Yes"/>
    <s v="X Operations Manager-Tri-County"/>
    <x v="8"/>
  </r>
  <r>
    <s v="AA"/>
    <s v="3000"/>
    <s v="FLJE00018999"/>
    <s v="CF20-MG310-6310-8870"/>
    <s v="CF20"/>
    <s v="MG310"/>
    <s v="6310"/>
    <x v="2"/>
    <s v=" "/>
    <n v="27.35"/>
    <s v="CN103 Dept Charges"/>
    <x v="0"/>
    <s v="CN103_D"/>
    <s v="Recipient Acct"/>
    <d v="2008-02-29T00:00:00"/>
    <d v="2008-03-05T00:00:00"/>
    <s v="Yes"/>
    <s v="X Operations Manager-Tri-County"/>
    <x v="8"/>
  </r>
  <r>
    <s v="AA"/>
    <s v="3000"/>
    <s v="FLJE00019308"/>
    <s v="CF10-MG310-6330-8890"/>
    <s v="CF10"/>
    <s v="MG310"/>
    <s v="6330"/>
    <x v="1"/>
    <s v=" "/>
    <n v="3.87"/>
    <s v="CN103 Dept Charges"/>
    <x v="0"/>
    <s v="CN103_D"/>
    <s v="Recipient Acct"/>
    <d v="2008-03-31T00:00:00"/>
    <d v="2008-04-03T00:00:00"/>
    <s v="Yes"/>
    <s v="X Operations Manager-Tri-County"/>
    <x v="5"/>
  </r>
  <r>
    <s v="AA"/>
    <s v="3000"/>
    <s v="FLJE00019308"/>
    <s v="CF10-MG310-6330-8910"/>
    <s v="CF10"/>
    <s v="MG310"/>
    <s v="6330"/>
    <x v="5"/>
    <s v=" "/>
    <n v="5.81"/>
    <s v="CN103 Dept Charges"/>
    <x v="0"/>
    <s v="CN103_D"/>
    <s v="Recipient Acct"/>
    <d v="2008-03-31T00:00:00"/>
    <d v="2008-04-03T00:00:00"/>
    <s v="Yes"/>
    <s v="X Operations Manager-Tri-County"/>
    <x v="5"/>
  </r>
  <r>
    <s v="AA"/>
    <s v="3000"/>
    <s v="FLJE00019308"/>
    <s v="CF10-MG310-6330-8940"/>
    <s v="CF10"/>
    <s v="MG310"/>
    <s v="6330"/>
    <x v="6"/>
    <s v=" "/>
    <n v="3.87"/>
    <s v="CN103 Dept Charges"/>
    <x v="0"/>
    <s v="CN103_D"/>
    <s v="Recipient Acct"/>
    <d v="2008-03-31T00:00:00"/>
    <d v="2008-04-03T00:00:00"/>
    <s v="Yes"/>
    <s v="X Operations Manager-Tri-County"/>
    <x v="5"/>
  </r>
  <r>
    <s v="AA"/>
    <s v="3000"/>
    <s v="FLJE00019308"/>
    <s v="CF20-MG310-6330-8870"/>
    <s v="CF20"/>
    <s v="MG310"/>
    <s v="6330"/>
    <x v="2"/>
    <s v=" "/>
    <n v="1.94"/>
    <s v="CN103 Dept Charges"/>
    <x v="0"/>
    <s v="CN103_D"/>
    <s v="Recipient Acct"/>
    <d v="2008-03-31T00:00:00"/>
    <d v="2008-04-03T00:00:00"/>
    <s v="Yes"/>
    <s v="X Operations Manager-Tri-County"/>
    <x v="5"/>
  </r>
  <r>
    <s v="AA"/>
    <s v="3000"/>
    <s v="FLJE00018999"/>
    <s v="CF10-MG310-6290-8890"/>
    <s v="CF10"/>
    <s v="MG310"/>
    <s v="6290"/>
    <x v="1"/>
    <s v=" "/>
    <n v="1.78"/>
    <s v="CN103 Dept Charges"/>
    <x v="0"/>
    <s v="CN103_D"/>
    <s v="Recipient Acct"/>
    <d v="2008-02-29T00:00:00"/>
    <d v="2008-03-05T00:00:00"/>
    <s v="Yes"/>
    <s v="X Operations Manager-Tri-County"/>
    <x v="9"/>
  </r>
  <r>
    <s v="AA"/>
    <s v="3000"/>
    <s v="FLJE00018999"/>
    <s v="CF10-MG310-6290-8910"/>
    <s v="CF10"/>
    <s v="MG310"/>
    <s v="6290"/>
    <x v="5"/>
    <s v=" "/>
    <n v="1.78"/>
    <s v="CN103 Dept Charges"/>
    <x v="0"/>
    <s v="CN103_D"/>
    <s v="Recipient Acct"/>
    <d v="2008-02-29T00:00:00"/>
    <d v="2008-03-05T00:00:00"/>
    <s v="Yes"/>
    <s v="X Operations Manager-Tri-County"/>
    <x v="9"/>
  </r>
  <r>
    <s v="AA"/>
    <s v="3000"/>
    <s v="FLJE00019308"/>
    <s v="CF10-MG310-6320-8870"/>
    <s v="CF10"/>
    <s v="MG310"/>
    <s v="6320"/>
    <x v="2"/>
    <s v=" "/>
    <n v="83.14"/>
    <s v="CN103 Dept Charges"/>
    <x v="0"/>
    <s v="CN103_D"/>
    <s v="Recipient Acct"/>
    <d v="2008-03-31T00:00:00"/>
    <d v="2008-04-03T00:00:00"/>
    <s v="Yes"/>
    <s v="X Operations Manager-Tri-County"/>
    <x v="4"/>
  </r>
  <r>
    <s v="AA"/>
    <s v="3000"/>
    <s v="FLJE00019308"/>
    <s v="CF10-MG310-6320-8890"/>
    <s v="CF10"/>
    <s v="MG310"/>
    <s v="6320"/>
    <x v="1"/>
    <s v=" "/>
    <n v="23.75"/>
    <s v="CN103 Dept Charges"/>
    <x v="0"/>
    <s v="CN103_D"/>
    <s v="Recipient Acct"/>
    <d v="2008-03-31T00:00:00"/>
    <d v="2008-04-03T00:00:00"/>
    <s v="Yes"/>
    <s v="X Operations Manager-Tri-County"/>
    <x v="4"/>
  </r>
  <r>
    <s v="AA"/>
    <s v="3000"/>
    <s v="FLJE00019308"/>
    <s v="CF10-MG310-6320-8910"/>
    <s v="CF10"/>
    <s v="MG310"/>
    <s v="6320"/>
    <x v="5"/>
    <s v=" "/>
    <n v="35.630000000000003"/>
    <s v="CN103 Dept Charges"/>
    <x v="0"/>
    <s v="CN103_D"/>
    <s v="Recipient Acct"/>
    <d v="2008-03-31T00:00:00"/>
    <d v="2008-04-03T00:00:00"/>
    <s v="Yes"/>
    <s v="X Operations Manager-Tri-County"/>
    <x v="4"/>
  </r>
  <r>
    <s v="AA"/>
    <s v="3000"/>
    <s v="FLJE00019308"/>
    <s v="CF10-MG310-6320-8940"/>
    <s v="CF10"/>
    <s v="MG310"/>
    <s v="6320"/>
    <x v="6"/>
    <s v=" "/>
    <n v="23.75"/>
    <s v="CN103 Dept Charges"/>
    <x v="0"/>
    <s v="CN103_D"/>
    <s v="Recipient Acct"/>
    <d v="2008-03-31T00:00:00"/>
    <d v="2008-04-03T00:00:00"/>
    <s v="Yes"/>
    <s v="X Operations Manager-Tri-County"/>
    <x v="4"/>
  </r>
  <r>
    <s v="AA"/>
    <s v="3000"/>
    <s v="FLJE00019308"/>
    <s v="CF20-MG310-6320-8870"/>
    <s v="CF20"/>
    <s v="MG310"/>
    <s v="6320"/>
    <x v="2"/>
    <s v=" "/>
    <n v="11.88"/>
    <s v="CN103 Dept Charges"/>
    <x v="0"/>
    <s v="CN103_D"/>
    <s v="Recipient Acct"/>
    <d v="2008-03-31T00:00:00"/>
    <d v="2008-04-03T00:00:00"/>
    <s v="Yes"/>
    <s v="X Operations Manager-Tri-County"/>
    <x v="4"/>
  </r>
  <r>
    <s v="AA"/>
    <s v="3000"/>
    <s v="FLJE00019308"/>
    <s v="CF10-MG310-6330-8870"/>
    <s v="CF10"/>
    <s v="MG310"/>
    <s v="6330"/>
    <x v="2"/>
    <s v=" "/>
    <n v="13.56"/>
    <s v="CN103 Dept Charges"/>
    <x v="0"/>
    <s v="CN103_D"/>
    <s v="Recipient Acct"/>
    <d v="2008-03-31T00:00:00"/>
    <d v="2008-04-03T00:00:00"/>
    <s v="Yes"/>
    <s v="X Operations Manager-Tri-County"/>
    <x v="5"/>
  </r>
  <r>
    <s v="AA"/>
    <s v="3000"/>
    <s v="FLJE00019308"/>
    <s v="CF20-MG310-6240-8870"/>
    <s v="CF20"/>
    <s v="MG310"/>
    <s v="6240"/>
    <x v="2"/>
    <s v=" "/>
    <n v="7.62"/>
    <s v="CN103 Dept Charges"/>
    <x v="0"/>
    <s v="CN103_D"/>
    <s v="Recipient Acct"/>
    <d v="2008-03-31T00:00:00"/>
    <d v="2008-04-03T00:00:00"/>
    <s v="Yes"/>
    <s v="X Operations Manager-Tri-County"/>
    <x v="10"/>
  </r>
  <r>
    <s v="AA"/>
    <s v="3000"/>
    <s v="FLJE00019308"/>
    <s v="CF10-MG310-6310-8870"/>
    <s v="CF10"/>
    <s v="MG310"/>
    <s v="6310"/>
    <x v="2"/>
    <s v=" "/>
    <n v="105.95"/>
    <s v="CN103 Dept Charges"/>
    <x v="0"/>
    <s v="CN103_D"/>
    <s v="Recipient Acct"/>
    <d v="2008-03-31T00:00:00"/>
    <d v="2008-04-03T00:00:00"/>
    <s v="Yes"/>
    <s v="X Operations Manager-Tri-County"/>
    <x v="8"/>
  </r>
  <r>
    <s v="AA"/>
    <s v="3000"/>
    <s v="FLJE00019308"/>
    <s v="CF10-MG310-6310-8890"/>
    <s v="CF10"/>
    <s v="MG310"/>
    <s v="6310"/>
    <x v="1"/>
    <s v=" "/>
    <n v="30.27"/>
    <s v="CN103 Dept Charges"/>
    <x v="0"/>
    <s v="CN103_D"/>
    <s v="Recipient Acct"/>
    <d v="2008-03-31T00:00:00"/>
    <d v="2008-04-03T00:00:00"/>
    <s v="Yes"/>
    <s v="X Operations Manager-Tri-County"/>
    <x v="8"/>
  </r>
  <r>
    <s v="AA"/>
    <s v="3000"/>
    <s v="FLJE00019308"/>
    <s v="CF10-MG310-6310-8910"/>
    <s v="CF10"/>
    <s v="MG310"/>
    <s v="6310"/>
    <x v="5"/>
    <s v=" "/>
    <n v="45.41"/>
    <s v="CN103 Dept Charges"/>
    <x v="0"/>
    <s v="CN103_D"/>
    <s v="Recipient Acct"/>
    <d v="2008-03-31T00:00:00"/>
    <d v="2008-04-03T00:00:00"/>
    <s v="Yes"/>
    <s v="X Operations Manager-Tri-County"/>
    <x v="8"/>
  </r>
  <r>
    <s v="AA"/>
    <s v="3000"/>
    <s v="FLJE00019308"/>
    <s v="CF10-MG310-6310-8940"/>
    <s v="CF10"/>
    <s v="MG310"/>
    <s v="6310"/>
    <x v="6"/>
    <s v=" "/>
    <n v="30.27"/>
    <s v="CN103 Dept Charges"/>
    <x v="0"/>
    <s v="CN103_D"/>
    <s v="Recipient Acct"/>
    <d v="2008-03-31T00:00:00"/>
    <d v="2008-04-03T00:00:00"/>
    <s v="Yes"/>
    <s v="X Operations Manager-Tri-County"/>
    <x v="8"/>
  </r>
  <r>
    <s v="AA"/>
    <s v="3000"/>
    <s v="FLJE00019308"/>
    <s v="CF20-MG310-6310-8870"/>
    <s v="CF20"/>
    <s v="MG310"/>
    <s v="6310"/>
    <x v="2"/>
    <s v=" "/>
    <n v="15.14"/>
    <s v="CN103 Dept Charges"/>
    <x v="0"/>
    <s v="CN103_D"/>
    <s v="Recipient Acct"/>
    <d v="2008-03-31T00:00:00"/>
    <d v="2008-04-03T00:00:00"/>
    <s v="Yes"/>
    <s v="X Operations Manager-Tri-County"/>
    <x v="8"/>
  </r>
  <r>
    <s v="AA"/>
    <s v="3000"/>
    <s v="FLJE00019308"/>
    <s v="CF10-MG310-6210-8940"/>
    <s v="CF10"/>
    <s v="MG310"/>
    <s v="6210"/>
    <x v="6"/>
    <s v=" "/>
    <n v="7.83"/>
    <s v="CN103 Dept Charges"/>
    <x v="0"/>
    <s v="CN103_D"/>
    <s v="Recipient Acct"/>
    <d v="2008-03-31T00:00:00"/>
    <d v="2008-04-03T00:00:00"/>
    <s v="Yes"/>
    <s v="X Operations Manager-Tri-County"/>
    <x v="12"/>
  </r>
  <r>
    <s v="AA"/>
    <s v="3000"/>
    <s v="FLJE00019308"/>
    <s v="CF20-MG310-6210-8870"/>
    <s v="CF20"/>
    <s v="MG310"/>
    <s v="6210"/>
    <x v="2"/>
    <s v=" "/>
    <n v="3.91"/>
    <s v="CN103 Dept Charges"/>
    <x v="0"/>
    <s v="CN103_D"/>
    <s v="Recipient Acct"/>
    <d v="2008-03-31T00:00:00"/>
    <d v="2008-04-03T00:00:00"/>
    <s v="Yes"/>
    <s v="X Operations Manager-Tri-County"/>
    <x v="12"/>
  </r>
  <r>
    <s v="AA"/>
    <s v="CU00"/>
    <s v="JRNL00027468"/>
    <s v="CF10-OP310-6250-8870"/>
    <s v="CF10"/>
    <s v="OP310"/>
    <s v="6250"/>
    <x v="2"/>
    <s v=" "/>
    <n v="33.17"/>
    <s v="Clear OP310 Pay and Dept"/>
    <x v="0"/>
    <s v="5_OP310_PD"/>
    <s v="JRNL00027468"/>
    <d v="2008-06-30T00:00:00"/>
    <d v="2008-07-07T00:00:00"/>
    <s v="Yes"/>
    <s v="X Operations-Tri-County"/>
    <x v="13"/>
  </r>
  <r>
    <s v="AA"/>
    <s v="CU00"/>
    <s v="JRNL00027468"/>
    <s v="CF10-OP310-6250-8920"/>
    <s v="CF10"/>
    <s v="OP310"/>
    <s v="6250"/>
    <x v="0"/>
    <s v=" "/>
    <n v="0.59"/>
    <s v="Clear OP310 Pay and Dept"/>
    <x v="0"/>
    <s v="5_OP310_PD"/>
    <s v="JRNL00027468"/>
    <d v="2008-06-30T00:00:00"/>
    <d v="2008-07-07T00:00:00"/>
    <s v="Yes"/>
    <s v="X Operations-Tri-County"/>
    <x v="13"/>
  </r>
  <r>
    <s v="AA"/>
    <s v="CU00"/>
    <s v="JRNL00027468"/>
    <s v="CF10-OP310-6250-8930"/>
    <s v="CF10"/>
    <s v="OP310"/>
    <s v="6250"/>
    <x v="3"/>
    <s v=" "/>
    <n v="5.8"/>
    <s v="Clear OP310 Pay and Dept"/>
    <x v="0"/>
    <s v="5_OP310_PD"/>
    <s v="JRNL00027468"/>
    <d v="2008-06-30T00:00:00"/>
    <d v="2008-07-07T00:00:00"/>
    <s v="Yes"/>
    <s v="X Operations-Tri-County"/>
    <x v="13"/>
  </r>
  <r>
    <s v="AA"/>
    <s v="CU00"/>
    <s v="JRNL00027468"/>
    <s v="CF10-OP310-6240-8920"/>
    <s v="CF10"/>
    <s v="OP310"/>
    <s v="6240"/>
    <x v="0"/>
    <s v=" "/>
    <n v="1.43"/>
    <s v="Clear OP310 Pay and Dept"/>
    <x v="0"/>
    <s v="5_OP310_PD"/>
    <s v="JRNL00027468"/>
    <d v="2008-06-30T00:00:00"/>
    <d v="2008-07-07T00:00:00"/>
    <s v="Yes"/>
    <s v="X Operations-Tri-County"/>
    <x v="10"/>
  </r>
  <r>
    <s v="AA"/>
    <s v="CU00"/>
    <s v="JRNL00027468"/>
    <s v="CF10-OP310-6240-8930"/>
    <s v="CF10"/>
    <s v="OP310"/>
    <s v="6240"/>
    <x v="3"/>
    <s v=" "/>
    <n v="14.04"/>
    <s v="Clear OP310 Pay and Dept"/>
    <x v="0"/>
    <s v="5_OP310_PD"/>
    <s v="JRNL00027468"/>
    <d v="2008-06-30T00:00:00"/>
    <d v="2008-07-07T00:00:00"/>
    <s v="Yes"/>
    <s v="X Operations-Tri-County"/>
    <x v="10"/>
  </r>
  <r>
    <s v="AA"/>
    <s v="CU00"/>
    <s v="JRNL00027468"/>
    <s v="CF10-OP310-6240-8870"/>
    <s v="CF10"/>
    <s v="OP310"/>
    <s v="6240"/>
    <x v="2"/>
    <s v=" "/>
    <n v="80.290000000000006"/>
    <s v="Clear OP310 Pay and Dept"/>
    <x v="0"/>
    <s v="5_OP310_PD"/>
    <s v="JRNL00027468"/>
    <d v="2008-06-30T00:00:00"/>
    <d v="2008-07-07T00:00:00"/>
    <s v="Yes"/>
    <s v="X Operations-Tri-County"/>
    <x v="10"/>
  </r>
  <r>
    <s v="AA"/>
    <s v="CU00"/>
    <s v="JRNL00027468"/>
    <s v="CF10-OP310-6230-8870"/>
    <s v="CF10"/>
    <s v="OP310"/>
    <s v="6230"/>
    <x v="2"/>
    <s v=" "/>
    <n v="24.28"/>
    <s v="Clear OP310 Pay and Dept"/>
    <x v="0"/>
    <s v="5_OP310_PD"/>
    <s v="JRNL00027468"/>
    <d v="2008-06-30T00:00:00"/>
    <d v="2008-07-07T00:00:00"/>
    <s v="Yes"/>
    <s v="X Operations-Tri-County"/>
    <x v="14"/>
  </r>
  <r>
    <s v="AA"/>
    <s v="CU00"/>
    <s v="JRNL00027468"/>
    <s v="CF10-OP310-6230-8920"/>
    <s v="CF10"/>
    <s v="OP310"/>
    <s v="6230"/>
    <x v="0"/>
    <s v=" "/>
    <n v="0.43"/>
    <s v="Clear OP310 Pay and Dept"/>
    <x v="0"/>
    <s v="5_OP310_PD"/>
    <s v="JRNL00027468"/>
    <d v="2008-06-30T00:00:00"/>
    <d v="2008-07-07T00:00:00"/>
    <s v="Yes"/>
    <s v="X Operations-Tri-County"/>
    <x v="14"/>
  </r>
  <r>
    <s v="AA"/>
    <s v="CU00"/>
    <s v="JRNL00027468"/>
    <s v="CF10-OP310-6230-8930"/>
    <s v="CF10"/>
    <s v="OP310"/>
    <s v="6230"/>
    <x v="3"/>
    <s v=" "/>
    <n v="4.24"/>
    <s v="Clear OP310 Pay and Dept"/>
    <x v="0"/>
    <s v="5_OP310_PD"/>
    <s v="JRNL00027468"/>
    <d v="2008-06-30T00:00:00"/>
    <d v="2008-07-07T00:00:00"/>
    <s v="Yes"/>
    <s v="X Operations-Tri-County"/>
    <x v="14"/>
  </r>
  <r>
    <s v="AA"/>
    <s v="CU00"/>
    <s v="JRNL00027468"/>
    <s v="CF10-OP310-6210-8870"/>
    <s v="CF10"/>
    <s v="OP310"/>
    <s v="6210"/>
    <x v="2"/>
    <s v=" "/>
    <n v="29.52"/>
    <s v="Clear OP310 Pay and Dept"/>
    <x v="0"/>
    <s v="5_OP310_PD"/>
    <s v="JRNL00027468"/>
    <d v="2008-06-30T00:00:00"/>
    <d v="2008-07-07T00:00:00"/>
    <s v="Yes"/>
    <s v="X Operations-Tri-County"/>
    <x v="12"/>
  </r>
  <r>
    <s v="AA"/>
    <s v="CU00"/>
    <s v="JRNL00026090"/>
    <s v="CF10-OP310-6120-8870"/>
    <s v="CF10"/>
    <s v="OP310"/>
    <s v="6120"/>
    <x v="2"/>
    <s v=""/>
    <n v="33.67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CU00"/>
    <s v="JRNL00026090"/>
    <s v="CF10-OP310-6120-8920"/>
    <s v="CF10"/>
    <s v="OP310"/>
    <s v="6120"/>
    <x v="0"/>
    <s v=""/>
    <n v="6.4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CU00"/>
    <s v="JRNL00026090"/>
    <s v="CF10-OP310-6120-8930"/>
    <s v="CF10"/>
    <s v="OP310"/>
    <s v="6120"/>
    <x v="3"/>
    <s v=""/>
    <n v="8.32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CU00"/>
    <s v="JRNL00026090"/>
    <s v="CF00-OP310-6120-8870"/>
    <s v="CF00"/>
    <s v="OP310"/>
    <s v="6120"/>
    <x v="2"/>
    <s v=""/>
    <n v="54.25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CU00"/>
    <s v="JRNL00026090"/>
    <s v="CF00-OP310-6120-8920"/>
    <s v="CF00"/>
    <s v="OP310"/>
    <s v="6120"/>
    <x v="0"/>
    <s v=""/>
    <n v="4.7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CU00"/>
    <s v="JRNL00026090"/>
    <s v="CF00-OP310-6120-8930"/>
    <s v="CF00"/>
    <s v="OP310"/>
    <s v="6120"/>
    <x v="3"/>
    <s v=""/>
    <n v="8.86"/>
    <s v="OP310_Payroll Accrual 1B"/>
    <x v="0"/>
    <s v="8_OP310_PA1B"/>
    <s v="JRNL00026090"/>
    <d v="2008-05-31T00:00:00"/>
    <d v="2008-06-07T00:00:00"/>
    <s v="Yes"/>
    <s v="X Operations-Tri-County"/>
    <x v="1"/>
  </r>
  <r>
    <s v="AA"/>
    <s v="3000"/>
    <s v="FLJE00018769"/>
    <s v="CF10-OP310-6290-8930"/>
    <s v="CF10"/>
    <s v="OP310"/>
    <s v="6290"/>
    <x v="3"/>
    <s v=" "/>
    <n v="8.9700000000000006"/>
    <s v="SV103 Dept Charges"/>
    <x v="0"/>
    <s v="SV103_D"/>
    <s v="Recipient Acct"/>
    <d v="2008-01-31T00:00:00"/>
    <d v="2008-02-08T00:00:00"/>
    <s v="Yes"/>
    <s v="X Operations-Tri-County"/>
    <x v="9"/>
  </r>
  <r>
    <s v="AA"/>
    <s v="3000"/>
    <s v="FLJE00018769"/>
    <s v="CF10-OP310-6250-8930"/>
    <s v="CF10"/>
    <s v="OP310"/>
    <s v="6250"/>
    <x v="3"/>
    <s v=" "/>
    <n v="7.83"/>
    <s v="SV103 Dept Charges"/>
    <x v="0"/>
    <s v="SV103_D"/>
    <s v="Recipient Acct"/>
    <d v="2008-01-31T00:00:00"/>
    <d v="2008-02-08T00:00:00"/>
    <s v="Yes"/>
    <s v="X Operations-Tri-County"/>
    <x v="13"/>
  </r>
  <r>
    <s v="AA"/>
    <s v="3000"/>
    <s v="FLJE00018769"/>
    <s v="CF10-OP310-6240-8930"/>
    <s v="CF10"/>
    <s v="OP310"/>
    <s v="6240"/>
    <x v="3"/>
    <s v=" "/>
    <n v="6.03"/>
    <s v="SV103 Dept Charges"/>
    <x v="0"/>
    <s v="SV103_D"/>
    <s v="Recipient Acct"/>
    <d v="2008-01-31T00:00:00"/>
    <d v="2008-02-08T00:00:00"/>
    <s v="Yes"/>
    <s v="X Operations-Tri-County"/>
    <x v="10"/>
  </r>
  <r>
    <s v="AA"/>
    <s v="3000"/>
    <s v="FLJE00018769"/>
    <s v="CF10-OP310-6230-8930"/>
    <s v="CF10"/>
    <s v="OP310"/>
    <s v="6230"/>
    <x v="3"/>
    <s v=" "/>
    <n v="24.96"/>
    <s v="SV103 Dept Charges"/>
    <x v="0"/>
    <s v="SV103_D"/>
    <s v="Recipient Acct"/>
    <d v="2008-01-31T00:00:00"/>
    <d v="2008-02-08T00:00:00"/>
    <s v="Yes"/>
    <s v="X Operations-Tri-County"/>
    <x v="14"/>
  </r>
  <r>
    <s v="AA"/>
    <s v="3000"/>
    <s v="FLJE00018769"/>
    <s v="CF10-OP310-6220-8930"/>
    <s v="CF10"/>
    <s v="OP310"/>
    <s v="6220"/>
    <x v="3"/>
    <s v=" "/>
    <n v="4.46"/>
    <s v="SV103 Dept Charges"/>
    <x v="0"/>
    <s v="SV103_D"/>
    <s v="Recipient Acct"/>
    <d v="2008-01-31T00:00:00"/>
    <d v="2008-02-08T00:00:00"/>
    <s v="Yes"/>
    <s v="X Operations-Tri-County"/>
    <x v="11"/>
  </r>
  <r>
    <s v="AA"/>
    <s v="3000"/>
    <s v="FLJE00018769"/>
    <s v="CF10-OP310-6120-8930"/>
    <s v="CF10"/>
    <s v="OP310"/>
    <s v="6120"/>
    <x v="3"/>
    <s v=" "/>
    <n v="89.73"/>
    <s v="SV103 Dept Charges"/>
    <x v="0"/>
    <s v="SV103_D"/>
    <s v="Recipient Acct"/>
    <d v="2008-01-31T00:00:00"/>
    <d v="2008-02-08T00:00:00"/>
    <s v="Yes"/>
    <s v="X Operations-Tri-County"/>
    <x v="1"/>
  </r>
  <r>
    <s v="AA"/>
    <s v="3000"/>
    <s v="FLJE00018769"/>
    <s v="CF10-OP310-6120-8930"/>
    <s v="CF10"/>
    <s v="OP310"/>
    <s v="6120"/>
    <x v="3"/>
    <s v=" "/>
    <n v="16.39"/>
    <s v="SV103 Dept Charges"/>
    <x v="0"/>
    <s v="SV103_D"/>
    <s v="Recipient Acct"/>
    <d v="2008-01-31T00:00:00"/>
    <d v="2008-02-08T00:00:00"/>
    <s v="Yes"/>
    <s v="X Operations-Tri-County"/>
    <x v="1"/>
  </r>
  <r>
    <s v="E4SE-ADJ"/>
    <s v="CF00"/>
    <s v="JRNL00038669"/>
    <s v="CF10-FC300-7290-8870"/>
    <s v="CF10"/>
    <s v="FC300"/>
    <s v="7290"/>
    <x v="2"/>
    <s v=""/>
    <n v="-2.59"/>
    <s v="Charge out Inv Count Variance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0.02"/>
    <s v="Charge out Inv Count Rounding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20-FC300-7830-8870"/>
    <s v="CF20"/>
    <s v="FC300"/>
    <s v="7830"/>
    <x v="2"/>
    <s v=""/>
    <n v="-10.51"/>
    <s v="Charge out Inv Count Variance"/>
    <x v="0"/>
    <s v=""/>
    <s v="JRNL00038669"/>
    <d v="2008-12-31T00:00:00"/>
    <d v="2009-01-05T00:00:00"/>
    <s v="Yes"/>
    <s v="X Facilities-Florida"/>
    <x v="2"/>
  </r>
  <r>
    <s v="E4SE-ADJ"/>
    <s v="CF00"/>
    <s v="JRNL00038669"/>
    <s v="CF20-FC300-7830-8870"/>
    <s v="CF20"/>
    <s v="FC300"/>
    <s v="7830"/>
    <x v="2"/>
    <s v=""/>
    <n v="0.01"/>
    <s v="Charge out Inv Count Rounding"/>
    <x v="0"/>
    <s v=""/>
    <s v="JRNL00038669"/>
    <d v="2008-12-31T00:00:00"/>
    <d v="2009-01-05T00:00:00"/>
    <s v="Yes"/>
    <s v="X Facilities-Florida"/>
    <x v="2"/>
  </r>
  <r>
    <s v="AA"/>
    <s v="CU00"/>
    <s v="JRNL00027468"/>
    <s v="CF20-OP320-6390-8890"/>
    <s v="CF20"/>
    <s v="OP320"/>
    <s v="6390"/>
    <x v="1"/>
    <s v=" "/>
    <n v="0.84"/>
    <s v="Clear OP320 Pay and Dept"/>
    <x v="0"/>
    <s v="5_OP320_PD"/>
    <s v="JRNL00027468"/>
    <d v="2008-06-30T00:00:00"/>
    <d v="2008-07-07T00:00:00"/>
    <s v="Yes"/>
    <s v="X Operations-Citrus County"/>
    <x v="7"/>
  </r>
  <r>
    <s v="AA"/>
    <s v="CU00"/>
    <s v="JRNL00027468"/>
    <s v="CF20-OP320-6390-8920"/>
    <s v="CF20"/>
    <s v="OP320"/>
    <s v="6390"/>
    <x v="0"/>
    <s v=" "/>
    <n v="0.5"/>
    <s v="Clear OP320 Pay and Dept"/>
    <x v="0"/>
    <s v="5_OP320_PD"/>
    <s v="JRNL00027468"/>
    <d v="2008-06-30T00:00:00"/>
    <d v="2008-07-07T00:00:00"/>
    <s v="Yes"/>
    <s v="X Operations-Citrus County"/>
    <x v="7"/>
  </r>
  <r>
    <s v="AA"/>
    <s v="3000"/>
    <s v="FLJE00019308"/>
    <s v="CF10-MG310-6240-8870"/>
    <s v="CF10"/>
    <s v="MG310"/>
    <s v="6240"/>
    <x v="2"/>
    <s v=" "/>
    <n v="53.36"/>
    <s v="CN103 Dept Charges"/>
    <x v="0"/>
    <s v="CN103_D"/>
    <s v="Recipient Acct"/>
    <d v="2008-03-31T00:00:00"/>
    <d v="2008-04-03T00:00:00"/>
    <s v="Yes"/>
    <s v="X Operations Manager-Tri-County"/>
    <x v="10"/>
  </r>
  <r>
    <s v="AA"/>
    <s v="3000"/>
    <s v="FLJE00019308"/>
    <s v="CF10-MG310-6240-8890"/>
    <s v="CF10"/>
    <s v="MG310"/>
    <s v="6240"/>
    <x v="1"/>
    <s v=" "/>
    <n v="15.25"/>
    <s v="CN103 Dept Charges"/>
    <x v="0"/>
    <s v="CN103_D"/>
    <s v="Recipient Acct"/>
    <d v="2008-03-31T00:00:00"/>
    <d v="2008-04-03T00:00:00"/>
    <s v="Yes"/>
    <s v="X Operations Manager-Tri-County"/>
    <x v="10"/>
  </r>
  <r>
    <s v="AA"/>
    <s v="3000"/>
    <s v="FLJE00019308"/>
    <s v="CF10-MG310-6240-8910"/>
    <s v="CF10"/>
    <s v="MG310"/>
    <s v="6240"/>
    <x v="5"/>
    <s v=" "/>
    <n v="22.87"/>
    <s v="CN103 Dept Charges"/>
    <x v="0"/>
    <s v="CN103_D"/>
    <s v="Recipient Acct"/>
    <d v="2008-03-31T00:00:00"/>
    <d v="2008-04-03T00:00:00"/>
    <s v="Yes"/>
    <s v="X Operations Manager-Tri-County"/>
    <x v="10"/>
  </r>
  <r>
    <s v="AA"/>
    <s v="3000"/>
    <s v="FLJE00019308"/>
    <s v="CF10-MG310-6240-8940"/>
    <s v="CF10"/>
    <s v="MG310"/>
    <s v="6240"/>
    <x v="6"/>
    <s v=" "/>
    <n v="15.25"/>
    <s v="CN103 Dept Charges"/>
    <x v="0"/>
    <s v="CN103_D"/>
    <s v="Recipient Acct"/>
    <d v="2008-03-31T00:00:00"/>
    <d v="2008-04-03T00:00:00"/>
    <s v="Yes"/>
    <s v="X Operations Manager-Tri-County"/>
    <x v="10"/>
  </r>
  <r>
    <s v="AA"/>
    <s v="3000"/>
    <s v="FLJE00019638"/>
    <s v="CF10-MG310-6310-8870"/>
    <s v="CF10"/>
    <s v="MG310"/>
    <s v="6310"/>
    <x v="2"/>
    <s v=" "/>
    <n v="104.67"/>
    <s v="CN103 Dept Charges"/>
    <x v="0"/>
    <s v="CN103_D"/>
    <s v="Recipient Acct"/>
    <d v="2008-04-30T00:00:00"/>
    <d v="2008-05-04T00:00:00"/>
    <s v="Yes"/>
    <s v="X Operations Manager-Tri-County"/>
    <x v="8"/>
  </r>
  <r>
    <s v="AA"/>
    <s v="3000"/>
    <s v="FLJE00019638"/>
    <s v="CF10-MG310-6310-8900"/>
    <s v="CF10"/>
    <s v="MG310"/>
    <s v="6310"/>
    <x v="4"/>
    <s v=" "/>
    <n v="41.87"/>
    <s v="CN103 Dept Charges"/>
    <x v="0"/>
    <s v="CN103_D"/>
    <s v="Recipient Acct"/>
    <d v="2008-04-30T00:00:00"/>
    <d v="2008-05-04T00:00:00"/>
    <s v="Yes"/>
    <s v="X Operations Manager-Tri-County"/>
    <x v="8"/>
  </r>
  <r>
    <s v="AA"/>
    <s v="3000"/>
    <s v="FLJE00019638"/>
    <s v="CF10-MG310-6310-8910"/>
    <s v="CF10"/>
    <s v="MG310"/>
    <s v="6310"/>
    <x v="5"/>
    <s v=" "/>
    <n v="41.87"/>
    <s v="CN103 Dept Charges"/>
    <x v="0"/>
    <s v="CN103_D"/>
    <s v="Recipient Acct"/>
    <d v="2008-04-30T00:00:00"/>
    <d v="2008-05-04T00:00:00"/>
    <s v="Yes"/>
    <s v="X Operations Manager-Tri-County"/>
    <x v="8"/>
  </r>
  <r>
    <s v="AA"/>
    <s v="3000"/>
    <s v="FLJE00019308"/>
    <s v="CF10-MG310-6210-8870"/>
    <s v="CF10"/>
    <s v="MG310"/>
    <s v="6210"/>
    <x v="2"/>
    <s v=" "/>
    <n v="27.4"/>
    <s v="CN103 Dept Charges"/>
    <x v="0"/>
    <s v="CN103_D"/>
    <s v="Recipient Acct"/>
    <d v="2008-03-31T00:00:00"/>
    <d v="2008-04-03T00:00:00"/>
    <s v="Yes"/>
    <s v="X Operations Manager-Tri-County"/>
    <x v="12"/>
  </r>
  <r>
    <s v="AA"/>
    <s v="3000"/>
    <s v="FLJE00019308"/>
    <s v="CF10-MG310-6210-8890"/>
    <s v="CF10"/>
    <s v="MG310"/>
    <s v="6210"/>
    <x v="1"/>
    <s v=" "/>
    <n v="7.83"/>
    <s v="CN103 Dept Charges"/>
    <x v="0"/>
    <s v="CN103_D"/>
    <s v="Recipient Acct"/>
    <d v="2008-03-31T00:00:00"/>
    <d v="2008-04-03T00:00:00"/>
    <s v="Yes"/>
    <s v="X Operations Manager-Tri-County"/>
    <x v="12"/>
  </r>
  <r>
    <s v="AA"/>
    <s v="3000"/>
    <s v="FLJE00019308"/>
    <s v="CF10-MG310-6210-8910"/>
    <s v="CF10"/>
    <s v="MG310"/>
    <s v="6210"/>
    <x v="5"/>
    <s v=" "/>
    <n v="11.74"/>
    <s v="CN103 Dept Charges"/>
    <x v="0"/>
    <s v="CN103_D"/>
    <s v="Recipient Acct"/>
    <d v="2008-03-31T00:00:00"/>
    <d v="2008-04-03T00:00:00"/>
    <s v="Yes"/>
    <s v="X Operations Manager-Tri-County"/>
    <x v="12"/>
  </r>
  <r>
    <s v="AA"/>
    <s v="3000"/>
    <s v="FLJE00019638"/>
    <s v="CF20-MG310-6230-8920"/>
    <s v="CF20"/>
    <s v="MG310"/>
    <s v="6230"/>
    <x v="0"/>
    <s v=" "/>
    <n v="38.89"/>
    <s v="CN103 Dept Charges"/>
    <x v="0"/>
    <s v="CN103_D"/>
    <s v="Recipient Acct"/>
    <d v="2008-04-30T00:00:00"/>
    <d v="2008-05-04T00:00:00"/>
    <s v="Yes"/>
    <s v="X Operations Manager-Tri-County"/>
    <x v="14"/>
  </r>
  <r>
    <s v="AA"/>
    <s v="3000"/>
    <s v="FLJE00019638"/>
    <s v="CF10-MG310-6240-8870"/>
    <s v="CF10"/>
    <s v="MG310"/>
    <s v="6240"/>
    <x v="2"/>
    <s v=" "/>
    <n v="64.61"/>
    <s v="CN103 Dept Charges"/>
    <x v="0"/>
    <s v="CN103_D"/>
    <s v="Recipient Acct"/>
    <d v="2008-04-30T00:00:00"/>
    <d v="2008-05-04T00:00:00"/>
    <s v="Yes"/>
    <s v="X Operations Manager-Tri-County"/>
    <x v="10"/>
  </r>
  <r>
    <s v="AA"/>
    <s v="3000"/>
    <s v="FLJE00019638"/>
    <s v="CF10-MG310-6240-8900"/>
    <s v="CF10"/>
    <s v="MG310"/>
    <s v="6240"/>
    <x v="4"/>
    <s v=" "/>
    <n v="25.84"/>
    <s v="CN103 Dept Charges"/>
    <x v="0"/>
    <s v="CN103_D"/>
    <s v="Recipient Acct"/>
    <d v="2008-04-30T00:00:00"/>
    <d v="2008-05-04T00:00:00"/>
    <s v="Yes"/>
    <s v="X Operations Manager-Tri-County"/>
    <x v="10"/>
  </r>
  <r>
    <s v="AA"/>
    <s v="3000"/>
    <s v="FLJE00019638"/>
    <s v="CF10-MG310-6240-8910"/>
    <s v="CF10"/>
    <s v="MG310"/>
    <s v="6240"/>
    <x v="5"/>
    <s v=" "/>
    <n v="25.84"/>
    <s v="CN103 Dept Charges"/>
    <x v="0"/>
    <s v="CN103_D"/>
    <s v="Recipient Acct"/>
    <d v="2008-04-30T00:00:00"/>
    <d v="2008-05-04T00:00:00"/>
    <s v="Yes"/>
    <s v="X Operations Manager-Tri-County"/>
    <x v="10"/>
  </r>
  <r>
    <s v="AA"/>
    <s v="3000"/>
    <s v="FLJE00019638"/>
    <s v="CF20-MG310-6240-8870"/>
    <s v="CF20"/>
    <s v="MG310"/>
    <s v="6240"/>
    <x v="2"/>
    <s v=" "/>
    <n v="25.84"/>
    <s v="CN103 Dept Charges"/>
    <x v="0"/>
    <s v="CN103_D"/>
    <s v="Recipient Acct"/>
    <d v="2008-04-30T00:00:00"/>
    <d v="2008-05-04T00:00:00"/>
    <s v="Yes"/>
    <s v="X Operations Manager-Tri-County"/>
    <x v="10"/>
  </r>
  <r>
    <s v="AA"/>
    <s v="3000"/>
    <s v="FLJE00019638"/>
    <s v="CF20-MG310-6240-8920"/>
    <s v="CF20"/>
    <s v="MG310"/>
    <s v="6240"/>
    <x v="0"/>
    <s v=" "/>
    <n v="25.84"/>
    <s v="CN103 Dept Charges"/>
    <x v="0"/>
    <s v="CN103_D"/>
    <s v="Recipient Acct"/>
    <d v="2008-04-30T00:00:00"/>
    <d v="2008-05-04T00:00:00"/>
    <s v="Yes"/>
    <s v="X Operations Manager-Tri-County"/>
    <x v="10"/>
  </r>
  <r>
    <s v="AA"/>
    <s v="3000"/>
    <s v="FLJE00019638"/>
    <s v="CF20-MG310-6220-8870"/>
    <s v="CF20"/>
    <s v="MG310"/>
    <s v="6220"/>
    <x v="2"/>
    <s v=" "/>
    <n v="51.09"/>
    <s v="CN103 Dept Charges"/>
    <x v="0"/>
    <s v="CN103_D"/>
    <s v="Recipient Acct"/>
    <d v="2008-04-30T00:00:00"/>
    <d v="2008-05-04T00:00:00"/>
    <s v="Yes"/>
    <s v="X Operations Manager-Tri-County"/>
    <x v="11"/>
  </r>
  <r>
    <s v="AA"/>
    <s v="3000"/>
    <s v="FLJE00019638"/>
    <s v="CF20-MG310-6220-8920"/>
    <s v="CF20"/>
    <s v="MG310"/>
    <s v="6220"/>
    <x v="0"/>
    <s v=" "/>
    <n v="51.09"/>
    <s v="CN103 Dept Charges"/>
    <x v="0"/>
    <s v="CN103_D"/>
    <s v="Recipient Acct"/>
    <d v="2008-04-30T00:00:00"/>
    <d v="2008-05-04T00:00:00"/>
    <s v="Yes"/>
    <s v="X Operations Manager-Tri-County"/>
    <x v="11"/>
  </r>
  <r>
    <s v="AA"/>
    <s v="3000"/>
    <s v="FLJE00019638"/>
    <s v="CF10-MG310-6230-8870"/>
    <s v="CF10"/>
    <s v="MG310"/>
    <s v="6230"/>
    <x v="2"/>
    <s v=" "/>
    <n v="97.22"/>
    <s v="CN103 Dept Charges"/>
    <x v="0"/>
    <s v="CN103_D"/>
    <s v="Recipient Acct"/>
    <d v="2008-04-30T00:00:00"/>
    <d v="2008-05-04T00:00:00"/>
    <s v="Yes"/>
    <s v="X Operations Manager-Tri-County"/>
    <x v="14"/>
  </r>
  <r>
    <s v="AA"/>
    <s v="3000"/>
    <s v="FLJE00019638"/>
    <s v="CF10-MG310-6230-8900"/>
    <s v="CF10"/>
    <s v="MG310"/>
    <s v="6230"/>
    <x v="4"/>
    <s v=" "/>
    <n v="38.89"/>
    <s v="CN103 Dept Charges"/>
    <x v="0"/>
    <s v="CN103_D"/>
    <s v="Recipient Acct"/>
    <d v="2008-04-30T00:00:00"/>
    <d v="2008-05-04T00:00:00"/>
    <s v="Yes"/>
    <s v="X Operations Manager-Tri-County"/>
    <x v="14"/>
  </r>
  <r>
    <s v="AA"/>
    <s v="3000"/>
    <s v="FLJE00019638"/>
    <s v="CF10-MG310-6230-8910"/>
    <s v="CF10"/>
    <s v="MG310"/>
    <s v="6230"/>
    <x v="5"/>
    <s v=" "/>
    <n v="38.89"/>
    <s v="CN103 Dept Charges"/>
    <x v="0"/>
    <s v="CN103_D"/>
    <s v="Recipient Acct"/>
    <d v="2008-04-30T00:00:00"/>
    <d v="2008-05-04T00:00:00"/>
    <s v="Yes"/>
    <s v="X Operations Manager-Tri-County"/>
    <x v="14"/>
  </r>
  <r>
    <s v="AA"/>
    <s v="3000"/>
    <s v="FLJE00019638"/>
    <s v="CF20-MG310-6230-8870"/>
    <s v="CF20"/>
    <s v="MG310"/>
    <s v="6230"/>
    <x v="2"/>
    <s v=" "/>
    <n v="38.89"/>
    <s v="CN103 Dept Charges"/>
    <x v="0"/>
    <s v="CN103_D"/>
    <s v="Recipient Acct"/>
    <d v="2008-04-30T00:00:00"/>
    <d v="2008-05-04T00:00:00"/>
    <s v="Yes"/>
    <s v="X Operations Manager-Tri-County"/>
    <x v="14"/>
  </r>
  <r>
    <s v="AA"/>
    <s v="3000"/>
    <s v="FLJE00019638"/>
    <s v="CF10-MG310-6210-8910"/>
    <s v="CF10"/>
    <s v="MG310"/>
    <s v="6210"/>
    <x v="5"/>
    <s v=" "/>
    <n v="27.24"/>
    <s v="CN103 Dept Charges"/>
    <x v="0"/>
    <s v="CN103_D"/>
    <s v="Recipient Acct"/>
    <d v="2008-04-30T00:00:00"/>
    <d v="2008-05-04T00:00:00"/>
    <s v="Yes"/>
    <s v="X Operations Manager-Tri-County"/>
    <x v="12"/>
  </r>
  <r>
    <s v="AA"/>
    <s v="3000"/>
    <s v="FLJE00019638"/>
    <s v="CF20-MG310-6210-8870"/>
    <s v="CF20"/>
    <s v="MG310"/>
    <s v="6210"/>
    <x v="2"/>
    <s v=" "/>
    <n v="27.24"/>
    <s v="CN103 Dept Charges"/>
    <x v="0"/>
    <s v="CN103_D"/>
    <s v="Recipient Acct"/>
    <d v="2008-04-30T00:00:00"/>
    <d v="2008-05-04T00:00:00"/>
    <s v="Yes"/>
    <s v="X Operations Manager-Tri-County"/>
    <x v="12"/>
  </r>
  <r>
    <s v="AA"/>
    <s v="3000"/>
    <s v="FLJE00019638"/>
    <s v="CF20-MG310-6210-8920"/>
    <s v="CF20"/>
    <s v="MG310"/>
    <s v="6210"/>
    <x v="0"/>
    <s v=" "/>
    <n v="27.24"/>
    <s v="CN103 Dept Charges"/>
    <x v="0"/>
    <s v="CN103_D"/>
    <s v="Recipient Acct"/>
    <d v="2008-04-30T00:00:00"/>
    <d v="2008-05-04T00:00:00"/>
    <s v="Yes"/>
    <s v="X Operations Manager-Tri-County"/>
    <x v="12"/>
  </r>
  <r>
    <s v="AA"/>
    <s v="3000"/>
    <s v="FLJE00019638"/>
    <s v="CF10-MG310-6220-8870"/>
    <s v="CF10"/>
    <s v="MG310"/>
    <s v="6220"/>
    <x v="2"/>
    <s v=" "/>
    <n v="127.72"/>
    <s v="CN103 Dept Charges"/>
    <x v="0"/>
    <s v="CN103_D"/>
    <s v="Recipient Acct"/>
    <d v="2008-04-30T00:00:00"/>
    <d v="2008-05-04T00:00:00"/>
    <s v="Yes"/>
    <s v="X Operations Manager-Tri-County"/>
    <x v="11"/>
  </r>
  <r>
    <s v="AA"/>
    <s v="3000"/>
    <s v="FLJE00019638"/>
    <s v="CF10-MG310-6220-8900"/>
    <s v="CF10"/>
    <s v="MG310"/>
    <s v="6220"/>
    <x v="4"/>
    <s v=" "/>
    <n v="51.09"/>
    <s v="CN103 Dept Charges"/>
    <x v="0"/>
    <s v="CN103_D"/>
    <s v="Recipient Acct"/>
    <d v="2008-04-30T00:00:00"/>
    <d v="2008-05-04T00:00:00"/>
    <s v="Yes"/>
    <s v="X Operations Manager-Tri-County"/>
    <x v="11"/>
  </r>
  <r>
    <s v="AA"/>
    <s v="3000"/>
    <s v="FLJE00019638"/>
    <s v="CF10-MG310-6220-8910"/>
    <s v="CF10"/>
    <s v="MG310"/>
    <s v="6220"/>
    <x v="5"/>
    <s v=" "/>
    <n v="51.09"/>
    <s v="CN103 Dept Charges"/>
    <x v="0"/>
    <s v="CN103_D"/>
    <s v="Recipient Acct"/>
    <d v="2008-04-30T00:00:00"/>
    <d v="2008-05-04T00:00:00"/>
    <s v="Yes"/>
    <s v="X Operations Manager-Tri-County"/>
    <x v="11"/>
  </r>
  <r>
    <s v="AA"/>
    <s v="3000"/>
    <s v="FLJE00019638"/>
    <s v="CF10-MG310-6110-8900"/>
    <s v="CF10"/>
    <s v="MG310"/>
    <s v="6110"/>
    <x v="4"/>
    <s v=" "/>
    <n v="315.57"/>
    <s v="CN103 Dept Charges"/>
    <x v="0"/>
    <s v="CN103_D"/>
    <s v="Recipient Acct"/>
    <d v="2008-04-30T00:00:00"/>
    <d v="2008-05-04T00:00:00"/>
    <s v="Yes"/>
    <s v="X Operations Manager-Tri-County"/>
    <x v="0"/>
  </r>
  <r>
    <s v="AA"/>
    <s v="3000"/>
    <s v="FLJE00019638"/>
    <s v="CF10-MG310-6110-8910"/>
    <s v="CF10"/>
    <s v="MG310"/>
    <s v="6110"/>
    <x v="5"/>
    <s v=" "/>
    <n v="315.57"/>
    <s v="CN103 Dept Charges"/>
    <x v="0"/>
    <s v="CN103_D"/>
    <s v="Recipient Acct"/>
    <d v="2008-04-30T00:00:00"/>
    <d v="2008-05-04T00:00:00"/>
    <s v="Yes"/>
    <s v="X Operations Manager-Tri-County"/>
    <x v="0"/>
  </r>
  <r>
    <s v="AA"/>
    <s v="3000"/>
    <s v="FLJE00019638"/>
    <s v="CF20-MG310-6110-8870"/>
    <s v="CF20"/>
    <s v="MG310"/>
    <s v="6110"/>
    <x v="2"/>
    <s v=" "/>
    <n v="315.57"/>
    <s v="CN103 Dept Charges"/>
    <x v="0"/>
    <s v="CN103_D"/>
    <s v="Recipient Acct"/>
    <d v="2008-04-30T00:00:00"/>
    <d v="2008-05-04T00:00:00"/>
    <s v="Yes"/>
    <s v="X Operations Manager-Tri-County"/>
    <x v="0"/>
  </r>
  <r>
    <s v="AA"/>
    <s v="3000"/>
    <s v="FLJE00019638"/>
    <s v="CF20-MG310-6110-8920"/>
    <s v="CF20"/>
    <s v="MG310"/>
    <s v="6110"/>
    <x v="0"/>
    <s v=" "/>
    <n v="315.57"/>
    <s v="CN103 Dept Charges"/>
    <x v="0"/>
    <s v="CN103_D"/>
    <s v="Recipient Acct"/>
    <d v="2008-04-30T00:00:00"/>
    <d v="2008-05-04T00:00:00"/>
    <s v="Yes"/>
    <s v="X Operations Manager-Tri-County"/>
    <x v="0"/>
  </r>
  <r>
    <s v="AA"/>
    <s v="3000"/>
    <s v="FLJE00019638"/>
    <s v="CF10-MG310-6210-8870"/>
    <s v="CF10"/>
    <s v="MG310"/>
    <s v="6210"/>
    <x v="2"/>
    <s v=" "/>
    <n v="68.11"/>
    <s v="CN103 Dept Charges"/>
    <x v="0"/>
    <s v="CN103_D"/>
    <s v="Recipient Acct"/>
    <d v="2008-04-30T00:00:00"/>
    <d v="2008-05-04T00:00:00"/>
    <s v="Yes"/>
    <s v="X Operations Manager-Tri-County"/>
    <x v="12"/>
  </r>
  <r>
    <s v="AA"/>
    <s v="3000"/>
    <s v="FLJE00019638"/>
    <s v="CF10-MG310-6210-8900"/>
    <s v="CF10"/>
    <s v="MG310"/>
    <s v="6210"/>
    <x v="4"/>
    <s v=" "/>
    <n v="27.24"/>
    <s v="CN103 Dept Charges"/>
    <x v="0"/>
    <s v="CN103_D"/>
    <s v="Recipient Acct"/>
    <d v="2008-04-30T00:00:00"/>
    <d v="2008-05-04T00:00:00"/>
    <s v="Yes"/>
    <s v="X Operations Manager-Tri-County"/>
    <x v="12"/>
  </r>
  <r>
    <s v="AA"/>
    <s v="3000"/>
    <s v="FLJE00019308"/>
    <s v="CF10-MG310-6110-8890"/>
    <s v="CF10"/>
    <s v="MG310"/>
    <s v="6110"/>
    <x v="1"/>
    <s v=" "/>
    <n v="211.24"/>
    <s v="CN103 Dept Charges"/>
    <x v="0"/>
    <s v="CN103_D"/>
    <s v="Recipient Acct"/>
    <d v="2008-03-31T00:00:00"/>
    <d v="2008-04-03T00:00:00"/>
    <s v="Yes"/>
    <s v="X Operations Manager-Tri-County"/>
    <x v="0"/>
  </r>
  <r>
    <s v="AA"/>
    <s v="3000"/>
    <s v="FLJE00019308"/>
    <s v="CF10-MG310-6110-8910"/>
    <s v="CF10"/>
    <s v="MG310"/>
    <s v="6110"/>
    <x v="5"/>
    <s v=" "/>
    <n v="316.86"/>
    <s v="CN103 Dept Charges"/>
    <x v="0"/>
    <s v="CN103_D"/>
    <s v="Recipient Acct"/>
    <d v="2008-03-31T00:00:00"/>
    <d v="2008-04-03T00:00:00"/>
    <s v="Yes"/>
    <s v="X Operations Manager-Tri-County"/>
    <x v="0"/>
  </r>
  <r>
    <s v="AA"/>
    <s v="3000"/>
    <s v="FLJE00019308"/>
    <s v="CF10-MG310-6110-8940"/>
    <s v="CF10"/>
    <s v="MG310"/>
    <s v="6110"/>
    <x v="6"/>
    <s v=" "/>
    <n v="211.24"/>
    <s v="CN103 Dept Charges"/>
    <x v="0"/>
    <s v="CN103_D"/>
    <s v="Recipient Acct"/>
    <d v="2008-03-31T00:00:00"/>
    <d v="2008-04-03T00:00:00"/>
    <s v="Yes"/>
    <s v="X Operations Manager-Tri-County"/>
    <x v="0"/>
  </r>
  <r>
    <s v="AA"/>
    <s v="3000"/>
    <s v="FLJE00019308"/>
    <s v="CF20-MG310-6110-8870"/>
    <s v="CF20"/>
    <s v="MG310"/>
    <s v="6110"/>
    <x v="2"/>
    <s v=" "/>
    <n v="105.62"/>
    <s v="CN103 Dept Charges"/>
    <x v="0"/>
    <s v="CN103_D"/>
    <s v="Recipient Acct"/>
    <d v="2008-03-31T00:00:00"/>
    <d v="2008-04-03T00:00:00"/>
    <s v="Yes"/>
    <s v="X Operations Manager-Tri-County"/>
    <x v="0"/>
  </r>
  <r>
    <s v="AA"/>
    <s v="3000"/>
    <s v="FLJE00018769"/>
    <s v="CF10-MG310-6330-8940"/>
    <s v="CF10"/>
    <s v="MG310"/>
    <s v="6330"/>
    <x v="6"/>
    <s v=" "/>
    <n v="4.49"/>
    <s v="CN103 Dept Charges"/>
    <x v="0"/>
    <s v="CN103_D"/>
    <s v="Recipient Acct"/>
    <d v="2008-01-31T00:00:00"/>
    <d v="2008-02-08T00:00:00"/>
    <s v="Yes"/>
    <s v="X Operations Manager-Tri-County"/>
    <x v="5"/>
  </r>
  <r>
    <s v="AA"/>
    <s v="3000"/>
    <s v="FLJE00019638"/>
    <s v="CF10-MG310-6110-8870"/>
    <s v="CF10"/>
    <s v="MG310"/>
    <s v="6110"/>
    <x v="2"/>
    <s v=" "/>
    <n v="788.91"/>
    <s v="CN103 Dept Charges"/>
    <x v="0"/>
    <s v="CN103_D"/>
    <s v="Recipient Acct"/>
    <d v="2008-04-30T00:00:00"/>
    <d v="2008-05-04T00:00:00"/>
    <s v="Yes"/>
    <s v="X Operations Manager-Tri-County"/>
    <x v="0"/>
  </r>
  <r>
    <s v="AA"/>
    <s v="3000"/>
    <s v="FLJE00018999"/>
    <s v="CF10-MG310-6240-8890"/>
    <s v="CF10"/>
    <s v="MG310"/>
    <s v="6240"/>
    <x v="1"/>
    <s v=" "/>
    <n v="5.59"/>
    <s v="CN103 Dept Charges"/>
    <x v="0"/>
    <s v="CN103_D"/>
    <s v="Recipient Acct"/>
    <d v="2008-02-29T00:00:00"/>
    <d v="2008-03-05T00:00:00"/>
    <s v="Yes"/>
    <s v="X Operations Manager-Tri-County"/>
    <x v="10"/>
  </r>
  <r>
    <s v="AA"/>
    <s v="3000"/>
    <s v="FLJE00018999"/>
    <s v="CF10-MG310-6240-8910"/>
    <s v="CF10"/>
    <s v="MG310"/>
    <s v="6240"/>
    <x v="5"/>
    <s v=" "/>
    <n v="5.59"/>
    <s v="CN103 Dept Charges"/>
    <x v="0"/>
    <s v="CN103_D"/>
    <s v="Recipient Acct"/>
    <d v="2008-02-29T00:00:00"/>
    <d v="2008-03-05T00:00:00"/>
    <s v="Yes"/>
    <s v="X Operations Manager-Tri-County"/>
    <x v="10"/>
  </r>
  <r>
    <s v="AA"/>
    <s v="3000"/>
    <s v="FLJE00018999"/>
    <s v="CF20-MG310-6240-8870"/>
    <s v="CF20"/>
    <s v="MG310"/>
    <s v="6240"/>
    <x v="2"/>
    <s v=" "/>
    <n v="22.36"/>
    <s v="CN103 Dept Charges"/>
    <x v="0"/>
    <s v="CN103_D"/>
    <s v="Recipient Acct"/>
    <d v="2008-02-29T00:00:00"/>
    <d v="2008-03-05T00:00:00"/>
    <s v="Yes"/>
    <s v="X Operations Manager-Tri-County"/>
    <x v="10"/>
  </r>
  <r>
    <s v="AA"/>
    <s v="3000"/>
    <s v="FLJE00018999"/>
    <s v="CF10-MG310-6290-8870"/>
    <s v="CF10"/>
    <s v="MG310"/>
    <s v="6290"/>
    <x v="2"/>
    <s v=" "/>
    <n v="10.69"/>
    <s v="CN103 Dept Charges"/>
    <x v="0"/>
    <s v="CN103_D"/>
    <s v="Recipient Acct"/>
    <d v="2008-02-29T00:00:00"/>
    <d v="2008-03-05T00:00:00"/>
    <s v="Yes"/>
    <s v="X Operations Manager-Tri-County"/>
    <x v="9"/>
  </r>
  <r>
    <s v="AA"/>
    <s v="3000"/>
    <s v="FLJE00019308"/>
    <s v="CF10-MG310-6110-8870"/>
    <s v="CF10"/>
    <s v="MG310"/>
    <s v="6110"/>
    <x v="2"/>
    <s v=" "/>
    <n v="739.33"/>
    <s v="CN103 Dept Charges"/>
    <x v="0"/>
    <s v="CN103_D"/>
    <s v="Recipient Acct"/>
    <d v="2008-03-31T00:00:00"/>
    <d v="2008-04-03T00:00:00"/>
    <s v="Yes"/>
    <s v="X Operations Manager-Tri-County"/>
    <x v="0"/>
  </r>
  <r>
    <s v="AA"/>
    <s v="3000"/>
    <s v="FLJE00018999"/>
    <s v="CF10-MG310-6230-8870"/>
    <s v="CF10"/>
    <s v="MG310"/>
    <s v="6230"/>
    <x v="2"/>
    <s v=" "/>
    <n v="40"/>
    <s v="CN103 Dept Charges"/>
    <x v="0"/>
    <s v="CN103_D"/>
    <s v="Recipient Acct"/>
    <d v="2008-02-29T00:00:00"/>
    <d v="2008-03-05T00:00:00"/>
    <s v="Yes"/>
    <s v="X Operations Manager-Tri-County"/>
    <x v="14"/>
  </r>
  <r>
    <s v="AA"/>
    <s v="3000"/>
    <s v="FLJE00018999"/>
    <s v="CF10-MG310-6230-8890"/>
    <s v="CF10"/>
    <s v="MG310"/>
    <s v="6230"/>
    <x v="1"/>
    <s v=" "/>
    <n v="6.67"/>
    <s v="CN103 Dept Charges"/>
    <x v="0"/>
    <s v="CN103_D"/>
    <s v="Recipient Acct"/>
    <d v="2008-02-29T00:00:00"/>
    <d v="2008-03-05T00:00:00"/>
    <s v="Yes"/>
    <s v="X Operations Manager-Tri-County"/>
    <x v="14"/>
  </r>
  <r>
    <s v="AA"/>
    <s v="3000"/>
    <s v="FLJE00018999"/>
    <s v="CF10-MG310-6230-8910"/>
    <s v="CF10"/>
    <s v="MG310"/>
    <s v="6230"/>
    <x v="5"/>
    <s v=" "/>
    <n v="6.67"/>
    <s v="CN103 Dept Charges"/>
    <x v="0"/>
    <s v="CN103_D"/>
    <s v="Recipient Acct"/>
    <d v="2008-02-29T00:00:00"/>
    <d v="2008-03-05T00:00:00"/>
    <s v="Yes"/>
    <s v="X Operations Manager-Tri-County"/>
    <x v="14"/>
  </r>
  <r>
    <s v="AA"/>
    <s v="3000"/>
    <s v="FLJE00018999"/>
    <s v="CF20-MG310-6230-8870"/>
    <s v="CF20"/>
    <s v="MG310"/>
    <s v="6230"/>
    <x v="2"/>
    <s v=" "/>
    <n v="26.67"/>
    <s v="CN103 Dept Charges"/>
    <x v="0"/>
    <s v="CN103_D"/>
    <s v="Recipient Acct"/>
    <d v="2008-02-29T00:00:00"/>
    <d v="2008-03-05T00:00:00"/>
    <s v="Yes"/>
    <s v="X Operations Manager-Tri-County"/>
    <x v="14"/>
  </r>
  <r>
    <s v="AA"/>
    <s v="3000"/>
    <s v="FLJE00018999"/>
    <s v="CF10-MG310-6240-8870"/>
    <s v="CF10"/>
    <s v="MG310"/>
    <s v="6240"/>
    <x v="2"/>
    <s v=" "/>
    <n v="33.54"/>
    <s v="CN103 Dept Charges"/>
    <x v="0"/>
    <s v="CN103_D"/>
    <s v="Recipient Acct"/>
    <d v="2008-02-29T00:00:00"/>
    <d v="2008-03-05T00:00:00"/>
    <s v="Yes"/>
    <s v="X Operations Manager-Tri-County"/>
    <x v="10"/>
  </r>
  <r>
    <s v="AA"/>
    <s v="3000"/>
    <s v="FLJE00018999"/>
    <s v="CF10-MG310-6220-8870"/>
    <s v="CF10"/>
    <s v="MG310"/>
    <s v="6220"/>
    <x v="2"/>
    <s v=" "/>
    <n v="48.89"/>
    <s v="CN103 Dept Charges"/>
    <x v="0"/>
    <s v="CN103_D"/>
    <s v="Recipient Acct"/>
    <d v="2008-02-29T00:00:00"/>
    <d v="2008-03-05T00:00:00"/>
    <s v="Yes"/>
    <s v="X Operations Manager-Tri-County"/>
    <x v="11"/>
  </r>
  <r>
    <s v="AA"/>
    <s v="3000"/>
    <s v="FLJE00018999"/>
    <s v="CF10-MG310-6220-8890"/>
    <s v="CF10"/>
    <s v="MG310"/>
    <s v="6220"/>
    <x v="1"/>
    <s v=" "/>
    <n v="8.15"/>
    <s v="CN103 Dept Charges"/>
    <x v="0"/>
    <s v="CN103_D"/>
    <s v="Recipient Acct"/>
    <d v="2008-02-29T00:00:00"/>
    <d v="2008-03-05T00:00:00"/>
    <s v="Yes"/>
    <s v="X Operations Manager-Tri-County"/>
    <x v="11"/>
  </r>
  <r>
    <s v="AA"/>
    <s v="3000"/>
    <s v="FLJE00018999"/>
    <s v="CF10-MG310-6220-8910"/>
    <s v="CF10"/>
    <s v="MG310"/>
    <s v="6220"/>
    <x v="5"/>
    <s v=" "/>
    <n v="8.15"/>
    <s v="CN103 Dept Charges"/>
    <x v="0"/>
    <s v="CN103_D"/>
    <s v="Recipient Acct"/>
    <d v="2008-02-29T00:00:00"/>
    <d v="2008-03-05T00:00:00"/>
    <s v="Yes"/>
    <s v="X Operations Manager-Tri-County"/>
    <x v="11"/>
  </r>
  <r>
    <s v="AA"/>
    <s v="3000"/>
    <s v="FLJE00018999"/>
    <s v="CF20-MG310-6220-8870"/>
    <s v="CF20"/>
    <s v="MG310"/>
    <s v="6220"/>
    <x v="2"/>
    <s v=" "/>
    <n v="32.590000000000003"/>
    <s v="CN103 Dept Charges"/>
    <x v="0"/>
    <s v="CN103_D"/>
    <s v="Recipient Acct"/>
    <d v="2008-02-29T00:00:00"/>
    <d v="2008-03-05T00:00:00"/>
    <s v="Yes"/>
    <s v="X Operations Manager-Tri-County"/>
    <x v="11"/>
  </r>
  <r>
    <s v="AA"/>
    <s v="3000"/>
    <s v="FLJE00019647"/>
    <s v="CF10-OP310-6110-8920"/>
    <s v="CF10"/>
    <s v="OP310"/>
    <s v="6110"/>
    <x v="0"/>
    <s v=" "/>
    <n v="7.59"/>
    <s v="CN104 Payroll Accrual 1"/>
    <x v="0"/>
    <s v="Z_CN104_PA1"/>
    <s v="Recipient Acct"/>
    <d v="2008-04-30T00:00:00"/>
    <d v="2008-05-05T00:00:00"/>
    <s v="Yes"/>
    <s v="X Operations-Tri-County"/>
    <x v="0"/>
  </r>
  <r>
    <s v="AA"/>
    <s v="3000"/>
    <s v="FLJE00019647"/>
    <s v="CF10-OP310-6110-8940"/>
    <s v="CF10"/>
    <s v="OP310"/>
    <s v="6110"/>
    <x v="6"/>
    <s v=" "/>
    <n v="207.22"/>
    <s v="CN104 Payroll Accrual 1"/>
    <x v="0"/>
    <s v="Z_CN104_PA1"/>
    <s v="Recipient Acct"/>
    <d v="2008-04-30T00:00:00"/>
    <d v="2008-05-05T00:00:00"/>
    <s v="Yes"/>
    <s v="X Operations-Tri-County"/>
    <x v="0"/>
  </r>
  <r>
    <s v="AA"/>
    <s v="3000"/>
    <s v="FLJE00019031"/>
    <s v="CF10-OP310-6110-8870"/>
    <s v="CF10"/>
    <s v="OP310"/>
    <s v="6110"/>
    <x v="2"/>
    <s v=" "/>
    <n v="193.4"/>
    <s v="CN104 Payroll Accrual 1"/>
    <x v="0"/>
    <s v="Z_CN104_PA1"/>
    <s v="Recipient Acct"/>
    <d v="2008-02-29T00:00:00"/>
    <d v="2008-03-05T00:00:00"/>
    <s v="Yes"/>
    <s v="X Operations-Tri-County"/>
    <x v="0"/>
  </r>
  <r>
    <s v="AA"/>
    <s v="3000"/>
    <s v="FLJE00019031"/>
    <s v="CF10-OP310-6110-8890"/>
    <s v="CF10"/>
    <s v="OP310"/>
    <s v="6110"/>
    <x v="1"/>
    <s v=" "/>
    <n v="8.11"/>
    <s v="CN104 Payroll Accrual 1"/>
    <x v="0"/>
    <s v="Z_CN104_PA1"/>
    <s v="Recipient Acct"/>
    <d v="2008-02-29T00:00:00"/>
    <d v="2008-03-05T00:00:00"/>
    <s v="Yes"/>
    <s v="X Operations-Tri-County"/>
    <x v="0"/>
  </r>
  <r>
    <s v="AA"/>
    <s v="3000"/>
    <s v="FLJE00019031"/>
    <s v="CF10-OP310-6110-8920"/>
    <s v="CF10"/>
    <s v="OP310"/>
    <s v="6110"/>
    <x v="0"/>
    <s v=" "/>
    <n v="11.49"/>
    <s v="CN104 Payroll Accrual 1"/>
    <x v="0"/>
    <s v="Z_CN104_PA1"/>
    <s v="Recipient Acct"/>
    <d v="2008-02-29T00:00:00"/>
    <d v="2008-03-05T00:00:00"/>
    <s v="Yes"/>
    <s v="X Operations-Tri-County"/>
    <x v="0"/>
  </r>
  <r>
    <s v="AA"/>
    <s v="3000"/>
    <s v="FLJE00019317"/>
    <s v="CF10-OP310-6120-8870"/>
    <s v="CF10"/>
    <s v="OP310"/>
    <s v="6120"/>
    <x v="2"/>
    <s v=" "/>
    <n v="14.34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9317"/>
    <s v="CF10-OP310-6120-8900"/>
    <s v="CF10"/>
    <s v="OP310"/>
    <s v="6120"/>
    <x v="4"/>
    <s v=" "/>
    <n v="1.28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9317"/>
    <s v="CF10-OP310-6120-8920"/>
    <s v="CF10"/>
    <s v="OP310"/>
    <s v="6120"/>
    <x v="0"/>
    <s v=" "/>
    <n v="5.44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9317"/>
    <s v="CF10-OP310-6120-8940"/>
    <s v="CF10"/>
    <s v="OP310"/>
    <s v="6120"/>
    <x v="6"/>
    <s v=" "/>
    <n v="16.82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8783"/>
    <s v="CF10-OP310-6120-8870"/>
    <s v="CF10"/>
    <s v="OP310"/>
    <s v="6120"/>
    <x v="2"/>
    <s v=" "/>
    <n v="24.95"/>
    <s v="CN104 Payroll Accrual 1"/>
    <x v="0"/>
    <s v="Z_CN104_PA1"/>
    <s v="Recipient Acct"/>
    <d v="2008-01-31T00:00:00"/>
    <d v="2008-02-08T00:00:00"/>
    <s v="Yes"/>
    <s v="X Operations-Tri-County"/>
    <x v="1"/>
  </r>
  <r>
    <s v="AA"/>
    <s v="3000"/>
    <s v="FLJE00018783"/>
    <s v="CF10-OP310-6120-8920"/>
    <s v="CF10"/>
    <s v="OP310"/>
    <s v="6120"/>
    <x v="0"/>
    <s v=" "/>
    <n v="5.4"/>
    <s v="CN104 Payroll Accrual 1"/>
    <x v="0"/>
    <s v="Z_CN104_PA1"/>
    <s v="Recipient Acct"/>
    <d v="2008-01-31T00:00:00"/>
    <d v="2008-02-08T00:00:00"/>
    <s v="Yes"/>
    <s v="X Operations-Tri-County"/>
    <x v="1"/>
  </r>
  <r>
    <s v="AA"/>
    <s v="3000"/>
    <s v="FLJE00019317"/>
    <s v="CF10-OP310-6120-8940"/>
    <s v="CF10"/>
    <s v="OP310"/>
    <s v="6120"/>
    <x v="6"/>
    <s v=" "/>
    <n v="89.13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CU00"/>
    <s v="JRNL00027468"/>
    <s v="CF20-OP320-6330-8890"/>
    <s v="CF20"/>
    <s v="OP320"/>
    <s v="6330"/>
    <x v="1"/>
    <s v=" "/>
    <n v="3.83"/>
    <s v="Clear OP320 Pay and Dept"/>
    <x v="0"/>
    <s v="5_OP320_PD"/>
    <s v="JRNL00027468"/>
    <d v="2008-06-30T00:00:00"/>
    <d v="2008-07-07T00:00:00"/>
    <s v="Yes"/>
    <s v="X Operations-Citrus County"/>
    <x v="5"/>
  </r>
  <r>
    <s v="AA"/>
    <s v="CU00"/>
    <s v="JRNL00027468"/>
    <s v="CF20-OP320-6330-8920"/>
    <s v="CF20"/>
    <s v="OP320"/>
    <s v="6330"/>
    <x v="0"/>
    <s v=" "/>
    <n v="2.2999999999999998"/>
    <s v="Clear OP320 Pay and Dept"/>
    <x v="0"/>
    <s v="5_OP320_PD"/>
    <s v="JRNL00027468"/>
    <d v="2008-06-30T00:00:00"/>
    <d v="2008-07-07T00:00:00"/>
    <s v="Yes"/>
    <s v="X Operations-Citrus County"/>
    <x v="5"/>
  </r>
  <r>
    <s v="AA"/>
    <s v="CU00"/>
    <s v="JRNL00027468"/>
    <s v="CF20-OP320-6320-8890"/>
    <s v="CF20"/>
    <s v="OP320"/>
    <s v="6320"/>
    <x v="1"/>
    <s v=" "/>
    <n v="23.23"/>
    <s v="Clear OP320 Pay and Dept"/>
    <x v="0"/>
    <s v="5_OP320_PD"/>
    <s v="JRNL00027468"/>
    <d v="2008-06-30T00:00:00"/>
    <d v="2008-07-07T00:00:00"/>
    <s v="Yes"/>
    <s v="X Operations-Citrus County"/>
    <x v="4"/>
  </r>
  <r>
    <s v="AA"/>
    <s v="CU00"/>
    <s v="JRNL00027468"/>
    <s v="CF20-OP320-6320-8920"/>
    <s v="CF20"/>
    <s v="OP320"/>
    <s v="6320"/>
    <x v="0"/>
    <s v=" "/>
    <n v="13.94"/>
    <s v="Clear OP320 Pay and Dept"/>
    <x v="0"/>
    <s v="5_OP320_PD"/>
    <s v="JRNL00027468"/>
    <d v="2008-06-30T00:00:00"/>
    <d v="2008-07-07T00:00:00"/>
    <s v="Yes"/>
    <s v="X Operations-Citrus County"/>
    <x v="4"/>
  </r>
  <r>
    <s v="AA"/>
    <s v="CU00"/>
    <s v="JRNL00027468"/>
    <s v="CF20-OP320-6310-8890"/>
    <s v="CF20"/>
    <s v="OP320"/>
    <s v="6310"/>
    <x v="1"/>
    <s v=" "/>
    <n v="40.83"/>
    <s v="Clear OP320 Pay and Dept"/>
    <x v="0"/>
    <s v="5_OP320_PD"/>
    <s v="JRNL00027468"/>
    <d v="2008-06-30T00:00:00"/>
    <d v="2008-07-07T00:00:00"/>
    <s v="Yes"/>
    <s v="X Operations-Citrus County"/>
    <x v="8"/>
  </r>
  <r>
    <s v="AA"/>
    <s v="CU00"/>
    <s v="JRNL00027468"/>
    <s v="CF20-OP320-6310-8920"/>
    <s v="CF20"/>
    <s v="OP320"/>
    <s v="6310"/>
    <x v="0"/>
    <s v=" "/>
    <n v="24.5"/>
    <s v="Clear OP320 Pay and Dept"/>
    <x v="0"/>
    <s v="5_OP320_PD"/>
    <s v="JRNL00027468"/>
    <d v="2008-06-30T00:00:00"/>
    <d v="2008-07-07T00:00:00"/>
    <s v="Yes"/>
    <s v="X Operations-Citrus County"/>
    <x v="8"/>
  </r>
  <r>
    <s v="E4SE-ADJ"/>
    <s v="CU00"/>
    <s v="JRNL00038749"/>
    <s v="CF10-FC300-7830-8920"/>
    <s v="CF10"/>
    <s v="FC300"/>
    <s v="7830"/>
    <x v="0"/>
    <s v=""/>
    <n v="207.47"/>
    <s v="FCB100"/>
    <x v="0"/>
    <s v=""/>
    <s v="JRNL00038749"/>
    <d v="2008-12-31T00:00:00"/>
    <d v="2009-01-06T00:00:00"/>
    <s v="Yes"/>
    <s v="X Facilities-Florida"/>
    <x v="2"/>
  </r>
  <r>
    <s v="AA"/>
    <s v="CU00"/>
    <s v="JRNL00037316"/>
    <s v="CF10-OP310-6120-8920"/>
    <s v="CF10"/>
    <s v="OP310"/>
    <s v="6120"/>
    <x v="0"/>
    <s v=" "/>
    <n v="-9.6199999999999992"/>
    <s v="OP310_Payroll Accrual 1B"/>
    <x v="0"/>
    <s v="8_OP310_PA1B"/>
    <s v="JRNL00037312"/>
    <d v="2008-12-31T00:00:00"/>
    <d v="2009-01-09T00:00:00"/>
    <s v="Yes"/>
    <s v="X Operations-Tri-County"/>
    <x v="1"/>
  </r>
  <r>
    <s v="AA"/>
    <s v="CU00"/>
    <s v="JRNL00037316"/>
    <s v="CF10-OP310-6120-8930"/>
    <s v="CF10"/>
    <s v="OP310"/>
    <s v="6120"/>
    <x v="3"/>
    <s v=" "/>
    <n v="-10.49"/>
    <s v="OP310_Payroll Accrual 1B"/>
    <x v="0"/>
    <s v="8_OP310_PA1B"/>
    <s v="JRNL00037312"/>
    <d v="2008-12-31T00:00:00"/>
    <d v="2009-01-09T00:00:00"/>
    <s v="Yes"/>
    <s v="X Operations-Tri-County"/>
    <x v="1"/>
  </r>
  <r>
    <s v="AA"/>
    <s v="CU00"/>
    <s v="JRNL00037316"/>
    <s v="CF10-OP310-6120-8940"/>
    <s v="CF10"/>
    <s v="OP310"/>
    <s v="6120"/>
    <x v="6"/>
    <s v=" "/>
    <n v="-17.12"/>
    <s v="OP310_Payroll Accrual 1B"/>
    <x v="0"/>
    <s v="8_OP310_PA1B"/>
    <s v="JRNL00037312"/>
    <d v="2008-12-31T00:00:00"/>
    <d v="2009-01-09T00:00:00"/>
    <s v="Yes"/>
    <s v="X Operations-Tri-County"/>
    <x v="1"/>
  </r>
  <r>
    <s v="AA"/>
    <s v="3000"/>
    <s v="FLJE00018783"/>
    <s v="CF10-OP310-6120-8870"/>
    <s v="CF10"/>
    <s v="OP310"/>
    <s v="6120"/>
    <x v="2"/>
    <s v=" "/>
    <n v="139.62"/>
    <s v="CN104 Payroll Accrual 1"/>
    <x v="0"/>
    <s v="Z_CN104_PA1"/>
    <s v="Recipient Acct"/>
    <d v="2008-01-31T00:00:00"/>
    <d v="2008-02-08T00:00:00"/>
    <s v="Yes"/>
    <s v="X Operations-Tri-County"/>
    <x v="1"/>
  </r>
  <r>
    <s v="AA"/>
    <s v="3000"/>
    <s v="FLJE00018783"/>
    <s v="CF10-OP310-6120-8920"/>
    <s v="CF10"/>
    <s v="OP310"/>
    <s v="6120"/>
    <x v="0"/>
    <s v=" "/>
    <n v="30.23"/>
    <s v="CN104 Payroll Accrual 1"/>
    <x v="0"/>
    <s v="Z_CN104_PA1"/>
    <s v="Recipient Acct"/>
    <d v="2008-01-31T00:00:00"/>
    <d v="2008-02-08T00:00:00"/>
    <s v="Yes"/>
    <s v="X Operations-Tri-County"/>
    <x v="1"/>
  </r>
  <r>
    <s v="AA"/>
    <s v="3000"/>
    <s v="FLJE00019317"/>
    <s v="CF10-OP310-6120-8920"/>
    <s v="CF10"/>
    <s v="OP310"/>
    <s v="6120"/>
    <x v="0"/>
    <s v=" "/>
    <n v="28.83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8783"/>
    <s v="CF10-OP310-6110-8870"/>
    <s v="CF10"/>
    <s v="OP310"/>
    <s v="6110"/>
    <x v="2"/>
    <s v=" "/>
    <n v="634.94000000000005"/>
    <s v="CN104 Payroll Accrual 1"/>
    <x v="0"/>
    <s v="Z_CN104_PA1"/>
    <s v="Recipient Acct"/>
    <d v="2008-01-31T00:00:00"/>
    <d v="2008-02-08T00:00:00"/>
    <s v="Yes"/>
    <s v="X Operations-Tri-County"/>
    <x v="0"/>
  </r>
  <r>
    <s v="AA"/>
    <s v="3000"/>
    <s v="FLJE00018783"/>
    <s v="CF10-OP310-6110-8920"/>
    <s v="CF10"/>
    <s v="OP310"/>
    <s v="6110"/>
    <x v="0"/>
    <s v=" "/>
    <n v="137.46"/>
    <s v="CN104 Payroll Accrual 1"/>
    <x v="0"/>
    <s v="Z_CN104_PA1"/>
    <s v="Recipient Acct"/>
    <d v="2008-01-31T00:00:00"/>
    <d v="2008-02-08T00:00:00"/>
    <s v="Yes"/>
    <s v="X Operations-Tri-County"/>
    <x v="0"/>
  </r>
  <r>
    <s v="AA"/>
    <s v="3000"/>
    <s v="FLJE00019317"/>
    <s v="CF10-OP310-6110-8940"/>
    <s v="CF10"/>
    <s v="OP310"/>
    <s v="6110"/>
    <x v="6"/>
    <s v=" "/>
    <n v="374.52"/>
    <s v="CN104 Payroll Accrual 1"/>
    <x v="0"/>
    <s v="Z_CN104_PA1"/>
    <s v="Recipient Acct"/>
    <d v="2008-03-31T00:00:00"/>
    <d v="2008-04-03T00:00:00"/>
    <s v="Yes"/>
    <s v="X Operations-Tri-County"/>
    <x v="0"/>
  </r>
  <r>
    <s v="AA"/>
    <s v="3000"/>
    <s v="FLJE00019317"/>
    <s v="CF10-OP310-6120-8870"/>
    <s v="CF10"/>
    <s v="OP310"/>
    <s v="6120"/>
    <x v="2"/>
    <s v=" "/>
    <n v="75.989999999999995"/>
    <s v="CN104 Payroll Accrual 1"/>
    <x v="0"/>
    <s v="Z_CN104_PA1"/>
    <s v="Recipient Acct"/>
    <d v="2008-03-31T00:00:00"/>
    <d v="2008-04-03T00:00:00"/>
    <s v="Yes"/>
    <s v="X Operations-Tri-County"/>
    <x v="1"/>
  </r>
  <r>
    <s v="AA"/>
    <s v="3000"/>
    <s v="FLJE00019317"/>
    <s v="CF10-OP310-6120-8900"/>
    <s v="CF10"/>
    <s v="OP310"/>
    <s v="6120"/>
    <x v="4"/>
    <s v=" "/>
    <n v="6.79"/>
    <s v="CN104 Payroll Accrual 1"/>
    <x v="0"/>
    <s v="Z_CN104_PA1"/>
    <s v="Recipient Acct"/>
    <d v="2008-03-31T00:00:00"/>
    <d v="2008-04-03T00:00:00"/>
    <s v="Yes"/>
    <s v="X Operations-Tri-County"/>
    <x v="1"/>
  </r>
  <r>
    <s v="E4SE-ADJ"/>
    <s v="CU00"/>
    <s v="JRNL00037172"/>
    <s v="CF10-FC300-7830-8870"/>
    <s v="CF10"/>
    <s v="FC300"/>
    <s v="7830"/>
    <x v="2"/>
    <s v=""/>
    <n v="52.52"/>
    <s v="FCB200"/>
    <x v="0"/>
    <s v=""/>
    <s v="JRNL00037172"/>
    <d v="2008-11-30T00:00:00"/>
    <d v="2008-12-02T00:00:00"/>
    <s v="Yes"/>
    <s v="X Facilities-Florida"/>
    <x v="2"/>
  </r>
  <r>
    <s v="E4SE-ADJ"/>
    <s v="CU00"/>
    <s v="JRNL00037172"/>
    <s v="CF10-FC300-7830-8870"/>
    <s v="CF10"/>
    <s v="FC300"/>
    <s v="7830"/>
    <x v="2"/>
    <s v=""/>
    <n v="52.52"/>
    <s v="FCB200"/>
    <x v="0"/>
    <s v=""/>
    <s v="JRNL00037172"/>
    <d v="2008-11-30T00:00:00"/>
    <d v="2008-12-02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8.92"/>
    <s v="FCP400"/>
    <x v="0"/>
    <s v=""/>
    <s v="JRNL00031420"/>
    <d v="2008-08-31T00:00:00"/>
    <d v="2008-09-04T00:00:00"/>
    <s v="Yes"/>
    <s v="X Facilities-Florida"/>
    <x v="2"/>
  </r>
  <r>
    <s v="SYS-AP"/>
    <s v="3000"/>
    <s v="FLJE00019742"/>
    <s v="CF10-OP310-7290-8930"/>
    <s v="CF10"/>
    <s v="OP310"/>
    <s v="7290"/>
    <x v="3"/>
    <s v=""/>
    <n v="265"/>
    <s v="UNITED UTILITY SERVICE INC"/>
    <x v="0"/>
    <s v="29886"/>
    <s v="FVO0041665"/>
    <d v="2008-05-07T00:00:00"/>
    <d v="2008-05-07T00:00:00"/>
    <s v="Yes"/>
    <s v="X Operations-Tri-County"/>
    <x v="3"/>
  </r>
  <r>
    <s v="SYS-AP"/>
    <s v="3000"/>
    <s v="FLJE00019742"/>
    <s v="CF10-OP310-7290-8930"/>
    <s v="CF10"/>
    <s v="OP310"/>
    <s v="7290"/>
    <x v="3"/>
    <s v=""/>
    <n v="25"/>
    <s v="UNITED UTILITY SERVICE INC"/>
    <x v="0"/>
    <s v="29886"/>
    <s v="FVO0041665"/>
    <d v="2008-05-07T00:00:00"/>
    <d v="2008-05-07T00:00:00"/>
    <s v="Yes"/>
    <s v="X Operations-Tri-County"/>
    <x v="3"/>
  </r>
  <r>
    <s v="PD"/>
    <s v="3000"/>
    <s v="JRNL00025769"/>
    <s v="CF00-OP300-6110-8890"/>
    <s v="CF00"/>
    <s v="OP300"/>
    <s v="6110"/>
    <x v="1"/>
    <s v=""/>
    <n v="252.7"/>
    <s v="PDTR-0820CUCW"/>
    <x v="0"/>
    <s v="FVN00596"/>
    <s v="JRNL00025769"/>
    <d v="2008-05-16T00:00:00"/>
    <d v="2008-06-03T00:00:00"/>
    <s v="Yes"/>
    <s v="X Engineering and Measurement"/>
    <x v="0"/>
  </r>
  <r>
    <s v="PD"/>
    <s v="3000"/>
    <s v="JRNL00025769"/>
    <s v="CF00-OP300-6110-8900"/>
    <s v="CF00"/>
    <s v="OP300"/>
    <s v="6110"/>
    <x v="4"/>
    <s v=""/>
    <n v="126.35"/>
    <s v="PDTR-0820CUCW"/>
    <x v="0"/>
    <s v="FVN00596"/>
    <s v="JRNL00025769"/>
    <d v="2008-05-16T00:00:00"/>
    <d v="2008-06-03T00:00:00"/>
    <s v="Yes"/>
    <s v="X Engineering and Measurement"/>
    <x v="0"/>
  </r>
  <r>
    <s v="PD"/>
    <s v="3000"/>
    <s v="JRNL00025769"/>
    <s v="CF00-OP300-6110-8910"/>
    <s v="CF00"/>
    <s v="OP300"/>
    <s v="6110"/>
    <x v="5"/>
    <s v=""/>
    <n v="54.15"/>
    <s v="PDTR-0820CUCW"/>
    <x v="0"/>
    <s v="FVN00596"/>
    <s v="JRNL00025769"/>
    <d v="2008-05-16T00:00:00"/>
    <d v="2008-06-03T00:00:00"/>
    <s v="Yes"/>
    <s v="X Engineering and Measurement"/>
    <x v="0"/>
  </r>
  <r>
    <s v="PD"/>
    <s v="3000"/>
    <s v="JRNL00025769"/>
    <s v="CF00-OP300-6110-8940"/>
    <s v="CF00"/>
    <s v="OP300"/>
    <s v="6110"/>
    <x v="6"/>
    <s v=""/>
    <n v="18.05"/>
    <s v="PDTR-0820CUCW"/>
    <x v="0"/>
    <s v="FVN00596"/>
    <s v="JRNL00025769"/>
    <d v="2008-05-16T00:00:00"/>
    <d v="2008-06-03T00:00:00"/>
    <s v="Yes"/>
    <s v="X Engineering and Measurement"/>
    <x v="0"/>
  </r>
  <r>
    <s v="AA"/>
    <s v="CU00"/>
    <s v="JRNL00037316"/>
    <s v="CF10-OP310-6120-8870"/>
    <s v="CF10"/>
    <s v="OP310"/>
    <s v="6120"/>
    <x v="2"/>
    <s v=" "/>
    <n v="-200.36"/>
    <s v="OP310_Payroll Accrual 1B"/>
    <x v="0"/>
    <s v="8_OP310_PA1B"/>
    <s v="JRNL00037312"/>
    <d v="2008-12-31T00:00:00"/>
    <d v="2009-01-09T00:00:00"/>
    <s v="Yes"/>
    <s v="X Operations-Tri-County"/>
    <x v="1"/>
  </r>
  <r>
    <s v="AA"/>
    <s v="CU00"/>
    <s v="JRNL00038982"/>
    <s v="CF20-OP320-6390-8920"/>
    <s v="CF20"/>
    <s v="OP320"/>
    <s v="6390"/>
    <x v="0"/>
    <s v=" "/>
    <n v="3.98"/>
    <s v="Clear OP320 Pay and Dept"/>
    <x v="0"/>
    <s v="5_OP320_PD"/>
    <s v="Recipient Acct"/>
    <d v="2008-12-31T00:00:00"/>
    <d v="2009-01-09T00:00:00"/>
    <s v="Yes"/>
    <s v="X Operations-Citrus County"/>
    <x v="7"/>
  </r>
  <r>
    <s v="AA"/>
    <s v="CU00"/>
    <s v="JRNL00038982"/>
    <s v="CF20-OP320-6390-8930"/>
    <s v="CF20"/>
    <s v="OP320"/>
    <s v="6390"/>
    <x v="3"/>
    <s v=" "/>
    <n v="16.93"/>
    <s v="Clear OP320 Pay and Dept"/>
    <x v="0"/>
    <s v="5_OP320_PD"/>
    <s v="Recipient Acct"/>
    <d v="2008-12-31T00:00:00"/>
    <d v="2009-01-09T00:00:00"/>
    <s v="Yes"/>
    <s v="X Operations-Citrus County"/>
    <x v="7"/>
  </r>
  <r>
    <s v="AA"/>
    <s v="CU00"/>
    <s v="JRNL00038982"/>
    <s v="CF20-OP320-6330-8930"/>
    <s v="CF20"/>
    <s v="OP320"/>
    <s v="6330"/>
    <x v="3"/>
    <s v=" "/>
    <n v="13.35"/>
    <s v="Clear OP320 Pay and Dept"/>
    <x v="0"/>
    <s v="5_OP320_PD"/>
    <s v="Recipient Acct"/>
    <d v="2008-12-31T00:00:00"/>
    <d v="2009-01-09T00:00:00"/>
    <s v="Yes"/>
    <s v="X Operations-Citrus County"/>
    <x v="5"/>
  </r>
  <r>
    <s v="PY"/>
    <s v="CU00"/>
    <s v="JRNL00025852"/>
    <s v="CF10-MG310-6110-8870"/>
    <s v="CF10"/>
    <s v="MG310"/>
    <s v="6110"/>
    <x v="2"/>
    <s v=""/>
    <n v="129.11000000000001"/>
    <s v="CU B22-Salaries"/>
    <x v="0"/>
    <s v=""/>
    <s v="JRNL00025852"/>
    <d v="2008-05-30T00:00:00"/>
    <d v="2008-06-05T00:00:00"/>
    <s v="Yes"/>
    <s v="X Operations Manager-Tri-County"/>
    <x v="0"/>
  </r>
  <r>
    <s v="PY"/>
    <s v="CU00"/>
    <s v="JRNL00025852"/>
    <s v="CF10-MG310-6110-8900"/>
    <s v="CF10"/>
    <s v="MG310"/>
    <s v="6110"/>
    <x v="4"/>
    <s v=""/>
    <n v="258.20999999999998"/>
    <s v="CU B22-Salaries"/>
    <x v="0"/>
    <s v=""/>
    <s v="JRNL00025852"/>
    <d v="2008-05-30T00:00:00"/>
    <d v="2008-06-05T00:00:00"/>
    <s v="Yes"/>
    <s v="X Operations Manager-Tri-County"/>
    <x v="0"/>
  </r>
  <r>
    <s v="PY"/>
    <s v="CU00"/>
    <s v="JRNL00025852"/>
    <s v="CF10-MG310-6110-8940"/>
    <s v="CF10"/>
    <s v="MG310"/>
    <s v="6110"/>
    <x v="6"/>
    <s v=""/>
    <n v="516.42999999999995"/>
    <s v="CU B22-Salaries"/>
    <x v="0"/>
    <s v=""/>
    <s v="JRNL00025852"/>
    <d v="2008-05-30T00:00:00"/>
    <d v="2008-06-05T00:00:00"/>
    <s v="Yes"/>
    <s v="X Operations Manager-Tri-County"/>
    <x v="0"/>
  </r>
  <r>
    <s v="PY"/>
    <s v="CU00"/>
    <s v="JRNL00033230"/>
    <s v="CF10-OP310-6110-8930"/>
    <s v="CF10"/>
    <s v="OP310"/>
    <s v="6110"/>
    <x v="3"/>
    <s v=""/>
    <n v="12.46"/>
    <s v="CU W39-Salaries"/>
    <x v="0"/>
    <s v=""/>
    <s v="JRNL00033230"/>
    <d v="2008-09-26T00:00:00"/>
    <d v="2008-10-01T00:00:00"/>
    <s v="Yes"/>
    <s v="X Operations-Tri-County"/>
    <x v="0"/>
  </r>
  <r>
    <s v="PY"/>
    <s v="CU00"/>
    <s v="JRNL00033230"/>
    <s v="CF00-OP300-6110-8890"/>
    <s v="CF00"/>
    <s v="OP300"/>
    <s v="6110"/>
    <x v="1"/>
    <s v=""/>
    <n v="244.37"/>
    <s v="CU W39-Salaries"/>
    <x v="0"/>
    <s v=""/>
    <s v="JRNL00033230"/>
    <d v="2008-09-26T00:00:00"/>
    <d v="2008-10-01T00:00:00"/>
    <s v="Yes"/>
    <s v="X Engineering and Measurement"/>
    <x v="0"/>
  </r>
  <r>
    <s v="PY"/>
    <s v="CU00"/>
    <s v="JRNL00033230"/>
    <s v="CF00-OP300-6110-8900"/>
    <s v="CF00"/>
    <s v="OP300"/>
    <s v="6110"/>
    <x v="4"/>
    <s v=""/>
    <n v="285.10000000000002"/>
    <s v="CU W39-Salaries"/>
    <x v="0"/>
    <s v=""/>
    <s v="JRNL00033230"/>
    <d v="2008-09-26T00:00:00"/>
    <d v="2008-10-01T00:00:00"/>
    <s v="Yes"/>
    <s v="X Engineering and Measurement"/>
    <x v="0"/>
  </r>
  <r>
    <s v="AA"/>
    <s v="CU00"/>
    <s v="JRNL00038982"/>
    <s v="CF20-OP320-6330-8920"/>
    <s v="CF20"/>
    <s v="OP320"/>
    <s v="6330"/>
    <x v="0"/>
    <s v=" "/>
    <n v="3.14"/>
    <s v="Clear OP320 Pay and Dept"/>
    <x v="0"/>
    <s v="5_OP320_PD"/>
    <s v="Recipient Acct"/>
    <d v="2008-12-31T00:00:00"/>
    <d v="2009-01-09T00:00:00"/>
    <s v="Yes"/>
    <s v="X Operations-Citrus County"/>
    <x v="5"/>
  </r>
  <r>
    <s v="AA"/>
    <s v="CU00"/>
    <s v="JRNL00038982"/>
    <s v="CF20-OP320-6320-8920"/>
    <s v="CF20"/>
    <s v="OP320"/>
    <s v="6320"/>
    <x v="0"/>
    <s v=" "/>
    <n v="19.05"/>
    <s v="Clear OP320 Pay and Dept"/>
    <x v="0"/>
    <s v="5_OP320_PD"/>
    <s v="Recipient Acct"/>
    <d v="2008-12-31T00:00:00"/>
    <d v="2009-01-09T00:00:00"/>
    <s v="Yes"/>
    <s v="X Operations-Citrus County"/>
    <x v="4"/>
  </r>
  <r>
    <s v="AA"/>
    <s v="CU00"/>
    <s v="JRNL00038982"/>
    <s v="CF20-OP320-6320-8930"/>
    <s v="CF20"/>
    <s v="OP320"/>
    <s v="6320"/>
    <x v="3"/>
    <s v=" "/>
    <n v="80.959999999999994"/>
    <s v="Clear OP320 Pay and Dept"/>
    <x v="0"/>
    <s v="5_OP320_PD"/>
    <s v="Recipient Acct"/>
    <d v="2008-12-31T00:00:00"/>
    <d v="2009-01-09T00:00:00"/>
    <s v="Yes"/>
    <s v="X Operations-Citrus County"/>
    <x v="4"/>
  </r>
  <r>
    <s v="AA"/>
    <s v="CU00"/>
    <s v="JRNL00038982"/>
    <s v="CF20-OP320-6310-8920"/>
    <s v="CF20"/>
    <s v="OP320"/>
    <s v="6310"/>
    <x v="0"/>
    <s v=" "/>
    <n v="11.12"/>
    <s v="Clear OP320 Pay and Dept"/>
    <x v="0"/>
    <s v="5_OP320_PD"/>
    <s v="Recipient Acct"/>
    <d v="2008-12-31T00:00:00"/>
    <d v="2009-01-09T00:00:00"/>
    <s v="Yes"/>
    <s v="X Operations-Citrus County"/>
    <x v="8"/>
  </r>
  <r>
    <s v="AA"/>
    <s v="CU00"/>
    <s v="JRNL00038982"/>
    <s v="CF20-OP320-6310-8930"/>
    <s v="CF20"/>
    <s v="OP320"/>
    <s v="6310"/>
    <x v="3"/>
    <s v=" "/>
    <n v="47.26"/>
    <s v="Clear OP320 Pay and Dept"/>
    <x v="0"/>
    <s v="5_OP320_PD"/>
    <s v="Recipient Acct"/>
    <d v="2008-12-31T00:00:00"/>
    <d v="2009-01-09T00:00:00"/>
    <s v="Yes"/>
    <s v="X Operations-Citrus County"/>
    <x v="8"/>
  </r>
  <r>
    <s v="AA"/>
    <s v="CU00"/>
    <s v="JRNL00038982"/>
    <s v="CF20-OP320-6290-8930"/>
    <s v="CF20"/>
    <s v="OP320"/>
    <s v="6290"/>
    <x v="3"/>
    <s v=" "/>
    <n v="41.48"/>
    <s v="Clear OP320 Pay and Dept"/>
    <x v="0"/>
    <s v="5_OP320_PD"/>
    <s v="Recipient Acct"/>
    <d v="2008-12-31T00:00:00"/>
    <d v="2009-01-09T00:00:00"/>
    <s v="Yes"/>
    <s v="X Operations-Citrus County"/>
    <x v="9"/>
  </r>
  <r>
    <s v="AA"/>
    <s v="CU00"/>
    <s v="JRNL00038982"/>
    <s v="CF20-OP320-6290-8920"/>
    <s v="CF20"/>
    <s v="OP320"/>
    <s v="6290"/>
    <x v="0"/>
    <s v=" "/>
    <n v="9.76"/>
    <s v="Clear OP320 Pay and Dept"/>
    <x v="0"/>
    <s v="5_OP320_PD"/>
    <s v="Recipient Acct"/>
    <d v="2008-12-31T00:00:00"/>
    <d v="2009-01-09T00:00:00"/>
    <s v="Yes"/>
    <s v="X Operations-Citrus County"/>
    <x v="9"/>
  </r>
  <r>
    <s v="AA"/>
    <s v="CU00"/>
    <s v="JRNL00038982"/>
    <s v="CF20-OP320-6250-8920"/>
    <s v="CF20"/>
    <s v="OP320"/>
    <s v="6250"/>
    <x v="0"/>
    <s v=" "/>
    <n v="3.01"/>
    <s v="Clear OP320 Pay and Dept"/>
    <x v="0"/>
    <s v="5_OP320_PD"/>
    <s v="Recipient Acct"/>
    <d v="2008-12-31T00:00:00"/>
    <d v="2009-01-09T00:00:00"/>
    <s v="Yes"/>
    <s v="X Operations-Citrus County"/>
    <x v="13"/>
  </r>
  <r>
    <s v="AA"/>
    <s v="CU00"/>
    <s v="JRNL00038982"/>
    <s v="CF20-OP320-6250-8930"/>
    <s v="CF20"/>
    <s v="OP320"/>
    <s v="6250"/>
    <x v="3"/>
    <s v=" "/>
    <n v="12.79"/>
    <s v="Clear OP320 Pay and Dept"/>
    <x v="0"/>
    <s v="5_OP320_PD"/>
    <s v="Recipient Acct"/>
    <d v="2008-12-31T00:00:00"/>
    <d v="2009-01-09T00:00:00"/>
    <s v="Yes"/>
    <s v="X Operations-Citrus County"/>
    <x v="13"/>
  </r>
  <r>
    <s v="AA"/>
    <s v="CU00"/>
    <s v="JRNL00038982"/>
    <s v="CF20-OP320-6240-8920"/>
    <s v="CF20"/>
    <s v="OP320"/>
    <s v="6240"/>
    <x v="0"/>
    <s v=" "/>
    <n v="5.35"/>
    <s v="Clear OP320 Pay and Dept"/>
    <x v="0"/>
    <s v="5_OP320_PD"/>
    <s v="Recipient Acct"/>
    <d v="2008-12-31T00:00:00"/>
    <d v="2009-01-09T00:00:00"/>
    <s v="Yes"/>
    <s v="X Operations-Citrus County"/>
    <x v="10"/>
  </r>
  <r>
    <s v="AA"/>
    <s v="CU00"/>
    <s v="JRNL00038982"/>
    <s v="CF20-OP320-6240-8930"/>
    <s v="CF20"/>
    <s v="OP320"/>
    <s v="6240"/>
    <x v="3"/>
    <s v=" "/>
    <n v="22.76"/>
    <s v="Clear OP320 Pay and Dept"/>
    <x v="0"/>
    <s v="5_OP320_PD"/>
    <s v="Recipient Acct"/>
    <d v="2008-12-31T00:00:00"/>
    <d v="2009-01-09T00:00:00"/>
    <s v="Yes"/>
    <s v="X Operations-Citrus County"/>
    <x v="10"/>
  </r>
  <r>
    <s v="AA"/>
    <s v="CU00"/>
    <s v="JRNL00038982"/>
    <s v="CF20-OP320-6230-8930"/>
    <s v="CF20"/>
    <s v="OP320"/>
    <s v="6230"/>
    <x v="3"/>
    <s v=" "/>
    <n v="15.38"/>
    <s v="Clear OP320 Pay and Dept"/>
    <x v="0"/>
    <s v="5_OP320_PD"/>
    <s v="Recipient Acct"/>
    <d v="2008-12-31T00:00:00"/>
    <d v="2009-01-09T00:00:00"/>
    <s v="Yes"/>
    <s v="X Operations-Citrus County"/>
    <x v="14"/>
  </r>
  <r>
    <s v="AA"/>
    <s v="CU00"/>
    <s v="JRNL00038982"/>
    <s v="CF20-OP320-6230-8920"/>
    <s v="CF20"/>
    <s v="OP320"/>
    <s v="6230"/>
    <x v="0"/>
    <s v=" "/>
    <n v="3.62"/>
    <s v="Clear OP320 Pay and Dept"/>
    <x v="0"/>
    <s v="5_OP320_PD"/>
    <s v="Recipient Acct"/>
    <d v="2008-12-31T00:00:00"/>
    <d v="2009-01-09T00:00:00"/>
    <s v="Yes"/>
    <s v="X Operations-Citrus County"/>
    <x v="14"/>
  </r>
  <r>
    <s v="AA"/>
    <s v="CU00"/>
    <s v="JRNL00038982"/>
    <s v="CF20-OP320-6220-8920"/>
    <s v="CF20"/>
    <s v="OP320"/>
    <s v="6220"/>
    <x v="0"/>
    <s v=" "/>
    <n v="3.82"/>
    <s v="Clear OP320 Pay and Dept"/>
    <x v="0"/>
    <s v="5_OP320_PD"/>
    <s v="Recipient Acct"/>
    <d v="2008-12-31T00:00:00"/>
    <d v="2009-01-09T00:00:00"/>
    <s v="Yes"/>
    <s v="X Operations-Citrus County"/>
    <x v="11"/>
  </r>
  <r>
    <s v="AA"/>
    <s v="CU00"/>
    <s v="JRNL00038982"/>
    <s v="CF20-OP320-6220-8930"/>
    <s v="CF20"/>
    <s v="OP320"/>
    <s v="6220"/>
    <x v="3"/>
    <s v=" "/>
    <n v="16.22"/>
    <s v="Clear OP320 Pay and Dept"/>
    <x v="0"/>
    <s v="5_OP320_PD"/>
    <s v="Recipient Acct"/>
    <d v="2008-12-31T00:00:00"/>
    <d v="2009-01-09T00:00:00"/>
    <s v="Yes"/>
    <s v="X Operations-Citrus County"/>
    <x v="11"/>
  </r>
  <r>
    <s v="AA"/>
    <s v="CU00"/>
    <s v="JRNL00038982"/>
    <s v="CF20-OP320-6210-8920"/>
    <s v="CF20"/>
    <s v="OP320"/>
    <s v="6210"/>
    <x v="0"/>
    <s v=" "/>
    <n v="13.43"/>
    <s v="Clear OP320 Pay and Dept"/>
    <x v="0"/>
    <s v="5_OP320_PD"/>
    <s v="Recipient Acct"/>
    <d v="2008-12-31T00:00:00"/>
    <d v="2009-01-09T00:00:00"/>
    <s v="Yes"/>
    <s v="X Operations-Citrus County"/>
    <x v="12"/>
  </r>
  <r>
    <s v="AA"/>
    <s v="CU00"/>
    <s v="JRNL00038982"/>
    <s v="CF20-OP320-6210-8930"/>
    <s v="CF20"/>
    <s v="OP320"/>
    <s v="6210"/>
    <x v="3"/>
    <s v=" "/>
    <n v="57.09"/>
    <s v="Clear OP320 Pay and Dept"/>
    <x v="0"/>
    <s v="5_OP320_PD"/>
    <s v="Recipient Acct"/>
    <d v="2008-12-31T00:00:00"/>
    <d v="2009-01-09T00:00:00"/>
    <s v="Yes"/>
    <s v="X Operations-Citrus County"/>
    <x v="12"/>
  </r>
  <r>
    <s v="AA"/>
    <s v="CU00"/>
    <s v="JRNL00038982"/>
    <s v="CF20-OP320-6120-8930"/>
    <s v="CF20"/>
    <s v="OP320"/>
    <s v="6120"/>
    <x v="3"/>
    <s v=" "/>
    <n v="46.06"/>
    <s v="Clear OP320 Pay and Dept"/>
    <x v="0"/>
    <s v="5_OP320_PD"/>
    <s v="Recipient Acct"/>
    <d v="2008-12-31T00:00:00"/>
    <d v="2009-01-09T00:00:00"/>
    <s v="Yes"/>
    <s v="X Operations-Citrus County"/>
    <x v="1"/>
  </r>
  <r>
    <s v="AA"/>
    <s v="CU00"/>
    <s v="JRNL00038982"/>
    <s v="CF20-OP320-6120-8920"/>
    <s v="CF20"/>
    <s v="OP320"/>
    <s v="6120"/>
    <x v="0"/>
    <s v=" "/>
    <n v="10.84"/>
    <s v="Clear OP320 Pay and Dept"/>
    <x v="0"/>
    <s v="5_OP320_PD"/>
    <s v="Recipient Acct"/>
    <d v="2008-12-31T00:00:00"/>
    <d v="2009-01-09T00:00:00"/>
    <s v="Yes"/>
    <s v="X Operations-Citrus County"/>
    <x v="1"/>
  </r>
  <r>
    <s v="AA"/>
    <s v="CU00"/>
    <s v="JRNL00038982"/>
    <s v="CF20-OP320-6110-8920"/>
    <s v="CF20"/>
    <s v="OP320"/>
    <s v="6110"/>
    <x v="0"/>
    <s v=" "/>
    <n v="51.33"/>
    <s v="Clear OP320 Pay and Dept"/>
    <x v="0"/>
    <s v="5_OP320_PD"/>
    <s v="Recipient Acct"/>
    <d v="2008-12-31T00:00:00"/>
    <d v="2009-01-09T00:00:00"/>
    <s v="Yes"/>
    <s v="X Operations-Citrus County"/>
    <x v="0"/>
  </r>
  <r>
    <s v="AA"/>
    <s v="CU00"/>
    <s v="JRNL00038982"/>
    <s v="CF20-OP320-6110-8930"/>
    <s v="CF20"/>
    <s v="OP320"/>
    <s v="6110"/>
    <x v="3"/>
    <s v=" "/>
    <n v="218.21"/>
    <s v="Clear OP320 Pay and Dept"/>
    <x v="0"/>
    <s v="5_OP320_PD"/>
    <s v="Recipient Acct"/>
    <d v="2008-12-31T00:00:00"/>
    <d v="2009-01-09T00:00:00"/>
    <s v="Yes"/>
    <s v="X Operations-Citrus County"/>
    <x v="0"/>
  </r>
  <r>
    <s v="AA"/>
    <s v="CU00"/>
    <s v="JRNL00027621"/>
    <s v="CF10-OP310-6120-8870"/>
    <s v="CF10"/>
    <s v="OP310"/>
    <s v="6120"/>
    <x v="2"/>
    <s v=""/>
    <n v="8.8699999999999992"/>
    <s v="OP310_Payroll Accrual 1B"/>
    <x v="0"/>
    <s v="8_OP310_PA1B"/>
    <s v="JRNL00027621"/>
    <d v="2008-06-30T00:00:00"/>
    <d v="2008-07-08T00:00:00"/>
    <s v="Yes"/>
    <s v="X Operations-Tri-County"/>
    <x v="1"/>
  </r>
  <r>
    <s v="AA"/>
    <s v="CU00"/>
    <s v="JRNL00027621"/>
    <s v="CF10-OP310-6120-8920"/>
    <s v="CF10"/>
    <s v="OP310"/>
    <s v="6120"/>
    <x v="0"/>
    <s v=""/>
    <n v="0.16"/>
    <s v="OP310_Payroll Accrual 1B"/>
    <x v="0"/>
    <s v="8_OP310_PA1B"/>
    <s v="JRNL00027621"/>
    <d v="2008-06-30T00:00:00"/>
    <d v="2008-07-08T00:00:00"/>
    <s v="Yes"/>
    <s v="X Operations-Tri-County"/>
    <x v="1"/>
  </r>
  <r>
    <s v="AA"/>
    <s v="CU00"/>
    <s v="JRNL00027621"/>
    <s v="CF10-OP310-6120-8930"/>
    <s v="CF10"/>
    <s v="OP310"/>
    <s v="6120"/>
    <x v="3"/>
    <s v=""/>
    <n v="1.53"/>
    <s v="OP310_Payroll Accrual 1B"/>
    <x v="0"/>
    <s v="8_OP310_PA1B"/>
    <s v="JRNL00027621"/>
    <d v="2008-06-30T00:00:00"/>
    <d v="2008-07-08T00:00:00"/>
    <s v="Yes"/>
    <s v="X Operations-Tri-County"/>
    <x v="1"/>
  </r>
  <r>
    <s v="PY"/>
    <s v="CU00"/>
    <s v="JRNL00038908"/>
    <s v="CF00-OP300-6110-8890"/>
    <s v="CF00"/>
    <s v="OP300"/>
    <s v="6110"/>
    <x v="1"/>
    <s v=""/>
    <n v="173.54"/>
    <s v="CU W01-Salaries"/>
    <x v="0"/>
    <s v=""/>
    <s v="JRNL00038908"/>
    <d v="2008-12-31T00:00:00"/>
    <d v="2009-01-08T00:00:00"/>
    <s v="Yes"/>
    <s v="X Engineering and Measurement"/>
    <x v="0"/>
  </r>
  <r>
    <s v="PY"/>
    <s v="CU00"/>
    <s v="JRNL00038908"/>
    <s v="CF10-OP310-6110-8870"/>
    <s v="CF10"/>
    <s v="OP310"/>
    <s v="6110"/>
    <x v="2"/>
    <s v=""/>
    <n v="113.65"/>
    <s v="CU W01-Salaries"/>
    <x v="0"/>
    <s v=""/>
    <s v="JRNL00038908"/>
    <d v="2008-12-31T00:00:00"/>
    <d v="2009-01-08T00:00:00"/>
    <s v="Yes"/>
    <s v="X Operations-Tri-County"/>
    <x v="0"/>
  </r>
  <r>
    <s v="E4SE-ADJ"/>
    <s v="CU00"/>
    <s v="JRNL00038749"/>
    <s v="CF10-FC300-7830-8920"/>
    <s v="CF10"/>
    <s v="FC300"/>
    <s v="7830"/>
    <x v="0"/>
    <s v=""/>
    <n v="8.1999999999999993"/>
    <s v="FEP200"/>
    <x v="0"/>
    <s v=""/>
    <s v="JRNL00038749"/>
    <d v="2008-12-31T00:00:00"/>
    <d v="2009-01-06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10.02"/>
    <s v="FFP125"/>
    <x v="0"/>
    <s v=""/>
    <s v="JRNL00031420"/>
    <d v="2008-08-31T00:00:00"/>
    <d v="2008-09-04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4.0999999999999996"/>
    <s v="FEP200"/>
    <x v="0"/>
    <s v=""/>
    <s v="JRNL00031420"/>
    <d v="2008-08-31T00:00:00"/>
    <d v="2008-09-04T00:00:00"/>
    <s v="Yes"/>
    <s v="X Facilities-Florida"/>
    <x v="2"/>
  </r>
  <r>
    <s v="PD"/>
    <s v="3000"/>
    <s v="JRNL00025769"/>
    <s v="CF00-OP300-6110-8870"/>
    <s v="CF00"/>
    <s v="OP300"/>
    <s v="6110"/>
    <x v="2"/>
    <s v=""/>
    <n v="18.05"/>
    <s v="PDTR-0820CUCW"/>
    <x v="0"/>
    <s v="FVN00596"/>
    <s v="JRNL00025769"/>
    <d v="2008-05-16T00:00:00"/>
    <d v="2008-06-03T00:00:00"/>
    <s v="Yes"/>
    <s v="X Engineering and Measurement"/>
    <x v="0"/>
  </r>
  <r>
    <s v="PD"/>
    <s v="3000"/>
    <s v="JRNL00025769"/>
    <s v="CF10-OP310-6110-8870"/>
    <s v="CF10"/>
    <s v="OP310"/>
    <s v="6110"/>
    <x v="2"/>
    <s v=""/>
    <n v="420.36"/>
    <s v="PDTR-0820CUCW"/>
    <x v="0"/>
    <s v="FVN00293"/>
    <s v="JRNL00025769"/>
    <d v="2008-05-16T00:00:00"/>
    <d v="2008-06-03T00:00:00"/>
    <s v="Yes"/>
    <s v="X Operations-Tri-County"/>
    <x v="0"/>
  </r>
  <r>
    <s v="PD"/>
    <s v="3000"/>
    <s v="JRNL00025769"/>
    <s v="CF10-OP310-6110-8920"/>
    <s v="CF10"/>
    <s v="OP310"/>
    <s v="6110"/>
    <x v="0"/>
    <s v=""/>
    <n v="81.540000000000006"/>
    <s v="PDTR-0820CUCW"/>
    <x v="0"/>
    <s v="FVN05485"/>
    <s v="JRNL00025769"/>
    <d v="2008-05-16T00:00:00"/>
    <d v="2008-06-03T00:00:00"/>
    <s v="Yes"/>
    <s v="X Operations-Tri-County"/>
    <x v="0"/>
  </r>
  <r>
    <s v="SYS-AP"/>
    <s v="3000"/>
    <s v="JRNL00038776"/>
    <s v="CF20-OP320-7290-8930"/>
    <s v="CF20"/>
    <s v="OP320"/>
    <s v="7290"/>
    <x v="3"/>
    <s v=""/>
    <n v="30"/>
    <s v="TURN ON"/>
    <x v="9"/>
    <s v="597"/>
    <s v="VO022591"/>
    <d v="2008-12-31T00:00:00"/>
    <d v="2009-01-06T00:00:00"/>
    <s v="Yes"/>
    <s v="X Operations-Citrus County"/>
    <x v="3"/>
  </r>
  <r>
    <s v="SYS-AP"/>
    <s v="3000"/>
    <s v="JRNL00038776"/>
    <s v="CF20-OP320-7290-8930"/>
    <s v="CF20"/>
    <s v="OP320"/>
    <s v="7290"/>
    <x v="3"/>
    <s v=""/>
    <n v="30"/>
    <s v="TURN ON"/>
    <x v="9"/>
    <s v="585"/>
    <s v="VO022621"/>
    <d v="2008-12-31T00:00:00"/>
    <d v="2009-01-06T00:00:00"/>
    <s v="Yes"/>
    <s v="X Operations-Citrus County"/>
    <x v="3"/>
  </r>
  <r>
    <s v="SYS-AP"/>
    <s v="3000"/>
    <s v="JRNL00035159"/>
    <s v="CF10-FC300-7830-8930"/>
    <s v="CF10"/>
    <s v="FC300"/>
    <s v="7830"/>
    <x v="3"/>
    <s v=""/>
    <n v="1456"/>
    <s v="COMM &amp; DOM METER INTEST &amp; RETUR"/>
    <x v="1"/>
    <s v="4704"/>
    <s v="VO016595"/>
    <d v="2008-10-31T00:00:00"/>
    <d v="2008-11-03T00:00:00"/>
    <s v="Yes"/>
    <s v="X Facilities-Florida"/>
    <x v="2"/>
  </r>
  <r>
    <s v="SYS-AP"/>
    <s v="3000"/>
    <s v="JRNL00026923"/>
    <s v="CF10-FC300-7290-8910"/>
    <s v="CF10"/>
    <s v="FC300"/>
    <s v="7290"/>
    <x v="5"/>
    <s v=""/>
    <n v="559.12"/>
    <s v="Gauges &amp; meter oil"/>
    <x v="19"/>
    <s v="081561"/>
    <s v="VO003181"/>
    <d v="2008-06-18T00:00:00"/>
    <d v="2008-06-18T00:00:00"/>
    <s v="Yes"/>
    <s v="X Facilities-Florida"/>
    <x v="3"/>
  </r>
  <r>
    <s v="SYS-AP"/>
    <s v="3000"/>
    <s v="JRNL00032494"/>
    <s v="CF10-FC300-7830-8900"/>
    <s v="CF10"/>
    <s v="FC300"/>
    <s v="7830"/>
    <x v="4"/>
    <s v=""/>
    <n v="225"/>
    <s v="PHONE LINES GEORGIA PACIFIC"/>
    <x v="18"/>
    <s v="667"/>
    <s v="VO011398"/>
    <d v="2008-09-16T00:00:00"/>
    <d v="2008-09-17T00:00:00"/>
    <s v="Yes"/>
    <s v="X Facilities-Florida"/>
    <x v="2"/>
  </r>
  <r>
    <s v="SYS-AP"/>
    <s v="3000"/>
    <s v="JRNL00038873"/>
    <s v="CF10-FC300-7790-8900"/>
    <s v="CF10"/>
    <s v="FC300"/>
    <s v="7790"/>
    <x v="4"/>
    <s v=""/>
    <n v="75"/>
    <s v="DOMESTIC METERS INTEST &amp; RETURN"/>
    <x v="1"/>
    <s v="4750"/>
    <s v="VO023197"/>
    <d v="2008-12-31T00:00:00"/>
    <d v="2009-01-08T00:00:00"/>
    <s v="Yes"/>
    <s v="X Facilities-Florida"/>
    <x v="6"/>
  </r>
  <r>
    <s v="SYS-AP"/>
    <s v="3000"/>
    <s v="JRNL00031486"/>
    <s v="CF10-FC300-7830-8870"/>
    <s v="CF10"/>
    <s v="FC300"/>
    <s v="7830"/>
    <x v="2"/>
    <s v=""/>
    <n v="308.45"/>
    <s v="2 INCH CUP STOPPERS"/>
    <x v="20"/>
    <s v="876786"/>
    <s v="VO010773"/>
    <d v="2008-09-04T00:00:00"/>
    <d v="2008-09-04T00:00:00"/>
    <s v="Yes"/>
    <s v="X Facilities-Florida"/>
    <x v="2"/>
  </r>
  <r>
    <s v="SYS-AP"/>
    <s v="3000"/>
    <s v="JRNL00035158"/>
    <s v="CF10-OP310-7290-8870"/>
    <s v="CF10"/>
    <s v="OP310"/>
    <s v="7290"/>
    <x v="2"/>
    <s v=""/>
    <n v="490"/>
    <s v="SPOT MAIN"/>
    <x v="2"/>
    <s v="2434"/>
    <s v="VO016614"/>
    <d v="2008-10-31T00:00:00"/>
    <d v="2008-11-03T00:00:00"/>
    <s v="Yes"/>
    <s v="X Operations-Tri-County"/>
    <x v="3"/>
  </r>
  <r>
    <s v="SYS-AP"/>
    <s v="3000"/>
    <s v="JRNL00027044"/>
    <s v="CF10-FC300-7830-8870"/>
    <s v="CF10"/>
    <s v="FC300"/>
    <s v="7830"/>
    <x v="2"/>
    <s v=""/>
    <n v="315.88"/>
    <s v="THERMOWELD CARTRIDGES"/>
    <x v="13"/>
    <s v="7781387-000-000"/>
    <s v="VO004203"/>
    <d v="2008-06-26T00:00:00"/>
    <d v="2008-06-26T00:00:00"/>
    <s v="Yes"/>
    <s v="X Facilities-Florida"/>
    <x v="2"/>
  </r>
  <r>
    <s v="SYS-AP"/>
    <s v="3000"/>
    <s v="JRNL00037314"/>
    <s v="CF10-OP310-7290-8870"/>
    <s v="CF10"/>
    <s v="OP310"/>
    <s v="7290"/>
    <x v="2"/>
    <s v=""/>
    <n v="638"/>
    <s v="REPAIR 4 LEAKS"/>
    <x v="2"/>
    <s v="2457"/>
    <s v="VO019623"/>
    <d v="2008-12-03T00:00:00"/>
    <d v="2008-12-03T00:00:00"/>
    <s v="Yes"/>
    <s v="X Operations-Tri-County"/>
    <x v="3"/>
  </r>
  <r>
    <s v="PD"/>
    <s v="3000"/>
    <s v="JRNL00025769"/>
    <s v="CF10-OP310-6110-8920"/>
    <s v="CF10"/>
    <s v="OP310"/>
    <s v="6110"/>
    <x v="0"/>
    <s v=""/>
    <n v="64.56"/>
    <s v="PDTR-0820CUCW"/>
    <x v="0"/>
    <s v="FVN00922"/>
    <s v="JRNL00025769"/>
    <d v="2008-05-16T00:00:00"/>
    <d v="2008-06-03T00:00:00"/>
    <s v="Yes"/>
    <s v="X Operations-Tri-County"/>
    <x v="0"/>
  </r>
  <r>
    <s v="PD"/>
    <s v="3000"/>
    <s v="JRNL00025769"/>
    <s v="CF10-OP310-6110-8870"/>
    <s v="CF10"/>
    <s v="OP310"/>
    <s v="6110"/>
    <x v="2"/>
    <s v=""/>
    <n v="163.08000000000001"/>
    <s v="PDTR-0820CUCW"/>
    <x v="0"/>
    <s v="FVN05485"/>
    <s v="JRNL00025769"/>
    <d v="2008-05-16T00:00:00"/>
    <d v="2008-06-03T00:00:00"/>
    <s v="Yes"/>
    <s v="X Operations-Tri-County"/>
    <x v="0"/>
  </r>
  <r>
    <s v="SYS-AP"/>
    <s v="3000"/>
    <s v="FLJE00019279"/>
    <s v="CF10-OP310-7290-8930"/>
    <s v="CF10"/>
    <s v="OP310"/>
    <s v="7290"/>
    <x v="3"/>
    <s v=""/>
    <n v="325"/>
    <s v="UNITED UTILITY SERVICE INC"/>
    <x v="0"/>
    <s v="29880"/>
    <s v="FVO0040879"/>
    <d v="2008-03-31T00:00:00"/>
    <d v="2008-04-01T00:00:00"/>
    <s v="Yes"/>
    <s v="X Operations-Tri-County"/>
    <x v="3"/>
  </r>
  <r>
    <s v="SYS-AP"/>
    <s v="3000"/>
    <s v="FLJE00019279"/>
    <s v="CF10-OP310-7290-8930"/>
    <s v="CF10"/>
    <s v="OP310"/>
    <s v="7290"/>
    <x v="3"/>
    <s v=""/>
    <n v="90"/>
    <s v="UNITED UTILITY SERVICE INC"/>
    <x v="0"/>
    <s v="29880"/>
    <s v="FVO0040879"/>
    <d v="2008-03-31T00:00:00"/>
    <d v="2008-04-01T00:00:00"/>
    <s v="Yes"/>
    <s v="X Operations-Tri-County"/>
    <x v="3"/>
  </r>
  <r>
    <s v="AA"/>
    <s v="CU00"/>
    <s v="JRNL00026095"/>
    <s v="CF10-OP310-6110-8870"/>
    <s v="CF10"/>
    <s v="OP310"/>
    <s v="6110"/>
    <x v="2"/>
    <s v=""/>
    <n v="-98.13"/>
    <s v="OP310_Payroll Accrual 1A"/>
    <x v="0"/>
    <s v="8_OP310_PA1A"/>
    <s v="JRNL00026090"/>
    <d v="2008-06-30T00:00:00"/>
    <d v="2008-07-07T00:00:00"/>
    <s v="Yes"/>
    <s v="X Operations-Tri-County"/>
    <x v="0"/>
  </r>
  <r>
    <s v="AA"/>
    <s v="CU00"/>
    <s v="JRNL00026095"/>
    <s v="CF10-OP310-6110-8920"/>
    <s v="CF10"/>
    <s v="OP310"/>
    <s v="6110"/>
    <x v="0"/>
    <s v=""/>
    <n v="-18.64"/>
    <s v="OP310_Payroll Accrual 1A"/>
    <x v="0"/>
    <s v="8_OP310_PA1A"/>
    <s v="JRNL00026090"/>
    <d v="2008-06-30T00:00:00"/>
    <d v="2008-07-07T00:00:00"/>
    <s v="Yes"/>
    <s v="X Operations-Tri-County"/>
    <x v="0"/>
  </r>
  <r>
    <s v="AA"/>
    <s v="CU00"/>
    <s v="JRNL00026095"/>
    <s v="CF10-OP310-6110-8930"/>
    <s v="CF10"/>
    <s v="OP310"/>
    <s v="6110"/>
    <x v="3"/>
    <s v=""/>
    <n v="-24.25"/>
    <s v="OP310_Payroll Accrual 1A"/>
    <x v="0"/>
    <s v="8_OP310_PA1A"/>
    <s v="JRNL00026090"/>
    <d v="2008-06-30T00:00:00"/>
    <d v="2008-07-07T00:00:00"/>
    <s v="Yes"/>
    <s v="X Operations-Tri-County"/>
    <x v="0"/>
  </r>
  <r>
    <s v="AA"/>
    <s v="CU00"/>
    <s v="JRNL00026095"/>
    <s v="CF00-OP310-6110-8870"/>
    <s v="CF00"/>
    <s v="OP310"/>
    <s v="6110"/>
    <x v="2"/>
    <s v=""/>
    <n v="-158.11000000000001"/>
    <s v="OP310_Payroll Accrual 1A"/>
    <x v="0"/>
    <s v="8_OP310_PA1A"/>
    <s v="JRNL00026090"/>
    <d v="2008-06-30T00:00:00"/>
    <d v="2008-07-07T00:00:00"/>
    <s v="Yes"/>
    <s v="X Operations-Tri-County"/>
    <x v="0"/>
  </r>
  <r>
    <s v="AA"/>
    <s v="CU00"/>
    <s v="JRNL00026095"/>
    <s v="CF00-OP310-6110-8920"/>
    <s v="CF00"/>
    <s v="OP310"/>
    <s v="6110"/>
    <x v="0"/>
    <s v=""/>
    <n v="-13.71"/>
    <s v="OP310_Payroll Accrual 1A"/>
    <x v="0"/>
    <s v="8_OP310_PA1A"/>
    <s v="JRNL00026090"/>
    <d v="2008-06-30T00:00:00"/>
    <d v="2008-07-07T00:00:00"/>
    <s v="Yes"/>
    <s v="X Operations-Tri-County"/>
    <x v="0"/>
  </r>
  <r>
    <s v="AA"/>
    <s v="CU00"/>
    <s v="JRNL00026095"/>
    <s v="CF00-OP310-6110-8930"/>
    <s v="CF00"/>
    <s v="OP310"/>
    <s v="6110"/>
    <x v="3"/>
    <s v=""/>
    <n v="-25.81"/>
    <s v="OP310_Payroll Accrual 1A"/>
    <x v="0"/>
    <s v="8_OP310_PA1A"/>
    <s v="JRNL00026090"/>
    <d v="2008-06-30T00:00:00"/>
    <d v="2008-07-07T00:00:00"/>
    <s v="Yes"/>
    <s v="X Operations-Tri-County"/>
    <x v="0"/>
  </r>
  <r>
    <s v="SYS-AP"/>
    <s v="3000"/>
    <s v="FLJE00019485"/>
    <s v="CF10-FC300-7830-8900"/>
    <s v="CF10"/>
    <s v="FC300"/>
    <s v="7830"/>
    <x v="4"/>
    <s v=""/>
    <n v="310.74"/>
    <s v="AVANTI COMPANY INC, THE"/>
    <x v="0"/>
    <s v="080944"/>
    <s v="FVO0041073"/>
    <d v="2008-04-14T00:00:00"/>
    <d v="2008-04-14T00:00:00"/>
    <s v="Yes"/>
    <s v="X Facilities-Florida"/>
    <x v="2"/>
  </r>
  <r>
    <s v="AA"/>
    <s v="CU00"/>
    <s v="JRNL00027468"/>
    <s v="CF20-OP320-6290-8890"/>
    <s v="CF20"/>
    <s v="OP320"/>
    <s v="6290"/>
    <x v="1"/>
    <s v=" "/>
    <n v="7.01"/>
    <s v="Clear OP320 Pay and Dept"/>
    <x v="0"/>
    <s v="5_OP320_PD"/>
    <s v="JRNL00027468"/>
    <d v="2008-06-30T00:00:00"/>
    <d v="2008-07-07T00:00:00"/>
    <s v="Yes"/>
    <s v="X Operations-Citrus County"/>
    <x v="9"/>
  </r>
  <r>
    <s v="AA"/>
    <s v="CU00"/>
    <s v="JRNL00027468"/>
    <s v="CF20-OP320-6290-8920"/>
    <s v="CF20"/>
    <s v="OP320"/>
    <s v="6290"/>
    <x v="0"/>
    <s v=" "/>
    <n v="4.2"/>
    <s v="Clear OP320 Pay and Dept"/>
    <x v="0"/>
    <s v="5_OP320_PD"/>
    <s v="JRNL00027468"/>
    <d v="2008-06-30T00:00:00"/>
    <d v="2008-07-07T00:00:00"/>
    <s v="Yes"/>
    <s v="X Operations-Citrus County"/>
    <x v="9"/>
  </r>
  <r>
    <s v="AA"/>
    <s v="CU00"/>
    <s v="JRNL00027468"/>
    <s v="CF20-OP320-6250-8890"/>
    <s v="CF20"/>
    <s v="OP320"/>
    <s v="6250"/>
    <x v="1"/>
    <s v=" "/>
    <n v="1.48"/>
    <s v="Clear OP320 Pay and Dept"/>
    <x v="0"/>
    <s v="5_OP320_PD"/>
    <s v="JRNL00027468"/>
    <d v="2008-06-30T00:00:00"/>
    <d v="2008-07-07T00:00:00"/>
    <s v="Yes"/>
    <s v="X Operations-Citrus County"/>
    <x v="13"/>
  </r>
  <r>
    <s v="AA"/>
    <s v="CU00"/>
    <s v="JRNL00027468"/>
    <s v="CF20-OP320-6250-8920"/>
    <s v="CF20"/>
    <s v="OP320"/>
    <s v="6250"/>
    <x v="0"/>
    <s v=" "/>
    <n v="0.89"/>
    <s v="Clear OP320 Pay and Dept"/>
    <x v="0"/>
    <s v="5_OP320_PD"/>
    <s v="JRNL00027468"/>
    <d v="2008-06-30T00:00:00"/>
    <d v="2008-07-07T00:00:00"/>
    <s v="Yes"/>
    <s v="X Operations-Citrus County"/>
    <x v="13"/>
  </r>
  <r>
    <s v="AA"/>
    <s v="CU00"/>
    <s v="JRNL00027468"/>
    <s v="CF20-OP320-6220-8890"/>
    <s v="CF20"/>
    <s v="OP320"/>
    <s v="6220"/>
    <x v="1"/>
    <s v=" "/>
    <n v="1.77"/>
    <s v="Clear OP320 Pay and Dept"/>
    <x v="0"/>
    <s v="5_OP320_PD"/>
    <s v="JRNL00027468"/>
    <d v="2008-06-30T00:00:00"/>
    <d v="2008-07-07T00:00:00"/>
    <s v="Yes"/>
    <s v="X Operations-Citrus County"/>
    <x v="11"/>
  </r>
  <r>
    <s v="AA"/>
    <s v="CU00"/>
    <s v="JRNL00027468"/>
    <s v="CF20-OP320-6220-8920"/>
    <s v="CF20"/>
    <s v="OP320"/>
    <s v="6220"/>
    <x v="0"/>
    <s v=" "/>
    <n v="1.06"/>
    <s v="Clear OP320 Pay and Dept"/>
    <x v="0"/>
    <s v="5_OP320_PD"/>
    <s v="JRNL00027468"/>
    <d v="2008-06-30T00:00:00"/>
    <d v="2008-07-07T00:00:00"/>
    <s v="Yes"/>
    <s v="X Operations-Citrus County"/>
    <x v="11"/>
  </r>
  <r>
    <s v="AA"/>
    <s v="CU00"/>
    <s v="JRNL00027468"/>
    <s v="CF20-OP320-6210-8890"/>
    <s v="CF20"/>
    <s v="OP320"/>
    <s v="6210"/>
    <x v="1"/>
    <s v=" "/>
    <n v="0.91"/>
    <s v="Clear OP320 Pay and Dept"/>
    <x v="0"/>
    <s v="5_OP320_PD"/>
    <s v="JRNL00027468"/>
    <d v="2008-06-30T00:00:00"/>
    <d v="2008-07-07T00:00:00"/>
    <s v="Yes"/>
    <s v="X Operations-Citrus County"/>
    <x v="12"/>
  </r>
  <r>
    <s v="AA"/>
    <s v="CU00"/>
    <s v="JRNL00027468"/>
    <s v="CF20-OP320-6210-8920"/>
    <s v="CF20"/>
    <s v="OP320"/>
    <s v="6210"/>
    <x v="0"/>
    <s v=" "/>
    <n v="0.54"/>
    <s v="Clear OP320 Pay and Dept"/>
    <x v="0"/>
    <s v="5_OP320_PD"/>
    <s v="JRNL00027468"/>
    <d v="2008-06-30T00:00:00"/>
    <d v="2008-07-07T00:00:00"/>
    <s v="Yes"/>
    <s v="X Operations-Citrus County"/>
    <x v="12"/>
  </r>
  <r>
    <s v="AA"/>
    <s v="CU00"/>
    <s v="JRNL00027468"/>
    <s v="CF20-OP320-6120-8890"/>
    <s v="CF20"/>
    <s v="OP320"/>
    <s v="6120"/>
    <x v="1"/>
    <s v=" "/>
    <n v="14.63"/>
    <s v="Clear OP320 Pay and Dept"/>
    <x v="0"/>
    <s v="5_OP320_PD"/>
    <s v="JRNL00027468"/>
    <d v="2008-06-30T00:00:00"/>
    <d v="2008-07-07T00:00:00"/>
    <s v="Yes"/>
    <s v="X Operations-Citrus County"/>
    <x v="1"/>
  </r>
  <r>
    <s v="AA"/>
    <s v="CU00"/>
    <s v="JRNL00027468"/>
    <s v="CF20-OP320-6120-8920"/>
    <s v="CF20"/>
    <s v="OP320"/>
    <s v="6120"/>
    <x v="0"/>
    <s v=" "/>
    <n v="8.7799999999999994"/>
    <s v="Clear OP320 Pay and Dept"/>
    <x v="0"/>
    <s v="5_OP320_PD"/>
    <s v="JRNL00027468"/>
    <d v="2008-06-30T00:00:00"/>
    <d v="2008-07-07T00:00:00"/>
    <s v="Yes"/>
    <s v="X Operations-Citrus County"/>
    <x v="1"/>
  </r>
  <r>
    <s v="AA"/>
    <s v="CU00"/>
    <s v="JRNL00027468"/>
    <s v="CF20-OP320-6110-8890"/>
    <s v="CF20"/>
    <s v="OP320"/>
    <s v="6110"/>
    <x v="1"/>
    <s v=" "/>
    <n v="18.149999999999999"/>
    <s v="Clear OP320 Pay and Dept"/>
    <x v="0"/>
    <s v="5_OP320_PD"/>
    <s v="JRNL00027468"/>
    <d v="2008-06-30T00:00:00"/>
    <d v="2008-07-07T00:00:00"/>
    <s v="Yes"/>
    <s v="X Operations-Citrus County"/>
    <x v="0"/>
  </r>
  <r>
    <s v="AA"/>
    <s v="CU00"/>
    <s v="JRNL00027468"/>
    <s v="CF20-OP320-6110-8920"/>
    <s v="CF20"/>
    <s v="OP320"/>
    <s v="6110"/>
    <x v="0"/>
    <s v=" "/>
    <n v="10.89"/>
    <s v="Clear OP320 Pay and Dept"/>
    <x v="0"/>
    <s v="5_OP320_PD"/>
    <s v="JRNL00027468"/>
    <d v="2008-06-30T00:00:00"/>
    <d v="2008-07-07T00:00:00"/>
    <s v="Yes"/>
    <s v="X Operations-Citrus County"/>
    <x v="0"/>
  </r>
  <r>
    <s v="AA"/>
    <s v="CU00"/>
    <s v="JRNL00027468"/>
    <s v="CF10-OP310-6210-8920"/>
    <s v="CF10"/>
    <s v="OP310"/>
    <s v="6210"/>
    <x v="0"/>
    <s v=" "/>
    <n v="0.53"/>
    <s v="Clear OP310 Pay and Dept"/>
    <x v="0"/>
    <s v="5_OP310_PD"/>
    <s v="JRNL00027468"/>
    <d v="2008-06-30T00:00:00"/>
    <d v="2008-07-07T00:00:00"/>
    <s v="Yes"/>
    <s v="X Operations-Tri-County"/>
    <x v="12"/>
  </r>
  <r>
    <s v="AA"/>
    <s v="CU00"/>
    <s v="JRNL00027468"/>
    <s v="CF10-OP310-6210-8930"/>
    <s v="CF10"/>
    <s v="OP310"/>
    <s v="6210"/>
    <x v="3"/>
    <s v=" "/>
    <n v="5.16"/>
    <s v="Clear OP310 Pay and Dept"/>
    <x v="0"/>
    <s v="5_OP310_PD"/>
    <s v="JRNL00027468"/>
    <d v="2008-06-30T00:00:00"/>
    <d v="2008-07-07T00:00:00"/>
    <s v="Yes"/>
    <s v="X Operations-Tri-County"/>
    <x v="12"/>
  </r>
  <r>
    <s v="AA"/>
    <s v="CU00"/>
    <s v="JRNL00027468"/>
    <s v="CF10-OP310-6120-8920"/>
    <s v="CF10"/>
    <s v="OP310"/>
    <s v="6120"/>
    <x v="0"/>
    <s v=" "/>
    <n v="4.32"/>
    <s v="Clear OP310 Pay and Dept"/>
    <x v="0"/>
    <s v="5_OP310_PD"/>
    <s v="JRNL00027468"/>
    <d v="2008-06-30T00:00:00"/>
    <d v="2008-07-07T00:00:00"/>
    <s v="Yes"/>
    <s v="X Operations-Tri-County"/>
    <x v="1"/>
  </r>
  <r>
    <s v="AA"/>
    <s v="CU00"/>
    <s v="JRNL00027468"/>
    <s v="CF10-OP310-6120-8930"/>
    <s v="CF10"/>
    <s v="OP310"/>
    <s v="6120"/>
    <x v="3"/>
    <s v=" "/>
    <n v="42.37"/>
    <s v="Clear OP310 Pay and Dept"/>
    <x v="0"/>
    <s v="5_OP310_PD"/>
    <s v="JRNL00027468"/>
    <d v="2008-06-30T00:00:00"/>
    <d v="2008-07-07T00:00:00"/>
    <s v="Yes"/>
    <s v="X Operations-Tri-County"/>
    <x v="1"/>
  </r>
  <r>
    <s v="AA"/>
    <s v="CU00"/>
    <s v="JRNL00027468"/>
    <s v="CF10-OP310-6120-8870"/>
    <s v="CF10"/>
    <s v="OP310"/>
    <s v="6120"/>
    <x v="2"/>
    <s v=" "/>
    <n v="242.38"/>
    <s v="Clear OP310 Pay and Dept"/>
    <x v="0"/>
    <s v="5_OP310_PD"/>
    <s v="JRNL00027468"/>
    <d v="2008-06-30T00:00:00"/>
    <d v="2008-07-07T00:00:00"/>
    <s v="Yes"/>
    <s v="X Operations-Tri-County"/>
    <x v="1"/>
  </r>
  <r>
    <s v="AA"/>
    <s v="CU00"/>
    <s v="JRNL00027468"/>
    <s v="CF10-OP310-6110-8870"/>
    <s v="CF10"/>
    <s v="OP310"/>
    <s v="6110"/>
    <x v="2"/>
    <s v=" "/>
    <n v="369.18"/>
    <s v="Clear OP310 Pay and Dept"/>
    <x v="0"/>
    <s v="5_OP310_PD"/>
    <s v="JRNL00027468"/>
    <d v="2008-06-30T00:00:00"/>
    <d v="2008-07-07T00:00:00"/>
    <s v="Yes"/>
    <s v="X Operations-Tri-County"/>
    <x v="0"/>
  </r>
  <r>
    <s v="AA"/>
    <s v="CU00"/>
    <s v="JRNL00027468"/>
    <s v="CF10-OP310-6110-8920"/>
    <s v="CF10"/>
    <s v="OP310"/>
    <s v="6110"/>
    <x v="0"/>
    <s v=" "/>
    <n v="6.58"/>
    <s v="Clear OP310 Pay and Dept"/>
    <x v="0"/>
    <s v="5_OP310_PD"/>
    <s v="JRNL00027468"/>
    <d v="2008-06-30T00:00:00"/>
    <d v="2008-07-07T00:00:00"/>
    <s v="Yes"/>
    <s v="X Operations-Tri-County"/>
    <x v="0"/>
  </r>
  <r>
    <s v="AA"/>
    <s v="CU00"/>
    <s v="JRNL00027468"/>
    <s v="CF10-OP310-6110-8930"/>
    <s v="CF10"/>
    <s v="OP310"/>
    <s v="6110"/>
    <x v="3"/>
    <s v=" "/>
    <n v="64.540000000000006"/>
    <s v="Clear OP310 Pay and Dept"/>
    <x v="0"/>
    <s v="5_OP310_PD"/>
    <s v="JRNL00027468"/>
    <d v="2008-06-30T00:00:00"/>
    <d v="2008-07-07T00:00:00"/>
    <s v="Yes"/>
    <s v="X Operations-Tri-County"/>
    <x v="0"/>
  </r>
  <r>
    <s v="AA"/>
    <s v="CU00"/>
    <s v="JRNL00038982"/>
    <s v="CF10-OP310-6110-8930"/>
    <s v="CF10"/>
    <s v="OP310"/>
    <s v="6110"/>
    <x v="3"/>
    <s v=" "/>
    <n v="51"/>
    <s v="Clear OP310 Pay and Dept"/>
    <x v="0"/>
    <s v="5_OP310_PD"/>
    <s v="Recipient Acct"/>
    <d v="2008-12-31T00:00:00"/>
    <d v="2009-01-09T00:00:00"/>
    <s v="Yes"/>
    <s v="X Operations-Tri-County"/>
    <x v="0"/>
  </r>
  <r>
    <s v="AA"/>
    <s v="CU00"/>
    <s v="JRNL00029283"/>
    <s v="CF10-OP310-6390-8870"/>
    <s v="CF10"/>
    <s v="OP310"/>
    <s v="6390"/>
    <x v="2"/>
    <s v=" "/>
    <n v="103.98"/>
    <s v="Clear OP310 Pay and Dept"/>
    <x v="0"/>
    <s v="5_OP310_PD"/>
    <s v="Recipient Acct"/>
    <d v="2008-07-31T00:00:00"/>
    <d v="2008-08-05T00:00:00"/>
    <s v="Yes"/>
    <s v="X Operations-Tri-County"/>
    <x v="7"/>
  </r>
  <r>
    <s v="AA"/>
    <s v="CU00"/>
    <s v="JRNL00029283"/>
    <s v="CF10-OP310-6390-8920"/>
    <s v="CF10"/>
    <s v="OP310"/>
    <s v="6390"/>
    <x v="0"/>
    <s v=" "/>
    <n v="23.22"/>
    <s v="Clear OP310 Pay and Dept"/>
    <x v="0"/>
    <s v="5_OP310_PD"/>
    <s v="Recipient Acct"/>
    <d v="2008-07-31T00:00:00"/>
    <d v="2008-08-05T00:00:00"/>
    <s v="Yes"/>
    <s v="X Operations-Tri-County"/>
    <x v="7"/>
  </r>
  <r>
    <s v="AA"/>
    <s v="CU00"/>
    <s v="JRNL00029283"/>
    <s v="CF10-OP310-6390-8930"/>
    <s v="CF10"/>
    <s v="OP310"/>
    <s v="6390"/>
    <x v="3"/>
    <s v=" "/>
    <n v="56.05"/>
    <s v="Clear OP310 Pay and Dept"/>
    <x v="0"/>
    <s v="5_OP310_PD"/>
    <s v="Recipient Acct"/>
    <d v="2008-07-31T00:00:00"/>
    <d v="2008-08-05T00:00:00"/>
    <s v="Yes"/>
    <s v="X Operations-Tri-County"/>
    <x v="7"/>
  </r>
  <r>
    <s v="AA"/>
    <s v="CU00"/>
    <s v="JRNL00029283"/>
    <s v="CF10-OP310-6330-8870"/>
    <s v="CF10"/>
    <s v="OP310"/>
    <s v="6330"/>
    <x v="2"/>
    <s v=" "/>
    <n v="32.36"/>
    <s v="Clear OP310 Pay and Dept"/>
    <x v="0"/>
    <s v="5_OP310_PD"/>
    <s v="Recipient Acct"/>
    <d v="2008-07-31T00:00:00"/>
    <d v="2008-08-05T00:00:00"/>
    <s v="Yes"/>
    <s v="X Operations-Tri-County"/>
    <x v="5"/>
  </r>
  <r>
    <s v="AA"/>
    <s v="CU00"/>
    <s v="JRNL00029283"/>
    <s v="CF10-OP310-6330-8920"/>
    <s v="CF10"/>
    <s v="OP310"/>
    <s v="6330"/>
    <x v="0"/>
    <s v=" "/>
    <n v="7.23"/>
    <s v="Clear OP310 Pay and Dept"/>
    <x v="0"/>
    <s v="5_OP310_PD"/>
    <s v="Recipient Acct"/>
    <d v="2008-07-31T00:00:00"/>
    <d v="2008-08-05T00:00:00"/>
    <s v="Yes"/>
    <s v="X Operations-Tri-County"/>
    <x v="5"/>
  </r>
  <r>
    <s v="AA"/>
    <s v="CU00"/>
    <s v="JRNL00029283"/>
    <s v="CF10-OP310-6330-8930"/>
    <s v="CF10"/>
    <s v="OP310"/>
    <s v="6330"/>
    <x v="3"/>
    <s v=" "/>
    <n v="17.440000000000001"/>
    <s v="Clear OP310 Pay and Dept"/>
    <x v="0"/>
    <s v="5_OP310_PD"/>
    <s v="Recipient Acct"/>
    <d v="2008-07-31T00:00:00"/>
    <d v="2008-08-05T00:00:00"/>
    <s v="Yes"/>
    <s v="X Operations-Tri-County"/>
    <x v="5"/>
  </r>
  <r>
    <s v="AA"/>
    <s v="CU00"/>
    <s v="JRNL00029283"/>
    <s v="CF00-OP310-6390-8870"/>
    <s v="CF00"/>
    <s v="OP310"/>
    <s v="6390"/>
    <x v="2"/>
    <s v=" "/>
    <n v="17.48"/>
    <s v="Clear OP310 Pay and Dept"/>
    <x v="0"/>
    <s v="5_OP310_PD"/>
    <s v="Recipient Acct"/>
    <d v="2008-07-31T00:00:00"/>
    <d v="2008-08-05T00:00:00"/>
    <s v="Yes"/>
    <s v="X Operations-Tri-County"/>
    <x v="7"/>
  </r>
  <r>
    <s v="AA"/>
    <s v="CU00"/>
    <s v="JRNL00035416"/>
    <s v="CF20-OP320-6390-8890"/>
    <s v="CF20"/>
    <s v="OP320"/>
    <s v="6390"/>
    <x v="1"/>
    <s v=" "/>
    <n v="-4.71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26090"/>
    <s v="CF10-OP310-6110-8870"/>
    <s v="CF10"/>
    <s v="OP310"/>
    <s v="6110"/>
    <x v="2"/>
    <s v=""/>
    <n v="98.13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CU00"/>
    <s v="JRNL00026090"/>
    <s v="CF10-OP310-6110-8920"/>
    <s v="CF10"/>
    <s v="OP310"/>
    <s v="6110"/>
    <x v="0"/>
    <s v=""/>
    <n v="18.64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CU00"/>
    <s v="JRNL00026090"/>
    <s v="CF10-OP310-6110-8930"/>
    <s v="CF10"/>
    <s v="OP310"/>
    <s v="6110"/>
    <x v="3"/>
    <s v=""/>
    <n v="24.25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CU00"/>
    <s v="JRNL00026090"/>
    <s v="CF00-OP310-6110-8870"/>
    <s v="CF00"/>
    <s v="OP310"/>
    <s v="6110"/>
    <x v="2"/>
    <s v=""/>
    <n v="158.11000000000001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CU00"/>
    <s v="JRNL00026090"/>
    <s v="CF00-OP310-6110-8920"/>
    <s v="CF00"/>
    <s v="OP310"/>
    <s v="6110"/>
    <x v="0"/>
    <s v=""/>
    <n v="13.71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CU00"/>
    <s v="JRNL00026090"/>
    <s v="CF00-OP310-6110-8930"/>
    <s v="CF00"/>
    <s v="OP310"/>
    <s v="6110"/>
    <x v="3"/>
    <s v=""/>
    <n v="25.81"/>
    <s v="OP310_Payroll Accrual 1A"/>
    <x v="0"/>
    <s v="8_OP310_PA1A"/>
    <s v="JRNL00026090"/>
    <d v="2008-05-31T00:00:00"/>
    <d v="2008-06-07T00:00:00"/>
    <s v="Yes"/>
    <s v="X Operations-Tri-County"/>
    <x v="0"/>
  </r>
  <r>
    <s v="AA"/>
    <s v="3000"/>
    <s v="FLJE00018769"/>
    <s v="CF10-MG310-6330-8930"/>
    <s v="CF10"/>
    <s v="MG310"/>
    <s v="6330"/>
    <x v="3"/>
    <s v=" "/>
    <n v="1.1200000000000001"/>
    <s v="CN103 Dept Charges"/>
    <x v="0"/>
    <s v="CN103_D"/>
    <s v="Recipient Acct"/>
    <d v="2008-01-31T00:00:00"/>
    <d v="2008-02-08T00:00:00"/>
    <s v="Yes"/>
    <s v="X Operations Manager-Tri-County"/>
    <x v="5"/>
  </r>
  <r>
    <s v="AA"/>
    <s v="3000"/>
    <s v="FLJE00018999"/>
    <s v="CF10-MG310-6110-8870"/>
    <s v="CF10"/>
    <s v="MG310"/>
    <s v="6110"/>
    <x v="2"/>
    <s v=" "/>
    <n v="258.13"/>
    <s v="CN103 Dept Charges"/>
    <x v="0"/>
    <s v="CN103_D"/>
    <s v="Recipient Acct"/>
    <d v="2008-02-29T00:00:00"/>
    <d v="2008-03-05T00:00:00"/>
    <s v="Yes"/>
    <s v="X Operations Manager-Tri-County"/>
    <x v="0"/>
  </r>
  <r>
    <s v="AA"/>
    <s v="3000"/>
    <s v="FLJE00018999"/>
    <s v="CF10-MG310-6110-8890"/>
    <s v="CF10"/>
    <s v="MG310"/>
    <s v="6110"/>
    <x v="1"/>
    <s v=" "/>
    <n v="43.02"/>
    <s v="CN103 Dept Charges"/>
    <x v="0"/>
    <s v="CN103_D"/>
    <s v="Recipient Acct"/>
    <d v="2008-02-29T00:00:00"/>
    <d v="2008-03-05T00:00:00"/>
    <s v="Yes"/>
    <s v="X Operations Manager-Tri-County"/>
    <x v="0"/>
  </r>
  <r>
    <s v="AA"/>
    <s v="3000"/>
    <s v="FLJE00018999"/>
    <s v="CF10-MG310-6110-8910"/>
    <s v="CF10"/>
    <s v="MG310"/>
    <s v="6110"/>
    <x v="5"/>
    <s v=" "/>
    <n v="43.02"/>
    <s v="CN103 Dept Charges"/>
    <x v="0"/>
    <s v="CN103_D"/>
    <s v="Recipient Acct"/>
    <d v="2008-02-29T00:00:00"/>
    <d v="2008-03-05T00:00:00"/>
    <s v="Yes"/>
    <s v="X Operations Manager-Tri-County"/>
    <x v="0"/>
  </r>
  <r>
    <s v="AA"/>
    <s v="3000"/>
    <s v="FLJE00018999"/>
    <s v="CF20-MG310-6110-8870"/>
    <s v="CF20"/>
    <s v="MG310"/>
    <s v="6110"/>
    <x v="2"/>
    <s v=" "/>
    <n v="172.09"/>
    <s v="CN103 Dept Charges"/>
    <x v="0"/>
    <s v="CN103_D"/>
    <s v="Recipient Acct"/>
    <d v="2008-02-29T00:00:00"/>
    <d v="2008-03-05T00:00:00"/>
    <s v="Yes"/>
    <s v="X Operations Manager-Tri-County"/>
    <x v="0"/>
  </r>
  <r>
    <s v="AA"/>
    <s v="3000"/>
    <s v="FLJE00018769"/>
    <s v="CF10-MG310-6320-8870"/>
    <s v="CF10"/>
    <s v="MG310"/>
    <s v="6320"/>
    <x v="2"/>
    <s v=" "/>
    <n v="96.27"/>
    <s v="CN103 Dept Charges"/>
    <x v="0"/>
    <s v="CN103_D"/>
    <s v="Recipient Acct"/>
    <d v="2008-01-31T00:00:00"/>
    <d v="2008-02-08T00:00:00"/>
    <s v="Yes"/>
    <s v="X Operations Manager-Tri-County"/>
    <x v="4"/>
  </r>
  <r>
    <s v="AA"/>
    <s v="3000"/>
    <s v="FLJE00018769"/>
    <s v="CF10-MG310-6320-8910"/>
    <s v="CF10"/>
    <s v="MG310"/>
    <s v="6320"/>
    <x v="5"/>
    <s v=" "/>
    <n v="13.75"/>
    <s v="CN103 Dept Charges"/>
    <x v="0"/>
    <s v="CN103_D"/>
    <s v="Recipient Acct"/>
    <d v="2008-01-31T00:00:00"/>
    <d v="2008-02-08T00:00:00"/>
    <s v="Yes"/>
    <s v="X Operations Manager-Tri-County"/>
    <x v="4"/>
  </r>
  <r>
    <s v="AA"/>
    <s v="3000"/>
    <s v="FLJE00018769"/>
    <s v="CF10-MG310-6320-8930"/>
    <s v="CF10"/>
    <s v="MG310"/>
    <s v="6320"/>
    <x v="3"/>
    <s v=" "/>
    <n v="6.88"/>
    <s v="CN103 Dept Charges"/>
    <x v="0"/>
    <s v="CN103_D"/>
    <s v="Recipient Acct"/>
    <d v="2008-01-31T00:00:00"/>
    <d v="2008-02-08T00:00:00"/>
    <s v="Yes"/>
    <s v="X Operations Manager-Tri-County"/>
    <x v="4"/>
  </r>
  <r>
    <s v="AA"/>
    <s v="3000"/>
    <s v="FLJE00018769"/>
    <s v="CF10-MG310-6320-8940"/>
    <s v="CF10"/>
    <s v="MG310"/>
    <s v="6320"/>
    <x v="6"/>
    <s v=" "/>
    <n v="27.51"/>
    <s v="CN103 Dept Charges"/>
    <x v="0"/>
    <s v="CN103_D"/>
    <s v="Recipient Acct"/>
    <d v="2008-01-31T00:00:00"/>
    <d v="2008-02-08T00:00:00"/>
    <s v="Yes"/>
    <s v="X Operations Manager-Tri-County"/>
    <x v="4"/>
  </r>
  <r>
    <s v="AA"/>
    <s v="3000"/>
    <s v="FLJE00018769"/>
    <s v="CF10-MG310-6330-8870"/>
    <s v="CF10"/>
    <s v="MG310"/>
    <s v="6330"/>
    <x v="2"/>
    <s v=" "/>
    <n v="15.7"/>
    <s v="CN103 Dept Charges"/>
    <x v="0"/>
    <s v="CN103_D"/>
    <s v="Recipient Acct"/>
    <d v="2008-01-31T00:00:00"/>
    <d v="2008-02-08T00:00:00"/>
    <s v="Yes"/>
    <s v="X Operations Manager-Tri-County"/>
    <x v="5"/>
  </r>
  <r>
    <s v="AA"/>
    <s v="3000"/>
    <s v="FLJE00018769"/>
    <s v="CF10-MG310-6330-8910"/>
    <s v="CF10"/>
    <s v="MG310"/>
    <s v="6330"/>
    <x v="5"/>
    <s v=" "/>
    <n v="2.2400000000000002"/>
    <s v="CN103 Dept Charges"/>
    <x v="0"/>
    <s v="CN103_D"/>
    <s v="Recipient Acct"/>
    <d v="2008-01-31T00:00:00"/>
    <d v="2008-02-08T00:00:00"/>
    <s v="Yes"/>
    <s v="X Operations Manager-Tri-County"/>
    <x v="5"/>
  </r>
  <r>
    <s v="AA"/>
    <s v="3000"/>
    <s v="FLJE00018769"/>
    <s v="CF10-MG310-6310-8930"/>
    <s v="CF10"/>
    <s v="MG310"/>
    <s v="6310"/>
    <x v="3"/>
    <s v=" "/>
    <n v="8.36"/>
    <s v="CN103 Dept Charges"/>
    <x v="0"/>
    <s v="CN103_D"/>
    <s v="Recipient Acct"/>
    <d v="2008-01-31T00:00:00"/>
    <d v="2008-02-08T00:00:00"/>
    <s v="Yes"/>
    <s v="X Operations Manager-Tri-County"/>
    <x v="8"/>
  </r>
  <r>
    <s v="AA"/>
    <s v="3000"/>
    <s v="FLJE00018769"/>
    <s v="CF10-MG310-6310-8940"/>
    <s v="CF10"/>
    <s v="MG310"/>
    <s v="6310"/>
    <x v="6"/>
    <s v=" "/>
    <n v="33.450000000000003"/>
    <s v="CN103 Dept Charges"/>
    <x v="0"/>
    <s v="CN103_D"/>
    <s v="Recipient Acct"/>
    <d v="2008-01-31T00:00:00"/>
    <d v="2008-02-08T00:00:00"/>
    <s v="Yes"/>
    <s v="X Operations Manager-Tri-County"/>
    <x v="8"/>
  </r>
  <r>
    <s v="AA"/>
    <s v="3000"/>
    <s v="FLJE00018769"/>
    <s v="CF10-MG310-6390-8870"/>
    <s v="CF10"/>
    <s v="MG310"/>
    <s v="6390"/>
    <x v="2"/>
    <s v=" "/>
    <n v="14.41"/>
    <s v="CN103 Dept Charges"/>
    <x v="0"/>
    <s v="CN103_D"/>
    <s v="Recipient Acct"/>
    <d v="2008-01-31T00:00:00"/>
    <d v="2008-02-08T00:00:00"/>
    <s v="Yes"/>
    <s v="X Operations Manager-Tri-County"/>
    <x v="7"/>
  </r>
  <r>
    <s v="AA"/>
    <s v="3000"/>
    <s v="FLJE00018769"/>
    <s v="CF10-MG310-6390-8910"/>
    <s v="CF10"/>
    <s v="MG310"/>
    <s v="6390"/>
    <x v="5"/>
    <s v=" "/>
    <n v="2.06"/>
    <s v="CN103 Dept Charges"/>
    <x v="0"/>
    <s v="CN103_D"/>
    <s v="Recipient Acct"/>
    <d v="2008-01-31T00:00:00"/>
    <d v="2008-02-08T00:00:00"/>
    <s v="Yes"/>
    <s v="X Operations Manager-Tri-County"/>
    <x v="7"/>
  </r>
  <r>
    <s v="AA"/>
    <s v="3000"/>
    <s v="FLJE00018769"/>
    <s v="CF10-MG310-6390-8930"/>
    <s v="CF10"/>
    <s v="MG310"/>
    <s v="6390"/>
    <x v="3"/>
    <s v=" "/>
    <n v="1.03"/>
    <s v="CN103 Dept Charges"/>
    <x v="0"/>
    <s v="CN103_D"/>
    <s v="Recipient Acct"/>
    <d v="2008-01-31T00:00:00"/>
    <d v="2008-02-08T00:00:00"/>
    <s v="Yes"/>
    <s v="X Operations Manager-Tri-County"/>
    <x v="7"/>
  </r>
  <r>
    <s v="AA"/>
    <s v="CU00"/>
    <s v="JRNL00035416"/>
    <s v="CF20-OP320-6390-8870"/>
    <s v="CF20"/>
    <s v="OP320"/>
    <s v="6390"/>
    <x v="2"/>
    <s v=" "/>
    <n v="-1.96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37275"/>
    <s v="CF20-OP320-6390-8940"/>
    <s v="CF20"/>
    <s v="OP320"/>
    <s v="6390"/>
    <x v="6"/>
    <s v=" "/>
    <n v="2.1800000000000002"/>
    <s v="Clear OP320 Pay and Dept"/>
    <x v="0"/>
    <s v="5_OP320_PD"/>
    <s v="Recipient Acct"/>
    <d v="2008-11-30T00:00:00"/>
    <d v="2008-12-03T00:00:00"/>
    <s v="Yes"/>
    <s v="X Operations-Citrus County"/>
    <x v="7"/>
  </r>
  <r>
    <s v="AA"/>
    <s v="CU00"/>
    <s v="JRNL00037275"/>
    <s v="CF20-OP320-6330-8940"/>
    <s v="CF20"/>
    <s v="OP320"/>
    <s v="6330"/>
    <x v="6"/>
    <s v=" "/>
    <n v="0.84"/>
    <s v="Clear OP320 Pay and Dept"/>
    <x v="0"/>
    <s v="5_OP320_PD"/>
    <s v="Recipient Acct"/>
    <d v="2008-11-30T00:00:00"/>
    <d v="2008-12-03T00:00:00"/>
    <s v="Yes"/>
    <s v="X Operations-Citrus County"/>
    <x v="5"/>
  </r>
  <r>
    <s v="AA"/>
    <s v="CU00"/>
    <s v="JRNL00037275"/>
    <s v="CF20-OP320-6320-8940"/>
    <s v="CF20"/>
    <s v="OP320"/>
    <s v="6320"/>
    <x v="6"/>
    <s v=" "/>
    <n v="5.1100000000000003"/>
    <s v="Clear OP320 Pay and Dept"/>
    <x v="0"/>
    <s v="5_OP320_PD"/>
    <s v="Recipient Acct"/>
    <d v="2008-11-30T00:00:00"/>
    <d v="2008-12-03T00:00:00"/>
    <s v="Yes"/>
    <s v="X Operations-Citrus County"/>
    <x v="4"/>
  </r>
  <r>
    <s v="AA"/>
    <s v="CU00"/>
    <s v="JRNL00037275"/>
    <s v="CF20-OP320-6310-8940"/>
    <s v="CF20"/>
    <s v="OP320"/>
    <s v="6310"/>
    <x v="6"/>
    <s v=" "/>
    <n v="5.41"/>
    <s v="Clear OP320 Pay and Dept"/>
    <x v="0"/>
    <s v="5_OP320_PD"/>
    <s v="Recipient Acct"/>
    <d v="2008-11-30T00:00:00"/>
    <d v="2008-12-03T00:00:00"/>
    <s v="Yes"/>
    <s v="X Operations-Citrus County"/>
    <x v="8"/>
  </r>
  <r>
    <s v="AA"/>
    <s v="CU00"/>
    <s v="JRNL00029283"/>
    <s v="CF10-OP310-6320-8920"/>
    <s v="CF10"/>
    <s v="OP310"/>
    <s v="6320"/>
    <x v="0"/>
    <s v=" "/>
    <n v="70.14"/>
    <s v="Clear OP310 Pay and Dept"/>
    <x v="0"/>
    <s v="5_OP310_PD"/>
    <s v="Recipient Acct"/>
    <d v="2008-07-31T00:00:00"/>
    <d v="2008-08-05T00:00:00"/>
    <s v="Yes"/>
    <s v="X Operations-Tri-County"/>
    <x v="4"/>
  </r>
  <r>
    <s v="AA"/>
    <s v="CU00"/>
    <s v="JRNL00029283"/>
    <s v="CF10-OP310-6320-8930"/>
    <s v="CF10"/>
    <s v="OP310"/>
    <s v="6320"/>
    <x v="3"/>
    <s v=" "/>
    <n v="169.3"/>
    <s v="Clear OP310 Pay and Dept"/>
    <x v="0"/>
    <s v="5_OP310_PD"/>
    <s v="Recipient Acct"/>
    <d v="2008-07-31T00:00:00"/>
    <d v="2008-08-05T00:00:00"/>
    <s v="Yes"/>
    <s v="X Operations-Tri-County"/>
    <x v="4"/>
  </r>
  <r>
    <s v="AA"/>
    <s v="CU00"/>
    <s v="JRNL00029283"/>
    <s v="CF00-OP310-6330-8870"/>
    <s v="CF00"/>
    <s v="OP310"/>
    <s v="6330"/>
    <x v="2"/>
    <s v=" "/>
    <n v="5.44"/>
    <s v="Clear OP310 Pay and Dept"/>
    <x v="0"/>
    <s v="5_OP310_PD"/>
    <s v="Recipient Acct"/>
    <d v="2008-07-31T00:00:00"/>
    <d v="2008-08-05T00:00:00"/>
    <s v="Yes"/>
    <s v="X Operations-Tri-County"/>
    <x v="5"/>
  </r>
  <r>
    <s v="AA"/>
    <s v="CU00"/>
    <s v="JRNL00029283"/>
    <s v="CF10-OP310-6320-8870"/>
    <s v="CF10"/>
    <s v="OP310"/>
    <s v="6320"/>
    <x v="2"/>
    <s v=" "/>
    <n v="314.08999999999997"/>
    <s v="Clear OP310 Pay and Dept"/>
    <x v="0"/>
    <s v="5_OP310_PD"/>
    <s v="Recipient Acct"/>
    <d v="2008-07-31T00:00:00"/>
    <d v="2008-08-05T00:00:00"/>
    <s v="Yes"/>
    <s v="X Operations-Tri-County"/>
    <x v="4"/>
  </r>
  <r>
    <s v="AA"/>
    <s v="CU00"/>
    <s v="JRNL00029283"/>
    <s v="CF10-OP310-6310-8870"/>
    <s v="CF10"/>
    <s v="OP310"/>
    <s v="6310"/>
    <x v="2"/>
    <s v=" "/>
    <n v="292.25"/>
    <s v="Clear OP310 Pay and Dept"/>
    <x v="0"/>
    <s v="5_OP310_PD"/>
    <s v="Recipient Acct"/>
    <d v="2008-07-31T00:00:00"/>
    <d v="2008-08-05T00:00:00"/>
    <s v="Yes"/>
    <s v="X Operations-Tri-County"/>
    <x v="8"/>
  </r>
  <r>
    <s v="AA"/>
    <s v="CU00"/>
    <s v="JRNL00029283"/>
    <s v="CF10-OP310-6310-8920"/>
    <s v="CF10"/>
    <s v="OP310"/>
    <s v="6310"/>
    <x v="0"/>
    <s v=" "/>
    <n v="65.27"/>
    <s v="Clear OP310 Pay and Dept"/>
    <x v="0"/>
    <s v="5_OP310_PD"/>
    <s v="Recipient Acct"/>
    <d v="2008-07-31T00:00:00"/>
    <d v="2008-08-05T00:00:00"/>
    <s v="Yes"/>
    <s v="X Operations-Tri-County"/>
    <x v="8"/>
  </r>
  <r>
    <s v="AA"/>
    <s v="CU00"/>
    <s v="JRNL00029283"/>
    <s v="CF10-OP310-6310-8930"/>
    <s v="CF10"/>
    <s v="OP310"/>
    <s v="6310"/>
    <x v="3"/>
    <s v=" "/>
    <n v="157.53"/>
    <s v="Clear OP310 Pay and Dept"/>
    <x v="0"/>
    <s v="5_OP310_PD"/>
    <s v="Recipient Acct"/>
    <d v="2008-07-31T00:00:00"/>
    <d v="2008-08-05T00:00:00"/>
    <s v="Yes"/>
    <s v="X Operations-Tri-County"/>
    <x v="8"/>
  </r>
  <r>
    <s v="AA"/>
    <s v="CU00"/>
    <s v="JRNL00029283"/>
    <s v="CF00-OP310-6320-8870"/>
    <s v="CF00"/>
    <s v="OP310"/>
    <s v="6320"/>
    <x v="2"/>
    <s v=" "/>
    <n v="52.81"/>
    <s v="Clear OP310 Pay and Dept"/>
    <x v="0"/>
    <s v="5_OP310_PD"/>
    <s v="Recipient Acct"/>
    <d v="2008-07-31T00:00:00"/>
    <d v="2008-08-05T00:00:00"/>
    <s v="Yes"/>
    <s v="X Operations-Tri-County"/>
    <x v="4"/>
  </r>
  <r>
    <s v="AA"/>
    <s v="CU00"/>
    <s v="JRNL00029283"/>
    <s v="CF10-OP310-6290-8920"/>
    <s v="CF10"/>
    <s v="OP310"/>
    <s v="6290"/>
    <x v="0"/>
    <s v=" "/>
    <n v="41.76"/>
    <s v="Clear OP310 Pay and Dept"/>
    <x v="0"/>
    <s v="5_OP310_PD"/>
    <s v="Recipient Acct"/>
    <d v="2008-07-31T00:00:00"/>
    <d v="2008-08-05T00:00:00"/>
    <s v="Yes"/>
    <s v="X Operations-Tri-County"/>
    <x v="9"/>
  </r>
  <r>
    <s v="AA"/>
    <s v="CU00"/>
    <s v="JRNL00029283"/>
    <s v="CF10-OP310-6290-8930"/>
    <s v="CF10"/>
    <s v="OP310"/>
    <s v="6290"/>
    <x v="3"/>
    <s v=" "/>
    <n v="100.78"/>
    <s v="Clear OP310 Pay and Dept"/>
    <x v="0"/>
    <s v="5_OP310_PD"/>
    <s v="Recipient Acct"/>
    <d v="2008-07-31T00:00:00"/>
    <d v="2008-08-05T00:00:00"/>
    <s v="Yes"/>
    <s v="X Operations-Tri-County"/>
    <x v="9"/>
  </r>
  <r>
    <s v="AA"/>
    <s v="CU00"/>
    <s v="JRNL00029283"/>
    <s v="CF00-OP310-6310-8870"/>
    <s v="CF00"/>
    <s v="OP310"/>
    <s v="6310"/>
    <x v="2"/>
    <s v=" "/>
    <n v="49.14"/>
    <s v="Clear OP310 Pay and Dept"/>
    <x v="0"/>
    <s v="5_OP310_PD"/>
    <s v="Recipient Acct"/>
    <d v="2008-07-31T00:00:00"/>
    <d v="2008-08-05T00:00:00"/>
    <s v="Yes"/>
    <s v="X Operations-Tri-County"/>
    <x v="8"/>
  </r>
  <r>
    <s v="AA"/>
    <s v="CU00"/>
    <s v="JRNL00029283"/>
    <s v="CF00-OP310-6290-8870"/>
    <s v="CF00"/>
    <s v="OP310"/>
    <s v="6290"/>
    <x v="2"/>
    <s v=" "/>
    <n v="31.44"/>
    <s v="Clear OP310 Pay and Dept"/>
    <x v="0"/>
    <s v="5_OP310_PD"/>
    <s v="Recipient Acct"/>
    <d v="2008-07-31T00:00:00"/>
    <d v="2008-08-05T00:00:00"/>
    <s v="Yes"/>
    <s v="X Operations-Tri-County"/>
    <x v="9"/>
  </r>
  <r>
    <s v="AA"/>
    <s v="CU00"/>
    <s v="JRNL00029283"/>
    <s v="CF10-OP310-6290-8870"/>
    <s v="CF10"/>
    <s v="OP310"/>
    <s v="6290"/>
    <x v="2"/>
    <s v=" "/>
    <n v="186.97"/>
    <s v="Clear OP310 Pay and Dept"/>
    <x v="0"/>
    <s v="5_OP310_PD"/>
    <s v="Recipient Acct"/>
    <d v="2008-07-31T00:00:00"/>
    <d v="2008-08-05T00:00:00"/>
    <s v="Yes"/>
    <s v="X Operations-Tri-County"/>
    <x v="9"/>
  </r>
  <r>
    <s v="AA"/>
    <s v="CU00"/>
    <s v="JRNL00029283"/>
    <s v="CF10-OP310-6250-8870"/>
    <s v="CF10"/>
    <s v="OP310"/>
    <s v="6250"/>
    <x v="2"/>
    <s v=" "/>
    <n v="20.399999999999999"/>
    <s v="Clear OP310 Pay and Dept"/>
    <x v="0"/>
    <s v="5_OP310_PD"/>
    <s v="Recipient Acct"/>
    <d v="2008-07-31T00:00:00"/>
    <d v="2008-08-05T00:00:00"/>
    <s v="Yes"/>
    <s v="X Operations-Tri-County"/>
    <x v="13"/>
  </r>
  <r>
    <s v="AA"/>
    <s v="CU00"/>
    <s v="JRNL00029283"/>
    <s v="CF10-OP310-6250-8920"/>
    <s v="CF10"/>
    <s v="OP310"/>
    <s v="6250"/>
    <x v="0"/>
    <s v=" "/>
    <n v="4.55"/>
    <s v="Clear OP310 Pay and Dept"/>
    <x v="0"/>
    <s v="5_OP310_PD"/>
    <s v="Recipient Acct"/>
    <d v="2008-07-31T00:00:00"/>
    <d v="2008-08-05T00:00:00"/>
    <s v="Yes"/>
    <s v="X Operations-Tri-County"/>
    <x v="13"/>
  </r>
  <r>
    <s v="AA"/>
    <s v="CU00"/>
    <s v="JRNL00029283"/>
    <s v="CF10-OP310-6250-8930"/>
    <s v="CF10"/>
    <s v="OP310"/>
    <s v="6250"/>
    <x v="3"/>
    <s v=" "/>
    <n v="10.99"/>
    <s v="Clear OP310 Pay and Dept"/>
    <x v="0"/>
    <s v="5_OP310_PD"/>
    <s v="Recipient Acct"/>
    <d v="2008-07-31T00:00:00"/>
    <d v="2008-08-05T00:00:00"/>
    <s v="Yes"/>
    <s v="X Operations-Tri-County"/>
    <x v="13"/>
  </r>
  <r>
    <s v="AA"/>
    <s v="CU00"/>
    <s v="JRNL00029283"/>
    <s v="CF10-OP310-6240-8870"/>
    <s v="CF10"/>
    <s v="OP310"/>
    <s v="6240"/>
    <x v="2"/>
    <s v=" "/>
    <n v="37.15"/>
    <s v="Clear OP310 Pay and Dept"/>
    <x v="0"/>
    <s v="5_OP310_PD"/>
    <s v="Recipient Acct"/>
    <d v="2008-07-31T00:00:00"/>
    <d v="2008-08-05T00:00:00"/>
    <s v="Yes"/>
    <s v="X Operations-Tri-County"/>
    <x v="10"/>
  </r>
  <r>
    <s v="AA"/>
    <s v="CU00"/>
    <s v="JRNL00029283"/>
    <s v="CF10-OP310-6240-8920"/>
    <s v="CF10"/>
    <s v="OP310"/>
    <s v="6240"/>
    <x v="0"/>
    <s v=" "/>
    <n v="8.3000000000000007"/>
    <s v="Clear OP310 Pay and Dept"/>
    <x v="0"/>
    <s v="5_OP310_PD"/>
    <s v="Recipient Acct"/>
    <d v="2008-07-31T00:00:00"/>
    <d v="2008-08-05T00:00:00"/>
    <s v="Yes"/>
    <s v="X Operations-Tri-County"/>
    <x v="10"/>
  </r>
  <r>
    <s v="AA"/>
    <s v="CU00"/>
    <s v="JRNL00029283"/>
    <s v="CF10-OP310-6240-8930"/>
    <s v="CF10"/>
    <s v="OP310"/>
    <s v="6240"/>
    <x v="3"/>
    <s v=" "/>
    <n v="20.02"/>
    <s v="Clear OP310 Pay and Dept"/>
    <x v="0"/>
    <s v="5_OP310_PD"/>
    <s v="Recipient Acct"/>
    <d v="2008-07-31T00:00:00"/>
    <d v="2008-08-05T00:00:00"/>
    <s v="Yes"/>
    <s v="X Operations-Tri-County"/>
    <x v="10"/>
  </r>
  <r>
    <s v="AA"/>
    <s v="CU00"/>
    <s v="JRNL00037275"/>
    <s v="CF20-OP320-6290-8940"/>
    <s v="CF20"/>
    <s v="OP320"/>
    <s v="6290"/>
    <x v="6"/>
    <s v=" "/>
    <n v="2.2799999999999998"/>
    <s v="Clear OP320 Pay and Dept"/>
    <x v="0"/>
    <s v="5_OP320_PD"/>
    <s v="Recipient Acct"/>
    <d v="2008-11-30T00:00:00"/>
    <d v="2008-12-03T00:00:00"/>
    <s v="Yes"/>
    <s v="X Operations-Citrus County"/>
    <x v="9"/>
  </r>
  <r>
    <s v="AA"/>
    <s v="CU00"/>
    <s v="JRNL00035416"/>
    <s v="CF20-OP320-6330-8890"/>
    <s v="CF20"/>
    <s v="OP320"/>
    <s v="6330"/>
    <x v="1"/>
    <s v=" "/>
    <n v="-3.22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416"/>
    <s v="CF20-OP320-6330-8870"/>
    <s v="CF20"/>
    <s v="OP320"/>
    <s v="6330"/>
    <x v="2"/>
    <s v=" "/>
    <n v="-1.34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416"/>
    <s v="CF20-OP320-6320-8870"/>
    <s v="CF20"/>
    <s v="OP320"/>
    <s v="6320"/>
    <x v="2"/>
    <s v=" "/>
    <n v="-8.15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CU00"/>
    <s v="JRNL00035416"/>
    <s v="CF20-OP320-6320-8890"/>
    <s v="CF20"/>
    <s v="OP320"/>
    <s v="6320"/>
    <x v="1"/>
    <s v=" "/>
    <n v="-19.55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3000"/>
    <s v="FLJE00018769"/>
    <s v="CF10-MG310-6390-8940"/>
    <s v="CF10"/>
    <s v="MG310"/>
    <s v="6390"/>
    <x v="6"/>
    <s v=" "/>
    <n v="4.12"/>
    <s v="CN103 Dept Charges"/>
    <x v="0"/>
    <s v="CN103_D"/>
    <s v="Recipient Acct"/>
    <d v="2008-01-31T00:00:00"/>
    <d v="2008-02-08T00:00:00"/>
    <s v="Yes"/>
    <s v="X Operations Manager-Tri-County"/>
    <x v="7"/>
  </r>
  <r>
    <s v="AA"/>
    <s v="3000"/>
    <s v="FLJE00018769"/>
    <s v="CF10-MG310-6240-8870"/>
    <s v="CF10"/>
    <s v="MG310"/>
    <s v="6240"/>
    <x v="2"/>
    <s v=" "/>
    <n v="62.55"/>
    <s v="CN103 Dept Charges"/>
    <x v="0"/>
    <s v="CN103_D"/>
    <s v="Recipient Acct"/>
    <d v="2008-01-31T00:00:00"/>
    <d v="2008-02-08T00:00:00"/>
    <s v="Yes"/>
    <s v="X Operations Manager-Tri-County"/>
    <x v="10"/>
  </r>
  <r>
    <s v="AA"/>
    <s v="3000"/>
    <s v="FLJE00018769"/>
    <s v="CF10-MG310-6240-8910"/>
    <s v="CF10"/>
    <s v="MG310"/>
    <s v="6240"/>
    <x v="5"/>
    <s v=" "/>
    <n v="8.94"/>
    <s v="CN103 Dept Charges"/>
    <x v="0"/>
    <s v="CN103_D"/>
    <s v="Recipient Acct"/>
    <d v="2008-01-31T00:00:00"/>
    <d v="2008-02-08T00:00:00"/>
    <s v="Yes"/>
    <s v="X Operations Manager-Tri-County"/>
    <x v="10"/>
  </r>
  <r>
    <s v="AA"/>
    <s v="3000"/>
    <s v="FLJE00018769"/>
    <s v="CF10-MG310-6240-8930"/>
    <s v="CF10"/>
    <s v="MG310"/>
    <s v="6240"/>
    <x v="3"/>
    <s v=" "/>
    <n v="4.47"/>
    <s v="CN103 Dept Charges"/>
    <x v="0"/>
    <s v="CN103_D"/>
    <s v="Recipient Acct"/>
    <d v="2008-01-31T00:00:00"/>
    <d v="2008-02-08T00:00:00"/>
    <s v="Yes"/>
    <s v="X Operations Manager-Tri-County"/>
    <x v="10"/>
  </r>
  <r>
    <s v="AA"/>
    <s v="3000"/>
    <s v="FLJE00018769"/>
    <s v="CF10-MG310-6240-8940"/>
    <s v="CF10"/>
    <s v="MG310"/>
    <s v="6240"/>
    <x v="6"/>
    <s v=" "/>
    <n v="17.87"/>
    <s v="CN103 Dept Charges"/>
    <x v="0"/>
    <s v="CN103_D"/>
    <s v="Recipient Acct"/>
    <d v="2008-01-31T00:00:00"/>
    <d v="2008-02-08T00:00:00"/>
    <s v="Yes"/>
    <s v="X Operations Manager-Tri-County"/>
    <x v="10"/>
  </r>
  <r>
    <s v="AA"/>
    <s v="3000"/>
    <s v="FLJE00018769"/>
    <s v="CF10-MG310-6310-8870"/>
    <s v="CF10"/>
    <s v="MG310"/>
    <s v="6310"/>
    <x v="2"/>
    <s v=" "/>
    <n v="117.08"/>
    <s v="CN103 Dept Charges"/>
    <x v="0"/>
    <s v="CN103_D"/>
    <s v="Recipient Acct"/>
    <d v="2008-01-31T00:00:00"/>
    <d v="2008-02-08T00:00:00"/>
    <s v="Yes"/>
    <s v="X Operations Manager-Tri-County"/>
    <x v="8"/>
  </r>
  <r>
    <s v="AA"/>
    <s v="3000"/>
    <s v="FLJE00018769"/>
    <s v="CF10-MG310-6310-8910"/>
    <s v="CF10"/>
    <s v="MG310"/>
    <s v="6310"/>
    <x v="5"/>
    <s v=" "/>
    <n v="16.73"/>
    <s v="CN103 Dept Charges"/>
    <x v="0"/>
    <s v="CN103_D"/>
    <s v="Recipient Acct"/>
    <d v="2008-01-31T00:00:00"/>
    <d v="2008-02-08T00:00:00"/>
    <s v="Yes"/>
    <s v="X Operations Manager-Tri-County"/>
    <x v="8"/>
  </r>
  <r>
    <s v="AA"/>
    <s v="3000"/>
    <s v="FLJE00018769"/>
    <s v="CF10-MG310-6220-8930"/>
    <s v="CF10"/>
    <s v="MG310"/>
    <s v="6220"/>
    <x v="3"/>
    <s v=" "/>
    <n v="6.47"/>
    <s v="CN103 Dept Charges"/>
    <x v="0"/>
    <s v="CN103_D"/>
    <s v="Recipient Acct"/>
    <d v="2008-01-31T00:00:00"/>
    <d v="2008-02-08T00:00:00"/>
    <s v="Yes"/>
    <s v="X Operations Manager-Tri-County"/>
    <x v="11"/>
  </r>
  <r>
    <s v="AA"/>
    <s v="3000"/>
    <s v="FLJE00018769"/>
    <s v="CF10-MG310-6220-8940"/>
    <s v="CF10"/>
    <s v="MG310"/>
    <s v="6220"/>
    <x v="6"/>
    <s v=" "/>
    <n v="25.88"/>
    <s v="CN103 Dept Charges"/>
    <x v="0"/>
    <s v="CN103_D"/>
    <s v="Recipient Acct"/>
    <d v="2008-01-31T00:00:00"/>
    <d v="2008-02-08T00:00:00"/>
    <s v="Yes"/>
    <s v="X Operations Manager-Tri-County"/>
    <x v="11"/>
  </r>
  <r>
    <s v="AA"/>
    <s v="3000"/>
    <s v="FLJE00018769"/>
    <s v="CF10-MG310-6230-8870"/>
    <s v="CF10"/>
    <s v="MG310"/>
    <s v="6230"/>
    <x v="2"/>
    <s v=" "/>
    <n v="3.68"/>
    <s v="CN103 Dept Charges"/>
    <x v="0"/>
    <s v="CN103_D"/>
    <s v="Recipient Acct"/>
    <d v="2008-01-31T00:00:00"/>
    <d v="2008-02-08T00:00:00"/>
    <s v="Yes"/>
    <s v="X Operations Manager-Tri-County"/>
    <x v="14"/>
  </r>
  <r>
    <s v="AA"/>
    <s v="3000"/>
    <s v="FLJE00018769"/>
    <s v="CF10-MG310-6230-8910"/>
    <s v="CF10"/>
    <s v="MG310"/>
    <s v="6230"/>
    <x v="5"/>
    <s v=" "/>
    <n v="0.53"/>
    <s v="CN103 Dept Charges"/>
    <x v="0"/>
    <s v="CN103_D"/>
    <s v="Recipient Acct"/>
    <d v="2008-01-31T00:00:00"/>
    <d v="2008-02-08T00:00:00"/>
    <s v="Yes"/>
    <s v="X Operations Manager-Tri-County"/>
    <x v="14"/>
  </r>
  <r>
    <s v="AA"/>
    <s v="3000"/>
    <s v="FLJE00018769"/>
    <s v="CF10-MG310-6230-8930"/>
    <s v="CF10"/>
    <s v="MG310"/>
    <s v="6230"/>
    <x v="3"/>
    <s v=" "/>
    <n v="0.26"/>
    <s v="CN103 Dept Charges"/>
    <x v="0"/>
    <s v="CN103_D"/>
    <s v="Recipient Acct"/>
    <d v="2008-01-31T00:00:00"/>
    <d v="2008-02-08T00:00:00"/>
    <s v="Yes"/>
    <s v="X Operations Manager-Tri-County"/>
    <x v="14"/>
  </r>
  <r>
    <s v="AA"/>
    <s v="3000"/>
    <s v="FLJE00018769"/>
    <s v="CF10-MG310-6230-8940"/>
    <s v="CF10"/>
    <s v="MG310"/>
    <s v="6230"/>
    <x v="6"/>
    <s v=" "/>
    <n v="1.05"/>
    <s v="CN103 Dept Charges"/>
    <x v="0"/>
    <s v="CN103_D"/>
    <s v="Recipient Acct"/>
    <d v="2008-01-31T00:00:00"/>
    <d v="2008-02-08T00:00:00"/>
    <s v="Yes"/>
    <s v="X Operations Manager-Tri-County"/>
    <x v="14"/>
  </r>
  <r>
    <s v="AA"/>
    <s v="3000"/>
    <s v="FLJE00018461"/>
    <s v="CF00-MG303-6110-8870"/>
    <s v="CF00"/>
    <s v="MG303"/>
    <s v="6110"/>
    <x v="2"/>
    <s v=" "/>
    <n v="-19.12"/>
    <s v="MG125 Payroll Accrual 1"/>
    <x v="0"/>
    <s v="Z_MG125_PA1"/>
    <s v="FLJE00018457"/>
    <d v="2008-01-31T00:00:00"/>
    <d v="2008-02-08T00:00:00"/>
    <s v="Yes"/>
    <s v="X Business Development Manager"/>
    <x v="0"/>
  </r>
  <r>
    <s v="E4SE-ADJ"/>
    <s v="CF00"/>
    <s v="JRNL00038669"/>
    <s v="CF10-FC300-7290-8870"/>
    <s v="CF10"/>
    <s v="FC300"/>
    <s v="7290"/>
    <x v="2"/>
    <s v=""/>
    <n v="881.3"/>
    <s v="Charge 14 FNV50"/>
    <x v="0"/>
    <s v=""/>
    <s v="JRNL00038669"/>
    <d v="2008-12-31T00:00:00"/>
    <d v="2009-01-05T00:00:00"/>
    <s v="Yes"/>
    <s v="X Facilities-Florida"/>
    <x v="3"/>
  </r>
  <r>
    <s v="AA"/>
    <s v="3000"/>
    <s v="FLJE00019318"/>
    <s v="CF10-OP310-6110-8870"/>
    <s v="CF10"/>
    <s v="OP310"/>
    <s v="6110"/>
    <x v="2"/>
    <s v=" "/>
    <n v="-319.3"/>
    <s v="CN104 Payroll Accrual 1"/>
    <x v="0"/>
    <s v="Z_CN104_PA1"/>
    <s v="FLJE00019317"/>
    <d v="2008-04-30T00:00:00"/>
    <d v="2008-05-05T00:00:00"/>
    <s v="Yes"/>
    <s v="X Operations-Tri-County"/>
    <x v="0"/>
  </r>
  <r>
    <s v="AA"/>
    <s v="3000"/>
    <s v="FLJE00019318"/>
    <s v="CF10-OP310-6110-8900"/>
    <s v="CF10"/>
    <s v="OP310"/>
    <s v="6110"/>
    <x v="4"/>
    <s v=" "/>
    <n v="-28.53"/>
    <s v="CN104 Payroll Accrual 1"/>
    <x v="0"/>
    <s v="Z_CN104_PA1"/>
    <s v="FLJE00019317"/>
    <d v="2008-04-30T00:00:00"/>
    <d v="2008-05-05T00:00:00"/>
    <s v="Yes"/>
    <s v="X Operations-Tri-County"/>
    <x v="0"/>
  </r>
  <r>
    <s v="AA"/>
    <s v="3000"/>
    <s v="FLJE00019318"/>
    <s v="CF10-OP310-6110-8920"/>
    <s v="CF10"/>
    <s v="OP310"/>
    <s v="6110"/>
    <x v="0"/>
    <s v=" "/>
    <n v="-121.15"/>
    <s v="CN104 Payroll Accrual 1"/>
    <x v="0"/>
    <s v="Z_CN104_PA1"/>
    <s v="FLJE00019317"/>
    <d v="2008-04-30T00:00:00"/>
    <d v="2008-05-05T00:00:00"/>
    <s v="Yes"/>
    <s v="X Operations-Tri-County"/>
    <x v="0"/>
  </r>
  <r>
    <s v="AA"/>
    <s v="3000"/>
    <s v="FLJE00019318"/>
    <s v="CF10-OP310-6120-8900"/>
    <s v="CF10"/>
    <s v="OP310"/>
    <s v="6120"/>
    <x v="4"/>
    <s v=" "/>
    <n v="-1.28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20-8920"/>
    <s v="CF10"/>
    <s v="OP310"/>
    <s v="6120"/>
    <x v="0"/>
    <s v=" "/>
    <n v="-5.44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031"/>
    <s v="CF20-OP320-6120-8870"/>
    <s v="CF20"/>
    <s v="OP320"/>
    <s v="6120"/>
    <x v="2"/>
    <s v=" "/>
    <n v="3.21"/>
    <s v="CN105 Payroll Accrual 1"/>
    <x v="0"/>
    <s v="Z_CN105_PA1"/>
    <s v="Recipient Acct"/>
    <d v="2008-02-29T00:00:00"/>
    <d v="2008-03-05T00:00:00"/>
    <s v="Yes"/>
    <s v="X Operations-Citrus County"/>
    <x v="1"/>
  </r>
  <r>
    <s v="AA"/>
    <s v="3000"/>
    <s v="FLJE00019031"/>
    <s v="CF20-OP320-6110-8870"/>
    <s v="CF20"/>
    <s v="OP320"/>
    <s v="6110"/>
    <x v="2"/>
    <s v=" "/>
    <n v="40.619999999999997"/>
    <s v="CN105 Payroll Accrual 1"/>
    <x v="0"/>
    <s v="Z_CN105_PA1"/>
    <s v="Recipient Acct"/>
    <d v="2008-02-29T00:00:00"/>
    <d v="2008-03-05T00:00:00"/>
    <s v="Yes"/>
    <s v="X Operations-Citrus County"/>
    <x v="0"/>
  </r>
  <r>
    <s v="AA"/>
    <s v="3000"/>
    <s v="FLJE00019317"/>
    <s v="CF20-OP320-6120-8870"/>
    <s v="CF20"/>
    <s v="OP320"/>
    <s v="6120"/>
    <x v="2"/>
    <s v=" "/>
    <n v="13.02"/>
    <s v="CN105 Payroll Accrual 1"/>
    <x v="0"/>
    <s v="Z_CN105_PA1"/>
    <s v="Recipient Acct"/>
    <d v="2008-03-31T00:00:00"/>
    <d v="2008-04-03T00:00:00"/>
    <s v="Yes"/>
    <s v="X Operations-Citrus County"/>
    <x v="1"/>
  </r>
  <r>
    <s v="AA"/>
    <s v="3000"/>
    <s v="FLJE00019317"/>
    <s v="CF20-OP320-6120-8890"/>
    <s v="CF20"/>
    <s v="OP320"/>
    <s v="6120"/>
    <x v="1"/>
    <s v=" "/>
    <n v="1"/>
    <s v="CN105 Payroll Accrual 1"/>
    <x v="0"/>
    <s v="Z_CN105_PA1"/>
    <s v="Recipient Acct"/>
    <d v="2008-03-31T00:00:00"/>
    <d v="2008-04-03T00:00:00"/>
    <s v="Yes"/>
    <s v="X Operations-Citrus County"/>
    <x v="1"/>
  </r>
  <r>
    <s v="AA"/>
    <s v="CU00"/>
    <s v="JRNL00035416"/>
    <s v="CF20-OP320-6310-8870"/>
    <s v="CF20"/>
    <s v="OP320"/>
    <s v="6310"/>
    <x v="2"/>
    <s v=" "/>
    <n v="-10.49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416"/>
    <s v="CF20-OP320-6310-8890"/>
    <s v="CF20"/>
    <s v="OP320"/>
    <s v="6310"/>
    <x v="1"/>
    <s v=" "/>
    <n v="-25.18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416"/>
    <s v="CF20-OP320-6290-8890"/>
    <s v="CF20"/>
    <s v="OP320"/>
    <s v="6290"/>
    <x v="1"/>
    <s v=" "/>
    <n v="-2.5099999999999998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5416"/>
    <s v="CF20-OP320-6290-8870"/>
    <s v="CF20"/>
    <s v="OP320"/>
    <s v="6290"/>
    <x v="2"/>
    <s v=" "/>
    <n v="-1.05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5416"/>
    <s v="CF20-OP320-6250-8870"/>
    <s v="CF20"/>
    <s v="OP320"/>
    <s v="6250"/>
    <x v="2"/>
    <s v=" "/>
    <n v="-0.84"/>
    <s v="Clear OP320 Pay and Dept"/>
    <x v="0"/>
    <s v="5_OP320_PD"/>
    <s v="Recipient Acct"/>
    <d v="2008-10-31T00:00:00"/>
    <d v="2008-11-06T00:00:00"/>
    <s v="Yes"/>
    <s v="X Operations-Citrus County"/>
    <x v="13"/>
  </r>
  <r>
    <s v="AA"/>
    <s v="CU00"/>
    <s v="JRNL00035416"/>
    <s v="CF20-OP320-6250-8890"/>
    <s v="CF20"/>
    <s v="OP320"/>
    <s v="6250"/>
    <x v="1"/>
    <s v=" "/>
    <n v="-2.02"/>
    <s v="Clear OP320 Pay and Dept"/>
    <x v="0"/>
    <s v="5_OP320_PD"/>
    <s v="Recipient Acct"/>
    <d v="2008-10-31T00:00:00"/>
    <d v="2008-11-06T00:00:00"/>
    <s v="Yes"/>
    <s v="X Operations-Citrus County"/>
    <x v="13"/>
  </r>
  <r>
    <s v="PY"/>
    <s v="CU00"/>
    <s v="JRNL00027110"/>
    <s v="CF10-MG310-6110-8870"/>
    <s v="CF10"/>
    <s v="MG310"/>
    <s v="6110"/>
    <x v="2"/>
    <s v=""/>
    <n v="516.42999999999995"/>
    <s v="CU B26-Salaries"/>
    <x v="0"/>
    <s v=""/>
    <s v="JRNL00027110"/>
    <d v="2008-06-27T00:00:00"/>
    <d v="2008-07-01T00:00:00"/>
    <s v="Yes"/>
    <s v="X Operations Manager-Tri-County"/>
    <x v="0"/>
  </r>
  <r>
    <s v="PY"/>
    <s v="CU00"/>
    <s v="JRNL00027110"/>
    <s v="CF10-MG310-6110-8910"/>
    <s v="CF10"/>
    <s v="MG310"/>
    <s v="6110"/>
    <x v="5"/>
    <s v=""/>
    <n v="258.20999999999998"/>
    <s v="CU B26-Salaries"/>
    <x v="0"/>
    <s v=""/>
    <s v="JRNL00027110"/>
    <d v="2008-06-27T00:00:00"/>
    <d v="2008-07-01T00:00:00"/>
    <s v="Yes"/>
    <s v="X Operations Manager-Tri-County"/>
    <x v="0"/>
  </r>
  <r>
    <s v="PD"/>
    <s v="3000"/>
    <s v="FLJE00018610"/>
    <s v="CF10-OP310-6120-8920"/>
    <s v="CF10"/>
    <s v="OP310"/>
    <s v="6120"/>
    <x v="0"/>
    <s v=""/>
    <n v="81.36"/>
    <s v="PDTO-0803CUCW"/>
    <x v="0"/>
    <s v="FVN00293"/>
    <s v="FLJE00018610"/>
    <d v="2008-01-17T00:00:00"/>
    <d v="2008-01-17T00:00:00"/>
    <s v="Yes"/>
    <s v="X Operations-Tri-County"/>
    <x v="1"/>
  </r>
  <r>
    <s v="PD"/>
    <s v="3000"/>
    <s v="FLJE00018610"/>
    <s v="CF00-OP300-6120-8890"/>
    <s v="CF00"/>
    <s v="OP300"/>
    <s v="6120"/>
    <x v="1"/>
    <s v=""/>
    <n v="27.07"/>
    <s v="PDTO-0803CUCW"/>
    <x v="0"/>
    <s v="FVN00596"/>
    <s v="FLJE00018610"/>
    <d v="2008-01-17T00:00:00"/>
    <d v="2008-01-17T00:00:00"/>
    <s v="Yes"/>
    <s v="X Engineering and Measurement"/>
    <x v="1"/>
  </r>
  <r>
    <s v="PD"/>
    <s v="3000"/>
    <s v="FLJE00018610"/>
    <s v="CF10-OP310-6120-8870"/>
    <s v="CF10"/>
    <s v="OP310"/>
    <s v="6120"/>
    <x v="2"/>
    <s v=""/>
    <n v="50.97"/>
    <s v="PDTO-0803CUCW"/>
    <x v="0"/>
    <s v="FVN05485"/>
    <s v="FLJE00018610"/>
    <d v="2008-01-17T00:00:00"/>
    <d v="2008-01-17T00:00:00"/>
    <s v="Yes"/>
    <s v="X Operations-Tri-County"/>
    <x v="1"/>
  </r>
  <r>
    <s v="PD"/>
    <s v="3000"/>
    <s v="FLJE00018610"/>
    <s v="CF10-OP310-6120-8920"/>
    <s v="CF10"/>
    <s v="OP310"/>
    <s v="6120"/>
    <x v="0"/>
    <s v=""/>
    <n v="81.56"/>
    <s v="PDTO-0803CUCW"/>
    <x v="0"/>
    <s v="FVN05485"/>
    <s v="FLJE00018610"/>
    <d v="2008-01-17T00:00:00"/>
    <d v="2008-01-17T00:00:00"/>
    <s v="Yes"/>
    <s v="X Operations-Tri-County"/>
    <x v="1"/>
  </r>
  <r>
    <s v="AA"/>
    <s v="CU00"/>
    <s v="JRNL00027621"/>
    <s v="CF00-OP300-6110-8870"/>
    <s v="CF00"/>
    <s v="OP300"/>
    <s v="6110"/>
    <x v="2"/>
    <s v=""/>
    <n v="0.22"/>
    <s v="OP300_Payroll Accrual 1A"/>
    <x v="0"/>
    <s v="8_OP300_PA1A"/>
    <s v="JRNL00027621"/>
    <d v="2008-06-30T00:00:00"/>
    <d v="2008-07-08T00:00:00"/>
    <s v="Yes"/>
    <s v="X Engineering and Measurement"/>
    <x v="0"/>
  </r>
  <r>
    <s v="AA"/>
    <s v="CU00"/>
    <s v="JRNL00027621"/>
    <s v="CF00-OP300-6110-8890"/>
    <s v="CF00"/>
    <s v="OP300"/>
    <s v="6110"/>
    <x v="1"/>
    <s v=""/>
    <n v="0.15"/>
    <s v="OP300_Payroll Accrual 1A"/>
    <x v="0"/>
    <s v="8_OP300_PA1A"/>
    <s v="JRNL00027621"/>
    <d v="2008-06-30T00:00:00"/>
    <d v="2008-07-08T00:00:00"/>
    <s v="Yes"/>
    <s v="X Engineering and Measurement"/>
    <x v="0"/>
  </r>
  <r>
    <s v="AA"/>
    <s v="CU00"/>
    <s v="JRNL00027621"/>
    <s v="CF00-OP300-6110-8900"/>
    <s v="CF00"/>
    <s v="OP300"/>
    <s v="6110"/>
    <x v="4"/>
    <s v=""/>
    <n v="0.31"/>
    <s v="OP300_Payroll Accrual 1A"/>
    <x v="0"/>
    <s v="8_OP300_PA1A"/>
    <s v="JRNL00027621"/>
    <d v="2008-06-30T00:00:00"/>
    <d v="2008-07-08T00:00:00"/>
    <s v="Yes"/>
    <s v="X Engineering and Measurement"/>
    <x v="0"/>
  </r>
  <r>
    <s v="AA"/>
    <s v="CU00"/>
    <s v="JRNL00027621"/>
    <s v="CF00-OP300-6110-8910"/>
    <s v="CF00"/>
    <s v="OP300"/>
    <s v="6110"/>
    <x v="5"/>
    <s v=""/>
    <n v="0.41"/>
    <s v="OP300_Payroll Accrual 1A"/>
    <x v="0"/>
    <s v="8_OP300_PA1A"/>
    <s v="JRNL00027621"/>
    <d v="2008-06-30T00:00:00"/>
    <d v="2008-07-08T00:00:00"/>
    <s v="Yes"/>
    <s v="X Engineering and Measurement"/>
    <x v="0"/>
  </r>
  <r>
    <s v="AA"/>
    <s v="CU00"/>
    <s v="JRNL00027621"/>
    <s v="CF00-OP300-6110-8930"/>
    <s v="CF00"/>
    <s v="OP300"/>
    <s v="6110"/>
    <x v="3"/>
    <s v=""/>
    <n v="0.2"/>
    <s v="OP300_Payroll Accrual 1A"/>
    <x v="0"/>
    <s v="8_OP300_PA1A"/>
    <s v="JRNL00027621"/>
    <d v="2008-06-30T00:00:00"/>
    <d v="2008-07-08T00:00:00"/>
    <s v="Yes"/>
    <s v="X Engineering and Measurement"/>
    <x v="0"/>
  </r>
  <r>
    <s v="PY"/>
    <s v="CU00"/>
    <s v="JRNL00027255"/>
    <s v="CF00-OP300-6120-8870"/>
    <s v="CF00"/>
    <s v="OP300"/>
    <s v="6120"/>
    <x v="2"/>
    <s v=""/>
    <n v="91.64"/>
    <s v="CU W27-OT/On Call/CT"/>
    <x v="0"/>
    <s v=""/>
    <s v="JRNL00027255"/>
    <d v="2008-06-30T00:00:00"/>
    <d v="2008-07-02T00:00:00"/>
    <s v="Yes"/>
    <s v="X Engineering and Measurement"/>
    <x v="1"/>
  </r>
  <r>
    <s v="PY"/>
    <s v="CU00"/>
    <s v="JRNL00027255"/>
    <s v="CF10-OP310-6120-8870"/>
    <s v="CF10"/>
    <s v="OP310"/>
    <s v="6120"/>
    <x v="2"/>
    <s v=""/>
    <n v="150.24"/>
    <s v="CU W27-OT/On Call/CT"/>
    <x v="0"/>
    <s v=""/>
    <s v="JRNL00027255"/>
    <d v="2008-06-30T00:00:00"/>
    <d v="2008-07-02T00:00:00"/>
    <s v="Yes"/>
    <s v="X Operations-Tri-County"/>
    <x v="1"/>
  </r>
  <r>
    <s v="CF-ADJ"/>
    <s v="3000"/>
    <s v="FLJE00019583"/>
    <s v="CF20-OP320-7290-8870"/>
    <s v="CF20"/>
    <s v="OP320"/>
    <s v="7290"/>
    <x v="2"/>
    <s v=""/>
    <n v="-398.54"/>
    <s v="RHINO MARKING SYSTEMS"/>
    <x v="0"/>
    <s v=""/>
    <s v="FLJE00019583"/>
    <d v="2008-04-16T00:00:00"/>
    <d v="2008-05-01T00:00:00"/>
    <s v="Yes"/>
    <s v="X Operations-Citrus County"/>
    <x v="3"/>
  </r>
  <r>
    <s v="PY"/>
    <s v="CU00"/>
    <s v="JRNL00027253"/>
    <s v="CF10-MG310-6110-8870"/>
    <s v="CF10"/>
    <s v="MG310"/>
    <s v="6110"/>
    <x v="2"/>
    <s v=""/>
    <n v="51.64"/>
    <s v="Accr 10% CU B28 PY Est-Salaries"/>
    <x v="0"/>
    <s v=""/>
    <s v="JRNL00027253"/>
    <d v="2008-06-30T00:00:00"/>
    <d v="2008-07-07T00:00:00"/>
    <s v="Yes"/>
    <s v="X Operations Manager-Tri-County"/>
    <x v="0"/>
  </r>
  <r>
    <s v="PY"/>
    <s v="CU00"/>
    <s v="JRNL00027253"/>
    <s v="CF10-MG310-6110-8910"/>
    <s v="CF10"/>
    <s v="MG310"/>
    <s v="6110"/>
    <x v="5"/>
    <s v=""/>
    <n v="25.82"/>
    <s v="Accr 10% CU B28 PY Est-Salaries"/>
    <x v="0"/>
    <s v=""/>
    <s v="JRNL00027253"/>
    <d v="2008-06-30T00:00:00"/>
    <d v="2008-07-07T00:00:00"/>
    <s v="Yes"/>
    <s v="X Operations Manager-Tri-County"/>
    <x v="0"/>
  </r>
  <r>
    <s v="PY"/>
    <s v="CU00"/>
    <s v="JRNL00027504"/>
    <s v="CF10-MG310-6110-8870"/>
    <s v="CF10"/>
    <s v="MG310"/>
    <s v="6110"/>
    <x v="2"/>
    <s v=""/>
    <n v="-51.64"/>
    <s v="Accr 10% CU B28 PY Est-Salaries"/>
    <x v="0"/>
    <s v=""/>
    <s v="JRNL00027253"/>
    <d v="2008-07-31T00:00:00"/>
    <d v="2008-08-06T00:00:00"/>
    <s v="Yes"/>
    <s v="X Operations Manager-Tri-County"/>
    <x v="0"/>
  </r>
  <r>
    <s v="PY"/>
    <s v="CU00"/>
    <s v="JRNL00027504"/>
    <s v="CF10-MG310-6110-8910"/>
    <s v="CF10"/>
    <s v="MG310"/>
    <s v="6110"/>
    <x v="5"/>
    <s v=""/>
    <n v="-25.82"/>
    <s v="Accr 10% CU B28 PY Est-Salaries"/>
    <x v="0"/>
    <s v=""/>
    <s v="JRNL00027253"/>
    <d v="2008-07-31T00:00:00"/>
    <d v="2008-08-06T00:00:00"/>
    <s v="Yes"/>
    <s v="X Operations Manager-Tri-County"/>
    <x v="0"/>
  </r>
  <r>
    <s v="PD"/>
    <s v="3000"/>
    <s v="FLJE00019491"/>
    <s v="CF00-OP300-6110-8900"/>
    <s v="CF00"/>
    <s v="OP300"/>
    <s v="6110"/>
    <x v="4"/>
    <s v=""/>
    <n v="90.25"/>
    <s v="PDTR-0815CUCW"/>
    <x v="0"/>
    <s v="FVN00596"/>
    <s v="FLJE00019491"/>
    <d v="2008-04-15T00:00:00"/>
    <d v="2008-04-15T00:00:00"/>
    <s v="Yes"/>
    <s v="X Engineering and Measurement"/>
    <x v="0"/>
  </r>
  <r>
    <s v="SYS-AP"/>
    <s v="3000"/>
    <s v="FLJE00019612"/>
    <s v="CF10-FC300-7830-8870"/>
    <s v="CF10"/>
    <s v="FC300"/>
    <s v="7830"/>
    <x v="2"/>
    <s v=""/>
    <n v="1983.75"/>
    <s v="PIPELINE MAINTENANCE &amp; SERVICE, INC"/>
    <x v="0"/>
    <s v="2341"/>
    <s v="FVO0041541"/>
    <d v="2008-04-30T00:00:00"/>
    <d v="2008-05-01T00:00:00"/>
    <s v="Yes"/>
    <s v="X Facilities-Florida"/>
    <x v="2"/>
  </r>
  <r>
    <s v="SYS-AP"/>
    <s v="3000"/>
    <s v="FLJE00019195"/>
    <s v="CF10-FC300-7830-8870"/>
    <s v="CF10"/>
    <s v="FC300"/>
    <s v="7830"/>
    <x v="2"/>
    <s v=""/>
    <n v="246"/>
    <s v="PIPELINE MAINTENANCE &amp; SERVICE, INC"/>
    <x v="0"/>
    <s v="2323"/>
    <s v="FVO0040481"/>
    <d v="2008-03-24T00:00:00"/>
    <d v="2008-03-24T00:00:00"/>
    <s v="Yes"/>
    <s v="X Facilities-Florida"/>
    <x v="2"/>
  </r>
  <r>
    <s v="SYS-AP"/>
    <s v="3000"/>
    <s v="FLJE00018675"/>
    <s v="CF10-FC300-7830-8870"/>
    <s v="CF10"/>
    <s v="FC300"/>
    <s v="7830"/>
    <x v="2"/>
    <s v=""/>
    <n v="2035"/>
    <s v="PIPELINE MAINTENANCE &amp; SERVICE, INC"/>
    <x v="0"/>
    <s v="2307"/>
    <s v="FVO0039422"/>
    <d v="2008-01-30T00:00:00"/>
    <d v="2008-01-30T00:00:00"/>
    <s v="Yes"/>
    <s v="X Facilities-Florida"/>
    <x v="2"/>
  </r>
  <r>
    <s v="SYS-AP"/>
    <s v="3000"/>
    <s v="FLJE00019278"/>
    <s v="CF10-FC300-7830-8870"/>
    <s v="CF10"/>
    <s v="FC300"/>
    <s v="7830"/>
    <x v="2"/>
    <s v=""/>
    <n v="460"/>
    <s v="PIPELINE MAINTENANCE &amp; SERVICE, INC"/>
    <x v="0"/>
    <s v="2336"/>
    <s v="FVO0040897"/>
    <d v="2008-03-31T00:00:00"/>
    <d v="2008-04-01T00:00:00"/>
    <s v="Yes"/>
    <s v="X Facilities-Florida"/>
    <x v="2"/>
  </r>
  <r>
    <s v="AA"/>
    <s v="3000"/>
    <s v="FLJE00018783"/>
    <s v="CF10-OP310-6110-8930"/>
    <s v="CF10"/>
    <s v="OP310"/>
    <s v="6110"/>
    <x v="3"/>
    <s v=" "/>
    <n v="187.7"/>
    <s v="SV103 Payroll Accrual 1"/>
    <x v="0"/>
    <s v="Z_SV103_PA1"/>
    <s v="Recipient Acct"/>
    <d v="2008-01-31T00:00:00"/>
    <d v="2008-02-08T00:00:00"/>
    <s v="Yes"/>
    <s v="X Operations-Tri-County"/>
    <x v="0"/>
  </r>
  <r>
    <s v="AA"/>
    <s v="3000"/>
    <s v="FLJE00019647"/>
    <s v="CF10-OP310-6110-8920"/>
    <s v="CF10"/>
    <s v="OP310"/>
    <s v="6110"/>
    <x v="0"/>
    <s v=" "/>
    <n v="9.93"/>
    <s v="SV103 Payroll Accrual 1"/>
    <x v="0"/>
    <s v="Z_SV103_PA1"/>
    <s v="Recipient Acct"/>
    <d v="2008-04-30T00:00:00"/>
    <d v="2008-05-05T00:00:00"/>
    <s v="Yes"/>
    <s v="X Operations-Tri-County"/>
    <x v="0"/>
  </r>
  <r>
    <s v="AA"/>
    <s v="3000"/>
    <s v="FLJE00019647"/>
    <s v="CF10-OP310-6110-8930"/>
    <s v="CF10"/>
    <s v="OP310"/>
    <s v="6110"/>
    <x v="3"/>
    <s v=" "/>
    <n v="150.36000000000001"/>
    <s v="SV103 Payroll Accrual 1"/>
    <x v="0"/>
    <s v="Z_SV103_PA1"/>
    <s v="Recipient Acct"/>
    <d v="2008-04-30T00:00:00"/>
    <d v="2008-05-05T00:00:00"/>
    <s v="Yes"/>
    <s v="X Operations-Tri-County"/>
    <x v="0"/>
  </r>
  <r>
    <s v="AA"/>
    <s v="3000"/>
    <s v="FLJE00019031"/>
    <s v="CF10-OP310-6120-8890"/>
    <s v="CF10"/>
    <s v="OP310"/>
    <s v="6120"/>
    <x v="1"/>
    <s v=" "/>
    <n v="1.8"/>
    <s v="SV103 Payroll Accrual 1"/>
    <x v="0"/>
    <s v="Z_SV103_PA1"/>
    <s v="Recipient Acct"/>
    <d v="2008-02-29T00:00:00"/>
    <d v="2008-03-05T00:00:00"/>
    <s v="Yes"/>
    <s v="X Operations-Tri-County"/>
    <x v="1"/>
  </r>
  <r>
    <s v="AA"/>
    <s v="3000"/>
    <s v="FLJE00019031"/>
    <s v="CF10-OP310-6120-8920"/>
    <s v="CF10"/>
    <s v="OP310"/>
    <s v="6120"/>
    <x v="0"/>
    <s v=" "/>
    <n v="5.76"/>
    <s v="SV103 Payroll Accrual 1"/>
    <x v="0"/>
    <s v="Z_SV103_PA1"/>
    <s v="Recipient Acct"/>
    <d v="2008-02-29T00:00:00"/>
    <d v="2008-03-05T00:00:00"/>
    <s v="Yes"/>
    <s v="X Operations-Tri-County"/>
    <x v="1"/>
  </r>
  <r>
    <s v="AA"/>
    <s v="3000"/>
    <s v="FLJE00019031"/>
    <s v="CF10-OP310-6120-8930"/>
    <s v="CF10"/>
    <s v="OP310"/>
    <s v="6120"/>
    <x v="3"/>
    <s v=" "/>
    <n v="27.82"/>
    <s v="SV103 Payroll Accrual 1"/>
    <x v="0"/>
    <s v="Z_SV103_PA1"/>
    <s v="Recipient Acct"/>
    <d v="2008-02-29T00:00:00"/>
    <d v="2008-03-05T00:00:00"/>
    <s v="Yes"/>
    <s v="X Operations-Tri-County"/>
    <x v="1"/>
  </r>
  <r>
    <s v="AA"/>
    <s v="3000"/>
    <s v="FLJE00019031"/>
    <s v="CF10-OP310-6120-8890"/>
    <s v="CF10"/>
    <s v="OP310"/>
    <s v="6120"/>
    <x v="1"/>
    <s v=" "/>
    <n v="3.03"/>
    <s v="SV103 Payroll Accrual 1"/>
    <x v="0"/>
    <s v="Z_SV103_PA1"/>
    <s v="Recipient Acct"/>
    <d v="2008-02-29T00:00:00"/>
    <d v="2008-03-05T00:00:00"/>
    <s v="Yes"/>
    <s v="X Operations-Tri-County"/>
    <x v="1"/>
  </r>
  <r>
    <s v="AA"/>
    <s v="3000"/>
    <s v="FLJE00019031"/>
    <s v="CF10-OP310-6120-8920"/>
    <s v="CF10"/>
    <s v="OP310"/>
    <s v="6120"/>
    <x v="0"/>
    <s v=" "/>
    <n v="9.7200000000000006"/>
    <s v="SV103 Payroll Accrual 1"/>
    <x v="0"/>
    <s v="Z_SV103_PA1"/>
    <s v="Recipient Acct"/>
    <d v="2008-02-29T00:00:00"/>
    <d v="2008-03-05T00:00:00"/>
    <s v="Yes"/>
    <s v="X Operations-Tri-County"/>
    <x v="1"/>
  </r>
  <r>
    <s v="PY"/>
    <s v="CU00"/>
    <s v="JRNL00025801"/>
    <s v="CF00-OP300-6120-8890"/>
    <s v="CF00"/>
    <s v="OP300"/>
    <s v="6120"/>
    <x v="1"/>
    <s v=""/>
    <n v="81.209999999999994"/>
    <s v="CU W21-OT/On Call/CT"/>
    <x v="0"/>
    <s v=""/>
    <s v="JRNL00025801"/>
    <d v="2008-05-23T00:00:00"/>
    <d v="2008-06-04T00:00:00"/>
    <s v="Yes"/>
    <s v="X Engineering and Measurement"/>
    <x v="1"/>
  </r>
  <r>
    <s v="AA"/>
    <s v="CU00"/>
    <s v="JRNL00039000"/>
    <s v="CF10-MG310-6110-8870"/>
    <s v="CF10"/>
    <s v="MG310"/>
    <s v="6110"/>
    <x v="2"/>
    <s v=" "/>
    <n v="69.23"/>
    <s v="MG310_Payroll Accrual 1A"/>
    <x v="0"/>
    <s v="8_MG310_PA1A"/>
    <s v="Recipient Acct"/>
    <d v="2008-12-31T00:00:00"/>
    <d v="2009-01-09T00:00:00"/>
    <s v="Yes"/>
    <s v="X Operations Manager-Tri-County"/>
    <x v="0"/>
  </r>
  <r>
    <s v="AA"/>
    <s v="CU00"/>
    <s v="JRNL00031519"/>
    <s v="CF20-MG310-6110-8870"/>
    <s v="CF20"/>
    <s v="MG310"/>
    <s v="6110"/>
    <x v="2"/>
    <s v=" "/>
    <n v="-143.44999999999999"/>
    <s v="MG310_Payroll Accrual 1A"/>
    <x v="0"/>
    <s v="8_MG310_PA1A"/>
    <s v="Recipient Acct"/>
    <d v="2008-09-30T00:00:00"/>
    <d v="2008-10-06T00:00:00"/>
    <s v="Yes"/>
    <s v="X Operations Manager-Tri-County"/>
    <x v="0"/>
  </r>
  <r>
    <s v="AA"/>
    <s v="CU00"/>
    <s v="JRNL00033571"/>
    <s v="CF00-MG310-6110-8870"/>
    <s v="CF00"/>
    <s v="MG310"/>
    <s v="6110"/>
    <x v="2"/>
    <s v=" "/>
    <n v="903.75"/>
    <s v="MG310_Payroll Accrual 1A"/>
    <x v="0"/>
    <s v="8_MG310_PA1A"/>
    <s v="Recipient Acct"/>
    <d v="2008-09-30T00:00:00"/>
    <d v="2008-10-06T00:00:00"/>
    <s v="Yes"/>
    <s v="X Operations Manager-Tri-County"/>
    <x v="0"/>
  </r>
  <r>
    <s v="AA"/>
    <s v="CU00"/>
    <s v="JRNL00033571"/>
    <s v="CF10-MG310-6110-8870"/>
    <s v="CF10"/>
    <s v="MG310"/>
    <s v="6110"/>
    <x v="2"/>
    <s v=" "/>
    <n v="602.5"/>
    <s v="MG310_Payroll Accrual 1A"/>
    <x v="0"/>
    <s v="8_MG310_PA1A"/>
    <s v="Recipient Acct"/>
    <d v="2008-09-30T00:00:00"/>
    <d v="2008-10-06T00:00:00"/>
    <s v="Yes"/>
    <s v="X Operations Manager-Tri-County"/>
    <x v="0"/>
  </r>
  <r>
    <s v="AA"/>
    <s v="CU00"/>
    <s v="JRNL00039000"/>
    <s v="CF00-MG310-6110-8870"/>
    <s v="CF00"/>
    <s v="MG310"/>
    <s v="6110"/>
    <x v="2"/>
    <s v=" "/>
    <n v="10.39"/>
    <s v="MG310_Payroll Accrual 1A"/>
    <x v="0"/>
    <s v="8_MG310_PA1A"/>
    <s v="Recipient Acct"/>
    <d v="2008-12-31T00:00:00"/>
    <d v="2009-01-09T00:00:00"/>
    <s v="Yes"/>
    <s v="X Operations Manager-Tri-County"/>
    <x v="0"/>
  </r>
  <r>
    <s v="AA"/>
    <s v="CU00"/>
    <s v="JRNL00029387"/>
    <s v="CF10-MG310-6110-8870"/>
    <s v="CF10"/>
    <s v="MG310"/>
    <s v="6110"/>
    <x v="2"/>
    <s v=" "/>
    <n v="710.08"/>
    <s v="MG310_Payroll Accrual 1A"/>
    <x v="0"/>
    <s v="8_MG310_PA1A"/>
    <s v="Recipient Acct"/>
    <d v="2008-07-31T00:00:00"/>
    <d v="2008-08-06T00:00:00"/>
    <s v="Yes"/>
    <s v="X Operations Manager-Tri-County"/>
    <x v="0"/>
  </r>
  <r>
    <s v="AA"/>
    <s v="CU00"/>
    <s v="JRNL00031517"/>
    <s v="CF10-MG310-6110-8870"/>
    <s v="CF10"/>
    <s v="MG310"/>
    <s v="6110"/>
    <x v="2"/>
    <s v=" "/>
    <n v="717.27"/>
    <s v="MG310_Payroll Accrual 1A"/>
    <x v="0"/>
    <s v="8_MG310_PA1A"/>
    <s v="Recipient Acct"/>
    <d v="2008-08-31T00:00:00"/>
    <d v="2008-09-05T00:00:00"/>
    <s v="Yes"/>
    <s v="X Operations Manager-Tri-County"/>
    <x v="0"/>
  </r>
  <r>
    <s v="AA"/>
    <s v="CU00"/>
    <s v="JRNL00031517"/>
    <s v="CF20-MG310-6110-8870"/>
    <s v="CF20"/>
    <s v="MG310"/>
    <s v="6110"/>
    <x v="2"/>
    <s v=" "/>
    <n v="143.44999999999999"/>
    <s v="MG310_Payroll Accrual 1A"/>
    <x v="0"/>
    <s v="8_MG310_PA1A"/>
    <s v="Recipient Acct"/>
    <d v="2008-08-31T00:00:00"/>
    <d v="2008-09-05T00:00:00"/>
    <s v="Yes"/>
    <s v="X Operations Manager-Tri-County"/>
    <x v="0"/>
  </r>
  <r>
    <s v="AA"/>
    <s v="CU00"/>
    <s v="JRNL00031519"/>
    <s v="CF10-MG310-6110-8870"/>
    <s v="CF10"/>
    <s v="MG310"/>
    <s v="6110"/>
    <x v="2"/>
    <s v=" "/>
    <n v="-717.27"/>
    <s v="MG310_Payroll Accrual 1A"/>
    <x v="0"/>
    <s v="8_MG310_PA1A"/>
    <s v="Recipient Acct"/>
    <d v="2008-09-30T00:00:00"/>
    <d v="2008-10-06T00:00:00"/>
    <s v="Yes"/>
    <s v="X Operations Manager-Tri-County"/>
    <x v="0"/>
  </r>
  <r>
    <s v="PY"/>
    <s v="CU00"/>
    <s v="JRNL00025801"/>
    <s v="CF00-OP310-6120-8870"/>
    <s v="CF00"/>
    <s v="OP310"/>
    <s v="6120"/>
    <x v="2"/>
    <s v=""/>
    <n v="125.14"/>
    <s v="CU W21-OT/On Call/CT"/>
    <x v="0"/>
    <s v=""/>
    <s v="JRNL00025801"/>
    <d v="2008-05-23T00:00:00"/>
    <d v="2008-06-04T00:00:00"/>
    <s v="Yes"/>
    <s v="X Operations-Tri-County"/>
    <x v="1"/>
  </r>
  <r>
    <s v="E4SE-ADJ"/>
    <s v="CU00"/>
    <s v="JRNL00037172"/>
    <s v="CF10-FC300-7830-8870"/>
    <s v="CF10"/>
    <s v="FC300"/>
    <s v="7830"/>
    <x v="2"/>
    <s v=""/>
    <n v="59.78"/>
    <s v="FLEAKFT"/>
    <x v="0"/>
    <s v=""/>
    <s v="JRNL00037172"/>
    <d v="2008-11-30T00:00:00"/>
    <d v="2008-12-02T00:00:00"/>
    <s v="Yes"/>
    <s v="X Facilities-Florida"/>
    <x v="2"/>
  </r>
  <r>
    <s v="E4SE-ADJ"/>
    <s v="CU00"/>
    <s v="JRNL00037172"/>
    <s v="CF10-FC300-7830-8870"/>
    <s v="CF10"/>
    <s v="FC300"/>
    <s v="7830"/>
    <x v="2"/>
    <s v=""/>
    <n v="59.78"/>
    <s v="FLEAKFT"/>
    <x v="0"/>
    <s v=""/>
    <s v="JRNL00037172"/>
    <d v="2008-11-30T00:00:00"/>
    <d v="2008-12-02T00:00:00"/>
    <s v="Yes"/>
    <s v="X Facilities-Florida"/>
    <x v="2"/>
  </r>
  <r>
    <s v="E4SE-ADJ"/>
    <s v="CF00"/>
    <s v="JRNL00038669"/>
    <s v="CF10-FC300-7290-8870"/>
    <s v="CF10"/>
    <s v="FC300"/>
    <s v="7290"/>
    <x v="2"/>
    <s v=""/>
    <n v="474.42"/>
    <s v="Charge 6 FAN117"/>
    <x v="0"/>
    <s v=""/>
    <s v="JRNL00038669"/>
    <d v="2008-12-31T00:00:00"/>
    <d v="2009-01-05T00:00:00"/>
    <s v="Yes"/>
    <s v="X Facilities-Florida"/>
    <x v="3"/>
  </r>
  <r>
    <s v="SF-ACCR"/>
    <s v="3000"/>
    <s v="FLJE00018561"/>
    <s v="CF10-FC300-7830-8870"/>
    <s v="CF10"/>
    <s v="FC300"/>
    <s v="7830"/>
    <x v="2"/>
    <s v=""/>
    <n v="-4049"/>
    <s v="Piepline Maintenance"/>
    <x v="0"/>
    <s v=""/>
    <s v="FLJE00018553"/>
    <d v="2008-01-31T00:00:00"/>
    <d v="2008-01-11T00:00:00"/>
    <s v="Yes"/>
    <s v="X Facilities-Florida"/>
    <x v="2"/>
  </r>
  <r>
    <s v="SF-ACCR"/>
    <s v="3000"/>
    <s v="FLJE00018561"/>
    <s v="CF10-FC300-7830-8870"/>
    <s v="CF10"/>
    <s v="FC300"/>
    <s v="7830"/>
    <x v="2"/>
    <s v=""/>
    <n v="-3756.5"/>
    <s v="Piepline Maintenance"/>
    <x v="0"/>
    <s v=""/>
    <s v="FLJE00018553"/>
    <d v="2008-01-31T00:00:00"/>
    <d v="2008-01-11T00:00:00"/>
    <s v="Yes"/>
    <s v="X Facilities-Florida"/>
    <x v="2"/>
  </r>
  <r>
    <s v="E4SE-ADJ"/>
    <s v="CU00"/>
    <s v="JRNL00038749"/>
    <s v="CF10-FC300-7830-8920"/>
    <s v="CF10"/>
    <s v="FC300"/>
    <s v="7830"/>
    <x v="0"/>
    <s v=""/>
    <n v="14.94"/>
    <s v="FLEAKFT"/>
    <x v="0"/>
    <s v=""/>
    <s v="JRNL00038749"/>
    <d v="2008-12-31T00:00:00"/>
    <d v="2009-01-06T00:00:00"/>
    <s v="Yes"/>
    <s v="X Facilities-Florida"/>
    <x v="2"/>
  </r>
  <r>
    <s v="SYS-AP"/>
    <s v="3000"/>
    <s v="FLJE00018963"/>
    <s v="CF10-FC300-7830-8930"/>
    <s v="CF10"/>
    <s v="FC300"/>
    <s v="7830"/>
    <x v="3"/>
    <s v=""/>
    <n v="825"/>
    <s v="PRECISION METER REPAIR INC"/>
    <x v="0"/>
    <s v="4479"/>
    <s v="FVO0040165"/>
    <d v="2008-02-29T00:00:00"/>
    <d v="2008-03-04T00:00:00"/>
    <s v="Yes"/>
    <s v="X Facilities-Florida"/>
    <x v="2"/>
  </r>
  <r>
    <s v="PY"/>
    <s v="CU00"/>
    <s v="JRNL00027207"/>
    <s v="CF00-OP300-6110-8930"/>
    <s v="CF00"/>
    <s v="OP300"/>
    <s v="6110"/>
    <x v="3"/>
    <s v=""/>
    <n v="40.729999999999997"/>
    <s v="CU W25-Salaries"/>
    <x v="0"/>
    <s v=""/>
    <s v="JRNL00027207"/>
    <d v="2008-06-20T00:00:00"/>
    <d v="2008-07-01T00:00:00"/>
    <s v="Yes"/>
    <s v="X Engineering and Measurement"/>
    <x v="0"/>
  </r>
  <r>
    <s v="PY"/>
    <s v="CU00"/>
    <s v="JRNL00027207"/>
    <s v="CF10-OP310-6110-8930"/>
    <s v="CF10"/>
    <s v="OP310"/>
    <s v="6110"/>
    <x v="3"/>
    <s v=""/>
    <n v="209.19"/>
    <s v="CU W25-Salaries"/>
    <x v="0"/>
    <s v=""/>
    <s v="JRNL00027207"/>
    <d v="2008-06-20T00:00:00"/>
    <d v="2008-07-01T00:00:00"/>
    <s v="Yes"/>
    <s v="X Operations-Tri-County"/>
    <x v="0"/>
  </r>
  <r>
    <s v="PY"/>
    <s v="CU00"/>
    <s v="JRNL00027207"/>
    <s v="CF20-OP320-6110-8920"/>
    <s v="CF20"/>
    <s v="OP320"/>
    <s v="6110"/>
    <x v="0"/>
    <s v=""/>
    <n v="82.58"/>
    <s v="CU W25-Salaries"/>
    <x v="0"/>
    <s v=""/>
    <s v="JRNL00027207"/>
    <d v="2008-06-20T00:00:00"/>
    <d v="2008-07-01T00:00:00"/>
    <s v="Yes"/>
    <s v="X Operations-Citrus County"/>
    <x v="0"/>
  </r>
  <r>
    <s v="PY"/>
    <s v="CU00"/>
    <s v="JRNL00027207"/>
    <s v="CF10-OP310-6110-8870"/>
    <s v="CF10"/>
    <s v="OP310"/>
    <s v="6110"/>
    <x v="2"/>
    <s v=""/>
    <n v="929.74"/>
    <s v="CU W25-Salaries"/>
    <x v="0"/>
    <s v=""/>
    <s v="JRNL00027207"/>
    <d v="2008-06-20T00:00:00"/>
    <d v="2008-07-01T00:00:00"/>
    <s v="Yes"/>
    <s v="X Operations-Tri-County"/>
    <x v="0"/>
  </r>
  <r>
    <s v="E4SE-ADJ"/>
    <s v="CU00"/>
    <s v="JRNL00035203"/>
    <s v="CF10-FC300-7830-8870"/>
    <s v="CF10"/>
    <s v="FC300"/>
    <s v="7830"/>
    <x v="2"/>
    <s v=""/>
    <n v="79.069999999999993"/>
    <s v="FAN117"/>
    <x v="0"/>
    <s v=""/>
    <s v="JRNL00035203"/>
    <d v="2008-10-31T00:00:00"/>
    <d v="2008-11-04T00:00:00"/>
    <s v="Yes"/>
    <s v="X Facilities-Florida"/>
    <x v="2"/>
  </r>
  <r>
    <s v="E4SE-ADJ"/>
    <s v="CU00"/>
    <s v="JRNL00037199"/>
    <s v="CF10-FC300-7830-8870"/>
    <s v="CF10"/>
    <s v="FC300"/>
    <s v="7830"/>
    <x v="2"/>
    <s v=""/>
    <n v="409.62"/>
    <s v="Correct Inventory Variances"/>
    <x v="0"/>
    <s v=""/>
    <s v="JRNL00037199"/>
    <d v="2008-11-30T00:00:00"/>
    <d v="2008-12-02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29.89"/>
    <s v="FLEAKFT"/>
    <x v="0"/>
    <s v=""/>
    <s v="JRNL00031420"/>
    <d v="2008-08-31T00:00:00"/>
    <d v="2008-09-04T00:00:00"/>
    <s v="Yes"/>
    <s v="X Facilities-Florida"/>
    <x v="2"/>
  </r>
  <r>
    <s v="ACCR"/>
    <s v="CF00"/>
    <s v="JRNL00037910"/>
    <s v="CF10-OP310-7290-8870"/>
    <s v="CF10"/>
    <s v="OP310"/>
    <s v="7290"/>
    <x v="2"/>
    <s v=""/>
    <n v="-1606"/>
    <s v="Accrue Pipeline Maintenance"/>
    <x v="0"/>
    <s v=""/>
    <s v="JRNL00037815"/>
    <d v="2008-12-31T00:00:00"/>
    <d v="2008-12-08T00:00:00"/>
    <s v="Yes"/>
    <s v="X Operations-Tri-County"/>
    <x v="3"/>
  </r>
  <r>
    <s v="ACCR"/>
    <s v="CF00"/>
    <s v="JRNL00037815"/>
    <s v="CF10-OP310-7290-8870"/>
    <s v="CF10"/>
    <s v="OP310"/>
    <s v="7290"/>
    <x v="2"/>
    <s v=""/>
    <n v="1606"/>
    <s v="Accrue Pipeline Maintenance"/>
    <x v="0"/>
    <s v=""/>
    <s v="JRNL00037815"/>
    <d v="2008-11-21T00:00:00"/>
    <d v="2008-12-08T00:00:00"/>
    <s v="Yes"/>
    <s v="X Operations-Tri-County"/>
    <x v="3"/>
  </r>
  <r>
    <s v="AA"/>
    <s v="CU00"/>
    <s v="JRNL00033579"/>
    <s v="CF00-MG310-6110-8870"/>
    <s v="CF00"/>
    <s v="MG310"/>
    <s v="6110"/>
    <x v="2"/>
    <s v=" "/>
    <n v="-903.75"/>
    <s v="MG310_Payroll Accrual 1A"/>
    <x v="0"/>
    <s v="8_MG310_PA1A"/>
    <s v="JRNL00033571"/>
    <d v="2008-10-31T00:00:00"/>
    <d v="2008-11-06T00:00:00"/>
    <s v="Yes"/>
    <s v="X Operations Manager-Tri-County"/>
    <x v="0"/>
  </r>
  <r>
    <s v="AA"/>
    <s v="CU00"/>
    <s v="JRNL00033579"/>
    <s v="CF10-MG310-6110-8870"/>
    <s v="CF10"/>
    <s v="MG310"/>
    <s v="6110"/>
    <x v="2"/>
    <s v=" "/>
    <n v="-602.5"/>
    <s v="MG310_Payroll Accrual 1A"/>
    <x v="0"/>
    <s v="8_MG310_PA1A"/>
    <s v="JRNL00033571"/>
    <d v="2008-10-31T00:00:00"/>
    <d v="2008-11-06T00:00:00"/>
    <s v="Yes"/>
    <s v="X Operations Manager-Tri-County"/>
    <x v="0"/>
  </r>
  <r>
    <s v="PY"/>
    <s v="CU00"/>
    <s v="JRNL00038797"/>
    <s v="CF00-OP300-6120-8870"/>
    <s v="CF00"/>
    <s v="OP300"/>
    <s v="6120"/>
    <x v="2"/>
    <s v=""/>
    <n v="113.89"/>
    <s v="CU W52-OT/On Call/CT"/>
    <x v="0"/>
    <s v=""/>
    <s v="JRNL00038797"/>
    <d v="2008-12-26T00:00:00"/>
    <d v="2009-01-07T00:00:00"/>
    <s v="Yes"/>
    <s v="X Engineering and Measurement"/>
    <x v="1"/>
  </r>
  <r>
    <s v="PY"/>
    <s v="CU00"/>
    <s v="JRNL00038797"/>
    <s v="CF00-OP300-6120-8910"/>
    <s v="CF00"/>
    <s v="OP300"/>
    <s v="6120"/>
    <x v="5"/>
    <s v=""/>
    <n v="32.54"/>
    <s v="CU W52-OT/On Call/CT"/>
    <x v="0"/>
    <s v=""/>
    <s v="JRNL00038797"/>
    <d v="2008-12-26T00:00:00"/>
    <d v="2009-01-07T00:00:00"/>
    <s v="Yes"/>
    <s v="X Engineering and Measurement"/>
    <x v="1"/>
  </r>
  <r>
    <s v="PY"/>
    <s v="CU00"/>
    <s v="JRNL00038797"/>
    <s v="CF10-OP310-6120-8930"/>
    <s v="CF10"/>
    <s v="OP310"/>
    <s v="6120"/>
    <x v="3"/>
    <s v=""/>
    <n v="50.98"/>
    <s v="CU W52-OT/On Call/CT"/>
    <x v="0"/>
    <s v=""/>
    <s v="JRNL00038797"/>
    <d v="2008-12-26T00:00:00"/>
    <d v="2009-01-07T00:00:00"/>
    <s v="Yes"/>
    <s v="X Operations-Tri-County"/>
    <x v="1"/>
  </r>
  <r>
    <s v="AA"/>
    <s v="3000"/>
    <s v="FLJE00019317"/>
    <s v="CF20-OP320-6120-8870"/>
    <s v="CF20"/>
    <s v="OP320"/>
    <s v="6120"/>
    <x v="2"/>
    <s v=" "/>
    <n v="5.83"/>
    <s v="CN105 Payroll Accrual 1"/>
    <x v="0"/>
    <s v="Z_CN105_PA1"/>
    <s v="Recipient Acct"/>
    <d v="2008-03-31T00:00:00"/>
    <d v="2008-04-03T00:00:00"/>
    <s v="Yes"/>
    <s v="X Operations-Citrus County"/>
    <x v="1"/>
  </r>
  <r>
    <s v="AA"/>
    <s v="3000"/>
    <s v="FLJE00019317"/>
    <s v="CF20-OP320-6120-8890"/>
    <s v="CF20"/>
    <s v="OP320"/>
    <s v="6120"/>
    <x v="1"/>
    <s v=" "/>
    <n v="0.45"/>
    <s v="CN105 Payroll Accrual 1"/>
    <x v="0"/>
    <s v="Z_CN105_PA1"/>
    <s v="Recipient Acct"/>
    <d v="2008-03-31T00:00:00"/>
    <d v="2008-04-03T00:00:00"/>
    <s v="Yes"/>
    <s v="X Operations-Citrus County"/>
    <x v="1"/>
  </r>
  <r>
    <s v="AA"/>
    <s v="3000"/>
    <s v="FLJE00019317"/>
    <s v="CF20-OP320-6110-8890"/>
    <s v="CF20"/>
    <s v="OP320"/>
    <s v="6110"/>
    <x v="1"/>
    <s v=" "/>
    <n v="12.61"/>
    <s v="CN105 Payroll Accrual 1"/>
    <x v="0"/>
    <s v="Z_CN105_PA1"/>
    <s v="Recipient Acct"/>
    <d v="2008-03-31T00:00:00"/>
    <d v="2008-04-03T00:00:00"/>
    <s v="Yes"/>
    <s v="X Operations-Citrus County"/>
    <x v="0"/>
  </r>
  <r>
    <s v="AA"/>
    <s v="3000"/>
    <s v="FLJE00019317"/>
    <s v="CF20-OP320-6110-8870"/>
    <s v="CF20"/>
    <s v="OP320"/>
    <s v="6110"/>
    <x v="2"/>
    <s v=" "/>
    <n v="164.89"/>
    <s v="CN105 Payroll Accrual 1"/>
    <x v="0"/>
    <s v="Z_CN105_PA1"/>
    <s v="Recipient Acct"/>
    <d v="2008-03-31T00:00:00"/>
    <d v="2008-04-03T00:00:00"/>
    <s v="Yes"/>
    <s v="X Operations-Citrus County"/>
    <x v="0"/>
  </r>
  <r>
    <s v="PY"/>
    <s v="CU00"/>
    <s v="JRNL00038796"/>
    <s v="CF20-OP320-6120-8920"/>
    <s v="CF20"/>
    <s v="OP320"/>
    <s v="6120"/>
    <x v="0"/>
    <s v=""/>
    <n v="47.72"/>
    <s v="CU W51-OT/On Call/CT"/>
    <x v="0"/>
    <s v=""/>
    <s v="JRNL00038796"/>
    <d v="2008-12-19T00:00:00"/>
    <d v="2009-01-07T00:00:00"/>
    <s v="Yes"/>
    <s v="X Operations-Citrus County"/>
    <x v="1"/>
  </r>
  <r>
    <s v="SYS-AP"/>
    <s v="3000"/>
    <s v="FLJE00019593"/>
    <s v="CF10-OP310-7290-8930"/>
    <s v="CF10"/>
    <s v="OP310"/>
    <s v="7290"/>
    <x v="3"/>
    <s v=""/>
    <n v="195"/>
    <s v="UNITED UTILITY SERVICE INC"/>
    <x v="0"/>
    <s v="29884"/>
    <s v="FVO0041532"/>
    <d v="2008-04-30T00:00:00"/>
    <d v="2008-05-01T00:00:00"/>
    <s v="Yes"/>
    <s v="X Operations-Tri-County"/>
    <x v="3"/>
  </r>
  <r>
    <s v="SYS-AP"/>
    <s v="3000"/>
    <s v="FLJE00019593"/>
    <s v="CF10-OP310-7290-8930"/>
    <s v="CF10"/>
    <s v="OP310"/>
    <s v="7290"/>
    <x v="3"/>
    <s v=""/>
    <n v="90"/>
    <s v="UNITED UTILITY SERVICE INC"/>
    <x v="0"/>
    <s v="29884"/>
    <s v="FVO0041532"/>
    <d v="2008-04-30T00:00:00"/>
    <d v="2008-05-01T00:00:00"/>
    <s v="Yes"/>
    <s v="X Operations-Tri-County"/>
    <x v="3"/>
  </r>
  <r>
    <s v="AA"/>
    <s v="CU00"/>
    <s v="JRNL00035416"/>
    <s v="CF20-OP320-6240-8870"/>
    <s v="CF20"/>
    <s v="OP320"/>
    <s v="6240"/>
    <x v="2"/>
    <s v=" "/>
    <n v="-1.46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416"/>
    <s v="CF20-OP320-6240-8890"/>
    <s v="CF20"/>
    <s v="OP320"/>
    <s v="6240"/>
    <x v="1"/>
    <s v=" "/>
    <n v="-3.5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416"/>
    <s v="CF20-OP320-6220-8870"/>
    <s v="CF20"/>
    <s v="OP320"/>
    <s v="6220"/>
    <x v="2"/>
    <s v=" "/>
    <n v="-0.96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5416"/>
    <s v="CF20-OP320-6220-8890"/>
    <s v="CF20"/>
    <s v="OP320"/>
    <s v="6220"/>
    <x v="1"/>
    <s v=" "/>
    <n v="-2.2999999999999998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7275"/>
    <s v="CF20-OP320-6250-8940"/>
    <s v="CF20"/>
    <s v="OP320"/>
    <s v="6250"/>
    <x v="6"/>
    <s v=" "/>
    <n v="0.47"/>
    <s v="Clear OP320 Pay and Dept"/>
    <x v="0"/>
    <s v="5_OP320_PD"/>
    <s v="Recipient Acct"/>
    <d v="2008-11-30T00:00:00"/>
    <d v="2008-12-03T00:00:00"/>
    <s v="Yes"/>
    <s v="X Operations-Citrus County"/>
    <x v="13"/>
  </r>
  <r>
    <s v="AA"/>
    <s v="CU00"/>
    <s v="JRNL00037275"/>
    <s v="CF20-OP320-6240-8940"/>
    <s v="CF20"/>
    <s v="OP320"/>
    <s v="6240"/>
    <x v="6"/>
    <s v=" "/>
    <n v="1.59"/>
    <s v="Clear OP320 Pay and Dept"/>
    <x v="0"/>
    <s v="5_OP320_PD"/>
    <s v="Recipient Acct"/>
    <d v="2008-11-30T00:00:00"/>
    <d v="2008-12-03T00:00:00"/>
    <s v="Yes"/>
    <s v="X Operations-Citrus County"/>
    <x v="10"/>
  </r>
  <r>
    <s v="AA"/>
    <s v="CU00"/>
    <s v="JRNL00037275"/>
    <s v="CF20-OP320-6230-8940"/>
    <s v="CF20"/>
    <s v="OP320"/>
    <s v="6230"/>
    <x v="6"/>
    <s v=" "/>
    <n v="0.22"/>
    <s v="Clear OP320 Pay and Dept"/>
    <x v="0"/>
    <s v="5_OP320_PD"/>
    <s v="Recipient Acct"/>
    <d v="2008-11-30T00:00:00"/>
    <d v="2008-12-03T00:00:00"/>
    <s v="Yes"/>
    <s v="X Operations-Citrus County"/>
    <x v="14"/>
  </r>
  <r>
    <s v="PY"/>
    <s v="CU00"/>
    <s v="JRNL00038788"/>
    <s v="CF00-OP300-6110-8890"/>
    <s v="CF00"/>
    <s v="OP300"/>
    <s v="6110"/>
    <x v="1"/>
    <s v=""/>
    <n v="173.55"/>
    <s v="CU W50-Salaries"/>
    <x v="0"/>
    <s v=""/>
    <s v="JRNL00038788"/>
    <d v="2008-12-12T00:00:00"/>
    <d v="2009-01-07T00:00:00"/>
    <s v="Yes"/>
    <s v="X Engineering and Measurement"/>
    <x v="0"/>
  </r>
  <r>
    <s v="PY"/>
    <s v="CU00"/>
    <s v="JRNL00038788"/>
    <s v="CF10-OP310-6110-8870"/>
    <s v="CF10"/>
    <s v="OP310"/>
    <s v="6110"/>
    <x v="2"/>
    <s v=""/>
    <n v="271.91000000000003"/>
    <s v="CU W50-Salaries"/>
    <x v="0"/>
    <s v=""/>
    <s v="JRNL00038788"/>
    <d v="2008-12-12T00:00:00"/>
    <d v="2009-01-07T00:00:00"/>
    <s v="Yes"/>
    <s v="X Operations-Tri-County"/>
    <x v="0"/>
  </r>
  <r>
    <s v="PY"/>
    <s v="CU00"/>
    <s v="JRNL00038788"/>
    <s v="CF10-OP310-6110-8930"/>
    <s v="CF10"/>
    <s v="OP310"/>
    <s v="6110"/>
    <x v="3"/>
    <s v=""/>
    <n v="26.11"/>
    <s v="CU W50-Salaries"/>
    <x v="0"/>
    <s v=""/>
    <s v="JRNL00038788"/>
    <d v="2008-12-12T00:00:00"/>
    <d v="2009-01-07T00:00:00"/>
    <s v="Yes"/>
    <s v="X Operations-Tri-County"/>
    <x v="0"/>
  </r>
  <r>
    <s v="PY"/>
    <s v="CU00"/>
    <s v="JRNL00038788"/>
    <s v="CF00-OP300-6110-8900"/>
    <s v="CF00"/>
    <s v="OP300"/>
    <s v="6110"/>
    <x v="4"/>
    <s v=""/>
    <n v="108.47"/>
    <s v="CU W50-Salaries"/>
    <x v="0"/>
    <s v=""/>
    <s v="JRNL00038788"/>
    <d v="2008-12-12T00:00:00"/>
    <d v="2009-01-07T00:00:00"/>
    <s v="Yes"/>
    <s v="X Engineering and Measurement"/>
    <x v="0"/>
  </r>
  <r>
    <s v="PY"/>
    <s v="CU00"/>
    <s v="JRNL00038788"/>
    <s v="CF00-OP300-6110-8910"/>
    <s v="CF00"/>
    <s v="OP300"/>
    <s v="6110"/>
    <x v="5"/>
    <s v=""/>
    <n v="86.77"/>
    <s v="CU W50-Salaries"/>
    <x v="0"/>
    <s v=""/>
    <s v="JRNL00038788"/>
    <d v="2008-12-12T00:00:00"/>
    <d v="2009-01-07T00:00:00"/>
    <s v="Yes"/>
    <s v="X Engineering and Measurement"/>
    <x v="0"/>
  </r>
  <r>
    <s v="PY"/>
    <s v="CU00"/>
    <s v="JRNL00027097"/>
    <s v="CF00-OP300-6110-8900"/>
    <s v="CF00"/>
    <s v="OP300"/>
    <s v="6110"/>
    <x v="4"/>
    <s v=""/>
    <n v="122.19"/>
    <s v="CU W23-Salaries"/>
    <x v="0"/>
    <s v=""/>
    <s v="JRNL00027097"/>
    <d v="2008-06-06T00:00:00"/>
    <d v="2008-07-01T00:00:00"/>
    <s v="Yes"/>
    <s v="X Engineering and Measurement"/>
    <x v="0"/>
  </r>
  <r>
    <s v="PY"/>
    <s v="CU00"/>
    <s v="JRNL00027097"/>
    <s v="CF00-OP300-6110-8930"/>
    <s v="CF00"/>
    <s v="OP300"/>
    <s v="6110"/>
    <x v="3"/>
    <s v=""/>
    <n v="162.91999999999999"/>
    <s v="CU W23-Salaries"/>
    <x v="0"/>
    <s v=""/>
    <s v="JRNL00027097"/>
    <d v="2008-06-06T00:00:00"/>
    <d v="2008-07-01T00:00:00"/>
    <s v="Yes"/>
    <s v="X Engineering and Measurement"/>
    <x v="0"/>
  </r>
  <r>
    <s v="AA"/>
    <s v="3000"/>
    <s v="FLJE00018783"/>
    <s v="CF20-OP320-6120-8870"/>
    <s v="CF20"/>
    <s v="OP320"/>
    <s v="6120"/>
    <x v="2"/>
    <s v=" "/>
    <n v="2.84"/>
    <s v="CN105 Payroll Accrual 1"/>
    <x v="0"/>
    <s v="Z_CN105_PA1"/>
    <s v="Recipient Acct"/>
    <d v="2008-01-31T00:00:00"/>
    <d v="2008-02-08T00:00:00"/>
    <s v="Yes"/>
    <s v="X Operations-Citrus County"/>
    <x v="1"/>
  </r>
  <r>
    <s v="AA"/>
    <s v="3000"/>
    <s v="FLJE00018783"/>
    <s v="CF20-OP320-6120-8870"/>
    <s v="CF20"/>
    <s v="OP320"/>
    <s v="6120"/>
    <x v="2"/>
    <s v=" "/>
    <n v="0.27"/>
    <s v="CN105 Payroll Accrual 1"/>
    <x v="0"/>
    <s v="Z_CN105_PA1"/>
    <s v="Recipient Acct"/>
    <d v="2008-01-31T00:00:00"/>
    <d v="2008-02-08T00:00:00"/>
    <s v="Yes"/>
    <s v="X Operations-Citrus County"/>
    <x v="1"/>
  </r>
  <r>
    <s v="E4SE-ADJ"/>
    <s v="CF00"/>
    <s v="JRNL00038669"/>
    <s v="CF10-FC300-7290-8870"/>
    <s v="CF10"/>
    <s v="FC300"/>
    <s v="7290"/>
    <x v="2"/>
    <s v=""/>
    <n v="9.1"/>
    <s v="Charge 6 FFT75"/>
    <x v="0"/>
    <s v=""/>
    <s v="JRNL00038669"/>
    <d v="2008-12-31T00:00:00"/>
    <d v="2009-01-05T00:00:00"/>
    <s v="Yes"/>
    <s v="X Facilities-Florida"/>
    <x v="3"/>
  </r>
  <r>
    <s v="PD"/>
    <s v="3000"/>
    <s v="FLJE00019367"/>
    <s v="CF10-OP310-6110-8940"/>
    <s v="CF10"/>
    <s v="OP310"/>
    <s v="6110"/>
    <x v="6"/>
    <s v=""/>
    <n v="489.24"/>
    <s v="PDTR-0814CUCW"/>
    <x v="0"/>
    <s v="FVN05485"/>
    <s v="FLJE00019367"/>
    <d v="2008-04-04T00:00:00"/>
    <d v="2008-04-04T00:00:00"/>
    <s v="Yes"/>
    <s v="X Operations-Tri-County"/>
    <x v="0"/>
  </r>
  <r>
    <s v="E4SE-ADJ"/>
    <s v="CF00"/>
    <s v="JRNL00038669"/>
    <s v="CF10-FC300-7290-8870"/>
    <s v="CF10"/>
    <s v="FC300"/>
    <s v="7290"/>
    <x v="2"/>
    <s v=""/>
    <n v="285"/>
    <s v="Charge 38 FANTS"/>
    <x v="0"/>
    <s v=""/>
    <s v="JRNL00038669"/>
    <d v="2008-12-31T00:00:00"/>
    <d v="2009-01-05T00:00:00"/>
    <s v="Yes"/>
    <s v="X Facilities-Florida"/>
    <x v="3"/>
  </r>
  <r>
    <s v="PY"/>
    <s v="CU00"/>
    <s v="JRNL00027255"/>
    <s v="CF10-OP310-6110-8870"/>
    <s v="CF10"/>
    <s v="OP310"/>
    <s v="6110"/>
    <x v="2"/>
    <s v=""/>
    <n v="291.83"/>
    <s v="CU W27-Salaries"/>
    <x v="0"/>
    <s v=""/>
    <s v="JRNL00027255"/>
    <d v="2008-06-30T00:00:00"/>
    <d v="2008-07-02T00:00:00"/>
    <s v="Yes"/>
    <s v="X Operations-Tri-County"/>
    <x v="0"/>
  </r>
  <r>
    <s v="PY"/>
    <s v="CU00"/>
    <s v="JRNL00027255"/>
    <s v="CF10-OP310-6110-8930"/>
    <s v="CF10"/>
    <s v="OP310"/>
    <s v="6110"/>
    <x v="3"/>
    <s v=""/>
    <n v="16.62"/>
    <s v="CU W27-Salaries"/>
    <x v="0"/>
    <s v=""/>
    <s v="JRNL00027255"/>
    <d v="2008-06-30T00:00:00"/>
    <d v="2008-07-02T00:00:00"/>
    <s v="Yes"/>
    <s v="X Operations-Tri-County"/>
    <x v="0"/>
  </r>
  <r>
    <s v="PY"/>
    <s v="CU00"/>
    <s v="JRNL00027255"/>
    <s v="CF00-OP300-6110-8870"/>
    <s v="CF00"/>
    <s v="OP300"/>
    <s v="6110"/>
    <x v="2"/>
    <s v=""/>
    <n v="244.38"/>
    <s v="CU W27-Salaries"/>
    <x v="0"/>
    <s v=""/>
    <s v="JRNL00027255"/>
    <d v="2008-06-30T00:00:00"/>
    <d v="2008-07-02T00:00:00"/>
    <s v="Yes"/>
    <s v="X Engineering and Measurement"/>
    <x v="0"/>
  </r>
  <r>
    <s v="PY"/>
    <s v="CU00"/>
    <s v="JRNL00027255"/>
    <s v="CF00-OP300-6110-8900"/>
    <s v="CF00"/>
    <s v="OP300"/>
    <s v="6110"/>
    <x v="4"/>
    <s v=""/>
    <n v="244.37"/>
    <s v="CU W27-Salaries"/>
    <x v="0"/>
    <s v=""/>
    <s v="JRNL00027255"/>
    <d v="2008-06-30T00:00:00"/>
    <d v="2008-07-02T00:00:00"/>
    <s v="Yes"/>
    <s v="X Engineering and Measurement"/>
    <x v="0"/>
  </r>
  <r>
    <s v="PD"/>
    <s v="3000"/>
    <s v="FLJE00019367"/>
    <s v="CF00-OP300-6110-8890"/>
    <s v="CF00"/>
    <s v="OP300"/>
    <s v="6110"/>
    <x v="1"/>
    <s v=""/>
    <n v="216.6"/>
    <s v="PDTR-0814CUCW"/>
    <x v="0"/>
    <s v="FVN00596"/>
    <s v="FLJE00019367"/>
    <d v="2008-04-04T00:00:00"/>
    <d v="2008-04-04T00:00:00"/>
    <s v="Yes"/>
    <s v="X Engineering and Measurement"/>
    <x v="0"/>
  </r>
  <r>
    <s v="PD"/>
    <s v="3000"/>
    <s v="FLJE00019367"/>
    <s v="CF00-OP300-6110-8900"/>
    <s v="CF00"/>
    <s v="OP300"/>
    <s v="6110"/>
    <x v="4"/>
    <s v=""/>
    <n v="270.75"/>
    <s v="PDTR-0814CUCW"/>
    <x v="0"/>
    <s v="FVN00596"/>
    <s v="FLJE00019367"/>
    <d v="2008-04-04T00:00:00"/>
    <d v="2008-04-04T00:00:00"/>
    <s v="Yes"/>
    <s v="X Engineering and Measurement"/>
    <x v="0"/>
  </r>
  <r>
    <s v="PD"/>
    <s v="3000"/>
    <s v="FLJE00019367"/>
    <s v="CF00-OP300-6110-8910"/>
    <s v="CF00"/>
    <s v="OP300"/>
    <s v="6110"/>
    <x v="5"/>
    <s v=""/>
    <n v="36.1"/>
    <s v="PDTR-0814CUCW"/>
    <x v="0"/>
    <s v="FVN00596"/>
    <s v="FLJE00019367"/>
    <d v="2008-04-04T00:00:00"/>
    <d v="2008-04-04T00:00:00"/>
    <s v="Yes"/>
    <s v="X Engineering and Measurement"/>
    <x v="0"/>
  </r>
  <r>
    <s v="PD"/>
    <s v="3000"/>
    <s v="FLJE00019367"/>
    <s v="CF10-OP310-6110-8920"/>
    <s v="CF10"/>
    <s v="OP310"/>
    <s v="6110"/>
    <x v="0"/>
    <s v=""/>
    <n v="27.12"/>
    <s v="PDTR-0814CUCW"/>
    <x v="0"/>
    <s v="FVN00293"/>
    <s v="FLJE00019367"/>
    <d v="2008-04-04T00:00:00"/>
    <d v="2008-04-04T00:00:00"/>
    <s v="Yes"/>
    <s v="X Operations-Tri-County"/>
    <x v="0"/>
  </r>
  <r>
    <s v="PD"/>
    <s v="3000"/>
    <s v="FLJE00019367"/>
    <s v="CF10-OP310-6110-8930"/>
    <s v="CF10"/>
    <s v="OP310"/>
    <s v="6110"/>
    <x v="3"/>
    <s v=""/>
    <n v="474.53"/>
    <s v="PDTR-0814CUCW"/>
    <x v="0"/>
    <s v="FVN00921"/>
    <s v="FLJE00019367"/>
    <d v="2008-04-04T00:00:00"/>
    <d v="2008-04-04T00:00:00"/>
    <s v="Yes"/>
    <s v="X Operations-Tri-County"/>
    <x v="0"/>
  </r>
  <r>
    <s v="PD"/>
    <s v="3000"/>
    <s v="FLJE00019367"/>
    <s v="CF10-OP310-6110-8870"/>
    <s v="CF10"/>
    <s v="OP310"/>
    <s v="6110"/>
    <x v="2"/>
    <s v=""/>
    <n v="129.12"/>
    <s v="PDTR-0814CUCW"/>
    <x v="0"/>
    <s v="FVN00922"/>
    <s v="FLJE00019367"/>
    <d v="2008-04-04T00:00:00"/>
    <d v="2008-04-04T00:00:00"/>
    <s v="Yes"/>
    <s v="X Operations-Tri-County"/>
    <x v="0"/>
  </r>
  <r>
    <s v="PD"/>
    <s v="3000"/>
    <s v="FLJE00019367"/>
    <s v="CF00-OP300-6110-8900"/>
    <s v="CF00"/>
    <s v="OP300"/>
    <s v="6110"/>
    <x v="4"/>
    <s v=""/>
    <n v="142.52000000000001"/>
    <s v="PDTR-0814CUCW"/>
    <x v="0"/>
    <s v="FVN00837"/>
    <s v="FLJE00019367"/>
    <d v="2008-04-04T00:00:00"/>
    <d v="2008-04-04T00:00:00"/>
    <s v="Yes"/>
    <s v="X Engineering and Measurement"/>
    <x v="0"/>
  </r>
  <r>
    <s v="PD"/>
    <s v="3000"/>
    <s v="FLJE00019367"/>
    <s v="CF00-OP300-6110-8910"/>
    <s v="CF00"/>
    <s v="OP300"/>
    <s v="6110"/>
    <x v="5"/>
    <s v=""/>
    <n v="61.08"/>
    <s v="PDTR-0814CUCW"/>
    <x v="0"/>
    <s v="FVN00837"/>
    <s v="FLJE00019367"/>
    <d v="2008-04-04T00:00:00"/>
    <d v="2008-04-04T00:00:00"/>
    <s v="Yes"/>
    <s v="X Engineering and Measurement"/>
    <x v="0"/>
  </r>
  <r>
    <s v="PD"/>
    <s v="3000"/>
    <s v="FLJE00019367"/>
    <s v="CF00-OP300-6110-8900"/>
    <s v="CF00"/>
    <s v="OP300"/>
    <s v="6110"/>
    <x v="4"/>
    <s v=""/>
    <n v="81.44"/>
    <s v="PDTR-0814CUCW"/>
    <x v="0"/>
    <s v="FVN00837"/>
    <s v="FLJE00019367"/>
    <d v="2008-04-04T00:00:00"/>
    <d v="2008-04-04T00:00:00"/>
    <s v="Yes"/>
    <s v="X Engineering and Measurement"/>
    <x v="0"/>
  </r>
  <r>
    <s v="E4SE-ADJ"/>
    <s v="CF00"/>
    <s v="JRNL00038669"/>
    <s v="CF10-FC300-7290-8870"/>
    <s v="CF10"/>
    <s v="FC300"/>
    <s v="7290"/>
    <x v="2"/>
    <s v=""/>
    <n v="189.9"/>
    <s v="Charge 3 FCB150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10-FC300-7290-8870"/>
    <s v="CF10"/>
    <s v="FC300"/>
    <s v="7290"/>
    <x v="2"/>
    <s v=""/>
    <n v="12.93"/>
    <s v="Charge 3 FTL025"/>
    <x v="0"/>
    <s v=""/>
    <s v="JRNL00038669"/>
    <d v="2008-12-31T00:00:00"/>
    <d v="2009-01-05T00:00:00"/>
    <s v="Yes"/>
    <s v="X Facilities-Florida"/>
    <x v="3"/>
  </r>
  <r>
    <s v="E4SE-ADJ"/>
    <s v="CF00"/>
    <s v="JRNL00038669"/>
    <s v="CF20-FC300-7830-8870"/>
    <s v="CF20"/>
    <s v="FC300"/>
    <s v="7830"/>
    <x v="2"/>
    <s v=""/>
    <n v="237.21"/>
    <s v="Charge 3 FAN117"/>
    <x v="0"/>
    <s v=""/>
    <s v="JRNL00038669"/>
    <d v="2008-12-31T00:00:00"/>
    <d v="2009-01-05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30.58"/>
    <s v="FEP400"/>
    <x v="0"/>
    <s v=""/>
    <s v="JRNL00031420"/>
    <d v="2008-08-31T00:00:00"/>
    <d v="2008-09-04T00:00:00"/>
    <s v="Yes"/>
    <s v="X Facilities-Florida"/>
    <x v="2"/>
  </r>
  <r>
    <s v="E4SE-ADJ"/>
    <s v="CF00"/>
    <s v="JRNL00038669"/>
    <s v="CF10-FC300-7290-8870"/>
    <s v="CF10"/>
    <s v="FC300"/>
    <s v="7290"/>
    <x v="2"/>
    <s v=""/>
    <n v="16.02"/>
    <s v="Charge 1 FCB350"/>
    <x v="0"/>
    <s v=""/>
    <s v="JRNL00038669"/>
    <d v="2008-12-31T00:00:00"/>
    <d v="2009-01-05T00:00:00"/>
    <s v="Yes"/>
    <s v="X Facilities-Florida"/>
    <x v="3"/>
  </r>
  <r>
    <s v="PD"/>
    <s v="3000"/>
    <s v="FLJE00018894"/>
    <s v="CF20-OP320-6110-8870"/>
    <s v="CF20"/>
    <s v="OP320"/>
    <s v="6110"/>
    <x v="2"/>
    <s v=""/>
    <n v="55.04"/>
    <s v="PDTR-0807CUCW"/>
    <x v="0"/>
    <s v="FVN05535"/>
    <s v="FLJE00018894"/>
    <d v="2008-02-18T00:00:00"/>
    <d v="2008-02-26T00:00:00"/>
    <s v="Yes"/>
    <s v="X Operations-Citrus County"/>
    <x v="0"/>
  </r>
  <r>
    <s v="PD"/>
    <s v="3000"/>
    <s v="FLJE00018894"/>
    <s v="CF20-OP320-6110-8870"/>
    <s v="CF20"/>
    <s v="OP320"/>
    <s v="6110"/>
    <x v="2"/>
    <s v=""/>
    <n v="116.76"/>
    <s v="PDTR-0807CUCW"/>
    <x v="0"/>
    <s v="FVN00876"/>
    <s v="FLJE00018894"/>
    <d v="2008-02-18T00:00:00"/>
    <d v="2008-02-26T00:00:00"/>
    <s v="Yes"/>
    <s v="X Operations-Citrus County"/>
    <x v="0"/>
  </r>
  <r>
    <s v="PD"/>
    <s v="3000"/>
    <s v="FLJE00018894"/>
    <s v="CF10-OP310-6110-8930"/>
    <s v="CF10"/>
    <s v="OP310"/>
    <s v="6110"/>
    <x v="3"/>
    <s v=""/>
    <n v="193.9"/>
    <s v="PDTR-0807CUCW"/>
    <x v="0"/>
    <s v="FVN00921"/>
    <s v="FLJE00018894"/>
    <d v="2008-02-18T00:00:00"/>
    <d v="2008-02-26T00:00:00"/>
    <s v="Yes"/>
    <s v="X Operations-Tri-County"/>
    <x v="0"/>
  </r>
  <r>
    <s v="PY"/>
    <s v="CU00"/>
    <s v="JRNL00033318"/>
    <s v="CF10-OP310-6110-8930"/>
    <s v="CF10"/>
    <s v="OP310"/>
    <s v="6110"/>
    <x v="3"/>
    <s v=""/>
    <n v="277.77999999999997"/>
    <s v="CU W40-Salaries"/>
    <x v="0"/>
    <s v=""/>
    <s v="JRNL00033318"/>
    <d v="2008-10-03T00:00:00"/>
    <d v="2008-10-01T00:00:00"/>
    <s v="Yes"/>
    <s v="X Operations-Tri-County"/>
    <x v="0"/>
  </r>
  <r>
    <s v="PY"/>
    <s v="CU00"/>
    <s v="JRNL00033318"/>
    <s v="CF10-OP310-6110-8940"/>
    <s v="CF10"/>
    <s v="OP310"/>
    <s v="6110"/>
    <x v="6"/>
    <s v=""/>
    <n v="27.18"/>
    <s v="CU W40-Salaries"/>
    <x v="0"/>
    <s v=""/>
    <s v="JRNL00033318"/>
    <d v="2008-10-03T00:00:00"/>
    <d v="2008-10-01T00:00:00"/>
    <s v="Yes"/>
    <s v="X Operations-Tri-County"/>
    <x v="0"/>
  </r>
  <r>
    <s v="PY"/>
    <s v="CU00"/>
    <s v="JRNL00033318"/>
    <s v="CF00-OP310-6110-8870"/>
    <s v="CF00"/>
    <s v="OP310"/>
    <s v="6110"/>
    <x v="2"/>
    <s v=""/>
    <n v="68.06"/>
    <s v="CU W40-Salaries"/>
    <x v="0"/>
    <s v=""/>
    <s v="JRNL00033318"/>
    <d v="2008-10-03T00:00:00"/>
    <d v="2008-10-01T00:00:00"/>
    <s v="Yes"/>
    <s v="X Operations-Tri-County"/>
    <x v="0"/>
  </r>
  <r>
    <s v="PY"/>
    <s v="CU00"/>
    <s v="JRNL00033318"/>
    <s v="CF10-OP310-6110-8870"/>
    <s v="CF10"/>
    <s v="OP310"/>
    <s v="6110"/>
    <x v="2"/>
    <s v=""/>
    <n v="312.64"/>
    <s v="CU W40-Salaries"/>
    <x v="0"/>
    <s v=""/>
    <s v="JRNL00033318"/>
    <d v="2008-10-03T00:00:00"/>
    <d v="2008-10-01T00:00:00"/>
    <s v="Yes"/>
    <s v="X Operations-Tri-County"/>
    <x v="0"/>
  </r>
  <r>
    <s v="E4SE-ADJ"/>
    <s v="CF00"/>
    <s v="JRNL00038669"/>
    <s v="CF10-FC300-7290-8870"/>
    <s v="CF10"/>
    <s v="FC300"/>
    <s v="7290"/>
    <x v="2"/>
    <s v=""/>
    <n v="-602.87"/>
    <s v="Return to Stock 19 FLM1"/>
    <x v="0"/>
    <s v=""/>
    <s v="JRNL00038669"/>
    <d v="2008-12-31T00:00:00"/>
    <d v="2009-01-05T00:00:00"/>
    <s v="Yes"/>
    <s v="X Facilities-Florida"/>
    <x v="3"/>
  </r>
  <r>
    <s v="AA"/>
    <s v="CU00"/>
    <s v="JRNL00029283"/>
    <s v="CF00-OP310-6250-8870"/>
    <s v="CF00"/>
    <s v="OP310"/>
    <s v="6250"/>
    <x v="2"/>
    <s v=" "/>
    <n v="3.43"/>
    <s v="Clear OP310 Pay and Dept"/>
    <x v="0"/>
    <s v="5_OP310_PD"/>
    <s v="Recipient Acct"/>
    <d v="2008-07-31T00:00:00"/>
    <d v="2008-08-05T00:00:00"/>
    <s v="Yes"/>
    <s v="X Operations-Tri-County"/>
    <x v="13"/>
  </r>
  <r>
    <s v="AA"/>
    <s v="CU00"/>
    <s v="JRNL00029283"/>
    <s v="CF10-OP310-6230-8930"/>
    <s v="CF10"/>
    <s v="OP310"/>
    <s v="6230"/>
    <x v="3"/>
    <s v=" "/>
    <n v="4.9400000000000004"/>
    <s v="Clear OP310 Pay and Dept"/>
    <x v="0"/>
    <s v="5_OP310_PD"/>
    <s v="Recipient Acct"/>
    <d v="2008-07-31T00:00:00"/>
    <d v="2008-08-05T00:00:00"/>
    <s v="Yes"/>
    <s v="X Operations-Tri-County"/>
    <x v="14"/>
  </r>
  <r>
    <s v="AA"/>
    <s v="CU00"/>
    <s v="JRNL00029283"/>
    <s v="CF00-OP310-6240-8870"/>
    <s v="CF00"/>
    <s v="OP310"/>
    <s v="6240"/>
    <x v="2"/>
    <s v=" "/>
    <n v="6.25"/>
    <s v="Clear OP310 Pay and Dept"/>
    <x v="0"/>
    <s v="5_OP310_PD"/>
    <s v="Recipient Acct"/>
    <d v="2008-07-31T00:00:00"/>
    <d v="2008-08-05T00:00:00"/>
    <s v="Yes"/>
    <s v="X Operations-Tri-County"/>
    <x v="10"/>
  </r>
  <r>
    <s v="AA"/>
    <s v="CU00"/>
    <s v="JRNL00029283"/>
    <s v="CF10-OP310-6230-8870"/>
    <s v="CF10"/>
    <s v="OP310"/>
    <s v="6230"/>
    <x v="2"/>
    <s v=" "/>
    <n v="9.17"/>
    <s v="Clear OP310 Pay and Dept"/>
    <x v="0"/>
    <s v="5_OP310_PD"/>
    <s v="Recipient Acct"/>
    <d v="2008-07-31T00:00:00"/>
    <d v="2008-08-05T00:00:00"/>
    <s v="Yes"/>
    <s v="X Operations-Tri-County"/>
    <x v="14"/>
  </r>
  <r>
    <s v="AA"/>
    <s v="CU00"/>
    <s v="JRNL00029283"/>
    <s v="CF10-OP310-6230-8920"/>
    <s v="CF10"/>
    <s v="OP310"/>
    <s v="6230"/>
    <x v="0"/>
    <s v=" "/>
    <n v="2.0499999999999998"/>
    <s v="Clear OP310 Pay and Dept"/>
    <x v="0"/>
    <s v="5_OP310_PD"/>
    <s v="Recipient Acct"/>
    <d v="2008-07-31T00:00:00"/>
    <d v="2008-08-05T00:00:00"/>
    <s v="Yes"/>
    <s v="X Operations-Tri-County"/>
    <x v="14"/>
  </r>
  <r>
    <s v="AA"/>
    <s v="CU00"/>
    <s v="JRNL00029283"/>
    <s v="CF10-OP310-6210-8920"/>
    <s v="CF10"/>
    <s v="OP310"/>
    <s v="6210"/>
    <x v="0"/>
    <s v=" "/>
    <n v="2.14"/>
    <s v="Clear OP310 Pay and Dept"/>
    <x v="0"/>
    <s v="5_OP310_PD"/>
    <s v="Recipient Acct"/>
    <d v="2008-07-31T00:00:00"/>
    <d v="2008-08-05T00:00:00"/>
    <s v="Yes"/>
    <s v="X Operations-Tri-County"/>
    <x v="12"/>
  </r>
  <r>
    <s v="AA"/>
    <s v="CU00"/>
    <s v="JRNL00029283"/>
    <s v="CF10-OP310-6210-8930"/>
    <s v="CF10"/>
    <s v="OP310"/>
    <s v="6210"/>
    <x v="3"/>
    <s v=" "/>
    <n v="5.17"/>
    <s v="Clear OP310 Pay and Dept"/>
    <x v="0"/>
    <s v="5_OP310_PD"/>
    <s v="Recipient Acct"/>
    <d v="2008-07-31T00:00:00"/>
    <d v="2008-08-05T00:00:00"/>
    <s v="Yes"/>
    <s v="X Operations-Tri-County"/>
    <x v="12"/>
  </r>
  <r>
    <s v="AA"/>
    <s v="CU00"/>
    <s v="JRNL00029283"/>
    <s v="CF00-OP310-6230-8870"/>
    <s v="CF00"/>
    <s v="OP310"/>
    <s v="6230"/>
    <x v="2"/>
    <s v=" "/>
    <n v="1.54"/>
    <s v="Clear OP310 Pay and Dept"/>
    <x v="0"/>
    <s v="5_OP310_PD"/>
    <s v="Recipient Acct"/>
    <d v="2008-07-31T00:00:00"/>
    <d v="2008-08-05T00:00:00"/>
    <s v="Yes"/>
    <s v="X Operations-Tri-County"/>
    <x v="14"/>
  </r>
  <r>
    <s v="AA"/>
    <s v="CU00"/>
    <s v="JRNL00029283"/>
    <s v="CF00-OP310-6210-8870"/>
    <s v="CF00"/>
    <s v="OP310"/>
    <s v="6210"/>
    <x v="2"/>
    <s v=" "/>
    <n v="1.61"/>
    <s v="Clear OP310 Pay and Dept"/>
    <x v="0"/>
    <s v="5_OP310_PD"/>
    <s v="Recipient Acct"/>
    <d v="2008-07-31T00:00:00"/>
    <d v="2008-08-05T00:00:00"/>
    <s v="Yes"/>
    <s v="X Operations-Tri-County"/>
    <x v="12"/>
  </r>
  <r>
    <s v="PY"/>
    <s v="CU00"/>
    <s v="JRNL00031497"/>
    <s v="CF00-OP300-6110-8890"/>
    <s v="CF00"/>
    <s v="OP300"/>
    <s v="6110"/>
    <x v="1"/>
    <s v=""/>
    <n v="122.19"/>
    <s v="CU W36-Salaries"/>
    <x v="0"/>
    <s v=""/>
    <s v="JRNL00031497"/>
    <d v="2008-09-05T00:00:00"/>
    <d v="2008-10-01T00:00:00"/>
    <s v="Yes"/>
    <s v="X Engineering and Measurement"/>
    <x v="0"/>
  </r>
  <r>
    <s v="PY"/>
    <s v="CU00"/>
    <s v="JRNL00031497"/>
    <s v="CF00-OP300-6110-8900"/>
    <s v="CF00"/>
    <s v="OP300"/>
    <s v="6110"/>
    <x v="4"/>
    <s v=""/>
    <n v="346.19"/>
    <s v="CU W36-Salaries"/>
    <x v="0"/>
    <s v=""/>
    <s v="JRNL00031497"/>
    <d v="2008-09-05T00:00:00"/>
    <d v="2008-10-01T00:00:00"/>
    <s v="Yes"/>
    <s v="X Engineering and Measurement"/>
    <x v="0"/>
  </r>
  <r>
    <s v="PY"/>
    <s v="CU00"/>
    <s v="JRNL00031497"/>
    <s v="CF00-OP300-6110-8910"/>
    <s v="CF00"/>
    <s v="OP300"/>
    <s v="6110"/>
    <x v="5"/>
    <s v=""/>
    <n v="142.55000000000001"/>
    <s v="CU W36-Salaries"/>
    <x v="0"/>
    <s v=""/>
    <s v="JRNL00031497"/>
    <d v="2008-09-05T00:00:00"/>
    <d v="2008-10-01T00:00:00"/>
    <s v="Yes"/>
    <s v="X Engineering and Measurement"/>
    <x v="0"/>
  </r>
  <r>
    <s v="PY"/>
    <s v="CU00"/>
    <s v="JRNL00031497"/>
    <s v="CF00-OP300-6110-8930"/>
    <s v="CF00"/>
    <s v="OP300"/>
    <s v="6110"/>
    <x v="3"/>
    <s v=""/>
    <n v="153.63999999999999"/>
    <s v="CU W36-Salaries"/>
    <x v="0"/>
    <s v=""/>
    <s v="JRNL00031497"/>
    <d v="2008-09-05T00:00:00"/>
    <d v="2008-10-01T00:00:00"/>
    <s v="Yes"/>
    <s v="X Engineering and Measurement"/>
    <x v="0"/>
  </r>
  <r>
    <s v="AA"/>
    <s v="3000"/>
    <s v="FLJE00019031"/>
    <s v="CF10-OP310-6120-8930"/>
    <s v="CF10"/>
    <s v="OP310"/>
    <s v="6120"/>
    <x v="3"/>
    <s v=" "/>
    <n v="46.97"/>
    <s v="SV103 Payroll Accrual 1"/>
    <x v="0"/>
    <s v="Z_SV103_PA1"/>
    <s v="Recipient Acct"/>
    <d v="2008-02-29T00:00:00"/>
    <d v="2008-03-05T00:00:00"/>
    <s v="Yes"/>
    <s v="X Operations-Tri-County"/>
    <x v="1"/>
  </r>
  <r>
    <s v="AA"/>
    <s v="3000"/>
    <s v="FLJE00019031"/>
    <s v="CF10-OP310-6110-8890"/>
    <s v="CF10"/>
    <s v="OP310"/>
    <s v="6110"/>
    <x v="1"/>
    <s v=" "/>
    <n v="17.8"/>
    <s v="SV103 Payroll Accrual 1"/>
    <x v="0"/>
    <s v="Z_SV103_PA1"/>
    <s v="Recipient Acct"/>
    <d v="2008-02-29T00:00:00"/>
    <d v="2008-03-05T00:00:00"/>
    <s v="Yes"/>
    <s v="X Operations-Tri-County"/>
    <x v="0"/>
  </r>
  <r>
    <s v="AA"/>
    <s v="3000"/>
    <s v="FLJE00019031"/>
    <s v="CF10-OP310-6110-8920"/>
    <s v="CF10"/>
    <s v="OP310"/>
    <s v="6110"/>
    <x v="0"/>
    <s v=" "/>
    <n v="57.08"/>
    <s v="SV103 Payroll Accrual 1"/>
    <x v="0"/>
    <s v="Z_SV103_PA1"/>
    <s v="Recipient Acct"/>
    <d v="2008-02-29T00:00:00"/>
    <d v="2008-03-05T00:00:00"/>
    <s v="Yes"/>
    <s v="X Operations-Tri-County"/>
    <x v="0"/>
  </r>
  <r>
    <s v="AA"/>
    <s v="3000"/>
    <s v="FLJE00019031"/>
    <s v="CF10-OP310-6110-8930"/>
    <s v="CF10"/>
    <s v="OP310"/>
    <s v="6110"/>
    <x v="3"/>
    <s v=" "/>
    <n v="275.94"/>
    <s v="SV103 Payroll Accrual 1"/>
    <x v="0"/>
    <s v="Z_SV103_PA1"/>
    <s v="Recipient Acct"/>
    <d v="2008-02-29T00:00:00"/>
    <d v="2008-03-05T00:00:00"/>
    <s v="Yes"/>
    <s v="X Operations-Tri-County"/>
    <x v="0"/>
  </r>
  <r>
    <s v="AA"/>
    <s v="3000"/>
    <s v="FLJE00019317"/>
    <s v="CF10-OP310-6120-8930"/>
    <s v="CF10"/>
    <s v="OP310"/>
    <s v="6120"/>
    <x v="3"/>
    <s v=" "/>
    <n v="57.48"/>
    <s v="SV103 Payroll Accrual 1"/>
    <x v="0"/>
    <s v="Z_SV103_PA1"/>
    <s v="Recipient Acct"/>
    <d v="2008-03-31T00:00:00"/>
    <d v="2008-04-03T00:00:00"/>
    <s v="Yes"/>
    <s v="X Operations-Tri-County"/>
    <x v="1"/>
  </r>
  <r>
    <s v="AA"/>
    <s v="3000"/>
    <s v="FLJE00019317"/>
    <s v="CF10-OP310-6120-8930"/>
    <s v="CF10"/>
    <s v="OP310"/>
    <s v="6120"/>
    <x v="3"/>
    <s v=" "/>
    <n v="20.16"/>
    <s v="SV103 Payroll Accrual 1"/>
    <x v="0"/>
    <s v="Z_SV103_PA1"/>
    <s v="Recipient Acct"/>
    <d v="2008-03-31T00:00:00"/>
    <d v="2008-04-03T00:00:00"/>
    <s v="Yes"/>
    <s v="X Operations-Tri-County"/>
    <x v="1"/>
  </r>
  <r>
    <s v="AA"/>
    <s v="3000"/>
    <s v="FLJE00019317"/>
    <s v="CF10-OP310-6110-8930"/>
    <s v="CF10"/>
    <s v="OP310"/>
    <s v="6110"/>
    <x v="3"/>
    <s v=" "/>
    <n v="279.93"/>
    <s v="SV103 Payroll Accrual 1"/>
    <x v="0"/>
    <s v="Z_SV103_PA1"/>
    <s v="Recipient Acct"/>
    <d v="2008-03-31T00:00:00"/>
    <d v="2008-04-03T00:00:00"/>
    <s v="Yes"/>
    <s v="X Operations-Tri-County"/>
    <x v="0"/>
  </r>
  <r>
    <s v="PD"/>
    <s v="3000"/>
    <s v="FLJE00019184"/>
    <s v="CF10-OP310-6110-8940"/>
    <s v="CF10"/>
    <s v="OP310"/>
    <s v="6110"/>
    <x v="6"/>
    <s v=""/>
    <n v="407.7"/>
    <s v="PDTR-0812CUCW"/>
    <x v="0"/>
    <s v="FVN05485"/>
    <s v="FLJE00019184"/>
    <d v="2008-03-20T00:00:00"/>
    <d v="2008-03-20T00:00:00"/>
    <s v="Yes"/>
    <s v="X Operations-Tri-County"/>
    <x v="0"/>
  </r>
  <r>
    <s v="PD"/>
    <s v="3000"/>
    <s v="FLJE00019184"/>
    <s v="CF20-OP320-6110-8870"/>
    <s v="CF20"/>
    <s v="OP320"/>
    <s v="6110"/>
    <x v="2"/>
    <s v=""/>
    <n v="247.68"/>
    <s v="PDTR-0812CUCW"/>
    <x v="0"/>
    <s v="FVN05535"/>
    <s v="FLJE00019184"/>
    <d v="2008-03-20T00:00:00"/>
    <d v="2008-03-20T00:00:00"/>
    <s v="Yes"/>
    <s v="X Operations-Citrus County"/>
    <x v="0"/>
  </r>
  <r>
    <s v="PD"/>
    <s v="3000"/>
    <s v="FLJE00019184"/>
    <s v="CF00-OP300-6110-8870"/>
    <s v="CF00"/>
    <s v="OP300"/>
    <s v="6110"/>
    <x v="2"/>
    <s v=""/>
    <n v="90.25"/>
    <s v="PDTR-0812CUCW"/>
    <x v="0"/>
    <s v="FVN00596"/>
    <s v="FLJE00019184"/>
    <d v="2008-03-20T00:00:00"/>
    <d v="2008-03-20T00:00:00"/>
    <s v="Yes"/>
    <s v="X Engineering and Measurement"/>
    <x v="0"/>
  </r>
  <r>
    <s v="PD"/>
    <s v="3000"/>
    <s v="FLJE00019184"/>
    <s v="CF00-OP300-6110-8890"/>
    <s v="CF00"/>
    <s v="OP300"/>
    <s v="6110"/>
    <x v="1"/>
    <s v=""/>
    <n v="270.75"/>
    <s v="PDTR-0812CUCW"/>
    <x v="0"/>
    <s v="FVN00596"/>
    <s v="FLJE00019184"/>
    <d v="2008-03-20T00:00:00"/>
    <d v="2008-03-20T00:00:00"/>
    <s v="Yes"/>
    <s v="X Engineering and Measurement"/>
    <x v="0"/>
  </r>
  <r>
    <s v="PD"/>
    <s v="3000"/>
    <s v="FLJE00019184"/>
    <s v="CF00-OP300-6110-8900"/>
    <s v="CF00"/>
    <s v="OP300"/>
    <s v="6110"/>
    <x v="4"/>
    <s v=""/>
    <n v="54.15"/>
    <s v="PDTR-0812CUCW"/>
    <x v="0"/>
    <s v="FVN00596"/>
    <s v="FLJE00019184"/>
    <d v="2008-03-20T00:00:00"/>
    <d v="2008-03-20T00:00:00"/>
    <s v="Yes"/>
    <s v="X Engineering and Measurement"/>
    <x v="0"/>
  </r>
  <r>
    <s v="PD"/>
    <s v="3000"/>
    <s v="FLJE00019184"/>
    <s v="CF10-OP310-6110-8930"/>
    <s v="CF10"/>
    <s v="OP310"/>
    <s v="6110"/>
    <x v="3"/>
    <s v=""/>
    <n v="214.3"/>
    <s v="PDTR-0812CUCW"/>
    <x v="0"/>
    <s v="FVN00921"/>
    <s v="FLJE00019184"/>
    <d v="2008-03-20T00:00:00"/>
    <d v="2008-03-20T00:00:00"/>
    <s v="Yes"/>
    <s v="X Operations-Tri-County"/>
    <x v="0"/>
  </r>
  <r>
    <s v="PD"/>
    <s v="3000"/>
    <s v="FLJE00019184"/>
    <s v="CF10-OP310-6110-8870"/>
    <s v="CF10"/>
    <s v="OP310"/>
    <s v="6110"/>
    <x v="2"/>
    <s v=""/>
    <n v="129.12"/>
    <s v="PDTR-0812CUCW"/>
    <x v="0"/>
    <s v="FVN00922"/>
    <s v="FLJE00019184"/>
    <d v="2008-03-20T00:00:00"/>
    <d v="2008-03-20T00:00:00"/>
    <s v="Yes"/>
    <s v="X Operations-Tri-County"/>
    <x v="0"/>
  </r>
  <r>
    <s v="PD"/>
    <s v="3000"/>
    <s v="FLJE00019184"/>
    <s v="CF00-OP300-6110-8910"/>
    <s v="CF00"/>
    <s v="OP300"/>
    <s v="6110"/>
    <x v="5"/>
    <s v=""/>
    <n v="40.72"/>
    <s v="PDTR-0812CUCW"/>
    <x v="0"/>
    <s v="FVN00837"/>
    <s v="FLJE00019184"/>
    <d v="2008-03-20T00:00:00"/>
    <d v="2008-03-20T00:00:00"/>
    <s v="Yes"/>
    <s v="X Engineering and Measurement"/>
    <x v="0"/>
  </r>
  <r>
    <s v="PD"/>
    <s v="3000"/>
    <s v="FLJE00019184"/>
    <s v="CF20-OP320-6110-8870"/>
    <s v="CF20"/>
    <s v="OP320"/>
    <s v="6110"/>
    <x v="2"/>
    <s v=""/>
    <n v="291.89999999999998"/>
    <s v="PDTR-0812CUCW"/>
    <x v="0"/>
    <s v="FVN00876"/>
    <s v="FLJE00019184"/>
    <d v="2008-03-20T00:00:00"/>
    <d v="2008-03-20T00:00:00"/>
    <s v="Yes"/>
    <s v="X Operations-Citrus County"/>
    <x v="0"/>
  </r>
  <r>
    <s v="PD"/>
    <s v="3000"/>
    <s v="FLJE00019184"/>
    <s v="CF00-OP300-6110-8870"/>
    <s v="CF00"/>
    <s v="OP300"/>
    <s v="6110"/>
    <x v="2"/>
    <s v=""/>
    <n v="162.88"/>
    <s v="PDTR-0812CUCW"/>
    <x v="0"/>
    <s v="FVN00837"/>
    <s v="FLJE00019184"/>
    <d v="2008-03-20T00:00:00"/>
    <d v="2008-03-20T00:00:00"/>
    <s v="Yes"/>
    <s v="X Engineering and Measurement"/>
    <x v="0"/>
  </r>
  <r>
    <s v="PD"/>
    <s v="3000"/>
    <s v="FLJE00019184"/>
    <s v="CF00-OP300-6110-8900"/>
    <s v="CF00"/>
    <s v="OP300"/>
    <s v="6110"/>
    <x v="4"/>
    <s v=""/>
    <n v="81.44"/>
    <s v="PDTR-0812CUCW"/>
    <x v="0"/>
    <s v="FVN00837"/>
    <s v="FLJE00019184"/>
    <d v="2008-03-20T00:00:00"/>
    <d v="2008-03-20T00:00:00"/>
    <s v="Yes"/>
    <s v="X Engineering and Measurement"/>
    <x v="0"/>
  </r>
  <r>
    <s v="SYS-AP"/>
    <s v="3000"/>
    <s v="FLJE00019148"/>
    <s v="CF20-OP320-7290-8870"/>
    <s v="CF20"/>
    <s v="OP320"/>
    <s v="7290"/>
    <x v="2"/>
    <s v=""/>
    <n v="457.28"/>
    <s v="CCI INC"/>
    <x v="0"/>
    <s v="C80357"/>
    <s v="FVO0040250"/>
    <d v="2008-03-11T00:00:00"/>
    <d v="2008-03-12T00:00:00"/>
    <s v="Yes"/>
    <s v="X Operations-Citrus County"/>
    <x v="3"/>
  </r>
  <r>
    <s v="E4SE-ADJ"/>
    <s v="CF00"/>
    <s v="JRNL00038669"/>
    <s v="CF10-FC300-7290-8870"/>
    <s v="CF10"/>
    <s v="FC300"/>
    <s v="7290"/>
    <x v="2"/>
    <s v=""/>
    <n v="-886.2"/>
    <s v="Return to Stock 14 FCB150"/>
    <x v="0"/>
    <s v=""/>
    <s v="JRNL00038669"/>
    <d v="2008-12-31T00:00:00"/>
    <d v="2009-01-05T00:00:00"/>
    <s v="Yes"/>
    <s v="X Facilities-Florida"/>
    <x v="3"/>
  </r>
  <r>
    <s v="PD"/>
    <s v="3000"/>
    <s v="FLJE00018677"/>
    <s v="CF20-OP320-6120-8870"/>
    <s v="CF20"/>
    <s v="OP320"/>
    <s v="6120"/>
    <x v="2"/>
    <s v=""/>
    <n v="160.49"/>
    <s v="PDTO-0804CUCW"/>
    <x v="0"/>
    <s v="FVN00876"/>
    <s v="FLJE00018677"/>
    <d v="2008-01-25T00:00:00"/>
    <d v="2008-01-31T00:00:00"/>
    <s v="Yes"/>
    <s v="X Operations-Citrus County"/>
    <x v="1"/>
  </r>
  <r>
    <s v="AA"/>
    <s v="CU00"/>
    <s v="JRNL00029387"/>
    <s v="CF20-OP320-6120-8870"/>
    <s v="CF20"/>
    <s v="OP320"/>
    <s v="6120"/>
    <x v="2"/>
    <s v=" "/>
    <n v="8.2899999999999991"/>
    <s v="OP320_Payroll Accrual 1B"/>
    <x v="0"/>
    <s v="8_OP320_PA1B"/>
    <s v="Recipient Acct"/>
    <d v="2008-07-31T00:00:00"/>
    <d v="2008-08-06T00:00:00"/>
    <s v="Yes"/>
    <s v="X Operations-Citrus County"/>
    <x v="1"/>
  </r>
  <r>
    <s v="E4SE-ADJ"/>
    <s v="CU00"/>
    <s v="JRNL00038749"/>
    <s v="CF10-FC300-7830-8920"/>
    <s v="CF10"/>
    <s v="FC300"/>
    <s v="7830"/>
    <x v="0"/>
    <s v=""/>
    <n v="63.3"/>
    <s v="FCB150"/>
    <x v="0"/>
    <s v=""/>
    <s v="JRNL00038749"/>
    <d v="2008-12-31T00:00:00"/>
    <d v="2009-01-06T00:00:00"/>
    <s v="Yes"/>
    <s v="X Facilities-Florida"/>
    <x v="2"/>
  </r>
  <r>
    <s v="AA"/>
    <s v="3000"/>
    <s v="FLJE00019318"/>
    <s v="CF10-OP310-6120-8930"/>
    <s v="CF10"/>
    <s v="OP310"/>
    <s v="6120"/>
    <x v="3"/>
    <s v=" "/>
    <n v="-20.16"/>
    <s v="SV103 Payroll Accrual 1"/>
    <x v="0"/>
    <s v="Z_SV103_PA1"/>
    <s v="FLJE00019317"/>
    <d v="2008-04-30T00:00:00"/>
    <d v="2008-05-05T00:00:00"/>
    <s v="Yes"/>
    <s v="X Operations-Tri-County"/>
    <x v="1"/>
  </r>
  <r>
    <s v="AA"/>
    <s v="CU00"/>
    <s v="JRNL00038982"/>
    <s v="CF00-OP300-6390-8870"/>
    <s v="CF00"/>
    <s v="OP300"/>
    <s v="6390"/>
    <x v="2"/>
    <s v=" "/>
    <n v="3.18"/>
    <s v="Clear OP300 Pay and Dept"/>
    <x v="0"/>
    <s v="5_OP300_PD"/>
    <s v="Recipient Acct"/>
    <d v="2008-12-31T00:00:00"/>
    <d v="2009-01-09T00:00:00"/>
    <s v="Yes"/>
    <s v="X Engineering and Measurement"/>
    <x v="7"/>
  </r>
  <r>
    <s v="AA"/>
    <s v="CU00"/>
    <s v="JRNL00038982"/>
    <s v="CF00-OP300-6390-8890"/>
    <s v="CF00"/>
    <s v="OP300"/>
    <s v="6390"/>
    <x v="1"/>
    <s v=" "/>
    <n v="13.91"/>
    <s v="Clear OP300 Pay and Dept"/>
    <x v="0"/>
    <s v="5_OP300_PD"/>
    <s v="Recipient Acct"/>
    <d v="2008-12-31T00:00:00"/>
    <d v="2009-01-09T00:00:00"/>
    <s v="Yes"/>
    <s v="X Engineering and Measurement"/>
    <x v="7"/>
  </r>
  <r>
    <s v="AA"/>
    <s v="CU00"/>
    <s v="JRNL00038982"/>
    <s v="CF00-OP300-6390-8900"/>
    <s v="CF00"/>
    <s v="OP300"/>
    <s v="6390"/>
    <x v="4"/>
    <s v=" "/>
    <n v="8.76"/>
    <s v="Clear OP300 Pay and Dept"/>
    <x v="0"/>
    <s v="5_OP300_PD"/>
    <s v="Recipient Acct"/>
    <d v="2008-12-31T00:00:00"/>
    <d v="2009-01-09T00:00:00"/>
    <s v="Yes"/>
    <s v="X Engineering and Measurement"/>
    <x v="7"/>
  </r>
  <r>
    <s v="AA"/>
    <s v="CU00"/>
    <s v="JRNL00038982"/>
    <s v="CF00-OP300-6390-8910"/>
    <s v="CF00"/>
    <s v="OP300"/>
    <s v="6390"/>
    <x v="5"/>
    <s v=" "/>
    <n v="10.82"/>
    <s v="Clear OP300 Pay and Dept"/>
    <x v="0"/>
    <s v="5_OP300_PD"/>
    <s v="Recipient Acct"/>
    <d v="2008-12-31T00:00:00"/>
    <d v="2009-01-09T00:00:00"/>
    <s v="Yes"/>
    <s v="X Engineering and Measurement"/>
    <x v="7"/>
  </r>
  <r>
    <s v="AA"/>
    <s v="CU00"/>
    <s v="JRNL00038982"/>
    <s v="CF00-OP300-6330-8900"/>
    <s v="CF00"/>
    <s v="OP300"/>
    <s v="6330"/>
    <x v="4"/>
    <s v=" "/>
    <n v="13.28"/>
    <s v="Clear OP300 Pay and Dept"/>
    <x v="0"/>
    <s v="5_OP300_PD"/>
    <s v="Recipient Acct"/>
    <d v="2008-12-31T00:00:00"/>
    <d v="2009-01-09T00:00:00"/>
    <s v="Yes"/>
    <s v="X Engineering and Measurement"/>
    <x v="5"/>
  </r>
  <r>
    <s v="AA"/>
    <s v="CU00"/>
    <s v="JRNL00038982"/>
    <s v="CF00-OP300-6330-8910"/>
    <s v="CF00"/>
    <s v="OP300"/>
    <s v="6330"/>
    <x v="5"/>
    <s v=" "/>
    <n v="16.41"/>
    <s v="Clear OP300 Pay and Dept"/>
    <x v="0"/>
    <s v="5_OP300_PD"/>
    <s v="Recipient Acct"/>
    <d v="2008-12-31T00:00:00"/>
    <d v="2009-01-09T00:00:00"/>
    <s v="Yes"/>
    <s v="X Engineering and Measurement"/>
    <x v="5"/>
  </r>
  <r>
    <s v="AA"/>
    <s v="CU00"/>
    <s v="JRNL00038982"/>
    <s v="CF00-OP300-6330-8870"/>
    <s v="CF00"/>
    <s v="OP300"/>
    <s v="6330"/>
    <x v="2"/>
    <s v=" "/>
    <n v="4.82"/>
    <s v="Clear OP300 Pay and Dept"/>
    <x v="0"/>
    <s v="5_OP300_PD"/>
    <s v="Recipient Acct"/>
    <d v="2008-12-31T00:00:00"/>
    <d v="2009-01-09T00:00:00"/>
    <s v="Yes"/>
    <s v="X Engineering and Measurement"/>
    <x v="5"/>
  </r>
  <r>
    <s v="AA"/>
    <s v="CU00"/>
    <s v="JRNL00038982"/>
    <s v="CF00-OP300-6330-8890"/>
    <s v="CF00"/>
    <s v="OP300"/>
    <s v="6330"/>
    <x v="1"/>
    <s v=" "/>
    <n v="21.1"/>
    <s v="Clear OP300 Pay and Dept"/>
    <x v="0"/>
    <s v="5_OP300_PD"/>
    <s v="Recipient Acct"/>
    <d v="2008-12-31T00:00:00"/>
    <d v="2009-01-09T00:00:00"/>
    <s v="Yes"/>
    <s v="X Engineering and Measurement"/>
    <x v="5"/>
  </r>
  <r>
    <s v="AA"/>
    <s v="CU00"/>
    <s v="JRNL00038982"/>
    <s v="CF00-OP300-6320-8870"/>
    <s v="CF00"/>
    <s v="OP300"/>
    <s v="6320"/>
    <x v="2"/>
    <s v=" "/>
    <n v="17.91"/>
    <s v="Clear OP300 Pay and Dept"/>
    <x v="0"/>
    <s v="5_OP300_PD"/>
    <s v="Recipient Acct"/>
    <d v="2008-12-31T00:00:00"/>
    <d v="2009-01-09T00:00:00"/>
    <s v="Yes"/>
    <s v="X Engineering and Measurement"/>
    <x v="4"/>
  </r>
  <r>
    <s v="AA"/>
    <s v="CU00"/>
    <s v="JRNL00038982"/>
    <s v="CF00-OP300-6320-8890"/>
    <s v="CF00"/>
    <s v="OP300"/>
    <s v="6320"/>
    <x v="1"/>
    <s v=" "/>
    <n v="78.42"/>
    <s v="Clear OP300 Pay and Dept"/>
    <x v="0"/>
    <s v="5_OP300_PD"/>
    <s v="Recipient Acct"/>
    <d v="2008-12-31T00:00:00"/>
    <d v="2009-01-09T00:00:00"/>
    <s v="Yes"/>
    <s v="X Engineering and Measurement"/>
    <x v="4"/>
  </r>
  <r>
    <s v="AA"/>
    <s v="CU00"/>
    <s v="JRNL00038982"/>
    <s v="CF00-OP300-6320-8900"/>
    <s v="CF00"/>
    <s v="OP300"/>
    <s v="6320"/>
    <x v="4"/>
    <s v=" "/>
    <n v="49.37"/>
    <s v="Clear OP300 Pay and Dept"/>
    <x v="0"/>
    <s v="5_OP300_PD"/>
    <s v="Recipient Acct"/>
    <d v="2008-12-31T00:00:00"/>
    <d v="2009-01-09T00:00:00"/>
    <s v="Yes"/>
    <s v="X Engineering and Measurement"/>
    <x v="4"/>
  </r>
  <r>
    <s v="AA"/>
    <s v="CU00"/>
    <s v="JRNL00038982"/>
    <s v="CF00-OP300-6320-8910"/>
    <s v="CF00"/>
    <s v="OP300"/>
    <s v="6320"/>
    <x v="5"/>
    <s v=" "/>
    <n v="60.99"/>
    <s v="Clear OP300 Pay and Dept"/>
    <x v="0"/>
    <s v="5_OP300_PD"/>
    <s v="Recipient Acct"/>
    <d v="2008-12-31T00:00:00"/>
    <d v="2009-01-09T00:00:00"/>
    <s v="Yes"/>
    <s v="X Engineering and Measurement"/>
    <x v="4"/>
  </r>
  <r>
    <s v="AA"/>
    <s v="CU00"/>
    <s v="JRNL00038982"/>
    <s v="CF00-OP300-6310-8870"/>
    <s v="CF00"/>
    <s v="OP300"/>
    <s v="6310"/>
    <x v="2"/>
    <s v=" "/>
    <n v="11.28"/>
    <s v="Clear OP300 Pay and Dept"/>
    <x v="0"/>
    <s v="5_OP300_PD"/>
    <s v="Recipient Acct"/>
    <d v="2008-12-31T00:00:00"/>
    <d v="2009-01-09T00:00:00"/>
    <s v="Yes"/>
    <s v="X Engineering and Measurement"/>
    <x v="8"/>
  </r>
  <r>
    <s v="AA"/>
    <s v="CU00"/>
    <s v="JRNL00038982"/>
    <s v="CF00-OP300-6310-8890"/>
    <s v="CF00"/>
    <s v="OP300"/>
    <s v="6310"/>
    <x v="1"/>
    <s v=" "/>
    <n v="49.38"/>
    <s v="Clear OP300 Pay and Dept"/>
    <x v="0"/>
    <s v="5_OP300_PD"/>
    <s v="Recipient Acct"/>
    <d v="2008-12-31T00:00:00"/>
    <d v="2009-01-09T00:00:00"/>
    <s v="Yes"/>
    <s v="X Engineering and Measurement"/>
    <x v="8"/>
  </r>
  <r>
    <s v="AA"/>
    <s v="CU00"/>
    <s v="JRNL00038982"/>
    <s v="CF00-OP300-6310-8900"/>
    <s v="CF00"/>
    <s v="OP300"/>
    <s v="6310"/>
    <x v="4"/>
    <s v=" "/>
    <n v="31.09"/>
    <s v="Clear OP300 Pay and Dept"/>
    <x v="0"/>
    <s v="5_OP300_PD"/>
    <s v="Recipient Acct"/>
    <d v="2008-12-31T00:00:00"/>
    <d v="2009-01-09T00:00:00"/>
    <s v="Yes"/>
    <s v="X Engineering and Measurement"/>
    <x v="8"/>
  </r>
  <r>
    <s v="AA"/>
    <s v="CU00"/>
    <s v="JRNL00038982"/>
    <s v="CF00-OP300-6310-8910"/>
    <s v="CF00"/>
    <s v="OP300"/>
    <s v="6310"/>
    <x v="5"/>
    <s v=" "/>
    <n v="38.4"/>
    <s v="Clear OP300 Pay and Dept"/>
    <x v="0"/>
    <s v="5_OP300_PD"/>
    <s v="Recipient Acct"/>
    <d v="2008-12-31T00:00:00"/>
    <d v="2009-01-09T00:00:00"/>
    <s v="Yes"/>
    <s v="X Engineering and Measurement"/>
    <x v="8"/>
  </r>
  <r>
    <s v="AA"/>
    <s v="CU00"/>
    <s v="JRNL00038982"/>
    <s v="CF00-OP300-6290-8900"/>
    <s v="CF00"/>
    <s v="OP300"/>
    <s v="6290"/>
    <x v="4"/>
    <s v=" "/>
    <n v="10.1"/>
    <s v="Clear OP300 Pay and Dept"/>
    <x v="0"/>
    <s v="5_OP300_PD"/>
    <s v="Recipient Acct"/>
    <d v="2008-12-31T00:00:00"/>
    <d v="2009-01-09T00:00:00"/>
    <s v="Yes"/>
    <s v="X Engineering and Measurement"/>
    <x v="9"/>
  </r>
  <r>
    <s v="AA"/>
    <s v="CU00"/>
    <s v="JRNL00038982"/>
    <s v="CF00-OP300-6290-8910"/>
    <s v="CF00"/>
    <s v="OP300"/>
    <s v="6290"/>
    <x v="5"/>
    <s v=" "/>
    <n v="12.47"/>
    <s v="Clear OP300 Pay and Dept"/>
    <x v="0"/>
    <s v="5_OP300_PD"/>
    <s v="Recipient Acct"/>
    <d v="2008-12-31T00:00:00"/>
    <d v="2009-01-09T00:00:00"/>
    <s v="Yes"/>
    <s v="X Engineering and Measurement"/>
    <x v="9"/>
  </r>
  <r>
    <s v="AA"/>
    <s v="CU00"/>
    <s v="JRNL00038982"/>
    <s v="CF00-OP300-6290-8870"/>
    <s v="CF00"/>
    <s v="OP300"/>
    <s v="6290"/>
    <x v="2"/>
    <s v=" "/>
    <n v="3.66"/>
    <s v="Clear OP300 Pay and Dept"/>
    <x v="0"/>
    <s v="5_OP300_PD"/>
    <s v="Recipient Acct"/>
    <d v="2008-12-31T00:00:00"/>
    <d v="2009-01-09T00:00:00"/>
    <s v="Yes"/>
    <s v="X Engineering and Measurement"/>
    <x v="9"/>
  </r>
  <r>
    <s v="AA"/>
    <s v="CU00"/>
    <s v="JRNL00038982"/>
    <s v="CF00-OP300-6290-8890"/>
    <s v="CF00"/>
    <s v="OP300"/>
    <s v="6290"/>
    <x v="1"/>
    <s v=" "/>
    <n v="16.04"/>
    <s v="Clear OP300 Pay and Dept"/>
    <x v="0"/>
    <s v="5_OP300_PD"/>
    <s v="Recipient Acct"/>
    <d v="2008-12-31T00:00:00"/>
    <d v="2009-01-09T00:00:00"/>
    <s v="Yes"/>
    <s v="X Engineering and Measurement"/>
    <x v="9"/>
  </r>
  <r>
    <s v="AA"/>
    <s v="CU00"/>
    <s v="JRNL00038982"/>
    <s v="CF00-OP300-6250-8870"/>
    <s v="CF00"/>
    <s v="OP300"/>
    <s v="6250"/>
    <x v="2"/>
    <s v=" "/>
    <n v="9.3000000000000007"/>
    <s v="Clear OP300 Pay and Dept"/>
    <x v="0"/>
    <s v="5_OP300_PD"/>
    <s v="Recipient Acct"/>
    <d v="2008-12-31T00:00:00"/>
    <d v="2009-01-09T00:00:00"/>
    <s v="Yes"/>
    <s v="X Engineering and Measurement"/>
    <x v="13"/>
  </r>
  <r>
    <s v="AA"/>
    <s v="CU00"/>
    <s v="JRNL00038982"/>
    <s v="CF00-OP300-6250-8890"/>
    <s v="CF00"/>
    <s v="OP300"/>
    <s v="6250"/>
    <x v="1"/>
    <s v=" "/>
    <n v="40.74"/>
    <s v="Clear OP300 Pay and Dept"/>
    <x v="0"/>
    <s v="5_OP300_PD"/>
    <s v="Recipient Acct"/>
    <d v="2008-12-31T00:00:00"/>
    <d v="2009-01-09T00:00:00"/>
    <s v="Yes"/>
    <s v="X Engineering and Measurement"/>
    <x v="13"/>
  </r>
  <r>
    <s v="AA"/>
    <s v="CU00"/>
    <s v="JRNL00038982"/>
    <s v="CF00-OP300-6250-8900"/>
    <s v="CF00"/>
    <s v="OP300"/>
    <s v="6250"/>
    <x v="4"/>
    <s v=" "/>
    <n v="25.65"/>
    <s v="Clear OP300 Pay and Dept"/>
    <x v="0"/>
    <s v="5_OP300_PD"/>
    <s v="Recipient Acct"/>
    <d v="2008-12-31T00:00:00"/>
    <d v="2009-01-09T00:00:00"/>
    <s v="Yes"/>
    <s v="X Engineering and Measurement"/>
    <x v="13"/>
  </r>
  <r>
    <s v="AA"/>
    <s v="CU00"/>
    <s v="JRNL00038982"/>
    <s v="CF00-OP300-6250-8910"/>
    <s v="CF00"/>
    <s v="OP300"/>
    <s v="6250"/>
    <x v="5"/>
    <s v=" "/>
    <n v="31.68"/>
    <s v="Clear OP300 Pay and Dept"/>
    <x v="0"/>
    <s v="5_OP300_PD"/>
    <s v="Recipient Acct"/>
    <d v="2008-12-31T00:00:00"/>
    <d v="2009-01-09T00:00:00"/>
    <s v="Yes"/>
    <s v="X Engineering and Measurement"/>
    <x v="13"/>
  </r>
  <r>
    <s v="AA"/>
    <s v="CU00"/>
    <s v="JRNL00038982"/>
    <s v="CF00-OP300-6240-8870"/>
    <s v="CF00"/>
    <s v="OP300"/>
    <s v="6240"/>
    <x v="2"/>
    <s v=" "/>
    <n v="4.49"/>
    <s v="Clear OP300 Pay and Dept"/>
    <x v="0"/>
    <s v="5_OP300_PD"/>
    <s v="Recipient Acct"/>
    <d v="2008-12-31T00:00:00"/>
    <d v="2009-01-09T00:00:00"/>
    <s v="Yes"/>
    <s v="X Engineering and Measurement"/>
    <x v="10"/>
  </r>
  <r>
    <s v="AA"/>
    <s v="CU00"/>
    <s v="JRNL00038982"/>
    <s v="CF00-OP300-6240-8890"/>
    <s v="CF00"/>
    <s v="OP300"/>
    <s v="6240"/>
    <x v="1"/>
    <s v=" "/>
    <n v="19.66"/>
    <s v="Clear OP300 Pay and Dept"/>
    <x v="0"/>
    <s v="5_OP300_PD"/>
    <s v="Recipient Acct"/>
    <d v="2008-12-31T00:00:00"/>
    <d v="2009-01-09T00:00:00"/>
    <s v="Yes"/>
    <s v="X Engineering and Measurement"/>
    <x v="10"/>
  </r>
  <r>
    <s v="AA"/>
    <s v="CU00"/>
    <s v="JRNL00038982"/>
    <s v="CF00-OP300-6240-8900"/>
    <s v="CF00"/>
    <s v="OP300"/>
    <s v="6240"/>
    <x v="4"/>
    <s v=" "/>
    <n v="12.38"/>
    <s v="Clear OP300 Pay and Dept"/>
    <x v="0"/>
    <s v="5_OP300_PD"/>
    <s v="Recipient Acct"/>
    <d v="2008-12-31T00:00:00"/>
    <d v="2009-01-09T00:00:00"/>
    <s v="Yes"/>
    <s v="X Engineering and Measurement"/>
    <x v="10"/>
  </r>
  <r>
    <s v="AA"/>
    <s v="CU00"/>
    <s v="JRNL00038982"/>
    <s v="CF00-OP300-6240-8910"/>
    <s v="CF00"/>
    <s v="OP300"/>
    <s v="6240"/>
    <x v="5"/>
    <s v=" "/>
    <n v="15.29"/>
    <s v="Clear OP300 Pay and Dept"/>
    <x v="0"/>
    <s v="5_OP300_PD"/>
    <s v="Recipient Acct"/>
    <d v="2008-12-31T00:00:00"/>
    <d v="2009-01-09T00:00:00"/>
    <s v="Yes"/>
    <s v="X Engineering and Measurement"/>
    <x v="10"/>
  </r>
  <r>
    <s v="AA"/>
    <s v="CU00"/>
    <s v="JRNL00038982"/>
    <s v="CF00-OP300-6230-8900"/>
    <s v="CF00"/>
    <s v="OP300"/>
    <s v="6230"/>
    <x v="4"/>
    <s v=" "/>
    <n v="24.95"/>
    <s v="Clear OP300 Pay and Dept"/>
    <x v="0"/>
    <s v="5_OP300_PD"/>
    <s v="Recipient Acct"/>
    <d v="2008-12-31T00:00:00"/>
    <d v="2009-01-09T00:00:00"/>
    <s v="Yes"/>
    <s v="X Engineering and Measurement"/>
    <x v="14"/>
  </r>
  <r>
    <s v="AA"/>
    <s v="CU00"/>
    <s v="JRNL00038982"/>
    <s v="CF00-OP300-6230-8910"/>
    <s v="CF00"/>
    <s v="OP300"/>
    <s v="6230"/>
    <x v="5"/>
    <s v=" "/>
    <n v="30.82"/>
    <s v="Clear OP300 Pay and Dept"/>
    <x v="0"/>
    <s v="5_OP300_PD"/>
    <s v="Recipient Acct"/>
    <d v="2008-12-31T00:00:00"/>
    <d v="2009-01-09T00:00:00"/>
    <s v="Yes"/>
    <s v="X Engineering and Measurement"/>
    <x v="14"/>
  </r>
  <r>
    <s v="PD"/>
    <s v="3000"/>
    <s v="FLJE00018677"/>
    <s v="CF10-OP310-6120-8870"/>
    <s v="CF10"/>
    <s v="OP310"/>
    <s v="6120"/>
    <x v="2"/>
    <s v=""/>
    <n v="81.56"/>
    <s v="PDTO-0804CUCW"/>
    <x v="0"/>
    <s v="FVN05485"/>
    <s v="FLJE00018677"/>
    <d v="2008-01-25T00:00:00"/>
    <d v="2008-01-31T00:00:00"/>
    <s v="Yes"/>
    <s v="X Operations-Tri-County"/>
    <x v="1"/>
  </r>
  <r>
    <s v="PD"/>
    <s v="3000"/>
    <s v="FLJE00018677"/>
    <s v="CF00-OP300-6120-8870"/>
    <s v="CF00"/>
    <s v="OP300"/>
    <s v="6120"/>
    <x v="2"/>
    <s v=""/>
    <n v="61.1"/>
    <s v="PDTO-0804CUCW"/>
    <x v="0"/>
    <s v="FVN00837"/>
    <s v="FLJE00018677"/>
    <d v="2008-01-25T00:00:00"/>
    <d v="2008-01-31T00:00:00"/>
    <s v="Yes"/>
    <s v="X Engineering and Measurement"/>
    <x v="1"/>
  </r>
  <r>
    <s v="PD"/>
    <s v="3000"/>
    <s v="FLJE00018677"/>
    <s v="CF00-OP300-6120-8890"/>
    <s v="CF00"/>
    <s v="OP300"/>
    <s v="6120"/>
    <x v="1"/>
    <s v=""/>
    <n v="81.209999999999994"/>
    <s v="PDTO-0804CUCW"/>
    <x v="0"/>
    <s v="FVN00596"/>
    <s v="FLJE00018677"/>
    <d v="2008-01-25T00:00:00"/>
    <d v="2008-01-31T00:00:00"/>
    <s v="Yes"/>
    <s v="X Engineering and Measurement"/>
    <x v="1"/>
  </r>
  <r>
    <s v="PD"/>
    <s v="3000"/>
    <s v="FLJE00018677"/>
    <s v="CF00-OP300-6120-8900"/>
    <s v="CF00"/>
    <s v="OP300"/>
    <s v="6120"/>
    <x v="4"/>
    <s v=""/>
    <n v="54.14"/>
    <s v="PDTO-0804CUCW"/>
    <x v="0"/>
    <s v="FVN00596"/>
    <s v="FLJE00018677"/>
    <d v="2008-01-25T00:00:00"/>
    <d v="2008-01-31T00:00:00"/>
    <s v="Yes"/>
    <s v="X Engineering and Measurement"/>
    <x v="1"/>
  </r>
  <r>
    <s v="PD"/>
    <s v="3000"/>
    <s v="FLJE00018677"/>
    <s v="CF10-OP310-6120-8920"/>
    <s v="CF10"/>
    <s v="OP310"/>
    <s v="6120"/>
    <x v="0"/>
    <s v=""/>
    <n v="26.9"/>
    <s v="PDTO-0804CUCW"/>
    <x v="0"/>
    <s v="FVN05896"/>
    <s v="FLJE00018677"/>
    <d v="2008-01-25T00:00:00"/>
    <d v="2008-01-31T00:00:00"/>
    <s v="Yes"/>
    <s v="X Operations-Tri-County"/>
    <x v="1"/>
  </r>
  <r>
    <s v="PD"/>
    <s v="3000"/>
    <s v="FLJE00018677"/>
    <s v="CF10-OP310-6120-8870"/>
    <s v="CF10"/>
    <s v="OP310"/>
    <s v="6120"/>
    <x v="2"/>
    <s v=""/>
    <n v="61.02"/>
    <s v="PDTO-0804CUCW"/>
    <x v="0"/>
    <s v="FVN00293"/>
    <s v="FLJE00018677"/>
    <d v="2008-01-25T00:00:00"/>
    <d v="2008-01-31T00:00:00"/>
    <s v="Yes"/>
    <s v="X Operations-Tri-County"/>
    <x v="1"/>
  </r>
  <r>
    <s v="AA"/>
    <s v="CU00"/>
    <s v="JRNL00029576"/>
    <s v="CF00-MG303-6110-8870"/>
    <s v="CF00"/>
    <s v="MG303"/>
    <s v="6110"/>
    <x v="2"/>
    <s v=" "/>
    <n v="-236.18"/>
    <s v="MG303_Payroll Accrual 1A"/>
    <x v="0"/>
    <s v="8_MG303_PA1A"/>
    <s v="JRNL00029387"/>
    <d v="2008-08-31T00:00:00"/>
    <d v="2008-09-05T00:00:00"/>
    <s v="Yes"/>
    <s v="X Business Development Manager"/>
    <x v="0"/>
  </r>
  <r>
    <s v="E4SE-ADJ"/>
    <s v="CU00"/>
    <s v="JRNL00035203"/>
    <s v="CF10-FC300-7830-8870"/>
    <s v="CF10"/>
    <s v="FC300"/>
    <s v="7830"/>
    <x v="2"/>
    <s v=""/>
    <n v="52.96"/>
    <s v="FST75"/>
    <x v="0"/>
    <s v=""/>
    <s v="JRNL00035203"/>
    <d v="2008-10-31T00:00:00"/>
    <d v="2008-11-04T00:00:00"/>
    <s v="Yes"/>
    <s v="X Facilities-Florida"/>
    <x v="2"/>
  </r>
  <r>
    <s v="AA"/>
    <s v="CU00"/>
    <s v="JRNL00027468"/>
    <s v="CF00-OP300-6390-8870"/>
    <s v="CF00"/>
    <s v="OP300"/>
    <s v="6390"/>
    <x v="2"/>
    <s v=" "/>
    <n v="1.8399999999999999"/>
    <s v="Clear OP300 Pay and Dept"/>
    <x v="0"/>
    <s v="5_OP300_PD"/>
    <s v="JRNL00027468"/>
    <d v="2008-06-30T00:00:00"/>
    <d v="2008-07-07T00:00:00"/>
    <s v="Yes"/>
    <s v="X Engineering and Measurement"/>
    <x v="7"/>
  </r>
  <r>
    <s v="AA"/>
    <s v="CU00"/>
    <s v="JRNL00027468"/>
    <s v="CF00-OP300-6390-8890"/>
    <s v="CF00"/>
    <s v="OP300"/>
    <s v="6390"/>
    <x v="1"/>
    <s v=" "/>
    <n v="1.5"/>
    <s v="Clear OP300 Pay and Dept"/>
    <x v="0"/>
    <s v="5_OP300_PD"/>
    <s v="JRNL00027468"/>
    <d v="2008-06-30T00:00:00"/>
    <d v="2008-07-07T00:00:00"/>
    <s v="Yes"/>
    <s v="X Engineering and Measurement"/>
    <x v="7"/>
  </r>
  <r>
    <s v="AA"/>
    <s v="CU00"/>
    <s v="JRNL00027468"/>
    <s v="CF00-OP300-6390-8900"/>
    <s v="CF00"/>
    <s v="OP300"/>
    <s v="6390"/>
    <x v="4"/>
    <s v=" "/>
    <n v="2.89"/>
    <s v="Clear OP300 Pay and Dept"/>
    <x v="0"/>
    <s v="5_OP300_PD"/>
    <s v="JRNL00027468"/>
    <d v="2008-06-30T00:00:00"/>
    <d v="2008-07-07T00:00:00"/>
    <s v="Yes"/>
    <s v="X Engineering and Measurement"/>
    <x v="7"/>
  </r>
  <r>
    <s v="AA"/>
    <s v="CU00"/>
    <s v="JRNL00027468"/>
    <s v="CF00-OP300-6390-8910"/>
    <s v="CF00"/>
    <s v="OP300"/>
    <s v="6390"/>
    <x v="5"/>
    <s v=" "/>
    <n v="4.0599999999999996"/>
    <s v="Clear OP300 Pay and Dept"/>
    <x v="0"/>
    <s v="5_OP300_PD"/>
    <s v="JRNL00027468"/>
    <d v="2008-06-30T00:00:00"/>
    <d v="2008-07-07T00:00:00"/>
    <s v="Yes"/>
    <s v="X Engineering and Measurement"/>
    <x v="7"/>
  </r>
  <r>
    <s v="AA"/>
    <s v="CU00"/>
    <s v="JRNL00027468"/>
    <s v="CF00-OP300-6390-8930"/>
    <s v="CF00"/>
    <s v="OP300"/>
    <s v="6390"/>
    <x v="3"/>
    <s v=" "/>
    <n v="2"/>
    <s v="Clear OP300 Pay and Dept"/>
    <x v="0"/>
    <s v="5_OP300_PD"/>
    <s v="JRNL00027468"/>
    <d v="2008-06-30T00:00:00"/>
    <d v="2008-07-07T00:00:00"/>
    <s v="Yes"/>
    <s v="X Engineering and Measurement"/>
    <x v="7"/>
  </r>
  <r>
    <s v="AA"/>
    <s v="CU00"/>
    <s v="JRNL00027468"/>
    <s v="CF00-OP300-6330-8870"/>
    <s v="CF00"/>
    <s v="OP300"/>
    <s v="6330"/>
    <x v="2"/>
    <s v=" "/>
    <n v="6.1"/>
    <s v="Clear OP300 Pay and Dept"/>
    <x v="0"/>
    <s v="5_OP300_PD"/>
    <s v="JRNL00027468"/>
    <d v="2008-06-30T00:00:00"/>
    <d v="2008-07-07T00:00:00"/>
    <s v="Yes"/>
    <s v="X Engineering and Measurement"/>
    <x v="5"/>
  </r>
  <r>
    <s v="AA"/>
    <s v="CU00"/>
    <s v="JRNL00027468"/>
    <s v="CF00-OP300-6330-8890"/>
    <s v="CF00"/>
    <s v="OP300"/>
    <s v="6330"/>
    <x v="1"/>
    <s v=" "/>
    <n v="4.99"/>
    <s v="Clear OP300 Pay and Dept"/>
    <x v="0"/>
    <s v="5_OP300_PD"/>
    <s v="JRNL00027468"/>
    <d v="2008-06-30T00:00:00"/>
    <d v="2008-07-07T00:00:00"/>
    <s v="Yes"/>
    <s v="X Engineering and Measurement"/>
    <x v="5"/>
  </r>
  <r>
    <s v="AA"/>
    <s v="CU00"/>
    <s v="JRNL00027468"/>
    <s v="CF00-OP300-6330-8900"/>
    <s v="CF00"/>
    <s v="OP300"/>
    <s v="6330"/>
    <x v="4"/>
    <s v=" "/>
    <n v="9.61"/>
    <s v="Clear OP300 Pay and Dept"/>
    <x v="0"/>
    <s v="5_OP300_PD"/>
    <s v="JRNL00027468"/>
    <d v="2008-06-30T00:00:00"/>
    <d v="2008-07-07T00:00:00"/>
    <s v="Yes"/>
    <s v="X Engineering and Measurement"/>
    <x v="5"/>
  </r>
  <r>
    <s v="AA"/>
    <s v="CU00"/>
    <s v="JRNL00027468"/>
    <s v="CF00-OP300-6330-8910"/>
    <s v="CF00"/>
    <s v="OP300"/>
    <s v="6330"/>
    <x v="5"/>
    <s v=" "/>
    <n v="13.49"/>
    <s v="Clear OP300 Pay and Dept"/>
    <x v="0"/>
    <s v="5_OP300_PD"/>
    <s v="JRNL00027468"/>
    <d v="2008-06-30T00:00:00"/>
    <d v="2008-07-07T00:00:00"/>
    <s v="Yes"/>
    <s v="X Engineering and Measurement"/>
    <x v="5"/>
  </r>
  <r>
    <s v="AA"/>
    <s v="CU00"/>
    <s v="JRNL00027468"/>
    <s v="CF00-OP300-6330-8930"/>
    <s v="CF00"/>
    <s v="OP300"/>
    <s v="6330"/>
    <x v="3"/>
    <s v=" "/>
    <n v="6.65"/>
    <s v="Clear OP300 Pay and Dept"/>
    <x v="0"/>
    <s v="5_OP300_PD"/>
    <s v="JRNL00027468"/>
    <d v="2008-06-30T00:00:00"/>
    <d v="2008-07-07T00:00:00"/>
    <s v="Yes"/>
    <s v="X Engineering and Measurement"/>
    <x v="5"/>
  </r>
  <r>
    <s v="AA"/>
    <s v="CU00"/>
    <s v="JRNL00027468"/>
    <s v="CF00-OP300-6320-8870"/>
    <s v="CF00"/>
    <s v="OP300"/>
    <s v="6320"/>
    <x v="2"/>
    <s v=" "/>
    <n v="22.64"/>
    <s v="Clear OP300 Pay and Dept"/>
    <x v="0"/>
    <s v="5_OP300_PD"/>
    <s v="JRNL00027468"/>
    <d v="2008-06-30T00:00:00"/>
    <d v="2008-07-07T00:00:00"/>
    <s v="Yes"/>
    <s v="X Engineering and Measurement"/>
    <x v="4"/>
  </r>
  <r>
    <s v="AA"/>
    <s v="CU00"/>
    <s v="JRNL00027468"/>
    <s v="CF00-OP300-6320-8890"/>
    <s v="CF00"/>
    <s v="OP300"/>
    <s v="6320"/>
    <x v="1"/>
    <s v=" "/>
    <n v="18.52"/>
    <s v="Clear OP300 Pay and Dept"/>
    <x v="0"/>
    <s v="5_OP300_PD"/>
    <s v="JRNL00027468"/>
    <d v="2008-06-30T00:00:00"/>
    <d v="2008-07-07T00:00:00"/>
    <s v="Yes"/>
    <s v="X Engineering and Measurement"/>
    <x v="4"/>
  </r>
  <r>
    <s v="AA"/>
    <s v="CU00"/>
    <s v="JRNL00027468"/>
    <s v="CF00-OP300-6320-8900"/>
    <s v="CF00"/>
    <s v="OP300"/>
    <s v="6320"/>
    <x v="4"/>
    <s v=" "/>
    <n v="35.67"/>
    <s v="Clear OP300 Pay and Dept"/>
    <x v="0"/>
    <s v="5_OP300_PD"/>
    <s v="JRNL00027468"/>
    <d v="2008-06-30T00:00:00"/>
    <d v="2008-07-07T00:00:00"/>
    <s v="Yes"/>
    <s v="X Engineering and Measurement"/>
    <x v="4"/>
  </r>
  <r>
    <s v="AA"/>
    <s v="CU00"/>
    <s v="JRNL00027468"/>
    <s v="CF00-OP300-6320-8910"/>
    <s v="CF00"/>
    <s v="OP300"/>
    <s v="6320"/>
    <x v="5"/>
    <s v=" "/>
    <n v="50.08"/>
    <s v="Clear OP300 Pay and Dept"/>
    <x v="0"/>
    <s v="5_OP300_PD"/>
    <s v="JRNL00027468"/>
    <d v="2008-06-30T00:00:00"/>
    <d v="2008-07-07T00:00:00"/>
    <s v="Yes"/>
    <s v="X Engineering and Measurement"/>
    <x v="4"/>
  </r>
  <r>
    <s v="AA"/>
    <s v="CU00"/>
    <s v="JRNL00027468"/>
    <s v="CF00-OP300-6320-8930"/>
    <s v="CF00"/>
    <s v="OP300"/>
    <s v="6320"/>
    <x v="3"/>
    <s v=" "/>
    <n v="24.7"/>
    <s v="Clear OP300 Pay and Dept"/>
    <x v="0"/>
    <s v="5_OP300_PD"/>
    <s v="JRNL00027468"/>
    <d v="2008-06-30T00:00:00"/>
    <d v="2008-07-07T00:00:00"/>
    <s v="Yes"/>
    <s v="X Engineering and Measurement"/>
    <x v="4"/>
  </r>
  <r>
    <s v="AA"/>
    <s v="CU00"/>
    <s v="JRNL00027468"/>
    <s v="CF00-OP300-6310-8870"/>
    <s v="CF00"/>
    <s v="OP300"/>
    <s v="6310"/>
    <x v="2"/>
    <s v=" "/>
    <n v="59.74"/>
    <s v="Clear OP300 Pay and Dept"/>
    <x v="0"/>
    <s v="5_OP300_PD"/>
    <s v="JRNL00027468"/>
    <d v="2008-06-30T00:00:00"/>
    <d v="2008-07-07T00:00:00"/>
    <s v="Yes"/>
    <s v="X Engineering and Measurement"/>
    <x v="8"/>
  </r>
  <r>
    <s v="AA"/>
    <s v="CU00"/>
    <s v="JRNL00027468"/>
    <s v="CF00-OP300-6310-8890"/>
    <s v="CF00"/>
    <s v="OP300"/>
    <s v="6310"/>
    <x v="1"/>
    <s v=" "/>
    <n v="48.88"/>
    <s v="Clear OP300 Pay and Dept"/>
    <x v="0"/>
    <s v="5_OP300_PD"/>
    <s v="JRNL00027468"/>
    <d v="2008-06-30T00:00:00"/>
    <d v="2008-07-07T00:00:00"/>
    <s v="Yes"/>
    <s v="X Engineering and Measurement"/>
    <x v="8"/>
  </r>
  <r>
    <s v="AA"/>
    <s v="CU00"/>
    <s v="JRNL00027468"/>
    <s v="CF00-OP300-6310-8900"/>
    <s v="CF00"/>
    <s v="OP300"/>
    <s v="6310"/>
    <x v="4"/>
    <s v=" "/>
    <n v="94.14"/>
    <s v="Clear OP300 Pay and Dept"/>
    <x v="0"/>
    <s v="5_OP300_PD"/>
    <s v="JRNL00027468"/>
    <d v="2008-06-30T00:00:00"/>
    <d v="2008-07-07T00:00:00"/>
    <s v="Yes"/>
    <s v="X Engineering and Measurement"/>
    <x v="8"/>
  </r>
  <r>
    <s v="AA"/>
    <s v="CU00"/>
    <s v="JRNL00027468"/>
    <s v="CF00-OP300-6310-8910"/>
    <s v="CF00"/>
    <s v="OP300"/>
    <s v="6310"/>
    <x v="5"/>
    <s v=" "/>
    <n v="132.15"/>
    <s v="Clear OP300 Pay and Dept"/>
    <x v="0"/>
    <s v="5_OP300_PD"/>
    <s v="JRNL00027468"/>
    <d v="2008-06-30T00:00:00"/>
    <d v="2008-07-07T00:00:00"/>
    <s v="Yes"/>
    <s v="X Engineering and Measurement"/>
    <x v="8"/>
  </r>
  <r>
    <s v="AA"/>
    <s v="CU00"/>
    <s v="JRNL00027468"/>
    <s v="CF00-OP300-6310-8930"/>
    <s v="CF00"/>
    <s v="OP300"/>
    <s v="6310"/>
    <x v="3"/>
    <s v=" "/>
    <n v="65.17"/>
    <s v="Clear OP300 Pay and Dept"/>
    <x v="0"/>
    <s v="5_OP300_PD"/>
    <s v="JRNL00027468"/>
    <d v="2008-06-30T00:00:00"/>
    <d v="2008-07-07T00:00:00"/>
    <s v="Yes"/>
    <s v="X Engineering and Measurement"/>
    <x v="8"/>
  </r>
  <r>
    <s v="AA"/>
    <s v="CU00"/>
    <s v="JRNL00027468"/>
    <s v="CF00-OP300-6290-8870"/>
    <s v="CF00"/>
    <s v="OP300"/>
    <s v="6290"/>
    <x v="2"/>
    <s v=" "/>
    <n v="132.87"/>
    <s v="Clear OP300 Pay and Dept"/>
    <x v="0"/>
    <s v="5_OP300_PD"/>
    <s v="JRNL00027468"/>
    <d v="2008-06-30T00:00:00"/>
    <d v="2008-07-07T00:00:00"/>
    <s v="Yes"/>
    <s v="X Engineering and Measurement"/>
    <x v="9"/>
  </r>
  <r>
    <s v="AA"/>
    <s v="CU00"/>
    <s v="JRNL00027468"/>
    <s v="CF00-OP300-6290-8890"/>
    <s v="CF00"/>
    <s v="OP300"/>
    <s v="6290"/>
    <x v="1"/>
    <s v=" "/>
    <n v="108.71"/>
    <s v="Clear OP300 Pay and Dept"/>
    <x v="0"/>
    <s v="5_OP300_PD"/>
    <s v="JRNL00027468"/>
    <d v="2008-06-30T00:00:00"/>
    <d v="2008-07-07T00:00:00"/>
    <s v="Yes"/>
    <s v="X Engineering and Measurement"/>
    <x v="9"/>
  </r>
  <r>
    <s v="AA"/>
    <s v="CU00"/>
    <s v="JRNL00027468"/>
    <s v="CF00-OP300-6290-8900"/>
    <s v="CF00"/>
    <s v="OP300"/>
    <s v="6290"/>
    <x v="4"/>
    <s v=" "/>
    <n v="209.36"/>
    <s v="Clear OP300 Pay and Dept"/>
    <x v="0"/>
    <s v="5_OP300_PD"/>
    <s v="JRNL00027468"/>
    <d v="2008-06-30T00:00:00"/>
    <d v="2008-07-07T00:00:00"/>
    <s v="Yes"/>
    <s v="X Engineering and Measurement"/>
    <x v="9"/>
  </r>
  <r>
    <s v="AA"/>
    <s v="CU00"/>
    <s v="JRNL00027468"/>
    <s v="CF00-OP300-6290-8910"/>
    <s v="CF00"/>
    <s v="OP300"/>
    <s v="6290"/>
    <x v="5"/>
    <s v=" "/>
    <n v="293.92"/>
    <s v="Clear OP300 Pay and Dept"/>
    <x v="0"/>
    <s v="5_OP300_PD"/>
    <s v="JRNL00027468"/>
    <d v="2008-06-30T00:00:00"/>
    <d v="2008-07-07T00:00:00"/>
    <s v="Yes"/>
    <s v="X Engineering and Measurement"/>
    <x v="9"/>
  </r>
  <r>
    <s v="AA"/>
    <s v="CU00"/>
    <s v="JRNL00027468"/>
    <s v="CF00-OP300-6290-8930"/>
    <s v="CF00"/>
    <s v="OP300"/>
    <s v="6290"/>
    <x v="3"/>
    <s v=" "/>
    <n v="144.94999999999999"/>
    <s v="Clear OP300 Pay and Dept"/>
    <x v="0"/>
    <s v="5_OP300_PD"/>
    <s v="JRNL00027468"/>
    <d v="2008-06-30T00:00:00"/>
    <d v="2008-07-07T00:00:00"/>
    <s v="Yes"/>
    <s v="X Engineering and Measurement"/>
    <x v="9"/>
  </r>
  <r>
    <s v="AA"/>
    <s v="CU00"/>
    <s v="JRNL00027468"/>
    <s v="CF00-OP300-6250-8870"/>
    <s v="CF00"/>
    <s v="OP300"/>
    <s v="6250"/>
    <x v="2"/>
    <s v=" "/>
    <n v="1.27"/>
    <s v="Clear OP300 Pay and Dept"/>
    <x v="0"/>
    <s v="5_OP300_PD"/>
    <s v="JRNL00027468"/>
    <d v="2008-06-30T00:00:00"/>
    <d v="2008-07-07T00:00:00"/>
    <s v="Yes"/>
    <s v="X Engineering and Measurement"/>
    <x v="13"/>
  </r>
  <r>
    <s v="AA"/>
    <s v="CU00"/>
    <s v="JRNL00027468"/>
    <s v="CF00-OP300-6250-8890"/>
    <s v="CF00"/>
    <s v="OP300"/>
    <s v="6250"/>
    <x v="1"/>
    <s v=" "/>
    <n v="1.04"/>
    <s v="Clear OP300 Pay and Dept"/>
    <x v="0"/>
    <s v="5_OP300_PD"/>
    <s v="JRNL00027468"/>
    <d v="2008-06-30T00:00:00"/>
    <d v="2008-07-07T00:00:00"/>
    <s v="Yes"/>
    <s v="X Engineering and Measurement"/>
    <x v="13"/>
  </r>
  <r>
    <s v="AA"/>
    <s v="CU00"/>
    <s v="JRNL00027468"/>
    <s v="CF00-OP300-6250-8900"/>
    <s v="CF00"/>
    <s v="OP300"/>
    <s v="6250"/>
    <x v="4"/>
    <s v=" "/>
    <n v="2.0099999999999998"/>
    <s v="Clear OP300 Pay and Dept"/>
    <x v="0"/>
    <s v="5_OP300_PD"/>
    <s v="JRNL00027468"/>
    <d v="2008-06-30T00:00:00"/>
    <d v="2008-07-07T00:00:00"/>
    <s v="Yes"/>
    <s v="X Engineering and Measurement"/>
    <x v="13"/>
  </r>
  <r>
    <s v="AA"/>
    <s v="CU00"/>
    <s v="JRNL00027468"/>
    <s v="CF00-OP300-6250-8910"/>
    <s v="CF00"/>
    <s v="OP300"/>
    <s v="6250"/>
    <x v="5"/>
    <s v=" "/>
    <n v="2.82"/>
    <s v="Clear OP300 Pay and Dept"/>
    <x v="0"/>
    <s v="5_OP300_PD"/>
    <s v="JRNL00027468"/>
    <d v="2008-06-30T00:00:00"/>
    <d v="2008-07-07T00:00:00"/>
    <s v="Yes"/>
    <s v="X Engineering and Measurement"/>
    <x v="13"/>
  </r>
  <r>
    <s v="AA"/>
    <s v="CU00"/>
    <s v="JRNL00027468"/>
    <s v="CF00-OP300-6250-8930"/>
    <s v="CF00"/>
    <s v="OP300"/>
    <s v="6250"/>
    <x v="3"/>
    <s v=" "/>
    <n v="1.3900000000000001"/>
    <s v="Clear OP300 Pay and Dept"/>
    <x v="0"/>
    <s v="5_OP300_PD"/>
    <s v="JRNL00027468"/>
    <d v="2008-06-30T00:00:00"/>
    <d v="2008-07-07T00:00:00"/>
    <s v="Yes"/>
    <s v="X Engineering and Measurement"/>
    <x v="13"/>
  </r>
  <r>
    <s v="AA"/>
    <s v="CU00"/>
    <s v="JRNL00027468"/>
    <s v="CF00-OP300-6240-8870"/>
    <s v="CF00"/>
    <s v="OP300"/>
    <s v="6240"/>
    <x v="2"/>
    <s v=" "/>
    <n v="9.01"/>
    <s v="Clear OP300 Pay and Dept"/>
    <x v="0"/>
    <s v="5_OP300_PD"/>
    <s v="JRNL00027468"/>
    <d v="2008-06-30T00:00:00"/>
    <d v="2008-07-07T00:00:00"/>
    <s v="Yes"/>
    <s v="X Engineering and Measurement"/>
    <x v="10"/>
  </r>
  <r>
    <s v="AA"/>
    <s v="CU00"/>
    <s v="JRNL00027468"/>
    <s v="CF00-OP300-6240-8890"/>
    <s v="CF00"/>
    <s v="OP300"/>
    <s v="6240"/>
    <x v="1"/>
    <s v=" "/>
    <n v="7.37"/>
    <s v="Clear OP300 Pay and Dept"/>
    <x v="0"/>
    <s v="5_OP300_PD"/>
    <s v="JRNL00027468"/>
    <d v="2008-06-30T00:00:00"/>
    <d v="2008-07-07T00:00:00"/>
    <s v="Yes"/>
    <s v="X Engineering and Measurement"/>
    <x v="10"/>
  </r>
  <r>
    <s v="AA"/>
    <s v="CU00"/>
    <s v="JRNL00027468"/>
    <s v="CF00-OP300-6240-8900"/>
    <s v="CF00"/>
    <s v="OP300"/>
    <s v="6240"/>
    <x v="4"/>
    <s v=" "/>
    <n v="14.19"/>
    <s v="Clear OP300 Pay and Dept"/>
    <x v="0"/>
    <s v="5_OP300_PD"/>
    <s v="JRNL00027468"/>
    <d v="2008-06-30T00:00:00"/>
    <d v="2008-07-07T00:00:00"/>
    <s v="Yes"/>
    <s v="X Engineering and Measurement"/>
    <x v="10"/>
  </r>
  <r>
    <s v="AA"/>
    <s v="CU00"/>
    <s v="JRNL00027468"/>
    <s v="CF00-OP300-6240-8910"/>
    <s v="CF00"/>
    <s v="OP300"/>
    <s v="6240"/>
    <x v="5"/>
    <s v=" "/>
    <n v="19.920000000000002"/>
    <s v="Clear OP300 Pay and Dept"/>
    <x v="0"/>
    <s v="5_OP300_PD"/>
    <s v="JRNL00027468"/>
    <d v="2008-06-30T00:00:00"/>
    <d v="2008-07-07T00:00:00"/>
    <s v="Yes"/>
    <s v="X Engineering and Measurement"/>
    <x v="10"/>
  </r>
  <r>
    <s v="AA"/>
    <s v="CU00"/>
    <s v="JRNL00027468"/>
    <s v="CF00-OP300-6240-8930"/>
    <s v="CF00"/>
    <s v="OP300"/>
    <s v="6240"/>
    <x v="3"/>
    <s v=" "/>
    <n v="9.83"/>
    <s v="Clear OP300 Pay and Dept"/>
    <x v="0"/>
    <s v="5_OP300_PD"/>
    <s v="JRNL00027468"/>
    <d v="2008-06-30T00:00:00"/>
    <d v="2008-07-07T00:00:00"/>
    <s v="Yes"/>
    <s v="X Engineering and Measurement"/>
    <x v="10"/>
  </r>
  <r>
    <s v="AA"/>
    <s v="CU00"/>
    <s v="JRNL00027468"/>
    <s v="CF00-OP300-6210-8870"/>
    <s v="CF00"/>
    <s v="OP300"/>
    <s v="6210"/>
    <x v="2"/>
    <s v=" "/>
    <n v="18.13"/>
    <s v="Clear OP300 Pay and Dept"/>
    <x v="0"/>
    <s v="5_OP300_PD"/>
    <s v="JRNL00027468"/>
    <d v="2008-06-30T00:00:00"/>
    <d v="2008-07-07T00:00:00"/>
    <s v="Yes"/>
    <s v="X Engineering and Measurement"/>
    <x v="12"/>
  </r>
  <r>
    <s v="AA"/>
    <s v="CU00"/>
    <s v="JRNL00027468"/>
    <s v="CF00-OP300-6210-8890"/>
    <s v="CF00"/>
    <s v="OP300"/>
    <s v="6210"/>
    <x v="1"/>
    <s v=" "/>
    <n v="14.83"/>
    <s v="Clear OP300 Pay and Dept"/>
    <x v="0"/>
    <s v="5_OP300_PD"/>
    <s v="JRNL00027468"/>
    <d v="2008-06-30T00:00:00"/>
    <d v="2008-07-07T00:00:00"/>
    <s v="Yes"/>
    <s v="X Engineering and Measurement"/>
    <x v="12"/>
  </r>
  <r>
    <s v="AA"/>
    <s v="CU00"/>
    <s v="JRNL00027468"/>
    <s v="CF00-OP300-6210-8900"/>
    <s v="CF00"/>
    <s v="OP300"/>
    <s v="6210"/>
    <x v="4"/>
    <s v=" "/>
    <n v="28.57"/>
    <s v="Clear OP300 Pay and Dept"/>
    <x v="0"/>
    <s v="5_OP300_PD"/>
    <s v="JRNL00027468"/>
    <d v="2008-06-30T00:00:00"/>
    <d v="2008-07-07T00:00:00"/>
    <s v="Yes"/>
    <s v="X Engineering and Measurement"/>
    <x v="12"/>
  </r>
  <r>
    <s v="AA"/>
    <s v="CU00"/>
    <s v="JRNL00027468"/>
    <s v="CF00-OP300-6210-8910"/>
    <s v="CF00"/>
    <s v="OP300"/>
    <s v="6210"/>
    <x v="5"/>
    <s v=" "/>
    <n v="40.11"/>
    <s v="Clear OP300 Pay and Dept"/>
    <x v="0"/>
    <s v="5_OP300_PD"/>
    <s v="JRNL00027468"/>
    <d v="2008-06-30T00:00:00"/>
    <d v="2008-07-07T00:00:00"/>
    <s v="Yes"/>
    <s v="X Engineering and Measurement"/>
    <x v="12"/>
  </r>
  <r>
    <s v="AA"/>
    <s v="CU00"/>
    <s v="JRNL00027468"/>
    <s v="CF00-OP300-6210-8930"/>
    <s v="CF00"/>
    <s v="OP300"/>
    <s v="6210"/>
    <x v="3"/>
    <s v=" "/>
    <n v="19.78"/>
    <s v="Clear OP300 Pay and Dept"/>
    <x v="0"/>
    <s v="5_OP300_PD"/>
    <s v="JRNL00027468"/>
    <d v="2008-06-30T00:00:00"/>
    <d v="2008-07-07T00:00:00"/>
    <s v="Yes"/>
    <s v="X Engineering and Measurement"/>
    <x v="12"/>
  </r>
  <r>
    <s v="PY"/>
    <s v="CU00"/>
    <s v="JRNL00035220"/>
    <s v="CF00-OP300-6120-8890"/>
    <s v="CF00"/>
    <s v="OP300"/>
    <s v="6120"/>
    <x v="1"/>
    <s v=""/>
    <n v="178.57"/>
    <s v="CU W44-OT/On Call/CT"/>
    <x v="0"/>
    <s v=""/>
    <s v="JRNL00035220"/>
    <d v="2008-10-31T00:00:00"/>
    <d v="2008-11-04T00:00:00"/>
    <s v="Yes"/>
    <s v="X Engineering and Measurement"/>
    <x v="1"/>
  </r>
  <r>
    <s v="PY"/>
    <s v="CU00"/>
    <s v="JRNL00035220"/>
    <s v="CF00-OP300-6120-8900"/>
    <s v="CF00"/>
    <s v="OP300"/>
    <s v="6120"/>
    <x v="4"/>
    <s v=""/>
    <n v="110.19"/>
    <s v="CU W44-OT/On Call/CT"/>
    <x v="0"/>
    <s v=""/>
    <s v="JRNL00035220"/>
    <d v="2008-10-31T00:00:00"/>
    <d v="2008-11-04T00:00:00"/>
    <s v="Yes"/>
    <s v="X Engineering and Measurement"/>
    <x v="1"/>
  </r>
  <r>
    <s v="PY"/>
    <s v="CU00"/>
    <s v="JRNL00035220"/>
    <s v="CF00-OP300-6120-8910"/>
    <s v="CF00"/>
    <s v="OP300"/>
    <s v="6120"/>
    <x v="5"/>
    <s v=""/>
    <n v="32.54"/>
    <s v="CU W44-OT/On Call/CT"/>
    <x v="0"/>
    <s v=""/>
    <s v="JRNL00035220"/>
    <d v="2008-10-31T00:00:00"/>
    <d v="2008-11-04T00:00:00"/>
    <s v="Yes"/>
    <s v="X Engineering and Measurement"/>
    <x v="1"/>
  </r>
  <r>
    <s v="SYS-AP"/>
    <s v="3000"/>
    <s v="FLJE00019022"/>
    <s v="CF10-FC300-7830-8910"/>
    <s v="CF10"/>
    <s v="FC300"/>
    <s v="7830"/>
    <x v="5"/>
    <s v=""/>
    <n v="354"/>
    <s v="PIPELINE MAINTENANCE &amp; SERVICE, INC"/>
    <x v="0"/>
    <s v="2326"/>
    <s v="FVO0040194"/>
    <d v="2008-03-05T00:00:00"/>
    <d v="2008-03-05T00:00:00"/>
    <s v="Yes"/>
    <s v="X Facilities-Florida"/>
    <x v="2"/>
  </r>
  <r>
    <s v="SYS-AP"/>
    <s v="3000"/>
    <s v="FLJE00019206"/>
    <s v="CF20-OP320-7290-8870"/>
    <s v="CF20"/>
    <s v="OP320"/>
    <s v="7290"/>
    <x v="2"/>
    <s v=""/>
    <n v="165.64"/>
    <s v="CCI INC"/>
    <x v="0"/>
    <s v="C81627"/>
    <s v="FVO0040588"/>
    <d v="2008-03-25T00:00:00"/>
    <d v="2008-03-25T00:00:00"/>
    <s v="Yes"/>
    <s v="X Operations-Citrus County"/>
    <x v="3"/>
  </r>
  <r>
    <s v="PY"/>
    <s v="CU00"/>
    <s v="JRNL00037064"/>
    <s v="CF10-MG310-6110-8870"/>
    <s v="CF10"/>
    <s v="MG310"/>
    <s v="6110"/>
    <x v="2"/>
    <s v=""/>
    <n v="594.23"/>
    <s v="CU B46-Salaries"/>
    <x v="0"/>
    <s v=""/>
    <s v="JRNL00037064"/>
    <d v="2008-11-14T00:00:00"/>
    <d v="2008-12-01T00:00:00"/>
    <s v="Yes"/>
    <s v="X Operations Manager-Tri-County"/>
    <x v="0"/>
  </r>
  <r>
    <s v="AA"/>
    <s v="3000"/>
    <s v="FLJE00019638"/>
    <s v="CF00-OP300-6330-8870"/>
    <s v="CF00"/>
    <s v="OP300"/>
    <s v="6330"/>
    <x v="2"/>
    <s v=" "/>
    <n v="0.19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890"/>
    <s v="CF00"/>
    <s v="OP300"/>
    <s v="6330"/>
    <x v="1"/>
    <s v=" "/>
    <n v="0.93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00"/>
    <s v="CF00"/>
    <s v="OP300"/>
    <s v="6330"/>
    <x v="4"/>
    <s v=" "/>
    <n v="0.84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10"/>
    <s v="CF00"/>
    <s v="OP300"/>
    <s v="6330"/>
    <x v="5"/>
    <s v=" "/>
    <n v="1.21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890"/>
    <s v="CF00"/>
    <s v="OP300"/>
    <s v="6330"/>
    <x v="1"/>
    <s v=" "/>
    <n v="12.9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00"/>
    <s v="CF00"/>
    <s v="OP300"/>
    <s v="6330"/>
    <x v="4"/>
    <s v=" "/>
    <n v="15.57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10"/>
    <s v="CF00"/>
    <s v="OP300"/>
    <s v="6330"/>
    <x v="5"/>
    <s v=" "/>
    <n v="20.329999999999998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30"/>
    <s v="CF00"/>
    <s v="OP300"/>
    <s v="6330"/>
    <x v="3"/>
    <s v=" "/>
    <n v="0.28000000000000003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9638"/>
    <s v="CF00-OP300-6330-8940"/>
    <s v="CF00"/>
    <s v="OP300"/>
    <s v="6330"/>
    <x v="6"/>
    <s v=" "/>
    <n v="0.37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8769"/>
    <s v="CF00-OP300-6330-8910"/>
    <s v="CF00"/>
    <s v="OP300"/>
    <s v="6330"/>
    <x v="5"/>
    <s v=" "/>
    <n v="1.59"/>
    <s v="OP112 Dept Charges"/>
    <x v="0"/>
    <s v="OP112_D"/>
    <s v="Recipient Acct"/>
    <d v="2008-01-31T00:00:00"/>
    <d v="2008-02-08T00:00:00"/>
    <s v="Yes"/>
    <s v="X Engineering and Measurement"/>
    <x v="5"/>
  </r>
  <r>
    <s v="AA"/>
    <s v="3000"/>
    <s v="FLJE00018769"/>
    <s v="CF00-OP300-6330-8940"/>
    <s v="CF00"/>
    <s v="OP300"/>
    <s v="6330"/>
    <x v="6"/>
    <s v=" "/>
    <n v="1.82"/>
    <s v="OP112 Dept Charges"/>
    <x v="0"/>
    <s v="OP112_D"/>
    <s v="Recipient Acct"/>
    <d v="2008-01-31T00:00:00"/>
    <d v="2008-02-08T00:00:00"/>
    <s v="Yes"/>
    <s v="X Engineering and Measurement"/>
    <x v="5"/>
  </r>
  <r>
    <s v="AA"/>
    <s v="3000"/>
    <s v="FLJE00018999"/>
    <s v="CF00-OP300-6330-8940"/>
    <s v="CF00"/>
    <s v="OP300"/>
    <s v="6330"/>
    <x v="6"/>
    <s v=" "/>
    <n v="0.41"/>
    <s v="OP112 Dept Charges"/>
    <x v="0"/>
    <s v="OP112_D"/>
    <s v="Recipient Acct"/>
    <d v="2008-02-29T00:00:00"/>
    <d v="2008-03-05T00:00:00"/>
    <s v="Yes"/>
    <s v="X Engineering and Measurement"/>
    <x v="5"/>
  </r>
  <r>
    <s v="PD"/>
    <s v="3000"/>
    <s v="FLJE00019491"/>
    <s v="CF10-OP310-6110-8870"/>
    <s v="CF10"/>
    <s v="OP310"/>
    <s v="6110"/>
    <x v="2"/>
    <s v=""/>
    <n v="129.12"/>
    <s v="PDTR-0815CUCW"/>
    <x v="0"/>
    <s v="FVN00922"/>
    <s v="FLJE00019491"/>
    <d v="2008-04-15T00:00:00"/>
    <d v="2008-04-15T00:00:00"/>
    <s v="Yes"/>
    <s v="X Operations-Tri-County"/>
    <x v="0"/>
  </r>
  <r>
    <s v="PD"/>
    <s v="3000"/>
    <s v="FLJE00019491"/>
    <s v="CF10-OP310-6110-8940"/>
    <s v="CF10"/>
    <s v="OP310"/>
    <s v="6110"/>
    <x v="6"/>
    <s v=""/>
    <n v="108.72"/>
    <s v="PDTR-0815CUCW"/>
    <x v="0"/>
    <s v="FVN05485"/>
    <s v="FLJE00019491"/>
    <d v="2008-04-15T00:00:00"/>
    <d v="2008-04-15T00:00:00"/>
    <s v="Yes"/>
    <s v="X Operations-Tri-County"/>
    <x v="0"/>
  </r>
  <r>
    <s v="PD"/>
    <s v="3000"/>
    <s v="FLJE00019491"/>
    <s v="CF10-OP310-6110-8930"/>
    <s v="CF10"/>
    <s v="OP310"/>
    <s v="6110"/>
    <x v="3"/>
    <s v=""/>
    <n v="285.74"/>
    <s v="PDTR-0815CUCW"/>
    <x v="0"/>
    <s v="FVN00921"/>
    <s v="FLJE00019491"/>
    <d v="2008-04-15T00:00:00"/>
    <d v="2008-04-15T00:00:00"/>
    <s v="Yes"/>
    <s v="X Operations-Tri-County"/>
    <x v="0"/>
  </r>
  <r>
    <s v="AA"/>
    <s v="CU00"/>
    <s v="JRNL00029387"/>
    <s v="CF00-MG303-6110-8870"/>
    <s v="CF00"/>
    <s v="MG303"/>
    <s v="6110"/>
    <x v="2"/>
    <s v=" "/>
    <n v="236.18"/>
    <s v="MG303_Payroll Accrual 1A"/>
    <x v="0"/>
    <s v="8_MG303_PA1A"/>
    <s v="Recipient Acct"/>
    <d v="2008-07-31T00:00:00"/>
    <d v="2008-08-06T00:00:00"/>
    <s v="Yes"/>
    <s v="X Business Development Manager"/>
    <x v="0"/>
  </r>
  <r>
    <s v="AA"/>
    <s v="CU00"/>
    <s v="JRNL00031517"/>
    <s v="CF00-MG303-6110-8870"/>
    <s v="CF00"/>
    <s v="MG303"/>
    <s v="6110"/>
    <x v="2"/>
    <s v=" "/>
    <n v="295.22000000000003"/>
    <s v="MG303_Payroll Accrual 1A"/>
    <x v="0"/>
    <s v="8_MG303_PA1A"/>
    <s v="Recipient Acct"/>
    <d v="2008-08-31T00:00:00"/>
    <d v="2008-09-05T00:00:00"/>
    <s v="Yes"/>
    <s v="X Business Development Manager"/>
    <x v="0"/>
  </r>
  <r>
    <s v="AA"/>
    <s v="CU00"/>
    <s v="JRNL00033571"/>
    <s v="CF00-MG303-6110-8870"/>
    <s v="CF00"/>
    <s v="MG303"/>
    <s v="6110"/>
    <x v="2"/>
    <s v=" "/>
    <n v="435.06"/>
    <s v="MG303_Payroll Accrual 1A"/>
    <x v="0"/>
    <s v="8_MG303_PA1A"/>
    <s v="Recipient Acct"/>
    <d v="2008-09-30T00:00:00"/>
    <d v="2008-10-06T00:00:00"/>
    <s v="Yes"/>
    <s v="X Business Development Manager"/>
    <x v="0"/>
  </r>
  <r>
    <s v="AA"/>
    <s v="CU00"/>
    <s v="JRNL00039000"/>
    <s v="CF00-MG303-6110-8870"/>
    <s v="CF00"/>
    <s v="MG303"/>
    <s v="6110"/>
    <x v="2"/>
    <s v=" "/>
    <n v="40.21"/>
    <s v="MG303_Payroll Accrual 1A"/>
    <x v="0"/>
    <s v="8_MG303_PA1A"/>
    <s v="Recipient Acct"/>
    <d v="2008-12-31T00:00:00"/>
    <d v="2009-01-09T00:00:00"/>
    <s v="Yes"/>
    <s v="X Business Development Manager"/>
    <x v="0"/>
  </r>
  <r>
    <s v="AA"/>
    <s v="CU00"/>
    <s v="JRNL00031519"/>
    <s v="CF00-MG303-6110-8870"/>
    <s v="CF00"/>
    <s v="MG303"/>
    <s v="6110"/>
    <x v="2"/>
    <s v=" "/>
    <n v="-295.22000000000003"/>
    <s v="MG303_Payroll Accrual 1A"/>
    <x v="0"/>
    <s v="8_MG303_PA1A"/>
    <s v="Recipient Acct"/>
    <d v="2008-09-30T00:00:00"/>
    <d v="2008-10-06T00:00:00"/>
    <s v="Yes"/>
    <s v="X Business Development Manager"/>
    <x v="0"/>
  </r>
  <r>
    <s v="E4SE-ADJ"/>
    <s v="CU00"/>
    <s v="JRNL00031420"/>
    <s v="CF10-FC300-7830-8870"/>
    <s v="CF10"/>
    <s v="FC300"/>
    <s v="7830"/>
    <x v="2"/>
    <s v=""/>
    <n v="253.2"/>
    <s v="FCB150"/>
    <x v="0"/>
    <s v=""/>
    <s v="JRNL00031420"/>
    <d v="2008-08-31T00:00:00"/>
    <d v="2008-09-04T00:00:00"/>
    <s v="Yes"/>
    <s v="X Facilities-Florida"/>
    <x v="2"/>
  </r>
  <r>
    <s v="PY"/>
    <s v="CU00"/>
    <s v="JRNL00035218"/>
    <s v="CF00-OP300-6120-8890"/>
    <s v="CF00"/>
    <s v="OP300"/>
    <s v="6120"/>
    <x v="1"/>
    <s v=""/>
    <n v="32.54"/>
    <s v="CU W44-OT/On Call/CT"/>
    <x v="0"/>
    <s v=""/>
    <s v="JRNL00035218"/>
    <d v="2008-10-24T00:00:00"/>
    <d v="2008-11-04T00:00:00"/>
    <s v="Yes"/>
    <s v="X Engineering and Measurement"/>
    <x v="1"/>
  </r>
  <r>
    <s v="PY"/>
    <s v="CU00"/>
    <s v="JRNL00035218"/>
    <s v="CF00-OP300-6120-8900"/>
    <s v="CF00"/>
    <s v="OP300"/>
    <s v="6120"/>
    <x v="4"/>
    <s v=""/>
    <n v="65.08"/>
    <s v="CU W44-OT/On Call/CT"/>
    <x v="0"/>
    <s v=""/>
    <s v="JRNL00035218"/>
    <d v="2008-10-24T00:00:00"/>
    <d v="2008-11-04T00:00:00"/>
    <s v="Yes"/>
    <s v="X Engineering and Measurement"/>
    <x v="1"/>
  </r>
  <r>
    <s v="PY"/>
    <s v="CU00"/>
    <s v="JRNL00035218"/>
    <s v="CF00-OP300-6120-8910"/>
    <s v="CF00"/>
    <s v="OP300"/>
    <s v="6120"/>
    <x v="5"/>
    <s v=""/>
    <n v="32.54"/>
    <s v="CU W44-OT/On Call/CT"/>
    <x v="0"/>
    <s v=""/>
    <s v="JRNL00035218"/>
    <d v="2008-10-24T00:00:00"/>
    <d v="2008-11-04T00:00:00"/>
    <s v="Yes"/>
    <s v="X Engineering and Measurement"/>
    <x v="1"/>
  </r>
  <r>
    <s v="PY"/>
    <s v="CU00"/>
    <s v="JRNL00035218"/>
    <s v="CF10-OP310-6120-8870"/>
    <s v="CF10"/>
    <s v="OP310"/>
    <s v="6120"/>
    <x v="2"/>
    <s v=""/>
    <n v="48.32"/>
    <s v="CU W44-OT/On Call/CT"/>
    <x v="0"/>
    <s v=""/>
    <s v="JRNL00035218"/>
    <d v="2008-10-24T00:00:00"/>
    <d v="2008-11-04T00:00:00"/>
    <s v="Yes"/>
    <s v="X Operations-Tri-County"/>
    <x v="1"/>
  </r>
  <r>
    <s v="AA"/>
    <s v="CU00"/>
    <s v="JRNL00038982"/>
    <s v="CF00-OP300-6230-8870"/>
    <s v="CF00"/>
    <s v="OP300"/>
    <s v="6230"/>
    <x v="2"/>
    <s v=" "/>
    <n v="9.0500000000000007"/>
    <s v="Clear OP300 Pay and Dept"/>
    <x v="0"/>
    <s v="5_OP300_PD"/>
    <s v="Recipient Acct"/>
    <d v="2008-12-31T00:00:00"/>
    <d v="2009-01-09T00:00:00"/>
    <s v="Yes"/>
    <s v="X Engineering and Measurement"/>
    <x v="14"/>
  </r>
  <r>
    <s v="AA"/>
    <s v="CU00"/>
    <s v="JRNL00038982"/>
    <s v="CF00-OP300-6230-8890"/>
    <s v="CF00"/>
    <s v="OP300"/>
    <s v="6230"/>
    <x v="1"/>
    <s v=" "/>
    <n v="39.630000000000003"/>
    <s v="Clear OP300 Pay and Dept"/>
    <x v="0"/>
    <s v="5_OP300_PD"/>
    <s v="Recipient Acct"/>
    <d v="2008-12-31T00:00:00"/>
    <d v="2009-01-09T00:00:00"/>
    <s v="Yes"/>
    <s v="X Engineering and Measurement"/>
    <x v="14"/>
  </r>
  <r>
    <s v="AA"/>
    <s v="CU00"/>
    <s v="JRNL00038982"/>
    <s v="CF00-OP300-6220-8870"/>
    <s v="CF00"/>
    <s v="OP300"/>
    <s v="6220"/>
    <x v="2"/>
    <s v=" "/>
    <n v="3.58"/>
    <s v="Clear OP300 Pay and Dept"/>
    <x v="0"/>
    <s v="5_OP300_PD"/>
    <s v="Recipient Acct"/>
    <d v="2008-12-31T00:00:00"/>
    <d v="2009-01-09T00:00:00"/>
    <s v="Yes"/>
    <s v="X Engineering and Measurement"/>
    <x v="11"/>
  </r>
  <r>
    <s v="AA"/>
    <s v="CU00"/>
    <s v="JRNL00038982"/>
    <s v="CF00-OP300-6220-8890"/>
    <s v="CF00"/>
    <s v="OP300"/>
    <s v="6220"/>
    <x v="1"/>
    <s v=" "/>
    <n v="15.69"/>
    <s v="Clear OP300 Pay and Dept"/>
    <x v="0"/>
    <s v="5_OP300_PD"/>
    <s v="Recipient Acct"/>
    <d v="2008-12-31T00:00:00"/>
    <d v="2009-01-09T00:00:00"/>
    <s v="Yes"/>
    <s v="X Engineering and Measurement"/>
    <x v="11"/>
  </r>
  <r>
    <s v="AA"/>
    <s v="CU00"/>
    <s v="JRNL00038982"/>
    <s v="CF00-OP300-6220-8900"/>
    <s v="CF00"/>
    <s v="OP300"/>
    <s v="6220"/>
    <x v="4"/>
    <s v=" "/>
    <n v="9.8800000000000008"/>
    <s v="Clear OP300 Pay and Dept"/>
    <x v="0"/>
    <s v="5_OP300_PD"/>
    <s v="Recipient Acct"/>
    <d v="2008-12-31T00:00:00"/>
    <d v="2009-01-09T00:00:00"/>
    <s v="Yes"/>
    <s v="X Engineering and Measurement"/>
    <x v="11"/>
  </r>
  <r>
    <s v="AA"/>
    <s v="CU00"/>
    <s v="JRNL00038982"/>
    <s v="CF00-OP300-6220-8910"/>
    <s v="CF00"/>
    <s v="OP300"/>
    <s v="6220"/>
    <x v="5"/>
    <s v=" "/>
    <n v="12.2"/>
    <s v="Clear OP300 Pay and Dept"/>
    <x v="0"/>
    <s v="5_OP300_PD"/>
    <s v="Recipient Acct"/>
    <d v="2008-12-31T00:00:00"/>
    <d v="2009-01-09T00:00:00"/>
    <s v="Yes"/>
    <s v="X Engineering and Measurement"/>
    <x v="11"/>
  </r>
  <r>
    <s v="AA"/>
    <s v="CU00"/>
    <s v="JRNL00038982"/>
    <s v="CF00-OP300-6210-8870"/>
    <s v="CF00"/>
    <s v="OP300"/>
    <s v="6210"/>
    <x v="2"/>
    <s v=" "/>
    <n v="2.66"/>
    <s v="Clear OP300 Pay and Dept"/>
    <x v="0"/>
    <s v="5_OP300_PD"/>
    <s v="Recipient Acct"/>
    <d v="2008-12-31T00:00:00"/>
    <d v="2009-01-09T00:00:00"/>
    <s v="Yes"/>
    <s v="X Engineering and Measurement"/>
    <x v="12"/>
  </r>
  <r>
    <s v="AA"/>
    <s v="CU00"/>
    <s v="JRNL00038982"/>
    <s v="CF00-OP300-6210-8890"/>
    <s v="CF00"/>
    <s v="OP300"/>
    <s v="6210"/>
    <x v="1"/>
    <s v=" "/>
    <n v="11.65"/>
    <s v="Clear OP300 Pay and Dept"/>
    <x v="0"/>
    <s v="5_OP300_PD"/>
    <s v="Recipient Acct"/>
    <d v="2008-12-31T00:00:00"/>
    <d v="2009-01-09T00:00:00"/>
    <s v="Yes"/>
    <s v="X Engineering and Measurement"/>
    <x v="12"/>
  </r>
  <r>
    <s v="AA"/>
    <s v="CU00"/>
    <s v="JRNL00038982"/>
    <s v="CF00-OP300-6210-8900"/>
    <s v="CF00"/>
    <s v="OP300"/>
    <s v="6210"/>
    <x v="4"/>
    <s v=" "/>
    <n v="7.33"/>
    <s v="Clear OP300 Pay and Dept"/>
    <x v="0"/>
    <s v="5_OP300_PD"/>
    <s v="Recipient Acct"/>
    <d v="2008-12-31T00:00:00"/>
    <d v="2009-01-09T00:00:00"/>
    <s v="Yes"/>
    <s v="X Engineering and Measurement"/>
    <x v="12"/>
  </r>
  <r>
    <s v="AA"/>
    <s v="CU00"/>
    <s v="JRNL00038982"/>
    <s v="CF00-OP300-6210-8910"/>
    <s v="CF00"/>
    <s v="OP300"/>
    <s v="6210"/>
    <x v="5"/>
    <s v=" "/>
    <n v="9.06"/>
    <s v="Clear OP300 Pay and Dept"/>
    <x v="0"/>
    <s v="5_OP300_PD"/>
    <s v="Recipient Acct"/>
    <d v="2008-12-31T00:00:00"/>
    <d v="2009-01-09T00:00:00"/>
    <s v="Yes"/>
    <s v="X Engineering and Measurement"/>
    <x v="12"/>
  </r>
  <r>
    <s v="AA"/>
    <s v="CU00"/>
    <s v="JRNL00038982"/>
    <s v="CF00-OP300-6110-8900"/>
    <s v="CF00"/>
    <s v="OP300"/>
    <s v="6110"/>
    <x v="4"/>
    <s v=" "/>
    <n v="236.78"/>
    <s v="Clear OP300 Pay and Dept"/>
    <x v="0"/>
    <s v="5_OP300_PD"/>
    <s v="Recipient Acct"/>
    <d v="2008-12-31T00:00:00"/>
    <d v="2009-01-09T00:00:00"/>
    <s v="Yes"/>
    <s v="X Engineering and Measurement"/>
    <x v="0"/>
  </r>
  <r>
    <s v="AA"/>
    <s v="CU00"/>
    <s v="JRNL00038982"/>
    <s v="CF00-OP300-6110-8910"/>
    <s v="CF00"/>
    <s v="OP300"/>
    <s v="6110"/>
    <x v="5"/>
    <s v=" "/>
    <n v="292.48"/>
    <s v="Clear OP300 Pay and Dept"/>
    <x v="0"/>
    <s v="5_OP300_PD"/>
    <s v="Recipient Acct"/>
    <d v="2008-12-31T00:00:00"/>
    <d v="2009-01-09T00:00:00"/>
    <s v="Yes"/>
    <s v="X Engineering and Measurement"/>
    <x v="0"/>
  </r>
  <r>
    <s v="AA"/>
    <s v="CU00"/>
    <s v="JRNL00038982"/>
    <s v="CF00-OP300-6110-8870"/>
    <s v="CF00"/>
    <s v="OP300"/>
    <s v="6110"/>
    <x v="2"/>
    <s v=" "/>
    <n v="85.89"/>
    <s v="Clear OP300 Pay and Dept"/>
    <x v="0"/>
    <s v="5_OP300_PD"/>
    <s v="Recipient Acct"/>
    <d v="2008-12-31T00:00:00"/>
    <d v="2009-01-09T00:00:00"/>
    <s v="Yes"/>
    <s v="X Engineering and Measurement"/>
    <x v="0"/>
  </r>
  <r>
    <s v="AA"/>
    <s v="CU00"/>
    <s v="JRNL00038982"/>
    <s v="CF00-OP300-6110-8890"/>
    <s v="CF00"/>
    <s v="OP300"/>
    <s v="6110"/>
    <x v="1"/>
    <s v=" "/>
    <n v="376.06"/>
    <s v="Clear OP300 Pay and Dept"/>
    <x v="0"/>
    <s v="5_OP300_PD"/>
    <s v="Recipient Acct"/>
    <d v="2008-12-31T00:00:00"/>
    <d v="2009-01-09T00:00:00"/>
    <s v="Yes"/>
    <s v="X Engineering and Measurement"/>
    <x v="0"/>
  </r>
  <r>
    <s v="PY"/>
    <s v="CU00"/>
    <s v="JRNL00031497"/>
    <s v="CF10-OP310-6110-8870"/>
    <s v="CF10"/>
    <s v="OP310"/>
    <s v="6110"/>
    <x v="2"/>
    <s v=""/>
    <n v="258.27999999999997"/>
    <s v="CU W36-Salaries"/>
    <x v="0"/>
    <s v=""/>
    <s v="JRNL00031497"/>
    <d v="2008-09-05T00:00:00"/>
    <d v="2008-10-01T00:00:00"/>
    <s v="Yes"/>
    <s v="X Operations-Tri-County"/>
    <x v="0"/>
  </r>
  <r>
    <s v="PY"/>
    <s v="CU00"/>
    <s v="JRNL00025801"/>
    <s v="CF00-OP300-6110-8890"/>
    <s v="CF00"/>
    <s v="OP300"/>
    <s v="6110"/>
    <x v="1"/>
    <s v=""/>
    <n v="776.98"/>
    <s v="CU W21-Salaries"/>
    <x v="0"/>
    <s v=""/>
    <s v="JRNL00025801"/>
    <d v="2008-05-23T00:00:00"/>
    <d v="2008-06-04T00:00:00"/>
    <s v="Yes"/>
    <s v="X Engineering and Measurement"/>
    <x v="0"/>
  </r>
  <r>
    <s v="PY"/>
    <s v="CU00"/>
    <s v="JRNL00025801"/>
    <s v="CF00-OP310-6110-8870"/>
    <s v="CF00"/>
    <s v="OP310"/>
    <s v="6110"/>
    <x v="2"/>
    <s v=""/>
    <n v="471.02"/>
    <s v="CU W21-Salaries"/>
    <x v="0"/>
    <s v=""/>
    <s v="JRNL00025801"/>
    <d v="2008-05-23T00:00:00"/>
    <d v="2008-06-04T00:00:00"/>
    <s v="Yes"/>
    <s v="X Operations-Tri-County"/>
    <x v="0"/>
  </r>
  <r>
    <s v="PY"/>
    <s v="CU00"/>
    <s v="JRNL00025801"/>
    <s v="CF00-OP310-6110-8920"/>
    <s v="CF00"/>
    <s v="OP310"/>
    <s v="6110"/>
    <x v="0"/>
    <s v=""/>
    <n v="137.22999999999999"/>
    <s v="CU W21-Salaries"/>
    <x v="0"/>
    <s v=""/>
    <s v="JRNL00025801"/>
    <d v="2008-05-23T00:00:00"/>
    <d v="2008-06-04T00:00:00"/>
    <s v="Yes"/>
    <s v="X Operations-Tri-County"/>
    <x v="0"/>
  </r>
  <r>
    <s v="PY"/>
    <s v="CU00"/>
    <s v="JRNL00025801"/>
    <s v="CF00-OP310-6110-8930"/>
    <s v="CF00"/>
    <s v="OP310"/>
    <s v="6110"/>
    <x v="3"/>
    <s v=""/>
    <n v="193.89"/>
    <s v="CU W21-Salaries"/>
    <x v="0"/>
    <s v=""/>
    <s v="JRNL00025801"/>
    <d v="2008-05-23T00:00:00"/>
    <d v="2008-06-04T00:00:00"/>
    <s v="Yes"/>
    <s v="X Operations-Tri-County"/>
    <x v="0"/>
  </r>
  <r>
    <s v="PY"/>
    <s v="CU00"/>
    <s v="JRNL00025801"/>
    <s v="CF00-OP310-6110-8870"/>
    <s v="CF00"/>
    <s v="OP310"/>
    <s v="6110"/>
    <x v="2"/>
    <s v=""/>
    <n v="362.28"/>
    <s v="CU W21-Salaries"/>
    <x v="0"/>
    <s v=""/>
    <s v="JRNL00025801"/>
    <d v="2008-05-23T00:00:00"/>
    <d v="2008-06-04T00:00:00"/>
    <s v="Yes"/>
    <s v="X Operations-Tri-County"/>
    <x v="0"/>
  </r>
  <r>
    <s v="AA"/>
    <s v="CU00"/>
    <s v="JRNL00029283"/>
    <s v="CF10-OP310-6210-8870"/>
    <s v="CF10"/>
    <s v="OP310"/>
    <s v="6210"/>
    <x v="2"/>
    <s v=" "/>
    <n v="9.6"/>
    <s v="Clear OP310 Pay and Dept"/>
    <x v="0"/>
    <s v="5_OP310_PD"/>
    <s v="Recipient Acct"/>
    <d v="2008-07-31T00:00:00"/>
    <d v="2008-08-05T00:00:00"/>
    <s v="Yes"/>
    <s v="X Operations-Tri-County"/>
    <x v="12"/>
  </r>
  <r>
    <s v="AA"/>
    <s v="CU00"/>
    <s v="JRNL00029283"/>
    <s v="CF10-OP310-6120-8870"/>
    <s v="CF10"/>
    <s v="OP310"/>
    <s v="6120"/>
    <x v="2"/>
    <s v=" "/>
    <n v="60.75"/>
    <s v="Clear OP310 Pay and Dept"/>
    <x v="0"/>
    <s v="5_OP310_PD"/>
    <s v="Recipient Acct"/>
    <d v="2008-07-31T00:00:00"/>
    <d v="2008-08-05T00:00:00"/>
    <s v="Yes"/>
    <s v="X Operations-Tri-County"/>
    <x v="1"/>
  </r>
  <r>
    <s v="AA"/>
    <s v="CU00"/>
    <s v="JRNL00029283"/>
    <s v="CF10-OP310-6120-8920"/>
    <s v="CF10"/>
    <s v="OP310"/>
    <s v="6120"/>
    <x v="0"/>
    <s v=" "/>
    <n v="13.57"/>
    <s v="Clear OP310 Pay and Dept"/>
    <x v="0"/>
    <s v="5_OP310_PD"/>
    <s v="Recipient Acct"/>
    <d v="2008-07-31T00:00:00"/>
    <d v="2008-08-05T00:00:00"/>
    <s v="Yes"/>
    <s v="X Operations-Tri-County"/>
    <x v="1"/>
  </r>
  <r>
    <s v="AA"/>
    <s v="CU00"/>
    <s v="JRNL00029283"/>
    <s v="CF10-OP310-6120-8930"/>
    <s v="CF10"/>
    <s v="OP310"/>
    <s v="6120"/>
    <x v="3"/>
    <s v=" "/>
    <n v="32.75"/>
    <s v="Clear OP310 Pay and Dept"/>
    <x v="0"/>
    <s v="5_OP310_PD"/>
    <s v="Recipient Acct"/>
    <d v="2008-07-31T00:00:00"/>
    <d v="2008-08-05T00:00:00"/>
    <s v="Yes"/>
    <s v="X Operations-Tri-County"/>
    <x v="1"/>
  </r>
  <r>
    <s v="AA"/>
    <s v="CU00"/>
    <s v="JRNL00029283"/>
    <s v="CF10-OP310-6110-8870"/>
    <s v="CF10"/>
    <s v="OP310"/>
    <s v="6110"/>
    <x v="2"/>
    <s v=" "/>
    <n v="220.7"/>
    <s v="Clear OP310 Pay and Dept"/>
    <x v="0"/>
    <s v="5_OP310_PD"/>
    <s v="Recipient Acct"/>
    <d v="2008-07-31T00:00:00"/>
    <d v="2008-08-05T00:00:00"/>
    <s v="Yes"/>
    <s v="X Operations-Tri-County"/>
    <x v="0"/>
  </r>
  <r>
    <s v="AA"/>
    <s v="CU00"/>
    <s v="JRNL00029283"/>
    <s v="CF10-OP310-6110-8920"/>
    <s v="CF10"/>
    <s v="OP310"/>
    <s v="6110"/>
    <x v="0"/>
    <s v=" "/>
    <n v="49.29"/>
    <s v="Clear OP310 Pay and Dept"/>
    <x v="0"/>
    <s v="5_OP310_PD"/>
    <s v="Recipient Acct"/>
    <d v="2008-07-31T00:00:00"/>
    <d v="2008-08-05T00:00:00"/>
    <s v="Yes"/>
    <s v="X Operations-Tri-County"/>
    <x v="0"/>
  </r>
  <r>
    <s v="AA"/>
    <s v="CU00"/>
    <s v="JRNL00029283"/>
    <s v="CF10-OP310-6110-8930"/>
    <s v="CF10"/>
    <s v="OP310"/>
    <s v="6110"/>
    <x v="3"/>
    <s v=" "/>
    <n v="118.96"/>
    <s v="Clear OP310 Pay and Dept"/>
    <x v="0"/>
    <s v="5_OP310_PD"/>
    <s v="Recipient Acct"/>
    <d v="2008-07-31T00:00:00"/>
    <d v="2008-08-05T00:00:00"/>
    <s v="Yes"/>
    <s v="X Operations-Tri-County"/>
    <x v="0"/>
  </r>
  <r>
    <s v="AA"/>
    <s v="CU00"/>
    <s v="JRNL00029283"/>
    <s v="CF00-OP310-6120-8870"/>
    <s v="CF00"/>
    <s v="OP310"/>
    <s v="6120"/>
    <x v="2"/>
    <s v=" "/>
    <n v="10.220000000000001"/>
    <s v="Clear OP310 Pay and Dept"/>
    <x v="0"/>
    <s v="5_OP310_PD"/>
    <s v="Recipient Acct"/>
    <d v="2008-07-31T00:00:00"/>
    <d v="2008-08-05T00:00:00"/>
    <s v="Yes"/>
    <s v="X Operations-Tri-County"/>
    <x v="1"/>
  </r>
  <r>
    <s v="AA"/>
    <s v="CU00"/>
    <s v="JRNL00029283"/>
    <s v="CF00-OP310-6110-8870"/>
    <s v="CF00"/>
    <s v="OP310"/>
    <s v="6110"/>
    <x v="2"/>
    <s v=" "/>
    <n v="37.11"/>
    <s v="Clear OP310 Pay and Dept"/>
    <x v="0"/>
    <s v="5_OP310_PD"/>
    <s v="Recipient Acct"/>
    <d v="2008-07-31T00:00:00"/>
    <d v="2008-08-05T00:00:00"/>
    <s v="Yes"/>
    <s v="X Operations-Tri-County"/>
    <x v="0"/>
  </r>
  <r>
    <s v="AA"/>
    <s v="CU00"/>
    <s v="JRNL00037275"/>
    <s v="CF20-OP320-6220-8940"/>
    <s v="CF20"/>
    <s v="OP320"/>
    <s v="6220"/>
    <x v="6"/>
    <s v=" "/>
    <n v="0.15"/>
    <s v="Clear OP320 Pay and Dept"/>
    <x v="0"/>
    <s v="5_OP320_PD"/>
    <s v="Recipient Acct"/>
    <d v="2008-11-30T00:00:00"/>
    <d v="2008-12-03T00:00:00"/>
    <s v="Yes"/>
    <s v="X Operations-Citrus County"/>
    <x v="11"/>
  </r>
  <r>
    <s v="AA"/>
    <s v="CU00"/>
    <s v="JRNL00037275"/>
    <s v="CF20-OP320-6210-8940"/>
    <s v="CF20"/>
    <s v="OP320"/>
    <s v="6210"/>
    <x v="6"/>
    <s v=" "/>
    <n v="0.2"/>
    <s v="Clear OP320 Pay and Dept"/>
    <x v="0"/>
    <s v="5_OP320_PD"/>
    <s v="Recipient Acct"/>
    <d v="2008-11-30T00:00:00"/>
    <d v="2008-12-03T00:00:00"/>
    <s v="Yes"/>
    <s v="X Operations-Citrus County"/>
    <x v="12"/>
  </r>
  <r>
    <s v="AA"/>
    <s v="CU00"/>
    <s v="JRNL00035416"/>
    <s v="CF20-OP320-6210-8870"/>
    <s v="CF20"/>
    <s v="OP320"/>
    <s v="6210"/>
    <x v="2"/>
    <s v=" "/>
    <n v="-1.75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416"/>
    <s v="CF20-OP320-6210-8890"/>
    <s v="CF20"/>
    <s v="OP320"/>
    <s v="6210"/>
    <x v="1"/>
    <s v=" "/>
    <n v="-4.2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416"/>
    <s v="CF20-OP320-6120-8870"/>
    <s v="CF20"/>
    <s v="OP320"/>
    <s v="6120"/>
    <x v="2"/>
    <s v=" "/>
    <n v="-3.89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416"/>
    <s v="CF20-OP320-6120-8890"/>
    <s v="CF20"/>
    <s v="OP320"/>
    <s v="6120"/>
    <x v="1"/>
    <s v=" "/>
    <n v="-9.33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416"/>
    <s v="CF20-OP320-6110-8870"/>
    <s v="CF20"/>
    <s v="OP320"/>
    <s v="6110"/>
    <x v="2"/>
    <s v=" "/>
    <n v="-4.5199999999999996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5416"/>
    <s v="CF20-OP320-6110-8890"/>
    <s v="CF20"/>
    <s v="OP320"/>
    <s v="6110"/>
    <x v="1"/>
    <s v=" "/>
    <n v="-10.85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7275"/>
    <s v="CF10-OP310-6390-8870"/>
    <s v="CF10"/>
    <s v="OP310"/>
    <s v="6390"/>
    <x v="2"/>
    <s v=" "/>
    <n v="30.35"/>
    <s v="Clear OP310 Pay and Dept"/>
    <x v="0"/>
    <s v="5_OP310_PD"/>
    <s v="Recipient Acct"/>
    <d v="2008-11-30T00:00:00"/>
    <d v="2008-12-03T00:00:00"/>
    <s v="Yes"/>
    <s v="X Operations-Tri-County"/>
    <x v="7"/>
  </r>
  <r>
    <s v="AA"/>
    <s v="CU00"/>
    <s v="JRNL00037275"/>
    <s v="CF10-OP310-6390-8920"/>
    <s v="CF10"/>
    <s v="OP310"/>
    <s v="6390"/>
    <x v="0"/>
    <s v=" "/>
    <n v="1.46"/>
    <s v="Clear OP310 Pay and Dept"/>
    <x v="0"/>
    <s v="5_OP310_PD"/>
    <s v="Recipient Acct"/>
    <d v="2008-11-30T00:00:00"/>
    <d v="2008-12-03T00:00:00"/>
    <s v="Yes"/>
    <s v="X Operations-Tri-County"/>
    <x v="7"/>
  </r>
  <r>
    <s v="AA"/>
    <s v="CU00"/>
    <s v="JRNL00037275"/>
    <s v="CF10-OP310-6390-8930"/>
    <s v="CF10"/>
    <s v="OP310"/>
    <s v="6390"/>
    <x v="3"/>
    <s v=" "/>
    <n v="1.59"/>
    <s v="Clear OP310 Pay and Dept"/>
    <x v="0"/>
    <s v="5_OP310_PD"/>
    <s v="Recipient Acct"/>
    <d v="2008-11-30T00:00:00"/>
    <d v="2008-12-03T00:00:00"/>
    <s v="Yes"/>
    <s v="X Operations-Tri-County"/>
    <x v="7"/>
  </r>
  <r>
    <s v="AA"/>
    <s v="CU00"/>
    <s v="JRNL00037275"/>
    <s v="CF10-OP310-6390-8940"/>
    <s v="CF10"/>
    <s v="OP310"/>
    <s v="6390"/>
    <x v="6"/>
    <s v=" "/>
    <n v="2.59"/>
    <s v="Clear OP310 Pay and Dept"/>
    <x v="0"/>
    <s v="5_OP310_PD"/>
    <s v="Recipient Acct"/>
    <d v="2008-11-30T00:00:00"/>
    <d v="2008-12-03T00:00:00"/>
    <s v="Yes"/>
    <s v="X Operations-Tri-County"/>
    <x v="7"/>
  </r>
  <r>
    <s v="AA"/>
    <s v="CU00"/>
    <s v="JRNL00037275"/>
    <s v="CF10-OP310-6330-8930"/>
    <s v="CF10"/>
    <s v="OP310"/>
    <s v="6330"/>
    <x v="3"/>
    <s v=" "/>
    <n v="3.64"/>
    <s v="Clear OP310 Pay and Dept"/>
    <x v="0"/>
    <s v="5_OP310_PD"/>
    <s v="Recipient Acct"/>
    <d v="2008-11-30T00:00:00"/>
    <d v="2008-12-03T00:00:00"/>
    <s v="Yes"/>
    <s v="X Operations-Tri-County"/>
    <x v="5"/>
  </r>
  <r>
    <s v="AA"/>
    <s v="CU00"/>
    <s v="JRNL00037275"/>
    <s v="CF10-OP310-6330-8940"/>
    <s v="CF10"/>
    <s v="OP310"/>
    <s v="6330"/>
    <x v="6"/>
    <s v=" "/>
    <n v="5.94"/>
    <s v="Clear OP310 Pay and Dept"/>
    <x v="0"/>
    <s v="5_OP310_PD"/>
    <s v="Recipient Acct"/>
    <d v="2008-11-30T00:00:00"/>
    <d v="2008-12-03T00:00:00"/>
    <s v="Yes"/>
    <s v="X Operations-Tri-County"/>
    <x v="5"/>
  </r>
  <r>
    <s v="AA"/>
    <s v="CU00"/>
    <s v="JRNL00035416"/>
    <s v="CF20-OP310-6390-8940"/>
    <s v="CF20"/>
    <s v="OP310"/>
    <s v="6390"/>
    <x v="6"/>
    <s v=" "/>
    <n v="-1.5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7275"/>
    <s v="CF10-OP310-6330-8870"/>
    <s v="CF10"/>
    <s v="OP310"/>
    <s v="6330"/>
    <x v="2"/>
    <s v=" "/>
    <n v="69.58"/>
    <s v="Clear OP310 Pay and Dept"/>
    <x v="0"/>
    <s v="5_OP310_PD"/>
    <s v="Recipient Acct"/>
    <d v="2008-11-30T00:00:00"/>
    <d v="2008-12-03T00:00:00"/>
    <s v="Yes"/>
    <s v="X Operations-Tri-County"/>
    <x v="5"/>
  </r>
  <r>
    <s v="AA"/>
    <s v="CU00"/>
    <s v="JRNL00037275"/>
    <s v="CF10-OP310-6330-8920"/>
    <s v="CF10"/>
    <s v="OP310"/>
    <s v="6330"/>
    <x v="0"/>
    <s v=" "/>
    <n v="3.34"/>
    <s v="Clear OP310 Pay and Dept"/>
    <x v="0"/>
    <s v="5_OP310_PD"/>
    <s v="Recipient Acct"/>
    <d v="2008-11-30T00:00:00"/>
    <d v="2008-12-03T00:00:00"/>
    <s v="Yes"/>
    <s v="X Operations-Tri-County"/>
    <x v="5"/>
  </r>
  <r>
    <s v="AA"/>
    <s v="CU00"/>
    <s v="JRNL00035416"/>
    <s v="CF10-OP310-6390-8870"/>
    <s v="CF10"/>
    <s v="OP310"/>
    <s v="6390"/>
    <x v="2"/>
    <s v=" "/>
    <n v="-97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10-OP310-6390-8920"/>
    <s v="CF10"/>
    <s v="OP310"/>
    <s v="6390"/>
    <x v="0"/>
    <s v=" "/>
    <n v="-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10-OP310-6390-8930"/>
    <s v="CF10"/>
    <s v="OP310"/>
    <s v="6390"/>
    <x v="3"/>
    <s v=" "/>
    <n v="-41.8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10-OP310-6390-8940"/>
    <s v="CF10"/>
    <s v="OP310"/>
    <s v="6390"/>
    <x v="6"/>
    <s v=" "/>
    <n v="-5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20-OP310-6390-8890"/>
    <s v="CF20"/>
    <s v="OP310"/>
    <s v="6390"/>
    <x v="1"/>
    <s v=" "/>
    <n v="-2.319999999999999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00-OP310-6390-8870"/>
    <s v="CF00"/>
    <s v="OP310"/>
    <s v="6390"/>
    <x v="2"/>
    <s v=" "/>
    <n v="-30.2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16"/>
    <s v="CF10-OP310-6330-8920"/>
    <s v="CF10"/>
    <s v="OP310"/>
    <s v="6330"/>
    <x v="0"/>
    <s v=" "/>
    <n v="-2.2999999999999998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10-OP310-6330-8930"/>
    <s v="CF10"/>
    <s v="OP310"/>
    <s v="6330"/>
    <x v="3"/>
    <s v=" "/>
    <n v="-24.12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10-OP310-6330-8940"/>
    <s v="CF10"/>
    <s v="OP310"/>
    <s v="6330"/>
    <x v="6"/>
    <s v=" "/>
    <n v="-3.43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20-OP310-6330-8890"/>
    <s v="CF20"/>
    <s v="OP310"/>
    <s v="6330"/>
    <x v="1"/>
    <s v=" "/>
    <n v="-1.34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20-OP310-6330-8940"/>
    <s v="CF20"/>
    <s v="OP310"/>
    <s v="6330"/>
    <x v="6"/>
    <s v=" "/>
    <n v="-0.89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10-OP310-6330-8870"/>
    <s v="CF10"/>
    <s v="OP310"/>
    <s v="6330"/>
    <x v="2"/>
    <s v=" "/>
    <n v="-56.47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10-OP310-6320-8940"/>
    <s v="CF10"/>
    <s v="OP310"/>
    <s v="6320"/>
    <x v="6"/>
    <s v=" "/>
    <n v="-20.6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16"/>
    <s v="CF20-OP310-6320-8890"/>
    <s v="CF20"/>
    <s v="OP310"/>
    <s v="6320"/>
    <x v="1"/>
    <s v=" "/>
    <n v="-8.029999999999999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16"/>
    <s v="CF20-OP310-6320-8940"/>
    <s v="CF20"/>
    <s v="OP310"/>
    <s v="6320"/>
    <x v="6"/>
    <s v=" "/>
    <n v="-5.36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16"/>
    <s v="CF00-OP310-6330-8870"/>
    <s v="CF00"/>
    <s v="OP310"/>
    <s v="6330"/>
    <x v="2"/>
    <s v=" "/>
    <n v="-17.46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16"/>
    <s v="CF10-OP310-6320-8870"/>
    <s v="CF10"/>
    <s v="OP310"/>
    <s v="6320"/>
    <x v="2"/>
    <s v=" "/>
    <n v="-339.7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16"/>
    <s v="CF10-OP310-6320-8920"/>
    <s v="CF10"/>
    <s v="OP310"/>
    <s v="6320"/>
    <x v="0"/>
    <s v=" "/>
    <n v="-13.87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16"/>
    <s v="CF10-OP310-6320-8930"/>
    <s v="CF10"/>
    <s v="OP310"/>
    <s v="6320"/>
    <x v="3"/>
    <s v=" "/>
    <n v="-145.13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7275"/>
    <s v="CF10-OP310-6320-8930"/>
    <s v="CF10"/>
    <s v="OP310"/>
    <s v="6320"/>
    <x v="3"/>
    <s v=" "/>
    <n v="21.91"/>
    <s v="Clear OP310 Pay and Dept"/>
    <x v="0"/>
    <s v="5_OP310_PD"/>
    <s v="Recipient Acct"/>
    <d v="2008-11-30T00:00:00"/>
    <d v="2008-12-03T00:00:00"/>
    <s v="Yes"/>
    <s v="X Operations-Tri-County"/>
    <x v="4"/>
  </r>
  <r>
    <s v="AA"/>
    <s v="CU00"/>
    <s v="JRNL00037275"/>
    <s v="CF10-OP310-6320-8940"/>
    <s v="CF10"/>
    <s v="OP310"/>
    <s v="6320"/>
    <x v="6"/>
    <s v=" "/>
    <n v="35.76"/>
    <s v="Clear OP310 Pay and Dept"/>
    <x v="0"/>
    <s v="5_OP310_PD"/>
    <s v="Recipient Acct"/>
    <d v="2008-11-30T00:00:00"/>
    <d v="2008-12-03T00:00:00"/>
    <s v="Yes"/>
    <s v="X Operations-Tri-County"/>
    <x v="4"/>
  </r>
  <r>
    <s v="AA"/>
    <s v="CU00"/>
    <s v="JRNL00037275"/>
    <s v="CF10-OP310-6320-8870"/>
    <s v="CF10"/>
    <s v="OP310"/>
    <s v="6320"/>
    <x v="2"/>
    <s v=" "/>
    <n v="418.6"/>
    <s v="Clear OP310 Pay and Dept"/>
    <x v="0"/>
    <s v="5_OP310_PD"/>
    <s v="Recipient Acct"/>
    <d v="2008-11-30T00:00:00"/>
    <d v="2008-12-03T00:00:00"/>
    <s v="Yes"/>
    <s v="X Operations-Tri-County"/>
    <x v="4"/>
  </r>
  <r>
    <s v="AA"/>
    <s v="CU00"/>
    <s v="JRNL00037275"/>
    <s v="CF10-OP310-6320-8920"/>
    <s v="CF10"/>
    <s v="OP310"/>
    <s v="6320"/>
    <x v="0"/>
    <s v=" "/>
    <n v="20.09"/>
    <s v="Clear OP310 Pay and Dept"/>
    <x v="0"/>
    <s v="5_OP310_PD"/>
    <s v="Recipient Acct"/>
    <d v="2008-11-30T00:00:00"/>
    <d v="2008-12-03T00:00:00"/>
    <s v="Yes"/>
    <s v="X Operations-Tri-County"/>
    <x v="4"/>
  </r>
  <r>
    <s v="AA"/>
    <s v="CU00"/>
    <s v="JRNL00037275"/>
    <s v="CF10-OP310-6310-8870"/>
    <s v="CF10"/>
    <s v="OP310"/>
    <s v="6310"/>
    <x v="2"/>
    <s v=" "/>
    <n v="356.81"/>
    <s v="Clear OP310 Pay and Dept"/>
    <x v="0"/>
    <s v="5_OP310_PD"/>
    <s v="Recipient Acct"/>
    <d v="2008-11-30T00:00:00"/>
    <d v="2008-12-03T00:00:00"/>
    <s v="Yes"/>
    <s v="X Operations-Tri-County"/>
    <x v="8"/>
  </r>
  <r>
    <s v="AA"/>
    <s v="CU00"/>
    <s v="JRNL00037275"/>
    <s v="CF10-OP310-6310-8920"/>
    <s v="CF10"/>
    <s v="OP310"/>
    <s v="6310"/>
    <x v="0"/>
    <s v=" "/>
    <n v="17.12"/>
    <s v="Clear OP310 Pay and Dept"/>
    <x v="0"/>
    <s v="5_OP310_PD"/>
    <s v="Recipient Acct"/>
    <d v="2008-11-30T00:00:00"/>
    <d v="2008-12-03T00:00:00"/>
    <s v="Yes"/>
    <s v="X Operations-Tri-County"/>
    <x v="8"/>
  </r>
  <r>
    <s v="AA"/>
    <s v="CU00"/>
    <s v="JRNL00037275"/>
    <s v="CF10-OP310-6310-8930"/>
    <s v="CF10"/>
    <s v="OP310"/>
    <s v="6310"/>
    <x v="3"/>
    <s v=" "/>
    <n v="18.68"/>
    <s v="Clear OP310 Pay and Dept"/>
    <x v="0"/>
    <s v="5_OP310_PD"/>
    <s v="Recipient Acct"/>
    <d v="2008-11-30T00:00:00"/>
    <d v="2008-12-03T00:00:00"/>
    <s v="Yes"/>
    <s v="X Operations-Tri-County"/>
    <x v="8"/>
  </r>
  <r>
    <s v="AA"/>
    <s v="CU00"/>
    <s v="JRNL00037275"/>
    <s v="CF10-OP310-6310-8940"/>
    <s v="CF10"/>
    <s v="OP310"/>
    <s v="6310"/>
    <x v="6"/>
    <s v=" "/>
    <n v="30.48"/>
    <s v="Clear OP310 Pay and Dept"/>
    <x v="0"/>
    <s v="5_OP310_PD"/>
    <s v="Recipient Acct"/>
    <d v="2008-11-30T00:00:00"/>
    <d v="2008-12-03T00:00:00"/>
    <s v="Yes"/>
    <s v="X Operations-Tri-County"/>
    <x v="8"/>
  </r>
  <r>
    <s v="AA"/>
    <s v="CU00"/>
    <s v="JRNL00037275"/>
    <s v="CF10-OP310-6290-8870"/>
    <s v="CF10"/>
    <s v="OP310"/>
    <s v="6290"/>
    <x v="2"/>
    <s v=" "/>
    <n v="161.65"/>
    <s v="Clear OP310 Pay and Dept"/>
    <x v="0"/>
    <s v="5_OP310_PD"/>
    <s v="Recipient Acct"/>
    <d v="2008-11-30T00:00:00"/>
    <d v="2008-12-03T00:00:00"/>
    <s v="Yes"/>
    <s v="X Operations-Tri-County"/>
    <x v="9"/>
  </r>
  <r>
    <s v="AA"/>
    <s v="CU00"/>
    <s v="JRNL00037275"/>
    <s v="CF10-OP310-6290-8920"/>
    <s v="CF10"/>
    <s v="OP310"/>
    <s v="6290"/>
    <x v="0"/>
    <s v=" "/>
    <n v="7.76"/>
    <s v="Clear OP310 Pay and Dept"/>
    <x v="0"/>
    <s v="5_OP310_PD"/>
    <s v="Recipient Acct"/>
    <d v="2008-11-30T00:00:00"/>
    <d v="2008-12-03T00:00:00"/>
    <s v="Yes"/>
    <s v="X Operations-Tri-County"/>
    <x v="9"/>
  </r>
  <r>
    <s v="AA"/>
    <s v="CU00"/>
    <s v="JRNL00037275"/>
    <s v="CF10-OP310-6290-8930"/>
    <s v="CF10"/>
    <s v="OP310"/>
    <s v="6290"/>
    <x v="3"/>
    <s v=" "/>
    <n v="8.4600000000000009"/>
    <s v="Clear OP310 Pay and Dept"/>
    <x v="0"/>
    <s v="5_OP310_PD"/>
    <s v="Recipient Acct"/>
    <d v="2008-11-30T00:00:00"/>
    <d v="2008-12-03T00:00:00"/>
    <s v="Yes"/>
    <s v="X Operations-Tri-County"/>
    <x v="9"/>
  </r>
  <r>
    <s v="AA"/>
    <s v="CU00"/>
    <s v="JRNL00037275"/>
    <s v="CF10-OP310-6290-8940"/>
    <s v="CF10"/>
    <s v="OP310"/>
    <s v="6290"/>
    <x v="6"/>
    <s v=" "/>
    <n v="13.81"/>
    <s v="Clear OP310 Pay and Dept"/>
    <x v="0"/>
    <s v="5_OP310_PD"/>
    <s v="Recipient Acct"/>
    <d v="2008-11-30T00:00:00"/>
    <d v="2008-12-03T00:00:00"/>
    <s v="Yes"/>
    <s v="X Operations-Tri-County"/>
    <x v="9"/>
  </r>
  <r>
    <s v="AA"/>
    <s v="CU00"/>
    <s v="JRNL00037275"/>
    <s v="CF10-OP310-6250-8930"/>
    <s v="CF10"/>
    <s v="OP310"/>
    <s v="6250"/>
    <x v="3"/>
    <s v=" "/>
    <n v="1.93"/>
    <s v="Clear OP310 Pay and Dept"/>
    <x v="0"/>
    <s v="5_OP310_PD"/>
    <s v="Recipient Acct"/>
    <d v="2008-11-30T00:00:00"/>
    <d v="2008-12-03T00:00:00"/>
    <s v="Yes"/>
    <s v="X Operations-Tri-County"/>
    <x v="13"/>
  </r>
  <r>
    <s v="AA"/>
    <s v="CU00"/>
    <s v="JRNL00037275"/>
    <s v="CF10-OP310-6250-8940"/>
    <s v="CF10"/>
    <s v="OP310"/>
    <s v="6250"/>
    <x v="6"/>
    <s v=" "/>
    <n v="3.14"/>
    <s v="Clear OP310 Pay and Dept"/>
    <x v="0"/>
    <s v="5_OP310_PD"/>
    <s v="Recipient Acct"/>
    <d v="2008-11-30T00:00:00"/>
    <d v="2008-12-03T00:00:00"/>
    <s v="Yes"/>
    <s v="X Operations-Tri-County"/>
    <x v="13"/>
  </r>
  <r>
    <s v="AA"/>
    <s v="CU00"/>
    <s v="JRNL00035416"/>
    <s v="CF00-OP310-6320-8870"/>
    <s v="CF00"/>
    <s v="OP310"/>
    <s v="6320"/>
    <x v="2"/>
    <s v=" "/>
    <n v="-105.0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7275"/>
    <s v="CF10-OP310-6250-8920"/>
    <s v="CF10"/>
    <s v="OP310"/>
    <s v="6250"/>
    <x v="0"/>
    <s v=" "/>
    <n v="1.77"/>
    <s v="Clear OP310 Pay and Dept"/>
    <x v="0"/>
    <s v="5_OP310_PD"/>
    <s v="Recipient Acct"/>
    <d v="2008-11-30T00:00:00"/>
    <d v="2008-12-03T00:00:00"/>
    <s v="Yes"/>
    <s v="X Operations-Tri-County"/>
    <x v="13"/>
  </r>
  <r>
    <s v="AA"/>
    <s v="CU00"/>
    <s v="JRNL00035416"/>
    <s v="CF10-OP310-6310-8920"/>
    <s v="CF10"/>
    <s v="OP310"/>
    <s v="6310"/>
    <x v="0"/>
    <s v=" "/>
    <n v="-18.0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10-OP310-6310-8930"/>
    <s v="CF10"/>
    <s v="OP310"/>
    <s v="6310"/>
    <x v="3"/>
    <s v=" "/>
    <n v="-189.0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10-OP310-6310-8940"/>
    <s v="CF10"/>
    <s v="OP310"/>
    <s v="6310"/>
    <x v="6"/>
    <s v=" "/>
    <n v="-26.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20-OP310-6310-8890"/>
    <s v="CF20"/>
    <s v="OP310"/>
    <s v="6310"/>
    <x v="1"/>
    <s v=" "/>
    <n v="-10.4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20-OP310-6310-8940"/>
    <s v="CF20"/>
    <s v="OP310"/>
    <s v="6310"/>
    <x v="6"/>
    <s v=" "/>
    <n v="-6.98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10-OP310-6310-8870"/>
    <s v="CF10"/>
    <s v="OP310"/>
    <s v="6310"/>
    <x v="2"/>
    <s v=" "/>
    <n v="-442.6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10-OP310-6290-8940"/>
    <s v="CF10"/>
    <s v="OP310"/>
    <s v="6290"/>
    <x v="6"/>
    <s v=" "/>
    <n v="-7.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20-OP310-6290-8890"/>
    <s v="CF20"/>
    <s v="OP310"/>
    <s v="6290"/>
    <x v="1"/>
    <s v=" "/>
    <n v="-2.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20-OP310-6290-8940"/>
    <s v="CF20"/>
    <s v="OP310"/>
    <s v="6290"/>
    <x v="6"/>
    <s v=" "/>
    <n v="-1.97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00-OP310-6310-8870"/>
    <s v="CF00"/>
    <s v="OP310"/>
    <s v="6310"/>
    <x v="2"/>
    <s v=" "/>
    <n v="-136.8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16"/>
    <s v="CF10-OP310-6290-8870"/>
    <s v="CF10"/>
    <s v="OP310"/>
    <s v="6290"/>
    <x v="2"/>
    <s v=" "/>
    <n v="-124.9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10-OP310-6290-8920"/>
    <s v="CF10"/>
    <s v="OP310"/>
    <s v="6290"/>
    <x v="0"/>
    <s v=" "/>
    <n v="-5.09999999999999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10-OP310-6290-8930"/>
    <s v="CF10"/>
    <s v="OP310"/>
    <s v="6290"/>
    <x v="3"/>
    <s v=" "/>
    <n v="-53.3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16"/>
    <s v="CF20-OP310-6250-8940"/>
    <s v="CF20"/>
    <s v="OP310"/>
    <s v="6250"/>
    <x v="6"/>
    <s v=" "/>
    <n v="-0.3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16"/>
    <s v="CF00-OP310-6290-8870"/>
    <s v="CF00"/>
    <s v="OP310"/>
    <s v="6290"/>
    <x v="2"/>
    <s v=" "/>
    <n v="-38.64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7275"/>
    <s v="CF10-OP310-6250-8870"/>
    <s v="CF10"/>
    <s v="OP310"/>
    <s v="6250"/>
    <x v="2"/>
    <s v=" "/>
    <n v="36.799999999999997"/>
    <s v="Clear OP310 Pay and Dept"/>
    <x v="0"/>
    <s v="5_OP310_PD"/>
    <s v="Recipient Acct"/>
    <d v="2008-11-30T00:00:00"/>
    <d v="2008-12-03T00:00:00"/>
    <s v="Yes"/>
    <s v="X Operations-Tri-County"/>
    <x v="13"/>
  </r>
  <r>
    <s v="AA"/>
    <s v="CU00"/>
    <s v="JRNL00035416"/>
    <s v="CF10-OP310-6250-8930"/>
    <s v="CF10"/>
    <s v="OP310"/>
    <s v="6250"/>
    <x v="3"/>
    <s v=" "/>
    <n v="-9.2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16"/>
    <s v="CF10-OP310-6250-8940"/>
    <s v="CF10"/>
    <s v="OP310"/>
    <s v="6250"/>
    <x v="6"/>
    <s v=" "/>
    <n v="-1.3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16"/>
    <s v="CF20-OP310-6250-8890"/>
    <s v="CF20"/>
    <s v="OP310"/>
    <s v="6250"/>
    <x v="1"/>
    <s v=" "/>
    <n v="-0.5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7275"/>
    <s v="CF10-OP310-6240-8930"/>
    <s v="CF10"/>
    <s v="OP310"/>
    <s v="6240"/>
    <x v="3"/>
    <s v=" "/>
    <n v="4.07"/>
    <s v="Clear OP310 Pay and Dept"/>
    <x v="0"/>
    <s v="5_OP310_PD"/>
    <s v="Recipient Acct"/>
    <d v="2008-11-30T00:00:00"/>
    <d v="2008-12-03T00:00:00"/>
    <s v="Yes"/>
    <s v="X Operations-Tri-County"/>
    <x v="10"/>
  </r>
  <r>
    <s v="AA"/>
    <s v="CU00"/>
    <s v="JRNL00037275"/>
    <s v="CF10-OP310-6240-8940"/>
    <s v="CF10"/>
    <s v="OP310"/>
    <s v="6240"/>
    <x v="6"/>
    <s v=" "/>
    <n v="6.63"/>
    <s v="Clear OP310 Pay and Dept"/>
    <x v="0"/>
    <s v="5_OP310_PD"/>
    <s v="Recipient Acct"/>
    <d v="2008-11-30T00:00:00"/>
    <d v="2008-12-03T00:00:00"/>
    <s v="Yes"/>
    <s v="X Operations-Tri-County"/>
    <x v="10"/>
  </r>
  <r>
    <s v="AA"/>
    <s v="CU00"/>
    <s v="JRNL00037275"/>
    <s v="CF10-OP310-6240-8870"/>
    <s v="CF10"/>
    <s v="OP310"/>
    <s v="6240"/>
    <x v="2"/>
    <s v=" "/>
    <n v="77.66"/>
    <s v="Clear OP310 Pay and Dept"/>
    <x v="0"/>
    <s v="5_OP310_PD"/>
    <s v="Recipient Acct"/>
    <d v="2008-11-30T00:00:00"/>
    <d v="2008-12-03T00:00:00"/>
    <s v="Yes"/>
    <s v="X Operations-Tri-County"/>
    <x v="10"/>
  </r>
  <r>
    <s v="AA"/>
    <s v="CU00"/>
    <s v="JRNL00037275"/>
    <s v="CF10-OP310-6240-8920"/>
    <s v="CF10"/>
    <s v="OP310"/>
    <s v="6240"/>
    <x v="0"/>
    <s v=" "/>
    <n v="3.73"/>
    <s v="Clear OP310 Pay and Dept"/>
    <x v="0"/>
    <s v="5_OP310_PD"/>
    <s v="Recipient Acct"/>
    <d v="2008-11-30T00:00:00"/>
    <d v="2008-12-03T00:00:00"/>
    <s v="Yes"/>
    <s v="X Operations-Tri-County"/>
    <x v="10"/>
  </r>
  <r>
    <s v="AA"/>
    <s v="CU00"/>
    <s v="JRNL00037275"/>
    <s v="CF10-OP310-6220-8870"/>
    <s v="CF10"/>
    <s v="OP310"/>
    <s v="6220"/>
    <x v="2"/>
    <s v=" "/>
    <n v="10.75"/>
    <s v="Clear OP310 Pay and Dept"/>
    <x v="0"/>
    <s v="5_OP310_PD"/>
    <s v="Recipient Acct"/>
    <d v="2008-11-30T00:00:00"/>
    <d v="2008-12-03T00:00:00"/>
    <s v="Yes"/>
    <s v="X Operations-Tri-County"/>
    <x v="11"/>
  </r>
  <r>
    <s v="AA"/>
    <s v="CU00"/>
    <s v="JRNL00037275"/>
    <s v="CF10-OP310-6220-8920"/>
    <s v="CF10"/>
    <s v="OP310"/>
    <s v="6220"/>
    <x v="0"/>
    <s v=" "/>
    <n v="0.52"/>
    <s v="Clear OP310 Pay and Dept"/>
    <x v="0"/>
    <s v="5_OP310_PD"/>
    <s v="Recipient Acct"/>
    <d v="2008-11-30T00:00:00"/>
    <d v="2008-12-03T00:00:00"/>
    <s v="Yes"/>
    <s v="X Operations-Tri-County"/>
    <x v="11"/>
  </r>
  <r>
    <s v="AA"/>
    <s v="CU00"/>
    <s v="JRNL00037275"/>
    <s v="CF10-OP310-6220-8930"/>
    <s v="CF10"/>
    <s v="OP310"/>
    <s v="6220"/>
    <x v="3"/>
    <s v=" "/>
    <n v="0.56000000000000005"/>
    <s v="Clear OP310 Pay and Dept"/>
    <x v="0"/>
    <s v="5_OP310_PD"/>
    <s v="Recipient Acct"/>
    <d v="2008-11-30T00:00:00"/>
    <d v="2008-12-03T00:00:00"/>
    <s v="Yes"/>
    <s v="X Operations-Tri-County"/>
    <x v="11"/>
  </r>
  <r>
    <s v="AA"/>
    <s v="CU00"/>
    <s v="JRNL00037275"/>
    <s v="CF10-OP310-6220-8940"/>
    <s v="CF10"/>
    <s v="OP310"/>
    <s v="6220"/>
    <x v="6"/>
    <s v=" "/>
    <n v="0.92"/>
    <s v="Clear OP310 Pay and Dept"/>
    <x v="0"/>
    <s v="5_OP310_PD"/>
    <s v="Recipient Acct"/>
    <d v="2008-11-30T00:00:00"/>
    <d v="2008-12-03T00:00:00"/>
    <s v="Yes"/>
    <s v="X Operations-Tri-County"/>
    <x v="11"/>
  </r>
  <r>
    <s v="AA"/>
    <s v="CU00"/>
    <s v="JRNL00029283"/>
    <s v="CF00-OP300-6390-8910"/>
    <s v="CF00"/>
    <s v="OP300"/>
    <s v="6390"/>
    <x v="5"/>
    <s v=" "/>
    <n v="9.9499999999999993"/>
    <s v="Clear OP300 Pay and Dept"/>
    <x v="0"/>
    <s v="5_OP300_PD"/>
    <s v="Recipient Acct"/>
    <d v="2008-07-31T00:00:00"/>
    <d v="2008-08-05T00:00:00"/>
    <s v="Yes"/>
    <s v="X Engineering and Measurement"/>
    <x v="7"/>
  </r>
  <r>
    <s v="AA"/>
    <s v="CU00"/>
    <s v="JRNL00029283"/>
    <s v="CF00-OP300-6390-8940"/>
    <s v="CF00"/>
    <s v="OP300"/>
    <s v="6390"/>
    <x v="6"/>
    <s v=" "/>
    <n v="1.1599999999999999"/>
    <s v="Clear OP300 Pay and Dept"/>
    <x v="0"/>
    <s v="5_OP300_PD"/>
    <s v="Recipient Acct"/>
    <d v="2008-07-31T00:00:00"/>
    <d v="2008-08-05T00:00:00"/>
    <s v="Yes"/>
    <s v="X Engineering and Measurement"/>
    <x v="7"/>
  </r>
  <r>
    <s v="AA"/>
    <s v="3000"/>
    <s v="FLJE00018783"/>
    <s v="CF10-OP310-6120-8930"/>
    <s v="CF10"/>
    <s v="OP310"/>
    <s v="6120"/>
    <x v="3"/>
    <s v=" "/>
    <n v="11.85"/>
    <s v="SV103 Payroll Accrual 1"/>
    <x v="0"/>
    <s v="Z_SV103_PA1"/>
    <s v="Recipient Acct"/>
    <d v="2008-01-31T00:00:00"/>
    <d v="2008-02-08T00:00:00"/>
    <s v="Yes"/>
    <s v="X Operations-Tri-County"/>
    <x v="1"/>
  </r>
  <r>
    <s v="AA"/>
    <s v="3000"/>
    <s v="FLJE00018783"/>
    <s v="CF10-OP310-6120-8930"/>
    <s v="CF10"/>
    <s v="OP310"/>
    <s v="6120"/>
    <x v="3"/>
    <s v=" "/>
    <n v="33.979999999999997"/>
    <s v="SV103 Payroll Accrual 1"/>
    <x v="0"/>
    <s v="Z_SV103_PA1"/>
    <s v="Recipient Acct"/>
    <d v="2008-01-31T00:00:00"/>
    <d v="2008-02-08T00:00:00"/>
    <s v="Yes"/>
    <s v="X Operations-Tri-County"/>
    <x v="1"/>
  </r>
  <r>
    <s v="UTILICIS"/>
    <s v="CF00"/>
    <s v="JRNL00029607"/>
    <s v="CF10-FC300-7830-8870"/>
    <s v="CF10"/>
    <s v="FC300"/>
    <s v="7830"/>
    <x v="2"/>
    <s v=""/>
    <n v="-4467.8599999999997"/>
    <s v="J12-CASH RECEIPTS"/>
    <x v="0"/>
    <s v=""/>
    <s v="JRNL00029607"/>
    <d v="2008-07-31T00:00:00"/>
    <d v="2008-08-08T00:00:00"/>
    <s v="Yes"/>
    <s v="X Facilities-Florida"/>
    <x v="2"/>
  </r>
  <r>
    <s v="UTILICIS"/>
    <s v="CF00"/>
    <s v="JRNL00029607"/>
    <s v="CF10-FC300-7830-8870"/>
    <s v="CF10"/>
    <s v="FC300"/>
    <s v="7830"/>
    <x v="2"/>
    <s v=""/>
    <n v="-2500"/>
    <s v="J12-CASH RECEIPTS"/>
    <x v="0"/>
    <s v=""/>
    <s v="JRNL00029607"/>
    <d v="2008-07-31T00:00:00"/>
    <d v="2008-08-08T00:00:00"/>
    <s v="Yes"/>
    <s v="X Facilities-Florida"/>
    <x v="2"/>
  </r>
  <r>
    <s v="CF-ADJ"/>
    <s v="3000"/>
    <s v="FLJE00019583"/>
    <s v="CF20-FC300-7830-8870"/>
    <s v="CF20"/>
    <s v="FC300"/>
    <s v="7830"/>
    <x v="2"/>
    <s v=""/>
    <n v="1060.22"/>
    <s v="CCI INC"/>
    <x v="0"/>
    <s v=""/>
    <s v="FLJE00019583"/>
    <d v="2008-04-16T00:00:00"/>
    <d v="2008-05-01T00:00:00"/>
    <s v="Yes"/>
    <s v="X Facilities-Florida"/>
    <x v="2"/>
  </r>
  <r>
    <s v="CF-ADJ"/>
    <s v="3000"/>
    <s v="FLJE00019583"/>
    <s v="CF20-FC300-7830-8870"/>
    <s v="CF20"/>
    <s v="FC300"/>
    <s v="7830"/>
    <x v="2"/>
    <s v=""/>
    <n v="1538.54"/>
    <s v="CCI INC"/>
    <x v="0"/>
    <s v=""/>
    <s v="FLJE00019583"/>
    <d v="2008-04-16T00:00:00"/>
    <d v="2008-05-01T00:00:00"/>
    <s v="Yes"/>
    <s v="X Facilities-Florida"/>
    <x v="2"/>
  </r>
  <r>
    <s v="CF-ADJ"/>
    <s v="3000"/>
    <s v="FLJE00019583"/>
    <s v="CF20-FC300-7830-8870"/>
    <s v="CF20"/>
    <s v="FC300"/>
    <s v="7830"/>
    <x v="2"/>
    <s v=""/>
    <n v="1418.56"/>
    <s v="CCI INC"/>
    <x v="0"/>
    <s v=""/>
    <s v="FLJE00019583"/>
    <d v="2008-04-16T00:00:00"/>
    <d v="2008-05-01T00:00:00"/>
    <s v="Yes"/>
    <s v="X Facilities-Florida"/>
    <x v="2"/>
  </r>
  <r>
    <s v="CF-ADJ"/>
    <s v="3000"/>
    <s v="FLJE00019583"/>
    <s v="CF20-FC300-7830-8870"/>
    <s v="CF20"/>
    <s v="FC300"/>
    <s v="7830"/>
    <x v="2"/>
    <s v=""/>
    <n v="457.28"/>
    <s v="CCI INC"/>
    <x v="0"/>
    <s v=""/>
    <s v="FLJE00019583"/>
    <d v="2008-04-16T00:00:00"/>
    <d v="2008-05-01T00:00:00"/>
    <s v="Yes"/>
    <s v="X Facilities-Florida"/>
    <x v="2"/>
  </r>
  <r>
    <s v="CF-ADJ"/>
    <s v="3000"/>
    <s v="FLJE00019583"/>
    <s v="CF20-FC300-7830-8870"/>
    <s v="CF20"/>
    <s v="FC300"/>
    <s v="7830"/>
    <x v="2"/>
    <s v=""/>
    <n v="1178.2"/>
    <s v="CCI INC"/>
    <x v="0"/>
    <s v=""/>
    <s v="FLJE00019583"/>
    <d v="2008-04-16T00:00:00"/>
    <d v="2008-05-01T00:00:00"/>
    <s v="Yes"/>
    <s v="X Facilities-Florida"/>
    <x v="2"/>
  </r>
  <r>
    <s v="CF-ADJ"/>
    <s v="3000"/>
    <s v="FLJE00019583"/>
    <s v="CF20-OP320-7290-8870"/>
    <s v="CF20"/>
    <s v="OP320"/>
    <s v="7290"/>
    <x v="2"/>
    <s v=""/>
    <n v="-1060.22"/>
    <s v="CCI INC"/>
    <x v="0"/>
    <s v=""/>
    <s v="FLJE00019583"/>
    <d v="2008-04-16T00:00:00"/>
    <d v="2008-05-01T00:00:00"/>
    <s v="Yes"/>
    <s v="X Operations-Citrus County"/>
    <x v="3"/>
  </r>
  <r>
    <s v="CF-ADJ"/>
    <s v="3000"/>
    <s v="FLJE00019583"/>
    <s v="CF20-OP320-7290-8870"/>
    <s v="CF20"/>
    <s v="OP320"/>
    <s v="7290"/>
    <x v="2"/>
    <s v=""/>
    <n v="-1538.54"/>
    <s v="CCI INC"/>
    <x v="0"/>
    <s v=""/>
    <s v="FLJE00019583"/>
    <d v="2008-04-16T00:00:00"/>
    <d v="2008-05-01T00:00:00"/>
    <s v="Yes"/>
    <s v="X Operations-Citrus County"/>
    <x v="3"/>
  </r>
  <r>
    <s v="CF-ADJ"/>
    <s v="3000"/>
    <s v="FLJE00019583"/>
    <s v="CF20-OP320-7290-8870"/>
    <s v="CF20"/>
    <s v="OP320"/>
    <s v="7290"/>
    <x v="2"/>
    <s v=""/>
    <n v="-1418.56"/>
    <s v="CCI INC"/>
    <x v="0"/>
    <s v=""/>
    <s v="FLJE00019583"/>
    <d v="2008-04-16T00:00:00"/>
    <d v="2008-05-01T00:00:00"/>
    <s v="Yes"/>
    <s v="X Operations-Citrus County"/>
    <x v="3"/>
  </r>
  <r>
    <s v="CF-ADJ"/>
    <s v="3000"/>
    <s v="FLJE00019583"/>
    <s v="CF20-OP320-7290-8870"/>
    <s v="CF20"/>
    <s v="OP320"/>
    <s v="7290"/>
    <x v="2"/>
    <s v=""/>
    <n v="-457.28"/>
    <s v="CCI INC"/>
    <x v="0"/>
    <s v=""/>
    <s v="FLJE00019583"/>
    <d v="2008-04-16T00:00:00"/>
    <d v="2008-05-01T00:00:00"/>
    <s v="Yes"/>
    <s v="X Operations-Citrus County"/>
    <x v="3"/>
  </r>
  <r>
    <s v="CF-ADJ"/>
    <s v="3000"/>
    <s v="FLJE00019583"/>
    <s v="CF20-OP320-7290-8870"/>
    <s v="CF20"/>
    <s v="OP320"/>
    <s v="7290"/>
    <x v="2"/>
    <s v=""/>
    <n v="-300"/>
    <s v="CCI INC"/>
    <x v="0"/>
    <s v=""/>
    <s v="FLJE00019583"/>
    <d v="2008-04-16T00:00:00"/>
    <d v="2008-05-01T00:00:00"/>
    <s v="Yes"/>
    <s v="X Operations-Citrus County"/>
    <x v="3"/>
  </r>
  <r>
    <s v="CF-ADJ"/>
    <s v="3000"/>
    <s v="FLJE00019583"/>
    <s v="CF20-OP320-7290-8870"/>
    <s v="CF20"/>
    <s v="OP320"/>
    <s v="7290"/>
    <x v="2"/>
    <s v=""/>
    <n v="-1178.2"/>
    <s v="CCI INC"/>
    <x v="0"/>
    <s v=""/>
    <s v="FLJE00019583"/>
    <d v="2008-04-16T00:00:00"/>
    <d v="2008-05-01T00:00:00"/>
    <s v="Yes"/>
    <s v="X Operations-Citrus County"/>
    <x v="3"/>
  </r>
  <r>
    <s v="PD"/>
    <s v="3000"/>
    <s v="FLJE00019589"/>
    <s v="CF00-OP300-6120-8890"/>
    <s v="CF00"/>
    <s v="OP300"/>
    <s v="6120"/>
    <x v="1"/>
    <s v=""/>
    <n v="81.209999999999994"/>
    <s v="PDTO-0818CUCW"/>
    <x v="0"/>
    <s v="FVN00596"/>
    <s v="FLJE00019589"/>
    <d v="2008-04-30T00:00:00"/>
    <d v="2008-04-30T00:00:00"/>
    <s v="Yes"/>
    <s v="X Engineering and Measurement"/>
    <x v="1"/>
  </r>
  <r>
    <s v="PD"/>
    <s v="3000"/>
    <s v="FLJE00019589"/>
    <s v="CF00-OP300-6120-8910"/>
    <s v="CF00"/>
    <s v="OP300"/>
    <s v="6120"/>
    <x v="5"/>
    <s v=""/>
    <n v="27.07"/>
    <s v="PDTO-0818CUCW"/>
    <x v="0"/>
    <s v="FVN00596"/>
    <s v="FLJE00019589"/>
    <d v="2008-04-30T00:00:00"/>
    <d v="2008-04-30T00:00:00"/>
    <s v="Yes"/>
    <s v="X Engineering and Measurement"/>
    <x v="1"/>
  </r>
  <r>
    <s v="PD"/>
    <s v="3000"/>
    <s v="FLJE00019589"/>
    <s v="CF10-OP310-6120-8940"/>
    <s v="CF10"/>
    <s v="OP310"/>
    <s v="6120"/>
    <x v="6"/>
    <s v=""/>
    <n v="40.78"/>
    <s v="PDTO-0818CUCW"/>
    <x v="0"/>
    <s v="FVN05485"/>
    <s v="FLJE00019589"/>
    <d v="2008-04-30T00:00:00"/>
    <d v="2008-04-30T00:00:00"/>
    <s v="Yes"/>
    <s v="X Operations-Tri-County"/>
    <x v="1"/>
  </r>
  <r>
    <s v="PD"/>
    <s v="3000"/>
    <s v="FLJE00019589"/>
    <s v="CF00-OP300-6120-8930"/>
    <s v="CF00"/>
    <s v="OP300"/>
    <s v="6120"/>
    <x v="3"/>
    <s v=""/>
    <n v="27.07"/>
    <s v="PDTO-0818CUCW"/>
    <x v="0"/>
    <s v="FVN00596"/>
    <s v="FLJE00019589"/>
    <d v="2008-04-30T00:00:00"/>
    <d v="2008-04-30T00:00:00"/>
    <s v="Yes"/>
    <s v="X Engineering and Measurement"/>
    <x v="1"/>
  </r>
  <r>
    <s v="PD"/>
    <s v="3000"/>
    <s v="FLJE00019589"/>
    <s v="CF00-OP300-6120-8910"/>
    <s v="CF00"/>
    <s v="OP300"/>
    <s v="6120"/>
    <x v="5"/>
    <s v=""/>
    <n v="168.02"/>
    <s v="PDTO-0818CUCW"/>
    <x v="0"/>
    <s v="FVN00837"/>
    <s v="FLJE00019589"/>
    <d v="2008-04-30T00:00:00"/>
    <d v="2008-04-30T00:00:00"/>
    <s v="Yes"/>
    <s v="X Engineering and Measurement"/>
    <x v="1"/>
  </r>
  <r>
    <s v="PD"/>
    <s v="3000"/>
    <s v="FLJE00019589"/>
    <s v="CF10-OP320-6120-8940"/>
    <s v="CF10"/>
    <s v="OP320"/>
    <s v="6120"/>
    <x v="6"/>
    <s v=""/>
    <n v="146.52000000000001"/>
    <s v="PDTO-0818CUCW"/>
    <x v="0"/>
    <s v="FVN00875"/>
    <s v="FLJE00019589"/>
    <d v="2008-04-30T00:00:00"/>
    <d v="2008-04-30T00:00:00"/>
    <s v="Yes"/>
    <s v="X Operations-Citrus County"/>
    <x v="1"/>
  </r>
  <r>
    <s v="AA"/>
    <s v="CU00"/>
    <s v="JRNL00027629"/>
    <s v="CF10-MG310-6110-8870"/>
    <s v="CF10"/>
    <s v="MG310"/>
    <s v="6110"/>
    <x v="2"/>
    <s v=""/>
    <n v="-113.08"/>
    <s v="MG310_Payroll Accrual 1A"/>
    <x v="0"/>
    <s v="8_MG310_PA1A"/>
    <s v="JRNL00027621"/>
    <d v="2008-07-31T00:00:00"/>
    <d v="2008-08-06T00:00:00"/>
    <s v="Yes"/>
    <s v="X Operations Manager-Tri-County"/>
    <x v="0"/>
  </r>
  <r>
    <s v="AA"/>
    <s v="CU00"/>
    <s v="JRNL00027621"/>
    <s v="CF10-MG310-6110-8870"/>
    <s v="CF10"/>
    <s v="MG310"/>
    <s v="6110"/>
    <x v="2"/>
    <s v=""/>
    <n v="113.08"/>
    <s v="MG310_Payroll Accrual 1A"/>
    <x v="0"/>
    <s v="8_MG310_PA1A"/>
    <s v="JRNL00027621"/>
    <d v="2008-06-30T00:00:00"/>
    <d v="2008-07-08T00:00:00"/>
    <s v="Yes"/>
    <s v="X Operations Manager-Tri-County"/>
    <x v="0"/>
  </r>
  <r>
    <s v="AA"/>
    <s v="CU00"/>
    <s v="JRNL00027621"/>
    <s v="CF10-MG310-6110-8910"/>
    <s v="CF10"/>
    <s v="MG310"/>
    <s v="6110"/>
    <x v="5"/>
    <s v=""/>
    <n v="23.15"/>
    <s v="MG310_Payroll Accrual 1A"/>
    <x v="0"/>
    <s v="8_MG310_PA1A"/>
    <s v="JRNL00027621"/>
    <d v="2008-06-30T00:00:00"/>
    <d v="2008-07-08T00:00:00"/>
    <s v="Yes"/>
    <s v="X Operations Manager-Tri-County"/>
    <x v="0"/>
  </r>
  <r>
    <s v="AA"/>
    <s v="CU00"/>
    <s v="JRNL00027621"/>
    <s v="CF20-MG310-6110-8870"/>
    <s v="CF20"/>
    <s v="MG310"/>
    <s v="6110"/>
    <x v="2"/>
    <s v=""/>
    <n v="22.26"/>
    <s v="MG310_Payroll Accrual 1A"/>
    <x v="0"/>
    <s v="8_MG310_PA1A"/>
    <s v="JRNL00027621"/>
    <d v="2008-06-30T00:00:00"/>
    <d v="2008-07-08T00:00:00"/>
    <s v="Yes"/>
    <s v="X Operations Manager-Tri-County"/>
    <x v="0"/>
  </r>
  <r>
    <s v="AA"/>
    <s v="CU00"/>
    <s v="JRNL00027629"/>
    <s v="CF10-MG310-6110-8910"/>
    <s v="CF10"/>
    <s v="MG310"/>
    <s v="6110"/>
    <x v="5"/>
    <s v=""/>
    <n v="-23.15"/>
    <s v="MG310_Payroll Accrual 1A"/>
    <x v="0"/>
    <s v="8_MG310_PA1A"/>
    <s v="JRNL00027621"/>
    <d v="2008-07-31T00:00:00"/>
    <d v="2008-08-06T00:00:00"/>
    <s v="Yes"/>
    <s v="X Operations Manager-Tri-County"/>
    <x v="0"/>
  </r>
  <r>
    <s v="AA"/>
    <s v="CU00"/>
    <s v="JRNL00027629"/>
    <s v="CF20-MG310-6110-8870"/>
    <s v="CF20"/>
    <s v="MG310"/>
    <s v="6110"/>
    <x v="2"/>
    <s v=""/>
    <n v="-22.26"/>
    <s v="MG310_Payroll Accrual 1A"/>
    <x v="0"/>
    <s v="8_MG310_PA1A"/>
    <s v="JRNL00027621"/>
    <d v="2008-07-31T00:00:00"/>
    <d v="2008-08-06T00:00:00"/>
    <s v="Yes"/>
    <s v="X Operations Manager-Tri-County"/>
    <x v="0"/>
  </r>
  <r>
    <s v="AA"/>
    <s v="3000"/>
    <s v="FLJE00019318"/>
    <s v="CF00-OP300-6120-8870"/>
    <s v="CF00"/>
    <s v="OP300"/>
    <s v="6120"/>
    <x v="2"/>
    <s v=" "/>
    <n v="-20.399999999999999"/>
    <s v="OP112 Payroll Accrual 1"/>
    <x v="0"/>
    <s v="Z_OP112_PA1"/>
    <s v="FLJE00019317"/>
    <d v="2008-04-30T00:00:00"/>
    <d v="2008-05-05T00:00:00"/>
    <s v="Yes"/>
    <s v="X Engineering and Measurement"/>
    <x v="1"/>
  </r>
  <r>
    <s v="AA"/>
    <s v="3000"/>
    <s v="FLJE00019318"/>
    <s v="CF00-OP300-6120-8890"/>
    <s v="CF00"/>
    <s v="OP300"/>
    <s v="6120"/>
    <x v="1"/>
    <s v=" "/>
    <n v="-66.61"/>
    <s v="OP112 Payroll Accrual 1"/>
    <x v="0"/>
    <s v="Z_OP112_PA1"/>
    <s v="FLJE00019317"/>
    <d v="2008-04-30T00:00:00"/>
    <d v="2008-05-05T00:00:00"/>
    <s v="Yes"/>
    <s v="X Engineering and Measurement"/>
    <x v="1"/>
  </r>
  <r>
    <s v="AA"/>
    <s v="3000"/>
    <s v="FLJE00019318"/>
    <s v="CF00-OP300-6120-8900"/>
    <s v="CF00"/>
    <s v="OP300"/>
    <s v="6120"/>
    <x v="4"/>
    <s v=" "/>
    <n v="-68.760000000000005"/>
    <s v="OP112 Payroll Accrual 1"/>
    <x v="0"/>
    <s v="Z_OP112_PA1"/>
    <s v="FLJE00019317"/>
    <d v="2008-04-30T00:00:00"/>
    <d v="2008-05-05T00:00:00"/>
    <s v="Yes"/>
    <s v="X Engineering and Measurement"/>
    <x v="1"/>
  </r>
  <r>
    <s v="AA"/>
    <s v="3000"/>
    <s v="FLJE00019318"/>
    <s v="CF00-OP300-6120-8910"/>
    <s v="CF00"/>
    <s v="OP300"/>
    <s v="6120"/>
    <x v="5"/>
    <s v=" "/>
    <n v="-35.17"/>
    <s v="OP112 Payroll Accrual 1"/>
    <x v="0"/>
    <s v="Z_OP112_PA1"/>
    <s v="FLJE00019317"/>
    <d v="2008-04-30T00:00:00"/>
    <d v="2008-05-05T00:00:00"/>
    <s v="Yes"/>
    <s v="X Engineering and Measurement"/>
    <x v="1"/>
  </r>
  <r>
    <s v="AA"/>
    <s v="3000"/>
    <s v="FLJE00019318"/>
    <s v="CF00-OP300-6120-8930"/>
    <s v="CF00"/>
    <s v="OP300"/>
    <s v="6120"/>
    <x v="3"/>
    <s v=" "/>
    <n v="-1.87"/>
    <s v="OP112 Payroll Accrual 1"/>
    <x v="0"/>
    <s v="Z_OP112_PA1"/>
    <s v="FLJE00019317"/>
    <d v="2008-04-30T00:00:00"/>
    <d v="2008-05-05T00:00:00"/>
    <s v="Yes"/>
    <s v="X Engineering and Measurement"/>
    <x v="1"/>
  </r>
  <r>
    <s v="AA"/>
    <s v="3000"/>
    <s v="FLJE00019318"/>
    <s v="CF00-OP300-6110-8910"/>
    <s v="CF00"/>
    <s v="OP300"/>
    <s v="6110"/>
    <x v="5"/>
    <s v=" "/>
    <n v="-169.56"/>
    <s v="OP112 Payroll Accrual 1"/>
    <x v="0"/>
    <s v="Z_OP112_PA1"/>
    <s v="FLJE00019317"/>
    <d v="2008-04-30T00:00:00"/>
    <d v="2008-05-05T00:00:00"/>
    <s v="Yes"/>
    <s v="X Engineering and Measurement"/>
    <x v="0"/>
  </r>
  <r>
    <s v="AA"/>
    <s v="3000"/>
    <s v="FLJE00019318"/>
    <s v="CF00-OP300-6110-8930"/>
    <s v="CF00"/>
    <s v="OP300"/>
    <s v="6110"/>
    <x v="3"/>
    <s v=" "/>
    <n v="-9.0299999999999994"/>
    <s v="OP112 Payroll Accrual 1"/>
    <x v="0"/>
    <s v="Z_OP112_PA1"/>
    <s v="FLJE00019317"/>
    <d v="2008-04-30T00:00:00"/>
    <d v="2008-05-05T00:00:00"/>
    <s v="Yes"/>
    <s v="X Engineering and Measurement"/>
    <x v="0"/>
  </r>
  <r>
    <s v="AA"/>
    <s v="3000"/>
    <s v="FLJE00019318"/>
    <s v="CF00-OP300-6110-8940"/>
    <s v="CF00"/>
    <s v="OP300"/>
    <s v="6110"/>
    <x v="6"/>
    <s v=" "/>
    <n v="-13.54"/>
    <s v="OP112 Payroll Accrual 1"/>
    <x v="0"/>
    <s v="Z_OP112_PA1"/>
    <s v="FLJE00019317"/>
    <d v="2008-04-30T00:00:00"/>
    <d v="2008-05-05T00:00:00"/>
    <s v="Yes"/>
    <s v="X Engineering and Measurement"/>
    <x v="0"/>
  </r>
  <r>
    <s v="AA"/>
    <s v="3000"/>
    <s v="FLJE00019318"/>
    <s v="CF00-OP300-6110-8870"/>
    <s v="CF00"/>
    <s v="OP300"/>
    <s v="6110"/>
    <x v="2"/>
    <s v=" "/>
    <n v="-98.36"/>
    <s v="OP112 Payroll Accrual 1"/>
    <x v="0"/>
    <s v="Z_OP112_PA1"/>
    <s v="FLJE00019317"/>
    <d v="2008-04-30T00:00:00"/>
    <d v="2008-05-05T00:00:00"/>
    <s v="Yes"/>
    <s v="X Engineering and Measurement"/>
    <x v="0"/>
  </r>
  <r>
    <s v="AA"/>
    <s v="3000"/>
    <s v="FLJE00019318"/>
    <s v="CF00-OP300-6110-8890"/>
    <s v="CF00"/>
    <s v="OP300"/>
    <s v="6110"/>
    <x v="1"/>
    <s v=" "/>
    <n v="-321.2"/>
    <s v="OP112 Payroll Accrual 1"/>
    <x v="0"/>
    <s v="Z_OP112_PA1"/>
    <s v="FLJE00019317"/>
    <d v="2008-04-30T00:00:00"/>
    <d v="2008-05-05T00:00:00"/>
    <s v="Yes"/>
    <s v="X Engineering and Measurement"/>
    <x v="0"/>
  </r>
  <r>
    <s v="AA"/>
    <s v="3000"/>
    <s v="FLJE00019318"/>
    <s v="CF00-OP300-6110-8900"/>
    <s v="CF00"/>
    <s v="OP300"/>
    <s v="6110"/>
    <x v="4"/>
    <s v=" "/>
    <n v="-331.57"/>
    <s v="OP112 Payroll Accrual 1"/>
    <x v="0"/>
    <s v="Z_OP112_PA1"/>
    <s v="FLJE00019317"/>
    <d v="2008-04-30T00:00:00"/>
    <d v="2008-05-05T00:00:00"/>
    <s v="Yes"/>
    <s v="X Engineering and Measurement"/>
    <x v="0"/>
  </r>
  <r>
    <s v="PY"/>
    <s v="CU00"/>
    <s v="JRNL00038925"/>
    <s v="CF00-MG310-6110-8870"/>
    <s v="CF00"/>
    <s v="MG310"/>
    <s v="6110"/>
    <x v="2"/>
    <s v=""/>
    <n v="89.14"/>
    <s v="Accr 30% CU B02 Act-Salaries"/>
    <x v="0"/>
    <s v=""/>
    <s v="JRNL00038925"/>
    <d v="2008-12-31T00:00:00"/>
    <d v="2009-01-09T00:00:00"/>
    <s v="Yes"/>
    <s v="X Operations Manager-Tri-County"/>
    <x v="0"/>
  </r>
  <r>
    <s v="IVADJ"/>
    <s v="3000"/>
    <s v="FLJE00018968"/>
    <s v="CF10-FC300-7830-8870"/>
    <s v="CF10"/>
    <s v="FC300"/>
    <s v="7830"/>
    <x v="2"/>
    <s v=""/>
    <n v="223.54"/>
    <s v="Fla 1st Qtr Cycle Count - 2 LS300"/>
    <x v="0"/>
    <s v=""/>
    <s v="FLJE00018968"/>
    <d v="2008-02-29T00:00:00"/>
    <d v="2008-03-04T00:00:00"/>
    <s v="Yes"/>
    <s v="X Facilities-Florida"/>
    <x v="2"/>
  </r>
  <r>
    <s v="AA"/>
    <s v="CU00"/>
    <s v="JRNL00027468"/>
    <s v="CF00-OP300-6110-8870"/>
    <s v="CF00"/>
    <s v="OP300"/>
    <s v="6110"/>
    <x v="2"/>
    <s v=" "/>
    <n v="24.23"/>
    <s v="Clear OP300 Pay and Dept"/>
    <x v="0"/>
    <s v="5_OP300_PD"/>
    <s v="JRNL00027468"/>
    <d v="2008-06-30T00:00:00"/>
    <d v="2008-07-07T00:00:00"/>
    <s v="Yes"/>
    <s v="X Engineering and Measurement"/>
    <x v="0"/>
  </r>
  <r>
    <s v="AA"/>
    <s v="CU00"/>
    <s v="JRNL00027468"/>
    <s v="CF00-OP300-6110-8890"/>
    <s v="CF00"/>
    <s v="OP300"/>
    <s v="6110"/>
    <x v="1"/>
    <s v=" "/>
    <n v="19.82"/>
    <s v="Clear OP300 Pay and Dept"/>
    <x v="0"/>
    <s v="5_OP300_PD"/>
    <s v="JRNL00027468"/>
    <d v="2008-06-30T00:00:00"/>
    <d v="2008-07-07T00:00:00"/>
    <s v="Yes"/>
    <s v="X Engineering and Measurement"/>
    <x v="0"/>
  </r>
  <r>
    <s v="AA"/>
    <s v="CU00"/>
    <s v="JRNL00027468"/>
    <s v="CF00-OP300-6110-8900"/>
    <s v="CF00"/>
    <s v="OP300"/>
    <s v="6110"/>
    <x v="4"/>
    <s v=" "/>
    <n v="38.18"/>
    <s v="Clear OP300 Pay and Dept"/>
    <x v="0"/>
    <s v="5_OP300_PD"/>
    <s v="JRNL00027468"/>
    <d v="2008-06-30T00:00:00"/>
    <d v="2008-07-07T00:00:00"/>
    <s v="Yes"/>
    <s v="X Engineering and Measurement"/>
    <x v="0"/>
  </r>
  <r>
    <s v="AA"/>
    <s v="CU00"/>
    <s v="JRNL00027468"/>
    <s v="CF00-OP300-6110-8910"/>
    <s v="CF00"/>
    <s v="OP300"/>
    <s v="6110"/>
    <x v="5"/>
    <s v=" "/>
    <n v="53.6"/>
    <s v="Clear OP300 Pay and Dept"/>
    <x v="0"/>
    <s v="5_OP300_PD"/>
    <s v="JRNL00027468"/>
    <d v="2008-06-30T00:00:00"/>
    <d v="2008-07-07T00:00:00"/>
    <s v="Yes"/>
    <s v="X Engineering and Measurement"/>
    <x v="0"/>
  </r>
  <r>
    <s v="AA"/>
    <s v="CU00"/>
    <s v="JRNL00027468"/>
    <s v="CF00-OP300-6110-8930"/>
    <s v="CF00"/>
    <s v="OP300"/>
    <s v="6110"/>
    <x v="3"/>
    <s v=" "/>
    <n v="26.43"/>
    <s v="Clear OP300 Pay and Dept"/>
    <x v="0"/>
    <s v="5_OP300_PD"/>
    <s v="JRNL00027468"/>
    <d v="2008-06-30T00:00:00"/>
    <d v="2008-07-07T00:00:00"/>
    <s v="Yes"/>
    <s v="X Engineering and Measurement"/>
    <x v="0"/>
  </r>
  <r>
    <s v="SYS-AP"/>
    <s v="3000"/>
    <s v="FLJE00019148"/>
    <s v="CF20-OP320-7290-8870"/>
    <s v="CF20"/>
    <s v="OP320"/>
    <s v="7290"/>
    <x v="2"/>
    <s v=""/>
    <n v="1538.54"/>
    <s v="CCI INC"/>
    <x v="0"/>
    <s v="C80614"/>
    <s v="FVO0040246"/>
    <d v="2008-03-11T00:00:00"/>
    <d v="2008-03-12T00:00:00"/>
    <s v="Yes"/>
    <s v="X Operations-Citrus County"/>
    <x v="3"/>
  </r>
  <r>
    <s v="PY"/>
    <s v="CU00"/>
    <s v="JRNL00029022"/>
    <s v="CF00-OP300-6110-8870"/>
    <s v="CF00"/>
    <s v="OP300"/>
    <s v="6110"/>
    <x v="2"/>
    <s v=""/>
    <n v="40.729999999999997"/>
    <s v="CU W30-Salaries"/>
    <x v="0"/>
    <s v=""/>
    <s v="JRNL00029022"/>
    <d v="2008-07-25T00:00:00"/>
    <d v="2008-08-01T00:00:00"/>
    <s v="Yes"/>
    <s v="X Engineering and Measurement"/>
    <x v="0"/>
  </r>
  <r>
    <s v="PY"/>
    <s v="CU00"/>
    <s v="JRNL00029022"/>
    <s v="CF00-OP300-6110-8890"/>
    <s v="CF00"/>
    <s v="OP300"/>
    <s v="6110"/>
    <x v="1"/>
    <s v=""/>
    <n v="40.729999999999997"/>
    <s v="CU W30-Salaries"/>
    <x v="0"/>
    <s v=""/>
    <s v="JRNL00029022"/>
    <d v="2008-07-25T00:00:00"/>
    <d v="2008-08-01T00:00:00"/>
    <s v="Yes"/>
    <s v="X Engineering and Measurement"/>
    <x v="0"/>
  </r>
  <r>
    <s v="PY"/>
    <s v="CU00"/>
    <s v="JRNL00029022"/>
    <s v="CF00-OP300-6110-8900"/>
    <s v="CF00"/>
    <s v="OP300"/>
    <s v="6110"/>
    <x v="4"/>
    <s v=""/>
    <n v="325.83999999999997"/>
    <s v="CU W30-Salaries"/>
    <x v="0"/>
    <s v=""/>
    <s v="JRNL00029022"/>
    <d v="2008-07-25T00:00:00"/>
    <d v="2008-08-01T00:00:00"/>
    <s v="Yes"/>
    <s v="X Engineering and Measurement"/>
    <x v="0"/>
  </r>
  <r>
    <s v="PY"/>
    <s v="CU00"/>
    <s v="JRNL00029022"/>
    <s v="CF10-OP310-6110-8870"/>
    <s v="CF10"/>
    <s v="OP310"/>
    <s v="6110"/>
    <x v="2"/>
    <s v=""/>
    <n v="346.6"/>
    <s v="CU W30-Salaries"/>
    <x v="0"/>
    <s v=""/>
    <s v="JRNL00029022"/>
    <d v="2008-07-25T00:00:00"/>
    <d v="2008-08-01T00:00:00"/>
    <s v="Yes"/>
    <s v="X Operations-Tri-County"/>
    <x v="0"/>
  </r>
  <r>
    <s v="PY"/>
    <s v="CU00"/>
    <s v="JRNL00029022"/>
    <s v="CF10-OP310-6110-8920"/>
    <s v="CF10"/>
    <s v="OP310"/>
    <s v="6110"/>
    <x v="0"/>
    <s v=""/>
    <n v="154.94"/>
    <s v="CU W30-Salaries"/>
    <x v="0"/>
    <s v=""/>
    <s v="JRNL00029022"/>
    <d v="2008-07-25T00:00:00"/>
    <d v="2008-08-01T00:00:00"/>
    <s v="Yes"/>
    <s v="X Operations-Tri-County"/>
    <x v="0"/>
  </r>
  <r>
    <s v="PY"/>
    <s v="CU00"/>
    <s v="JRNL00029022"/>
    <s v="CF10-OP310-6110-8930"/>
    <s v="CF10"/>
    <s v="OP310"/>
    <s v="6110"/>
    <x v="3"/>
    <s v=""/>
    <n v="122.45"/>
    <s v="CU W30-Salaries"/>
    <x v="0"/>
    <s v=""/>
    <s v="JRNL00029022"/>
    <d v="2008-07-25T00:00:00"/>
    <d v="2008-08-01T00:00:00"/>
    <s v="Yes"/>
    <s v="X Operations-Tri-County"/>
    <x v="0"/>
  </r>
  <r>
    <s v="PY"/>
    <s v="CU00"/>
    <s v="JRNL00029022"/>
    <s v="CF00-OP300-6110-8910"/>
    <s v="CF00"/>
    <s v="OP300"/>
    <s v="6110"/>
    <x v="5"/>
    <s v=""/>
    <n v="244.38"/>
    <s v="CU W30-Salaries"/>
    <x v="0"/>
    <s v=""/>
    <s v="JRNL00029022"/>
    <d v="2008-07-25T00:00:00"/>
    <d v="2008-08-01T00:00:00"/>
    <s v="Yes"/>
    <s v="X Engineering and Measurement"/>
    <x v="0"/>
  </r>
  <r>
    <s v="PY"/>
    <s v="CU00"/>
    <s v="JRNL00029022"/>
    <s v="CF00-OP300-6110-8910"/>
    <s v="CF00"/>
    <s v="OP300"/>
    <s v="6110"/>
    <x v="5"/>
    <s v=""/>
    <n v="40.729999999999997"/>
    <s v="CU W30-Salaries"/>
    <x v="0"/>
    <s v=""/>
    <s v="JRNL00029022"/>
    <d v="2008-07-25T00:00:00"/>
    <d v="2008-08-01T00:00:00"/>
    <s v="Yes"/>
    <s v="X Engineering and Measurement"/>
    <x v="0"/>
  </r>
  <r>
    <s v="AA"/>
    <s v="3000"/>
    <s v="FLJE00019638"/>
    <s v="CF00-OP300-6330-8870"/>
    <s v="CF00"/>
    <s v="OP300"/>
    <s v="6330"/>
    <x v="2"/>
    <s v=" "/>
    <n v="2.67"/>
    <s v="OP112 Dept Charges"/>
    <x v="0"/>
    <s v="OP112_D"/>
    <s v="Recipient Acct"/>
    <d v="2008-04-30T00:00:00"/>
    <d v="2008-05-04T00:00:00"/>
    <s v="Yes"/>
    <s v="X Engineering and Measurement"/>
    <x v="5"/>
  </r>
  <r>
    <s v="AA"/>
    <s v="3000"/>
    <s v="FLJE00018769"/>
    <s v="CF00-OP300-6330-8870"/>
    <s v="CF00"/>
    <s v="OP300"/>
    <s v="6330"/>
    <x v="2"/>
    <s v=" "/>
    <n v="2.4500000000000002"/>
    <s v="OP112 Dept Charges"/>
    <x v="0"/>
    <s v="OP112_D"/>
    <s v="Recipient Acct"/>
    <d v="2008-01-31T00:00:00"/>
    <d v="2008-02-08T00:00:00"/>
    <s v="Yes"/>
    <s v="X Engineering and Measurement"/>
    <x v="5"/>
  </r>
  <r>
    <s v="AA"/>
    <s v="3000"/>
    <s v="FLJE00018769"/>
    <s v="CF00-OP300-6330-8890"/>
    <s v="CF00"/>
    <s v="OP300"/>
    <s v="6330"/>
    <x v="1"/>
    <s v=" "/>
    <n v="11.49"/>
    <s v="OP112 Dept Charges"/>
    <x v="0"/>
    <s v="OP112_D"/>
    <s v="Recipient Acct"/>
    <d v="2008-01-31T00:00:00"/>
    <d v="2008-02-08T00:00:00"/>
    <s v="Yes"/>
    <s v="X Engineering and Measurement"/>
    <x v="5"/>
  </r>
  <r>
    <s v="AA"/>
    <s v="3000"/>
    <s v="FLJE00018769"/>
    <s v="CF00-OP300-6330-8900"/>
    <s v="CF00"/>
    <s v="OP300"/>
    <s v="6330"/>
    <x v="4"/>
    <s v=" "/>
    <n v="12.88"/>
    <s v="OP112 Dept Charges"/>
    <x v="0"/>
    <s v="OP112_D"/>
    <s v="Recipient Acct"/>
    <d v="2008-01-31T00:00:00"/>
    <d v="2008-02-08T00:00:00"/>
    <s v="Yes"/>
    <s v="X Engineering and Measurement"/>
    <x v="5"/>
  </r>
  <r>
    <s v="AA"/>
    <s v="3000"/>
    <s v="FLJE00019308"/>
    <s v="CF00-OP300-6330-8900"/>
    <s v="CF00"/>
    <s v="OP300"/>
    <s v="6330"/>
    <x v="4"/>
    <s v=" "/>
    <n v="15.33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308"/>
    <s v="CF00-OP300-6330-8910"/>
    <s v="CF00"/>
    <s v="OP300"/>
    <s v="6330"/>
    <x v="5"/>
    <s v=" "/>
    <n v="7.84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308"/>
    <s v="CF00-OP300-6330-8930"/>
    <s v="CF00"/>
    <s v="OP300"/>
    <s v="6330"/>
    <x v="3"/>
    <s v=" "/>
    <n v="0.42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308"/>
    <s v="CF00-OP300-6330-8940"/>
    <s v="CF00"/>
    <s v="OP300"/>
    <s v="6330"/>
    <x v="6"/>
    <s v=" "/>
    <n v="0.63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638"/>
    <s v="CF00-OP300-6320-8870"/>
    <s v="CF00"/>
    <s v="OP300"/>
    <s v="6320"/>
    <x v="2"/>
    <s v=" "/>
    <n v="0.92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890"/>
    <s v="CF00"/>
    <s v="OP300"/>
    <s v="6320"/>
    <x v="1"/>
    <s v=" "/>
    <n v="4.59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00"/>
    <s v="CF00"/>
    <s v="OP300"/>
    <s v="6320"/>
    <x v="4"/>
    <s v=" "/>
    <n v="4.1500000000000004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10"/>
    <s v="CF00"/>
    <s v="OP300"/>
    <s v="6320"/>
    <x v="5"/>
    <s v=" "/>
    <n v="5.97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870"/>
    <s v="CF00"/>
    <s v="OP300"/>
    <s v="6320"/>
    <x v="2"/>
    <s v=" "/>
    <n v="13.12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890"/>
    <s v="CF00"/>
    <s v="OP300"/>
    <s v="6320"/>
    <x v="1"/>
    <s v=" "/>
    <n v="63.4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00"/>
    <s v="CF00"/>
    <s v="OP300"/>
    <s v="6320"/>
    <x v="4"/>
    <s v=" "/>
    <n v="76.53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10"/>
    <s v="CF00"/>
    <s v="OP300"/>
    <s v="6320"/>
    <x v="5"/>
    <s v=" "/>
    <n v="99.96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30"/>
    <s v="CF00"/>
    <s v="OP300"/>
    <s v="6320"/>
    <x v="3"/>
    <s v=" "/>
    <n v="1.38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20-8940"/>
    <s v="CF00"/>
    <s v="OP300"/>
    <s v="6320"/>
    <x v="6"/>
    <s v=" "/>
    <n v="1.84"/>
    <s v="OP112 Dept Charges"/>
    <x v="0"/>
    <s v="OP112_D"/>
    <s v="Recipient Acct"/>
    <d v="2008-04-30T00:00:00"/>
    <d v="2008-05-04T00:00:00"/>
    <s v="Yes"/>
    <s v="X Engineering and Measurement"/>
    <x v="4"/>
  </r>
  <r>
    <s v="AA"/>
    <s v="3000"/>
    <s v="FLJE00019638"/>
    <s v="CF00-OP300-6390-8870"/>
    <s v="CF00"/>
    <s v="OP300"/>
    <s v="6390"/>
    <x v="2"/>
    <s v=" "/>
    <n v="0.09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890"/>
    <s v="CF00"/>
    <s v="OP300"/>
    <s v="6390"/>
    <x v="1"/>
    <s v=" "/>
    <n v="0.46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00"/>
    <s v="CF00"/>
    <s v="OP300"/>
    <s v="6390"/>
    <x v="4"/>
    <s v=" "/>
    <n v="0.42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10"/>
    <s v="CF00"/>
    <s v="OP300"/>
    <s v="6390"/>
    <x v="5"/>
    <s v=" "/>
    <n v="0.6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890"/>
    <s v="CF00"/>
    <s v="OP300"/>
    <s v="6390"/>
    <x v="1"/>
    <s v=" "/>
    <n v="6.4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00"/>
    <s v="CF00"/>
    <s v="OP300"/>
    <s v="6390"/>
    <x v="4"/>
    <s v=" "/>
    <n v="7.73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10"/>
    <s v="CF00"/>
    <s v="OP300"/>
    <s v="6390"/>
    <x v="5"/>
    <s v=" "/>
    <n v="10.1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30"/>
    <s v="CF00"/>
    <s v="OP300"/>
    <s v="6390"/>
    <x v="3"/>
    <s v=" "/>
    <n v="0.14000000000000001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940"/>
    <s v="CF00"/>
    <s v="OP300"/>
    <s v="6390"/>
    <x v="6"/>
    <s v=" "/>
    <n v="0.19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90-8870"/>
    <s v="CF00"/>
    <s v="OP300"/>
    <s v="6390"/>
    <x v="2"/>
    <s v=" "/>
    <n v="1.33"/>
    <s v="OP112 Dept Charges"/>
    <x v="0"/>
    <s v="OP112_D"/>
    <s v="Recipient Acct"/>
    <d v="2008-04-30T00:00:00"/>
    <d v="2008-05-04T00:00:00"/>
    <s v="Yes"/>
    <s v="X Engineering and Measurement"/>
    <x v="7"/>
  </r>
  <r>
    <s v="AA"/>
    <s v="3000"/>
    <s v="FLJE00019638"/>
    <s v="CF00-OP300-6310-8890"/>
    <s v="CF00"/>
    <s v="OP300"/>
    <s v="6310"/>
    <x v="1"/>
    <s v=" "/>
    <n v="11.61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00"/>
    <s v="CF00"/>
    <s v="OP300"/>
    <s v="6310"/>
    <x v="4"/>
    <s v=" "/>
    <n v="10.48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10"/>
    <s v="CF00"/>
    <s v="OP300"/>
    <s v="6310"/>
    <x v="5"/>
    <s v=" "/>
    <n v="15.09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00"/>
    <s v="CF00"/>
    <s v="OP300"/>
    <s v="6310"/>
    <x v="4"/>
    <s v=" "/>
    <n v="193.42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10"/>
    <s v="CF00"/>
    <s v="OP300"/>
    <s v="6310"/>
    <x v="5"/>
    <s v=" "/>
    <n v="252.66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30"/>
    <s v="CF00"/>
    <s v="OP300"/>
    <s v="6310"/>
    <x v="3"/>
    <s v=" "/>
    <n v="3.48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940"/>
    <s v="CF00"/>
    <s v="OP300"/>
    <s v="6310"/>
    <x v="6"/>
    <s v=" "/>
    <n v="4.6399999999999997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870"/>
    <s v="CF00"/>
    <s v="OP300"/>
    <s v="6310"/>
    <x v="2"/>
    <s v=" "/>
    <n v="2.3199999999999998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870"/>
    <s v="CF00"/>
    <s v="OP300"/>
    <s v="6310"/>
    <x v="2"/>
    <s v=" "/>
    <n v="33.159999999999997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310-8890"/>
    <s v="CF00"/>
    <s v="OP300"/>
    <s v="6310"/>
    <x v="1"/>
    <s v=" "/>
    <n v="160.22999999999999"/>
    <s v="OP112 Dept Charges"/>
    <x v="0"/>
    <s v="OP112_D"/>
    <s v="Recipient Acct"/>
    <d v="2008-04-30T00:00:00"/>
    <d v="2008-05-04T00:00:00"/>
    <s v="Yes"/>
    <s v="X Engineering and Measurement"/>
    <x v="8"/>
  </r>
  <r>
    <s v="AA"/>
    <s v="3000"/>
    <s v="FLJE00019638"/>
    <s v="CF00-OP300-6290-8900"/>
    <s v="CF00"/>
    <s v="OP300"/>
    <s v="6290"/>
    <x v="4"/>
    <s v=" "/>
    <n v="0.98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910"/>
    <s v="CF00"/>
    <s v="OP300"/>
    <s v="6290"/>
    <x v="5"/>
    <s v=" "/>
    <n v="1.41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910"/>
    <s v="CF00"/>
    <s v="OP300"/>
    <s v="6290"/>
    <x v="5"/>
    <s v=" "/>
    <n v="23.59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930"/>
    <s v="CF00"/>
    <s v="OP300"/>
    <s v="6290"/>
    <x v="3"/>
    <s v=" "/>
    <n v="0.33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940"/>
    <s v="CF00"/>
    <s v="OP300"/>
    <s v="6290"/>
    <x v="6"/>
    <s v=" "/>
    <n v="0.43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870"/>
    <s v="CF00"/>
    <s v="OP300"/>
    <s v="6290"/>
    <x v="2"/>
    <s v=" "/>
    <n v="0.22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890"/>
    <s v="CF00"/>
    <s v="OP300"/>
    <s v="6290"/>
    <x v="1"/>
    <s v=" "/>
    <n v="1.08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870"/>
    <s v="CF00"/>
    <s v="OP300"/>
    <s v="6290"/>
    <x v="2"/>
    <s v=" "/>
    <n v="3.1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890"/>
    <s v="CF00"/>
    <s v="OP300"/>
    <s v="6290"/>
    <x v="1"/>
    <s v=" "/>
    <n v="14.96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90-8900"/>
    <s v="CF00"/>
    <s v="OP300"/>
    <s v="6290"/>
    <x v="4"/>
    <s v=" "/>
    <n v="18.059999999999999"/>
    <s v="OP112 Dept Charges"/>
    <x v="0"/>
    <s v="OP112_D"/>
    <s v="Recipient Acct"/>
    <d v="2008-04-30T00:00:00"/>
    <d v="2008-05-04T00:00:00"/>
    <s v="Yes"/>
    <s v="X Engineering and Measurement"/>
    <x v="9"/>
  </r>
  <r>
    <s v="AA"/>
    <s v="3000"/>
    <s v="FLJE00019638"/>
    <s v="CF00-OP300-6250-8910"/>
    <s v="CF00"/>
    <s v="OP300"/>
    <s v="6250"/>
    <x v="5"/>
    <s v=" "/>
    <n v="1.19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930"/>
    <s v="CF00"/>
    <s v="OP300"/>
    <s v="6250"/>
    <x v="3"/>
    <s v=" "/>
    <n v="0.27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940"/>
    <s v="CF00"/>
    <s v="OP300"/>
    <s v="6250"/>
    <x v="6"/>
    <s v=" "/>
    <n v="0.37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870"/>
    <s v="CF00"/>
    <s v="OP300"/>
    <s v="6250"/>
    <x v="2"/>
    <s v=" "/>
    <n v="0.18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890"/>
    <s v="CF00"/>
    <s v="OP300"/>
    <s v="6250"/>
    <x v="1"/>
    <s v=" "/>
    <n v="0.91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900"/>
    <s v="CF00"/>
    <s v="OP300"/>
    <s v="6250"/>
    <x v="4"/>
    <s v=" "/>
    <n v="0.82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870"/>
    <s v="CF00"/>
    <s v="OP300"/>
    <s v="6250"/>
    <x v="2"/>
    <s v=" "/>
    <n v="2.61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890"/>
    <s v="CF00"/>
    <s v="OP300"/>
    <s v="6250"/>
    <x v="1"/>
    <s v=" "/>
    <n v="12.6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900"/>
    <s v="CF00"/>
    <s v="OP300"/>
    <s v="6250"/>
    <x v="4"/>
    <s v=" "/>
    <n v="15.21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50-8910"/>
    <s v="CF00"/>
    <s v="OP300"/>
    <s v="6250"/>
    <x v="5"/>
    <s v=" "/>
    <n v="19.87"/>
    <s v="OP112 Dept Charges"/>
    <x v="0"/>
    <s v="OP112_D"/>
    <s v="Recipient Acct"/>
    <d v="2008-04-30T00:00:00"/>
    <d v="2008-05-04T00:00:00"/>
    <s v="Yes"/>
    <s v="X Engineering and Measurement"/>
    <x v="13"/>
  </r>
  <r>
    <s v="AA"/>
    <s v="3000"/>
    <s v="FLJE00019638"/>
    <s v="CF00-OP300-6240-8940"/>
    <s v="CF00"/>
    <s v="OP300"/>
    <s v="6240"/>
    <x v="6"/>
    <s v=" "/>
    <n v="0.56999999999999995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870"/>
    <s v="CF00"/>
    <s v="OP300"/>
    <s v="6240"/>
    <x v="2"/>
    <s v=" "/>
    <n v="0.28999999999999998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890"/>
    <s v="CF00"/>
    <s v="OP300"/>
    <s v="6240"/>
    <x v="1"/>
    <s v=" "/>
    <n v="1.43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900"/>
    <s v="CF00"/>
    <s v="OP300"/>
    <s v="6240"/>
    <x v="4"/>
    <s v=" "/>
    <n v="1.29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910"/>
    <s v="CF00"/>
    <s v="OP300"/>
    <s v="6240"/>
    <x v="5"/>
    <s v=" "/>
    <n v="1.86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870"/>
    <s v="CF00"/>
    <s v="OP300"/>
    <s v="6240"/>
    <x v="2"/>
    <s v=" "/>
    <n v="4.08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890"/>
    <s v="CF00"/>
    <s v="OP300"/>
    <s v="6240"/>
    <x v="1"/>
    <s v=" "/>
    <n v="19.7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900"/>
    <s v="CF00"/>
    <s v="OP300"/>
    <s v="6240"/>
    <x v="4"/>
    <s v=" "/>
    <n v="23.78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910"/>
    <s v="CF00"/>
    <s v="OP300"/>
    <s v="6240"/>
    <x v="5"/>
    <s v=" "/>
    <n v="31.06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40-8930"/>
    <s v="CF00"/>
    <s v="OP300"/>
    <s v="6240"/>
    <x v="3"/>
    <s v=" "/>
    <n v="0.43"/>
    <s v="OP112 Dept Charges"/>
    <x v="0"/>
    <s v="OP112_D"/>
    <s v="Recipient Acct"/>
    <d v="2008-04-30T00:00:00"/>
    <d v="2008-05-04T00:00:00"/>
    <s v="Yes"/>
    <s v="X Engineering and Measurement"/>
    <x v="10"/>
  </r>
  <r>
    <s v="AA"/>
    <s v="3000"/>
    <s v="FLJE00019638"/>
    <s v="CF00-OP300-6210-8870"/>
    <s v="CF00"/>
    <s v="OP300"/>
    <s v="6210"/>
    <x v="2"/>
    <s v=" "/>
    <n v="0.17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890"/>
    <s v="CF00"/>
    <s v="OP300"/>
    <s v="6210"/>
    <x v="1"/>
    <s v=" "/>
    <n v="0.84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00"/>
    <s v="CF00"/>
    <s v="OP300"/>
    <s v="6210"/>
    <x v="4"/>
    <s v=" "/>
    <n v="0.76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10"/>
    <s v="CF00"/>
    <s v="OP300"/>
    <s v="6210"/>
    <x v="5"/>
    <s v=" "/>
    <n v="1.1000000000000001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870"/>
    <s v="CF00"/>
    <s v="OP300"/>
    <s v="6210"/>
    <x v="2"/>
    <s v=" "/>
    <n v="2.41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890"/>
    <s v="CF00"/>
    <s v="OP300"/>
    <s v="6210"/>
    <x v="1"/>
    <s v=" "/>
    <n v="11.65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00"/>
    <s v="CF00"/>
    <s v="OP300"/>
    <s v="6210"/>
    <x v="4"/>
    <s v=" "/>
    <n v="14.07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10"/>
    <s v="CF00"/>
    <s v="OP300"/>
    <s v="6210"/>
    <x v="5"/>
    <s v=" "/>
    <n v="18.37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30"/>
    <s v="CF00"/>
    <s v="OP300"/>
    <s v="6210"/>
    <x v="3"/>
    <s v=" "/>
    <n v="0.25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210-8940"/>
    <s v="CF00"/>
    <s v="OP300"/>
    <s v="6210"/>
    <x v="6"/>
    <s v=" "/>
    <n v="0.34"/>
    <s v="OP112 Dept Charges"/>
    <x v="0"/>
    <s v="OP112_D"/>
    <s v="Recipient Acct"/>
    <d v="2008-04-30T00:00:00"/>
    <d v="2008-05-04T00:00:00"/>
    <s v="Yes"/>
    <s v="X Engineering and Measurement"/>
    <x v="12"/>
  </r>
  <r>
    <s v="AA"/>
    <s v="3000"/>
    <s v="FLJE00019638"/>
    <s v="CF00-OP300-6120-8890"/>
    <s v="CF00"/>
    <s v="OP300"/>
    <s v="6120"/>
    <x v="1"/>
    <s v=" "/>
    <n v="-0.01"/>
    <s v="OP112 Dept Charges"/>
    <x v="0"/>
    <s v="OP112_D"/>
    <s v="Recipient Acct"/>
    <d v="2008-04-30T00:00:00"/>
    <d v="2008-05-04T00:00:00"/>
    <s v="Yes"/>
    <s v="X Engineering and Measurement"/>
    <x v="1"/>
  </r>
  <r>
    <s v="AA"/>
    <s v="3000"/>
    <s v="FLJE00019638"/>
    <s v="CF00-OP300-6120-8900"/>
    <s v="CF00"/>
    <s v="OP300"/>
    <s v="6120"/>
    <x v="4"/>
    <s v=" "/>
    <n v="-0.02"/>
    <s v="OP112 Dept Charges"/>
    <x v="0"/>
    <s v="OP112_D"/>
    <s v="Recipient Acct"/>
    <d v="2008-04-30T00:00:00"/>
    <d v="2008-05-04T00:00:00"/>
    <s v="Yes"/>
    <s v="X Engineering and Measurement"/>
    <x v="1"/>
  </r>
  <r>
    <s v="AA"/>
    <s v="3000"/>
    <s v="FLJE00019638"/>
    <s v="CF00-OP300-6120-8910"/>
    <s v="CF00"/>
    <s v="OP300"/>
    <s v="6120"/>
    <x v="5"/>
    <s v=" "/>
    <n v="-0.02"/>
    <s v="OP112 Dept Charges"/>
    <x v="0"/>
    <s v="OP112_D"/>
    <s v="Recipient Acct"/>
    <d v="2008-04-30T00:00:00"/>
    <d v="2008-05-04T00:00:00"/>
    <s v="Yes"/>
    <s v="X Engineering and Measurement"/>
    <x v="1"/>
  </r>
  <r>
    <s v="AA"/>
    <s v="3000"/>
    <s v="FLJE00019638"/>
    <s v="CF00-OP300-6110-8870"/>
    <s v="CF00"/>
    <s v="OP300"/>
    <s v="6110"/>
    <x v="2"/>
    <s v=" "/>
    <n v="2.61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890"/>
    <s v="CF00"/>
    <s v="OP300"/>
    <s v="6110"/>
    <x v="1"/>
    <s v=" "/>
    <n v="13.06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00"/>
    <s v="CF00"/>
    <s v="OP300"/>
    <s v="6110"/>
    <x v="4"/>
    <s v=" "/>
    <n v="11.79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10"/>
    <s v="CF00"/>
    <s v="OP300"/>
    <s v="6110"/>
    <x v="5"/>
    <s v=" "/>
    <n v="16.98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870"/>
    <s v="CF00"/>
    <s v="OP300"/>
    <s v="6110"/>
    <x v="2"/>
    <s v=" "/>
    <n v="37.299999999999997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890"/>
    <s v="CF00"/>
    <s v="OP300"/>
    <s v="6110"/>
    <x v="1"/>
    <s v=" "/>
    <n v="180.23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00"/>
    <s v="CF00"/>
    <s v="OP300"/>
    <s v="6110"/>
    <x v="4"/>
    <s v=" "/>
    <n v="217.55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10"/>
    <s v="CF00"/>
    <s v="OP300"/>
    <s v="6110"/>
    <x v="5"/>
    <s v=" "/>
    <n v="284.18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30"/>
    <s v="CF00"/>
    <s v="OP300"/>
    <s v="6110"/>
    <x v="3"/>
    <s v=" "/>
    <n v="3.92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638"/>
    <s v="CF00-OP300-6110-8940"/>
    <s v="CF00"/>
    <s v="OP300"/>
    <s v="6110"/>
    <x v="6"/>
    <s v=" "/>
    <n v="5.22"/>
    <s v="OP112 Dept Charges"/>
    <x v="0"/>
    <s v="OP112_D"/>
    <s v="Recipient Acct"/>
    <d v="2008-04-30T00:00:00"/>
    <d v="2008-05-04T00:00:00"/>
    <s v="Yes"/>
    <s v="X Engineering and Measurement"/>
    <x v="0"/>
  </r>
  <r>
    <s v="AA"/>
    <s v="3000"/>
    <s v="FLJE00019308"/>
    <s v="CF00-OP300-6330-8870"/>
    <s v="CF00"/>
    <s v="OP300"/>
    <s v="6330"/>
    <x v="2"/>
    <s v=" "/>
    <n v="4.55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308"/>
    <s v="CF00-OP300-6330-8890"/>
    <s v="CF00"/>
    <s v="OP300"/>
    <s v="6330"/>
    <x v="1"/>
    <s v=" "/>
    <n v="14.85"/>
    <s v="OP112 Dept Charges"/>
    <x v="0"/>
    <s v="OP112_D"/>
    <s v="Recipient Acct"/>
    <d v="2008-03-31T00:00:00"/>
    <d v="2008-04-03T00:00:00"/>
    <s v="Yes"/>
    <s v="X Engineering and Measurement"/>
    <x v="5"/>
  </r>
  <r>
    <s v="AA"/>
    <s v="3000"/>
    <s v="FLJE00019308"/>
    <s v="CF00-OP300-6320-8900"/>
    <s v="CF00"/>
    <s v="OP300"/>
    <s v="6320"/>
    <x v="4"/>
    <s v=" "/>
    <n v="75.34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20-8910"/>
    <s v="CF00"/>
    <s v="OP300"/>
    <s v="6320"/>
    <x v="5"/>
    <s v=" "/>
    <n v="38.53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20-8930"/>
    <s v="CF00"/>
    <s v="OP300"/>
    <s v="6320"/>
    <x v="3"/>
    <s v=" "/>
    <n v="2.0499999999999998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20-8940"/>
    <s v="CF00"/>
    <s v="OP300"/>
    <s v="6320"/>
    <x v="6"/>
    <s v=" "/>
    <n v="3.08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20-8870"/>
    <s v="CF00"/>
    <s v="OP300"/>
    <s v="6320"/>
    <x v="2"/>
    <s v=" "/>
    <n v="22.35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20-8890"/>
    <s v="CF00"/>
    <s v="OP300"/>
    <s v="6320"/>
    <x v="1"/>
    <s v=" "/>
    <n v="72.989999999999995"/>
    <s v="OP112 Dept Charges"/>
    <x v="0"/>
    <s v="OP112_D"/>
    <s v="Recipient Acct"/>
    <d v="2008-03-31T00:00:00"/>
    <d v="2008-04-03T00:00:00"/>
    <s v="Yes"/>
    <s v="X Engineering and Measurement"/>
    <x v="4"/>
  </r>
  <r>
    <s v="AA"/>
    <s v="3000"/>
    <s v="FLJE00019308"/>
    <s v="CF00-OP300-6390-8870"/>
    <s v="CF00"/>
    <s v="OP300"/>
    <s v="6390"/>
    <x v="2"/>
    <s v=" "/>
    <n v="3.92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90-8890"/>
    <s v="CF00"/>
    <s v="OP300"/>
    <s v="6390"/>
    <x v="1"/>
    <s v=" "/>
    <n v="12.81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90-8900"/>
    <s v="CF00"/>
    <s v="OP300"/>
    <s v="6390"/>
    <x v="4"/>
    <s v=" "/>
    <n v="13.22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90-8910"/>
    <s v="CF00"/>
    <s v="OP300"/>
    <s v="6390"/>
    <x v="5"/>
    <s v=" "/>
    <n v="6.76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90-8930"/>
    <s v="CF00"/>
    <s v="OP300"/>
    <s v="6390"/>
    <x v="3"/>
    <s v=" "/>
    <n v="0.36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90-8940"/>
    <s v="CF00"/>
    <s v="OP300"/>
    <s v="6390"/>
    <x v="6"/>
    <s v=" "/>
    <n v="0.54"/>
    <s v="OP112 Dept Charges"/>
    <x v="0"/>
    <s v="OP112_D"/>
    <s v="Recipient Acct"/>
    <d v="2008-03-31T00:00:00"/>
    <d v="2008-04-03T00:00:00"/>
    <s v="Yes"/>
    <s v="X Engineering and Measurement"/>
    <x v="7"/>
  </r>
  <r>
    <s v="AA"/>
    <s v="3000"/>
    <s v="FLJE00019308"/>
    <s v="CF00-OP300-6310-8930"/>
    <s v="CF00"/>
    <s v="OP300"/>
    <s v="6310"/>
    <x v="3"/>
    <s v=" "/>
    <n v="4.08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310-8940"/>
    <s v="CF00"/>
    <s v="OP300"/>
    <s v="6310"/>
    <x v="6"/>
    <s v=" "/>
    <n v="6.12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310-8870"/>
    <s v="CF00"/>
    <s v="OP300"/>
    <s v="6310"/>
    <x v="2"/>
    <s v=" "/>
    <n v="44.44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310-8890"/>
    <s v="CF00"/>
    <s v="OP300"/>
    <s v="6310"/>
    <x v="1"/>
    <s v=" "/>
    <n v="145.12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310-8900"/>
    <s v="CF00"/>
    <s v="OP300"/>
    <s v="6310"/>
    <x v="4"/>
    <s v=" "/>
    <n v="149.80000000000001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310-8910"/>
    <s v="CF00"/>
    <s v="OP300"/>
    <s v="6310"/>
    <x v="5"/>
    <s v=" "/>
    <n v="76.61"/>
    <s v="OP112 Dept Charges"/>
    <x v="0"/>
    <s v="OP112_D"/>
    <s v="Recipient Acct"/>
    <d v="2008-03-31T00:00:00"/>
    <d v="2008-04-03T00:00:00"/>
    <s v="Yes"/>
    <s v="X Engineering and Measurement"/>
    <x v="8"/>
  </r>
  <r>
    <s v="AA"/>
    <s v="3000"/>
    <s v="FLJE00019308"/>
    <s v="CF00-OP300-6290-8900"/>
    <s v="CF00"/>
    <s v="OP300"/>
    <s v="6290"/>
    <x v="4"/>
    <s v=" "/>
    <n v="3.19"/>
    <s v="OP112 Dept Charges"/>
    <x v="0"/>
    <s v="OP112_D"/>
    <s v="Recipient Acct"/>
    <d v="2008-03-31T00:00:00"/>
    <d v="2008-04-03T00:00:00"/>
    <s v="Yes"/>
    <s v="X Engineering and Measurement"/>
    <x v="9"/>
  </r>
  <r>
    <s v="AA"/>
    <s v="3000"/>
    <s v="FLJE00019308"/>
    <s v="CF00-OP300-6290-8910"/>
    <s v="CF00"/>
    <s v="OP300"/>
    <s v="6290"/>
    <x v="5"/>
    <s v=" "/>
    <n v="1.63"/>
    <s v="OP112 Dept Charges"/>
    <x v="0"/>
    <s v="OP112_D"/>
    <s v="Recipient Acct"/>
    <d v="2008-03-31T00:00:00"/>
    <d v="2008-04-03T00:00:00"/>
    <s v="Yes"/>
    <s v="X Engineering and Measurement"/>
    <x v="9"/>
  </r>
  <r>
    <s v="AA"/>
    <s v="3000"/>
    <s v="FLJE00019308"/>
    <s v="CF00-OP300-6290-8930"/>
    <s v="CF00"/>
    <s v="OP300"/>
    <s v="6290"/>
    <x v="3"/>
    <s v=" "/>
    <n v="0.09"/>
    <s v="OP112 Dept Charges"/>
    <x v="0"/>
    <s v="OP112_D"/>
    <s v="Recipient Acct"/>
    <d v="2008-03-31T00:00:00"/>
    <d v="2008-04-03T00:00:00"/>
    <s v="Yes"/>
    <s v="X Engineering and Measurement"/>
    <x v="9"/>
  </r>
  <r>
    <s v="AA"/>
    <s v="3000"/>
    <s v="FLJE00019308"/>
    <s v="CF00-OP300-6290-8940"/>
    <s v="CF00"/>
    <s v="OP300"/>
    <s v="6290"/>
    <x v="6"/>
    <s v=" "/>
    <n v="0.13"/>
    <s v="OP112 Dept Charges"/>
    <x v="0"/>
    <s v="OP112_D"/>
    <s v="Recipient Acct"/>
    <d v="2008-03-31T00:00:00"/>
    <d v="2008-04-03T00:00:00"/>
    <s v="Yes"/>
    <s v="X Engineering and Measurement"/>
    <x v="9"/>
  </r>
  <r>
    <s v="AA"/>
    <s v="3000"/>
    <s v="FLJE00019308"/>
    <s v="CF00-OP300-6290-8870"/>
    <s v="CF00"/>
    <s v="OP300"/>
    <s v="6290"/>
    <x v="2"/>
    <s v=" "/>
    <n v="0.95"/>
    <s v="OP112 Dept Charges"/>
    <x v="0"/>
    <s v="OP112_D"/>
    <s v="Recipient Acct"/>
    <d v="2008-03-31T00:00:00"/>
    <d v="2008-04-03T00:00:00"/>
    <s v="Yes"/>
    <s v="X Engineering and Measurement"/>
    <x v="9"/>
  </r>
  <r>
    <s v="AA"/>
    <s v="3000"/>
    <s v="FLJE00019308"/>
    <s v="CF00-OP300-6290-8890"/>
    <s v="CF00"/>
    <s v="OP300"/>
    <s v="6290"/>
    <x v="1"/>
    <s v=" "/>
    <n v="3.09"/>
    <s v="OP112 Dept Charges"/>
    <x v="0"/>
    <s v="OP112_D"/>
    <s v="Recipient Acct"/>
    <d v="2008-03-31T00:00:00"/>
    <d v="2008-04-03T00:00:00"/>
    <s v="Yes"/>
    <s v="X Engineering and Measurement"/>
    <x v="9"/>
  </r>
  <r>
    <s v="SYS-AP"/>
    <s v="3000"/>
    <s v="JRNL00030724"/>
    <s v="CF10-FC300-7830-8930"/>
    <s v="CF10"/>
    <s v="FC300"/>
    <s v="7830"/>
    <x v="3"/>
    <s v=""/>
    <n v="2070"/>
    <s v="DOMESTIC METER INTEST &amp; RETIRE"/>
    <x v="1"/>
    <s v="4627"/>
    <s v="VO009121"/>
    <d v="2008-08-19T00:00:00"/>
    <d v="2008-08-20T00:00:00"/>
    <s v="Yes"/>
    <s v="X Facilities-Florida"/>
    <x v="2"/>
  </r>
  <r>
    <s v="SYS-AP"/>
    <s v="3000"/>
    <s v="JRNL00025747"/>
    <s v="CF10-FC300-7830-8930"/>
    <s v="CF10"/>
    <s v="FC300"/>
    <s v="7830"/>
    <x v="3"/>
    <s v=""/>
    <n v="76"/>
    <s v="COMMERCIAL METER INTEST &amp; RETIR"/>
    <x v="1"/>
    <s v="4551"/>
    <s v="VO001841"/>
    <d v="2008-05-31T00:00:00"/>
    <d v="2008-06-03T00:00:00"/>
    <s v="Yes"/>
    <s v="X Facilities-Florida"/>
    <x v="2"/>
  </r>
  <r>
    <s v="SYS-AP"/>
    <s v="3000"/>
    <s v="JRNL00025747"/>
    <s v="CF10-FC300-7830-8930"/>
    <s v="CF10"/>
    <s v="FC300"/>
    <s v="7830"/>
    <x v="3"/>
    <s v=""/>
    <n v="480"/>
    <s v="DOMESTIC METERS INTESTED &amp; RETI"/>
    <x v="1"/>
    <s v="4551"/>
    <s v="VO001841"/>
    <d v="2008-05-31T00:00:00"/>
    <d v="2008-06-03T00:00:00"/>
    <s v="Yes"/>
    <s v="X Facilities-Florida"/>
    <x v="2"/>
  </r>
  <r>
    <s v="SYS-AP"/>
    <s v="3000"/>
    <s v="JRNL00025747"/>
    <s v="CF10-FC300-7830-8930"/>
    <s v="CF10"/>
    <s v="FC300"/>
    <s v="7830"/>
    <x v="3"/>
    <s v=""/>
    <n v="200"/>
    <s v="DOMESTIC METERS INTESTED &amp; RETU"/>
    <x v="1"/>
    <s v="4551"/>
    <s v="VO001841"/>
    <d v="2008-05-31T00:00:00"/>
    <d v="2008-06-03T00:00:00"/>
    <s v="Yes"/>
    <s v="X Facilities-Florida"/>
    <x v="2"/>
  </r>
  <r>
    <s v="SYS-AP"/>
    <s v="3000"/>
    <s v="JRNL00028312"/>
    <s v="CF10-FC300-7290-8910"/>
    <s v="CF10"/>
    <s v="FC300"/>
    <s v="7290"/>
    <x v="5"/>
    <s v=""/>
    <n v="65"/>
    <s v="REPAIR LEAK ON STAION ST CLOUD"/>
    <x v="2"/>
    <s v="2347"/>
    <s v="VO005467"/>
    <d v="2008-07-10T00:00:00"/>
    <d v="2008-07-10T00:00:00"/>
    <s v="Yes"/>
    <s v="X Facilities-Florida"/>
    <x v="3"/>
  </r>
  <r>
    <s v="SYS-AP"/>
    <s v="3000"/>
    <s v="JRNL00031239"/>
    <s v="CF10-FC300-7830-8870"/>
    <s v="CF10"/>
    <s v="FC300"/>
    <s v="7830"/>
    <x v="2"/>
    <s v=""/>
    <n v="83.58"/>
    <s v="ASPHALT"/>
    <x v="21"/>
    <s v="9022795 0808"/>
    <s v="VO010263"/>
    <d v="2008-08-29T00:00:00"/>
    <d v="2008-08-29T00:00:00"/>
    <s v="Yes"/>
    <s v="X Facilities-Florida"/>
    <x v="2"/>
  </r>
  <r>
    <s v="SYS-AP"/>
    <s v="3000"/>
    <s v="JRNL00037240"/>
    <s v="CF10-FC300-7830-8910"/>
    <s v="CF10"/>
    <s v="FC300"/>
    <s v="7830"/>
    <x v="5"/>
    <s v=""/>
    <n v="1500"/>
    <s v="BLAST &amp; PAINT PURINA MILLS STAT"/>
    <x v="2"/>
    <s v="2447"/>
    <s v="VO019507"/>
    <d v="2008-12-03T00:00:00"/>
    <d v="2008-12-03T00:00:00"/>
    <s v="Yes"/>
    <s v="X Facilities-Florida"/>
    <x v="2"/>
  </r>
  <r>
    <s v="SYS-AP"/>
    <s v="3000"/>
    <s v="JRNL00037240"/>
    <s v="CF10-OP310-7290-8870"/>
    <s v="CF10"/>
    <s v="OP310"/>
    <s v="7290"/>
    <x v="2"/>
    <s v=""/>
    <n v="4139"/>
    <s v="LOWERED 4 IN MAIN IN ST CLOUD"/>
    <x v="2"/>
    <s v="2461"/>
    <s v="VO019518"/>
    <d v="2008-12-03T00:00:00"/>
    <d v="2008-12-03T00:00:00"/>
    <s v="Yes"/>
    <s v="X Operations-Tri-County"/>
    <x v="3"/>
  </r>
  <r>
    <s v="SYS-AP"/>
    <s v="3000"/>
    <s v="JRNL00025582"/>
    <s v="CF10-FC300-7830-8900"/>
    <s v="CF10"/>
    <s v="FC300"/>
    <s v="7830"/>
    <x v="4"/>
    <s v=""/>
    <n v="225"/>
    <s v="RESET MODEMS AT PRISON"/>
    <x v="18"/>
    <s v="645"/>
    <s v="VO001065"/>
    <d v="2008-05-28T00:00:00"/>
    <d v="2008-05-29T00:00:00"/>
    <s v="Yes"/>
    <s v="X Facilities-Florida"/>
    <x v="2"/>
  </r>
  <r>
    <s v="SYS-AP"/>
    <s v="3000"/>
    <s v="JRNL00028326"/>
    <s v="CF10-FC300-7830-8870"/>
    <s v="CF10"/>
    <s v="FC300"/>
    <s v="7830"/>
    <x v="2"/>
    <s v=""/>
    <n v="80.14"/>
    <s v="BOLTS, NUTS, GASKETS"/>
    <x v="13"/>
    <s v="7781429-000-000"/>
    <s v="VO005444"/>
    <d v="2008-07-10T00:00:00"/>
    <d v="2008-07-10T00:00:00"/>
    <s v="Yes"/>
    <s v="X Facilities-Florida"/>
    <x v="2"/>
  </r>
  <r>
    <s v="AA"/>
    <s v="3000"/>
    <s v="FLJE00019308"/>
    <s v="CF00-OP300-6250-8870"/>
    <s v="CF00"/>
    <s v="OP300"/>
    <s v="6250"/>
    <x v="2"/>
    <s v=" "/>
    <n v="3.46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50-8890"/>
    <s v="CF00"/>
    <s v="OP300"/>
    <s v="6250"/>
    <x v="1"/>
    <s v=" "/>
    <n v="11.3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50-8900"/>
    <s v="CF00"/>
    <s v="OP300"/>
    <s v="6250"/>
    <x v="4"/>
    <s v=" "/>
    <n v="11.66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50-8910"/>
    <s v="CF00"/>
    <s v="OP300"/>
    <s v="6250"/>
    <x v="5"/>
    <s v=" "/>
    <n v="5.96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50-8930"/>
    <s v="CF00"/>
    <s v="OP300"/>
    <s v="6250"/>
    <x v="3"/>
    <s v=" "/>
    <n v="0.32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50-8940"/>
    <s v="CF00"/>
    <s v="OP300"/>
    <s v="6250"/>
    <x v="6"/>
    <s v=" "/>
    <n v="0.48"/>
    <s v="OP112 Dept Charges"/>
    <x v="0"/>
    <s v="OP112_D"/>
    <s v="Recipient Acct"/>
    <d v="2008-03-31T00:00:00"/>
    <d v="2008-04-03T00:00:00"/>
    <s v="Yes"/>
    <s v="X Engineering and Measurement"/>
    <x v="13"/>
  </r>
  <r>
    <s v="AA"/>
    <s v="3000"/>
    <s v="FLJE00019308"/>
    <s v="CF00-OP300-6240-8930"/>
    <s v="CF00"/>
    <s v="OP300"/>
    <s v="6240"/>
    <x v="3"/>
    <s v=" "/>
    <n v="0.63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240-8940"/>
    <s v="CF00"/>
    <s v="OP300"/>
    <s v="6240"/>
    <x v="6"/>
    <s v=" "/>
    <n v="0.95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240-8870"/>
    <s v="CF00"/>
    <s v="OP300"/>
    <s v="6240"/>
    <x v="2"/>
    <s v=" "/>
    <n v="6.92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240-8890"/>
    <s v="CF00"/>
    <s v="OP300"/>
    <s v="6240"/>
    <x v="1"/>
    <s v=" "/>
    <n v="22.59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240-8900"/>
    <s v="CF00"/>
    <s v="OP300"/>
    <s v="6240"/>
    <x v="4"/>
    <s v=" "/>
    <n v="23.32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240-8910"/>
    <s v="CF00"/>
    <s v="OP300"/>
    <s v="6240"/>
    <x v="5"/>
    <s v=" "/>
    <n v="11.93"/>
    <s v="OP112 Dept Charges"/>
    <x v="0"/>
    <s v="OP112_D"/>
    <s v="Recipient Acct"/>
    <d v="2008-03-31T00:00:00"/>
    <d v="2008-04-03T00:00:00"/>
    <s v="Yes"/>
    <s v="X Engineering and Measurement"/>
    <x v="10"/>
  </r>
  <r>
    <s v="AA"/>
    <s v="3000"/>
    <s v="FLJE00019308"/>
    <s v="CF00-OP300-6120-8870"/>
    <s v="CF00"/>
    <s v="OP300"/>
    <s v="6120"/>
    <x v="2"/>
    <s v=" "/>
    <n v="-0.01"/>
    <s v="OP112 Dept Charges"/>
    <x v="0"/>
    <s v="OP112_D"/>
    <s v="Recipient Acct"/>
    <d v="2008-03-31T00:00:00"/>
    <d v="2008-04-03T00:00:00"/>
    <s v="Yes"/>
    <s v="X Engineering and Measurement"/>
    <x v="1"/>
  </r>
  <r>
    <s v="AA"/>
    <s v="3000"/>
    <s v="FLJE00019308"/>
    <s v="CF00-OP300-6120-8890"/>
    <s v="CF00"/>
    <s v="OP300"/>
    <s v="6120"/>
    <x v="1"/>
    <s v=" "/>
    <n v="-0.02"/>
    <s v="OP112 Dept Charges"/>
    <x v="0"/>
    <s v="OP112_D"/>
    <s v="Recipient Acct"/>
    <d v="2008-03-31T00:00:00"/>
    <d v="2008-04-03T00:00:00"/>
    <s v="Yes"/>
    <s v="X Engineering and Measurement"/>
    <x v="1"/>
  </r>
  <r>
    <s v="AA"/>
    <s v="3000"/>
    <s v="FLJE00019308"/>
    <s v="CF00-OP300-6120-8900"/>
    <s v="CF00"/>
    <s v="OP300"/>
    <s v="6120"/>
    <x v="4"/>
    <s v=" "/>
    <n v="-0.02"/>
    <s v="OP112 Dept Charges"/>
    <x v="0"/>
    <s v="OP112_D"/>
    <s v="Recipient Acct"/>
    <d v="2008-03-31T00:00:00"/>
    <d v="2008-04-03T00:00:00"/>
    <s v="Yes"/>
    <s v="X Engineering and Measurement"/>
    <x v="1"/>
  </r>
  <r>
    <s v="AA"/>
    <s v="3000"/>
    <s v="FLJE00019308"/>
    <s v="CF00-OP300-6120-8910"/>
    <s v="CF00"/>
    <s v="OP300"/>
    <s v="6120"/>
    <x v="5"/>
    <s v=" "/>
    <n v="-0.01"/>
    <s v="OP112 Dept Charges"/>
    <x v="0"/>
    <s v="OP112_D"/>
    <s v="Recipient Acct"/>
    <d v="2008-03-31T00:00:00"/>
    <d v="2008-04-03T00:00:00"/>
    <s v="Yes"/>
    <s v="X Engineering and Measurement"/>
    <x v="1"/>
  </r>
  <r>
    <s v="AA"/>
    <s v="3000"/>
    <s v="FLJE00019308"/>
    <s v="CF00-OP300-6110-8910"/>
    <s v="CF00"/>
    <s v="OP300"/>
    <s v="6110"/>
    <x v="5"/>
    <s v=" "/>
    <n v="31.55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9308"/>
    <s v="CF00-OP300-6110-8930"/>
    <s v="CF00"/>
    <s v="OP300"/>
    <s v="6110"/>
    <x v="3"/>
    <s v=" "/>
    <n v="1.68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9308"/>
    <s v="CF00-OP300-6110-8940"/>
    <s v="CF00"/>
    <s v="OP300"/>
    <s v="6110"/>
    <x v="6"/>
    <s v=" "/>
    <n v="2.52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8999"/>
    <s v="CF00-OP300-6330-8910"/>
    <s v="CF00"/>
    <s v="OP300"/>
    <s v="6330"/>
    <x v="5"/>
    <s v=" "/>
    <n v="11.44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8999"/>
    <s v="CF00-OP300-6330-8940"/>
    <s v="CF00"/>
    <s v="OP300"/>
    <s v="6330"/>
    <x v="6"/>
    <s v=" "/>
    <n v="2.15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8999"/>
    <s v="CF00-OP300-6330-8910"/>
    <s v="CF00"/>
    <s v="OP300"/>
    <s v="6330"/>
    <x v="5"/>
    <s v=" "/>
    <n v="0.69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9308"/>
    <s v="CF00-OP300-6110-8890"/>
    <s v="CF00"/>
    <s v="OP300"/>
    <s v="6110"/>
    <x v="1"/>
    <s v=" "/>
    <n v="59.76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9308"/>
    <s v="CF00-OP300-6110-8900"/>
    <s v="CF00"/>
    <s v="OP300"/>
    <s v="6110"/>
    <x v="4"/>
    <s v=" "/>
    <n v="61.69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8999"/>
    <s v="CF00-OP300-6330-8870"/>
    <s v="CF00"/>
    <s v="OP300"/>
    <s v="6330"/>
    <x v="2"/>
    <s v=" "/>
    <n v="1.73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8999"/>
    <s v="CF00-OP300-6330-8890"/>
    <s v="CF00"/>
    <s v="OP300"/>
    <s v="6330"/>
    <x v="1"/>
    <s v=" "/>
    <n v="13.11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8999"/>
    <s v="CF00-OP300-6330-8900"/>
    <s v="CF00"/>
    <s v="OP300"/>
    <s v="6330"/>
    <x v="4"/>
    <s v=" "/>
    <n v="12.6"/>
    <s v="OP112 Dept Charges"/>
    <x v="0"/>
    <s v="OP112_D"/>
    <s v="Recipient Acct"/>
    <d v="2008-02-29T00:00:00"/>
    <d v="2008-03-05T00:00:00"/>
    <s v="Yes"/>
    <s v="X Engineering and Measurement"/>
    <x v="5"/>
  </r>
  <r>
    <s v="AA"/>
    <s v="3000"/>
    <s v="FLJE00018999"/>
    <s v="CF00-OP300-6320-8940"/>
    <s v="CF00"/>
    <s v="OP300"/>
    <s v="6320"/>
    <x v="6"/>
    <s v=" "/>
    <n v="2.0099999999999998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890"/>
    <s v="CF00"/>
    <s v="OP300"/>
    <s v="6320"/>
    <x v="1"/>
    <s v=" "/>
    <n v="64.459999999999994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900"/>
    <s v="CF00"/>
    <s v="OP300"/>
    <s v="6320"/>
    <x v="4"/>
    <s v=" "/>
    <n v="61.95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910"/>
    <s v="CF00"/>
    <s v="OP300"/>
    <s v="6320"/>
    <x v="5"/>
    <s v=" "/>
    <n v="56.23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940"/>
    <s v="CF00"/>
    <s v="OP300"/>
    <s v="6320"/>
    <x v="6"/>
    <s v=" "/>
    <n v="10.57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910"/>
    <s v="CF00"/>
    <s v="OP300"/>
    <s v="6320"/>
    <x v="5"/>
    <s v=" "/>
    <n v="3.41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20-8870"/>
    <s v="CF00"/>
    <s v="OP300"/>
    <s v="6320"/>
    <x v="2"/>
    <s v=" "/>
    <n v="8.52"/>
    <s v="OP112 Dept Charges"/>
    <x v="0"/>
    <s v="OP112_D"/>
    <s v="Recipient Acct"/>
    <d v="2008-02-29T00:00:00"/>
    <d v="2008-03-05T00:00:00"/>
    <s v="Yes"/>
    <s v="X Engineering and Measurement"/>
    <x v="4"/>
  </r>
  <r>
    <s v="AA"/>
    <s v="3000"/>
    <s v="FLJE00018999"/>
    <s v="CF00-OP300-6310-8910"/>
    <s v="CF00"/>
    <s v="OP300"/>
    <s v="6310"/>
    <x v="5"/>
    <s v=" "/>
    <n v="7.37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940"/>
    <s v="CF00"/>
    <s v="OP300"/>
    <s v="6310"/>
    <x v="6"/>
    <s v=" "/>
    <n v="4.3600000000000003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870"/>
    <s v="CF00"/>
    <s v="OP300"/>
    <s v="6310"/>
    <x v="2"/>
    <s v=" "/>
    <n v="18.43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890"/>
    <s v="CF00"/>
    <s v="OP300"/>
    <s v="6310"/>
    <x v="1"/>
    <s v=" "/>
    <n v="139.44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900"/>
    <s v="CF00"/>
    <s v="OP300"/>
    <s v="6310"/>
    <x v="4"/>
    <s v=" "/>
    <n v="134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910"/>
    <s v="CF00"/>
    <s v="OP300"/>
    <s v="6310"/>
    <x v="5"/>
    <s v=" "/>
    <n v="121.63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8999"/>
    <s v="CF00-OP300-6310-8940"/>
    <s v="CF00"/>
    <s v="OP300"/>
    <s v="6310"/>
    <x v="6"/>
    <s v=" "/>
    <n v="22.87"/>
    <s v="OP112 Dept Charges"/>
    <x v="0"/>
    <s v="OP112_D"/>
    <s v="Recipient Acct"/>
    <d v="2008-02-29T00:00:00"/>
    <d v="2008-03-05T00:00:00"/>
    <s v="Yes"/>
    <s v="X Engineering and Measurement"/>
    <x v="8"/>
  </r>
  <r>
    <s v="AA"/>
    <s v="3000"/>
    <s v="FLJE00019308"/>
    <s v="CF00-OP300-6110-8870"/>
    <s v="CF00"/>
    <s v="OP300"/>
    <s v="6110"/>
    <x v="2"/>
    <s v=" "/>
    <n v="18.3"/>
    <s v="OP112 Dept Charges"/>
    <x v="0"/>
    <s v="OP112_D"/>
    <s v="Recipient Acct"/>
    <d v="2008-03-31T00:00:00"/>
    <d v="2008-04-03T00:00:00"/>
    <s v="Yes"/>
    <s v="X Engineering and Measurement"/>
    <x v="0"/>
  </r>
  <r>
    <s v="AA"/>
    <s v="3000"/>
    <s v="FLJE00018999"/>
    <s v="CF00-OP300-6290-8940"/>
    <s v="CF00"/>
    <s v="OP300"/>
    <s v="6290"/>
    <x v="6"/>
    <s v=" "/>
    <n v="0.43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890"/>
    <s v="CF00"/>
    <s v="OP300"/>
    <s v="6290"/>
    <x v="1"/>
    <s v=" "/>
    <n v="13.74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900"/>
    <s v="CF00"/>
    <s v="OP300"/>
    <s v="6290"/>
    <x v="4"/>
    <s v=" "/>
    <n v="13.2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910"/>
    <s v="CF00"/>
    <s v="OP300"/>
    <s v="6290"/>
    <x v="5"/>
    <s v=" "/>
    <n v="11.98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940"/>
    <s v="CF00"/>
    <s v="OP300"/>
    <s v="6290"/>
    <x v="6"/>
    <s v=" "/>
    <n v="2.25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910"/>
    <s v="CF00"/>
    <s v="OP300"/>
    <s v="6290"/>
    <x v="5"/>
    <s v=" "/>
    <n v="0.73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90-8870"/>
    <s v="CF00"/>
    <s v="OP300"/>
    <s v="6290"/>
    <x v="2"/>
    <s v=" "/>
    <n v="1.82"/>
    <s v="OP112 Dept Charges"/>
    <x v="0"/>
    <s v="OP112_D"/>
    <s v="Recipient Acct"/>
    <d v="2008-02-29T00:00:00"/>
    <d v="2008-03-05T00:00:00"/>
    <s v="Yes"/>
    <s v="X Engineering and Measurement"/>
    <x v="9"/>
  </r>
  <r>
    <s v="AA"/>
    <s v="3000"/>
    <s v="FLJE00018999"/>
    <s v="CF00-OP300-6250-8910"/>
    <s v="CF00"/>
    <s v="OP300"/>
    <s v="6250"/>
    <x v="5"/>
    <s v=" "/>
    <n v="1.24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CU00"/>
    <s v="JRNL00029283"/>
    <s v="CF00-OP300-6390-8870"/>
    <s v="CF00"/>
    <s v="OP300"/>
    <s v="6390"/>
    <x v="2"/>
    <s v=" "/>
    <n v="11.4"/>
    <s v="Clear OP300 Pay and Dept"/>
    <x v="0"/>
    <s v="5_OP300_PD"/>
    <s v="Recipient Acct"/>
    <d v="2008-07-31T00:00:00"/>
    <d v="2008-08-05T00:00:00"/>
    <s v="Yes"/>
    <s v="X Engineering and Measurement"/>
    <x v="7"/>
  </r>
  <r>
    <s v="AA"/>
    <s v="CU00"/>
    <s v="JRNL00029283"/>
    <s v="CF00-OP300-6390-8890"/>
    <s v="CF00"/>
    <s v="OP300"/>
    <s v="6390"/>
    <x v="1"/>
    <s v=" "/>
    <n v="5.0199999999999996"/>
    <s v="Clear OP300 Pay and Dept"/>
    <x v="0"/>
    <s v="5_OP300_PD"/>
    <s v="Recipient Acct"/>
    <d v="2008-07-31T00:00:00"/>
    <d v="2008-08-05T00:00:00"/>
    <s v="Yes"/>
    <s v="X Engineering and Measurement"/>
    <x v="7"/>
  </r>
  <r>
    <s v="AA"/>
    <s v="CU00"/>
    <s v="JRNL00029283"/>
    <s v="CF00-OP300-6390-8900"/>
    <s v="CF00"/>
    <s v="OP300"/>
    <s v="6390"/>
    <x v="4"/>
    <s v=" "/>
    <n v="12.24"/>
    <s v="Clear OP300 Pay and Dept"/>
    <x v="0"/>
    <s v="5_OP300_PD"/>
    <s v="Recipient Acct"/>
    <d v="2008-07-31T00:00:00"/>
    <d v="2008-08-05T00:00:00"/>
    <s v="Yes"/>
    <s v="X Engineering and Measurement"/>
    <x v="7"/>
  </r>
  <r>
    <s v="AA"/>
    <s v="CU00"/>
    <s v="JRNL00029283"/>
    <s v="CF00-OP300-6330-8870"/>
    <s v="CF00"/>
    <s v="OP300"/>
    <s v="6330"/>
    <x v="2"/>
    <s v=" "/>
    <n v="21.99"/>
    <s v="Clear OP300 Pay and Dept"/>
    <x v="0"/>
    <s v="5_OP300_PD"/>
    <s v="Recipient Acct"/>
    <d v="2008-07-31T00:00:00"/>
    <d v="2008-08-05T00:00:00"/>
    <s v="Yes"/>
    <s v="X Engineering and Measurement"/>
    <x v="5"/>
  </r>
  <r>
    <s v="AA"/>
    <s v="CU00"/>
    <s v="JRNL00029283"/>
    <s v="CF00-OP300-6330-8890"/>
    <s v="CF00"/>
    <s v="OP300"/>
    <s v="6330"/>
    <x v="1"/>
    <s v=" "/>
    <n v="9.69"/>
    <s v="Clear OP300 Pay and Dept"/>
    <x v="0"/>
    <s v="5_OP300_PD"/>
    <s v="Recipient Acct"/>
    <d v="2008-07-31T00:00:00"/>
    <d v="2008-08-05T00:00:00"/>
    <s v="Yes"/>
    <s v="X Engineering and Measurement"/>
    <x v="5"/>
  </r>
  <r>
    <s v="AA"/>
    <s v="CU00"/>
    <s v="JRNL00029283"/>
    <s v="CF00-OP300-6330-8900"/>
    <s v="CF00"/>
    <s v="OP300"/>
    <s v="6330"/>
    <x v="4"/>
    <s v=" "/>
    <n v="23.62"/>
    <s v="Clear OP300 Pay and Dept"/>
    <x v="0"/>
    <s v="5_OP300_PD"/>
    <s v="Recipient Acct"/>
    <d v="2008-07-31T00:00:00"/>
    <d v="2008-08-05T00:00:00"/>
    <s v="Yes"/>
    <s v="X Engineering and Measurement"/>
    <x v="5"/>
  </r>
  <r>
    <s v="AA"/>
    <s v="CU00"/>
    <s v="JRNL00029283"/>
    <s v="CF00-OP300-6330-8910"/>
    <s v="CF00"/>
    <s v="OP300"/>
    <s v="6330"/>
    <x v="5"/>
    <s v=" "/>
    <n v="19.21"/>
    <s v="Clear OP300 Pay and Dept"/>
    <x v="0"/>
    <s v="5_OP300_PD"/>
    <s v="Recipient Acct"/>
    <d v="2008-07-31T00:00:00"/>
    <d v="2008-08-05T00:00:00"/>
    <s v="Yes"/>
    <s v="X Engineering and Measurement"/>
    <x v="5"/>
  </r>
  <r>
    <s v="AA"/>
    <s v="CU00"/>
    <s v="JRNL00029283"/>
    <s v="CF00-OP300-6330-8940"/>
    <s v="CF00"/>
    <s v="OP300"/>
    <s v="6330"/>
    <x v="6"/>
    <s v=" "/>
    <n v="2.2400000000000002"/>
    <s v="Clear OP300 Pay and Dept"/>
    <x v="0"/>
    <s v="5_OP300_PD"/>
    <s v="Recipient Acct"/>
    <d v="2008-07-31T00:00:00"/>
    <d v="2008-08-05T00:00:00"/>
    <s v="Yes"/>
    <s v="X Engineering and Measurement"/>
    <x v="5"/>
  </r>
  <r>
    <s v="AA"/>
    <s v="CU00"/>
    <s v="JRNL00029283"/>
    <s v="CF00-OP300-6320-8870"/>
    <s v="CF00"/>
    <s v="OP300"/>
    <s v="6320"/>
    <x v="2"/>
    <s v=" "/>
    <n v="81.64"/>
    <s v="Clear OP300 Pay and Dept"/>
    <x v="0"/>
    <s v="5_OP300_PD"/>
    <s v="Recipient Acct"/>
    <d v="2008-07-31T00:00:00"/>
    <d v="2008-08-05T00:00:00"/>
    <s v="Yes"/>
    <s v="X Engineering and Measurement"/>
    <x v="4"/>
  </r>
  <r>
    <s v="AA"/>
    <s v="CU00"/>
    <s v="JRNL00029283"/>
    <s v="CF00-OP300-6320-8890"/>
    <s v="CF00"/>
    <s v="OP300"/>
    <s v="6320"/>
    <x v="1"/>
    <s v=" "/>
    <n v="35.97"/>
    <s v="Clear OP300 Pay and Dept"/>
    <x v="0"/>
    <s v="5_OP300_PD"/>
    <s v="Recipient Acct"/>
    <d v="2008-07-31T00:00:00"/>
    <d v="2008-08-05T00:00:00"/>
    <s v="Yes"/>
    <s v="X Engineering and Measurement"/>
    <x v="4"/>
  </r>
  <r>
    <s v="AA"/>
    <s v="CU00"/>
    <s v="JRNL00029283"/>
    <s v="CF00-OP300-6320-8900"/>
    <s v="CF00"/>
    <s v="OP300"/>
    <s v="6320"/>
    <x v="4"/>
    <s v=" "/>
    <n v="87.7"/>
    <s v="Clear OP300 Pay and Dept"/>
    <x v="0"/>
    <s v="5_OP300_PD"/>
    <s v="Recipient Acct"/>
    <d v="2008-07-31T00:00:00"/>
    <d v="2008-08-05T00:00:00"/>
    <s v="Yes"/>
    <s v="X Engineering and Measurement"/>
    <x v="4"/>
  </r>
  <r>
    <s v="AA"/>
    <s v="CU00"/>
    <s v="JRNL00029283"/>
    <s v="CF00-OP300-6320-8910"/>
    <s v="CF00"/>
    <s v="OP300"/>
    <s v="6320"/>
    <x v="5"/>
    <s v=" "/>
    <n v="71.31"/>
    <s v="Clear OP300 Pay and Dept"/>
    <x v="0"/>
    <s v="5_OP300_PD"/>
    <s v="Recipient Acct"/>
    <d v="2008-07-31T00:00:00"/>
    <d v="2008-08-05T00:00:00"/>
    <s v="Yes"/>
    <s v="X Engineering and Measurement"/>
    <x v="4"/>
  </r>
  <r>
    <s v="AA"/>
    <s v="CU00"/>
    <s v="JRNL00029283"/>
    <s v="CF00-OP300-6320-8940"/>
    <s v="CF00"/>
    <s v="OP300"/>
    <s v="6320"/>
    <x v="6"/>
    <s v=" "/>
    <n v="8.33"/>
    <s v="Clear OP300 Pay and Dept"/>
    <x v="0"/>
    <s v="5_OP300_PD"/>
    <s v="Recipient Acct"/>
    <d v="2008-07-31T00:00:00"/>
    <d v="2008-08-05T00:00:00"/>
    <s v="Yes"/>
    <s v="X Engineering and Measurement"/>
    <x v="4"/>
  </r>
  <r>
    <s v="AA"/>
    <s v="CU00"/>
    <s v="JRNL00029283"/>
    <s v="CF00-OP300-6310-8870"/>
    <s v="CF00"/>
    <s v="OP300"/>
    <s v="6310"/>
    <x v="2"/>
    <s v=" "/>
    <n v="128.65"/>
    <s v="Clear OP300 Pay and Dept"/>
    <x v="0"/>
    <s v="5_OP300_PD"/>
    <s v="Recipient Acct"/>
    <d v="2008-07-31T00:00:00"/>
    <d v="2008-08-05T00:00:00"/>
    <s v="Yes"/>
    <s v="X Engineering and Measurement"/>
    <x v="8"/>
  </r>
  <r>
    <s v="AA"/>
    <s v="CU00"/>
    <s v="JRNL00029283"/>
    <s v="CF00-OP300-6310-8890"/>
    <s v="CF00"/>
    <s v="OP300"/>
    <s v="6310"/>
    <x v="1"/>
    <s v=" "/>
    <n v="56.69"/>
    <s v="Clear OP300 Pay and Dept"/>
    <x v="0"/>
    <s v="5_OP300_PD"/>
    <s v="Recipient Acct"/>
    <d v="2008-07-31T00:00:00"/>
    <d v="2008-08-05T00:00:00"/>
    <s v="Yes"/>
    <s v="X Engineering and Measurement"/>
    <x v="8"/>
  </r>
  <r>
    <s v="AA"/>
    <s v="CU00"/>
    <s v="JRNL00029283"/>
    <s v="CF00-OP300-6310-8900"/>
    <s v="CF00"/>
    <s v="OP300"/>
    <s v="6310"/>
    <x v="4"/>
    <s v=" "/>
    <n v="138.19"/>
    <s v="Clear OP300 Pay and Dept"/>
    <x v="0"/>
    <s v="5_OP300_PD"/>
    <s v="Recipient Acct"/>
    <d v="2008-07-31T00:00:00"/>
    <d v="2008-08-05T00:00:00"/>
    <s v="Yes"/>
    <s v="X Engineering and Measurement"/>
    <x v="8"/>
  </r>
  <r>
    <s v="AA"/>
    <s v="CU00"/>
    <s v="JRNL00029283"/>
    <s v="CF00-OP300-6310-8910"/>
    <s v="CF00"/>
    <s v="OP300"/>
    <s v="6310"/>
    <x v="5"/>
    <s v=" "/>
    <n v="112.38"/>
    <s v="Clear OP300 Pay and Dept"/>
    <x v="0"/>
    <s v="5_OP300_PD"/>
    <s v="Recipient Acct"/>
    <d v="2008-07-31T00:00:00"/>
    <d v="2008-08-05T00:00:00"/>
    <s v="Yes"/>
    <s v="X Engineering and Measurement"/>
    <x v="8"/>
  </r>
  <r>
    <s v="AA"/>
    <s v="CU00"/>
    <s v="JRNL00029283"/>
    <s v="CF00-OP300-6310-8940"/>
    <s v="CF00"/>
    <s v="OP300"/>
    <s v="6310"/>
    <x v="6"/>
    <s v=" "/>
    <n v="13.13"/>
    <s v="Clear OP300 Pay and Dept"/>
    <x v="0"/>
    <s v="5_OP300_PD"/>
    <s v="Recipient Acct"/>
    <d v="2008-07-31T00:00:00"/>
    <d v="2008-08-05T00:00:00"/>
    <s v="Yes"/>
    <s v="X Engineering and Measurement"/>
    <x v="8"/>
  </r>
  <r>
    <s v="AA"/>
    <s v="3000"/>
    <s v="FLJE00018999"/>
    <s v="CF00-OP300-6250-8940"/>
    <s v="CF00"/>
    <s v="OP300"/>
    <s v="6250"/>
    <x v="6"/>
    <s v=" "/>
    <n v="0.73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50-8870"/>
    <s v="CF00"/>
    <s v="OP300"/>
    <s v="6250"/>
    <x v="2"/>
    <s v=" "/>
    <n v="3.1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50-8890"/>
    <s v="CF00"/>
    <s v="OP300"/>
    <s v="6250"/>
    <x v="1"/>
    <s v=" "/>
    <n v="23.49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50-8900"/>
    <s v="CF00"/>
    <s v="OP300"/>
    <s v="6250"/>
    <x v="4"/>
    <s v=" "/>
    <n v="22.58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50-8910"/>
    <s v="CF00"/>
    <s v="OP300"/>
    <s v="6250"/>
    <x v="5"/>
    <s v=" "/>
    <n v="20.49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50-8940"/>
    <s v="CF00"/>
    <s v="OP300"/>
    <s v="6250"/>
    <x v="6"/>
    <s v=" "/>
    <n v="3.85"/>
    <s v="OP112 Dept Charges"/>
    <x v="0"/>
    <s v="OP112_D"/>
    <s v="Recipient Acct"/>
    <d v="2008-02-29T00:00:00"/>
    <d v="2008-03-05T00:00:00"/>
    <s v="Yes"/>
    <s v="X Engineering and Measurement"/>
    <x v="13"/>
  </r>
  <r>
    <s v="AA"/>
    <s v="3000"/>
    <s v="FLJE00018999"/>
    <s v="CF00-OP300-6240-8910"/>
    <s v="CF00"/>
    <s v="OP300"/>
    <s v="6240"/>
    <x v="5"/>
    <s v=" "/>
    <n v="17.36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940"/>
    <s v="CF00"/>
    <s v="OP300"/>
    <s v="6240"/>
    <x v="6"/>
    <s v=" "/>
    <n v="3.26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910"/>
    <s v="CF00"/>
    <s v="OP300"/>
    <s v="6240"/>
    <x v="5"/>
    <s v=" "/>
    <n v="1.05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940"/>
    <s v="CF00"/>
    <s v="OP300"/>
    <s v="6240"/>
    <x v="6"/>
    <s v=" "/>
    <n v="0.62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870"/>
    <s v="CF00"/>
    <s v="OP300"/>
    <s v="6240"/>
    <x v="2"/>
    <s v=" "/>
    <n v="2.63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890"/>
    <s v="CF00"/>
    <s v="OP300"/>
    <s v="6240"/>
    <x v="1"/>
    <s v=" "/>
    <n v="19.899999999999999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40-8900"/>
    <s v="CF00"/>
    <s v="OP300"/>
    <s v="6240"/>
    <x v="4"/>
    <s v=" "/>
    <n v="19.12"/>
    <s v="OP112 Dept Charges"/>
    <x v="0"/>
    <s v="OP112_D"/>
    <s v="Recipient Acct"/>
    <d v="2008-02-29T00:00:00"/>
    <d v="2008-03-05T00:00:00"/>
    <s v="Yes"/>
    <s v="X Engineering and Measurement"/>
    <x v="10"/>
  </r>
  <r>
    <s v="AA"/>
    <s v="3000"/>
    <s v="FLJE00018999"/>
    <s v="CF00-OP300-6230-8940"/>
    <s v="CF00"/>
    <s v="OP300"/>
    <s v="6230"/>
    <x v="6"/>
    <s v=" "/>
    <n v="2.91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890"/>
    <s v="CF00"/>
    <s v="OP300"/>
    <s v="6230"/>
    <x v="1"/>
    <s v=" "/>
    <n v="93.09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900"/>
    <s v="CF00"/>
    <s v="OP300"/>
    <s v="6230"/>
    <x v="4"/>
    <s v=" "/>
    <n v="89.46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910"/>
    <s v="CF00"/>
    <s v="OP300"/>
    <s v="6230"/>
    <x v="5"/>
    <s v=" "/>
    <n v="81.2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940"/>
    <s v="CF00"/>
    <s v="OP300"/>
    <s v="6230"/>
    <x v="6"/>
    <s v=" "/>
    <n v="15.27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910"/>
    <s v="CF00"/>
    <s v="OP300"/>
    <s v="6230"/>
    <x v="5"/>
    <s v=" "/>
    <n v="4.92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30-8870"/>
    <s v="CF00"/>
    <s v="OP300"/>
    <s v="6230"/>
    <x v="2"/>
    <s v=" "/>
    <n v="12.3"/>
    <s v="OP112 Dept Charges"/>
    <x v="0"/>
    <s v="OP112_D"/>
    <s v="Recipient Acct"/>
    <d v="2008-02-29T00:00:00"/>
    <d v="2008-03-05T00:00:00"/>
    <s v="Yes"/>
    <s v="X Engineering and Measurement"/>
    <x v="14"/>
  </r>
  <r>
    <s v="AA"/>
    <s v="3000"/>
    <s v="FLJE00018999"/>
    <s v="CF00-OP300-6220-8910"/>
    <s v="CF00"/>
    <s v="OP300"/>
    <s v="6220"/>
    <x v="5"/>
    <s v=" "/>
    <n v="0.43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940"/>
    <s v="CF00"/>
    <s v="OP300"/>
    <s v="6220"/>
    <x v="6"/>
    <s v=" "/>
    <n v="0.25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870"/>
    <s v="CF00"/>
    <s v="OP300"/>
    <s v="6220"/>
    <x v="2"/>
    <s v=" "/>
    <n v="1.07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890"/>
    <s v="CF00"/>
    <s v="OP300"/>
    <s v="6220"/>
    <x v="1"/>
    <s v=" "/>
    <n v="8.09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900"/>
    <s v="CF00"/>
    <s v="OP300"/>
    <s v="6220"/>
    <x v="4"/>
    <s v=" "/>
    <n v="7.78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910"/>
    <s v="CF00"/>
    <s v="OP300"/>
    <s v="6220"/>
    <x v="5"/>
    <s v=" "/>
    <n v="7.06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999"/>
    <s v="CF00-OP300-6220-8940"/>
    <s v="CF00"/>
    <s v="OP300"/>
    <s v="6220"/>
    <x v="6"/>
    <s v=" "/>
    <n v="1.33"/>
    <s v="OP112 Dept Charges"/>
    <x v="0"/>
    <s v="OP112_D"/>
    <s v="Recipient Acct"/>
    <d v="2008-02-29T00:00:00"/>
    <d v="2008-03-05T00:00:00"/>
    <s v="Yes"/>
    <s v="X Engineering and Measurement"/>
    <x v="11"/>
  </r>
  <r>
    <s v="AA"/>
    <s v="3000"/>
    <s v="FLJE00018769"/>
    <s v="CF00-OP300-6320-8940"/>
    <s v="CF00"/>
    <s v="OP300"/>
    <s v="6320"/>
    <x v="6"/>
    <s v=" "/>
    <n v="8.93"/>
    <s v="OP112 Dept Charges"/>
    <x v="0"/>
    <s v="OP112_D"/>
    <s v="Recipient Acct"/>
    <d v="2008-01-31T00:00:00"/>
    <d v="2008-02-08T00:00:00"/>
    <s v="Yes"/>
    <s v="X Engineering and Measurement"/>
    <x v="4"/>
  </r>
  <r>
    <s v="AA"/>
    <s v="3000"/>
    <s v="FLJE00018769"/>
    <s v="CF00-OP300-6320-8870"/>
    <s v="CF00"/>
    <s v="OP300"/>
    <s v="6320"/>
    <x v="2"/>
    <s v=" "/>
    <n v="12.05"/>
    <s v="OP112 Dept Charges"/>
    <x v="0"/>
    <s v="OP112_D"/>
    <s v="Recipient Acct"/>
    <d v="2008-01-31T00:00:00"/>
    <d v="2008-02-08T00:00:00"/>
    <s v="Yes"/>
    <s v="X Engineering and Measurement"/>
    <x v="4"/>
  </r>
  <r>
    <s v="AA"/>
    <s v="3000"/>
    <s v="FLJE00018769"/>
    <s v="CF00-OP300-6320-8890"/>
    <s v="CF00"/>
    <s v="OP300"/>
    <s v="6320"/>
    <x v="1"/>
    <s v=" "/>
    <n v="56.48"/>
    <s v="OP112 Dept Charges"/>
    <x v="0"/>
    <s v="OP112_D"/>
    <s v="Recipient Acct"/>
    <d v="2008-01-31T00:00:00"/>
    <d v="2008-02-08T00:00:00"/>
    <s v="Yes"/>
    <s v="X Engineering and Measurement"/>
    <x v="4"/>
  </r>
  <r>
    <s v="AA"/>
    <s v="3000"/>
    <s v="FLJE00018769"/>
    <s v="CF00-OP300-6320-8900"/>
    <s v="CF00"/>
    <s v="OP300"/>
    <s v="6320"/>
    <x v="4"/>
    <s v=" "/>
    <n v="63.33"/>
    <s v="OP112 Dept Charges"/>
    <x v="0"/>
    <s v="OP112_D"/>
    <s v="Recipient Acct"/>
    <d v="2008-01-31T00:00:00"/>
    <d v="2008-02-08T00:00:00"/>
    <s v="Yes"/>
    <s v="X Engineering and Measurement"/>
    <x v="4"/>
  </r>
  <r>
    <s v="AA"/>
    <s v="3000"/>
    <s v="FLJE00018769"/>
    <s v="CF00-OP300-6320-8910"/>
    <s v="CF00"/>
    <s v="OP300"/>
    <s v="6320"/>
    <x v="5"/>
    <s v=" "/>
    <n v="7.82"/>
    <s v="OP112 Dept Charges"/>
    <x v="0"/>
    <s v="OP112_D"/>
    <s v="Recipient Acct"/>
    <d v="2008-01-31T00:00:00"/>
    <d v="2008-02-08T00:00:00"/>
    <s v="Yes"/>
    <s v="X Engineering and Measurement"/>
    <x v="4"/>
  </r>
  <r>
    <s v="AA"/>
    <s v="3000"/>
    <s v="FLJE00018769"/>
    <s v="CF00-OP300-6390-8870"/>
    <s v="CF00"/>
    <s v="OP300"/>
    <s v="6390"/>
    <x v="2"/>
    <s v=" "/>
    <n v="2.4500000000000002"/>
    <s v="OP112 Dept Charges"/>
    <x v="0"/>
    <s v="OP112_D"/>
    <s v="Recipient Acct"/>
    <d v="2008-01-31T00:00:00"/>
    <d v="2008-02-08T00:00:00"/>
    <s v="Yes"/>
    <s v="X Engineering and Measurement"/>
    <x v="7"/>
  </r>
  <r>
    <s v="AA"/>
    <s v="3000"/>
    <s v="FLJE00018769"/>
    <s v="CF00-OP300-6390-8890"/>
    <s v="CF00"/>
    <s v="OP300"/>
    <s v="6390"/>
    <x v="1"/>
    <s v=" "/>
    <n v="11.48"/>
    <s v="OP112 Dept Charges"/>
    <x v="0"/>
    <s v="OP112_D"/>
    <s v="Recipient Acct"/>
    <d v="2008-01-31T00:00:00"/>
    <d v="2008-02-08T00:00:00"/>
    <s v="Yes"/>
    <s v="X Engineering and Measurement"/>
    <x v="7"/>
  </r>
  <r>
    <s v="AA"/>
    <s v="3000"/>
    <s v="FLJE00018769"/>
    <s v="CF00-OP300-6390-8900"/>
    <s v="CF00"/>
    <s v="OP300"/>
    <s v="6390"/>
    <x v="4"/>
    <s v=" "/>
    <n v="12.88"/>
    <s v="OP112 Dept Charges"/>
    <x v="0"/>
    <s v="OP112_D"/>
    <s v="Recipient Acct"/>
    <d v="2008-01-31T00:00:00"/>
    <d v="2008-02-08T00:00:00"/>
    <s v="Yes"/>
    <s v="X Engineering and Measurement"/>
    <x v="7"/>
  </r>
  <r>
    <s v="SYS-AP"/>
    <s v="3000"/>
    <s v="FLJE00019170"/>
    <s v="CF20-OP320-7290-8870"/>
    <s v="CF20"/>
    <s v="OP320"/>
    <s v="7290"/>
    <x v="2"/>
    <s v=""/>
    <n v="398.54"/>
    <s v="RHINO MARKING SYSTEMS"/>
    <x v="0"/>
    <s v="27940"/>
    <s v="FVO0040334"/>
    <d v="2008-03-17T00:00:00"/>
    <d v="2008-03-18T00:00:00"/>
    <s v="Yes"/>
    <s v="X Operations-Citrus County"/>
    <x v="3"/>
  </r>
  <r>
    <s v="PD"/>
    <s v="3000"/>
    <s v="FLJE00019367"/>
    <s v="CF20-MG310-6110-8870"/>
    <s v="CF20"/>
    <s v="MG310"/>
    <s v="6110"/>
    <x v="2"/>
    <s v=""/>
    <n v="258.24"/>
    <s v="PDTR-0814CUCB"/>
    <x v="0"/>
    <s v="FVN00309"/>
    <s v="FLJE00019367"/>
    <d v="2008-04-04T00:00:00"/>
    <d v="2008-04-04T00:00:00"/>
    <s v="Yes"/>
    <s v="X Operations Manager-Tri-County"/>
    <x v="0"/>
  </r>
  <r>
    <s v="PD"/>
    <s v="3000"/>
    <s v="FLJE00019367"/>
    <s v="CF10-MG310-6110-8870"/>
    <s v="CF10"/>
    <s v="MG310"/>
    <s v="6110"/>
    <x v="2"/>
    <s v=""/>
    <n v="258.24"/>
    <s v="PDTR-0814CUCB"/>
    <x v="0"/>
    <s v="FVN00309"/>
    <s v="FLJE00019367"/>
    <d v="2008-04-04T00:00:00"/>
    <d v="2008-04-04T00:00:00"/>
    <s v="Yes"/>
    <s v="X Operations Manager-Tri-County"/>
    <x v="0"/>
  </r>
  <r>
    <s v="PD"/>
    <s v="3000"/>
    <s v="FLJE00019367"/>
    <s v="CF10-MG310-6110-8900"/>
    <s v="CF10"/>
    <s v="MG310"/>
    <s v="6110"/>
    <x v="4"/>
    <s v=""/>
    <n v="258.24"/>
    <s v="PDTR-0814CUCB"/>
    <x v="0"/>
    <s v="FVN00309"/>
    <s v="FLJE00019367"/>
    <d v="2008-04-04T00:00:00"/>
    <d v="2008-04-04T00:00:00"/>
    <s v="Yes"/>
    <s v="X Operations Manager-Tri-County"/>
    <x v="0"/>
  </r>
  <r>
    <s v="PD"/>
    <s v="3000"/>
    <s v="FLJE00019367"/>
    <s v="CF10-MG310-6110-8910"/>
    <s v="CF10"/>
    <s v="MG310"/>
    <s v="6110"/>
    <x v="5"/>
    <s v=""/>
    <n v="258.24"/>
    <s v="PDTR-0814CUCB"/>
    <x v="0"/>
    <s v="FVN00309"/>
    <s v="FLJE00019367"/>
    <d v="2008-04-04T00:00:00"/>
    <d v="2008-04-04T00:00:00"/>
    <s v="Yes"/>
    <s v="X Operations Manager-Tri-County"/>
    <x v="0"/>
  </r>
  <r>
    <s v="E4SE-ADJ"/>
    <s v="CU00"/>
    <s v="JRNL00031420"/>
    <s v="CF10-FC300-7830-8870"/>
    <s v="CF10"/>
    <s v="FC300"/>
    <s v="7830"/>
    <x v="2"/>
    <s v=""/>
    <n v="12.5"/>
    <s v="FTP4000"/>
    <x v="0"/>
    <s v=""/>
    <s v="JRNL00031420"/>
    <d v="2008-08-31T00:00:00"/>
    <d v="2008-09-04T00:00:00"/>
    <s v="Yes"/>
    <s v="X Facilities-Florida"/>
    <x v="2"/>
  </r>
  <r>
    <s v="SYS-AP"/>
    <s v="3000"/>
    <s v="FLJE00019250"/>
    <s v="CF10-FC300-7830-8870"/>
    <s v="CF10"/>
    <s v="FC300"/>
    <s v="7830"/>
    <x v="2"/>
    <s v=""/>
    <n v="723.94"/>
    <s v="T.D. WILLIAMSON INC."/>
    <x v="0"/>
    <s v="870604"/>
    <s v="FVO0040759"/>
    <d v="2008-03-31T00:00:00"/>
    <d v="2008-03-31T00:00:00"/>
    <s v="Yes"/>
    <s v="X Facilities-Florida"/>
    <x v="2"/>
  </r>
  <r>
    <s v="SYS-AP"/>
    <s v="3000"/>
    <s v="FLJE00019250"/>
    <s v="CF10-FC300-7830-8870"/>
    <s v="CF10"/>
    <s v="FC300"/>
    <s v="7830"/>
    <x v="2"/>
    <s v=""/>
    <n v="47.48"/>
    <s v="T.D. WILLIAMSON INC."/>
    <x v="0"/>
    <s v="870604"/>
    <s v="FVO0040759"/>
    <d v="2008-03-31T00:00:00"/>
    <d v="2008-03-31T00:00:00"/>
    <s v="Yes"/>
    <s v="X Facilities-Florida"/>
    <x v="2"/>
  </r>
  <r>
    <s v="SYS-AP"/>
    <s v="3000"/>
    <s v="FLJE00019168"/>
    <s v="CF10-FC300-7830-8870"/>
    <s v="CF10"/>
    <s v="FC300"/>
    <s v="7830"/>
    <x v="2"/>
    <s v=""/>
    <n v="293.05"/>
    <s v="T.D. WILLIAMSON INC."/>
    <x v="0"/>
    <s v="870442"/>
    <s v="FVO0040442"/>
    <d v="2008-03-18T00:00:00"/>
    <d v="2008-03-18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20.79"/>
    <s v="FTP2000"/>
    <x v="0"/>
    <s v=""/>
    <s v="JRNL00031420"/>
    <d v="2008-08-31T00:00:00"/>
    <d v="2008-09-04T00:00:00"/>
    <s v="Yes"/>
    <s v="X Facilities-Florida"/>
    <x v="2"/>
  </r>
  <r>
    <s v="PD"/>
    <s v="3000"/>
    <s v="FLJE00018610"/>
    <s v="CF00-OP300-6120-8900"/>
    <s v="CF00"/>
    <s v="OP300"/>
    <s v="6120"/>
    <x v="4"/>
    <s v=""/>
    <n v="27.07"/>
    <s v="PDTO-0803CUCW"/>
    <x v="0"/>
    <s v="FVN00596"/>
    <s v="FLJE00018610"/>
    <d v="2008-01-17T00:00:00"/>
    <d v="2008-01-17T00:00:00"/>
    <s v="Yes"/>
    <s v="X Engineering and Measurement"/>
    <x v="1"/>
  </r>
  <r>
    <s v="PY"/>
    <s v="CU00"/>
    <s v="JRNL00033225"/>
    <s v="CF00-OP300-6120-8890"/>
    <s v="CF00"/>
    <s v="OP300"/>
    <s v="6120"/>
    <x v="1"/>
    <s v=""/>
    <n v="30.55"/>
    <s v="CU W37-OT/On Call/CT"/>
    <x v="0"/>
    <s v=""/>
    <s v="JRNL00033225"/>
    <d v="2008-09-12T00:00:00"/>
    <d v="2008-09-30T00:00:00"/>
    <s v="Yes"/>
    <s v="X Engineering and Measurement"/>
    <x v="1"/>
  </r>
  <r>
    <s v="PY"/>
    <s v="CU00"/>
    <s v="JRNL00033225"/>
    <s v="CF10-OP310-6120-8870"/>
    <s v="CF10"/>
    <s v="OP310"/>
    <s v="6120"/>
    <x v="2"/>
    <s v=""/>
    <n v="284.16000000000003"/>
    <s v="CU W37-OT/On Call/CT"/>
    <x v="0"/>
    <s v=""/>
    <s v="JRNL00033225"/>
    <d v="2008-09-12T00:00:00"/>
    <d v="2008-09-30T00:00:00"/>
    <s v="Yes"/>
    <s v="X Operations-Tri-County"/>
    <x v="1"/>
  </r>
  <r>
    <s v="PY"/>
    <s v="CU00"/>
    <s v="JRNL00037182"/>
    <s v="CF10-MG310-6110-8870"/>
    <s v="CF10"/>
    <s v="MG310"/>
    <s v="6110"/>
    <x v="2"/>
    <s v=""/>
    <n v="-594.24"/>
    <s v="CU B48-Salaries"/>
    <x v="0"/>
    <s v=""/>
    <s v="JRNL00037072"/>
    <d v="2008-11-26T00:00:00"/>
    <d v="2008-12-02T00:00:00"/>
    <s v="Yes"/>
    <s v="X Operations Manager-Tri-County"/>
    <x v="0"/>
  </r>
  <r>
    <s v="PY"/>
    <s v="CU00"/>
    <s v="JRNL00037072"/>
    <s v="CF10-MG310-6110-8870"/>
    <s v="CF10"/>
    <s v="MG310"/>
    <s v="6110"/>
    <x v="2"/>
    <s v=""/>
    <n v="594.24"/>
    <s v="CU B48-Salaries"/>
    <x v="0"/>
    <s v=""/>
    <s v="JRNL00037072"/>
    <d v="2008-11-26T00:00:00"/>
    <d v="2008-12-01T00:00:00"/>
    <s v="Yes"/>
    <s v="X Operations Manager-Tri-County"/>
    <x v="0"/>
  </r>
  <r>
    <s v="AA"/>
    <s v="3000"/>
    <s v="FLJE00019031"/>
    <s v="CF00-MG304-6110-8870"/>
    <s v="CF00"/>
    <s v="MG304"/>
    <s v="6110"/>
    <x v="2"/>
    <s v=" "/>
    <n v="723.19"/>
    <s v="OP110 Payroll Accrual 1"/>
    <x v="0"/>
    <s v="Z_OP110_PA1"/>
    <s v="Recipient Acct"/>
    <d v="2008-02-29T00:00:00"/>
    <d v="2008-03-05T00:00:00"/>
    <s v="Yes"/>
    <s v="X Director of Operations and Engineering"/>
    <x v="0"/>
  </r>
  <r>
    <s v="PD"/>
    <s v="3000"/>
    <s v="FLJE00019491"/>
    <s v="CF10-OP310-6120-8870"/>
    <s v="CF10"/>
    <s v="OP310"/>
    <s v="6120"/>
    <x v="2"/>
    <s v=""/>
    <n v="40.68"/>
    <s v="PDTO-0815CUCW"/>
    <x v="0"/>
    <s v="FVN00293"/>
    <s v="FLJE00019491"/>
    <d v="2008-04-15T00:00:00"/>
    <d v="2008-04-15T00:00:00"/>
    <s v="Yes"/>
    <s v="X Operations-Tri-County"/>
    <x v="1"/>
  </r>
  <r>
    <s v="PD"/>
    <s v="3000"/>
    <s v="FLJE00019491"/>
    <s v="CF00-OP300-6120-8900"/>
    <s v="CF00"/>
    <s v="OP300"/>
    <s v="6120"/>
    <x v="4"/>
    <s v=""/>
    <n v="54.14"/>
    <s v="PDTO-0815CUCW"/>
    <x v="0"/>
    <s v="FVN00596"/>
    <s v="FLJE00019491"/>
    <d v="2008-04-15T00:00:00"/>
    <d v="2008-04-15T00:00:00"/>
    <s v="Yes"/>
    <s v="X Engineering and Measurement"/>
    <x v="1"/>
  </r>
  <r>
    <s v="PD"/>
    <s v="3000"/>
    <s v="FLJE00019491"/>
    <s v="CF00-OP300-6120-8900"/>
    <s v="CF00"/>
    <s v="OP300"/>
    <s v="6120"/>
    <x v="4"/>
    <s v=""/>
    <n v="45.82"/>
    <s v="PDTO-0815CUCW"/>
    <x v="0"/>
    <s v="FVN00837"/>
    <s v="FLJE00019491"/>
    <d v="2008-04-15T00:00:00"/>
    <d v="2008-04-15T00:00:00"/>
    <s v="Yes"/>
    <s v="X Engineering and Measurement"/>
    <x v="1"/>
  </r>
  <r>
    <s v="PD"/>
    <s v="3000"/>
    <s v="FLJE00019491"/>
    <s v="CF00-OP300-6120-8910"/>
    <s v="CF00"/>
    <s v="OP300"/>
    <s v="6120"/>
    <x v="5"/>
    <s v=""/>
    <n v="259.67"/>
    <s v="PDTO-0815CUCW"/>
    <x v="0"/>
    <s v="FVN00837"/>
    <s v="FLJE00019491"/>
    <d v="2008-04-15T00:00:00"/>
    <d v="2008-04-15T00:00:00"/>
    <s v="Yes"/>
    <s v="X Engineering and Measurement"/>
    <x v="1"/>
  </r>
  <r>
    <s v="PD"/>
    <s v="3000"/>
    <s v="FLJE00019491"/>
    <s v="CF10-OP310-6120-8870"/>
    <s v="CF10"/>
    <s v="OP310"/>
    <s v="6120"/>
    <x v="2"/>
    <s v=""/>
    <n v="50.97"/>
    <s v="PDTO-0815CUCW"/>
    <x v="0"/>
    <s v="FVN05485"/>
    <s v="FLJE00019491"/>
    <d v="2008-04-15T00:00:00"/>
    <d v="2008-04-15T00:00:00"/>
    <s v="Yes"/>
    <s v="X Operations-Tri-County"/>
    <x v="1"/>
  </r>
  <r>
    <s v="PD"/>
    <s v="3000"/>
    <s v="FLJE00019491"/>
    <s v="CF10-OP310-6120-8870"/>
    <s v="CF10"/>
    <s v="OP310"/>
    <s v="6120"/>
    <x v="2"/>
    <s v=""/>
    <n v="45"/>
    <s v="PDTO-0815CUCW"/>
    <x v="0"/>
    <s v="FVN06204"/>
    <s v="FLJE00019491"/>
    <d v="2008-04-15T00:00:00"/>
    <d v="2008-04-15T00:00:00"/>
    <s v="Yes"/>
    <s v="X Operations-Tri-County"/>
    <x v="1"/>
  </r>
  <r>
    <s v="PD"/>
    <s v="3000"/>
    <s v="FLJE00019491"/>
    <s v="CF10-OP310-6120-8930"/>
    <s v="CF10"/>
    <s v="OP310"/>
    <s v="6120"/>
    <x v="3"/>
    <s v=""/>
    <n v="25.95"/>
    <s v="PDTO-0815CUCW"/>
    <x v="0"/>
    <s v="FVN01024"/>
    <s v="FLJE00019491"/>
    <d v="2008-04-15T00:00:00"/>
    <d v="2008-04-15T00:00:00"/>
    <s v="Yes"/>
    <s v="X Operations-Tri-County"/>
    <x v="1"/>
  </r>
  <r>
    <s v="PD"/>
    <s v="3000"/>
    <s v="FLJE00019491"/>
    <s v="CF10-OP310-6120-8870"/>
    <s v="CF10"/>
    <s v="OP310"/>
    <s v="6120"/>
    <x v="2"/>
    <s v=""/>
    <n v="18.399999999999999"/>
    <s v="PDTO-0815CUCW"/>
    <x v="0"/>
    <s v="FVN05355"/>
    <s v="FLJE00019491"/>
    <d v="2008-04-15T00:00:00"/>
    <d v="2008-04-15T00:00:00"/>
    <s v="Yes"/>
    <s v="X Operations-Tri-County"/>
    <x v="1"/>
  </r>
  <r>
    <s v="PD"/>
    <s v="3000"/>
    <s v="FLJE00019367"/>
    <s v="CF00-OP300-6120-8890"/>
    <s v="CF00"/>
    <s v="OP300"/>
    <s v="6120"/>
    <x v="1"/>
    <s v=""/>
    <n v="54.14"/>
    <s v="PDTO-0814CUCW"/>
    <x v="0"/>
    <s v="FVN00596"/>
    <s v="FLJE00019367"/>
    <d v="2008-04-04T00:00:00"/>
    <d v="2008-04-04T00:00:00"/>
    <s v="Yes"/>
    <s v="X Engineering and Measurement"/>
    <x v="1"/>
  </r>
  <r>
    <s v="PD"/>
    <s v="3000"/>
    <s v="FLJE00019367"/>
    <s v="CF10-OP310-6120-8870"/>
    <s v="CF10"/>
    <s v="OP310"/>
    <s v="6120"/>
    <x v="2"/>
    <s v=""/>
    <n v="36.799999999999997"/>
    <s v="PDTO-0814CUCW"/>
    <x v="0"/>
    <s v="FVN05355"/>
    <s v="FLJE00019367"/>
    <d v="2008-04-04T00:00:00"/>
    <d v="2008-04-04T00:00:00"/>
    <s v="Yes"/>
    <s v="X Operations-Tri-County"/>
    <x v="1"/>
  </r>
  <r>
    <s v="PD"/>
    <s v="3000"/>
    <s v="FLJE00019367"/>
    <s v="CF10-OP310-6120-8870"/>
    <s v="CF10"/>
    <s v="OP310"/>
    <s v="6120"/>
    <x v="2"/>
    <s v=""/>
    <n v="61.17"/>
    <s v="PDTO-0814CUCW"/>
    <x v="0"/>
    <s v="FVN05485"/>
    <s v="FLJE00019367"/>
    <d v="2008-04-04T00:00:00"/>
    <d v="2008-04-04T00:00:00"/>
    <s v="Yes"/>
    <s v="X Operations-Tri-County"/>
    <x v="1"/>
  </r>
  <r>
    <s v="AA"/>
    <s v="CU00"/>
    <s v="JRNL00037275"/>
    <s v="CF10-OP310-6120-8870"/>
    <s v="CF10"/>
    <s v="OP310"/>
    <s v="6120"/>
    <x v="2"/>
    <s v=" "/>
    <n v="172.48"/>
    <s v="Clear OP310 Pay and Dept"/>
    <x v="0"/>
    <s v="5_OP310_PD"/>
    <s v="Recipient Acct"/>
    <d v="2008-11-30T00:00:00"/>
    <d v="2008-12-03T00:00:00"/>
    <s v="Yes"/>
    <s v="X Operations-Tri-County"/>
    <x v="1"/>
  </r>
  <r>
    <s v="AA"/>
    <s v="CU00"/>
    <s v="JRNL00037275"/>
    <s v="CF10-OP310-6120-8920"/>
    <s v="CF10"/>
    <s v="OP310"/>
    <s v="6120"/>
    <x v="0"/>
    <s v=" "/>
    <n v="8.2799999999999994"/>
    <s v="Clear OP310 Pay and Dept"/>
    <x v="0"/>
    <s v="5_OP310_PD"/>
    <s v="Recipient Acct"/>
    <d v="2008-11-30T00:00:00"/>
    <d v="2008-12-03T00:00:00"/>
    <s v="Yes"/>
    <s v="X Operations-Tri-County"/>
    <x v="1"/>
  </r>
  <r>
    <s v="AA"/>
    <s v="CU00"/>
    <s v="JRNL00037275"/>
    <s v="CF10-OP310-6120-8930"/>
    <s v="CF10"/>
    <s v="OP310"/>
    <s v="6120"/>
    <x v="3"/>
    <s v=" "/>
    <n v="9.0299999999999994"/>
    <s v="Clear OP310 Pay and Dept"/>
    <x v="0"/>
    <s v="5_OP310_PD"/>
    <s v="Recipient Acct"/>
    <d v="2008-11-30T00:00:00"/>
    <d v="2008-12-03T00:00:00"/>
    <s v="Yes"/>
    <s v="X Operations-Tri-County"/>
    <x v="1"/>
  </r>
  <r>
    <s v="AA"/>
    <s v="CU00"/>
    <s v="JRNL00037275"/>
    <s v="CF10-OP310-6120-8940"/>
    <s v="CF10"/>
    <s v="OP310"/>
    <s v="6120"/>
    <x v="6"/>
    <s v=" "/>
    <n v="14.73"/>
    <s v="Clear OP310 Pay and Dept"/>
    <x v="0"/>
    <s v="5_OP310_PD"/>
    <s v="Recipient Acct"/>
    <d v="2008-11-30T00:00:00"/>
    <d v="2008-12-03T00:00:00"/>
    <s v="Yes"/>
    <s v="X Operations-Tri-County"/>
    <x v="1"/>
  </r>
  <r>
    <s v="AA"/>
    <s v="CU00"/>
    <s v="JRNL00035416"/>
    <s v="CF10-OP310-6250-8920"/>
    <s v="CF10"/>
    <s v="OP310"/>
    <s v="6250"/>
    <x v="0"/>
    <s v=" "/>
    <n v="-0.88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7275"/>
    <s v="CF10-OP310-6110-8940"/>
    <s v="CF10"/>
    <s v="OP310"/>
    <s v="6110"/>
    <x v="6"/>
    <s v=" "/>
    <n v="21.71"/>
    <s v="Clear OP310 Pay and Dept"/>
    <x v="0"/>
    <s v="5_OP310_PD"/>
    <s v="Recipient Acct"/>
    <d v="2008-11-30T00:00:00"/>
    <d v="2008-12-03T00:00:00"/>
    <s v="Yes"/>
    <s v="X Operations-Tri-County"/>
    <x v="0"/>
  </r>
  <r>
    <s v="AA"/>
    <s v="CU00"/>
    <s v="JRNL00035416"/>
    <s v="CF10-OP310-6250-8870"/>
    <s v="CF10"/>
    <s v="OP310"/>
    <s v="6250"/>
    <x v="2"/>
    <s v=" "/>
    <n v="-21.6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16"/>
    <s v="CF10-OP310-6240-8940"/>
    <s v="CF10"/>
    <s v="OP310"/>
    <s v="6240"/>
    <x v="6"/>
    <s v=" "/>
    <n v="3.3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20-OP310-6240-8890"/>
    <s v="CF20"/>
    <s v="OP310"/>
    <s v="6240"/>
    <x v="1"/>
    <s v=" "/>
    <n v="1.29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20-OP310-6240-8940"/>
    <s v="CF20"/>
    <s v="OP310"/>
    <s v="6240"/>
    <x v="6"/>
    <s v=" "/>
    <n v="0.86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00-OP310-6250-8870"/>
    <s v="CF00"/>
    <s v="OP310"/>
    <s v="6250"/>
    <x v="2"/>
    <s v=" "/>
    <n v="-6.69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16"/>
    <s v="CF10-OP310-6240-8870"/>
    <s v="CF10"/>
    <s v="OP310"/>
    <s v="6240"/>
    <x v="2"/>
    <s v=" "/>
    <n v="54.34"/>
    <s v="Clear OP310 Pay and Dept"/>
    <x v="0"/>
    <s v="5_OP310_PD"/>
    <s v="Recipient Acct"/>
    <d v="2008-10-31T00:00:00"/>
    <d v="2008-11-06T00:00:00"/>
    <s v="Yes"/>
    <s v="X Operations-Tri-County"/>
    <x v="10"/>
  </r>
  <r>
    <s v="SYS-AP"/>
    <s v="3000"/>
    <s v="FLJE00018609"/>
    <s v="CF10-FC300-7830-8870"/>
    <s v="CF10"/>
    <s v="FC300"/>
    <s v="7830"/>
    <x v="2"/>
    <s v=""/>
    <n v="9.5399999999999991"/>
    <s v="LOWE'S DEPT #79"/>
    <x v="0"/>
    <s v="01141"/>
    <s v="FVO0039083"/>
    <d v="2008-01-15T00:00:00"/>
    <d v="2008-01-17T00:00:00"/>
    <s v="Yes"/>
    <s v="X Facilities-Florida"/>
    <x v="2"/>
  </r>
  <r>
    <s v="PD"/>
    <s v="3000"/>
    <s v="JRNL00025769"/>
    <s v="CF10-MG310-6110-8870"/>
    <s v="CF10"/>
    <s v="MG310"/>
    <s v="6110"/>
    <x v="2"/>
    <s v=""/>
    <n v="258.24"/>
    <s v="PDTR-0820CUCB"/>
    <x v="0"/>
    <s v="FVN00309"/>
    <s v="JRNL00025769"/>
    <d v="2008-05-16T00:00:00"/>
    <d v="2008-06-03T00:00:00"/>
    <s v="Yes"/>
    <s v="X Operations Manager-Tri-County"/>
    <x v="0"/>
  </r>
  <r>
    <s v="PD"/>
    <s v="3000"/>
    <s v="JRNL00025769"/>
    <s v="CF10-MG310-6110-8940"/>
    <s v="CF10"/>
    <s v="MG310"/>
    <s v="6110"/>
    <x v="6"/>
    <s v=""/>
    <n v="258.24"/>
    <s v="PDTR-0820CUCB"/>
    <x v="0"/>
    <s v="FVN00309"/>
    <s v="JRNL00025769"/>
    <d v="2008-05-16T00:00:00"/>
    <d v="2008-06-03T00:00:00"/>
    <s v="Yes"/>
    <s v="X Operations Manager-Tri-County"/>
    <x v="0"/>
  </r>
  <r>
    <s v="AA"/>
    <s v="CU00"/>
    <s v="JRNL00033579"/>
    <s v="CF20-OP320-6110-8870"/>
    <s v="CF20"/>
    <s v="OP320"/>
    <s v="6110"/>
    <x v="2"/>
    <s v=" "/>
    <n v="-103.99"/>
    <s v="OP320_Payroll Accrual 1A"/>
    <x v="0"/>
    <s v="8_OP320_PA1A"/>
    <s v="JRNL00033571"/>
    <d v="2008-10-31T00:00:00"/>
    <d v="2008-11-06T00:00:00"/>
    <s v="Yes"/>
    <s v="X Operations-Citrus County"/>
    <x v="0"/>
  </r>
  <r>
    <s v="PD"/>
    <s v="3000"/>
    <s v="FLJE00018894"/>
    <s v="CF00-OP300-6120-8910"/>
    <s v="CF00"/>
    <s v="OP300"/>
    <s v="6120"/>
    <x v="5"/>
    <s v=""/>
    <n v="91.65"/>
    <s v="PDTO-0807CUCW"/>
    <x v="0"/>
    <s v="FVN00837"/>
    <s v="FLJE00018894"/>
    <d v="2008-02-18T00:00:00"/>
    <d v="2008-02-26T00:00:00"/>
    <s v="Yes"/>
    <s v="X Engineering and Measurement"/>
    <x v="1"/>
  </r>
  <r>
    <s v="PD"/>
    <s v="3000"/>
    <s v="FLJE00019792"/>
    <s v="CF10-OP310-6110-8930"/>
    <s v="CF10"/>
    <s v="OP310"/>
    <s v="6110"/>
    <x v="3"/>
    <s v=""/>
    <n v="112.25"/>
    <s v="PDTR-0819CUCW"/>
    <x v="0"/>
    <s v="FVN00921"/>
    <s v="FLJE00019792"/>
    <d v="2008-05-09T00:00:00"/>
    <d v="2008-05-09T00:00:00"/>
    <s v="Yes"/>
    <s v="X Operations-Tri-County"/>
    <x v="0"/>
  </r>
  <r>
    <s v="PD"/>
    <s v="3000"/>
    <s v="FLJE00019792"/>
    <s v="CF10-OP310-6110-8870"/>
    <s v="CF10"/>
    <s v="OP310"/>
    <s v="6110"/>
    <x v="2"/>
    <s v=""/>
    <n v="129.12"/>
    <s v="PDTR-0819CUCW"/>
    <x v="0"/>
    <s v="FVN00922"/>
    <s v="FLJE00019792"/>
    <d v="2008-05-09T00:00:00"/>
    <d v="2008-05-09T00:00:00"/>
    <s v="Yes"/>
    <s v="X Operations-Tri-County"/>
    <x v="0"/>
  </r>
  <r>
    <s v="PD"/>
    <s v="3000"/>
    <s v="FLJE00019792"/>
    <s v="CF10-OP310-6110-8870"/>
    <s v="CF10"/>
    <s v="OP310"/>
    <s v="6110"/>
    <x v="2"/>
    <s v=""/>
    <n v="230.52"/>
    <s v="PDTR-0819CUCW"/>
    <x v="0"/>
    <s v="FVN00293"/>
    <s v="FLJE00019792"/>
    <d v="2008-05-09T00:00:00"/>
    <d v="2008-05-09T00:00:00"/>
    <s v="Yes"/>
    <s v="X Operations-Tri-County"/>
    <x v="0"/>
  </r>
  <r>
    <s v="PD"/>
    <s v="3000"/>
    <s v="FLJE00019792"/>
    <s v="CF10-OP310-6110-8920"/>
    <s v="CF10"/>
    <s v="OP310"/>
    <s v="6110"/>
    <x v="0"/>
    <s v=""/>
    <n v="40.68"/>
    <s v="PDTR-0819CUCW"/>
    <x v="0"/>
    <s v="FVN00293"/>
    <s v="FLJE00019792"/>
    <d v="2008-05-09T00:00:00"/>
    <d v="2008-05-09T00:00:00"/>
    <s v="Yes"/>
    <s v="X Operations-Tri-County"/>
    <x v="0"/>
  </r>
  <r>
    <s v="PD"/>
    <s v="3000"/>
    <s v="FLJE00019792"/>
    <s v="CF10-OP310-6110-8920"/>
    <s v="CF10"/>
    <s v="OP310"/>
    <s v="6110"/>
    <x v="0"/>
    <s v=""/>
    <n v="99.72"/>
    <s v="PDTR-0819CUCW"/>
    <x v="0"/>
    <s v="FVN00403"/>
    <s v="FLJE00019792"/>
    <d v="2008-05-09T00:00:00"/>
    <d v="2008-05-09T00:00:00"/>
    <s v="Yes"/>
    <s v="X Operations-Tri-County"/>
    <x v="0"/>
  </r>
  <r>
    <s v="PD"/>
    <s v="3000"/>
    <s v="FLJE00019792"/>
    <s v="CF10-OP310-6110-8930"/>
    <s v="CF10"/>
    <s v="OP310"/>
    <s v="6110"/>
    <x v="3"/>
    <s v=""/>
    <n v="66.48"/>
    <s v="PDTR-0819CUCW"/>
    <x v="0"/>
    <s v="FVN00403"/>
    <s v="FLJE00019792"/>
    <d v="2008-05-09T00:00:00"/>
    <d v="2008-05-09T00:00:00"/>
    <s v="Yes"/>
    <s v="X Operations-Tri-County"/>
    <x v="0"/>
  </r>
  <r>
    <s v="AA"/>
    <s v="3000"/>
    <s v="FLJE00018769"/>
    <s v="CF00-OP300-6390-8910"/>
    <s v="CF00"/>
    <s v="OP300"/>
    <s v="6390"/>
    <x v="5"/>
    <s v=" "/>
    <n v="1.59"/>
    <s v="OP112 Dept Charges"/>
    <x v="0"/>
    <s v="OP112_D"/>
    <s v="Recipient Acct"/>
    <d v="2008-01-31T00:00:00"/>
    <d v="2008-02-08T00:00:00"/>
    <s v="Yes"/>
    <s v="X Engineering and Measurement"/>
    <x v="7"/>
  </r>
  <r>
    <s v="AA"/>
    <s v="3000"/>
    <s v="FLJE00018769"/>
    <s v="CF00-OP300-6390-8940"/>
    <s v="CF00"/>
    <s v="OP300"/>
    <s v="6390"/>
    <x v="6"/>
    <s v=" "/>
    <n v="1.82"/>
    <s v="OP112 Dept Charges"/>
    <x v="0"/>
    <s v="OP112_D"/>
    <s v="Recipient Acct"/>
    <d v="2008-01-31T00:00:00"/>
    <d v="2008-02-08T00:00:00"/>
    <s v="Yes"/>
    <s v="X Engineering and Measurement"/>
    <x v="7"/>
  </r>
  <r>
    <s v="AA"/>
    <s v="CU00"/>
    <s v="JRNL00033579"/>
    <s v="CF20-OP320-6120-8870"/>
    <s v="CF20"/>
    <s v="OP320"/>
    <s v="6120"/>
    <x v="2"/>
    <s v=" "/>
    <n v="-24"/>
    <s v="OP320_Payroll Accrual 1B"/>
    <x v="0"/>
    <s v="8_OP320_PA1B"/>
    <s v="JRNL00033571"/>
    <d v="2008-10-31T00:00:00"/>
    <d v="2008-11-06T00:00:00"/>
    <s v="Yes"/>
    <s v="X Operations-Citrus County"/>
    <x v="1"/>
  </r>
  <r>
    <s v="SYS-AP"/>
    <s v="3000"/>
    <s v="FLJE00018927"/>
    <s v="CF10-FC300-7830-8870"/>
    <s v="CF10"/>
    <s v="FC300"/>
    <s v="7830"/>
    <x v="2"/>
    <s v=""/>
    <n v="492.9"/>
    <s v="CONSOLIDATED PIPE AND SUPPLY"/>
    <x v="0"/>
    <s v="7780181-000-000"/>
    <s v="FVO0039897"/>
    <d v="2008-02-25T00:00:00"/>
    <d v="2008-02-26T00:00:00"/>
    <s v="Yes"/>
    <s v="X Facilities-Florida"/>
    <x v="2"/>
  </r>
  <r>
    <s v="AA"/>
    <s v="3000"/>
    <s v="FLJE00018769"/>
    <s v="CF00-OP300-6310-8870"/>
    <s v="CF00"/>
    <s v="OP300"/>
    <s v="6310"/>
    <x v="2"/>
    <s v=" "/>
    <n v="21.3"/>
    <s v="OP112 Dept Charges"/>
    <x v="0"/>
    <s v="OP112_D"/>
    <s v="Recipient Acct"/>
    <d v="2008-01-31T00:00:00"/>
    <d v="2008-02-08T00:00:00"/>
    <s v="Yes"/>
    <s v="X Engineering and Measurement"/>
    <x v="8"/>
  </r>
  <r>
    <s v="AA"/>
    <s v="3000"/>
    <s v="FLJE00018769"/>
    <s v="CF00-OP300-6310-8890"/>
    <s v="CF00"/>
    <s v="OP300"/>
    <s v="6310"/>
    <x v="1"/>
    <s v=" "/>
    <n v="99.79"/>
    <s v="OP112 Dept Charges"/>
    <x v="0"/>
    <s v="OP112_D"/>
    <s v="Recipient Acct"/>
    <d v="2008-01-31T00:00:00"/>
    <d v="2008-02-08T00:00:00"/>
    <s v="Yes"/>
    <s v="X Engineering and Measurement"/>
    <x v="8"/>
  </r>
  <r>
    <s v="AA"/>
    <s v="3000"/>
    <s v="FLJE00018769"/>
    <s v="CF00-OP300-6310-8900"/>
    <s v="CF00"/>
    <s v="OP300"/>
    <s v="6310"/>
    <x v="4"/>
    <s v=" "/>
    <n v="111.91"/>
    <s v="OP112 Dept Charges"/>
    <x v="0"/>
    <s v="OP112_D"/>
    <s v="Recipient Acct"/>
    <d v="2008-01-31T00:00:00"/>
    <d v="2008-02-08T00:00:00"/>
    <s v="Yes"/>
    <s v="X Engineering and Measurement"/>
    <x v="8"/>
  </r>
  <r>
    <s v="AA"/>
    <s v="3000"/>
    <s v="FLJE00018769"/>
    <s v="CF00-OP300-6310-8910"/>
    <s v="CF00"/>
    <s v="OP300"/>
    <s v="6310"/>
    <x v="5"/>
    <s v=" "/>
    <n v="13.82"/>
    <s v="OP112 Dept Charges"/>
    <x v="0"/>
    <s v="OP112_D"/>
    <s v="Recipient Acct"/>
    <d v="2008-01-31T00:00:00"/>
    <d v="2008-02-08T00:00:00"/>
    <s v="Yes"/>
    <s v="X Engineering and Measurement"/>
    <x v="8"/>
  </r>
  <r>
    <s v="AA"/>
    <s v="3000"/>
    <s v="FLJE00018769"/>
    <s v="CF00-OP300-6310-8940"/>
    <s v="CF00"/>
    <s v="OP300"/>
    <s v="6310"/>
    <x v="6"/>
    <s v=" "/>
    <n v="15.78"/>
    <s v="OP112 Dept Charges"/>
    <x v="0"/>
    <s v="OP112_D"/>
    <s v="Recipient Acct"/>
    <d v="2008-01-31T00:00:00"/>
    <d v="2008-02-08T00:00:00"/>
    <s v="Yes"/>
    <s v="X Engineering and Measurement"/>
    <x v="8"/>
  </r>
  <r>
    <s v="AA"/>
    <s v="3000"/>
    <s v="FLJE00018999"/>
    <s v="CF00-OP300-6120-8910"/>
    <s v="CF00"/>
    <s v="OP300"/>
    <s v="6120"/>
    <x v="5"/>
    <s v=" "/>
    <n v="-0.01"/>
    <s v="OP112 Dept Charges"/>
    <x v="0"/>
    <s v="OP112_D"/>
    <s v="Recipient Acct"/>
    <d v="2008-02-29T00:00:00"/>
    <d v="2008-03-05T00:00:00"/>
    <s v="Yes"/>
    <s v="X Engineering and Measurement"/>
    <x v="1"/>
  </r>
  <r>
    <s v="AA"/>
    <s v="3000"/>
    <s v="FLJE00018999"/>
    <s v="CF00-OP300-6120-8890"/>
    <s v="CF00"/>
    <s v="OP300"/>
    <s v="6120"/>
    <x v="1"/>
    <s v=" "/>
    <n v="-0.02"/>
    <s v="OP112 Dept Charges"/>
    <x v="0"/>
    <s v="OP112_D"/>
    <s v="Recipient Acct"/>
    <d v="2008-02-29T00:00:00"/>
    <d v="2008-03-05T00:00:00"/>
    <s v="Yes"/>
    <s v="X Engineering and Measurement"/>
    <x v="1"/>
  </r>
  <r>
    <s v="AA"/>
    <s v="3000"/>
    <s v="FLJE00018999"/>
    <s v="CF00-OP300-6120-8900"/>
    <s v="CF00"/>
    <s v="OP300"/>
    <s v="6120"/>
    <x v="4"/>
    <s v=" "/>
    <n v="-0.01"/>
    <s v="OP112 Dept Charges"/>
    <x v="0"/>
    <s v="OP112_D"/>
    <s v="Recipient Acct"/>
    <d v="2008-02-29T00:00:00"/>
    <d v="2008-03-05T00:00:00"/>
    <s v="Yes"/>
    <s v="X Engineering and Measurement"/>
    <x v="1"/>
  </r>
  <r>
    <s v="AA"/>
    <s v="3000"/>
    <s v="FLJE00018999"/>
    <s v="CF00-OP300-6110-8900"/>
    <s v="CF00"/>
    <s v="OP300"/>
    <s v="6110"/>
    <x v="4"/>
    <s v=" "/>
    <n v="8.01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910"/>
    <s v="CF00"/>
    <s v="OP300"/>
    <s v="6110"/>
    <x v="5"/>
    <s v=" "/>
    <n v="7.27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940"/>
    <s v="CF00"/>
    <s v="OP300"/>
    <s v="6110"/>
    <x v="6"/>
    <s v=" "/>
    <n v="1.37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910"/>
    <s v="CF00"/>
    <s v="OP300"/>
    <s v="6110"/>
    <x v="5"/>
    <s v=" "/>
    <n v="0.44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940"/>
    <s v="CF00"/>
    <s v="OP300"/>
    <s v="6110"/>
    <x v="6"/>
    <s v=" "/>
    <n v="0.26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870"/>
    <s v="CF00"/>
    <s v="OP300"/>
    <s v="6110"/>
    <x v="2"/>
    <s v=" "/>
    <n v="1.1000000000000001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999"/>
    <s v="CF00-OP300-6110-8890"/>
    <s v="CF00"/>
    <s v="OP300"/>
    <s v="6110"/>
    <x v="1"/>
    <s v=" "/>
    <n v="8.34"/>
    <s v="OP112 Dept Charges"/>
    <x v="0"/>
    <s v="OP112_D"/>
    <s v="Recipient Acct"/>
    <d v="2008-02-29T00:00:00"/>
    <d v="2008-03-05T00:00:00"/>
    <s v="Yes"/>
    <s v="X Engineering and Measurement"/>
    <x v="0"/>
  </r>
  <r>
    <s v="AA"/>
    <s v="3000"/>
    <s v="FLJE00018769"/>
    <s v="CF00-OP300-6290-8890"/>
    <s v="CF00"/>
    <s v="OP300"/>
    <s v="6290"/>
    <x v="1"/>
    <s v=" "/>
    <n v="21.45"/>
    <s v="OP112 Dept Charges"/>
    <x v="0"/>
    <s v="OP112_D"/>
    <s v="Recipient Acct"/>
    <d v="2008-01-31T00:00:00"/>
    <d v="2008-02-08T00:00:00"/>
    <s v="Yes"/>
    <s v="X Engineering and Measurement"/>
    <x v="9"/>
  </r>
  <r>
    <s v="AA"/>
    <s v="3000"/>
    <s v="FLJE00018769"/>
    <s v="CF00-OP300-6290-8900"/>
    <s v="CF00"/>
    <s v="OP300"/>
    <s v="6290"/>
    <x v="4"/>
    <s v=" "/>
    <n v="24.06"/>
    <s v="OP112 Dept Charges"/>
    <x v="0"/>
    <s v="OP112_D"/>
    <s v="Recipient Acct"/>
    <d v="2008-01-31T00:00:00"/>
    <d v="2008-02-08T00:00:00"/>
    <s v="Yes"/>
    <s v="X Engineering and Measurement"/>
    <x v="9"/>
  </r>
  <r>
    <s v="AA"/>
    <s v="3000"/>
    <s v="FLJE00018769"/>
    <s v="CF00-OP300-6290-8910"/>
    <s v="CF00"/>
    <s v="OP300"/>
    <s v="6290"/>
    <x v="5"/>
    <s v=" "/>
    <n v="2.97"/>
    <s v="OP112 Dept Charges"/>
    <x v="0"/>
    <s v="OP112_D"/>
    <s v="Recipient Acct"/>
    <d v="2008-01-31T00:00:00"/>
    <d v="2008-02-08T00:00:00"/>
    <s v="Yes"/>
    <s v="X Engineering and Measurement"/>
    <x v="9"/>
  </r>
  <r>
    <s v="AA"/>
    <s v="3000"/>
    <s v="FLJE00018769"/>
    <s v="CF00-OP300-6290-8940"/>
    <s v="CF00"/>
    <s v="OP300"/>
    <s v="6290"/>
    <x v="6"/>
    <s v=" "/>
    <n v="3.39"/>
    <s v="OP112 Dept Charges"/>
    <x v="0"/>
    <s v="OP112_D"/>
    <s v="Recipient Acct"/>
    <d v="2008-01-31T00:00:00"/>
    <d v="2008-02-08T00:00:00"/>
    <s v="Yes"/>
    <s v="X Engineering and Measurement"/>
    <x v="9"/>
  </r>
  <r>
    <s v="AA"/>
    <s v="3000"/>
    <s v="FLJE00018769"/>
    <s v="CF00-OP300-6290-8870"/>
    <s v="CF00"/>
    <s v="OP300"/>
    <s v="6290"/>
    <x v="2"/>
    <s v=" "/>
    <n v="4.58"/>
    <s v="OP112 Dept Charges"/>
    <x v="0"/>
    <s v="OP112_D"/>
    <s v="Recipient Acct"/>
    <d v="2008-01-31T00:00:00"/>
    <d v="2008-02-08T00:00:00"/>
    <s v="Yes"/>
    <s v="X Engineering and Measurement"/>
    <x v="9"/>
  </r>
  <r>
    <s v="AA"/>
    <s v="3000"/>
    <s v="FLJE00018769"/>
    <s v="CF00-OP300-6250-8900"/>
    <s v="CF00"/>
    <s v="OP300"/>
    <s v="6250"/>
    <x v="4"/>
    <s v=" "/>
    <n v="9.94"/>
    <s v="OP112 Dept Charges"/>
    <x v="0"/>
    <s v="OP112_D"/>
    <s v="Recipient Acct"/>
    <d v="2008-01-31T00:00:00"/>
    <d v="2008-02-08T00:00:00"/>
    <s v="Yes"/>
    <s v="X Engineering and Measurement"/>
    <x v="13"/>
  </r>
  <r>
    <s v="AA"/>
    <s v="3000"/>
    <s v="FLJE00018769"/>
    <s v="CF00-OP300-6250-8910"/>
    <s v="CF00"/>
    <s v="OP300"/>
    <s v="6250"/>
    <x v="5"/>
    <s v=" "/>
    <n v="1.23"/>
    <s v="OP112 Dept Charges"/>
    <x v="0"/>
    <s v="OP112_D"/>
    <s v="Recipient Acct"/>
    <d v="2008-01-31T00:00:00"/>
    <d v="2008-02-08T00:00:00"/>
    <s v="Yes"/>
    <s v="X Engineering and Measurement"/>
    <x v="13"/>
  </r>
  <r>
    <s v="AA"/>
    <s v="3000"/>
    <s v="FLJE00018769"/>
    <s v="CF00-OP300-6250-8940"/>
    <s v="CF00"/>
    <s v="OP300"/>
    <s v="6250"/>
    <x v="6"/>
    <s v=" "/>
    <n v="1.4"/>
    <s v="OP112 Dept Charges"/>
    <x v="0"/>
    <s v="OP112_D"/>
    <s v="Recipient Acct"/>
    <d v="2008-01-31T00:00:00"/>
    <d v="2008-02-08T00:00:00"/>
    <s v="Yes"/>
    <s v="X Engineering and Measurement"/>
    <x v="13"/>
  </r>
  <r>
    <s v="AA"/>
    <s v="3000"/>
    <s v="FLJE00018769"/>
    <s v="CF00-OP300-6250-8870"/>
    <s v="CF00"/>
    <s v="OP300"/>
    <s v="6250"/>
    <x v="2"/>
    <s v=" "/>
    <n v="1.89"/>
    <s v="OP112 Dept Charges"/>
    <x v="0"/>
    <s v="OP112_D"/>
    <s v="Recipient Acct"/>
    <d v="2008-01-31T00:00:00"/>
    <d v="2008-02-08T00:00:00"/>
    <s v="Yes"/>
    <s v="X Engineering and Measurement"/>
    <x v="13"/>
  </r>
  <r>
    <s v="AA"/>
    <s v="3000"/>
    <s v="FLJE00018769"/>
    <s v="CF00-OP300-6250-8890"/>
    <s v="CF00"/>
    <s v="OP300"/>
    <s v="6250"/>
    <x v="1"/>
    <s v=" "/>
    <n v="8.86"/>
    <s v="OP112 Dept Charges"/>
    <x v="0"/>
    <s v="OP112_D"/>
    <s v="Recipient Acct"/>
    <d v="2008-01-31T00:00:00"/>
    <d v="2008-02-08T00:00:00"/>
    <s v="Yes"/>
    <s v="X Engineering and Measurement"/>
    <x v="13"/>
  </r>
  <r>
    <s v="AA"/>
    <s v="3000"/>
    <s v="FLJE00018769"/>
    <s v="CF00-OP300-6240-8910"/>
    <s v="CF00"/>
    <s v="OP300"/>
    <s v="6240"/>
    <x v="5"/>
    <s v=" "/>
    <n v="2.39"/>
    <s v="OP112 Dept Charges"/>
    <x v="0"/>
    <s v="OP112_D"/>
    <s v="Recipient Acct"/>
    <d v="2008-01-31T00:00:00"/>
    <d v="2008-02-08T00:00:00"/>
    <s v="Yes"/>
    <s v="X Engineering and Measurement"/>
    <x v="10"/>
  </r>
  <r>
    <s v="AA"/>
    <s v="3000"/>
    <s v="FLJE00018769"/>
    <s v="CF00-OP300-6240-8940"/>
    <s v="CF00"/>
    <s v="OP300"/>
    <s v="6240"/>
    <x v="6"/>
    <s v=" "/>
    <n v="2.72"/>
    <s v="OP112 Dept Charges"/>
    <x v="0"/>
    <s v="OP112_D"/>
    <s v="Recipient Acct"/>
    <d v="2008-01-31T00:00:00"/>
    <d v="2008-02-08T00:00:00"/>
    <s v="Yes"/>
    <s v="X Engineering and Measurement"/>
    <x v="10"/>
  </r>
  <r>
    <s v="PD"/>
    <s v="3000"/>
    <s v="JRNL00025769"/>
    <s v="CF10-OP310-6110-8930"/>
    <s v="CF10"/>
    <s v="OP310"/>
    <s v="6110"/>
    <x v="3"/>
    <s v=""/>
    <n v="193.9"/>
    <s v="PDTR-0820CUCW"/>
    <x v="0"/>
    <s v="FVN00921"/>
    <s v="JRNL00025769"/>
    <d v="2008-05-16T00:00:00"/>
    <d v="2008-06-03T00:00:00"/>
    <s v="Yes"/>
    <s v="X Operations-Tri-County"/>
    <x v="0"/>
  </r>
  <r>
    <s v="PD"/>
    <s v="3000"/>
    <s v="JRNL00025769"/>
    <s v="CF10-OP310-6110-8870"/>
    <s v="CF10"/>
    <s v="OP310"/>
    <s v="6110"/>
    <x v="2"/>
    <s v=""/>
    <n v="129.12"/>
    <s v="PDTR-0820CUCW"/>
    <x v="0"/>
    <s v="FVN00922"/>
    <s v="JRNL00025769"/>
    <d v="2008-05-16T00:00:00"/>
    <d v="2008-06-03T00:00:00"/>
    <s v="Yes"/>
    <s v="X Operations-Tri-County"/>
    <x v="0"/>
  </r>
  <r>
    <s v="PD"/>
    <s v="3000"/>
    <s v="JRNL00025769"/>
    <s v="CF00-OP300-6110-8870"/>
    <s v="CF00"/>
    <s v="OP300"/>
    <s v="6110"/>
    <x v="2"/>
    <s v=""/>
    <n v="101.8"/>
    <s v="PDTR-0820CUCW"/>
    <x v="0"/>
    <s v="FVN00837"/>
    <s v="JRNL00025769"/>
    <d v="2008-05-16T00:00:00"/>
    <d v="2008-06-03T00:00:00"/>
    <s v="Yes"/>
    <s v="X Engineering and Measurement"/>
    <x v="0"/>
  </r>
  <r>
    <s v="PD"/>
    <s v="3000"/>
    <s v="JRNL00025769"/>
    <s v="CF00-OP300-6110-8870"/>
    <s v="CF00"/>
    <s v="OP300"/>
    <s v="6110"/>
    <x v="2"/>
    <s v=""/>
    <n v="40.72"/>
    <s v="PDTR-0820CUCW"/>
    <x v="0"/>
    <s v="FVN00837"/>
    <s v="JRNL00025769"/>
    <d v="2008-05-16T00:00:00"/>
    <d v="2008-06-03T00:00:00"/>
    <s v="Yes"/>
    <s v="X Engineering and Measurement"/>
    <x v="0"/>
  </r>
  <r>
    <s v="PD"/>
    <s v="3000"/>
    <s v="JRNL00025769"/>
    <s v="CF00-OP300-6110-8890"/>
    <s v="CF00"/>
    <s v="OP300"/>
    <s v="6110"/>
    <x v="1"/>
    <s v=""/>
    <n v="40.72"/>
    <s v="PDTR-0820CUCW"/>
    <x v="0"/>
    <s v="FVN00837"/>
    <s v="JRNL00025769"/>
    <d v="2008-05-16T00:00:00"/>
    <d v="2008-06-03T00:00:00"/>
    <s v="Yes"/>
    <s v="X Engineering and Measurement"/>
    <x v="0"/>
  </r>
  <r>
    <s v="PD"/>
    <s v="3000"/>
    <s v="JRNL00025769"/>
    <s v="CF00-OP300-6110-8900"/>
    <s v="CF00"/>
    <s v="OP300"/>
    <s v="6110"/>
    <x v="4"/>
    <s v=""/>
    <n v="101.8"/>
    <s v="PDTR-0820CUCW"/>
    <x v="0"/>
    <s v="FVN00837"/>
    <s v="JRNL00025769"/>
    <d v="2008-05-16T00:00:00"/>
    <d v="2008-06-03T00:00:00"/>
    <s v="Yes"/>
    <s v="X Engineering and Measurement"/>
    <x v="0"/>
  </r>
  <r>
    <s v="PD"/>
    <s v="3000"/>
    <s v="JRNL00025769"/>
    <s v="CF00-OP300-6110-8910"/>
    <s v="CF00"/>
    <s v="OP300"/>
    <s v="6110"/>
    <x v="5"/>
    <s v=""/>
    <n v="122.16"/>
    <s v="PDTR-0820CUCW"/>
    <x v="0"/>
    <s v="FVN00837"/>
    <s v="JRNL00025769"/>
    <d v="2008-05-16T00:00:00"/>
    <d v="2008-06-03T00:00:00"/>
    <s v="Yes"/>
    <s v="X Engineering and Measurement"/>
    <x v="0"/>
  </r>
  <r>
    <s v="AA"/>
    <s v="CU00"/>
    <s v="JRNL00038982"/>
    <s v="CF10-MG310-6390-8870"/>
    <s v="CF10"/>
    <s v="MG310"/>
    <s v="6390"/>
    <x v="2"/>
    <s v=" "/>
    <n v="0.9"/>
    <s v="Clear MG310 Pay and Dept"/>
    <x v="0"/>
    <s v="5_MG310_PD"/>
    <s v="Recipient Acct"/>
    <d v="2008-12-31T00:00:00"/>
    <d v="2009-01-09T00:00:00"/>
    <s v="Yes"/>
    <s v="X Operations Manager-Tri-County"/>
    <x v="7"/>
  </r>
  <r>
    <s v="AA"/>
    <s v="CU00"/>
    <s v="JRNL00038982"/>
    <s v="CF10-MG310-6310-8870"/>
    <s v="CF10"/>
    <s v="MG310"/>
    <s v="6310"/>
    <x v="2"/>
    <s v=" "/>
    <n v="27.29"/>
    <s v="Clear MG310 Pay and Dept"/>
    <x v="0"/>
    <s v="5_MG310_PD"/>
    <s v="Recipient Acct"/>
    <d v="2008-12-31T00:00:00"/>
    <d v="2009-01-09T00:00:00"/>
    <s v="Yes"/>
    <s v="X Operations Manager-Tri-County"/>
    <x v="8"/>
  </r>
  <r>
    <s v="AA"/>
    <s v="CU00"/>
    <s v="JRNL00038982"/>
    <s v="CF10-MG310-6320-8870"/>
    <s v="CF10"/>
    <s v="MG310"/>
    <s v="6320"/>
    <x v="2"/>
    <s v=" "/>
    <n v="28.61"/>
    <s v="Clear MG310 Pay and Dept"/>
    <x v="0"/>
    <s v="5_MG310_PD"/>
    <s v="Recipient Acct"/>
    <d v="2008-12-31T00:00:00"/>
    <d v="2009-01-09T00:00:00"/>
    <s v="Yes"/>
    <s v="X Operations Manager-Tri-County"/>
    <x v="4"/>
  </r>
  <r>
    <s v="AA"/>
    <s v="CU00"/>
    <s v="JRNL00038982"/>
    <s v="CF10-MG310-6330-8870"/>
    <s v="CF10"/>
    <s v="MG310"/>
    <s v="6330"/>
    <x v="2"/>
    <s v=" "/>
    <n v="4.25"/>
    <s v="Clear MG310 Pay and Dept"/>
    <x v="0"/>
    <s v="5_MG310_PD"/>
    <s v="Recipient Acct"/>
    <d v="2008-12-31T00:00:00"/>
    <d v="2009-01-09T00:00:00"/>
    <s v="Yes"/>
    <s v="X Operations Manager-Tri-County"/>
    <x v="5"/>
  </r>
  <r>
    <s v="AA"/>
    <s v="CU00"/>
    <s v="JRNL00038982"/>
    <s v="CF10-MG310-6220-8870"/>
    <s v="CF10"/>
    <s v="MG310"/>
    <s v="6220"/>
    <x v="2"/>
    <s v=" "/>
    <n v="26.65"/>
    <s v="Clear MG310 Pay and Dept"/>
    <x v="0"/>
    <s v="5_MG310_PD"/>
    <s v="Recipient Acct"/>
    <d v="2008-12-31T00:00:00"/>
    <d v="2009-01-09T00:00:00"/>
    <s v="Yes"/>
    <s v="X Operations Manager-Tri-County"/>
    <x v="11"/>
  </r>
  <r>
    <s v="AA"/>
    <s v="CU00"/>
    <s v="JRNL00038982"/>
    <s v="CF10-MG310-6240-8870"/>
    <s v="CF10"/>
    <s v="MG310"/>
    <s v="6240"/>
    <x v="2"/>
    <s v=" "/>
    <n v="19.649999999999999"/>
    <s v="Clear MG310 Pay and Dept"/>
    <x v="0"/>
    <s v="5_MG310_PD"/>
    <s v="Recipient Acct"/>
    <d v="2008-12-31T00:00:00"/>
    <d v="2009-01-09T00:00:00"/>
    <s v="Yes"/>
    <s v="X Operations Manager-Tri-County"/>
    <x v="10"/>
  </r>
  <r>
    <s v="AA"/>
    <s v="CU00"/>
    <s v="JRNL00038982"/>
    <s v="CF10-MG310-6290-8870"/>
    <s v="CF10"/>
    <s v="MG310"/>
    <s v="6290"/>
    <x v="2"/>
    <s v=" "/>
    <n v="3.08"/>
    <s v="Clear MG310 Pay and Dept"/>
    <x v="0"/>
    <s v="5_MG310_PD"/>
    <s v="Recipient Acct"/>
    <d v="2008-12-31T00:00:00"/>
    <d v="2009-01-09T00:00:00"/>
    <s v="Yes"/>
    <s v="X Operations Manager-Tri-County"/>
    <x v="9"/>
  </r>
  <r>
    <s v="AA"/>
    <s v="3000"/>
    <s v="FLJE00018769"/>
    <s v="CF00-OP300-6240-8870"/>
    <s v="CF00"/>
    <s v="OP300"/>
    <s v="6240"/>
    <x v="2"/>
    <s v=" "/>
    <n v="3.68"/>
    <s v="OP112 Dept Charges"/>
    <x v="0"/>
    <s v="OP112_D"/>
    <s v="Recipient Acct"/>
    <d v="2008-01-31T00:00:00"/>
    <d v="2008-02-08T00:00:00"/>
    <s v="Yes"/>
    <s v="X Engineering and Measurement"/>
    <x v="10"/>
  </r>
  <r>
    <s v="SYS-AP"/>
    <s v="3000"/>
    <s v="FLJE00019022"/>
    <s v="CF10-FC300-7830-8870"/>
    <s v="CF10"/>
    <s v="FC300"/>
    <s v="7830"/>
    <x v="2"/>
    <s v=""/>
    <n v="1871"/>
    <s v="PIPELINE MAINTENANCE &amp; SERVICE, INC"/>
    <x v="0"/>
    <s v="2327"/>
    <s v="FVO0040196"/>
    <d v="2008-03-05T00:00:00"/>
    <d v="2008-03-05T00:00:00"/>
    <s v="Yes"/>
    <s v="X Facilities-Florida"/>
    <x v="2"/>
  </r>
  <r>
    <s v="PY"/>
    <s v="CU00"/>
    <s v="JRNL00037589"/>
    <s v="CF00-OP300-6110-8890"/>
    <s v="CF00"/>
    <s v="OP300"/>
    <s v="6110"/>
    <x v="1"/>
    <s v=""/>
    <n v="130.16"/>
    <s v="CU W49-Salaries"/>
    <x v="0"/>
    <s v=""/>
    <s v="JRNL00037589"/>
    <d v="2008-12-05T00:00:00"/>
    <d v="2008-12-04T00:00:00"/>
    <s v="Yes"/>
    <s v="X Engineering and Measurement"/>
    <x v="0"/>
  </r>
  <r>
    <s v="PY"/>
    <s v="CU00"/>
    <s v="JRNL00037589"/>
    <s v="CF00-OP300-6110-8910"/>
    <s v="CF00"/>
    <s v="OP300"/>
    <s v="6110"/>
    <x v="5"/>
    <s v=""/>
    <n v="195.23"/>
    <s v="CU W49-Salaries"/>
    <x v="0"/>
    <s v=""/>
    <s v="JRNL00037589"/>
    <d v="2008-12-05T00:00:00"/>
    <d v="2008-12-04T00:00:00"/>
    <s v="Yes"/>
    <s v="X Engineering and Measurement"/>
    <x v="0"/>
  </r>
  <r>
    <s v="PY"/>
    <s v="CU00"/>
    <s v="JRNL00037589"/>
    <s v="CF10-OP310-6110-8920"/>
    <s v="CF10"/>
    <s v="OP310"/>
    <s v="6110"/>
    <x v="0"/>
    <s v=""/>
    <n v="234.14"/>
    <s v="CU W49-Salaries"/>
    <x v="0"/>
    <s v=""/>
    <s v="JRNL00037589"/>
    <d v="2008-12-05T00:00:00"/>
    <d v="2008-12-04T00:00:00"/>
    <s v="Yes"/>
    <s v="X Operations-Tri-County"/>
    <x v="0"/>
  </r>
  <r>
    <s v="AA"/>
    <s v="3000"/>
    <s v="FLJE00018769"/>
    <s v="CF00-OP300-6240-8890"/>
    <s v="CF00"/>
    <s v="OP300"/>
    <s v="6240"/>
    <x v="1"/>
    <s v=" "/>
    <n v="17.22"/>
    <s v="OP112 Dept Charges"/>
    <x v="0"/>
    <s v="OP112_D"/>
    <s v="Recipient Acct"/>
    <d v="2008-01-31T00:00:00"/>
    <d v="2008-02-08T00:00:00"/>
    <s v="Yes"/>
    <s v="X Engineering and Measurement"/>
    <x v="10"/>
  </r>
  <r>
    <s v="AA"/>
    <s v="3000"/>
    <s v="FLJE00018769"/>
    <s v="CF00-OP300-6240-8900"/>
    <s v="CF00"/>
    <s v="OP300"/>
    <s v="6240"/>
    <x v="4"/>
    <s v=" "/>
    <n v="19.309999999999999"/>
    <s v="OP112 Dept Charges"/>
    <x v="0"/>
    <s v="OP112_D"/>
    <s v="Recipient Acct"/>
    <d v="2008-01-31T00:00:00"/>
    <d v="2008-02-08T00:00:00"/>
    <s v="Yes"/>
    <s v="X Engineering and Measurement"/>
    <x v="10"/>
  </r>
  <r>
    <s v="AA"/>
    <s v="3000"/>
    <s v="FLJE00018769"/>
    <s v="CF00-OP300-6230-8940"/>
    <s v="CF00"/>
    <s v="OP300"/>
    <s v="6230"/>
    <x v="6"/>
    <s v=" "/>
    <n v="3"/>
    <s v="OP112 Dept Charges"/>
    <x v="0"/>
    <s v="OP112_D"/>
    <s v="Recipient Acct"/>
    <d v="2008-01-31T00:00:00"/>
    <d v="2008-02-08T00:00:00"/>
    <s v="Yes"/>
    <s v="X Engineering and Measurement"/>
    <x v="14"/>
  </r>
  <r>
    <s v="AA"/>
    <s v="3000"/>
    <s v="FLJE00018769"/>
    <s v="CF00-OP300-6230-8870"/>
    <s v="CF00"/>
    <s v="OP300"/>
    <s v="6230"/>
    <x v="2"/>
    <s v=" "/>
    <n v="4.04"/>
    <s v="OP112 Dept Charges"/>
    <x v="0"/>
    <s v="OP112_D"/>
    <s v="Recipient Acct"/>
    <d v="2008-01-31T00:00:00"/>
    <d v="2008-02-08T00:00:00"/>
    <s v="Yes"/>
    <s v="X Engineering and Measurement"/>
    <x v="14"/>
  </r>
  <r>
    <s v="AA"/>
    <s v="3000"/>
    <s v="FLJE00018769"/>
    <s v="CF00-OP300-6230-8890"/>
    <s v="CF00"/>
    <s v="OP300"/>
    <s v="6230"/>
    <x v="1"/>
    <s v=" "/>
    <n v="18.940000000000001"/>
    <s v="OP112 Dept Charges"/>
    <x v="0"/>
    <s v="OP112_D"/>
    <s v="Recipient Acct"/>
    <d v="2008-01-31T00:00:00"/>
    <d v="2008-02-08T00:00:00"/>
    <s v="Yes"/>
    <s v="X Engineering and Measurement"/>
    <x v="14"/>
  </r>
  <r>
    <s v="AA"/>
    <s v="3000"/>
    <s v="FLJE00018769"/>
    <s v="CF00-OP300-6230-8900"/>
    <s v="CF00"/>
    <s v="OP300"/>
    <s v="6230"/>
    <x v="4"/>
    <s v=" "/>
    <n v="21.24"/>
    <s v="OP112 Dept Charges"/>
    <x v="0"/>
    <s v="OP112_D"/>
    <s v="Recipient Acct"/>
    <d v="2008-01-31T00:00:00"/>
    <d v="2008-02-08T00:00:00"/>
    <s v="Yes"/>
    <s v="X Engineering and Measurement"/>
    <x v="14"/>
  </r>
  <r>
    <s v="AA"/>
    <s v="3000"/>
    <s v="FLJE00018769"/>
    <s v="CF00-OP300-6230-8910"/>
    <s v="CF00"/>
    <s v="OP300"/>
    <s v="6230"/>
    <x v="5"/>
    <s v=" "/>
    <n v="2.62"/>
    <s v="OP112 Dept Charges"/>
    <x v="0"/>
    <s v="OP112_D"/>
    <s v="Recipient Acct"/>
    <d v="2008-01-31T00:00:00"/>
    <d v="2008-02-08T00:00:00"/>
    <s v="Yes"/>
    <s v="X Engineering and Measurement"/>
    <x v="14"/>
  </r>
  <r>
    <s v="AA"/>
    <s v="3000"/>
    <s v="FLJE00018769"/>
    <s v="CF00-OP300-6110-8940"/>
    <s v="CF00"/>
    <s v="OP300"/>
    <s v="6110"/>
    <x v="6"/>
    <s v=" "/>
    <n v="39.94"/>
    <s v="OP112 Dept Charges"/>
    <x v="0"/>
    <s v="OP112_D"/>
    <s v="Recipient Acct"/>
    <d v="2008-01-31T00:00:00"/>
    <d v="2008-02-08T00:00:00"/>
    <s v="Yes"/>
    <s v="X Engineering and Measurement"/>
    <x v="0"/>
  </r>
  <r>
    <s v="AA"/>
    <s v="3000"/>
    <s v="FLJE00018769"/>
    <s v="CF00-OP300-6120-8890"/>
    <s v="CF00"/>
    <s v="OP300"/>
    <s v="6120"/>
    <x v="1"/>
    <s v=" "/>
    <n v="-0.01"/>
    <s v="OP112 Dept Charges"/>
    <x v="0"/>
    <s v="OP112_D"/>
    <s v="Recipient Acct"/>
    <d v="2008-01-31T00:00:00"/>
    <d v="2008-02-08T00:00:00"/>
    <s v="Yes"/>
    <s v="X Engineering and Measurement"/>
    <x v="1"/>
  </r>
  <r>
    <s v="AA"/>
    <s v="3000"/>
    <s v="FLJE00018769"/>
    <s v="CF00-OP300-6120-8900"/>
    <s v="CF00"/>
    <s v="OP300"/>
    <s v="6120"/>
    <x v="4"/>
    <s v=" "/>
    <n v="-0.02"/>
    <s v="OP112 Dept Charges"/>
    <x v="0"/>
    <s v="OP112_D"/>
    <s v="Recipient Acct"/>
    <d v="2008-01-31T00:00:00"/>
    <d v="2008-02-08T00:00:00"/>
    <s v="Yes"/>
    <s v="X Engineering and Measurement"/>
    <x v="1"/>
  </r>
  <r>
    <s v="AA"/>
    <s v="3000"/>
    <s v="FLJE00018769"/>
    <s v="CF00-OP300-6110-8870"/>
    <s v="CF00"/>
    <s v="OP300"/>
    <s v="6110"/>
    <x v="2"/>
    <s v=" "/>
    <n v="53.91"/>
    <s v="OP112 Dept Charges"/>
    <x v="0"/>
    <s v="OP112_D"/>
    <s v="Recipient Acct"/>
    <d v="2008-01-31T00:00:00"/>
    <d v="2008-02-08T00:00:00"/>
    <s v="Yes"/>
    <s v="X Engineering and Measurement"/>
    <x v="0"/>
  </r>
  <r>
    <s v="AA"/>
    <s v="3000"/>
    <s v="FLJE00018769"/>
    <s v="CF00-OP300-6110-8890"/>
    <s v="CF00"/>
    <s v="OP300"/>
    <s v="6110"/>
    <x v="1"/>
    <s v=" "/>
    <n v="252.56"/>
    <s v="OP112 Dept Charges"/>
    <x v="0"/>
    <s v="OP112_D"/>
    <s v="Recipient Acct"/>
    <d v="2008-01-31T00:00:00"/>
    <d v="2008-02-08T00:00:00"/>
    <s v="Yes"/>
    <s v="X Engineering and Measurement"/>
    <x v="0"/>
  </r>
  <r>
    <s v="AA"/>
    <s v="3000"/>
    <s v="FLJE00018769"/>
    <s v="CF00-OP300-6110-8900"/>
    <s v="CF00"/>
    <s v="OP300"/>
    <s v="6110"/>
    <x v="4"/>
    <s v=" "/>
    <n v="283.22000000000003"/>
    <s v="OP112 Dept Charges"/>
    <x v="0"/>
    <s v="OP112_D"/>
    <s v="Recipient Acct"/>
    <d v="2008-01-31T00:00:00"/>
    <d v="2008-02-08T00:00:00"/>
    <s v="Yes"/>
    <s v="X Engineering and Measurement"/>
    <x v="0"/>
  </r>
  <r>
    <s v="AA"/>
    <s v="3000"/>
    <s v="FLJE00018769"/>
    <s v="CF00-OP300-6110-8910"/>
    <s v="CF00"/>
    <s v="OP300"/>
    <s v="6110"/>
    <x v="5"/>
    <s v=" "/>
    <n v="34.99"/>
    <s v="OP112 Dept Charges"/>
    <x v="0"/>
    <s v="OP112_D"/>
    <s v="Recipient Acct"/>
    <d v="2008-01-31T00:00:00"/>
    <d v="2008-02-08T00:00:00"/>
    <s v="Yes"/>
    <s v="X Engineering and Measurement"/>
    <x v="0"/>
  </r>
  <r>
    <s v="E4SE-ADJ"/>
    <s v="CU00"/>
    <s v="JRNL00031420"/>
    <s v="CF10-FC300-7830-8870"/>
    <s v="CF10"/>
    <s v="FC300"/>
    <s v="7830"/>
    <x v="2"/>
    <s v=""/>
    <n v="190.38"/>
    <s v="FLM1"/>
    <x v="0"/>
    <s v=""/>
    <s v="JRNL00031420"/>
    <d v="2008-08-31T00:00:00"/>
    <d v="2008-09-04T00:00:00"/>
    <s v="Yes"/>
    <s v="X Facilities-Florida"/>
    <x v="2"/>
  </r>
  <r>
    <s v="SYS-AP"/>
    <s v="3000"/>
    <s v="FLJE00019477"/>
    <s v="CF10-FC300-7830-8920"/>
    <s v="CF10"/>
    <s v="FC300"/>
    <s v="7830"/>
    <x v="0"/>
    <s v=""/>
    <n v="646"/>
    <s v="PIPELINE MAINTENANCE &amp; SERVICE, INC"/>
    <x v="0"/>
    <s v="2337"/>
    <s v="FVO0041071"/>
    <d v="2008-04-10T00:00:00"/>
    <d v="2008-04-10T00:00:00"/>
    <s v="Yes"/>
    <s v="X Facilities-Florida"/>
    <x v="2"/>
  </r>
  <r>
    <s v="SYS-AP"/>
    <s v="3000"/>
    <s v="FLJE00019477"/>
    <s v="CF10-FC300-7830-8870"/>
    <s v="CF10"/>
    <s v="FC300"/>
    <s v="7830"/>
    <x v="2"/>
    <s v=""/>
    <n v="1217"/>
    <s v="PIPELINE MAINTENANCE &amp; SERVICE, INC"/>
    <x v="0"/>
    <s v="2337"/>
    <s v="FVO0041071"/>
    <d v="2008-04-10T00:00:00"/>
    <d v="2008-04-10T00:00:00"/>
    <s v="Yes"/>
    <s v="X Facilities-Florida"/>
    <x v="2"/>
  </r>
  <r>
    <s v="SYS-AP"/>
    <s v="3000"/>
    <s v="FLJE00018487"/>
    <s v="CF10-FC300-7830-8870"/>
    <s v="CF10"/>
    <s v="FC300"/>
    <s v="7830"/>
    <x v="2"/>
    <s v=""/>
    <n v="3576.5"/>
    <s v="PIPELINE MAINTENANCE &amp; SERVICE, INC"/>
    <x v="0"/>
    <s v="2298"/>
    <s v="FVO0038926"/>
    <d v="2008-01-08T00:00:00"/>
    <d v="2008-01-09T00:00:00"/>
    <s v="Yes"/>
    <s v="X Facilities-Florida"/>
    <x v="2"/>
  </r>
  <r>
    <s v="PY"/>
    <s v="CU00"/>
    <s v="JRNL00037589"/>
    <s v="CF10-OP310-6110-8930"/>
    <s v="CF10"/>
    <s v="OP310"/>
    <s v="6110"/>
    <x v="3"/>
    <s v=""/>
    <n v="69.16"/>
    <s v="CU W49-Salaries"/>
    <x v="0"/>
    <s v=""/>
    <s v="JRNL00037589"/>
    <d v="2008-12-05T00:00:00"/>
    <d v="2008-12-04T00:00:00"/>
    <s v="Yes"/>
    <s v="X Operations-Tri-County"/>
    <x v="0"/>
  </r>
  <r>
    <s v="E4SE-ADJ"/>
    <s v="CU00"/>
    <s v="JRNL00038749"/>
    <s v="CF10-FC300-7830-8920"/>
    <s v="CF10"/>
    <s v="FC300"/>
    <s v="7830"/>
    <x v="0"/>
    <s v=""/>
    <n v="92.04"/>
    <s v="FTF200"/>
    <x v="0"/>
    <s v=""/>
    <s v="JRNL00038749"/>
    <d v="2008-12-31T00:00:00"/>
    <d v="2009-01-06T00:00:00"/>
    <s v="Yes"/>
    <s v="X Facilities-Florida"/>
    <x v="2"/>
  </r>
  <r>
    <s v="AA"/>
    <s v="3000"/>
    <s v="FLJE00018461"/>
    <s v="CF10-OP310-6110-8930"/>
    <s v="CF10"/>
    <s v="OP310"/>
    <s v="6110"/>
    <x v="3"/>
    <s v=" "/>
    <n v="-591.76"/>
    <s v="SV103 Payroll Accrual 1"/>
    <x v="0"/>
    <s v="Z_SV103_PA1"/>
    <s v="FLJE00018457"/>
    <d v="2008-01-31T00:00:00"/>
    <d v="2008-02-08T00:00:00"/>
    <s v="Yes"/>
    <s v="X Operations-Tri-County"/>
    <x v="0"/>
  </r>
  <r>
    <s v="AA"/>
    <s v="3000"/>
    <s v="FLJE00018461"/>
    <s v="CF10-OP310-6120-8930"/>
    <s v="CF10"/>
    <s v="OP310"/>
    <s v="6120"/>
    <x v="3"/>
    <s v=" "/>
    <n v="-4.34"/>
    <s v="SV103 Payroll Accrual 1"/>
    <x v="0"/>
    <s v="Z_SV103_PA1"/>
    <s v="FLJE00018457"/>
    <d v="2008-01-31T00:00:00"/>
    <d v="2008-02-08T00:00:00"/>
    <s v="Yes"/>
    <s v="X Operations-Tri-County"/>
    <x v="1"/>
  </r>
  <r>
    <s v="PD"/>
    <s v="3000"/>
    <s v="FLJE00018551"/>
    <s v="CF00-OP300-6110-8890"/>
    <s v="CF00"/>
    <s v="OP300"/>
    <s v="6110"/>
    <x v="1"/>
    <s v=""/>
    <n v="61.08"/>
    <s v="PDTR-0802CUCW"/>
    <x v="0"/>
    <s v="FVN00837"/>
    <s v="FLJE00018551"/>
    <d v="2008-01-11T00:00:00"/>
    <d v="2008-01-11T00:00:00"/>
    <s v="Yes"/>
    <s v="X Engineering and Measurement"/>
    <x v="0"/>
  </r>
  <r>
    <s v="PD"/>
    <s v="3000"/>
    <s v="FLJE00018551"/>
    <s v="CF00-OP300-6110-8900"/>
    <s v="CF00"/>
    <s v="OP300"/>
    <s v="6110"/>
    <x v="4"/>
    <s v=""/>
    <n v="20.36"/>
    <s v="PDTR-0802CUCW"/>
    <x v="0"/>
    <s v="FVN00837"/>
    <s v="FLJE00018551"/>
    <d v="2008-01-11T00:00:00"/>
    <d v="2008-01-11T00:00:00"/>
    <s v="Yes"/>
    <s v="X Engineering and Measurement"/>
    <x v="0"/>
  </r>
  <r>
    <s v="PD"/>
    <s v="3000"/>
    <s v="FLJE00018551"/>
    <s v="CF10-OP310-6110-8870"/>
    <s v="CF10"/>
    <s v="OP310"/>
    <s v="6110"/>
    <x v="2"/>
    <s v=""/>
    <n v="217.44"/>
    <s v="PDTR-0802CUCW"/>
    <x v="0"/>
    <s v="FVN05485"/>
    <s v="FLJE00018551"/>
    <d v="2008-01-11T00:00:00"/>
    <d v="2008-01-11T00:00:00"/>
    <s v="Yes"/>
    <s v="X Operations-Tri-County"/>
    <x v="0"/>
  </r>
  <r>
    <s v="PD"/>
    <s v="3000"/>
    <s v="FLJE00018551"/>
    <s v="CF10-OP310-6110-8920"/>
    <s v="CF10"/>
    <s v="OP310"/>
    <s v="6110"/>
    <x v="0"/>
    <s v=""/>
    <n v="54.36"/>
    <s v="PDTR-0802CUCW"/>
    <x v="0"/>
    <s v="FVN05485"/>
    <s v="FLJE00018551"/>
    <d v="2008-01-11T00:00:00"/>
    <d v="2008-01-11T00:00:00"/>
    <s v="Yes"/>
    <s v="X Operations-Tri-County"/>
    <x v="0"/>
  </r>
  <r>
    <s v="PD"/>
    <s v="3000"/>
    <s v="FLJE00018551"/>
    <s v="CF00-OP300-6110-8890"/>
    <s v="CF00"/>
    <s v="OP300"/>
    <s v="6110"/>
    <x v="1"/>
    <s v=""/>
    <n v="108.3"/>
    <s v="PDTR-0802CUCW"/>
    <x v="0"/>
    <s v="FVN00596"/>
    <s v="FLJE00018551"/>
    <d v="2008-01-11T00:00:00"/>
    <d v="2008-01-11T00:00:00"/>
    <s v="Yes"/>
    <s v="X Engineering and Measurement"/>
    <x v="0"/>
  </r>
  <r>
    <s v="PD"/>
    <s v="3000"/>
    <s v="FLJE00018551"/>
    <s v="CF00-OP300-6110-8900"/>
    <s v="CF00"/>
    <s v="OP300"/>
    <s v="6110"/>
    <x v="4"/>
    <s v=""/>
    <n v="108.3"/>
    <s v="PDTR-0802CUCW"/>
    <x v="0"/>
    <s v="FVN00596"/>
    <s v="FLJE00018551"/>
    <d v="2008-01-11T00:00:00"/>
    <d v="2008-01-11T00:00:00"/>
    <s v="Yes"/>
    <s v="X Engineering and Measurement"/>
    <x v="0"/>
  </r>
  <r>
    <s v="PD"/>
    <s v="3000"/>
    <s v="FLJE00018551"/>
    <s v="CF00-OP300-6110-8910"/>
    <s v="CF00"/>
    <s v="OP300"/>
    <s v="6110"/>
    <x v="5"/>
    <s v=""/>
    <n v="18.05"/>
    <s v="PDTR-0802CUCW"/>
    <x v="0"/>
    <s v="FVN00596"/>
    <s v="FLJE00018551"/>
    <d v="2008-01-11T00:00:00"/>
    <d v="2008-01-11T00:00:00"/>
    <s v="Yes"/>
    <s v="X Engineering and Measurement"/>
    <x v="0"/>
  </r>
  <r>
    <s v="PD"/>
    <s v="3000"/>
    <s v="FLJE00018551"/>
    <s v="CF10-OP310-6110-8870"/>
    <s v="CF10"/>
    <s v="OP310"/>
    <s v="6110"/>
    <x v="2"/>
    <s v=""/>
    <n v="181.52"/>
    <s v="PDTR-0802CUCW"/>
    <x v="0"/>
    <s v="FVN00636"/>
    <s v="FLJE00018551"/>
    <d v="2008-01-11T00:00:00"/>
    <d v="2008-01-11T00:00:00"/>
    <s v="Yes"/>
    <s v="X Operations-Tri-County"/>
    <x v="0"/>
  </r>
  <r>
    <s v="PD"/>
    <s v="3000"/>
    <s v="FLJE00018551"/>
    <s v="CF10-OP310-6110-8870"/>
    <s v="CF10"/>
    <s v="OP310"/>
    <s v="6110"/>
    <x v="2"/>
    <s v=""/>
    <n v="216.96"/>
    <s v="PDTR-0802CUCW"/>
    <x v="0"/>
    <s v="FVN00293"/>
    <s v="FLJE00018551"/>
    <d v="2008-01-11T00:00:00"/>
    <d v="2008-01-11T00:00:00"/>
    <s v="Yes"/>
    <s v="X Operations-Tri-County"/>
    <x v="0"/>
  </r>
  <r>
    <s v="PD"/>
    <s v="3000"/>
    <s v="FLJE00018551"/>
    <s v="CF10-OP310-6110-8920"/>
    <s v="CF10"/>
    <s v="OP310"/>
    <s v="6110"/>
    <x v="0"/>
    <s v=""/>
    <n v="54.24"/>
    <s v="PDTR-0802CUCW"/>
    <x v="0"/>
    <s v="FVN00293"/>
    <s v="FLJE00018551"/>
    <d v="2008-01-11T00:00:00"/>
    <d v="2008-01-11T00:00:00"/>
    <s v="Yes"/>
    <s v="X Operations-Tri-County"/>
    <x v="0"/>
  </r>
  <r>
    <s v="AA"/>
    <s v="3000"/>
    <s v="FLJE00018769"/>
    <s v="CF20-OP320-6120-8870"/>
    <s v="CF20"/>
    <s v="OP320"/>
    <s v="6120"/>
    <x v="2"/>
    <s v=" "/>
    <n v="20.05"/>
    <s v="CN105 Dept Charges"/>
    <x v="0"/>
    <s v="CN105_D"/>
    <s v="Recipient Acct"/>
    <d v="2008-01-31T00:00:00"/>
    <d v="2008-02-08T00:00:00"/>
    <s v="Yes"/>
    <s v="X Operations-Citrus County"/>
    <x v="1"/>
  </r>
  <r>
    <s v="AA"/>
    <s v="3000"/>
    <s v="FLJE00018769"/>
    <s v="CF20-OP320-6120-8870"/>
    <s v="CF20"/>
    <s v="OP320"/>
    <s v="6120"/>
    <x v="2"/>
    <s v=" "/>
    <n v="0.9"/>
    <s v="CN105 Dept Charges"/>
    <x v="0"/>
    <s v="CN105_D"/>
    <s v="Recipient Acct"/>
    <d v="2008-01-31T00:00:00"/>
    <d v="2008-02-08T00:00:00"/>
    <s v="Yes"/>
    <s v="X Operations-Citrus County"/>
    <x v="1"/>
  </r>
  <r>
    <s v="AA"/>
    <s v="CU00"/>
    <s v="JRNL00029576"/>
    <s v="CF00-OP300-6120-8870"/>
    <s v="CF00"/>
    <s v="OP300"/>
    <s v="6120"/>
    <x v="2"/>
    <s v=" "/>
    <n v="-27.46"/>
    <s v="OP300_Payroll Accrual 1B"/>
    <x v="0"/>
    <s v="8_OP300_PA1B"/>
    <s v="JRNL00029387"/>
    <d v="2008-08-31T00:00:00"/>
    <d v="2008-09-05T00:00:00"/>
    <s v="Yes"/>
    <s v="X Engineering and Measurement"/>
    <x v="1"/>
  </r>
  <r>
    <s v="AA"/>
    <s v="CU00"/>
    <s v="JRNL00029576"/>
    <s v="CF00-OP300-6120-8890"/>
    <s v="CF00"/>
    <s v="OP300"/>
    <s v="6120"/>
    <x v="1"/>
    <s v=" "/>
    <n v="-19.39"/>
    <s v="OP300_Payroll Accrual 1B"/>
    <x v="0"/>
    <s v="8_OP300_PA1B"/>
    <s v="JRNL00029387"/>
    <d v="2008-08-31T00:00:00"/>
    <d v="2008-09-05T00:00:00"/>
    <s v="Yes"/>
    <s v="X Engineering and Measurement"/>
    <x v="1"/>
  </r>
  <r>
    <s v="AA"/>
    <s v="CU00"/>
    <s v="JRNL00029576"/>
    <s v="CF00-OP300-6120-8900"/>
    <s v="CF00"/>
    <s v="OP300"/>
    <s v="6120"/>
    <x v="4"/>
    <s v=" "/>
    <n v="-34.729999999999997"/>
    <s v="OP300_Payroll Accrual 1B"/>
    <x v="0"/>
    <s v="8_OP300_PA1B"/>
    <s v="JRNL00029387"/>
    <d v="2008-08-31T00:00:00"/>
    <d v="2008-09-05T00:00:00"/>
    <s v="Yes"/>
    <s v="X Engineering and Measurement"/>
    <x v="1"/>
  </r>
  <r>
    <s v="AA"/>
    <s v="CU00"/>
    <s v="JRNL00029576"/>
    <s v="CF00-OP300-6120-8910"/>
    <s v="CF00"/>
    <s v="OP300"/>
    <s v="6120"/>
    <x v="5"/>
    <s v=" "/>
    <n v="-27.04"/>
    <s v="OP300_Payroll Accrual 1B"/>
    <x v="0"/>
    <s v="8_OP300_PA1B"/>
    <s v="JRNL00029387"/>
    <d v="2008-08-31T00:00:00"/>
    <d v="2008-09-05T00:00:00"/>
    <s v="Yes"/>
    <s v="X Engineering and Measurement"/>
    <x v="1"/>
  </r>
  <r>
    <s v="AA"/>
    <s v="CU00"/>
    <s v="JRNL00029576"/>
    <s v="CF00-OP300-6120-8940"/>
    <s v="CF00"/>
    <s v="OP300"/>
    <s v="6120"/>
    <x v="6"/>
    <s v=" "/>
    <n v="-2.5299999999999998"/>
    <s v="OP300_Payroll Accrual 1B"/>
    <x v="0"/>
    <s v="8_OP300_PA1B"/>
    <s v="JRNL00029387"/>
    <d v="2008-08-31T00:00:00"/>
    <d v="2008-09-05T00:00:00"/>
    <s v="Yes"/>
    <s v="X Engineering and Measurement"/>
    <x v="1"/>
  </r>
  <r>
    <s v="AA"/>
    <s v="CU00"/>
    <s v="JRNL00038982"/>
    <s v="CF10-MG310-6110-8870"/>
    <s v="CF10"/>
    <s v="MG310"/>
    <s v="6110"/>
    <x v="2"/>
    <s v=" "/>
    <n v="297.12"/>
    <s v="Clear MG310 Pay and Dept"/>
    <x v="0"/>
    <s v="5_MG310_PD"/>
    <s v="Recipient Acct"/>
    <d v="2008-12-31T00:00:00"/>
    <d v="2009-01-09T00:00:00"/>
    <s v="Yes"/>
    <s v="X Operations Manager-Tri-County"/>
    <x v="0"/>
  </r>
  <r>
    <s v="AA"/>
    <s v="CU00"/>
    <s v="JRNL00035416"/>
    <s v="CF10-MG310-6330-8870"/>
    <s v="CF10"/>
    <s v="MG310"/>
    <s v="6330"/>
    <x v="2"/>
    <s v=" "/>
    <n v="-6.47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416"/>
    <s v="CF00-MG310-6390-8870"/>
    <s v="CF00"/>
    <s v="MG310"/>
    <s v="6390"/>
    <x v="2"/>
    <s v=" "/>
    <n v="-11.47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5416"/>
    <s v="CF10-MG310-6390-8870"/>
    <s v="CF10"/>
    <s v="MG310"/>
    <s v="6390"/>
    <x v="2"/>
    <s v=" "/>
    <n v="-13.2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5416"/>
    <s v="CF10-MG310-6310-8870"/>
    <s v="CF10"/>
    <s v="MG310"/>
    <s v="6310"/>
    <x v="2"/>
    <s v=" "/>
    <n v="-69.06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35416"/>
    <s v="CF00-MG310-6320-8870"/>
    <s v="CF00"/>
    <s v="MG310"/>
    <s v="6320"/>
    <x v="2"/>
    <s v=" "/>
    <n v="-37.8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416"/>
    <s v="CF10-MG310-6320-8870"/>
    <s v="CF10"/>
    <s v="MG310"/>
    <s v="6320"/>
    <x v="2"/>
    <s v=" "/>
    <n v="-43.5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416"/>
    <s v="CF00-MG310-6330-8870"/>
    <s v="CF00"/>
    <s v="MG310"/>
    <s v="6330"/>
    <x v="2"/>
    <s v=" "/>
    <n v="-5.62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416"/>
    <s v="CF00-MG310-6310-8870"/>
    <s v="CF00"/>
    <s v="MG310"/>
    <s v="6310"/>
    <x v="2"/>
    <s v=" "/>
    <n v="-60.02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29283"/>
    <s v="CF10-MG310-6330-8870"/>
    <s v="CF10"/>
    <s v="MG310"/>
    <s v="6330"/>
    <x v="2"/>
    <s v=" "/>
    <n v="29.29"/>
    <s v="Clear MG310 Pay and Dept"/>
    <x v="0"/>
    <s v="5_MG310_PD"/>
    <s v="Recipient Acct"/>
    <d v="2008-07-31T00:00:00"/>
    <d v="2008-08-05T00:00:00"/>
    <s v="Yes"/>
    <s v="X Operations Manager-Tri-County"/>
    <x v="5"/>
  </r>
  <r>
    <s v="AA"/>
    <s v="CU00"/>
    <s v="JRNL00029283"/>
    <s v="CF10-MG310-6390-8870"/>
    <s v="CF10"/>
    <s v="MG310"/>
    <s v="6390"/>
    <x v="2"/>
    <s v=" "/>
    <n v="20.16"/>
    <s v="Clear MG310 Pay and Dept"/>
    <x v="0"/>
    <s v="5_MG310_PD"/>
    <s v="Recipient Acct"/>
    <d v="2008-07-31T00:00:00"/>
    <d v="2008-08-05T00:00:00"/>
    <s v="Yes"/>
    <s v="X Operations Manager-Tri-County"/>
    <x v="7"/>
  </r>
  <r>
    <s v="AA"/>
    <s v="CU00"/>
    <s v="JRNL00029283"/>
    <s v="CF10-MG310-6290-8870"/>
    <s v="CF10"/>
    <s v="MG310"/>
    <s v="6290"/>
    <x v="2"/>
    <s v=" "/>
    <n v="146.05000000000001"/>
    <s v="Clear MG310 Pay and Dept"/>
    <x v="0"/>
    <s v="5_MG310_PD"/>
    <s v="Recipient Acct"/>
    <d v="2008-07-31T00:00:00"/>
    <d v="2008-08-05T00:00:00"/>
    <s v="Yes"/>
    <s v="X Operations Manager-Tri-County"/>
    <x v="9"/>
  </r>
  <r>
    <s v="AA"/>
    <s v="CU00"/>
    <s v="JRNL00029283"/>
    <s v="CF10-MG310-6310-8870"/>
    <s v="CF10"/>
    <s v="MG310"/>
    <s v="6310"/>
    <x v="2"/>
    <s v=" "/>
    <n v="378.44"/>
    <s v="Clear MG310 Pay and Dept"/>
    <x v="0"/>
    <s v="5_MG310_PD"/>
    <s v="Recipient Acct"/>
    <d v="2008-07-31T00:00:00"/>
    <d v="2008-08-05T00:00:00"/>
    <s v="Yes"/>
    <s v="X Operations Manager-Tri-County"/>
    <x v="8"/>
  </r>
  <r>
    <s v="AA"/>
    <s v="CU00"/>
    <s v="JRNL00029283"/>
    <s v="CF10-MG310-6320-8870"/>
    <s v="CF10"/>
    <s v="MG310"/>
    <s v="6320"/>
    <x v="2"/>
    <s v=" "/>
    <n v="196.68"/>
    <s v="Clear MG310 Pay and Dept"/>
    <x v="0"/>
    <s v="5_MG310_PD"/>
    <s v="Recipient Acct"/>
    <d v="2008-07-31T00:00:00"/>
    <d v="2008-08-05T00:00:00"/>
    <s v="Yes"/>
    <s v="X Operations Manager-Tri-County"/>
    <x v="4"/>
  </r>
  <r>
    <s v="AA"/>
    <s v="CU00"/>
    <s v="JRNL00029283"/>
    <s v="CF10-MG310-6220-8870"/>
    <s v="CF10"/>
    <s v="MG310"/>
    <s v="6220"/>
    <x v="2"/>
    <s v=" "/>
    <n v="110.03"/>
    <s v="Clear MG310 Pay and Dept"/>
    <x v="0"/>
    <s v="5_MG310_PD"/>
    <s v="Recipient Acct"/>
    <d v="2008-07-31T00:00:00"/>
    <d v="2008-08-05T00:00:00"/>
    <s v="Yes"/>
    <s v="X Operations Manager-Tri-County"/>
    <x v="11"/>
  </r>
  <r>
    <s v="AA"/>
    <s v="CU00"/>
    <s v="JRNL00029283"/>
    <s v="CF10-MG310-6240-8870"/>
    <s v="CF10"/>
    <s v="MG310"/>
    <s v="6240"/>
    <x v="2"/>
    <s v=" "/>
    <n v="116.87"/>
    <s v="Clear MG310 Pay and Dept"/>
    <x v="0"/>
    <s v="5_MG310_PD"/>
    <s v="Recipient Acct"/>
    <d v="2008-07-31T00:00:00"/>
    <d v="2008-08-05T00:00:00"/>
    <s v="Yes"/>
    <s v="X Operations Manager-Tri-County"/>
    <x v="10"/>
  </r>
  <r>
    <s v="AA"/>
    <s v="CU00"/>
    <s v="JRNL00029283"/>
    <s v="CF10-MG310-6250-8870"/>
    <s v="CF10"/>
    <s v="MG310"/>
    <s v="6250"/>
    <x v="2"/>
    <s v=" "/>
    <n v="121.24"/>
    <s v="Clear MG310 Pay and Dept"/>
    <x v="0"/>
    <s v="5_MG310_PD"/>
    <s v="Recipient Acct"/>
    <d v="2008-07-31T00:00:00"/>
    <d v="2008-08-05T00:00:00"/>
    <s v="Yes"/>
    <s v="X Operations Manager-Tri-County"/>
    <x v="13"/>
  </r>
  <r>
    <s v="AA"/>
    <s v="CU00"/>
    <s v="JRNL00029283"/>
    <s v="CF10-MG310-6110-8870"/>
    <s v="CF10"/>
    <s v="MG310"/>
    <s v="6110"/>
    <x v="2"/>
    <s v=" "/>
    <n v="2130.2600000000002"/>
    <s v="Clear MG310 Pay and Dept"/>
    <x v="0"/>
    <s v="5_MG310_PD"/>
    <s v="Recipient Acct"/>
    <d v="2008-07-31T00:00:00"/>
    <d v="2008-08-05T00:00:00"/>
    <s v="Yes"/>
    <s v="X Operations Manager-Tri-County"/>
    <x v="0"/>
  </r>
  <r>
    <s v="PY"/>
    <s v="CU00"/>
    <s v="JRNL00038925"/>
    <s v="CF00-OP300-6120-8900"/>
    <s v="CF00"/>
    <s v="OP300"/>
    <s v="6120"/>
    <x v="4"/>
    <s v=""/>
    <n v="22.05"/>
    <s v="Accr 60% CU W02 Act-OT/On Call/CT"/>
    <x v="0"/>
    <s v=""/>
    <s v="JRNL00038925"/>
    <d v="2008-12-31T00:00:00"/>
    <d v="2009-01-09T00:00:00"/>
    <s v="Yes"/>
    <s v="X Engineering and Measurement"/>
    <x v="1"/>
  </r>
  <r>
    <s v="E4SE-ADJ"/>
    <s v="CU00"/>
    <s v="JRNL00038749"/>
    <s v="CF10-FC300-7830-8920"/>
    <s v="CF10"/>
    <s v="FC300"/>
    <s v="7830"/>
    <x v="0"/>
    <s v=""/>
    <n v="394.54"/>
    <s v="FTT200"/>
    <x v="0"/>
    <s v=""/>
    <s v="JRNL00038749"/>
    <d v="2008-12-31T00:00:00"/>
    <d v="2009-01-06T00:00:00"/>
    <s v="Yes"/>
    <s v="X Facilities-Florida"/>
    <x v="2"/>
  </r>
  <r>
    <s v="PD"/>
    <s v="3000"/>
    <s v="FLJE00019506"/>
    <s v="CF10-OP310-6110-8870"/>
    <s v="CF10"/>
    <s v="OP310"/>
    <s v="6110"/>
    <x v="2"/>
    <s v=""/>
    <n v="129.12"/>
    <s v="PDTR-0816CUCW"/>
    <x v="0"/>
    <s v="FVN00922"/>
    <s v="FLJE00019506"/>
    <d v="2008-04-17T00:00:00"/>
    <d v="2008-04-17T00:00:00"/>
    <s v="Yes"/>
    <s v="X Operations-Tri-County"/>
    <x v="0"/>
  </r>
  <r>
    <s v="PD"/>
    <s v="3000"/>
    <s v="FLJE00019506"/>
    <s v="CF10-OP310-6110-8930"/>
    <s v="CF10"/>
    <s v="OP310"/>
    <s v="6110"/>
    <x v="3"/>
    <s v=""/>
    <n v="229.61"/>
    <s v="PDTR-0816CUCW"/>
    <x v="0"/>
    <s v="FVN00921"/>
    <s v="FLJE00019506"/>
    <d v="2008-04-17T00:00:00"/>
    <d v="2008-04-17T00:00:00"/>
    <s v="Yes"/>
    <s v="X Operations-Tri-County"/>
    <x v="0"/>
  </r>
  <r>
    <s v="AA"/>
    <s v="CU00"/>
    <s v="JRNL00037275"/>
    <s v="CF10-MG310-6310-8870"/>
    <s v="CF10"/>
    <s v="MG310"/>
    <s v="6310"/>
    <x v="2"/>
    <s v=" "/>
    <n v="104.29"/>
    <s v="Clear MG310 Pay and Dept"/>
    <x v="0"/>
    <s v="5_MG310_PD"/>
    <s v="Recipient Acct"/>
    <d v="2008-11-30T00:00:00"/>
    <d v="2008-12-03T00:00:00"/>
    <s v="Yes"/>
    <s v="X Operations Manager-Tri-County"/>
    <x v="8"/>
  </r>
  <r>
    <s v="AA"/>
    <s v="CU00"/>
    <s v="JRNL00037275"/>
    <s v="CF10-MG310-6320-8870"/>
    <s v="CF10"/>
    <s v="MG310"/>
    <s v="6320"/>
    <x v="2"/>
    <s v=" "/>
    <n v="127.15"/>
    <s v="Clear MG310 Pay and Dept"/>
    <x v="0"/>
    <s v="5_MG310_PD"/>
    <s v="Recipient Acct"/>
    <d v="2008-11-30T00:00:00"/>
    <d v="2008-12-03T00:00:00"/>
    <s v="Yes"/>
    <s v="X Operations Manager-Tri-County"/>
    <x v="4"/>
  </r>
  <r>
    <s v="AA"/>
    <s v="CU00"/>
    <s v="JRNL00035387"/>
    <s v="CF10-MG310-6390-8870"/>
    <s v="CF10"/>
    <s v="MG310"/>
    <s v="6390"/>
    <x v="2"/>
    <s v=" "/>
    <n v="13.2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7275"/>
    <s v="CF10-MG310-6330-8870"/>
    <s v="CF10"/>
    <s v="MG310"/>
    <s v="6330"/>
    <x v="2"/>
    <s v=" "/>
    <n v="18.91"/>
    <s v="Clear MG310 Pay and Dept"/>
    <x v="0"/>
    <s v="5_MG310_PD"/>
    <s v="Recipient Acct"/>
    <d v="2008-11-30T00:00:00"/>
    <d v="2008-12-03T00:00:00"/>
    <s v="Yes"/>
    <s v="X Operations Manager-Tri-County"/>
    <x v="5"/>
  </r>
  <r>
    <s v="AA"/>
    <s v="CU00"/>
    <s v="JRNL00037275"/>
    <s v="CF10-MG310-6220-8870"/>
    <s v="CF10"/>
    <s v="MG310"/>
    <s v="6220"/>
    <x v="2"/>
    <s v=" "/>
    <n v="102.68"/>
    <s v="Clear MG310 Pay and Dept"/>
    <x v="0"/>
    <s v="5_MG310_PD"/>
    <s v="Recipient Acct"/>
    <d v="2008-11-30T00:00:00"/>
    <d v="2008-12-03T00:00:00"/>
    <s v="Yes"/>
    <s v="X Operations Manager-Tri-County"/>
    <x v="11"/>
  </r>
  <r>
    <s v="AA"/>
    <s v="CU00"/>
    <s v="JRNL00037275"/>
    <s v="CF10-MG310-6240-8870"/>
    <s v="CF10"/>
    <s v="MG310"/>
    <s v="6240"/>
    <x v="2"/>
    <s v=" "/>
    <n v="87.32"/>
    <s v="Clear MG310 Pay and Dept"/>
    <x v="0"/>
    <s v="5_MG310_PD"/>
    <s v="Recipient Acct"/>
    <d v="2008-11-30T00:00:00"/>
    <d v="2008-12-03T00:00:00"/>
    <s v="Yes"/>
    <s v="X Operations Manager-Tri-County"/>
    <x v="10"/>
  </r>
  <r>
    <s v="AA"/>
    <s v="CU00"/>
    <s v="JRNL00037275"/>
    <s v="CF10-MG310-6290-8870"/>
    <s v="CF10"/>
    <s v="MG310"/>
    <s v="6290"/>
    <x v="2"/>
    <s v=" "/>
    <n v="22.6"/>
    <s v="Clear MG310 Pay and Dept"/>
    <x v="0"/>
    <s v="5_MG310_PD"/>
    <s v="Recipient Acct"/>
    <d v="2008-11-30T00:00:00"/>
    <d v="2008-12-03T00:00:00"/>
    <s v="Yes"/>
    <s v="X Operations Manager-Tri-County"/>
    <x v="9"/>
  </r>
  <r>
    <s v="AA"/>
    <s v="CU00"/>
    <s v="JRNL00037275"/>
    <s v="CF10-MG310-6110-8870"/>
    <s v="CF10"/>
    <s v="MG310"/>
    <s v="6110"/>
    <x v="2"/>
    <s v=" "/>
    <n v="1452.57"/>
    <s v="Clear MG310 Pay and Dept"/>
    <x v="0"/>
    <s v="5_MG310_PD"/>
    <s v="Recipient Acct"/>
    <d v="2008-11-30T00:00:00"/>
    <d v="2008-12-03T00:00:00"/>
    <s v="Yes"/>
    <s v="X Operations Manager-Tri-County"/>
    <x v="0"/>
  </r>
  <r>
    <s v="AA"/>
    <s v="CU00"/>
    <s v="JRNL00037275"/>
    <s v="CF10-MG310-6210-8870"/>
    <s v="CF10"/>
    <s v="MG310"/>
    <s v="6210"/>
    <x v="2"/>
    <s v=" "/>
    <n v="3.33"/>
    <s v="Clear MG310 Pay and Dept"/>
    <x v="0"/>
    <s v="5_MG310_PD"/>
    <s v="Recipient Acct"/>
    <d v="2008-11-30T00:00:00"/>
    <d v="2008-12-03T00:00:00"/>
    <s v="Yes"/>
    <s v="X Operations Manager-Tri-County"/>
    <x v="12"/>
  </r>
  <r>
    <s v="AA"/>
    <s v="CU00"/>
    <s v="JRNL00035438"/>
    <s v="CF10-MG310-6390-8870"/>
    <s v="CF10"/>
    <s v="MG310"/>
    <s v="6390"/>
    <x v="2"/>
    <s v=" "/>
    <n v="13.2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5416"/>
    <s v="CF10-MG310-6290-8870"/>
    <s v="CF10"/>
    <s v="MG310"/>
    <s v="6290"/>
    <x v="2"/>
    <s v=" "/>
    <n v="-23.52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416"/>
    <s v="CF10-MG310-6230-8870"/>
    <s v="CF10"/>
    <s v="MG310"/>
    <s v="6230"/>
    <x v="2"/>
    <s v=" "/>
    <n v="-102.66"/>
    <s v="Clear MG310 Pay and Dept"/>
    <x v="0"/>
    <s v="5_MG310_PD"/>
    <s v="Recipient Acct"/>
    <d v="2008-10-31T00:00:00"/>
    <d v="2008-11-06T00:00:00"/>
    <s v="Yes"/>
    <s v="X Operations Manager-Tri-County"/>
    <x v="14"/>
  </r>
  <r>
    <s v="AA"/>
    <s v="CU00"/>
    <s v="JRNL00035416"/>
    <s v="CF00-MG310-6240-8870"/>
    <s v="CF00"/>
    <s v="MG310"/>
    <s v="6240"/>
    <x v="2"/>
    <s v=" "/>
    <n v="-7.99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416"/>
    <s v="CF10-MG310-6240-8870"/>
    <s v="CF10"/>
    <s v="MG310"/>
    <s v="6240"/>
    <x v="2"/>
    <s v=" "/>
    <n v="-9.1999999999999993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416"/>
    <s v="CF00-MG310-6290-8870"/>
    <s v="CF00"/>
    <s v="MG310"/>
    <s v="6290"/>
    <x v="2"/>
    <s v=" "/>
    <n v="-20.440000000000001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416"/>
    <s v="CF10-MG310-6110-8870"/>
    <s v="CF10"/>
    <s v="MG310"/>
    <s v="6110"/>
    <x v="2"/>
    <s v=" "/>
    <n v="-715.05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5416"/>
    <s v="CF00-MG310-6220-8870"/>
    <s v="CF00"/>
    <s v="MG310"/>
    <s v="6220"/>
    <x v="2"/>
    <s v=" "/>
    <n v="-45.57"/>
    <s v="Clear MG310 Pay and Dept"/>
    <x v="0"/>
    <s v="5_MG310_PD"/>
    <s v="Recipient Acct"/>
    <d v="2008-10-31T00:00:00"/>
    <d v="2008-11-06T00:00:00"/>
    <s v="Yes"/>
    <s v="X Operations Manager-Tri-County"/>
    <x v="11"/>
  </r>
  <r>
    <s v="AA"/>
    <s v="CU00"/>
    <s v="JRNL00035416"/>
    <s v="CF10-MG310-6220-8870"/>
    <s v="CF10"/>
    <s v="MG310"/>
    <s v="6220"/>
    <x v="2"/>
    <s v=" "/>
    <n v="-52.44"/>
    <s v="Clear MG310 Pay and Dept"/>
    <x v="0"/>
    <s v="5_MG310_PD"/>
    <s v="Recipient Acct"/>
    <d v="2008-10-31T00:00:00"/>
    <d v="2008-11-06T00:00:00"/>
    <s v="Yes"/>
    <s v="X Operations Manager-Tri-County"/>
    <x v="11"/>
  </r>
  <r>
    <s v="AA"/>
    <s v="CU00"/>
    <s v="JRNL00035416"/>
    <s v="CF00-MG310-6230-8870"/>
    <s v="CF00"/>
    <s v="MG310"/>
    <s v="6230"/>
    <x v="2"/>
    <s v=" "/>
    <n v="-89.22"/>
    <s v="Clear MG310 Pay and Dept"/>
    <x v="0"/>
    <s v="5_MG310_PD"/>
    <s v="Recipient Acct"/>
    <d v="2008-10-31T00:00:00"/>
    <d v="2008-11-06T00:00:00"/>
    <s v="Yes"/>
    <s v="X Operations Manager-Tri-County"/>
    <x v="14"/>
  </r>
  <r>
    <s v="AA"/>
    <s v="CU00"/>
    <s v="JRNL00035416"/>
    <s v="CF00-MG310-6110-8870"/>
    <s v="CF00"/>
    <s v="MG310"/>
    <s v="6110"/>
    <x v="2"/>
    <s v=" "/>
    <n v="-621.41999999999996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3446"/>
    <s v="CF00-MG310-6330-8870"/>
    <s v="CF00"/>
    <s v="MG310"/>
    <s v="6330"/>
    <x v="2"/>
    <s v=" "/>
    <n v="21.3"/>
    <s v="Clear MG310 Pay and Dept"/>
    <x v="0"/>
    <s v="5_MG310_PD"/>
    <s v="Recipient Acct"/>
    <d v="2008-09-30T00:00:00"/>
    <d v="2008-10-06T00:00:00"/>
    <s v="Yes"/>
    <s v="X Operations Manager-Tri-County"/>
    <x v="5"/>
  </r>
  <r>
    <s v="AA"/>
    <s v="CU00"/>
    <s v="JRNL00033446"/>
    <s v="CF10-MG310-6330-8870"/>
    <s v="CF10"/>
    <s v="MG310"/>
    <s v="6330"/>
    <x v="2"/>
    <s v=" "/>
    <n v="14.2"/>
    <s v="Clear MG310 Pay and Dept"/>
    <x v="0"/>
    <s v="5_MG310_PD"/>
    <s v="Recipient Acct"/>
    <d v="2008-09-30T00:00:00"/>
    <d v="2008-10-06T00:00:00"/>
    <s v="Yes"/>
    <s v="X Operations Manager-Tri-County"/>
    <x v="5"/>
  </r>
  <r>
    <s v="AA"/>
    <s v="CU00"/>
    <s v="JRNL00033446"/>
    <s v="CF00-MG310-6290-8870"/>
    <s v="CF00"/>
    <s v="MG310"/>
    <s v="6290"/>
    <x v="2"/>
    <s v=" "/>
    <n v="36.92"/>
    <s v="Clear MG310 Pay and Dept"/>
    <x v="0"/>
    <s v="5_MG310_PD"/>
    <s v="Recipient Acct"/>
    <d v="2008-09-30T00:00:00"/>
    <d v="2008-10-06T00:00:00"/>
    <s v="Yes"/>
    <s v="X Operations Manager-Tri-County"/>
    <x v="9"/>
  </r>
  <r>
    <s v="AA"/>
    <s v="CU00"/>
    <s v="JRNL00033446"/>
    <s v="CF10-MG310-6290-8870"/>
    <s v="CF10"/>
    <s v="MG310"/>
    <s v="6290"/>
    <x v="2"/>
    <s v=" "/>
    <n v="24.62"/>
    <s v="Clear MG310 Pay and Dept"/>
    <x v="0"/>
    <s v="5_MG310_PD"/>
    <s v="Recipient Acct"/>
    <d v="2008-09-30T00:00:00"/>
    <d v="2008-10-06T00:00:00"/>
    <s v="Yes"/>
    <s v="X Operations Manager-Tri-County"/>
    <x v="9"/>
  </r>
  <r>
    <s v="AA"/>
    <s v="CU00"/>
    <s v="JRNL00033446"/>
    <s v="CF00-MG310-6310-8870"/>
    <s v="CF00"/>
    <s v="MG310"/>
    <s v="6310"/>
    <x v="2"/>
    <s v=" "/>
    <n v="213.49"/>
    <s v="Clear MG310 Pay and Dept"/>
    <x v="0"/>
    <s v="5_MG310_PD"/>
    <s v="Recipient Acct"/>
    <d v="2008-09-30T00:00:00"/>
    <d v="2008-10-06T00:00:00"/>
    <s v="Yes"/>
    <s v="X Operations Manager-Tri-County"/>
    <x v="8"/>
  </r>
  <r>
    <s v="AA"/>
    <s v="CU00"/>
    <s v="JRNL00033446"/>
    <s v="CF10-MG310-6310-8870"/>
    <s v="CF10"/>
    <s v="MG310"/>
    <s v="6310"/>
    <x v="2"/>
    <s v=" "/>
    <n v="142.32"/>
    <s v="Clear MG310 Pay and Dept"/>
    <x v="0"/>
    <s v="5_MG310_PD"/>
    <s v="Recipient Acct"/>
    <d v="2008-09-30T00:00:00"/>
    <d v="2008-10-06T00:00:00"/>
    <s v="Yes"/>
    <s v="X Operations Manager-Tri-County"/>
    <x v="8"/>
  </r>
  <r>
    <s v="AA"/>
    <s v="CU00"/>
    <s v="JRNL00033446"/>
    <s v="CF00-MG310-6320-8870"/>
    <s v="CF00"/>
    <s v="MG310"/>
    <s v="6320"/>
    <x v="2"/>
    <s v=" "/>
    <n v="143.04"/>
    <s v="Clear MG310 Pay and Dept"/>
    <x v="0"/>
    <s v="5_MG310_PD"/>
    <s v="Recipient Acct"/>
    <d v="2008-09-30T00:00:00"/>
    <d v="2008-10-06T00:00:00"/>
    <s v="Yes"/>
    <s v="X Operations Manager-Tri-County"/>
    <x v="4"/>
  </r>
  <r>
    <s v="AA"/>
    <s v="CU00"/>
    <s v="JRNL00033446"/>
    <s v="CF10-MG310-6320-8870"/>
    <s v="CF10"/>
    <s v="MG310"/>
    <s v="6320"/>
    <x v="2"/>
    <s v=" "/>
    <n v="95.36"/>
    <s v="Clear MG310 Pay and Dept"/>
    <x v="0"/>
    <s v="5_MG310_PD"/>
    <s v="Recipient Acct"/>
    <d v="2008-09-30T00:00:00"/>
    <d v="2008-10-06T00:00:00"/>
    <s v="Yes"/>
    <s v="X Operations Manager-Tri-County"/>
    <x v="4"/>
  </r>
  <r>
    <s v="AA"/>
    <s v="CU00"/>
    <s v="JRNL00033446"/>
    <s v="CF00-MG310-6220-8870"/>
    <s v="CF00"/>
    <s v="MG310"/>
    <s v="6220"/>
    <x v="2"/>
    <s v=" "/>
    <n v="104.16"/>
    <s v="Clear MG310 Pay and Dept"/>
    <x v="0"/>
    <s v="5_MG310_PD"/>
    <s v="Recipient Acct"/>
    <d v="2008-09-30T00:00:00"/>
    <d v="2008-10-06T00:00:00"/>
    <s v="Yes"/>
    <s v="X Operations Manager-Tri-County"/>
    <x v="11"/>
  </r>
  <r>
    <s v="AA"/>
    <s v="CU00"/>
    <s v="JRNL00033446"/>
    <s v="CF10-MG310-6220-8870"/>
    <s v="CF10"/>
    <s v="MG310"/>
    <s v="6220"/>
    <x v="2"/>
    <s v=" "/>
    <n v="69.44"/>
    <s v="Clear MG310 Pay and Dept"/>
    <x v="0"/>
    <s v="5_MG310_PD"/>
    <s v="Recipient Acct"/>
    <d v="2008-09-30T00:00:00"/>
    <d v="2008-10-06T00:00:00"/>
    <s v="Yes"/>
    <s v="X Operations Manager-Tri-County"/>
    <x v="11"/>
  </r>
  <r>
    <s v="AA"/>
    <s v="CU00"/>
    <s v="JRNL00033446"/>
    <s v="CF00-MG310-6230-8870"/>
    <s v="CF00"/>
    <s v="MG310"/>
    <s v="6230"/>
    <x v="2"/>
    <s v=" "/>
    <n v="112.5"/>
    <s v="Clear MG310 Pay and Dept"/>
    <x v="0"/>
    <s v="5_MG310_PD"/>
    <s v="Recipient Acct"/>
    <d v="2008-09-30T00:00:00"/>
    <d v="2008-10-06T00:00:00"/>
    <s v="Yes"/>
    <s v="X Operations Manager-Tri-County"/>
    <x v="14"/>
  </r>
  <r>
    <s v="AA"/>
    <s v="CU00"/>
    <s v="JRNL00033446"/>
    <s v="CF10-MG310-6230-8870"/>
    <s v="CF10"/>
    <s v="MG310"/>
    <s v="6230"/>
    <x v="2"/>
    <s v=" "/>
    <n v="75"/>
    <s v="Clear MG310 Pay and Dept"/>
    <x v="0"/>
    <s v="5_MG310_PD"/>
    <s v="Recipient Acct"/>
    <d v="2008-09-30T00:00:00"/>
    <d v="2008-10-06T00:00:00"/>
    <s v="Yes"/>
    <s v="X Operations Manager-Tri-County"/>
    <x v="14"/>
  </r>
  <r>
    <s v="AA"/>
    <s v="CU00"/>
    <s v="JRNL00033446"/>
    <s v="CF00-MG310-6240-8870"/>
    <s v="CF00"/>
    <s v="MG310"/>
    <s v="6240"/>
    <x v="2"/>
    <s v=" "/>
    <n v="7.33"/>
    <s v="Clear MG310 Pay and Dept"/>
    <x v="0"/>
    <s v="5_MG310_PD"/>
    <s v="Recipient Acct"/>
    <d v="2008-09-30T00:00:00"/>
    <d v="2008-10-06T00:00:00"/>
    <s v="Yes"/>
    <s v="X Operations Manager-Tri-County"/>
    <x v="10"/>
  </r>
  <r>
    <s v="AA"/>
    <s v="CU00"/>
    <s v="JRNL00033446"/>
    <s v="CF10-MG310-6240-8870"/>
    <s v="CF10"/>
    <s v="MG310"/>
    <s v="6240"/>
    <x v="2"/>
    <s v=" "/>
    <n v="4.88"/>
    <s v="Clear MG310 Pay and Dept"/>
    <x v="0"/>
    <s v="5_MG310_PD"/>
    <s v="Recipient Acct"/>
    <d v="2008-09-30T00:00:00"/>
    <d v="2008-10-06T00:00:00"/>
    <s v="Yes"/>
    <s v="X Operations Manager-Tri-County"/>
    <x v="10"/>
  </r>
  <r>
    <s v="AA"/>
    <s v="CU00"/>
    <s v="JRNL00033446"/>
    <s v="CF00-MG310-6110-8870"/>
    <s v="CF00"/>
    <s v="MG310"/>
    <s v="6110"/>
    <x v="2"/>
    <s v=" "/>
    <n v="1807.49"/>
    <s v="Clear MG310 Pay and Dept"/>
    <x v="0"/>
    <s v="5_MG310_PD"/>
    <s v="Recipient Acct"/>
    <d v="2008-09-30T00:00:00"/>
    <d v="2008-10-06T00:00:00"/>
    <s v="Yes"/>
    <s v="X Operations Manager-Tri-County"/>
    <x v="0"/>
  </r>
  <r>
    <s v="AA"/>
    <s v="CU00"/>
    <s v="JRNL00033446"/>
    <s v="CF10-MG310-6110-8870"/>
    <s v="CF10"/>
    <s v="MG310"/>
    <s v="6110"/>
    <x v="2"/>
    <s v=" "/>
    <n v="1205"/>
    <s v="Clear MG310 Pay and Dept"/>
    <x v="0"/>
    <s v="5_MG310_PD"/>
    <s v="Recipient Acct"/>
    <d v="2008-09-30T00:00:00"/>
    <d v="2008-10-06T00:00:00"/>
    <s v="Yes"/>
    <s v="X Operations Manager-Tri-County"/>
    <x v="0"/>
  </r>
  <r>
    <s v="AA"/>
    <s v="CU00"/>
    <s v="JRNL00031503"/>
    <s v="CF10-MG310-6320-8870"/>
    <s v="CF10"/>
    <s v="MG310"/>
    <s v="6320"/>
    <x v="2"/>
    <s v=" "/>
    <n v="158.93"/>
    <s v="Clear MG310 Pay and Dept"/>
    <x v="0"/>
    <s v="5_MG310_PD"/>
    <s v="Recipient Acct"/>
    <d v="2008-08-31T00:00:00"/>
    <d v="2008-09-05T00:00:00"/>
    <s v="Yes"/>
    <s v="X Operations Manager-Tri-County"/>
    <x v="4"/>
  </r>
  <r>
    <s v="AA"/>
    <s v="CU00"/>
    <s v="JRNL00031503"/>
    <s v="CF20-MG310-6320-8870"/>
    <s v="CF20"/>
    <s v="MG310"/>
    <s v="6320"/>
    <x v="2"/>
    <s v=" "/>
    <n v="31.79"/>
    <s v="Clear MG310 Pay and Dept"/>
    <x v="0"/>
    <s v="5_MG310_PD"/>
    <s v="Recipient Acct"/>
    <d v="2008-08-31T00:00:00"/>
    <d v="2008-09-05T00:00:00"/>
    <s v="Yes"/>
    <s v="X Operations Manager-Tri-County"/>
    <x v="4"/>
  </r>
  <r>
    <s v="AA"/>
    <s v="CU00"/>
    <s v="JRNL00031503"/>
    <s v="CF10-MG310-6330-8870"/>
    <s v="CF10"/>
    <s v="MG310"/>
    <s v="6330"/>
    <x v="2"/>
    <s v=" "/>
    <n v="23.67"/>
    <s v="Clear MG310 Pay and Dept"/>
    <x v="0"/>
    <s v="5_MG310_PD"/>
    <s v="Recipient Acct"/>
    <d v="2008-08-31T00:00:00"/>
    <d v="2008-09-05T00:00:00"/>
    <s v="Yes"/>
    <s v="X Operations Manager-Tri-County"/>
    <x v="5"/>
  </r>
  <r>
    <s v="AA"/>
    <s v="CU00"/>
    <s v="JRNL00031503"/>
    <s v="CF20-MG310-6330-8870"/>
    <s v="CF20"/>
    <s v="MG310"/>
    <s v="6330"/>
    <x v="2"/>
    <s v=" "/>
    <n v="4.7300000000000004"/>
    <s v="Clear MG310 Pay and Dept"/>
    <x v="0"/>
    <s v="5_MG310_PD"/>
    <s v="Recipient Acct"/>
    <d v="2008-08-31T00:00:00"/>
    <d v="2008-09-05T00:00:00"/>
    <s v="Yes"/>
    <s v="X Operations Manager-Tri-County"/>
    <x v="5"/>
  </r>
  <r>
    <s v="AA"/>
    <s v="CU00"/>
    <s v="JRNL00031503"/>
    <s v="CF20-MG310-6290-8870"/>
    <s v="CF20"/>
    <s v="MG310"/>
    <s v="6290"/>
    <x v="2"/>
    <s v=" "/>
    <n v="80.25"/>
    <s v="Clear MG310 Pay and Dept"/>
    <x v="0"/>
    <s v="5_MG310_PD"/>
    <s v="Recipient Acct"/>
    <d v="2008-08-31T00:00:00"/>
    <d v="2008-09-05T00:00:00"/>
    <s v="Yes"/>
    <s v="X Operations Manager-Tri-County"/>
    <x v="9"/>
  </r>
  <r>
    <s v="AA"/>
    <s v="CU00"/>
    <s v="JRNL00031503"/>
    <s v="CF10-MG310-6310-8870"/>
    <s v="CF10"/>
    <s v="MG310"/>
    <s v="6310"/>
    <x v="2"/>
    <s v=" "/>
    <n v="231.22"/>
    <s v="Clear MG310 Pay and Dept"/>
    <x v="0"/>
    <s v="5_MG310_PD"/>
    <s v="Recipient Acct"/>
    <d v="2008-08-31T00:00:00"/>
    <d v="2008-09-05T00:00:00"/>
    <s v="Yes"/>
    <s v="X Operations Manager-Tri-County"/>
    <x v="8"/>
  </r>
  <r>
    <s v="CF-ADJ"/>
    <s v="3000"/>
    <s v="FLJE00019583"/>
    <s v="CF00-OP300-7290-8900"/>
    <s v="CF00"/>
    <s v="OP300"/>
    <s v="7290"/>
    <x v="4"/>
    <s v=""/>
    <n v="-979.45"/>
    <s v="THE AVANTI COMPANY, INC"/>
    <x v="0"/>
    <s v=""/>
    <s v="FLJE00019583"/>
    <d v="2008-04-16T00:00:00"/>
    <d v="2008-05-01T00:00:00"/>
    <s v="Yes"/>
    <s v="X Engineering and Measurement"/>
    <x v="3"/>
  </r>
  <r>
    <s v="PD"/>
    <s v="3000"/>
    <s v="FLJE00019506"/>
    <s v="CF00-OP300-6110-8900"/>
    <s v="CF00"/>
    <s v="OP300"/>
    <s v="6110"/>
    <x v="4"/>
    <s v=""/>
    <n v="81.44"/>
    <s v="PDTR-0816CUCW"/>
    <x v="0"/>
    <s v="FVN00837"/>
    <s v="FLJE00019506"/>
    <d v="2008-04-17T00:00:00"/>
    <d v="2008-04-17T00:00:00"/>
    <s v="Yes"/>
    <s v="X Engineering and Measurement"/>
    <x v="0"/>
  </r>
  <r>
    <s v="PD"/>
    <s v="3000"/>
    <s v="FLJE00019506"/>
    <s v="CF00-OP300-6110-8910"/>
    <s v="CF00"/>
    <s v="OP300"/>
    <s v="6110"/>
    <x v="5"/>
    <s v=""/>
    <n v="162.88"/>
    <s v="PDTR-0816CUCW"/>
    <x v="0"/>
    <s v="FVN00837"/>
    <s v="FLJE00019506"/>
    <d v="2008-04-17T00:00:00"/>
    <d v="2008-04-17T00:00:00"/>
    <s v="Yes"/>
    <s v="X Engineering and Measurement"/>
    <x v="0"/>
  </r>
  <r>
    <s v="PD"/>
    <s v="3000"/>
    <s v="FLJE00019506"/>
    <s v="CF00-OP300-6110-8870"/>
    <s v="CF00"/>
    <s v="OP300"/>
    <s v="6110"/>
    <x v="2"/>
    <s v=""/>
    <n v="18.05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00-OP300-6110-8890"/>
    <s v="CF00"/>
    <s v="OP300"/>
    <s v="6110"/>
    <x v="1"/>
    <s v=""/>
    <n v="90.25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00-OP300-6110-8890"/>
    <s v="CF00"/>
    <s v="OP300"/>
    <s v="6110"/>
    <x v="1"/>
    <s v=""/>
    <n v="216.6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00-OP300-6110-8900"/>
    <s v="CF00"/>
    <s v="OP300"/>
    <s v="6110"/>
    <x v="4"/>
    <s v=""/>
    <n v="126.35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00-OP300-6110-8910"/>
    <s v="CF00"/>
    <s v="OP300"/>
    <s v="6110"/>
    <x v="5"/>
    <s v=""/>
    <n v="36.1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00-OP300-6110-8940"/>
    <s v="CF00"/>
    <s v="OP300"/>
    <s v="6110"/>
    <x v="6"/>
    <s v=""/>
    <n v="18.05"/>
    <s v="PDTR-0816CUCW"/>
    <x v="0"/>
    <s v="FVN00596"/>
    <s v="FLJE00019506"/>
    <d v="2008-04-17T00:00:00"/>
    <d v="2008-04-17T00:00:00"/>
    <s v="Yes"/>
    <s v="X Engineering and Measurement"/>
    <x v="0"/>
  </r>
  <r>
    <s v="PD"/>
    <s v="3000"/>
    <s v="FLJE00019506"/>
    <s v="CF10-OP310-6110-8920"/>
    <s v="CF10"/>
    <s v="OP310"/>
    <s v="6110"/>
    <x v="0"/>
    <s v=""/>
    <n v="40.68"/>
    <s v="PDTR-0816CUCW"/>
    <x v="0"/>
    <s v="FVN00293"/>
    <s v="FLJE00019506"/>
    <d v="2008-04-17T00:00:00"/>
    <d v="2008-04-17T00:00:00"/>
    <s v="Yes"/>
    <s v="X Operations-Tri-County"/>
    <x v="0"/>
  </r>
  <r>
    <s v="AA"/>
    <s v="CU00"/>
    <s v="JRNL00031503"/>
    <s v="CF20-MG310-6310-8870"/>
    <s v="CF20"/>
    <s v="MG310"/>
    <s v="6310"/>
    <x v="2"/>
    <s v=" "/>
    <n v="46.24"/>
    <s v="Clear MG310 Pay and Dept"/>
    <x v="0"/>
    <s v="5_MG310_PD"/>
    <s v="Recipient Acct"/>
    <d v="2008-08-31T00:00:00"/>
    <d v="2008-09-05T00:00:00"/>
    <s v="Yes"/>
    <s v="X Operations Manager-Tri-County"/>
    <x v="8"/>
  </r>
  <r>
    <s v="AA"/>
    <s v="CU00"/>
    <s v="JRNL00035387"/>
    <s v="CF10-MG310-6320-8870"/>
    <s v="CF10"/>
    <s v="MG310"/>
    <s v="6320"/>
    <x v="2"/>
    <s v=" "/>
    <n v="43.5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387"/>
    <s v="CF00-MG310-6330-8870"/>
    <s v="CF00"/>
    <s v="MG310"/>
    <s v="6330"/>
    <x v="2"/>
    <s v=" "/>
    <n v="5.62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387"/>
    <s v="CF10-MG310-6330-8870"/>
    <s v="CF10"/>
    <s v="MG310"/>
    <s v="6330"/>
    <x v="2"/>
    <s v=" "/>
    <n v="6.47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387"/>
    <s v="CF00-MG310-6390-8870"/>
    <s v="CF00"/>
    <s v="MG310"/>
    <s v="6390"/>
    <x v="2"/>
    <s v=" "/>
    <n v="11.47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5387"/>
    <s v="CF10-MG310-6290-8870"/>
    <s v="CF10"/>
    <s v="MG310"/>
    <s v="6290"/>
    <x v="2"/>
    <s v=" "/>
    <n v="23.52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387"/>
    <s v="CF00-MG310-6310-8870"/>
    <s v="CF00"/>
    <s v="MG310"/>
    <s v="6310"/>
    <x v="2"/>
    <s v=" "/>
    <n v="60.02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35387"/>
    <s v="CF10-MG310-6310-8870"/>
    <s v="CF10"/>
    <s v="MG310"/>
    <s v="6310"/>
    <x v="2"/>
    <s v=" "/>
    <n v="69.06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35387"/>
    <s v="CF00-MG310-6320-8870"/>
    <s v="CF00"/>
    <s v="MG310"/>
    <s v="6320"/>
    <x v="2"/>
    <s v=" "/>
    <n v="37.8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387"/>
    <s v="CF10-MG310-6230-8870"/>
    <s v="CF10"/>
    <s v="MG310"/>
    <s v="6230"/>
    <x v="2"/>
    <s v=" "/>
    <n v="102.66"/>
    <s v="Clear MG310 Pay and Dept"/>
    <x v="0"/>
    <s v="5_MG310_PD"/>
    <s v="Recipient Acct"/>
    <d v="2008-10-31T00:00:00"/>
    <d v="2008-11-06T00:00:00"/>
    <s v="Yes"/>
    <s v="X Operations Manager-Tri-County"/>
    <x v="14"/>
  </r>
  <r>
    <s v="AA"/>
    <s v="CU00"/>
    <s v="JRNL00035387"/>
    <s v="CF00-MG310-6240-8870"/>
    <s v="CF00"/>
    <s v="MG310"/>
    <s v="6240"/>
    <x v="2"/>
    <s v=" "/>
    <n v="7.99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387"/>
    <s v="CF10-MG310-6240-8870"/>
    <s v="CF10"/>
    <s v="MG310"/>
    <s v="6240"/>
    <x v="2"/>
    <s v=" "/>
    <n v="9.1999999999999993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387"/>
    <s v="CF00-MG310-6290-8870"/>
    <s v="CF00"/>
    <s v="MG310"/>
    <s v="6290"/>
    <x v="2"/>
    <s v=" "/>
    <n v="20.440000000000001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387"/>
    <s v="CF10-MG310-6110-8870"/>
    <s v="CF10"/>
    <s v="MG310"/>
    <s v="6110"/>
    <x v="2"/>
    <s v=" "/>
    <n v="715.05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5387"/>
    <s v="CF00-MG310-6220-8870"/>
    <s v="CF00"/>
    <s v="MG310"/>
    <s v="6220"/>
    <x v="2"/>
    <s v=" "/>
    <n v="45.57"/>
    <s v="Clear MG310 Pay and Dept"/>
    <x v="0"/>
    <s v="5_MG310_PD"/>
    <s v="Recipient Acct"/>
    <d v="2008-10-31T00:00:00"/>
    <d v="2008-11-06T00:00:00"/>
    <s v="Yes"/>
    <s v="X Operations Manager-Tri-County"/>
    <x v="11"/>
  </r>
  <r>
    <s v="AA"/>
    <s v="CU00"/>
    <s v="JRNL00035387"/>
    <s v="CF10-MG310-6220-8870"/>
    <s v="CF10"/>
    <s v="MG310"/>
    <s v="6220"/>
    <x v="2"/>
    <s v=" "/>
    <n v="52.44"/>
    <s v="Clear MG310 Pay and Dept"/>
    <x v="0"/>
    <s v="5_MG310_PD"/>
    <s v="Recipient Acct"/>
    <d v="2008-10-31T00:00:00"/>
    <d v="2008-11-06T00:00:00"/>
    <s v="Yes"/>
    <s v="X Operations Manager-Tri-County"/>
    <x v="11"/>
  </r>
  <r>
    <s v="AA"/>
    <s v="CU00"/>
    <s v="JRNL00035387"/>
    <s v="CF00-MG310-6230-8870"/>
    <s v="CF00"/>
    <s v="MG310"/>
    <s v="6230"/>
    <x v="2"/>
    <s v=" "/>
    <n v="89.22"/>
    <s v="Clear MG310 Pay and Dept"/>
    <x v="0"/>
    <s v="5_MG310_PD"/>
    <s v="Recipient Acct"/>
    <d v="2008-10-31T00:00:00"/>
    <d v="2008-11-06T00:00:00"/>
    <s v="Yes"/>
    <s v="X Operations Manager-Tri-County"/>
    <x v="14"/>
  </r>
  <r>
    <s v="AA"/>
    <s v="CU00"/>
    <s v="JRNL00035387"/>
    <s v="CF00-MG310-6110-8870"/>
    <s v="CF00"/>
    <s v="MG310"/>
    <s v="6110"/>
    <x v="2"/>
    <s v=" "/>
    <n v="621.41999999999996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5438"/>
    <s v="CF10-MG310-6320-8870"/>
    <s v="CF10"/>
    <s v="MG310"/>
    <s v="6320"/>
    <x v="2"/>
    <s v=" "/>
    <n v="43.5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438"/>
    <s v="CF00-MG310-6330-8870"/>
    <s v="CF00"/>
    <s v="MG310"/>
    <s v="6330"/>
    <x v="2"/>
    <s v=" "/>
    <n v="5.62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438"/>
    <s v="CF10-MG310-6330-8870"/>
    <s v="CF10"/>
    <s v="MG310"/>
    <s v="6330"/>
    <x v="2"/>
    <s v=" "/>
    <n v="6.47"/>
    <s v="Clear MG310 Pay and Dept"/>
    <x v="0"/>
    <s v="5_MG310_PD"/>
    <s v="Recipient Acct"/>
    <d v="2008-10-31T00:00:00"/>
    <d v="2008-11-06T00:00:00"/>
    <s v="Yes"/>
    <s v="X Operations Manager-Tri-County"/>
    <x v="5"/>
  </r>
  <r>
    <s v="AA"/>
    <s v="CU00"/>
    <s v="JRNL00035438"/>
    <s v="CF00-MG310-6390-8870"/>
    <s v="CF00"/>
    <s v="MG310"/>
    <s v="6390"/>
    <x v="2"/>
    <s v=" "/>
    <n v="11.47"/>
    <s v="Clear MG310 Pay and Dept"/>
    <x v="0"/>
    <s v="5_MG310_PD"/>
    <s v="Recipient Acct"/>
    <d v="2008-10-31T00:00:00"/>
    <d v="2008-11-06T00:00:00"/>
    <s v="Yes"/>
    <s v="X Operations Manager-Tri-County"/>
    <x v="7"/>
  </r>
  <r>
    <s v="AA"/>
    <s v="CU00"/>
    <s v="JRNL00035438"/>
    <s v="CF10-MG310-6290-8870"/>
    <s v="CF10"/>
    <s v="MG310"/>
    <s v="6290"/>
    <x v="2"/>
    <s v=" "/>
    <n v="23.52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438"/>
    <s v="CF00-MG310-6310-8870"/>
    <s v="CF00"/>
    <s v="MG310"/>
    <s v="6310"/>
    <x v="2"/>
    <s v=" "/>
    <n v="60.02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35438"/>
    <s v="CF10-MG310-6310-8870"/>
    <s v="CF10"/>
    <s v="MG310"/>
    <s v="6310"/>
    <x v="2"/>
    <s v=" "/>
    <n v="69.06"/>
    <s v="Clear MG310 Pay and Dept"/>
    <x v="0"/>
    <s v="5_MG310_PD"/>
    <s v="Recipient Acct"/>
    <d v="2008-10-31T00:00:00"/>
    <d v="2008-11-06T00:00:00"/>
    <s v="Yes"/>
    <s v="X Operations Manager-Tri-County"/>
    <x v="8"/>
  </r>
  <r>
    <s v="AA"/>
    <s v="CU00"/>
    <s v="JRNL00035438"/>
    <s v="CF00-MG310-6320-8870"/>
    <s v="CF00"/>
    <s v="MG310"/>
    <s v="6320"/>
    <x v="2"/>
    <s v=" "/>
    <n v="37.81"/>
    <s v="Clear MG310 Pay and Dept"/>
    <x v="0"/>
    <s v="5_MG310_PD"/>
    <s v="Recipient Acct"/>
    <d v="2008-10-31T00:00:00"/>
    <d v="2008-11-06T00:00:00"/>
    <s v="Yes"/>
    <s v="X Operations Manager-Tri-County"/>
    <x v="4"/>
  </r>
  <r>
    <s v="AA"/>
    <s v="CU00"/>
    <s v="JRNL00035438"/>
    <s v="CF10-MG310-6230-8870"/>
    <s v="CF10"/>
    <s v="MG310"/>
    <s v="6230"/>
    <x v="2"/>
    <s v=" "/>
    <n v="102.66"/>
    <s v="Clear MG310 Pay and Dept"/>
    <x v="0"/>
    <s v="5_MG310_PD"/>
    <s v="Recipient Acct"/>
    <d v="2008-10-31T00:00:00"/>
    <d v="2008-11-06T00:00:00"/>
    <s v="Yes"/>
    <s v="X Operations Manager-Tri-County"/>
    <x v="14"/>
  </r>
  <r>
    <s v="PD"/>
    <s v="3000"/>
    <s v="FLJE00019506"/>
    <s v="CF10-OP310-6110-8920"/>
    <s v="CF10"/>
    <s v="OP310"/>
    <s v="6110"/>
    <x v="0"/>
    <s v=""/>
    <n v="77.48"/>
    <s v="PDTR-0816CUCW"/>
    <x v="0"/>
    <s v="FVN00231"/>
    <s v="FLJE00019506"/>
    <d v="2008-04-17T00:00:00"/>
    <d v="2008-04-17T00:00:00"/>
    <s v="Yes"/>
    <s v="X Operations-Tri-County"/>
    <x v="0"/>
  </r>
  <r>
    <s v="PD"/>
    <s v="3000"/>
    <s v="FLJE00019506"/>
    <s v="CF10-OP310-6110-8940"/>
    <s v="CF10"/>
    <s v="OP310"/>
    <s v="6110"/>
    <x v="6"/>
    <s v=""/>
    <n v="163.08000000000001"/>
    <s v="PDTR-0816CUCW"/>
    <x v="0"/>
    <s v="FVN05485"/>
    <s v="FLJE00019506"/>
    <d v="2008-04-17T00:00:00"/>
    <d v="2008-04-17T00:00:00"/>
    <s v="Yes"/>
    <s v="X Operations-Tri-County"/>
    <x v="0"/>
  </r>
  <r>
    <s v="PD"/>
    <s v="3000"/>
    <s v="FLJE00019506"/>
    <s v="CF20-OP320-6110-8910"/>
    <s v="CF20"/>
    <s v="OP320"/>
    <s v="6110"/>
    <x v="5"/>
    <s v=""/>
    <n v="55.04"/>
    <s v="PDTR-0816CUCW"/>
    <x v="0"/>
    <s v="FVN05535"/>
    <s v="FLJE00019506"/>
    <d v="2008-04-17T00:00:00"/>
    <d v="2008-04-17T00:00:00"/>
    <s v="Yes"/>
    <s v="X Operations-Citrus County"/>
    <x v="0"/>
  </r>
  <r>
    <s v="SYS-IV"/>
    <s v="3000"/>
    <s v="FLJE00018381"/>
    <s v="CF10-FC300-7830-8870"/>
    <s v="CF10"/>
    <s v="FC300"/>
    <s v="7830"/>
    <x v="2"/>
    <s v=""/>
    <n v="229.28"/>
    <s v="GL Inv. Adjustment:2731"/>
    <x v="0"/>
    <s v=""/>
    <s v=""/>
    <d v="2008-01-02T00:00:00"/>
    <d v="2008-01-02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269.05"/>
    <s v="GL Inv. Adjustment:2732"/>
    <x v="0"/>
    <s v=""/>
    <s v=""/>
    <d v="2008-01-02T00:00:00"/>
    <d v="2008-01-02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42.3"/>
    <s v="GL Inv. Adjustment:2733"/>
    <x v="0"/>
    <s v=""/>
    <s v=""/>
    <d v="2008-01-02T00:00:00"/>
    <d v="2008-01-02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4.28"/>
    <s v="GL Inv. Adjustment:2838"/>
    <x v="0"/>
    <s v=""/>
    <s v=""/>
    <d v="2008-04-24T00:00:00"/>
    <d v="2008-04-25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41.22"/>
    <s v="GL Inv. Adjustment:2840"/>
    <x v="0"/>
    <s v=""/>
    <s v=""/>
    <d v="2008-04-30T00:00:00"/>
    <d v="2008-04-30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236.53"/>
    <s v="GL Inv. Adjustment:2799"/>
    <x v="0"/>
    <s v=""/>
    <s v=""/>
    <d v="2008-02-25T00:00:00"/>
    <d v="2008-02-25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27.05"/>
    <s v="GL Inv. Adjustment:2775"/>
    <x v="0"/>
    <s v=""/>
    <s v=""/>
    <d v="2008-02-20T00:00:00"/>
    <d v="2008-02-20T00:00:00"/>
    <s v="Yes"/>
    <s v="X Facilities-Florida"/>
    <x v="2"/>
  </r>
  <r>
    <s v="SYS-IV"/>
    <s v="3000"/>
    <s v="FLJE00019198"/>
    <s v="CF10-FC300-7830-8870"/>
    <s v="CF10"/>
    <s v="FC300"/>
    <s v="7830"/>
    <x v="2"/>
    <s v=""/>
    <n v="5.37"/>
    <s v="GL Inv. Adjustment:2824"/>
    <x v="0"/>
    <s v=""/>
    <s v=""/>
    <d v="2008-03-25T00:00:00"/>
    <d v="2008-03-25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14.4"/>
    <s v="GL Inv. Adjustment:2773"/>
    <x v="0"/>
    <s v=""/>
    <s v=""/>
    <d v="2008-02-20T00:00:00"/>
    <d v="2008-02-20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11.7"/>
    <s v="GL Inv. Adjustment:2774"/>
    <x v="0"/>
    <s v=""/>
    <s v=""/>
    <d v="2008-02-20T00:00:00"/>
    <d v="2008-02-20T00:00:00"/>
    <s v="Yes"/>
    <s v="X Facilities-Florida"/>
    <x v="2"/>
  </r>
  <r>
    <s v="SYS-IV"/>
    <s v="3000"/>
    <s v="FLJE00019197"/>
    <s v="CF10-FC300-7830-8870"/>
    <s v="CF10"/>
    <s v="FC300"/>
    <s v="7830"/>
    <x v="2"/>
    <s v=""/>
    <n v="70.510000000000005"/>
    <s v="GL Inv. Adjustment:2822"/>
    <x v="0"/>
    <s v=""/>
    <s v=""/>
    <d v="2008-03-24T00:00:00"/>
    <d v="2008-03-25T00:00:00"/>
    <s v="Yes"/>
    <s v="X Facilities-Florida"/>
    <x v="2"/>
  </r>
  <r>
    <s v="SYS-IV"/>
    <s v="3000"/>
    <s v="FLJE00019197"/>
    <s v="CF10-FC300-7830-8870"/>
    <s v="CF10"/>
    <s v="FC300"/>
    <s v="7830"/>
    <x v="2"/>
    <s v=""/>
    <n v="67.260000000000005"/>
    <s v="GL Inv. Adjustment:2823"/>
    <x v="0"/>
    <s v=""/>
    <s v=""/>
    <d v="2008-03-24T00:00:00"/>
    <d v="2008-03-25T00:00:00"/>
    <s v="Yes"/>
    <s v="X Facilities-Florida"/>
    <x v="2"/>
  </r>
  <r>
    <s v="SYS-IV"/>
    <s v="3000"/>
    <s v="FLJE00018912"/>
    <s v="CF10-FC300-7830-8870"/>
    <s v="CF10"/>
    <s v="FC300"/>
    <s v="7830"/>
    <x v="2"/>
    <s v=""/>
    <n v="26.67"/>
    <s v="GL Inv. Adjustment:2781"/>
    <x v="0"/>
    <s v=""/>
    <s v=""/>
    <d v="2008-02-20T00:00:00"/>
    <d v="2008-02-20T00:00:00"/>
    <s v="Yes"/>
    <s v="X Facilities-Florida"/>
    <x v="2"/>
  </r>
  <r>
    <s v="SYS-IV"/>
    <s v="3000"/>
    <s v="FLJE00018661"/>
    <s v="CF10-FC300-7830-8870"/>
    <s v="CF10"/>
    <s v="FC300"/>
    <s v="7830"/>
    <x v="2"/>
    <s v=""/>
    <n v="17.649999999999999"/>
    <s v="GL Inv. Adjustment:2771"/>
    <x v="0"/>
    <s v=""/>
    <s v=""/>
    <d v="2008-01-29T00:00:00"/>
    <d v="2008-01-29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2.56"/>
    <s v="GL Inv. Adjustment:2738"/>
    <x v="0"/>
    <s v=""/>
    <s v=""/>
    <d v="2008-01-02T00:00:00"/>
    <d v="2008-01-02T00:00:00"/>
    <s v="Yes"/>
    <s v="X Facilities-Florida"/>
    <x v="2"/>
  </r>
  <r>
    <s v="AA"/>
    <s v="CU00"/>
    <s v="JRNL00035416"/>
    <s v="CF10-OP310-6240-8920"/>
    <s v="CF10"/>
    <s v="OP310"/>
    <s v="6240"/>
    <x v="0"/>
    <s v=" "/>
    <n v="2.2200000000000002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10-OP310-6240-8930"/>
    <s v="CF10"/>
    <s v="OP310"/>
    <s v="6240"/>
    <x v="3"/>
    <s v=" "/>
    <n v="23.21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20-OP310-6210-8940"/>
    <s v="CF20"/>
    <s v="OP310"/>
    <s v="6210"/>
    <x v="6"/>
    <s v=" "/>
    <n v="-0.03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00-OP310-6240-8870"/>
    <s v="CF00"/>
    <s v="OP310"/>
    <s v="6240"/>
    <x v="2"/>
    <s v=" "/>
    <n v="16.8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16"/>
    <s v="CF10-OP310-6210-8870"/>
    <s v="CF10"/>
    <s v="OP310"/>
    <s v="6210"/>
    <x v="2"/>
    <s v=" "/>
    <n v="-1.8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10-OP310-6210-8920"/>
    <s v="CF10"/>
    <s v="OP310"/>
    <s v="6210"/>
    <x v="0"/>
    <s v=" "/>
    <n v="-7.0000000000000007E-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10-OP310-6210-8930"/>
    <s v="CF10"/>
    <s v="OP310"/>
    <s v="6210"/>
    <x v="3"/>
    <s v=" "/>
    <n v="-0.78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10-OP310-6210-8940"/>
    <s v="CF10"/>
    <s v="OP310"/>
    <s v="6210"/>
    <x v="6"/>
    <s v=" "/>
    <n v="-0.11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20-OP310-6210-8890"/>
    <s v="CF20"/>
    <s v="OP310"/>
    <s v="6210"/>
    <x v="1"/>
    <s v=" "/>
    <n v="-0.04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16"/>
    <s v="CF00-OP310-6210-8870"/>
    <s v="CF00"/>
    <s v="OP310"/>
    <s v="6210"/>
    <x v="2"/>
    <s v=" "/>
    <n v="-0.56000000000000005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00-MG310-6240-8870"/>
    <s v="CF00"/>
    <s v="MG310"/>
    <s v="6240"/>
    <x v="2"/>
    <s v=" "/>
    <n v="7.99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438"/>
    <s v="CF10-MG310-6240-8870"/>
    <s v="CF10"/>
    <s v="MG310"/>
    <s v="6240"/>
    <x v="2"/>
    <s v=" "/>
    <n v="9.1999999999999993"/>
    <s v="Clear MG310 Pay and Dept"/>
    <x v="0"/>
    <s v="5_MG310_PD"/>
    <s v="Recipient Acct"/>
    <d v="2008-10-31T00:00:00"/>
    <d v="2008-11-06T00:00:00"/>
    <s v="Yes"/>
    <s v="X Operations Manager-Tri-County"/>
    <x v="10"/>
  </r>
  <r>
    <s v="AA"/>
    <s v="CU00"/>
    <s v="JRNL00035438"/>
    <s v="CF00-MG310-6290-8870"/>
    <s v="CF00"/>
    <s v="MG310"/>
    <s v="6290"/>
    <x v="2"/>
    <s v=" "/>
    <n v="20.440000000000001"/>
    <s v="Clear MG310 Pay and Dept"/>
    <x v="0"/>
    <s v="5_MG310_PD"/>
    <s v="Recipient Acct"/>
    <d v="2008-10-31T00:00:00"/>
    <d v="2008-11-06T00:00:00"/>
    <s v="Yes"/>
    <s v="X Operations Manager-Tri-County"/>
    <x v="9"/>
  </r>
  <r>
    <s v="AA"/>
    <s v="CU00"/>
    <s v="JRNL00035438"/>
    <s v="CF10-MG310-6110-8870"/>
    <s v="CF10"/>
    <s v="MG310"/>
    <s v="6110"/>
    <x v="2"/>
    <s v=" "/>
    <n v="715.05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5438"/>
    <s v="CF00-MG310-6220-8870"/>
    <s v="CF00"/>
    <s v="MG310"/>
    <s v="6220"/>
    <x v="2"/>
    <s v=" "/>
    <n v="45.57"/>
    <s v="Clear MG310 Pay and Dept"/>
    <x v="0"/>
    <s v="5_MG310_PD"/>
    <s v="Recipient Acct"/>
    <d v="2008-10-31T00:00:00"/>
    <d v="2008-11-06T00:00:00"/>
    <s v="Yes"/>
    <s v="X Operations Manager-Tri-County"/>
    <x v="11"/>
  </r>
  <r>
    <s v="PY"/>
    <s v="CU00"/>
    <s v="JRNL00027097"/>
    <s v="CF10-OP310-6110-8930"/>
    <s v="CF10"/>
    <s v="OP310"/>
    <s v="6110"/>
    <x v="3"/>
    <s v=""/>
    <n v="51.02"/>
    <s v="CU W23-Salaries"/>
    <x v="0"/>
    <s v=""/>
    <s v="JRNL00027097"/>
    <d v="2008-06-06T00:00:00"/>
    <d v="2008-07-01T00:00:00"/>
    <s v="Yes"/>
    <s v="X Operations-Tri-County"/>
    <x v="0"/>
  </r>
  <r>
    <s v="PY"/>
    <s v="CU00"/>
    <s v="JRNL00027097"/>
    <s v="CF10-OP310-6110-8870"/>
    <s v="CF10"/>
    <s v="OP310"/>
    <s v="6110"/>
    <x v="2"/>
    <s v=""/>
    <n v="882.63"/>
    <s v="CU W23-Salaries"/>
    <x v="0"/>
    <s v=""/>
    <s v="JRNL00027097"/>
    <d v="2008-06-06T00:00:00"/>
    <d v="2008-07-01T00:00:00"/>
    <s v="Yes"/>
    <s v="X Operations-Tri-County"/>
    <x v="0"/>
  </r>
  <r>
    <s v="PY"/>
    <s v="CU00"/>
    <s v="JRNL00027097"/>
    <s v="CF10-OP310-6110-8920"/>
    <s v="CF10"/>
    <s v="OP310"/>
    <s v="6110"/>
    <x v="0"/>
    <s v=""/>
    <n v="27.12"/>
    <s v="CU W23-Salaries"/>
    <x v="0"/>
    <s v=""/>
    <s v="JRNL00027097"/>
    <d v="2008-06-06T00:00:00"/>
    <d v="2008-07-01T00:00:00"/>
    <s v="Yes"/>
    <s v="X Operations-Tri-County"/>
    <x v="0"/>
  </r>
  <r>
    <s v="E4SE-ADJ"/>
    <s v="CU00"/>
    <s v="JRNL00038749"/>
    <s v="CF10-FC300-7830-8920"/>
    <s v="CF10"/>
    <s v="FC300"/>
    <s v="7830"/>
    <x v="0"/>
    <s v=""/>
    <n v="61.08"/>
    <s v="FLS200"/>
    <x v="0"/>
    <s v=""/>
    <s v="JRNL00038749"/>
    <d v="2008-12-31T00:00:00"/>
    <d v="2009-01-06T00:00:00"/>
    <s v="Yes"/>
    <s v="X Facilities-Florida"/>
    <x v="2"/>
  </r>
  <r>
    <s v="AA"/>
    <s v="CU00"/>
    <s v="JRNL00029576"/>
    <s v="CF00-OP310-6110-8870"/>
    <s v="CF00"/>
    <s v="OP310"/>
    <s v="6110"/>
    <x v="2"/>
    <s v=" "/>
    <n v="-43.2"/>
    <s v="OP310_Payroll Accrual 1A"/>
    <x v="0"/>
    <s v="8_OP310_PA1A"/>
    <s v="JRNL00029387"/>
    <d v="2008-08-31T00:00:00"/>
    <d v="2008-09-05T00:00:00"/>
    <s v="Yes"/>
    <s v="X Operations-Tri-County"/>
    <x v="0"/>
  </r>
  <r>
    <s v="AA"/>
    <s v="CU00"/>
    <s v="JRNL00029576"/>
    <s v="CF10-OP310-6110-8870"/>
    <s v="CF10"/>
    <s v="OP310"/>
    <s v="6110"/>
    <x v="2"/>
    <s v=" "/>
    <n v="-475.25"/>
    <s v="OP310_Payroll Accrual 1A"/>
    <x v="0"/>
    <s v="8_OP310_PA1A"/>
    <s v="JRNL00029387"/>
    <d v="2008-08-31T00:00:00"/>
    <d v="2008-09-05T00:00:00"/>
    <s v="Yes"/>
    <s v="X Operations-Tri-County"/>
    <x v="0"/>
  </r>
  <r>
    <s v="AA"/>
    <s v="CU00"/>
    <s v="JRNL00029576"/>
    <s v="CF10-OP310-6110-8920"/>
    <s v="CF10"/>
    <s v="OP310"/>
    <s v="6110"/>
    <x v="0"/>
    <s v=" "/>
    <n v="-57.37"/>
    <s v="OP310_Payroll Accrual 1A"/>
    <x v="0"/>
    <s v="8_OP310_PA1A"/>
    <s v="JRNL00029387"/>
    <d v="2008-08-31T00:00:00"/>
    <d v="2008-09-05T00:00:00"/>
    <s v="Yes"/>
    <s v="X Operations-Tri-County"/>
    <x v="0"/>
  </r>
  <r>
    <s v="AA"/>
    <s v="CU00"/>
    <s v="JRNL00029576"/>
    <s v="CF10-OP310-6110-8930"/>
    <s v="CF10"/>
    <s v="OP310"/>
    <s v="6110"/>
    <x v="3"/>
    <s v=" "/>
    <n v="-190.15"/>
    <s v="OP310_Payroll Accrual 1A"/>
    <x v="0"/>
    <s v="8_OP310_PA1A"/>
    <s v="JRNL00029387"/>
    <d v="2008-08-31T00:00:00"/>
    <d v="2008-09-05T00:00:00"/>
    <s v="Yes"/>
    <s v="X Operations-Tri-County"/>
    <x v="0"/>
  </r>
  <r>
    <s v="AA"/>
    <s v="3000"/>
    <s v="FLJE00018790"/>
    <s v="CF20-OP320-6110-8870"/>
    <s v="CF20"/>
    <s v="OP320"/>
    <s v="6110"/>
    <x v="2"/>
    <s v=" "/>
    <n v="-35.93"/>
    <s v="CN105 Payroll Accrual 1"/>
    <x v="0"/>
    <s v="Z_CN105_PA1"/>
    <s v="FLJE00018783"/>
    <d v="2008-02-29T00:00:00"/>
    <d v="2008-03-05T00:00:00"/>
    <s v="Yes"/>
    <s v="X Operations-Citrus County"/>
    <x v="0"/>
  </r>
  <r>
    <s v="AA"/>
    <s v="CU00"/>
    <s v="JRNL00037275"/>
    <s v="CF10-OP310-6110-8870"/>
    <s v="CF10"/>
    <s v="OP310"/>
    <s v="6110"/>
    <x v="2"/>
    <s v=" "/>
    <n v="254.11"/>
    <s v="Clear OP310 Pay and Dept"/>
    <x v="0"/>
    <s v="5_OP310_PD"/>
    <s v="Recipient Acct"/>
    <d v="2008-11-30T00:00:00"/>
    <d v="2008-12-03T00:00:00"/>
    <s v="Yes"/>
    <s v="X Operations-Tri-County"/>
    <x v="0"/>
  </r>
  <r>
    <s v="AA"/>
    <s v="CU00"/>
    <s v="JRNL00037275"/>
    <s v="CF10-OP310-6110-8920"/>
    <s v="CF10"/>
    <s v="OP310"/>
    <s v="6110"/>
    <x v="0"/>
    <s v=" "/>
    <n v="12.2"/>
    <s v="Clear OP310 Pay and Dept"/>
    <x v="0"/>
    <s v="5_OP310_PD"/>
    <s v="Recipient Acct"/>
    <d v="2008-11-30T00:00:00"/>
    <d v="2008-12-03T00:00:00"/>
    <s v="Yes"/>
    <s v="X Operations-Tri-County"/>
    <x v="0"/>
  </r>
  <r>
    <s v="AA"/>
    <s v="CU00"/>
    <s v="JRNL00037275"/>
    <s v="CF10-OP310-6110-8930"/>
    <s v="CF10"/>
    <s v="OP310"/>
    <s v="6110"/>
    <x v="3"/>
    <s v=" "/>
    <n v="13.3"/>
    <s v="Clear OP310 Pay and Dept"/>
    <x v="0"/>
    <s v="5_OP310_PD"/>
    <s v="Recipient Acct"/>
    <d v="2008-11-30T00:00:00"/>
    <d v="2008-12-03T00:00:00"/>
    <s v="Yes"/>
    <s v="X Operations-Tri-County"/>
    <x v="0"/>
  </r>
  <r>
    <s v="AA"/>
    <s v="CU00"/>
    <s v="JRNL00035416"/>
    <s v="CF20-OP310-6120-8940"/>
    <s v="CF20"/>
    <s v="OP310"/>
    <s v="6120"/>
    <x v="6"/>
    <s v=" "/>
    <n v="-2.5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10-OP310-6120-8870"/>
    <s v="CF10"/>
    <s v="OP310"/>
    <s v="6120"/>
    <x v="2"/>
    <s v=" "/>
    <n v="-164.55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10-OP310-6120-8920"/>
    <s v="CF10"/>
    <s v="OP310"/>
    <s v="6120"/>
    <x v="0"/>
    <s v=" "/>
    <n v="-6.72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10-OP310-6120-8930"/>
    <s v="CF10"/>
    <s v="OP310"/>
    <s v="6120"/>
    <x v="3"/>
    <s v=" "/>
    <n v="-70.290000000000006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10-OP310-6120-8940"/>
    <s v="CF10"/>
    <s v="OP310"/>
    <s v="6120"/>
    <x v="6"/>
    <s v=" "/>
    <n v="-10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20-OP310-6120-8890"/>
    <s v="CF20"/>
    <s v="OP310"/>
    <s v="6120"/>
    <x v="1"/>
    <s v=" "/>
    <n v="-3.8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16"/>
    <s v="CF00-OP310-6120-8870"/>
    <s v="CF00"/>
    <s v="OP310"/>
    <s v="6120"/>
    <x v="2"/>
    <s v=" "/>
    <n v="-50.87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3000"/>
    <s v="FLJE00018790"/>
    <s v="CF20-OP320-6120-8870"/>
    <s v="CF20"/>
    <s v="OP320"/>
    <s v="6120"/>
    <x v="2"/>
    <s v=" "/>
    <n v="-2.84"/>
    <s v="CN105 Payroll Accrual 1"/>
    <x v="0"/>
    <s v="Z_CN105_PA1"/>
    <s v="FLJE00018783"/>
    <d v="2008-02-29T00:00:00"/>
    <d v="2008-03-05T00:00:00"/>
    <s v="Yes"/>
    <s v="X Operations-Citrus County"/>
    <x v="1"/>
  </r>
  <r>
    <s v="AA"/>
    <s v="CU00"/>
    <s v="JRNL00035438"/>
    <s v="CF10-MG310-6220-8870"/>
    <s v="CF10"/>
    <s v="MG310"/>
    <s v="6220"/>
    <x v="2"/>
    <s v=" "/>
    <n v="52.44"/>
    <s v="Clear MG310 Pay and Dept"/>
    <x v="0"/>
    <s v="5_MG310_PD"/>
    <s v="Recipient Acct"/>
    <d v="2008-10-31T00:00:00"/>
    <d v="2008-11-06T00:00:00"/>
    <s v="Yes"/>
    <s v="X Operations Manager-Tri-County"/>
    <x v="11"/>
  </r>
  <r>
    <s v="AA"/>
    <s v="CU00"/>
    <s v="JRNL00035438"/>
    <s v="CF00-MG310-6230-8870"/>
    <s v="CF00"/>
    <s v="MG310"/>
    <s v="6230"/>
    <x v="2"/>
    <s v=" "/>
    <n v="89.22"/>
    <s v="Clear MG310 Pay and Dept"/>
    <x v="0"/>
    <s v="5_MG310_PD"/>
    <s v="Recipient Acct"/>
    <d v="2008-10-31T00:00:00"/>
    <d v="2008-11-06T00:00:00"/>
    <s v="Yes"/>
    <s v="X Operations Manager-Tri-County"/>
    <x v="14"/>
  </r>
  <r>
    <s v="AA"/>
    <s v="CU00"/>
    <s v="JRNL00035438"/>
    <s v="CF00-MG310-6110-8870"/>
    <s v="CF00"/>
    <s v="MG310"/>
    <s v="6110"/>
    <x v="2"/>
    <s v=" "/>
    <n v="621.41999999999996"/>
    <s v="Clear MG310 Pay and Dept"/>
    <x v="0"/>
    <s v="5_MG310_PD"/>
    <s v="Recipient Acct"/>
    <d v="2008-10-31T00:00:00"/>
    <d v="2008-11-06T00:00:00"/>
    <s v="Yes"/>
    <s v="X Operations Manager-Tri-County"/>
    <x v="0"/>
  </r>
  <r>
    <s v="AA"/>
    <s v="CU00"/>
    <s v="JRNL00031503"/>
    <s v="CF10-MG310-6240-8870"/>
    <s v="CF10"/>
    <s v="MG310"/>
    <s v="6240"/>
    <x v="2"/>
    <s v=" "/>
    <n v="130.22"/>
    <s v="Clear MG310 Pay and Dept"/>
    <x v="0"/>
    <s v="5_MG310_PD"/>
    <s v="Recipient Acct"/>
    <d v="2008-08-31T00:00:00"/>
    <d v="2008-09-05T00:00:00"/>
    <s v="Yes"/>
    <s v="X Operations Manager-Tri-County"/>
    <x v="10"/>
  </r>
  <r>
    <s v="AA"/>
    <s v="CU00"/>
    <s v="JRNL00031503"/>
    <s v="CF20-MG310-6240-8870"/>
    <s v="CF20"/>
    <s v="MG310"/>
    <s v="6240"/>
    <x v="2"/>
    <s v=" "/>
    <n v="26.04"/>
    <s v="Clear MG310 Pay and Dept"/>
    <x v="0"/>
    <s v="5_MG310_PD"/>
    <s v="Recipient Acct"/>
    <d v="2008-08-31T00:00:00"/>
    <d v="2008-09-05T00:00:00"/>
    <s v="Yes"/>
    <s v="X Operations Manager-Tri-County"/>
    <x v="10"/>
  </r>
  <r>
    <s v="AA"/>
    <s v="CU00"/>
    <s v="JRNL00031503"/>
    <s v="CF10-MG310-6290-8870"/>
    <s v="CF10"/>
    <s v="MG310"/>
    <s v="6290"/>
    <x v="2"/>
    <s v=" "/>
    <n v="401.23"/>
    <s v="Clear MG310 Pay and Dept"/>
    <x v="0"/>
    <s v="5_MG310_PD"/>
    <s v="Recipient Acct"/>
    <d v="2008-08-31T00:00:00"/>
    <d v="2008-09-05T00:00:00"/>
    <s v="Yes"/>
    <s v="X Operations Manager-Tri-County"/>
    <x v="9"/>
  </r>
  <r>
    <s v="AA"/>
    <s v="CU00"/>
    <s v="JRNL00031503"/>
    <s v="CF10-MG310-6220-8870"/>
    <s v="CF10"/>
    <s v="MG310"/>
    <s v="6220"/>
    <x v="2"/>
    <s v=" "/>
    <n v="187.14"/>
    <s v="Clear MG310 Pay and Dept"/>
    <x v="0"/>
    <s v="5_MG310_PD"/>
    <s v="Recipient Acct"/>
    <d v="2008-08-31T00:00:00"/>
    <d v="2008-09-05T00:00:00"/>
    <s v="Yes"/>
    <s v="X Operations Manager-Tri-County"/>
    <x v="11"/>
  </r>
  <r>
    <s v="AA"/>
    <s v="CU00"/>
    <s v="JRNL00031503"/>
    <s v="CF20-MG310-6220-8870"/>
    <s v="CF20"/>
    <s v="MG310"/>
    <s v="6220"/>
    <x v="2"/>
    <s v=" "/>
    <n v="37.43"/>
    <s v="Clear MG310 Pay and Dept"/>
    <x v="0"/>
    <s v="5_MG310_PD"/>
    <s v="Recipient Acct"/>
    <d v="2008-08-31T00:00:00"/>
    <d v="2008-09-05T00:00:00"/>
    <s v="Yes"/>
    <s v="X Operations Manager-Tri-County"/>
    <x v="11"/>
  </r>
  <r>
    <s v="AA"/>
    <s v="CU00"/>
    <s v="JRNL00031503"/>
    <s v="CF10-MG310-6230-8870"/>
    <s v="CF10"/>
    <s v="MG310"/>
    <s v="6230"/>
    <x v="2"/>
    <s v=" "/>
    <n v="330.56"/>
    <s v="Clear MG310 Pay and Dept"/>
    <x v="0"/>
    <s v="5_MG310_PD"/>
    <s v="Recipient Acct"/>
    <d v="2008-08-31T00:00:00"/>
    <d v="2008-09-05T00:00:00"/>
    <s v="Yes"/>
    <s v="X Operations Manager-Tri-County"/>
    <x v="14"/>
  </r>
  <r>
    <s v="AA"/>
    <s v="CU00"/>
    <s v="JRNL00031503"/>
    <s v="CF20-MG310-6230-8870"/>
    <s v="CF20"/>
    <s v="MG310"/>
    <s v="6230"/>
    <x v="2"/>
    <s v=" "/>
    <n v="66.11"/>
    <s v="Clear MG310 Pay and Dept"/>
    <x v="0"/>
    <s v="5_MG310_PD"/>
    <s v="Recipient Acct"/>
    <d v="2008-08-31T00:00:00"/>
    <d v="2008-09-05T00:00:00"/>
    <s v="Yes"/>
    <s v="X Operations Manager-Tri-County"/>
    <x v="14"/>
  </r>
  <r>
    <s v="AA"/>
    <s v="CU00"/>
    <s v="JRNL00031503"/>
    <s v="CF10-MG310-6110-8870"/>
    <s v="CF10"/>
    <s v="MG310"/>
    <s v="6110"/>
    <x v="2"/>
    <s v=" "/>
    <n v="1577.97"/>
    <s v="Clear MG310 Pay and Dept"/>
    <x v="0"/>
    <s v="5_MG310_PD"/>
    <s v="Recipient Acct"/>
    <d v="2008-08-31T00:00:00"/>
    <d v="2008-09-05T00:00:00"/>
    <s v="Yes"/>
    <s v="X Operations Manager-Tri-County"/>
    <x v="0"/>
  </r>
  <r>
    <s v="AA"/>
    <s v="CU00"/>
    <s v="JRNL00031503"/>
    <s v="CF20-MG310-6110-8870"/>
    <s v="CF20"/>
    <s v="MG310"/>
    <s v="6110"/>
    <x v="2"/>
    <s v=" "/>
    <n v="315.58999999999997"/>
    <s v="Clear MG310 Pay and Dept"/>
    <x v="0"/>
    <s v="5_MG310_PD"/>
    <s v="Recipient Acct"/>
    <d v="2008-08-31T00:00:00"/>
    <d v="2008-09-05T00:00:00"/>
    <s v="Yes"/>
    <s v="X Operations Manager-Tri-County"/>
    <x v="0"/>
  </r>
  <r>
    <s v="AA"/>
    <s v="CU00"/>
    <s v="JRNL00031503"/>
    <s v="CF10-MG310-6210-8870"/>
    <s v="CF10"/>
    <s v="MG310"/>
    <s v="6210"/>
    <x v="2"/>
    <s v=" "/>
    <n v="284.17"/>
    <s v="Clear MG310 Pay and Dept"/>
    <x v="0"/>
    <s v="5_MG310_PD"/>
    <s v="Recipient Acct"/>
    <d v="2008-08-31T00:00:00"/>
    <d v="2008-09-05T00:00:00"/>
    <s v="Yes"/>
    <s v="X Operations Manager-Tri-County"/>
    <x v="12"/>
  </r>
  <r>
    <s v="AA"/>
    <s v="CU00"/>
    <s v="JRNL00031503"/>
    <s v="CF20-MG310-6210-8870"/>
    <s v="CF20"/>
    <s v="MG310"/>
    <s v="6210"/>
    <x v="2"/>
    <s v=" "/>
    <n v="56.83"/>
    <s v="Clear MG310 Pay and Dept"/>
    <x v="0"/>
    <s v="5_MG310_PD"/>
    <s v="Recipient Acct"/>
    <d v="2008-08-31T00:00:00"/>
    <d v="2008-09-05T00:00:00"/>
    <s v="Yes"/>
    <s v="X Operations Manager-Tri-County"/>
    <x v="12"/>
  </r>
  <r>
    <s v="PD"/>
    <s v="3000"/>
    <s v="FLJE00018551"/>
    <s v="CF10-MG310-6110-8910"/>
    <s v="CF10"/>
    <s v="MG310"/>
    <s v="6110"/>
    <x v="5"/>
    <s v=""/>
    <n v="129.12"/>
    <s v="PDTR-0802CUCB"/>
    <x v="0"/>
    <s v="FVN00309"/>
    <s v="FLJE00018551"/>
    <d v="2008-01-11T00:00:00"/>
    <d v="2008-01-11T00:00:00"/>
    <s v="Yes"/>
    <s v="X Operations Manager-Tri-County"/>
    <x v="0"/>
  </r>
  <r>
    <s v="PD"/>
    <s v="3000"/>
    <s v="FLJE00018551"/>
    <s v="CF10-MG310-6110-8940"/>
    <s v="CF10"/>
    <s v="MG310"/>
    <s v="6110"/>
    <x v="6"/>
    <s v=""/>
    <n v="129.12"/>
    <s v="PDTR-0802CUCB"/>
    <x v="0"/>
    <s v="FVN00309"/>
    <s v="FLJE00018551"/>
    <d v="2008-01-11T00:00:00"/>
    <d v="2008-01-11T00:00:00"/>
    <s v="Yes"/>
    <s v="X Operations Manager-Tri-County"/>
    <x v="0"/>
  </r>
  <r>
    <s v="PD"/>
    <s v="3000"/>
    <s v="FLJE00018551"/>
    <s v="CF10-MG310-6110-8870"/>
    <s v="CF10"/>
    <s v="MG310"/>
    <s v="6110"/>
    <x v="2"/>
    <s v=""/>
    <n v="129.12"/>
    <s v="PDTR-0802CUCB"/>
    <x v="0"/>
    <s v="FVN00309"/>
    <s v="FLJE00018551"/>
    <d v="2008-01-11T00:00:00"/>
    <d v="2008-01-11T00:00:00"/>
    <s v="Yes"/>
    <s v="X Operations Manager-Tri-County"/>
    <x v="0"/>
  </r>
  <r>
    <s v="E4SE-ADJ"/>
    <s v="CU00"/>
    <s v="JRNL00029232"/>
    <s v="CF10-FC300-7830-8870"/>
    <s v="CF10"/>
    <s v="FC300"/>
    <s v="7830"/>
    <x v="2"/>
    <s v=""/>
    <n v="101.18"/>
    <s v="FLEAKFT1"/>
    <x v="0"/>
    <s v=""/>
    <s v="JRNL00029232"/>
    <d v="2008-07-31T00:00:00"/>
    <d v="2008-08-05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9.1"/>
    <s v="GL Inv. Adjustment:2734"/>
    <x v="0"/>
    <s v=""/>
    <s v=""/>
    <d v="2008-01-02T00:00:00"/>
    <d v="2008-01-02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6.31"/>
    <s v="GL Inv. Adjustment:2735"/>
    <x v="0"/>
    <s v=""/>
    <s v=""/>
    <d v="2008-01-02T00:00:00"/>
    <d v="2008-01-02T00:00:00"/>
    <s v="Yes"/>
    <s v="X Facilities-Florida"/>
    <x v="2"/>
  </r>
  <r>
    <s v="SYS-IV"/>
    <s v="3000"/>
    <s v="FLJE00019146"/>
    <s v="CF10-FC300-7830-8870"/>
    <s v="CF10"/>
    <s v="FC300"/>
    <s v="7830"/>
    <x v="2"/>
    <s v=""/>
    <n v="7.7"/>
    <s v="GL Inv. Adjustment:2817"/>
    <x v="0"/>
    <s v=""/>
    <s v=""/>
    <d v="2008-03-11T00:00:00"/>
    <d v="2008-03-11T00:00:00"/>
    <s v="Yes"/>
    <s v="X Facilities-Florida"/>
    <x v="2"/>
  </r>
  <r>
    <s v="SYS-IV"/>
    <s v="3000"/>
    <s v="FLJE00019146"/>
    <s v="CF10-FC300-7830-8870"/>
    <s v="CF10"/>
    <s v="FC300"/>
    <s v="7830"/>
    <x v="2"/>
    <s v=""/>
    <n v="97.04"/>
    <s v="GL Inv. Adjustment:2820"/>
    <x v="0"/>
    <s v=""/>
    <s v=""/>
    <d v="2008-03-11T00:00:00"/>
    <d v="2008-03-11T00:00:00"/>
    <s v="Yes"/>
    <s v="X Facilities-Florida"/>
    <x v="2"/>
  </r>
  <r>
    <s v="SYS-IV"/>
    <s v="3000"/>
    <s v="FLJE00019146"/>
    <s v="CF10-FC300-7830-8870"/>
    <s v="CF10"/>
    <s v="FC300"/>
    <s v="7830"/>
    <x v="2"/>
    <s v=""/>
    <n v="216.84"/>
    <s v="GL Inv. Adjustment:2821"/>
    <x v="0"/>
    <s v=""/>
    <s v=""/>
    <d v="2008-03-11T00:00:00"/>
    <d v="2008-03-11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6.08"/>
    <s v="GL Inv. Adjustment:2844"/>
    <x v="0"/>
    <s v=""/>
    <s v=""/>
    <d v="2008-04-30T00:00:00"/>
    <d v="2008-04-30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44.7"/>
    <s v="GL Inv. Adjustment:2802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9.14"/>
    <s v="GL Inv. Adjustment:2803"/>
    <x v="0"/>
    <s v=""/>
    <s v=""/>
    <d v="2008-02-25T00:00:00"/>
    <d v="2008-02-25T00:00:00"/>
    <s v="Yes"/>
    <s v="X Facilities-Florida"/>
    <x v="2"/>
  </r>
  <r>
    <s v="SYS-IV"/>
    <s v="3000"/>
    <s v="FLJE00019546"/>
    <s v="CF10-FC300-7830-8870"/>
    <s v="CF10"/>
    <s v="FC300"/>
    <s v="7830"/>
    <x v="2"/>
    <s v=""/>
    <n v="73.64"/>
    <s v="GL Inv. Adjustment:2832"/>
    <x v="0"/>
    <s v=""/>
    <s v=""/>
    <d v="2008-04-23T00:00:00"/>
    <d v="2008-04-23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25.93"/>
    <s v="GL Inv. Adjustment:2839"/>
    <x v="0"/>
    <s v=""/>
    <s v=""/>
    <d v="2008-04-30T00:00:00"/>
    <d v="2008-04-30T00:00:00"/>
    <s v="Yes"/>
    <s v="X Facilities-Florida"/>
    <x v="2"/>
  </r>
  <r>
    <s v="AA"/>
    <s v="3000"/>
    <s v="FLJE00018790"/>
    <s v="CF20-OP320-6120-8870"/>
    <s v="CF20"/>
    <s v="OP320"/>
    <s v="6120"/>
    <x v="2"/>
    <s v=" "/>
    <n v="-0.27"/>
    <s v="CN105 Payroll Accrual 1"/>
    <x v="0"/>
    <s v="Z_CN105_PA1"/>
    <s v="FLJE00018783"/>
    <d v="2008-02-29T00:00:00"/>
    <d v="2008-03-05T00:00:00"/>
    <s v="Yes"/>
    <s v="X Operations-Citrus County"/>
    <x v="1"/>
  </r>
  <r>
    <s v="E4SE-ADJ"/>
    <s v="CU00"/>
    <s v="JRNL00033550"/>
    <s v="CF10-FC300-7830-8870"/>
    <s v="CF10"/>
    <s v="FC300"/>
    <s v="7830"/>
    <x v="2"/>
    <s v=""/>
    <n v="50.59"/>
    <s v="FLEAKFT1"/>
    <x v="0"/>
    <s v=""/>
    <s v="JRNL00033550"/>
    <d v="2008-09-30T00:00:00"/>
    <d v="2008-10-06T00:00:00"/>
    <s v="Yes"/>
    <s v="X Facilities-Florida"/>
    <x v="2"/>
  </r>
  <r>
    <s v="AA"/>
    <s v="3000"/>
    <s v="FLJE00019318"/>
    <s v="CF20-OP320-6110-8870"/>
    <s v="CF20"/>
    <s v="OP320"/>
    <s v="6110"/>
    <x v="2"/>
    <s v=" "/>
    <n v="-164.89"/>
    <s v="CN105 Payroll Accrual 1"/>
    <x v="0"/>
    <s v="Z_CN105_PA1"/>
    <s v="FLJE00019317"/>
    <d v="2008-04-30T00:00:00"/>
    <d v="2008-05-05T00:00:00"/>
    <s v="Yes"/>
    <s v="X Operations-Citrus County"/>
    <x v="0"/>
  </r>
  <r>
    <s v="AA"/>
    <s v="3000"/>
    <s v="FLJE00019318"/>
    <s v="CF20-OP320-6120-8870"/>
    <s v="CF20"/>
    <s v="OP320"/>
    <s v="6120"/>
    <x v="2"/>
    <s v=" "/>
    <n v="-13.02"/>
    <s v="CN105 Payroll Accrual 1"/>
    <x v="0"/>
    <s v="Z_CN105_PA1"/>
    <s v="FLJE00019317"/>
    <d v="2008-04-30T00:00:00"/>
    <d v="2008-05-05T00:00:00"/>
    <s v="Yes"/>
    <s v="X Operations-Citrus County"/>
    <x v="1"/>
  </r>
  <r>
    <s v="AA"/>
    <s v="3000"/>
    <s v="FLJE00019318"/>
    <s v="CF20-OP320-6120-8890"/>
    <s v="CF20"/>
    <s v="OP320"/>
    <s v="6120"/>
    <x v="1"/>
    <s v=" "/>
    <n v="-1"/>
    <s v="CN105 Payroll Accrual 1"/>
    <x v="0"/>
    <s v="Z_CN105_PA1"/>
    <s v="FLJE00019317"/>
    <d v="2008-04-30T00:00:00"/>
    <d v="2008-05-05T00:00:00"/>
    <s v="Yes"/>
    <s v="X Operations-Citrus County"/>
    <x v="1"/>
  </r>
  <r>
    <s v="AA"/>
    <s v="3000"/>
    <s v="FLJE00019318"/>
    <s v="CF20-OP320-6120-8870"/>
    <s v="CF20"/>
    <s v="OP320"/>
    <s v="6120"/>
    <x v="2"/>
    <s v=" "/>
    <n v="-5.83"/>
    <s v="CN105 Payroll Accrual 1"/>
    <x v="0"/>
    <s v="Z_CN105_PA1"/>
    <s v="FLJE00019317"/>
    <d v="2008-04-30T00:00:00"/>
    <d v="2008-05-05T00:00:00"/>
    <s v="Yes"/>
    <s v="X Operations-Citrus County"/>
    <x v="1"/>
  </r>
  <r>
    <s v="AA"/>
    <s v="3000"/>
    <s v="FLJE00019318"/>
    <s v="CF20-OP320-6120-8890"/>
    <s v="CF20"/>
    <s v="OP320"/>
    <s v="6120"/>
    <x v="1"/>
    <s v=" "/>
    <n v="-0.45"/>
    <s v="CN105 Payroll Accrual 1"/>
    <x v="0"/>
    <s v="Z_CN105_PA1"/>
    <s v="FLJE00019317"/>
    <d v="2008-04-30T00:00:00"/>
    <d v="2008-05-05T00:00:00"/>
    <s v="Yes"/>
    <s v="X Operations-Citrus County"/>
    <x v="1"/>
  </r>
  <r>
    <s v="AA"/>
    <s v="3000"/>
    <s v="FLJE00019318"/>
    <s v="CF20-OP320-6110-8890"/>
    <s v="CF20"/>
    <s v="OP320"/>
    <s v="6110"/>
    <x v="1"/>
    <s v=" "/>
    <n v="-12.61"/>
    <s v="CN105 Payroll Accrual 1"/>
    <x v="0"/>
    <s v="Z_CN105_PA1"/>
    <s v="FLJE00019317"/>
    <d v="2008-04-30T00:00:00"/>
    <d v="2008-05-05T00:00:00"/>
    <s v="Yes"/>
    <s v="X Operations-Citrus County"/>
    <x v="0"/>
  </r>
  <r>
    <s v="SYS-IV"/>
    <s v="3000"/>
    <s v="FLJE00018917"/>
    <s v="CF10-FC300-7830-8870"/>
    <s v="CF10"/>
    <s v="FC300"/>
    <s v="7830"/>
    <x v="2"/>
    <s v=""/>
    <n v="44.7"/>
    <s v="GL Inv. Adjustment:2788"/>
    <x v="0"/>
    <s v=""/>
    <s v=""/>
    <d v="2008-02-22T00:00:00"/>
    <d v="2008-02-22T00:00:00"/>
    <s v="Yes"/>
    <s v="X Facilities-Florida"/>
    <x v="2"/>
  </r>
  <r>
    <s v="SYS-IV"/>
    <s v="3000"/>
    <s v="FLJE00018661"/>
    <s v="CF10-FC300-7830-8870"/>
    <s v="CF10"/>
    <s v="FC300"/>
    <s v="7830"/>
    <x v="2"/>
    <s v=""/>
    <n v="114.64"/>
    <s v="GL Inv. Adjustment:2772"/>
    <x v="0"/>
    <s v=""/>
    <s v=""/>
    <d v="2008-01-29T00:00:00"/>
    <d v="2008-01-29T00:00:00"/>
    <s v="Yes"/>
    <s v="X Facilities-Florida"/>
    <x v="2"/>
  </r>
  <r>
    <s v="SYS-IV"/>
    <s v="3000"/>
    <s v="FLJE00018917"/>
    <s v="CF10-FC300-7830-8870"/>
    <s v="CF10"/>
    <s v="FC300"/>
    <s v="7830"/>
    <x v="2"/>
    <s v=""/>
    <n v="65.05"/>
    <s v="GL Inv. Adjustment:2786"/>
    <x v="0"/>
    <s v=""/>
    <s v=""/>
    <d v="2008-02-22T00:00:00"/>
    <d v="2008-02-22T00:00:00"/>
    <s v="Yes"/>
    <s v="X Facilities-Florida"/>
    <x v="2"/>
  </r>
  <r>
    <s v="SYS-IV"/>
    <s v="3000"/>
    <s v="FLJE00018661"/>
    <s v="CF10-FC300-7830-8870"/>
    <s v="CF10"/>
    <s v="FC300"/>
    <s v="7830"/>
    <x v="2"/>
    <s v=""/>
    <n v="14.4"/>
    <s v="GL Inv. Adjustment:2770"/>
    <x v="0"/>
    <s v=""/>
    <s v=""/>
    <d v="2008-01-29T00:00:00"/>
    <d v="2008-01-29T00:00:00"/>
    <s v="Yes"/>
    <s v="X Facilities-Florida"/>
    <x v="2"/>
  </r>
  <r>
    <s v="AA"/>
    <s v="CU00"/>
    <s v="JRNL00031503"/>
    <s v="CF00-MG303-6210-8870"/>
    <s v="CF00"/>
    <s v="MG303"/>
    <s v="6210"/>
    <x v="2"/>
    <s v=" "/>
    <n v="254.81"/>
    <s v="Clear MG303 Pay and Dept"/>
    <x v="0"/>
    <s v="5_MG303_PD"/>
    <s v="Recipient Acct"/>
    <d v="2008-08-31T00:00:00"/>
    <d v="2008-09-05T00:00:00"/>
    <s v="Yes"/>
    <s v="X Business Development Manager"/>
    <x v="12"/>
  </r>
  <r>
    <s v="AA"/>
    <s v="CU00"/>
    <s v="JRNL00031503"/>
    <s v="CF00-MG303-6220-8870"/>
    <s v="CF00"/>
    <s v="MG303"/>
    <s v="6220"/>
    <x v="2"/>
    <s v=" "/>
    <n v="93.14"/>
    <s v="Clear MG303 Pay and Dept"/>
    <x v="0"/>
    <s v="5_MG303_PD"/>
    <s v="Recipient Acct"/>
    <d v="2008-08-31T00:00:00"/>
    <d v="2008-09-05T00:00:00"/>
    <s v="Yes"/>
    <s v="X Business Development Manager"/>
    <x v="11"/>
  </r>
  <r>
    <s v="AA"/>
    <s v="CU00"/>
    <s v="JRNL00038982"/>
    <s v="CF00-MG303-6390-8870"/>
    <s v="CF00"/>
    <s v="MG303"/>
    <s v="6390"/>
    <x v="2"/>
    <s v=" "/>
    <n v="4.33"/>
    <s v="Clear MG303 Pay and Dept"/>
    <x v="0"/>
    <s v="5_MG303_PD"/>
    <s v="Recipient Acct"/>
    <d v="2008-12-31T00:00:00"/>
    <d v="2009-01-09T00:00:00"/>
    <s v="Yes"/>
    <s v="X Business Development Manager"/>
    <x v="7"/>
  </r>
  <r>
    <s v="AA"/>
    <s v="CU00"/>
    <s v="JRNL00038982"/>
    <s v="CF00-MG303-6320-8870"/>
    <s v="CF00"/>
    <s v="MG303"/>
    <s v="6320"/>
    <x v="2"/>
    <s v=" "/>
    <n v="22.56"/>
    <s v="Clear MG303 Pay and Dept"/>
    <x v="0"/>
    <s v="5_MG303_PD"/>
    <s v="Recipient Acct"/>
    <d v="2008-12-31T00:00:00"/>
    <d v="2009-01-09T00:00:00"/>
    <s v="Yes"/>
    <s v="X Business Development Manager"/>
    <x v="4"/>
  </r>
  <r>
    <s v="AA"/>
    <s v="CU00"/>
    <s v="JRNL00038982"/>
    <s v="CF00-MG303-6330-8870"/>
    <s v="CF00"/>
    <s v="MG303"/>
    <s v="6330"/>
    <x v="2"/>
    <s v=" "/>
    <n v="21.29"/>
    <s v="Clear MG303 Pay and Dept"/>
    <x v="0"/>
    <s v="5_MG303_PD"/>
    <s v="Recipient Acct"/>
    <d v="2008-12-31T00:00:00"/>
    <d v="2009-01-09T00:00:00"/>
    <s v="Yes"/>
    <s v="X Business Development Manager"/>
    <x v="5"/>
  </r>
  <r>
    <s v="AA"/>
    <s v="CU00"/>
    <s v="JRNL00038982"/>
    <s v="CF00-MG303-6240-8870"/>
    <s v="CF00"/>
    <s v="MG303"/>
    <s v="6240"/>
    <x v="2"/>
    <s v=" "/>
    <n v="18.78"/>
    <s v="Clear MG303 Pay and Dept"/>
    <x v="0"/>
    <s v="5_MG303_PD"/>
    <s v="Recipient Acct"/>
    <d v="2008-12-31T00:00:00"/>
    <d v="2009-01-09T00:00:00"/>
    <s v="Yes"/>
    <s v="X Business Development Manager"/>
    <x v="10"/>
  </r>
  <r>
    <s v="AA"/>
    <s v="CU00"/>
    <s v="JRNL00038982"/>
    <s v="CF00-MG303-6310-8870"/>
    <s v="CF00"/>
    <s v="MG303"/>
    <s v="6310"/>
    <x v="2"/>
    <s v=" "/>
    <n v="20.32"/>
    <s v="Clear MG303 Pay and Dept"/>
    <x v="0"/>
    <s v="5_MG303_PD"/>
    <s v="Recipient Acct"/>
    <d v="2008-12-31T00:00:00"/>
    <d v="2009-01-09T00:00:00"/>
    <s v="Yes"/>
    <s v="X Business Development Manager"/>
    <x v="8"/>
  </r>
  <r>
    <s v="AA"/>
    <s v="CU00"/>
    <s v="JRNL00038982"/>
    <s v="CF00-MG303-6210-8870"/>
    <s v="CF00"/>
    <s v="MG303"/>
    <s v="6210"/>
    <x v="2"/>
    <s v=" "/>
    <n v="69.099999999999994"/>
    <s v="Clear MG303 Pay and Dept"/>
    <x v="0"/>
    <s v="5_MG303_PD"/>
    <s v="Recipient Acct"/>
    <d v="2008-12-31T00:00:00"/>
    <d v="2009-01-09T00:00:00"/>
    <s v="Yes"/>
    <s v="X Business Development Manager"/>
    <x v="12"/>
  </r>
  <r>
    <s v="AA"/>
    <s v="CU00"/>
    <s v="JRNL00038982"/>
    <s v="CF00-MG303-6220-8870"/>
    <s v="CF00"/>
    <s v="MG303"/>
    <s v="6220"/>
    <x v="2"/>
    <s v=" "/>
    <n v="42.26"/>
    <s v="Clear MG303 Pay and Dept"/>
    <x v="0"/>
    <s v="5_MG303_PD"/>
    <s v="Recipient Acct"/>
    <d v="2008-12-31T00:00:00"/>
    <d v="2009-01-09T00:00:00"/>
    <s v="Yes"/>
    <s v="X Business Development Manager"/>
    <x v="11"/>
  </r>
  <r>
    <s v="AA"/>
    <s v="CU00"/>
    <s v="JRNL00038982"/>
    <s v="CF00-MG303-6110-8870"/>
    <s v="CF00"/>
    <s v="MG303"/>
    <s v="6110"/>
    <x v="2"/>
    <s v=" "/>
    <n v="109.43"/>
    <s v="Clear MG303 Pay and Dept"/>
    <x v="0"/>
    <s v="5_MG303_PD"/>
    <s v="Recipient Acct"/>
    <d v="2008-12-31T00:00:00"/>
    <d v="2009-01-09T00:00:00"/>
    <s v="Yes"/>
    <s v="X Business Development Manager"/>
    <x v="0"/>
  </r>
  <r>
    <s v="AA"/>
    <s v="CU00"/>
    <s v="JRNL00029283"/>
    <s v="CF00-MG303-6390-8870"/>
    <s v="CF00"/>
    <s v="MG303"/>
    <s v="6390"/>
    <x v="2"/>
    <s v=" "/>
    <n v="4"/>
    <s v="Clear MG303 Pay and Dept"/>
    <x v="0"/>
    <s v="5_MG303_PD"/>
    <s v="Recipient Acct"/>
    <d v="2008-07-31T00:00:00"/>
    <d v="2008-08-05T00:00:00"/>
    <s v="Yes"/>
    <s v="X Business Development Manager"/>
    <x v="7"/>
  </r>
  <r>
    <s v="SYS-AP"/>
    <s v="3000"/>
    <s v="FLJE00018665"/>
    <s v="CF10-OP310-7290-8930"/>
    <s v="CF10"/>
    <s v="OP310"/>
    <s v="7290"/>
    <x v="3"/>
    <s v=""/>
    <n v="250"/>
    <s v="UNITED UTILITY SERVICE INC"/>
    <x v="0"/>
    <s v="29856"/>
    <s v="FVO0039374"/>
    <d v="2008-01-28T00:00:00"/>
    <d v="2008-01-29T00:00:00"/>
    <s v="Yes"/>
    <s v="X Operations-Tri-County"/>
    <x v="3"/>
  </r>
  <r>
    <s v="SYS-AP"/>
    <s v="3000"/>
    <s v="FLJE00018665"/>
    <s v="CF10-OP310-7290-8930"/>
    <s v="CF10"/>
    <s v="OP310"/>
    <s v="7290"/>
    <x v="3"/>
    <s v=""/>
    <n v="45"/>
    <s v="UNITED UTILITY SERVICE INC"/>
    <x v="0"/>
    <s v="29856"/>
    <s v="FVO0039374"/>
    <d v="2008-01-28T00:00:00"/>
    <d v="2008-01-29T00:00:00"/>
    <s v="Yes"/>
    <s v="X Operations-Tri-County"/>
    <x v="3"/>
  </r>
  <r>
    <s v="AA"/>
    <s v="3000"/>
    <s v="FLJE00019032"/>
    <s v="CF20-OP320-6120-8870"/>
    <s v="CF20"/>
    <s v="OP320"/>
    <s v="6120"/>
    <x v="2"/>
    <s v=" "/>
    <n v="-3.21"/>
    <s v="CN105 Payroll Accrual 1"/>
    <x v="0"/>
    <s v="Z_CN105_PA1"/>
    <s v="FLJE00019031"/>
    <d v="2008-03-31T00:00:00"/>
    <d v="2008-04-03T00:00:00"/>
    <s v="Yes"/>
    <s v="X Operations-Citrus County"/>
    <x v="1"/>
  </r>
  <r>
    <s v="AA"/>
    <s v="3000"/>
    <s v="FLJE00019032"/>
    <s v="CF20-OP320-6110-8870"/>
    <s v="CF20"/>
    <s v="OP320"/>
    <s v="6110"/>
    <x v="2"/>
    <s v=" "/>
    <n v="-40.619999999999997"/>
    <s v="CN105 Payroll Accrual 1"/>
    <x v="0"/>
    <s v="Z_CN105_PA1"/>
    <s v="FLJE00019031"/>
    <d v="2008-03-31T00:00:00"/>
    <d v="2008-04-03T00:00:00"/>
    <s v="Yes"/>
    <s v="X Operations-Citrus County"/>
    <x v="0"/>
  </r>
  <r>
    <s v="E4SE-ADJ"/>
    <s v="CU00"/>
    <s v="JRNL00029232"/>
    <s v="CF10-FC300-7830-8870"/>
    <s v="CF10"/>
    <s v="FC300"/>
    <s v="7830"/>
    <x v="2"/>
    <s v=""/>
    <n v="1178.76"/>
    <s v="FTT400"/>
    <x v="0"/>
    <s v=""/>
    <s v="JRNL00029232"/>
    <d v="2008-07-31T00:00:00"/>
    <d v="2008-08-05T00:00:00"/>
    <s v="Yes"/>
    <s v="X Facilities-Florida"/>
    <x v="2"/>
  </r>
  <r>
    <s v="AA"/>
    <s v="3000"/>
    <s v="FLJE00019318"/>
    <s v="CF10-OP310-6120-8940"/>
    <s v="CF10"/>
    <s v="OP310"/>
    <s v="6120"/>
    <x v="6"/>
    <s v=" "/>
    <n v="-16.82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20-8920"/>
    <s v="CF10"/>
    <s v="OP310"/>
    <s v="6120"/>
    <x v="0"/>
    <s v=" "/>
    <n v="-28.83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20-8940"/>
    <s v="CF10"/>
    <s v="OP310"/>
    <s v="6120"/>
    <x v="6"/>
    <s v=" "/>
    <n v="-89.13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20-8870"/>
    <s v="CF10"/>
    <s v="OP310"/>
    <s v="6120"/>
    <x v="2"/>
    <s v=" "/>
    <n v="-14.34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10-8940"/>
    <s v="CF10"/>
    <s v="OP310"/>
    <s v="6110"/>
    <x v="6"/>
    <s v=" "/>
    <n v="-374.52"/>
    <s v="CN104 Payroll Accrual 1"/>
    <x v="0"/>
    <s v="Z_CN104_PA1"/>
    <s v="FLJE00019317"/>
    <d v="2008-04-30T00:00:00"/>
    <d v="2008-05-05T00:00:00"/>
    <s v="Yes"/>
    <s v="X Operations-Tri-County"/>
    <x v="0"/>
  </r>
  <r>
    <s v="AA"/>
    <s v="3000"/>
    <s v="FLJE00019318"/>
    <s v="CF10-OP310-6120-8870"/>
    <s v="CF10"/>
    <s v="OP310"/>
    <s v="6120"/>
    <x v="2"/>
    <s v=" "/>
    <n v="-75.989999999999995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3000"/>
    <s v="FLJE00019318"/>
    <s v="CF10-OP310-6120-8900"/>
    <s v="CF10"/>
    <s v="OP310"/>
    <s v="6120"/>
    <x v="4"/>
    <s v=" "/>
    <n v="-6.79"/>
    <s v="CN104 Payroll Accrual 1"/>
    <x v="0"/>
    <s v="Z_CN104_PA1"/>
    <s v="FLJE00019317"/>
    <d v="2008-04-30T00:00:00"/>
    <d v="2008-05-05T00:00:00"/>
    <s v="Yes"/>
    <s v="X Operations-Tri-County"/>
    <x v="1"/>
  </r>
  <r>
    <s v="AA"/>
    <s v="CU00"/>
    <s v="JRNL00027468"/>
    <s v="CF10-MG310-6330-8910"/>
    <s v="CF10"/>
    <s v="MG310"/>
    <s v="6330"/>
    <x v="5"/>
    <s v=" "/>
    <n v="5.33"/>
    <s v="Clear MG310 Pay and Dept"/>
    <x v="0"/>
    <s v="5_MG310_PD"/>
    <s v="JRNL00027468"/>
    <d v="2008-06-30T00:00:00"/>
    <d v="2008-07-07T00:00:00"/>
    <s v="Yes"/>
    <s v="X Operations Manager-Tri-County"/>
    <x v="5"/>
  </r>
  <r>
    <s v="AA"/>
    <s v="CU00"/>
    <s v="JRNL00027468"/>
    <s v="CF20-MG310-6330-8870"/>
    <s v="CF20"/>
    <s v="MG310"/>
    <s v="6330"/>
    <x v="2"/>
    <s v=" "/>
    <n v="5.33"/>
    <s v="Clear MG310 Pay and Dept"/>
    <x v="0"/>
    <s v="5_MG310_PD"/>
    <s v="JRNL00027468"/>
    <d v="2008-06-30T00:00:00"/>
    <d v="2008-07-07T00:00:00"/>
    <s v="Yes"/>
    <s v="X Operations Manager-Tri-County"/>
    <x v="5"/>
  </r>
  <r>
    <s v="AA"/>
    <s v="CU00"/>
    <s v="JRNL00027468"/>
    <s v="CF10-MG310-6320-8870"/>
    <s v="CF10"/>
    <s v="MG310"/>
    <s v="6320"/>
    <x v="2"/>
    <s v=" "/>
    <n v="178.8"/>
    <s v="Clear MG310 Pay and Dept"/>
    <x v="0"/>
    <s v="5_MG310_PD"/>
    <s v="JRNL00027468"/>
    <d v="2008-06-30T00:00:00"/>
    <d v="2008-07-07T00:00:00"/>
    <s v="Yes"/>
    <s v="X Operations Manager-Tri-County"/>
    <x v="4"/>
  </r>
  <r>
    <s v="AA"/>
    <s v="CU00"/>
    <s v="JRNL00027468"/>
    <s v="CF10-MG310-6320-8910"/>
    <s v="CF10"/>
    <s v="MG310"/>
    <s v="6320"/>
    <x v="5"/>
    <s v=" "/>
    <n v="35.76"/>
    <s v="Clear MG310 Pay and Dept"/>
    <x v="0"/>
    <s v="5_MG310_PD"/>
    <s v="JRNL00027468"/>
    <d v="2008-06-30T00:00:00"/>
    <d v="2008-07-07T00:00:00"/>
    <s v="Yes"/>
    <s v="X Operations Manager-Tri-County"/>
    <x v="4"/>
  </r>
  <r>
    <s v="PD"/>
    <s v="3000"/>
    <s v="FLJE00019367"/>
    <s v="CF10-OP310-6120-8940"/>
    <s v="CF10"/>
    <s v="OP310"/>
    <s v="6120"/>
    <x v="6"/>
    <s v=""/>
    <n v="50.97"/>
    <s v="PDTO-0814CUCW"/>
    <x v="0"/>
    <s v="FVN05485"/>
    <s v="FLJE00019367"/>
    <d v="2008-04-04T00:00:00"/>
    <d v="2008-04-04T00:00:00"/>
    <s v="Yes"/>
    <s v="X Operations-Tri-County"/>
    <x v="1"/>
  </r>
  <r>
    <s v="PD"/>
    <s v="3000"/>
    <s v="FLJE00019367"/>
    <s v="CF10-OP310-6120-8870"/>
    <s v="CF10"/>
    <s v="OP310"/>
    <s v="6120"/>
    <x v="2"/>
    <s v=""/>
    <n v="105"/>
    <s v="PDTO-0814CUCW"/>
    <x v="0"/>
    <s v="FVN05692"/>
    <s v="FLJE00019367"/>
    <d v="2008-04-04T00:00:00"/>
    <d v="2008-04-04T00:00:00"/>
    <s v="Yes"/>
    <s v="X Operations-Tri-County"/>
    <x v="1"/>
  </r>
  <r>
    <s v="E4SE-ADJ"/>
    <s v="CU00"/>
    <s v="JRNL00035203"/>
    <s v="CF10-FC300-7830-8870"/>
    <s v="CF10"/>
    <s v="FC300"/>
    <s v="7830"/>
    <x v="2"/>
    <s v=""/>
    <n v="51.87"/>
    <s v="FCB10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51.87"/>
    <s v="FCB100"/>
    <x v="0"/>
    <s v=""/>
    <s v="JRNL00035203"/>
    <d v="2008-10-31T00:00:00"/>
    <d v="2008-11-04T00:00:00"/>
    <s v="Yes"/>
    <s v="X Facilities-Florida"/>
    <x v="2"/>
  </r>
  <r>
    <s v="E4SE-ADJ"/>
    <s v="CU00"/>
    <s v="JRNL00035203"/>
    <s v="CF10-FC300-7830-8870"/>
    <s v="CF10"/>
    <s v="FC300"/>
    <s v="7830"/>
    <x v="2"/>
    <s v=""/>
    <n v="51.87"/>
    <s v="FCB100"/>
    <x v="0"/>
    <s v=""/>
    <s v="JRNL00035203"/>
    <d v="2008-10-31T00:00:00"/>
    <d v="2008-11-04T00:00:00"/>
    <s v="Yes"/>
    <s v="X Facilities-Florida"/>
    <x v="2"/>
  </r>
  <r>
    <s v="PY"/>
    <s v="CU00"/>
    <s v="JRNL00030463"/>
    <s v="CF00-MG303-6110-8870"/>
    <s v="CF00"/>
    <s v="MG303"/>
    <s v="6110"/>
    <x v="2"/>
    <s v=""/>
    <n v="590.44000000000005"/>
    <s v="CU B32-Salaries"/>
    <x v="0"/>
    <s v=""/>
    <s v="JRNL00030463"/>
    <d v="2008-08-08T00:00:00"/>
    <d v="2008-08-21T00:00:00"/>
    <s v="Yes"/>
    <s v="X Business Development Manager"/>
    <x v="0"/>
  </r>
  <r>
    <s v="PY"/>
    <s v="CU00"/>
    <s v="JRNL00030463"/>
    <s v="CF10-MG310-6110-8870"/>
    <s v="CF10"/>
    <s v="MG310"/>
    <s v="6110"/>
    <x v="2"/>
    <s v=""/>
    <n v="516.42999999999995"/>
    <s v="CU B32-Salaries"/>
    <x v="0"/>
    <s v=""/>
    <s v="JRNL00030463"/>
    <d v="2008-08-08T00:00:00"/>
    <d v="2008-08-21T00:00:00"/>
    <s v="Yes"/>
    <s v="X Operations Manager-Tri-County"/>
    <x v="0"/>
  </r>
  <r>
    <s v="PY"/>
    <s v="CU00"/>
    <s v="JRNL00030463"/>
    <s v="CF10-MG310-6110-8870"/>
    <s v="CF10"/>
    <s v="MG310"/>
    <s v="6110"/>
    <x v="2"/>
    <s v=""/>
    <n v="258.20999999999998"/>
    <s v="CU B32-Salaries"/>
    <x v="0"/>
    <s v=""/>
    <s v="JRNL00030463"/>
    <d v="2008-08-08T00:00:00"/>
    <d v="2008-08-21T00:00:00"/>
    <s v="Yes"/>
    <s v="X Operations Manager-Tri-County"/>
    <x v="0"/>
  </r>
  <r>
    <s v="CF-ADJ"/>
    <s v="3000"/>
    <s v="FLJE00019568"/>
    <s v="CF10-FC300-7830-8870"/>
    <s v="CF10"/>
    <s v="FC300"/>
    <s v="7830"/>
    <x v="2"/>
    <s v=""/>
    <n v="-2300"/>
    <s v="Rcls J12 Posted to Hand Accrual"/>
    <x v="0"/>
    <s v=""/>
    <s v="FLJE00019568"/>
    <d v="2008-04-16T00:00:00"/>
    <d v="2008-05-01T00:00:00"/>
    <s v="Yes"/>
    <s v="X Facilities-Florida"/>
    <x v="2"/>
  </r>
  <r>
    <s v="CF-ADJ"/>
    <s v="3000"/>
    <s v="FLJE00019568"/>
    <s v="CF10-MG310-6290-8870"/>
    <s v="CF10"/>
    <s v="MG310"/>
    <s v="6290"/>
    <x v="2"/>
    <s v=""/>
    <n v="-436.59"/>
    <s v="Rcls J12 Posted to Hand Accrual"/>
    <x v="0"/>
    <s v=""/>
    <s v="FLJE00019568"/>
    <d v="2008-04-16T00:00:00"/>
    <d v="2008-05-01T00:00:00"/>
    <s v="Yes"/>
    <s v="X Operations Manager-Tri-County"/>
    <x v="9"/>
  </r>
  <r>
    <s v="E4SE-ADJ"/>
    <s v="CU00"/>
    <s v="JRNL00029232"/>
    <s v="CF10-FC300-7830-8870"/>
    <s v="CF10"/>
    <s v="FC300"/>
    <s v="7830"/>
    <x v="2"/>
    <s v=""/>
    <n v="196.25"/>
    <s v="FLS150"/>
    <x v="0"/>
    <s v=""/>
    <s v="JRNL00029232"/>
    <d v="2008-07-31T00:00:00"/>
    <d v="2008-08-05T00:00:00"/>
    <s v="Yes"/>
    <s v="X Facilities-Florida"/>
    <x v="2"/>
  </r>
  <r>
    <s v="SYS-AP"/>
    <s v="3000"/>
    <s v="FLJE00018963"/>
    <s v="CF10-FC300-7830-8900"/>
    <s v="CF10"/>
    <s v="FC300"/>
    <s v="7830"/>
    <x v="4"/>
    <s v=""/>
    <n v="43.88"/>
    <s v="LUDLUM ASSOCIATES CO. INC."/>
    <x v="0"/>
    <s v="15478"/>
    <s v="FVO0040162"/>
    <d v="2008-02-29T00:00:00"/>
    <d v="2008-03-04T00:00:00"/>
    <s v="Yes"/>
    <s v="X Facilities-Florida"/>
    <x v="2"/>
  </r>
  <r>
    <s v="SYS-IV"/>
    <s v="3000"/>
    <s v="FLJE00019690"/>
    <s v="CF10-FC300-7830-8870"/>
    <s v="CF10"/>
    <s v="FC300"/>
    <s v="7830"/>
    <x v="2"/>
    <s v=""/>
    <n v="7.5600000000000005"/>
    <s v="GL Inv. Adjustment:2847"/>
    <x v="0"/>
    <s v=""/>
    <s v=""/>
    <d v="2008-05-06T00:00:00"/>
    <d v="2008-05-06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98.12"/>
    <s v="GL Inv. Adjustment:2836"/>
    <x v="0"/>
    <s v=""/>
    <s v=""/>
    <d v="2008-04-24T00:00:00"/>
    <d v="2008-04-25T00:00:00"/>
    <s v="Yes"/>
    <s v="X Facilities-Florida"/>
    <x v="2"/>
  </r>
  <r>
    <s v="SYS-IV"/>
    <s v="3000"/>
    <s v="FLJE00019690"/>
    <s v="CF10-FC300-7830-8870"/>
    <s v="CF10"/>
    <s v="FC300"/>
    <s v="7830"/>
    <x v="2"/>
    <s v=""/>
    <n v="73.41"/>
    <s v="GL Inv. Adjustment:2846"/>
    <x v="0"/>
    <s v=""/>
    <s v=""/>
    <d v="2008-05-06T00:00:00"/>
    <d v="2008-05-06T00:00:00"/>
    <s v="Yes"/>
    <s v="X Facilities-Florida"/>
    <x v="2"/>
  </r>
  <r>
    <s v="PD"/>
    <s v="3000"/>
    <s v="FLJE00019792"/>
    <s v="CF10-OP310-6110-8870"/>
    <s v="CF10"/>
    <s v="OP310"/>
    <s v="6110"/>
    <x v="2"/>
    <s v=""/>
    <n v="108.72"/>
    <s v="PDTR-0819CUCW"/>
    <x v="0"/>
    <s v="FVN05485"/>
    <s v="FLJE00019792"/>
    <d v="2008-05-09T00:00:00"/>
    <d v="2008-05-09T00:00:00"/>
    <s v="Yes"/>
    <s v="X Operations-Tri-County"/>
    <x v="0"/>
  </r>
  <r>
    <s v="PD"/>
    <s v="3000"/>
    <s v="FLJE00019792"/>
    <s v="CF00-OP300-6110-8870"/>
    <s v="CF00"/>
    <s v="OP300"/>
    <s v="6110"/>
    <x v="2"/>
    <s v=""/>
    <n v="81.44"/>
    <s v="PDTR-0819CUCW"/>
    <x v="0"/>
    <s v="FVN00837"/>
    <s v="FLJE00019792"/>
    <d v="2008-05-09T00:00:00"/>
    <d v="2008-05-09T00:00:00"/>
    <s v="Yes"/>
    <s v="X Engineering and Measurement"/>
    <x v="0"/>
  </r>
  <r>
    <s v="PD"/>
    <s v="3000"/>
    <s v="FLJE00019792"/>
    <s v="CF00-OP300-6110-8900"/>
    <s v="CF00"/>
    <s v="OP300"/>
    <s v="6110"/>
    <x v="4"/>
    <s v=""/>
    <n v="81.44"/>
    <s v="PDTR-0819CUCW"/>
    <x v="0"/>
    <s v="FVN00837"/>
    <s v="FLJE00019792"/>
    <d v="2008-05-09T00:00:00"/>
    <d v="2008-05-09T00:00:00"/>
    <s v="Yes"/>
    <s v="X Engineering and Measurement"/>
    <x v="0"/>
  </r>
  <r>
    <s v="PD"/>
    <s v="3000"/>
    <s v="FLJE00019792"/>
    <s v="CF00-OP300-6110-8910"/>
    <s v="CF00"/>
    <s v="OP300"/>
    <s v="6110"/>
    <x v="5"/>
    <s v=""/>
    <n v="101.8"/>
    <s v="PDTR-0819CUCW"/>
    <x v="0"/>
    <s v="FVN00837"/>
    <s v="FLJE00019792"/>
    <d v="2008-05-09T00:00:00"/>
    <d v="2008-05-09T00:00:00"/>
    <s v="Yes"/>
    <s v="X Engineering and Measurement"/>
    <x v="0"/>
  </r>
  <r>
    <s v="AA"/>
    <s v="CU00"/>
    <s v="JRNL00029576"/>
    <s v="CF10-MG310-6110-8870"/>
    <s v="CF10"/>
    <s v="MG310"/>
    <s v="6110"/>
    <x v="2"/>
    <s v=" "/>
    <n v="-710.08"/>
    <s v="MG310_Payroll Accrual 1A"/>
    <x v="0"/>
    <s v="8_MG310_PA1A"/>
    <s v="JRNL00029387"/>
    <d v="2008-08-31T00:00:00"/>
    <d v="2008-09-05T00:00:00"/>
    <s v="Yes"/>
    <s v="X Operations Manager-Tri-County"/>
    <x v="0"/>
  </r>
  <r>
    <s v="E4SE-ADJ"/>
    <s v="CU00"/>
    <s v="JRNL00029232"/>
    <s v="CF10-FC300-7830-8870"/>
    <s v="CF10"/>
    <s v="FC300"/>
    <s v="7830"/>
    <x v="2"/>
    <s v=""/>
    <n v="1429.94"/>
    <s v="FAN117"/>
    <x v="0"/>
    <s v=""/>
    <s v="JRNL00029232"/>
    <d v="2008-07-31T00:00:00"/>
    <d v="2008-08-05T00:00:00"/>
    <s v="Yes"/>
    <s v="X Facilities-Florida"/>
    <x v="2"/>
  </r>
  <r>
    <s v="AA"/>
    <s v="3000"/>
    <s v="FLJE00018461"/>
    <s v="CF00-OP300-6120-8910"/>
    <s v="CF00"/>
    <s v="OP300"/>
    <s v="6120"/>
    <x v="5"/>
    <s v=" "/>
    <n v="-9.9700000000000006"/>
    <s v="OP112 Payroll Accrual 1"/>
    <x v="0"/>
    <s v="Z_OP112_PA1"/>
    <s v="FLJE00018457"/>
    <d v="2008-01-31T00:00:00"/>
    <d v="2008-02-08T00:00:00"/>
    <s v="Yes"/>
    <s v="X Engineering and Measurement"/>
    <x v="1"/>
  </r>
  <r>
    <s v="AA"/>
    <s v="3000"/>
    <s v="FLJE00018461"/>
    <s v="CF00-OP300-6120-8940"/>
    <s v="CF00"/>
    <s v="OP300"/>
    <s v="6120"/>
    <x v="6"/>
    <s v=" "/>
    <n v="-13.45"/>
    <s v="OP112 Payroll Accrual 1"/>
    <x v="0"/>
    <s v="Z_OP112_PA1"/>
    <s v="FLJE00018457"/>
    <d v="2008-01-31T00:00:00"/>
    <d v="2008-02-08T00:00:00"/>
    <s v="Yes"/>
    <s v="X Engineering and Measurement"/>
    <x v="1"/>
  </r>
  <r>
    <s v="AA"/>
    <s v="3000"/>
    <s v="FLJE00018461"/>
    <s v="CF00-OP300-6120-8870"/>
    <s v="CF00"/>
    <s v="OP300"/>
    <s v="6120"/>
    <x v="2"/>
    <s v=" "/>
    <n v="-15.78"/>
    <s v="OP112 Payroll Accrual 1"/>
    <x v="0"/>
    <s v="Z_OP112_PA1"/>
    <s v="FLJE00018457"/>
    <d v="2008-01-31T00:00:00"/>
    <d v="2008-02-08T00:00:00"/>
    <s v="Yes"/>
    <s v="X Engineering and Measurement"/>
    <x v="1"/>
  </r>
  <r>
    <s v="AA"/>
    <s v="3000"/>
    <s v="FLJE00018461"/>
    <s v="CF00-OP300-6120-8890"/>
    <s v="CF00"/>
    <s v="OP300"/>
    <s v="6120"/>
    <x v="1"/>
    <s v=" "/>
    <n v="-33.65"/>
    <s v="OP112 Payroll Accrual 1"/>
    <x v="0"/>
    <s v="Z_OP112_PA1"/>
    <s v="FLJE00018457"/>
    <d v="2008-01-31T00:00:00"/>
    <d v="2008-02-08T00:00:00"/>
    <s v="Yes"/>
    <s v="X Engineering and Measurement"/>
    <x v="1"/>
  </r>
  <r>
    <s v="AA"/>
    <s v="3000"/>
    <s v="FLJE00018461"/>
    <s v="CF00-OP300-6120-8900"/>
    <s v="CF00"/>
    <s v="OP300"/>
    <s v="6120"/>
    <x v="4"/>
    <s v=" "/>
    <n v="-71.22"/>
    <s v="OP112 Payroll Accrual 1"/>
    <x v="0"/>
    <s v="Z_OP112_PA1"/>
    <s v="FLJE00018457"/>
    <d v="2008-01-31T00:00:00"/>
    <d v="2008-02-08T00:00:00"/>
    <s v="Yes"/>
    <s v="X Engineering and Measurement"/>
    <x v="1"/>
  </r>
  <r>
    <s v="AA"/>
    <s v="3000"/>
    <s v="FLJE00018461"/>
    <s v="CF00-OP300-6110-8940"/>
    <s v="CF00"/>
    <s v="OP300"/>
    <s v="6110"/>
    <x v="6"/>
    <s v=" "/>
    <n v="-106.89"/>
    <s v="OP112 Payroll Accrual 1"/>
    <x v="0"/>
    <s v="Z_OP112_PA1"/>
    <s v="FLJE00018457"/>
    <d v="2008-01-31T00:00:00"/>
    <d v="2008-02-08T00:00:00"/>
    <s v="Yes"/>
    <s v="X Engineering and Measurement"/>
    <x v="0"/>
  </r>
  <r>
    <s v="AA"/>
    <s v="CU00"/>
    <s v="JRNL00029283"/>
    <s v="CF00-MG303-6330-8870"/>
    <s v="CF00"/>
    <s v="MG303"/>
    <s v="6330"/>
    <x v="2"/>
    <s v=" "/>
    <n v="13.85"/>
    <s v="Clear MG303 Pay and Dept"/>
    <x v="0"/>
    <s v="5_MG303_PD"/>
    <s v="Recipient Acct"/>
    <d v="2008-07-31T00:00:00"/>
    <d v="2008-08-05T00:00:00"/>
    <s v="Yes"/>
    <s v="X Business Development Manager"/>
    <x v="5"/>
  </r>
  <r>
    <s v="AA"/>
    <s v="CU00"/>
    <s v="JRNL00029283"/>
    <s v="CF00-MG303-6310-8870"/>
    <s v="CF00"/>
    <s v="MG303"/>
    <s v="6310"/>
    <x v="2"/>
    <s v=" "/>
    <n v="48.5"/>
    <s v="Clear MG303 Pay and Dept"/>
    <x v="0"/>
    <s v="5_MG303_PD"/>
    <s v="Recipient Acct"/>
    <d v="2008-07-31T00:00:00"/>
    <d v="2008-08-05T00:00:00"/>
    <s v="Yes"/>
    <s v="X Business Development Manager"/>
    <x v="8"/>
  </r>
  <r>
    <s v="AA"/>
    <s v="CU00"/>
    <s v="JRNL00029283"/>
    <s v="CF00-MG303-6320-8870"/>
    <s v="CF00"/>
    <s v="MG303"/>
    <s v="6320"/>
    <x v="2"/>
    <s v=" "/>
    <n v="70.92"/>
    <s v="Clear MG303 Pay and Dept"/>
    <x v="0"/>
    <s v="5_MG303_PD"/>
    <s v="Recipient Acct"/>
    <d v="2008-07-31T00:00:00"/>
    <d v="2008-08-05T00:00:00"/>
    <s v="Yes"/>
    <s v="X Business Development Manager"/>
    <x v="4"/>
  </r>
  <r>
    <s v="AA"/>
    <s v="CU00"/>
    <s v="JRNL00029283"/>
    <s v="CF00-MG303-6220-8870"/>
    <s v="CF00"/>
    <s v="MG303"/>
    <s v="6220"/>
    <x v="2"/>
    <s v=" "/>
    <n v="105.12"/>
    <s v="Clear MG303 Pay and Dept"/>
    <x v="0"/>
    <s v="5_MG303_PD"/>
    <s v="Recipient Acct"/>
    <d v="2008-07-31T00:00:00"/>
    <d v="2008-08-05T00:00:00"/>
    <s v="Yes"/>
    <s v="X Business Development Manager"/>
    <x v="11"/>
  </r>
  <r>
    <s v="AA"/>
    <s v="CU00"/>
    <s v="JRNL00029283"/>
    <s v="CF00-MG303-6240-8870"/>
    <s v="CF00"/>
    <s v="MG303"/>
    <s v="6240"/>
    <x v="2"/>
    <s v=" "/>
    <n v="17.149999999999999"/>
    <s v="Clear MG303 Pay and Dept"/>
    <x v="0"/>
    <s v="5_MG303_PD"/>
    <s v="Recipient Acct"/>
    <d v="2008-07-31T00:00:00"/>
    <d v="2008-08-05T00:00:00"/>
    <s v="Yes"/>
    <s v="X Business Development Manager"/>
    <x v="10"/>
  </r>
  <r>
    <s v="AA"/>
    <s v="CU00"/>
    <s v="JRNL00029283"/>
    <s v="CF00-MG303-6210-8870"/>
    <s v="CF00"/>
    <s v="MG303"/>
    <s v="6210"/>
    <x v="2"/>
    <s v=" "/>
    <n v="184.84"/>
    <s v="Clear MG303 Pay and Dept"/>
    <x v="0"/>
    <s v="5_MG303_PD"/>
    <s v="Recipient Acct"/>
    <d v="2008-07-31T00:00:00"/>
    <d v="2008-08-05T00:00:00"/>
    <s v="Yes"/>
    <s v="X Business Development Manager"/>
    <x v="12"/>
  </r>
  <r>
    <s v="AA"/>
    <s v="CU00"/>
    <s v="JRNL00035416"/>
    <s v="CF00-MG303-6390-8870"/>
    <s v="CF00"/>
    <s v="MG303"/>
    <s v="6390"/>
    <x v="2"/>
    <s v=" "/>
    <n v="-8.36"/>
    <s v="Clear MG303 Pay and Dept"/>
    <x v="0"/>
    <s v="5_MG303_PD"/>
    <s v="Recipient Acct"/>
    <d v="2008-10-31T00:00:00"/>
    <d v="2008-11-06T00:00:00"/>
    <s v="Yes"/>
    <s v="X Business Development Manager"/>
    <x v="7"/>
  </r>
  <r>
    <s v="AA"/>
    <s v="CU00"/>
    <s v="JRNL00035416"/>
    <s v="CF00-MG303-6320-8870"/>
    <s v="CF00"/>
    <s v="MG303"/>
    <s v="6320"/>
    <x v="2"/>
    <s v=" "/>
    <n v="-74.92"/>
    <s v="Clear MG303 Pay and Dept"/>
    <x v="0"/>
    <s v="5_MG303_PD"/>
    <s v="Recipient Acct"/>
    <d v="2008-10-31T00:00:00"/>
    <d v="2008-11-06T00:00:00"/>
    <s v="Yes"/>
    <s v="X Business Development Manager"/>
    <x v="4"/>
  </r>
  <r>
    <s v="AA"/>
    <s v="CU00"/>
    <s v="JRNL00035416"/>
    <s v="CF00-MG303-6330-8870"/>
    <s v="CF00"/>
    <s v="MG303"/>
    <s v="6330"/>
    <x v="2"/>
    <s v=" "/>
    <n v="-36.19"/>
    <s v="Clear MG303 Pay and Dept"/>
    <x v="0"/>
    <s v="5_MG303_PD"/>
    <s v="Recipient Acct"/>
    <d v="2008-10-31T00:00:00"/>
    <d v="2008-11-06T00:00:00"/>
    <s v="Yes"/>
    <s v="X Business Development Manager"/>
    <x v="5"/>
  </r>
  <r>
    <s v="AA"/>
    <s v="CU00"/>
    <s v="JRNL00035416"/>
    <s v="CF00-MG303-6240-8870"/>
    <s v="CF00"/>
    <s v="MG303"/>
    <s v="6240"/>
    <x v="2"/>
    <s v=" "/>
    <n v="-1.36"/>
    <s v="Clear MG303 Pay and Dept"/>
    <x v="0"/>
    <s v="5_MG303_PD"/>
    <s v="Recipient Acct"/>
    <d v="2008-10-31T00:00:00"/>
    <d v="2008-11-06T00:00:00"/>
    <s v="Yes"/>
    <s v="X Business Development Manager"/>
    <x v="10"/>
  </r>
  <r>
    <s v="AA"/>
    <s v="CU00"/>
    <s v="JRNL00035416"/>
    <s v="CF00-MG303-6310-8870"/>
    <s v="CF00"/>
    <s v="MG303"/>
    <s v="6310"/>
    <x v="2"/>
    <s v=" "/>
    <n v="-70.67"/>
    <s v="Clear MG303 Pay and Dept"/>
    <x v="0"/>
    <s v="5_MG303_PD"/>
    <s v="Recipient Acct"/>
    <d v="2008-10-31T00:00:00"/>
    <d v="2008-11-06T00:00:00"/>
    <s v="Yes"/>
    <s v="X Business Development Manager"/>
    <x v="8"/>
  </r>
  <r>
    <s v="AA"/>
    <s v="CU00"/>
    <s v="JRNL00035416"/>
    <s v="CF00-MG303-6210-8870"/>
    <s v="CF00"/>
    <s v="MG303"/>
    <s v="6210"/>
    <x v="2"/>
    <s v=" "/>
    <n v="-157.19"/>
    <s v="Clear MG303 Pay and Dept"/>
    <x v="0"/>
    <s v="5_MG303_PD"/>
    <s v="Recipient Acct"/>
    <d v="2008-10-31T00:00:00"/>
    <d v="2008-11-06T00:00:00"/>
    <s v="Yes"/>
    <s v="X Business Development Manager"/>
    <x v="12"/>
  </r>
  <r>
    <s v="AA"/>
    <s v="CU00"/>
    <s v="JRNL00035416"/>
    <s v="CF00-MG303-6220-8870"/>
    <s v="CF00"/>
    <s v="MG303"/>
    <s v="6220"/>
    <x v="2"/>
    <s v=" "/>
    <n v="-92.46"/>
    <s v="Clear MG303 Pay and Dept"/>
    <x v="0"/>
    <s v="5_MG303_PD"/>
    <s v="Recipient Acct"/>
    <d v="2008-10-31T00:00:00"/>
    <d v="2008-11-06T00:00:00"/>
    <s v="Yes"/>
    <s v="X Business Development Manager"/>
    <x v="11"/>
  </r>
  <r>
    <s v="AA"/>
    <s v="CU00"/>
    <s v="JRNL00035416"/>
    <s v="CF00-MG303-6110-8870"/>
    <s v="CF00"/>
    <s v="MG303"/>
    <s v="6110"/>
    <x v="2"/>
    <s v=" "/>
    <n v="-634.94000000000005"/>
    <s v="Clear MG303 Pay and Dept"/>
    <x v="0"/>
    <s v="5_MG303_PD"/>
    <s v="Recipient Acct"/>
    <d v="2008-10-31T00:00:00"/>
    <d v="2008-11-06T00:00:00"/>
    <s v="Yes"/>
    <s v="X Business Development Manager"/>
    <x v="0"/>
  </r>
  <r>
    <s v="AA"/>
    <s v="CU00"/>
    <s v="JRNL00033446"/>
    <s v="CF00-MG303-6390-8870"/>
    <s v="CF00"/>
    <s v="MG303"/>
    <s v="6390"/>
    <x v="2"/>
    <s v=" "/>
    <n v="10.58"/>
    <s v="Clear MG303 Pay and Dept"/>
    <x v="0"/>
    <s v="5_MG303_PD"/>
    <s v="Recipient Acct"/>
    <d v="2008-09-30T00:00:00"/>
    <d v="2008-10-06T00:00:00"/>
    <s v="Yes"/>
    <s v="X Business Development Manager"/>
    <x v="7"/>
  </r>
  <r>
    <s v="AA"/>
    <s v="CU00"/>
    <s v="JRNL00033446"/>
    <s v="CF00-MG303-6320-8870"/>
    <s v="CF00"/>
    <s v="MG303"/>
    <s v="6320"/>
    <x v="2"/>
    <s v=" "/>
    <n v="78.86"/>
    <s v="Clear MG303 Pay and Dept"/>
    <x v="0"/>
    <s v="5_MG303_PD"/>
    <s v="Recipient Acct"/>
    <d v="2008-09-30T00:00:00"/>
    <d v="2008-10-06T00:00:00"/>
    <s v="Yes"/>
    <s v="X Business Development Manager"/>
    <x v="4"/>
  </r>
  <r>
    <s v="AA"/>
    <s v="CU00"/>
    <s v="JRNL00033446"/>
    <s v="CF00-MG303-6330-8870"/>
    <s v="CF00"/>
    <s v="MG303"/>
    <s v="6330"/>
    <x v="2"/>
    <s v=" "/>
    <n v="38.14"/>
    <s v="Clear MG303 Pay and Dept"/>
    <x v="0"/>
    <s v="5_MG303_PD"/>
    <s v="Recipient Acct"/>
    <d v="2008-09-30T00:00:00"/>
    <d v="2008-10-06T00:00:00"/>
    <s v="Yes"/>
    <s v="X Business Development Manager"/>
    <x v="5"/>
  </r>
  <r>
    <s v="AA"/>
    <s v="CU00"/>
    <s v="JRNL00033446"/>
    <s v="CF00-MG303-6240-8870"/>
    <s v="CF00"/>
    <s v="MG303"/>
    <s v="6240"/>
    <x v="2"/>
    <s v=" "/>
    <n v="2.5"/>
    <s v="Clear MG303 Pay and Dept"/>
    <x v="0"/>
    <s v="5_MG303_PD"/>
    <s v="Recipient Acct"/>
    <d v="2008-09-30T00:00:00"/>
    <d v="2008-10-06T00:00:00"/>
    <s v="Yes"/>
    <s v="X Business Development Manager"/>
    <x v="10"/>
  </r>
  <r>
    <s v="AA"/>
    <s v="CU00"/>
    <s v="JRNL00033446"/>
    <s v="CF00-MG303-6310-8870"/>
    <s v="CF00"/>
    <s v="MG303"/>
    <s v="6310"/>
    <x v="2"/>
    <s v=" "/>
    <n v="51.85"/>
    <s v="Clear MG303 Pay and Dept"/>
    <x v="0"/>
    <s v="5_MG303_PD"/>
    <s v="Recipient Acct"/>
    <d v="2008-09-30T00:00:00"/>
    <d v="2008-10-06T00:00:00"/>
    <s v="Yes"/>
    <s v="X Business Development Manager"/>
    <x v="8"/>
  </r>
  <r>
    <s v="AA"/>
    <s v="CU00"/>
    <s v="JRNL00033446"/>
    <s v="CF00-MG303-6220-8870"/>
    <s v="CF00"/>
    <s v="MG303"/>
    <s v="6220"/>
    <x v="2"/>
    <s v=" "/>
    <n v="78.63"/>
    <s v="Clear MG303 Pay and Dept"/>
    <x v="0"/>
    <s v="5_MG303_PD"/>
    <s v="Recipient Acct"/>
    <d v="2008-09-30T00:00:00"/>
    <d v="2008-10-06T00:00:00"/>
    <s v="Yes"/>
    <s v="X Business Development Manager"/>
    <x v="11"/>
  </r>
  <r>
    <s v="AA"/>
    <s v="CU00"/>
    <s v="JRNL00033446"/>
    <s v="CF00-MG303-6230-8870"/>
    <s v="CF00"/>
    <s v="MG303"/>
    <s v="6230"/>
    <x v="2"/>
    <s v=" "/>
    <n v="39.340000000000003"/>
    <s v="Clear MG303 Pay and Dept"/>
    <x v="0"/>
    <s v="5_MG303_PD"/>
    <s v="Recipient Acct"/>
    <d v="2008-09-30T00:00:00"/>
    <d v="2008-10-06T00:00:00"/>
    <s v="Yes"/>
    <s v="X Business Development Manager"/>
    <x v="14"/>
  </r>
  <r>
    <s v="AA"/>
    <s v="CU00"/>
    <s v="JRNL00033446"/>
    <s v="CF00-MG303-6110-8870"/>
    <s v="CF00"/>
    <s v="MG303"/>
    <s v="6110"/>
    <x v="2"/>
    <s v=" "/>
    <n v="62.15"/>
    <s v="Clear MG303 Pay and Dept"/>
    <x v="0"/>
    <s v="5_MG303_PD"/>
    <s v="Recipient Acct"/>
    <d v="2008-09-30T00:00:00"/>
    <d v="2008-10-06T00:00:00"/>
    <s v="Yes"/>
    <s v="X Business Development Manager"/>
    <x v="0"/>
  </r>
  <r>
    <s v="AA"/>
    <s v="CU00"/>
    <s v="JRNL00033446"/>
    <s v="CF00-MG303-6210-8870"/>
    <s v="CF00"/>
    <s v="MG303"/>
    <s v="6210"/>
    <x v="2"/>
    <s v=" "/>
    <n v="53.37"/>
    <s v="Clear MG303 Pay and Dept"/>
    <x v="0"/>
    <s v="5_MG303_PD"/>
    <s v="Recipient Acct"/>
    <d v="2008-09-30T00:00:00"/>
    <d v="2008-10-06T00:00:00"/>
    <s v="Yes"/>
    <s v="X Business Development Manager"/>
    <x v="12"/>
  </r>
  <r>
    <s v="AA"/>
    <s v="CU00"/>
    <s v="JRNL00035387"/>
    <s v="CF00-MG303-6390-8870"/>
    <s v="CF00"/>
    <s v="MG303"/>
    <s v="6390"/>
    <x v="2"/>
    <s v=" "/>
    <n v="8.36"/>
    <s v="Clear MG303 Pay and Dept"/>
    <x v="0"/>
    <s v="5_MG303_PD"/>
    <s v="Recipient Acct"/>
    <d v="2008-10-31T00:00:00"/>
    <d v="2008-11-06T00:00:00"/>
    <s v="Yes"/>
    <s v="X Business Development Manager"/>
    <x v="7"/>
  </r>
  <r>
    <s v="AA"/>
    <s v="CU00"/>
    <s v="JRNL00035387"/>
    <s v="CF00-MG303-6330-8870"/>
    <s v="CF00"/>
    <s v="MG303"/>
    <s v="6330"/>
    <x v="2"/>
    <s v=" "/>
    <n v="36.19"/>
    <s v="Clear MG303 Pay and Dept"/>
    <x v="0"/>
    <s v="5_MG303_PD"/>
    <s v="Recipient Acct"/>
    <d v="2008-10-31T00:00:00"/>
    <d v="2008-11-06T00:00:00"/>
    <s v="Yes"/>
    <s v="X Business Development Manager"/>
    <x v="5"/>
  </r>
  <r>
    <s v="AA"/>
    <s v="CU00"/>
    <s v="JRNL00035438"/>
    <s v="CF00-MG303-6390-8870"/>
    <s v="CF00"/>
    <s v="MG303"/>
    <s v="6390"/>
    <x v="2"/>
    <s v=" "/>
    <n v="8.36"/>
    <s v="Clear MG303 Pay and Dept"/>
    <x v="0"/>
    <s v="5_MG303_PD"/>
    <s v="Recipient Acct"/>
    <d v="2008-10-31T00:00:00"/>
    <d v="2008-11-06T00:00:00"/>
    <s v="Yes"/>
    <s v="X Business Development Manager"/>
    <x v="7"/>
  </r>
  <r>
    <s v="AA"/>
    <s v="CU00"/>
    <s v="JRNL00035387"/>
    <s v="CF00-MG303-6320-8870"/>
    <s v="CF00"/>
    <s v="MG303"/>
    <s v="6320"/>
    <x v="2"/>
    <s v=" "/>
    <n v="74.92"/>
    <s v="Clear MG303 Pay and Dept"/>
    <x v="0"/>
    <s v="5_MG303_PD"/>
    <s v="Recipient Acct"/>
    <d v="2008-10-31T00:00:00"/>
    <d v="2008-11-06T00:00:00"/>
    <s v="Yes"/>
    <s v="X Business Development Manager"/>
    <x v="4"/>
  </r>
  <r>
    <s v="SYS-IV"/>
    <s v="3000"/>
    <s v="FLJE00018926"/>
    <s v="CF10-FC300-7830-8870"/>
    <s v="CF10"/>
    <s v="FC300"/>
    <s v="7830"/>
    <x v="2"/>
    <s v=""/>
    <n v="3.08"/>
    <s v="GL Inv. Adjustment:2795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8.73"/>
    <s v="GL Inv. Adjustment:2796"/>
    <x v="0"/>
    <s v=""/>
    <s v=""/>
    <d v="2008-02-25T00:00:00"/>
    <d v="2008-02-25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5.71"/>
    <s v="GL Inv. Adjustment:2778"/>
    <x v="0"/>
    <s v=""/>
    <s v=""/>
    <d v="2008-02-20T00:00:00"/>
    <d v="2008-02-20T00:00:00"/>
    <s v="Yes"/>
    <s v="X Facilities-Florida"/>
    <x v="2"/>
  </r>
  <r>
    <s v="PY"/>
    <s v="CU00"/>
    <s v="JRNL00033230"/>
    <s v="CF00-OP300-6110-8910"/>
    <s v="CF00"/>
    <s v="OP300"/>
    <s v="6110"/>
    <x v="5"/>
    <s v=""/>
    <n v="203.65"/>
    <s v="CU W39-Salaries"/>
    <x v="0"/>
    <s v=""/>
    <s v="JRNL00033230"/>
    <d v="2008-09-26T00:00:00"/>
    <d v="2008-10-01T00:00:00"/>
    <s v="Yes"/>
    <s v="X Engineering and Measurement"/>
    <x v="0"/>
  </r>
  <r>
    <s v="PY"/>
    <s v="CU00"/>
    <s v="JRNL00033230"/>
    <s v="CF00-OP300-6110-8920"/>
    <s v="CF00"/>
    <s v="OP300"/>
    <s v="6110"/>
    <x v="0"/>
    <s v=""/>
    <n v="36.090000000000003"/>
    <s v="CU W39-Salaries"/>
    <x v="0"/>
    <s v=""/>
    <s v="JRNL00033230"/>
    <d v="2008-09-26T00:00:00"/>
    <d v="2008-10-01T00:00:00"/>
    <s v="Yes"/>
    <s v="X Engineering and Measurement"/>
    <x v="0"/>
  </r>
  <r>
    <s v="E4SE-ADJ"/>
    <s v="CU00"/>
    <s v="JRNL00031420"/>
    <s v="CF10-FC300-7830-8870"/>
    <s v="CF10"/>
    <s v="FC300"/>
    <s v="7830"/>
    <x v="2"/>
    <s v=""/>
    <n v="51.87"/>
    <s v="FCB100"/>
    <x v="0"/>
    <s v=""/>
    <s v="JRNL00031420"/>
    <d v="2008-08-31T00:00:00"/>
    <d v="2008-09-04T00:00:00"/>
    <s v="Yes"/>
    <s v="X Facilities-Florida"/>
    <x v="2"/>
  </r>
  <r>
    <s v="PY"/>
    <s v="CU00"/>
    <s v="JRNL00030902"/>
    <s v="CF00-OP300-6110-8890"/>
    <s v="CF00"/>
    <s v="OP300"/>
    <s v="6110"/>
    <x v="1"/>
    <s v=""/>
    <n v="122.19"/>
    <s v="CU W34-Salaries"/>
    <x v="0"/>
    <s v=""/>
    <s v="JRNL00030902"/>
    <d v="2008-08-22T00:00:00"/>
    <d v="2008-08-25T00:00:00"/>
    <s v="Yes"/>
    <s v="X Engineering and Measurement"/>
    <x v="0"/>
  </r>
  <r>
    <s v="PY"/>
    <s v="CU00"/>
    <s v="JRNL00030902"/>
    <s v="CF00-OP300-6110-8900"/>
    <s v="CF00"/>
    <s v="OP300"/>
    <s v="6110"/>
    <x v="4"/>
    <s v=""/>
    <n v="386.92"/>
    <s v="CU W34-Salaries"/>
    <x v="0"/>
    <s v=""/>
    <s v="JRNL00030902"/>
    <d v="2008-08-22T00:00:00"/>
    <d v="2008-08-25T00:00:00"/>
    <s v="Yes"/>
    <s v="X Engineering and Measurement"/>
    <x v="0"/>
  </r>
  <r>
    <s v="PY"/>
    <s v="CU00"/>
    <s v="JRNL00030902"/>
    <s v="CF10-OP310-6110-8920"/>
    <s v="CF10"/>
    <s v="OP310"/>
    <s v="6110"/>
    <x v="0"/>
    <s v=""/>
    <n v="27.12"/>
    <s v="CU W34-Salaries"/>
    <x v="0"/>
    <s v=""/>
    <s v="JRNL00030902"/>
    <d v="2008-08-22T00:00:00"/>
    <d v="2008-08-25T00:00:00"/>
    <s v="Yes"/>
    <s v="X Operations-Tri-County"/>
    <x v="0"/>
  </r>
  <r>
    <s v="PY"/>
    <s v="CU00"/>
    <s v="JRNL00030902"/>
    <s v="CF10-OP310-6110-8930"/>
    <s v="CF10"/>
    <s v="OP310"/>
    <s v="6110"/>
    <x v="3"/>
    <s v=""/>
    <n v="76.53"/>
    <s v="CU W34-Salaries"/>
    <x v="0"/>
    <s v=""/>
    <s v="JRNL00030902"/>
    <d v="2008-08-22T00:00:00"/>
    <d v="2008-08-25T00:00:00"/>
    <s v="Yes"/>
    <s v="X Operations-Tri-County"/>
    <x v="0"/>
  </r>
  <r>
    <s v="PY"/>
    <s v="CU00"/>
    <s v="JRNL00030902"/>
    <s v="CF00-OP300-6110-8910"/>
    <s v="CF00"/>
    <s v="OP300"/>
    <s v="6110"/>
    <x v="5"/>
    <s v=""/>
    <n v="81.459999999999994"/>
    <s v="CU W34-Salaries"/>
    <x v="0"/>
    <s v=""/>
    <s v="JRNL00030902"/>
    <d v="2008-08-22T00:00:00"/>
    <d v="2008-08-25T00:00:00"/>
    <s v="Yes"/>
    <s v="X Engineering and Measurement"/>
    <x v="0"/>
  </r>
  <r>
    <s v="PY"/>
    <s v="CU00"/>
    <s v="JRNL00030902"/>
    <s v="CF10-OP310-6110-8870"/>
    <s v="CF10"/>
    <s v="OP310"/>
    <s v="6110"/>
    <x v="2"/>
    <s v=""/>
    <n v="367.01"/>
    <s v="CU W34-Salaries"/>
    <x v="0"/>
    <s v=""/>
    <s v="JRNL00030902"/>
    <d v="2008-08-22T00:00:00"/>
    <d v="2008-08-25T00:00:00"/>
    <s v="Yes"/>
    <s v="X Operations-Tri-County"/>
    <x v="0"/>
  </r>
  <r>
    <s v="AA"/>
    <s v="CU00"/>
    <s v="JRNL00029576"/>
    <s v="CF10-OP310-6120-8870"/>
    <s v="CF10"/>
    <s v="OP310"/>
    <s v="6120"/>
    <x v="2"/>
    <s v=" "/>
    <n v="-104.4"/>
    <s v="OP310_Payroll Accrual 1B"/>
    <x v="0"/>
    <s v="8_OP310_PA1B"/>
    <s v="JRNL00029387"/>
    <d v="2008-08-31T00:00:00"/>
    <d v="2008-09-05T00:00:00"/>
    <s v="Yes"/>
    <s v="X Operations-Tri-County"/>
    <x v="1"/>
  </r>
  <r>
    <s v="AA"/>
    <s v="CU00"/>
    <s v="JRNL00029576"/>
    <s v="CF10-OP310-6120-8920"/>
    <s v="CF10"/>
    <s v="OP310"/>
    <s v="6120"/>
    <x v="0"/>
    <s v=" "/>
    <n v="-12.6"/>
    <s v="OP310_Payroll Accrual 1B"/>
    <x v="0"/>
    <s v="8_OP310_PA1B"/>
    <s v="JRNL00029387"/>
    <d v="2008-08-31T00:00:00"/>
    <d v="2008-09-05T00:00:00"/>
    <s v="Yes"/>
    <s v="X Operations-Tri-County"/>
    <x v="1"/>
  </r>
  <r>
    <s v="AA"/>
    <s v="CU00"/>
    <s v="JRNL00029576"/>
    <s v="CF10-OP310-6120-8930"/>
    <s v="CF10"/>
    <s v="OP310"/>
    <s v="6120"/>
    <x v="3"/>
    <s v=" "/>
    <n v="-41.77"/>
    <s v="OP310_Payroll Accrual 1B"/>
    <x v="0"/>
    <s v="8_OP310_PA1B"/>
    <s v="JRNL00029387"/>
    <d v="2008-08-31T00:00:00"/>
    <d v="2008-09-05T00:00:00"/>
    <s v="Yes"/>
    <s v="X Operations-Tri-County"/>
    <x v="1"/>
  </r>
  <r>
    <s v="AA"/>
    <s v="CU00"/>
    <s v="JRNL00029576"/>
    <s v="CF00-OP310-6120-8870"/>
    <s v="CF00"/>
    <s v="OP310"/>
    <s v="6120"/>
    <x v="2"/>
    <s v=" "/>
    <n v="-9.49"/>
    <s v="OP310_Payroll Accrual 1B"/>
    <x v="0"/>
    <s v="8_OP310_PA1B"/>
    <s v="JRNL00029387"/>
    <d v="2008-08-31T00:00:00"/>
    <d v="2008-09-05T00:00:00"/>
    <s v="Yes"/>
    <s v="X Operations-Tri-County"/>
    <x v="1"/>
  </r>
  <r>
    <s v="PY"/>
    <s v="CU00"/>
    <s v="JRNL00033319"/>
    <s v="CF00-MG303-6110-8870"/>
    <s v="CF00"/>
    <s v="MG303"/>
    <s v="6110"/>
    <x v="2"/>
    <s v=""/>
    <n v="590.44000000000005"/>
    <s v="CU B40-Salaries"/>
    <x v="0"/>
    <s v=""/>
    <s v="JRNL00033319"/>
    <d v="2008-10-03T00:00:00"/>
    <d v="2008-10-01T00:00:00"/>
    <s v="Yes"/>
    <s v="X Business Development Manager"/>
    <x v="0"/>
  </r>
  <r>
    <s v="AA"/>
    <s v="CU00"/>
    <s v="JRNL00035438"/>
    <s v="CF00-MG303-6330-8870"/>
    <s v="CF00"/>
    <s v="MG303"/>
    <s v="6330"/>
    <x v="2"/>
    <s v=" "/>
    <n v="36.19"/>
    <s v="Clear MG303 Pay and Dept"/>
    <x v="0"/>
    <s v="5_MG303_PD"/>
    <s v="Recipient Acct"/>
    <d v="2008-10-31T00:00:00"/>
    <d v="2008-11-06T00:00:00"/>
    <s v="Yes"/>
    <s v="X Business Development Manager"/>
    <x v="5"/>
  </r>
  <r>
    <s v="AA"/>
    <s v="CU00"/>
    <s v="JRNL00035387"/>
    <s v="CF00-MG303-6240-8870"/>
    <s v="CF00"/>
    <s v="MG303"/>
    <s v="6240"/>
    <x v="2"/>
    <s v=" "/>
    <n v="1.36"/>
    <s v="Clear MG303 Pay and Dept"/>
    <x v="0"/>
    <s v="5_MG303_PD"/>
    <s v="Recipient Acct"/>
    <d v="2008-10-31T00:00:00"/>
    <d v="2008-11-06T00:00:00"/>
    <s v="Yes"/>
    <s v="X Business Development Manager"/>
    <x v="10"/>
  </r>
  <r>
    <s v="AA"/>
    <s v="CU00"/>
    <s v="JRNL00035387"/>
    <s v="CF00-MG303-6310-8870"/>
    <s v="CF00"/>
    <s v="MG303"/>
    <s v="6310"/>
    <x v="2"/>
    <s v=" "/>
    <n v="70.67"/>
    <s v="Clear MG303 Pay and Dept"/>
    <x v="0"/>
    <s v="5_MG303_PD"/>
    <s v="Recipient Acct"/>
    <d v="2008-10-31T00:00:00"/>
    <d v="2008-11-06T00:00:00"/>
    <s v="Yes"/>
    <s v="X Business Development Manager"/>
    <x v="8"/>
  </r>
  <r>
    <s v="AA"/>
    <s v="CU00"/>
    <s v="JRNL00035387"/>
    <s v="CF00-MG303-6210-8870"/>
    <s v="CF00"/>
    <s v="MG303"/>
    <s v="6210"/>
    <x v="2"/>
    <s v=" "/>
    <n v="157.19"/>
    <s v="Clear MG303 Pay and Dept"/>
    <x v="0"/>
    <s v="5_MG303_PD"/>
    <s v="Recipient Acct"/>
    <d v="2008-10-31T00:00:00"/>
    <d v="2008-11-06T00:00:00"/>
    <s v="Yes"/>
    <s v="X Business Development Manager"/>
    <x v="12"/>
  </r>
  <r>
    <s v="AA"/>
    <s v="CU00"/>
    <s v="JRNL00035387"/>
    <s v="CF00-MG303-6220-8870"/>
    <s v="CF00"/>
    <s v="MG303"/>
    <s v="6220"/>
    <x v="2"/>
    <s v=" "/>
    <n v="92.46"/>
    <s v="Clear MG303 Pay and Dept"/>
    <x v="0"/>
    <s v="5_MG303_PD"/>
    <s v="Recipient Acct"/>
    <d v="2008-10-31T00:00:00"/>
    <d v="2008-11-06T00:00:00"/>
    <s v="Yes"/>
    <s v="X Business Development Manager"/>
    <x v="11"/>
  </r>
  <r>
    <s v="AA"/>
    <s v="CU00"/>
    <s v="JRNL00035387"/>
    <s v="CF00-MG303-6110-8870"/>
    <s v="CF00"/>
    <s v="MG303"/>
    <s v="6110"/>
    <x v="2"/>
    <s v=" "/>
    <n v="634.94000000000005"/>
    <s v="Clear MG303 Pay and Dept"/>
    <x v="0"/>
    <s v="5_MG303_PD"/>
    <s v="Recipient Acct"/>
    <d v="2008-10-31T00:00:00"/>
    <d v="2008-11-06T00:00:00"/>
    <s v="Yes"/>
    <s v="X Business Development Manager"/>
    <x v="0"/>
  </r>
  <r>
    <s v="AA"/>
    <s v="CU00"/>
    <s v="JRNL00035438"/>
    <s v="CF00-MG303-6310-8870"/>
    <s v="CF00"/>
    <s v="MG303"/>
    <s v="6310"/>
    <x v="2"/>
    <s v=" "/>
    <n v="70.67"/>
    <s v="Clear MG303 Pay and Dept"/>
    <x v="0"/>
    <s v="5_MG303_PD"/>
    <s v="Recipient Acct"/>
    <d v="2008-10-31T00:00:00"/>
    <d v="2008-11-06T00:00:00"/>
    <s v="Yes"/>
    <s v="X Business Development Manager"/>
    <x v="8"/>
  </r>
  <r>
    <s v="AA"/>
    <s v="CU00"/>
    <s v="JRNL00035438"/>
    <s v="CF00-MG303-6320-8870"/>
    <s v="CF00"/>
    <s v="MG303"/>
    <s v="6320"/>
    <x v="2"/>
    <s v=" "/>
    <n v="74.92"/>
    <s v="Clear MG303 Pay and Dept"/>
    <x v="0"/>
    <s v="5_MG303_PD"/>
    <s v="Recipient Acct"/>
    <d v="2008-10-31T00:00:00"/>
    <d v="2008-11-06T00:00:00"/>
    <s v="Yes"/>
    <s v="X Business Development Manager"/>
    <x v="4"/>
  </r>
  <r>
    <s v="AA"/>
    <s v="CU00"/>
    <s v="JRNL00029387"/>
    <s v="CF00-OP300-6110-8940"/>
    <s v="CF00"/>
    <s v="OP300"/>
    <s v="6110"/>
    <x v="6"/>
    <s v=" "/>
    <n v="13.82"/>
    <s v="OP300_Payroll Accrual 1A"/>
    <x v="0"/>
    <s v="8_OP300_PA1A"/>
    <s v="Recipient Acct"/>
    <d v="2008-07-31T00:00:00"/>
    <d v="2008-08-06T00:00:00"/>
    <s v="Yes"/>
    <s v="X Engineering and Measurement"/>
    <x v="0"/>
  </r>
  <r>
    <s v="PY"/>
    <s v="CU00"/>
    <s v="JRNL00037070"/>
    <s v="CF00-OP300-6110-8890"/>
    <s v="CF00"/>
    <s v="OP300"/>
    <s v="6110"/>
    <x v="1"/>
    <s v=""/>
    <n v="282.01"/>
    <s v="CU W46-Salaries"/>
    <x v="0"/>
    <s v=""/>
    <s v="JRNL00037070"/>
    <d v="2008-11-14T00:00:00"/>
    <d v="2008-12-01T00:00:00"/>
    <s v="Yes"/>
    <s v="X Engineering and Measurement"/>
    <x v="0"/>
  </r>
  <r>
    <s v="PY"/>
    <s v="CU00"/>
    <s v="JRNL00037070"/>
    <s v="CF00-OP300-6110-8900"/>
    <s v="CF00"/>
    <s v="OP300"/>
    <s v="6110"/>
    <x v="4"/>
    <s v=""/>
    <n v="282.01"/>
    <s v="CU W46-Salaries"/>
    <x v="0"/>
    <s v=""/>
    <s v="JRNL00037070"/>
    <d v="2008-11-14T00:00:00"/>
    <d v="2008-12-01T00:00:00"/>
    <s v="Yes"/>
    <s v="X Engineering and Measurement"/>
    <x v="0"/>
  </r>
  <r>
    <s v="PY"/>
    <s v="CU00"/>
    <s v="JRNL00037070"/>
    <s v="CF10-OP310-6110-8870"/>
    <s v="CF10"/>
    <s v="OP310"/>
    <s v="6110"/>
    <x v="2"/>
    <s v=""/>
    <n v="461.61"/>
    <s v="CU W46-Salaries"/>
    <x v="0"/>
    <s v=""/>
    <s v="JRNL00037070"/>
    <d v="2008-11-14T00:00:00"/>
    <d v="2008-12-01T00:00:00"/>
    <s v="Yes"/>
    <s v="X Operations-Tri-County"/>
    <x v="0"/>
  </r>
  <r>
    <s v="PY"/>
    <s v="CU00"/>
    <s v="JRNL00037070"/>
    <s v="CF10-OP310-6110-8920"/>
    <s v="CF10"/>
    <s v="OP310"/>
    <s v="6110"/>
    <x v="0"/>
    <s v=""/>
    <n v="56.55"/>
    <s v="CU W46-Salaries"/>
    <x v="0"/>
    <s v=""/>
    <s v="JRNL00037070"/>
    <d v="2008-11-14T00:00:00"/>
    <d v="2008-12-01T00:00:00"/>
    <s v="Yes"/>
    <s v="X Operations-Tri-County"/>
    <x v="0"/>
  </r>
  <r>
    <s v="PY"/>
    <s v="CU00"/>
    <s v="JRNL00033319"/>
    <s v="CF00-MG310-6110-8870"/>
    <s v="CF00"/>
    <s v="MG310"/>
    <s v="6110"/>
    <x v="2"/>
    <s v=""/>
    <n v="516.42999999999995"/>
    <s v="CU B40-Salaries"/>
    <x v="0"/>
    <s v=""/>
    <s v="JRNL00033319"/>
    <d v="2008-10-03T00:00:00"/>
    <d v="2008-10-01T00:00:00"/>
    <s v="Yes"/>
    <s v="X Operations Manager-Tri-County"/>
    <x v="0"/>
  </r>
  <r>
    <s v="SYS-IV"/>
    <s v="3000"/>
    <s v="FLJE00018912"/>
    <s v="CF10-FC300-7830-8870"/>
    <s v="CF10"/>
    <s v="FC300"/>
    <s v="7830"/>
    <x v="2"/>
    <s v=""/>
    <n v="155.83000000000001"/>
    <s v="GL Inv. Adjustment:2783"/>
    <x v="0"/>
    <s v=""/>
    <s v=""/>
    <d v="2008-02-20T00:00:00"/>
    <d v="2008-02-20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22.35"/>
    <s v="GL Inv. Adjustment:2740"/>
    <x v="0"/>
    <s v=""/>
    <s v=""/>
    <d v="2008-01-02T00:00:00"/>
    <d v="2008-01-02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164.68"/>
    <s v="GL Inv. Adjustment:2741"/>
    <x v="0"/>
    <s v=""/>
    <s v=""/>
    <d v="2008-01-02T00:00:00"/>
    <d v="2008-01-02T00:00:00"/>
    <s v="Yes"/>
    <s v="X Facilities-Florida"/>
    <x v="2"/>
  </r>
  <r>
    <s v="AA"/>
    <s v="CU00"/>
    <s v="JRNL00037275"/>
    <s v="CF20-OP320-6120-8940"/>
    <s v="CF20"/>
    <s v="OP320"/>
    <s v="6120"/>
    <x v="6"/>
    <s v=" "/>
    <n v="1.94"/>
    <s v="Clear OP320 Pay and Dept"/>
    <x v="0"/>
    <s v="5_OP320_PD"/>
    <s v="Recipient Acct"/>
    <d v="2008-11-30T00:00:00"/>
    <d v="2008-12-03T00:00:00"/>
    <s v="Yes"/>
    <s v="X Operations-Citrus County"/>
    <x v="1"/>
  </r>
  <r>
    <s v="AA"/>
    <s v="CU00"/>
    <s v="JRNL00037275"/>
    <s v="CF20-OP320-6110-8940"/>
    <s v="CF20"/>
    <s v="OP320"/>
    <s v="6110"/>
    <x v="6"/>
    <s v=" "/>
    <n v="3.43"/>
    <s v="Clear OP320 Pay and Dept"/>
    <x v="0"/>
    <s v="5_OP320_PD"/>
    <s v="Recipient Acct"/>
    <d v="2008-11-30T00:00:00"/>
    <d v="2008-12-03T00:00:00"/>
    <s v="Yes"/>
    <s v="X Operations-Citrus County"/>
    <x v="0"/>
  </r>
  <r>
    <s v="PY"/>
    <s v="CU00"/>
    <s v="JRNL00037070"/>
    <s v="CF10-OP310-6110-8930"/>
    <s v="CF10"/>
    <s v="OP310"/>
    <s v="6110"/>
    <x v="3"/>
    <s v=""/>
    <n v="95.77"/>
    <s v="CU W46-Salaries"/>
    <x v="0"/>
    <s v=""/>
    <s v="JRNL00037070"/>
    <d v="2008-11-14T00:00:00"/>
    <d v="2008-12-01T00:00:00"/>
    <s v="Yes"/>
    <s v="X Operations-Tri-County"/>
    <x v="0"/>
  </r>
  <r>
    <s v="PY"/>
    <s v="CU00"/>
    <s v="JRNL00037070"/>
    <s v="CF00-OP300-6110-8910"/>
    <s v="CF00"/>
    <s v="OP300"/>
    <s v="6110"/>
    <x v="5"/>
    <s v=""/>
    <n v="86.77"/>
    <s v="CU W46-Salaries"/>
    <x v="0"/>
    <s v=""/>
    <s v="JRNL00037070"/>
    <d v="2008-11-14T00:00:00"/>
    <d v="2008-12-01T00:00:00"/>
    <s v="Yes"/>
    <s v="X Engineering and Measurement"/>
    <x v="0"/>
  </r>
  <r>
    <s v="PY"/>
    <s v="CU00"/>
    <s v="JRNL00037070"/>
    <s v="CF00-OP300-6110-8940"/>
    <s v="CF00"/>
    <s v="OP300"/>
    <s v="6110"/>
    <x v="6"/>
    <s v=""/>
    <n v="28.84"/>
    <s v="CU W46-Salaries"/>
    <x v="0"/>
    <s v=""/>
    <s v="JRNL00037070"/>
    <d v="2008-11-14T00:00:00"/>
    <d v="2008-12-01T00:00:00"/>
    <s v="Yes"/>
    <s v="X Engineering and Measurement"/>
    <x v="0"/>
  </r>
  <r>
    <s v="AA"/>
    <s v="CU00"/>
    <s v="JRNL00029576"/>
    <s v="CF00-OP300-6110-8870"/>
    <s v="CF00"/>
    <s v="OP300"/>
    <s v="6110"/>
    <x v="2"/>
    <s v=" "/>
    <n v="-150.28"/>
    <s v="OP300_Payroll Accrual 1A"/>
    <x v="0"/>
    <s v="8_OP300_PA1A"/>
    <s v="JRNL00029387"/>
    <d v="2008-08-31T00:00:00"/>
    <d v="2008-09-05T00:00:00"/>
    <s v="Yes"/>
    <s v="X Engineering and Measurement"/>
    <x v="0"/>
  </r>
  <r>
    <s v="AA"/>
    <s v="CU00"/>
    <s v="JRNL00029576"/>
    <s v="CF00-OP300-6110-8890"/>
    <s v="CF00"/>
    <s v="OP300"/>
    <s v="6110"/>
    <x v="1"/>
    <s v=" "/>
    <n v="-106.15"/>
    <s v="OP300_Payroll Accrual 1A"/>
    <x v="0"/>
    <s v="8_OP300_PA1A"/>
    <s v="JRNL00029387"/>
    <d v="2008-08-31T00:00:00"/>
    <d v="2008-09-05T00:00:00"/>
    <s v="Yes"/>
    <s v="X Engineering and Measurement"/>
    <x v="0"/>
  </r>
  <r>
    <s v="AA"/>
    <s v="CU00"/>
    <s v="JRNL00029576"/>
    <s v="CF00-OP300-6110-8900"/>
    <s v="CF00"/>
    <s v="OP300"/>
    <s v="6110"/>
    <x v="4"/>
    <s v=" "/>
    <n v="-190.08"/>
    <s v="OP300_Payroll Accrual 1A"/>
    <x v="0"/>
    <s v="8_OP300_PA1A"/>
    <s v="JRNL00029387"/>
    <d v="2008-08-31T00:00:00"/>
    <d v="2008-09-05T00:00:00"/>
    <s v="Yes"/>
    <s v="X Engineering and Measurement"/>
    <x v="0"/>
  </r>
  <r>
    <s v="AA"/>
    <s v="CU00"/>
    <s v="JRNL00029576"/>
    <s v="CF00-OP300-6110-8910"/>
    <s v="CF00"/>
    <s v="OP300"/>
    <s v="6110"/>
    <x v="5"/>
    <s v=" "/>
    <n v="-148.03"/>
    <s v="OP300_Payroll Accrual 1A"/>
    <x v="0"/>
    <s v="8_OP300_PA1A"/>
    <s v="JRNL00029387"/>
    <d v="2008-08-31T00:00:00"/>
    <d v="2008-09-05T00:00:00"/>
    <s v="Yes"/>
    <s v="X Engineering and Measurement"/>
    <x v="0"/>
  </r>
  <r>
    <s v="AA"/>
    <s v="CU00"/>
    <s v="JRNL00029576"/>
    <s v="CF00-OP300-6110-8940"/>
    <s v="CF00"/>
    <s v="OP300"/>
    <s v="6110"/>
    <x v="6"/>
    <s v=" "/>
    <n v="-13.82"/>
    <s v="OP300_Payroll Accrual 1A"/>
    <x v="0"/>
    <s v="8_OP300_PA1A"/>
    <s v="JRNL00029387"/>
    <d v="2008-08-31T00:00:00"/>
    <d v="2008-09-05T00:00:00"/>
    <s v="Yes"/>
    <s v="X Engineering and Measurement"/>
    <x v="0"/>
  </r>
  <r>
    <s v="AA"/>
    <s v="CU00"/>
    <s v="JRNL00035438"/>
    <s v="CF00-MG303-6220-8870"/>
    <s v="CF00"/>
    <s v="MG303"/>
    <s v="6220"/>
    <x v="2"/>
    <s v=" "/>
    <n v="92.46"/>
    <s v="Clear MG303 Pay and Dept"/>
    <x v="0"/>
    <s v="5_MG303_PD"/>
    <s v="Recipient Acct"/>
    <d v="2008-10-31T00:00:00"/>
    <d v="2008-11-06T00:00:00"/>
    <s v="Yes"/>
    <s v="X Business Development Manager"/>
    <x v="11"/>
  </r>
  <r>
    <s v="AA"/>
    <s v="CU00"/>
    <s v="JRNL00035438"/>
    <s v="CF00-MG303-6240-8870"/>
    <s v="CF00"/>
    <s v="MG303"/>
    <s v="6240"/>
    <x v="2"/>
    <s v=" "/>
    <n v="1.36"/>
    <s v="Clear MG303 Pay and Dept"/>
    <x v="0"/>
    <s v="5_MG303_PD"/>
    <s v="Recipient Acct"/>
    <d v="2008-10-31T00:00:00"/>
    <d v="2008-11-06T00:00:00"/>
    <s v="Yes"/>
    <s v="X Business Development Manager"/>
    <x v="10"/>
  </r>
  <r>
    <s v="AA"/>
    <s v="CU00"/>
    <s v="JRNL00035438"/>
    <s v="CF00-MG303-6110-8870"/>
    <s v="CF00"/>
    <s v="MG303"/>
    <s v="6110"/>
    <x v="2"/>
    <s v=" "/>
    <n v="634.94000000000005"/>
    <s v="Clear MG303 Pay and Dept"/>
    <x v="0"/>
    <s v="5_MG303_PD"/>
    <s v="Recipient Acct"/>
    <d v="2008-10-31T00:00:00"/>
    <d v="2008-11-06T00:00:00"/>
    <s v="Yes"/>
    <s v="X Business Development Manager"/>
    <x v="0"/>
  </r>
  <r>
    <s v="AA"/>
    <s v="CU00"/>
    <s v="JRNL00035387"/>
    <s v="CF20-OP320-6390-8870"/>
    <s v="CF20"/>
    <s v="OP320"/>
    <s v="6390"/>
    <x v="2"/>
    <s v=" "/>
    <n v="1.96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35387"/>
    <s v="CF20-OP320-6390-8890"/>
    <s v="CF20"/>
    <s v="OP320"/>
    <s v="6390"/>
    <x v="1"/>
    <s v=" "/>
    <n v="4.71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35387"/>
    <s v="CF20-OP320-6330-8870"/>
    <s v="CF20"/>
    <s v="OP320"/>
    <s v="6330"/>
    <x v="2"/>
    <s v=" "/>
    <n v="1.34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387"/>
    <s v="CF20-OP320-6330-8890"/>
    <s v="CF20"/>
    <s v="OP320"/>
    <s v="6330"/>
    <x v="1"/>
    <s v=" "/>
    <n v="3.22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387"/>
    <s v="CF20-OP320-6320-8870"/>
    <s v="CF20"/>
    <s v="OP320"/>
    <s v="6320"/>
    <x v="2"/>
    <s v=" "/>
    <n v="8.15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CU00"/>
    <s v="JRNL00035387"/>
    <s v="CF20-OP320-6320-8890"/>
    <s v="CF20"/>
    <s v="OP320"/>
    <s v="6320"/>
    <x v="1"/>
    <s v=" "/>
    <n v="19.55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CU00"/>
    <s v="JRNL00035438"/>
    <s v="CF20-OP320-6390-8890"/>
    <s v="CF20"/>
    <s v="OP320"/>
    <s v="6390"/>
    <x v="1"/>
    <s v=" "/>
    <n v="4.74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35438"/>
    <s v="CF20-OP320-6390-8870"/>
    <s v="CF20"/>
    <s v="OP320"/>
    <s v="6390"/>
    <x v="2"/>
    <s v=" "/>
    <n v="1.98"/>
    <s v="Clear OP320 Pay and Dept"/>
    <x v="0"/>
    <s v="5_OP320_PD"/>
    <s v="Recipient Acct"/>
    <d v="2008-10-31T00:00:00"/>
    <d v="2008-11-06T00:00:00"/>
    <s v="Yes"/>
    <s v="X Operations-Citrus County"/>
    <x v="7"/>
  </r>
  <r>
    <s v="AA"/>
    <s v="CU00"/>
    <s v="JRNL00035438"/>
    <s v="CF20-OP320-6330-8870"/>
    <s v="CF20"/>
    <s v="OP320"/>
    <s v="6330"/>
    <x v="2"/>
    <s v=" "/>
    <n v="1.35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438"/>
    <s v="CF20-OP320-6330-8890"/>
    <s v="CF20"/>
    <s v="OP320"/>
    <s v="6330"/>
    <x v="1"/>
    <s v=" "/>
    <n v="3.24"/>
    <s v="Clear OP320 Pay and Dept"/>
    <x v="0"/>
    <s v="5_OP320_PD"/>
    <s v="Recipient Acct"/>
    <d v="2008-10-31T00:00:00"/>
    <d v="2008-11-06T00:00:00"/>
    <s v="Yes"/>
    <s v="X Operations-Citrus County"/>
    <x v="5"/>
  </r>
  <r>
    <s v="AA"/>
    <s v="CU00"/>
    <s v="JRNL00035438"/>
    <s v="CF00-MG303-6210-8870"/>
    <s v="CF00"/>
    <s v="MG303"/>
    <s v="6210"/>
    <x v="2"/>
    <s v=" "/>
    <n v="157.19"/>
    <s v="Clear MG303 Pay and Dept"/>
    <x v="0"/>
    <s v="5_MG303_PD"/>
    <s v="Recipient Acct"/>
    <d v="2008-10-31T00:00:00"/>
    <d v="2008-11-06T00:00:00"/>
    <s v="Yes"/>
    <s v="X Business Development Manager"/>
    <x v="12"/>
  </r>
  <r>
    <s v="AA"/>
    <s v="CU00"/>
    <s v="JRNL00031503"/>
    <s v="CF00-MG303-6390-8870"/>
    <s v="CF00"/>
    <s v="MG303"/>
    <s v="6390"/>
    <x v="2"/>
    <s v=" "/>
    <n v="5.89"/>
    <s v="Clear MG303 Pay and Dept"/>
    <x v="0"/>
    <s v="5_MG303_PD"/>
    <s v="Recipient Acct"/>
    <d v="2008-08-31T00:00:00"/>
    <d v="2008-09-05T00:00:00"/>
    <s v="Yes"/>
    <s v="X Business Development Manager"/>
    <x v="7"/>
  </r>
  <r>
    <s v="AA"/>
    <s v="CU00"/>
    <s v="JRNL00031503"/>
    <s v="CF00-MG303-6320-8870"/>
    <s v="CF00"/>
    <s v="MG303"/>
    <s v="6320"/>
    <x v="2"/>
    <s v=" "/>
    <n v="74.92"/>
    <s v="Clear MG303 Pay and Dept"/>
    <x v="0"/>
    <s v="5_MG303_PD"/>
    <s v="Recipient Acct"/>
    <d v="2008-08-31T00:00:00"/>
    <d v="2008-09-05T00:00:00"/>
    <s v="Yes"/>
    <s v="X Business Development Manager"/>
    <x v="4"/>
  </r>
  <r>
    <s v="AA"/>
    <s v="CU00"/>
    <s v="JRNL00031503"/>
    <s v="CF00-MG303-6330-8870"/>
    <s v="CF00"/>
    <s v="MG303"/>
    <s v="6330"/>
    <x v="2"/>
    <s v=" "/>
    <n v="36.229999999999997"/>
    <s v="Clear MG303 Pay and Dept"/>
    <x v="0"/>
    <s v="5_MG303_PD"/>
    <s v="Recipient Acct"/>
    <d v="2008-08-31T00:00:00"/>
    <d v="2008-09-05T00:00:00"/>
    <s v="Yes"/>
    <s v="X Business Development Manager"/>
    <x v="5"/>
  </r>
  <r>
    <s v="AA"/>
    <s v="CU00"/>
    <s v="JRNL00031503"/>
    <s v="CF00-MG303-6290-8870"/>
    <s v="CF00"/>
    <s v="MG303"/>
    <s v="6290"/>
    <x v="2"/>
    <s v=" "/>
    <n v="55.93"/>
    <s v="Clear MG303 Pay and Dept"/>
    <x v="0"/>
    <s v="5_MG303_PD"/>
    <s v="Recipient Acct"/>
    <d v="2008-08-31T00:00:00"/>
    <d v="2008-09-05T00:00:00"/>
    <s v="Yes"/>
    <s v="X Business Development Manager"/>
    <x v="9"/>
  </r>
  <r>
    <s v="AA"/>
    <s v="CU00"/>
    <s v="JRNL00031503"/>
    <s v="CF00-MG303-6310-8870"/>
    <s v="CF00"/>
    <s v="MG303"/>
    <s v="6310"/>
    <x v="2"/>
    <s v=" "/>
    <n v="80.09"/>
    <s v="Clear MG303 Pay and Dept"/>
    <x v="0"/>
    <s v="5_MG303_PD"/>
    <s v="Recipient Acct"/>
    <d v="2008-08-31T00:00:00"/>
    <d v="2008-09-05T00:00:00"/>
    <s v="Yes"/>
    <s v="X Business Development Manager"/>
    <x v="8"/>
  </r>
  <r>
    <s v="AA"/>
    <s v="CU00"/>
    <s v="JRNL00031503"/>
    <s v="CF00-MG303-6240-8870"/>
    <s v="CF00"/>
    <s v="MG303"/>
    <s v="6240"/>
    <x v="2"/>
    <s v=" "/>
    <n v="31.56"/>
    <s v="Clear MG303 Pay and Dept"/>
    <x v="0"/>
    <s v="5_MG303_PD"/>
    <s v="Recipient Acct"/>
    <d v="2008-08-31T00:00:00"/>
    <d v="2008-09-05T00:00:00"/>
    <s v="Yes"/>
    <s v="X Business Development Manager"/>
    <x v="10"/>
  </r>
  <r>
    <s v="AA"/>
    <s v="CU00"/>
    <s v="JRNL00031503"/>
    <s v="CF00-MG303-6260-8870"/>
    <s v="CF00"/>
    <s v="MG303"/>
    <s v="6260"/>
    <x v="2"/>
    <s v=" "/>
    <n v="49.56"/>
    <s v="Clear MG303 Pay and Dept"/>
    <x v="0"/>
    <s v="5_MG303_PD"/>
    <s v="Recipient Acct"/>
    <d v="2008-08-31T00:00:00"/>
    <d v="2008-09-05T00:00:00"/>
    <s v="Yes"/>
    <s v="X Business Development Manager"/>
    <x v="15"/>
  </r>
  <r>
    <s v="E4SE-ADJ"/>
    <s v="CU00"/>
    <s v="JRNL00038749"/>
    <s v="CF10-FC300-7830-8920"/>
    <s v="CF10"/>
    <s v="FC300"/>
    <s v="7830"/>
    <x v="0"/>
    <s v=""/>
    <n v="118.26"/>
    <s v="FTT125"/>
    <x v="0"/>
    <s v=""/>
    <s v="JRNL00038749"/>
    <d v="2008-12-31T00:00:00"/>
    <d v="2009-01-06T00:00:00"/>
    <s v="Yes"/>
    <s v="X Facilities-Florida"/>
    <x v="2"/>
  </r>
  <r>
    <s v="PD"/>
    <s v="3000"/>
    <s v="FLJE00019184"/>
    <s v="CF10-OP310-6120-8920"/>
    <s v="CF10"/>
    <s v="OP310"/>
    <s v="6120"/>
    <x v="0"/>
    <s v=""/>
    <n v="40.68"/>
    <s v="PDTO-0812CUCW"/>
    <x v="0"/>
    <s v="FVN00293"/>
    <s v="FLJE00019184"/>
    <d v="2008-03-20T00:00:00"/>
    <d v="2008-03-20T00:00:00"/>
    <s v="Yes"/>
    <s v="X Operations-Tri-County"/>
    <x v="1"/>
  </r>
  <r>
    <s v="PD"/>
    <s v="3000"/>
    <s v="FLJE00019184"/>
    <s v="CF00-OP300-6120-8890"/>
    <s v="CF00"/>
    <s v="OP300"/>
    <s v="6120"/>
    <x v="1"/>
    <s v=""/>
    <n v="40.6"/>
    <s v="PDTO-0812CUCW"/>
    <x v="0"/>
    <s v="FVN00596"/>
    <s v="FLJE00019184"/>
    <d v="2008-03-20T00:00:00"/>
    <d v="2008-03-20T00:00:00"/>
    <s v="Yes"/>
    <s v="X Engineering and Measurement"/>
    <x v="1"/>
  </r>
  <r>
    <s v="PD"/>
    <s v="3000"/>
    <s v="FLJE00019184"/>
    <s v="CF00-OP300-6120-8900"/>
    <s v="CF00"/>
    <s v="OP300"/>
    <s v="6120"/>
    <x v="4"/>
    <s v=""/>
    <n v="67.680000000000007"/>
    <s v="PDTO-0812CUCW"/>
    <x v="0"/>
    <s v="FVN00596"/>
    <s v="FLJE00019184"/>
    <d v="2008-03-20T00:00:00"/>
    <d v="2008-03-20T00:00:00"/>
    <s v="Yes"/>
    <s v="X Engineering and Measurement"/>
    <x v="1"/>
  </r>
  <r>
    <s v="PD"/>
    <s v="3000"/>
    <s v="FLJE00019184"/>
    <s v="CF00-OP300-6120-8910"/>
    <s v="CF00"/>
    <s v="OP300"/>
    <s v="6120"/>
    <x v="5"/>
    <s v=""/>
    <n v="81.209999999999994"/>
    <s v="PDTO-0812CUCW"/>
    <x v="0"/>
    <s v="FVN00596"/>
    <s v="FLJE00019184"/>
    <d v="2008-03-20T00:00:00"/>
    <d v="2008-03-20T00:00:00"/>
    <s v="Yes"/>
    <s v="X Engineering and Measurement"/>
    <x v="1"/>
  </r>
  <r>
    <s v="AA"/>
    <s v="3000"/>
    <s v="FLJE00018769"/>
    <s v="CF00-MG303-6110-8870"/>
    <s v="CF00"/>
    <s v="MG303"/>
    <s v="6110"/>
    <x v="2"/>
    <s v=" "/>
    <n v="195.64"/>
    <s v="MG125 Dept Charges"/>
    <x v="0"/>
    <s v="MG125_D"/>
    <s v="Recipient Acct"/>
    <d v="2008-01-31T00:00:00"/>
    <d v="2008-02-08T00:00:00"/>
    <s v="Yes"/>
    <s v="X Business Development Manager"/>
    <x v="0"/>
  </r>
  <r>
    <s v="AA"/>
    <s v="3000"/>
    <s v="FLJE00018769"/>
    <s v="CF00-MG303-6210-8870"/>
    <s v="CF00"/>
    <s v="MG303"/>
    <s v="6210"/>
    <x v="2"/>
    <s v=" "/>
    <n v="14.43"/>
    <s v="MG125 Dept Charges"/>
    <x v="0"/>
    <s v="MG125_D"/>
    <s v="Recipient Acct"/>
    <d v="2008-01-31T00:00:00"/>
    <d v="2008-02-08T00:00:00"/>
    <s v="Yes"/>
    <s v="X Business Development Manager"/>
    <x v="12"/>
  </r>
  <r>
    <s v="AA"/>
    <s v="3000"/>
    <s v="FLJE00018769"/>
    <s v="CF00-MG303-6220-8870"/>
    <s v="CF00"/>
    <s v="MG303"/>
    <s v="6220"/>
    <x v="2"/>
    <s v=" "/>
    <n v="7.62"/>
    <s v="MG125 Dept Charges"/>
    <x v="0"/>
    <s v="MG125_D"/>
    <s v="Recipient Acct"/>
    <d v="2008-01-31T00:00:00"/>
    <d v="2008-02-08T00:00:00"/>
    <s v="Yes"/>
    <s v="X Business Development Manager"/>
    <x v="11"/>
  </r>
  <r>
    <s v="AA"/>
    <s v="3000"/>
    <s v="FLJE00018769"/>
    <s v="CF00-MG303-6230-8870"/>
    <s v="CF00"/>
    <s v="MG303"/>
    <s v="6230"/>
    <x v="2"/>
    <s v=" "/>
    <n v="21.66"/>
    <s v="MG125 Dept Charges"/>
    <x v="0"/>
    <s v="MG125_D"/>
    <s v="Recipient Acct"/>
    <d v="2008-01-31T00:00:00"/>
    <d v="2008-02-08T00:00:00"/>
    <s v="Yes"/>
    <s v="X Business Development Manager"/>
    <x v="14"/>
  </r>
  <r>
    <s v="AA"/>
    <s v="3000"/>
    <s v="FLJE00018769"/>
    <s v="CF00-MG303-6240-8870"/>
    <s v="CF00"/>
    <s v="MG303"/>
    <s v="6240"/>
    <x v="2"/>
    <s v=" "/>
    <n v="8.11"/>
    <s v="MG125 Dept Charges"/>
    <x v="0"/>
    <s v="MG125_D"/>
    <s v="Recipient Acct"/>
    <d v="2008-01-31T00:00:00"/>
    <d v="2008-02-08T00:00:00"/>
    <s v="Yes"/>
    <s v="X Business Development Manager"/>
    <x v="10"/>
  </r>
  <r>
    <s v="AA"/>
    <s v="3000"/>
    <s v="FLJE00018769"/>
    <s v="CF00-MG303-6260-8870"/>
    <s v="CF00"/>
    <s v="MG303"/>
    <s v="6260"/>
    <x v="2"/>
    <s v=" "/>
    <n v="15"/>
    <s v="MG125 Dept Charges"/>
    <x v="0"/>
    <s v="MG125_D"/>
    <s v="Recipient Acct"/>
    <d v="2008-01-31T00:00:00"/>
    <d v="2008-02-08T00:00:00"/>
    <s v="Yes"/>
    <s v="X Business Development Manager"/>
    <x v="15"/>
  </r>
  <r>
    <s v="PY"/>
    <s v="CU00"/>
    <s v="JRNL00033229"/>
    <s v="CF00-MG303-6110-8870"/>
    <s v="CF00"/>
    <s v="MG303"/>
    <s v="6110"/>
    <x v="2"/>
    <s v=""/>
    <n v="590.44000000000005"/>
    <s v="CU B38-Salaries"/>
    <x v="0"/>
    <s v=""/>
    <s v="JRNL00033229"/>
    <d v="2008-09-19T00:00:00"/>
    <d v="2008-09-30T00:00:00"/>
    <s v="Yes"/>
    <s v="X Business Development Manager"/>
    <x v="0"/>
  </r>
  <r>
    <s v="PY"/>
    <s v="CU00"/>
    <s v="JRNL00033229"/>
    <s v="CF10-MG310-6110-8870"/>
    <s v="CF10"/>
    <s v="MG310"/>
    <s v="6110"/>
    <x v="2"/>
    <s v=""/>
    <n v="516.42999999999995"/>
    <s v="CU B38-Salaries"/>
    <x v="0"/>
    <s v=""/>
    <s v="JRNL00033229"/>
    <d v="2008-09-19T00:00:00"/>
    <d v="2008-09-30T00:00:00"/>
    <s v="Yes"/>
    <s v="X Operations Manager-Tri-County"/>
    <x v="0"/>
  </r>
  <r>
    <s v="PD"/>
    <s v="3000"/>
    <s v="FLJE00018418"/>
    <s v="CF00-OP300-6120-8900"/>
    <s v="CF00"/>
    <s v="OP300"/>
    <s v="6120"/>
    <x v="4"/>
    <s v=""/>
    <n v="81.209999999999994"/>
    <s v="PDTO-0801CUCW"/>
    <x v="0"/>
    <s v="FVN00596"/>
    <s v="FLJE00018418"/>
    <d v="2008-01-04T00:00:00"/>
    <d v="2008-01-04T00:00:00"/>
    <s v="Yes"/>
    <s v="X Engineering and Measurement"/>
    <x v="1"/>
  </r>
  <r>
    <s v="PD"/>
    <s v="3000"/>
    <s v="FLJE00018418"/>
    <s v="CF00-OP300-6120-8910"/>
    <s v="CF00"/>
    <s v="OP300"/>
    <s v="6120"/>
    <x v="5"/>
    <s v=""/>
    <n v="27.07"/>
    <s v="PDTO-0801CUCW"/>
    <x v="0"/>
    <s v="FVN00596"/>
    <s v="FLJE00018418"/>
    <d v="2008-01-04T00:00:00"/>
    <d v="2008-01-04T00:00:00"/>
    <s v="Yes"/>
    <s v="X Engineering and Measurement"/>
    <x v="1"/>
  </r>
  <r>
    <s v="PD"/>
    <s v="3000"/>
    <s v="FLJE00018418"/>
    <s v="CF10-OP310-6120-8870"/>
    <s v="CF10"/>
    <s v="OP310"/>
    <s v="6120"/>
    <x v="2"/>
    <s v=""/>
    <n v="169.47"/>
    <s v="PDTO-0801CUCW"/>
    <x v="0"/>
    <s v="FVN00922"/>
    <s v="FLJE00018418"/>
    <d v="2008-01-04T00:00:00"/>
    <d v="2008-01-04T00:00:00"/>
    <s v="Yes"/>
    <s v="X Operations-Tri-County"/>
    <x v="1"/>
  </r>
  <r>
    <s v="PD"/>
    <s v="3000"/>
    <s v="FLJE00018418"/>
    <s v="CF10-OP310-6120-8870"/>
    <s v="CF10"/>
    <s v="OP310"/>
    <s v="6120"/>
    <x v="2"/>
    <s v=""/>
    <n v="36.799999999999997"/>
    <s v="PDTO-0801CUCW"/>
    <x v="0"/>
    <s v="FVN05355"/>
    <s v="FLJE00018418"/>
    <d v="2008-01-04T00:00:00"/>
    <d v="2008-01-04T00:00:00"/>
    <s v="Yes"/>
    <s v="X Operations-Tri-County"/>
    <x v="1"/>
  </r>
  <r>
    <s v="PY"/>
    <s v="CU00"/>
    <s v="JRNL00035202"/>
    <s v="CF00-OP300-6110-8890"/>
    <s v="CF00"/>
    <s v="OP300"/>
    <s v="6110"/>
    <x v="1"/>
    <s v=""/>
    <n v="238.62"/>
    <s v="CU W42-Salaries"/>
    <x v="0"/>
    <s v=""/>
    <s v="JRNL00035202"/>
    <d v="2008-10-17T00:00:00"/>
    <d v="2008-11-04T00:00:00"/>
    <s v="Yes"/>
    <s v="X Engineering and Measurement"/>
    <x v="0"/>
  </r>
  <r>
    <s v="PY"/>
    <s v="CU00"/>
    <s v="JRNL00035202"/>
    <s v="CF00-OP300-6110-8900"/>
    <s v="CF00"/>
    <s v="OP300"/>
    <s v="6110"/>
    <x v="4"/>
    <s v=""/>
    <n v="260.32"/>
    <s v="CU W42-Salaries"/>
    <x v="0"/>
    <s v=""/>
    <s v="JRNL00035202"/>
    <d v="2008-10-17T00:00:00"/>
    <d v="2008-11-04T00:00:00"/>
    <s v="Yes"/>
    <s v="X Engineering and Measurement"/>
    <x v="0"/>
  </r>
  <r>
    <s v="PY"/>
    <s v="CU00"/>
    <s v="JRNL00035202"/>
    <s v="CF10-OP310-6110-8930"/>
    <s v="CF10"/>
    <s v="OP310"/>
    <s v="6110"/>
    <x v="3"/>
    <s v=""/>
    <n v="203.62"/>
    <s v="CU W42-Salaries"/>
    <x v="0"/>
    <s v=""/>
    <s v="JRNL00035202"/>
    <d v="2008-10-17T00:00:00"/>
    <d v="2008-11-04T00:00:00"/>
    <s v="Yes"/>
    <s v="X Operations-Tri-County"/>
    <x v="0"/>
  </r>
  <r>
    <s v="PY"/>
    <s v="CU00"/>
    <s v="JRNL00035202"/>
    <s v="CF00-OP300-6110-8910"/>
    <s v="CF00"/>
    <s v="OP300"/>
    <s v="6110"/>
    <x v="5"/>
    <s v=""/>
    <n v="216.93"/>
    <s v="CU W42-Salaries"/>
    <x v="0"/>
    <s v=""/>
    <s v="JRNL00035202"/>
    <d v="2008-10-17T00:00:00"/>
    <d v="2008-11-04T00:00:00"/>
    <s v="Yes"/>
    <s v="X Engineering and Measurement"/>
    <x v="0"/>
  </r>
  <r>
    <s v="AA"/>
    <s v="3000"/>
    <s v="FLJE00018769"/>
    <s v="CF00-MG303-6310-8870"/>
    <s v="CF00"/>
    <s v="MG303"/>
    <s v="6310"/>
    <x v="2"/>
    <s v=" "/>
    <n v="31.69"/>
    <s v="MG125 Dept Charges"/>
    <x v="0"/>
    <s v="MG125_D"/>
    <s v="Recipient Acct"/>
    <d v="2008-01-31T00:00:00"/>
    <d v="2008-02-08T00:00:00"/>
    <s v="Yes"/>
    <s v="X Business Development Manager"/>
    <x v="8"/>
  </r>
  <r>
    <s v="AA"/>
    <s v="3000"/>
    <s v="FLJE00018769"/>
    <s v="CF00-MG303-6320-8870"/>
    <s v="CF00"/>
    <s v="MG303"/>
    <s v="6320"/>
    <x v="2"/>
    <s v=" "/>
    <n v="32.39"/>
    <s v="MG125 Dept Charges"/>
    <x v="0"/>
    <s v="MG125_D"/>
    <s v="Recipient Acct"/>
    <d v="2008-01-31T00:00:00"/>
    <d v="2008-02-08T00:00:00"/>
    <s v="Yes"/>
    <s v="X Business Development Manager"/>
    <x v="4"/>
  </r>
  <r>
    <s v="AA"/>
    <s v="3000"/>
    <s v="FLJE00018769"/>
    <s v="CF00-MG303-6330-8870"/>
    <s v="CF00"/>
    <s v="MG303"/>
    <s v="6330"/>
    <x v="2"/>
    <s v=" "/>
    <n v="6.56"/>
    <s v="MG125 Dept Charges"/>
    <x v="0"/>
    <s v="MG125_D"/>
    <s v="Recipient Acct"/>
    <d v="2008-01-31T00:00:00"/>
    <d v="2008-02-08T00:00:00"/>
    <s v="Yes"/>
    <s v="X Business Development Manager"/>
    <x v="5"/>
  </r>
  <r>
    <s v="PD"/>
    <s v="3000"/>
    <s v="FLJE00019506"/>
    <s v="CF10-MG310-6110-8870"/>
    <s v="CF10"/>
    <s v="MG310"/>
    <s v="6110"/>
    <x v="2"/>
    <s v=""/>
    <n v="387.36"/>
    <s v="PDTR-0816CUCB"/>
    <x v="0"/>
    <s v="FVN00309"/>
    <s v="FLJE00019506"/>
    <d v="2008-04-17T00:00:00"/>
    <d v="2008-04-17T00:00:00"/>
    <s v="Yes"/>
    <s v="X Operations Manager-Tri-County"/>
    <x v="0"/>
  </r>
  <r>
    <s v="PD"/>
    <s v="3000"/>
    <s v="FLJE00019506"/>
    <s v="CF20-MG310-6110-8920"/>
    <s v="CF20"/>
    <s v="MG310"/>
    <s v="6110"/>
    <x v="0"/>
    <s v=""/>
    <n v="258.24"/>
    <s v="PDTR-0816CUCB"/>
    <x v="0"/>
    <s v="FVN00309"/>
    <s v="FLJE00019506"/>
    <d v="2008-04-17T00:00:00"/>
    <d v="2008-04-17T00:00:00"/>
    <s v="Yes"/>
    <s v="X Operations Manager-Tri-County"/>
    <x v="0"/>
  </r>
  <r>
    <s v="SYS-IV"/>
    <s v="3000"/>
    <s v="FLJE00019690"/>
    <s v="CF10-FC300-7830-8870"/>
    <s v="CF10"/>
    <s v="FC300"/>
    <s v="7830"/>
    <x v="2"/>
    <s v=""/>
    <n v="9.1"/>
    <s v="GL Inv. Adjustment:2848"/>
    <x v="0"/>
    <s v=""/>
    <s v=""/>
    <d v="2008-05-06T00:00:00"/>
    <d v="2008-05-06T00:00:00"/>
    <s v="Yes"/>
    <s v="X Facilities-Florida"/>
    <x v="2"/>
  </r>
  <r>
    <s v="SYS-IV"/>
    <s v="3000"/>
    <s v="FLJE00019690"/>
    <s v="CF10-FC300-7830-8870"/>
    <s v="CF10"/>
    <s v="FC300"/>
    <s v="7830"/>
    <x v="2"/>
    <s v=""/>
    <n v="44.7"/>
    <s v="GL Inv. Adjustment:2850"/>
    <x v="0"/>
    <s v=""/>
    <s v=""/>
    <d v="2008-05-06T00:00:00"/>
    <d v="2008-05-06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65.61"/>
    <s v="GL Inv. Adjustment:2835"/>
    <x v="0"/>
    <s v=""/>
    <s v=""/>
    <d v="2008-04-24T00:00:00"/>
    <d v="2008-04-25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73.41"/>
    <s v="GL Inv. Adjustment:2837"/>
    <x v="0"/>
    <s v=""/>
    <s v=""/>
    <d v="2008-04-24T00:00:00"/>
    <d v="2008-04-25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18.850000000000001"/>
    <s v="GL Inv. Adjustment:2845"/>
    <x v="0"/>
    <s v=""/>
    <s v=""/>
    <d v="2008-04-30T00:00:00"/>
    <d v="2008-04-30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2.69"/>
    <s v="GL Inv. Adjustment:2776"/>
    <x v="0"/>
    <s v=""/>
    <s v=""/>
    <d v="2008-02-20T00:00:00"/>
    <d v="2008-02-20T00:00:00"/>
    <s v="Yes"/>
    <s v="X Facilities-Florida"/>
    <x v="2"/>
  </r>
  <r>
    <s v="SYS-IV"/>
    <s v="3000"/>
    <s v="FLJE00018906"/>
    <s v="CF10-FC300-7830-8870"/>
    <s v="CF10"/>
    <s v="FC300"/>
    <s v="7830"/>
    <x v="2"/>
    <s v=""/>
    <n v="7.7"/>
    <s v="GL Inv. Adjustment:2777"/>
    <x v="0"/>
    <s v=""/>
    <s v=""/>
    <d v="2008-02-20T00:00:00"/>
    <d v="2008-02-20T00:00:00"/>
    <s v="Yes"/>
    <s v="X Facilities-Florida"/>
    <x v="2"/>
  </r>
  <r>
    <s v="SYS-IV"/>
    <s v="3000"/>
    <s v="FLJE00019198"/>
    <s v="CF10-FC300-7830-8870"/>
    <s v="CF10"/>
    <s v="FC300"/>
    <s v="7830"/>
    <x v="2"/>
    <s v=""/>
    <n v="16.22"/>
    <s v="GL Inv. Adjustment:2825"/>
    <x v="0"/>
    <s v=""/>
    <s v=""/>
    <d v="2008-03-25T00:00:00"/>
    <d v="2008-03-25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22.21"/>
    <s v="GL Inv. Adjustment:2739"/>
    <x v="0"/>
    <s v=""/>
    <s v=""/>
    <d v="2008-01-02T00:00:00"/>
    <d v="2008-01-02T00:00:00"/>
    <s v="Yes"/>
    <s v="X Facilities-Florida"/>
    <x v="2"/>
  </r>
  <r>
    <s v="PY"/>
    <s v="CU00"/>
    <s v="JRNL00028990"/>
    <s v="CF00-OP300-6110-8940"/>
    <s v="CF00"/>
    <s v="OP300"/>
    <s v="6110"/>
    <x v="6"/>
    <s v=""/>
    <n v="54.14"/>
    <s v="CU W28-Salaries"/>
    <x v="0"/>
    <s v=""/>
    <s v="JRNL00028990"/>
    <d v="2008-07-11T00:00:00"/>
    <d v="2008-08-01T00:00:00"/>
    <s v="Yes"/>
    <s v="X Engineering and Measurement"/>
    <x v="0"/>
  </r>
  <r>
    <s v="PY"/>
    <s v="CU00"/>
    <s v="JRNL00028990"/>
    <s v="CF10-OP310-6110-8930"/>
    <s v="CF10"/>
    <s v="OP310"/>
    <s v="6110"/>
    <x v="3"/>
    <s v=""/>
    <n v="186.89"/>
    <s v="CU W28-Salaries"/>
    <x v="0"/>
    <s v=""/>
    <s v="JRNL00028990"/>
    <d v="2008-07-11T00:00:00"/>
    <d v="2008-08-01T00:00:00"/>
    <s v="Yes"/>
    <s v="X Operations-Tri-County"/>
    <x v="0"/>
  </r>
  <r>
    <s v="PD"/>
    <s v="3000"/>
    <s v="FLJE00018894"/>
    <s v="CF00-OP300-6110-8900"/>
    <s v="CF00"/>
    <s v="OP300"/>
    <s v="6110"/>
    <x v="4"/>
    <s v=""/>
    <n v="203.6"/>
    <s v="PDTR-0807CUCW"/>
    <x v="0"/>
    <s v="FVN00837"/>
    <s v="FLJE00018894"/>
    <d v="2008-02-18T00:00:00"/>
    <d v="2008-02-26T00:00:00"/>
    <s v="Yes"/>
    <s v="X Engineering and Measurement"/>
    <x v="0"/>
  </r>
  <r>
    <s v="PD"/>
    <s v="3000"/>
    <s v="FLJE00018894"/>
    <s v="CF00-OP300-6110-8910"/>
    <s v="CF00"/>
    <s v="OP300"/>
    <s v="6110"/>
    <x v="5"/>
    <s v=""/>
    <n v="203.6"/>
    <s v="PDTR-0807CUCW"/>
    <x v="0"/>
    <s v="FVN00837"/>
    <s v="FLJE00018894"/>
    <d v="2008-02-18T00:00:00"/>
    <d v="2008-02-26T00:00:00"/>
    <s v="Yes"/>
    <s v="X Engineering and Measurement"/>
    <x v="0"/>
  </r>
  <r>
    <s v="PD"/>
    <s v="3000"/>
    <s v="FLJE00018894"/>
    <s v="CF00-OP300-6110-8890"/>
    <s v="CF00"/>
    <s v="OP300"/>
    <s v="6110"/>
    <x v="1"/>
    <s v=""/>
    <n v="252.7"/>
    <s v="PDTR-0807CUCW"/>
    <x v="0"/>
    <s v="FVN00596"/>
    <s v="FLJE00018894"/>
    <d v="2008-02-18T00:00:00"/>
    <d v="2008-02-26T00:00:00"/>
    <s v="Yes"/>
    <s v="X Engineering and Measurement"/>
    <x v="0"/>
  </r>
  <r>
    <s v="PD"/>
    <s v="3000"/>
    <s v="FLJE00018894"/>
    <s v="CF00-OP300-6110-8900"/>
    <s v="CF00"/>
    <s v="OP300"/>
    <s v="6110"/>
    <x v="4"/>
    <s v=""/>
    <n v="162.44999999999999"/>
    <s v="PDTR-0807CUCW"/>
    <x v="0"/>
    <s v="FVN00596"/>
    <s v="FLJE00018894"/>
    <d v="2008-02-18T00:00:00"/>
    <d v="2008-02-26T00:00:00"/>
    <s v="Yes"/>
    <s v="X Engineering and Measurement"/>
    <x v="0"/>
  </r>
  <r>
    <s v="PD"/>
    <s v="3000"/>
    <s v="FLJE00018894"/>
    <s v="CF00-OP300-6110-8940"/>
    <s v="CF00"/>
    <s v="OP300"/>
    <s v="6110"/>
    <x v="6"/>
    <s v=""/>
    <n v="90.25"/>
    <s v="PDTR-0807CUCW"/>
    <x v="0"/>
    <s v="FVN00596"/>
    <s v="FLJE00018894"/>
    <d v="2008-02-18T00:00:00"/>
    <d v="2008-02-26T00:00:00"/>
    <s v="Yes"/>
    <s v="X Engineering and Measurement"/>
    <x v="0"/>
  </r>
  <r>
    <s v="PD"/>
    <s v="3000"/>
    <s v="FLJE00018894"/>
    <s v="CF10-OP310-6110-8920"/>
    <s v="CF10"/>
    <s v="OP310"/>
    <s v="6110"/>
    <x v="0"/>
    <s v=""/>
    <n v="77.48"/>
    <s v="PDTR-0807CUCW"/>
    <x v="0"/>
    <s v="FVN00231"/>
    <s v="FLJE00018894"/>
    <d v="2008-02-18T00:00:00"/>
    <d v="2008-02-26T00:00:00"/>
    <s v="Yes"/>
    <s v="X Operations-Tri-County"/>
    <x v="0"/>
  </r>
  <r>
    <s v="PD"/>
    <s v="3000"/>
    <s v="FLJE00018894"/>
    <s v="CF10-OP310-6110-8920"/>
    <s v="CF10"/>
    <s v="OP310"/>
    <s v="6110"/>
    <x v="0"/>
    <s v=""/>
    <n v="27.12"/>
    <s v="PDTR-0807CUCW"/>
    <x v="0"/>
    <s v="FVN00293"/>
    <s v="FLJE00018894"/>
    <d v="2008-02-18T00:00:00"/>
    <d v="2008-02-26T00:00:00"/>
    <s v="Yes"/>
    <s v="X Operations-Tri-County"/>
    <x v="0"/>
  </r>
  <r>
    <s v="PD"/>
    <s v="3000"/>
    <s v="FLJE00018894"/>
    <s v="CF10-OP310-6110-8930"/>
    <s v="CF10"/>
    <s v="OP310"/>
    <s v="6110"/>
    <x v="3"/>
    <s v=""/>
    <n v="49.86"/>
    <s v="PDTR-0807CUCW"/>
    <x v="0"/>
    <s v="FVN00403"/>
    <s v="FLJE00018894"/>
    <d v="2008-02-18T00:00:00"/>
    <d v="2008-02-26T00:00:00"/>
    <s v="Yes"/>
    <s v="X Operations-Tri-County"/>
    <x v="0"/>
  </r>
  <r>
    <s v="E4SE-ADJ"/>
    <s v="CU00"/>
    <s v="JRNL00031421"/>
    <s v="CF10-FC300-7830-8870"/>
    <s v="CF10"/>
    <s v="FC300"/>
    <s v="7830"/>
    <x v="2"/>
    <s v=""/>
    <n v="-1104.1400000000001"/>
    <s v="3rd Qtr Inventory Cycle Count"/>
    <x v="0"/>
    <s v=""/>
    <s v="JRNL00031421"/>
    <d v="2008-08-31T00:00:00"/>
    <d v="2008-09-04T00:00:00"/>
    <s v="Yes"/>
    <s v="X Facilities-Florida"/>
    <x v="2"/>
  </r>
  <r>
    <s v="PY"/>
    <s v="CU00"/>
    <s v="JRNL00030902"/>
    <s v="CF00-OP300-6120-8900"/>
    <s v="CF00"/>
    <s v="OP300"/>
    <s v="6120"/>
    <x v="4"/>
    <s v=""/>
    <n v="168"/>
    <s v="CU W34-OT/On Call/CT"/>
    <x v="0"/>
    <s v=""/>
    <s v="JRNL00030902"/>
    <d v="2008-08-22T00:00:00"/>
    <d v="2008-08-25T00:00:00"/>
    <s v="Yes"/>
    <s v="X Engineering and Measurement"/>
    <x v="1"/>
  </r>
  <r>
    <s v="PD"/>
    <s v="3000"/>
    <s v="FLJE00018418"/>
    <s v="CF10-OP310-6110-8930"/>
    <s v="CF10"/>
    <s v="OP310"/>
    <s v="6110"/>
    <x v="3"/>
    <s v=""/>
    <n v="122.46"/>
    <s v="PDTR-0801CUCW"/>
    <x v="0"/>
    <s v="FVN00921"/>
    <s v="FLJE00018418"/>
    <d v="2008-01-04T00:00:00"/>
    <d v="2008-01-04T00:00:00"/>
    <s v="Yes"/>
    <s v="X Operations-Tri-County"/>
    <x v="0"/>
  </r>
  <r>
    <s v="PD"/>
    <s v="3000"/>
    <s v="FLJE00018418"/>
    <s v="CF10-OP310-6110-8870"/>
    <s v="CF10"/>
    <s v="OP310"/>
    <s v="6110"/>
    <x v="2"/>
    <s v=""/>
    <n v="326.16000000000003"/>
    <s v="PDTR-0801CUCW"/>
    <x v="0"/>
    <s v="FVN05485"/>
    <s v="FLJE00018418"/>
    <d v="2008-01-04T00:00:00"/>
    <d v="2008-01-04T00:00:00"/>
    <s v="Yes"/>
    <s v="X Operations-Tri-County"/>
    <x v="0"/>
  </r>
  <r>
    <s v="AA"/>
    <s v="3000"/>
    <s v="FLJE00018461"/>
    <s v="CF00-OP300-6110-8870"/>
    <s v="CF00"/>
    <s v="OP300"/>
    <s v="6110"/>
    <x v="2"/>
    <s v=" "/>
    <n v="-125.42"/>
    <s v="OP112 Payroll Accrual 1"/>
    <x v="0"/>
    <s v="Z_OP112_PA1"/>
    <s v="FLJE00018457"/>
    <d v="2008-01-31T00:00:00"/>
    <d v="2008-02-08T00:00:00"/>
    <s v="Yes"/>
    <s v="X Engineering and Measurement"/>
    <x v="0"/>
  </r>
  <r>
    <s v="AA"/>
    <s v="3000"/>
    <s v="FLJE00018461"/>
    <s v="CF00-OP300-6110-8890"/>
    <s v="CF00"/>
    <s v="OP300"/>
    <s v="6110"/>
    <x v="1"/>
    <s v=" "/>
    <n v="-267.36"/>
    <s v="OP112 Payroll Accrual 1"/>
    <x v="0"/>
    <s v="Z_OP112_PA1"/>
    <s v="FLJE00018457"/>
    <d v="2008-01-31T00:00:00"/>
    <d v="2008-02-08T00:00:00"/>
    <s v="Yes"/>
    <s v="X Engineering and Measurement"/>
    <x v="0"/>
  </r>
  <r>
    <s v="AA"/>
    <s v="3000"/>
    <s v="FLJE00018461"/>
    <s v="CF00-OP300-6110-8900"/>
    <s v="CF00"/>
    <s v="OP300"/>
    <s v="6110"/>
    <x v="4"/>
    <s v=" "/>
    <n v="-565.92999999999995"/>
    <s v="OP112 Payroll Accrual 1"/>
    <x v="0"/>
    <s v="Z_OP112_PA1"/>
    <s v="FLJE00018457"/>
    <d v="2008-01-31T00:00:00"/>
    <d v="2008-02-08T00:00:00"/>
    <s v="Yes"/>
    <s v="X Engineering and Measurement"/>
    <x v="0"/>
  </r>
  <r>
    <s v="AA"/>
    <s v="3000"/>
    <s v="FLJE00018461"/>
    <s v="CF00-OP300-6110-8910"/>
    <s v="CF00"/>
    <s v="OP300"/>
    <s v="6110"/>
    <x v="5"/>
    <s v=" "/>
    <n v="-79.25"/>
    <s v="OP112 Payroll Accrual 1"/>
    <x v="0"/>
    <s v="Z_OP112_PA1"/>
    <s v="FLJE00018457"/>
    <d v="2008-01-31T00:00:00"/>
    <d v="2008-02-08T00:00:00"/>
    <s v="Yes"/>
    <s v="X Engineering and Measurement"/>
    <x v="0"/>
  </r>
  <r>
    <s v="SYS-IV"/>
    <s v="3000"/>
    <s v="FLJE00019146"/>
    <s v="CF10-FC300-7830-8870"/>
    <s v="CF10"/>
    <s v="FC300"/>
    <s v="7830"/>
    <x v="2"/>
    <s v=""/>
    <n v="5.85"/>
    <s v="GL Inv. Adjustment:2818"/>
    <x v="0"/>
    <s v=""/>
    <s v=""/>
    <d v="2008-03-11T00:00:00"/>
    <d v="2008-03-11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11.42"/>
    <s v="GL Inv. Adjustment:2833"/>
    <x v="0"/>
    <s v=""/>
    <s v=""/>
    <d v="2008-04-24T00:00:00"/>
    <d v="2008-04-25T00:00:00"/>
    <s v="Yes"/>
    <s v="X Facilities-Florida"/>
    <x v="2"/>
  </r>
  <r>
    <s v="PD"/>
    <s v="3000"/>
    <s v="FLJE00019792"/>
    <s v="CF10-OP310-6110-8870"/>
    <s v="CF10"/>
    <s v="OP310"/>
    <s v="6110"/>
    <x v="2"/>
    <s v=""/>
    <n v="181.52"/>
    <s v="PDTR-0819CUCW"/>
    <x v="0"/>
    <s v="FVN00636"/>
    <s v="FLJE00019792"/>
    <d v="2008-05-09T00:00:00"/>
    <d v="2008-05-09T00:00:00"/>
    <s v="Yes"/>
    <s v="X Operations-Tri-County"/>
    <x v="0"/>
  </r>
  <r>
    <s v="PD"/>
    <s v="3000"/>
    <s v="FLJE00019792"/>
    <s v="CF00-OP300-6110-8890"/>
    <s v="CF00"/>
    <s v="OP300"/>
    <s v="6110"/>
    <x v="1"/>
    <s v=""/>
    <n v="108.3"/>
    <s v="PDTR-0819CUCW"/>
    <x v="0"/>
    <s v="FVN00596"/>
    <s v="FLJE00019792"/>
    <d v="2008-05-09T00:00:00"/>
    <d v="2008-05-09T00:00:00"/>
    <s v="Yes"/>
    <s v="X Engineering and Measurement"/>
    <x v="0"/>
  </r>
  <r>
    <s v="PD"/>
    <s v="3000"/>
    <s v="FLJE00019792"/>
    <s v="CF00-OP300-6110-8900"/>
    <s v="CF00"/>
    <s v="OP300"/>
    <s v="6110"/>
    <x v="4"/>
    <s v=""/>
    <n v="144.4"/>
    <s v="PDTR-0819CUCW"/>
    <x v="0"/>
    <s v="FVN00596"/>
    <s v="FLJE00019792"/>
    <d v="2008-05-09T00:00:00"/>
    <d v="2008-05-09T00:00:00"/>
    <s v="Yes"/>
    <s v="X Engineering and Measurement"/>
    <x v="0"/>
  </r>
  <r>
    <s v="PD"/>
    <s v="3000"/>
    <s v="FLJE00019792"/>
    <s v="CF00-OP300-6110-8910"/>
    <s v="CF00"/>
    <s v="OP300"/>
    <s v="6110"/>
    <x v="5"/>
    <s v=""/>
    <n v="126.35"/>
    <s v="PDTR-0819CUCW"/>
    <x v="0"/>
    <s v="FVN00596"/>
    <s v="FLJE00019792"/>
    <d v="2008-05-09T00:00:00"/>
    <d v="2008-05-09T00:00:00"/>
    <s v="Yes"/>
    <s v="X Engineering and Measurement"/>
    <x v="0"/>
  </r>
  <r>
    <s v="PD"/>
    <s v="3000"/>
    <s v="FLJE00019792"/>
    <s v="CF00-OP300-6110-8920"/>
    <s v="CF00"/>
    <s v="OP300"/>
    <s v="6110"/>
    <x v="0"/>
    <s v=""/>
    <n v="36.1"/>
    <s v="PDTR-0819CUCW"/>
    <x v="0"/>
    <s v="FVN00596"/>
    <s v="FLJE00019792"/>
    <d v="2008-05-09T00:00:00"/>
    <d v="2008-05-09T00:00:00"/>
    <s v="Yes"/>
    <s v="X Engineering and Measurement"/>
    <x v="0"/>
  </r>
  <r>
    <s v="PD"/>
    <s v="3000"/>
    <s v="FLJE00019792"/>
    <s v="CF00-OP300-6110-8940"/>
    <s v="CF00"/>
    <s v="OP300"/>
    <s v="6110"/>
    <x v="6"/>
    <s v=""/>
    <n v="18.05"/>
    <s v="PDTR-0819CUCW"/>
    <x v="0"/>
    <s v="FVN00596"/>
    <s v="FLJE00019792"/>
    <d v="2008-05-09T00:00:00"/>
    <d v="2008-05-09T00:00:00"/>
    <s v="Yes"/>
    <s v="X Engineering and Measurement"/>
    <x v="0"/>
  </r>
  <r>
    <s v="PY"/>
    <s v="CU00"/>
    <s v="JRNL00038925"/>
    <s v="CF00-OP300-6110-8890"/>
    <s v="CF00"/>
    <s v="OP300"/>
    <s v="6110"/>
    <x v="1"/>
    <s v=""/>
    <n v="58.81"/>
    <s v="Accr 60% CU W02 Act-Salaries"/>
    <x v="0"/>
    <s v=""/>
    <s v="JRNL00038925"/>
    <d v="2008-12-31T00:00:00"/>
    <d v="2009-01-09T00:00:00"/>
    <s v="Yes"/>
    <s v="X Engineering and Measurement"/>
    <x v="0"/>
  </r>
  <r>
    <s v="PY"/>
    <s v="CU00"/>
    <s v="JRNL00038925"/>
    <s v="CF00-OP300-6110-8900"/>
    <s v="CF00"/>
    <s v="OP300"/>
    <s v="6110"/>
    <x v="4"/>
    <s v=""/>
    <n v="117.61"/>
    <s v="Accr 60% CU W02 Act-Salaries"/>
    <x v="0"/>
    <s v=""/>
    <s v="JRNL00038925"/>
    <d v="2008-12-31T00:00:00"/>
    <d v="2009-01-09T00:00:00"/>
    <s v="Yes"/>
    <s v="X Engineering and Measurement"/>
    <x v="0"/>
  </r>
  <r>
    <s v="PY"/>
    <s v="CU00"/>
    <s v="JRNL00038925"/>
    <s v="CF00-OP300-6110-8910"/>
    <s v="CF00"/>
    <s v="OP300"/>
    <s v="6110"/>
    <x v="5"/>
    <s v=""/>
    <n v="176.41"/>
    <s v="Accr 60% CU W02 Act-Salaries"/>
    <x v="0"/>
    <s v=""/>
    <s v="JRNL00038925"/>
    <d v="2008-12-31T00:00:00"/>
    <d v="2009-01-09T00:00:00"/>
    <s v="Yes"/>
    <s v="X Engineering and Measurement"/>
    <x v="0"/>
  </r>
  <r>
    <s v="PY"/>
    <s v="CU00"/>
    <s v="JRNL00038925"/>
    <s v="CF10-OP310-6110-8870"/>
    <s v="CF10"/>
    <s v="OP310"/>
    <s v="6110"/>
    <x v="2"/>
    <s v=""/>
    <n v="80.040000000000006"/>
    <s v="Accr 60% CU W02 Act-Salaries"/>
    <x v="0"/>
    <s v=""/>
    <s v="JRNL00038925"/>
    <d v="2008-12-31T00:00:00"/>
    <d v="2009-01-09T00:00:00"/>
    <s v="Yes"/>
    <s v="X Operations-Tri-County"/>
    <x v="0"/>
  </r>
  <r>
    <s v="PY"/>
    <s v="CU00"/>
    <s v="JRNL00031369"/>
    <s v="CF00-OP300-6120-8870"/>
    <s v="CF00"/>
    <s v="OP300"/>
    <s v="6120"/>
    <x v="2"/>
    <s v=""/>
    <n v="122.18"/>
    <s v="CU W35-OT/On Call/CT"/>
    <x v="0"/>
    <s v=""/>
    <s v="JRNL00031369"/>
    <d v="2008-08-29T00:00:00"/>
    <d v="2008-09-03T00:00:00"/>
    <s v="Yes"/>
    <s v="X Engineering and Measurement"/>
    <x v="1"/>
  </r>
  <r>
    <s v="PY"/>
    <s v="CU00"/>
    <s v="JRNL00031369"/>
    <s v="CF00-OP300-6120-8890"/>
    <s v="CF00"/>
    <s v="OP300"/>
    <s v="6120"/>
    <x v="1"/>
    <s v=""/>
    <n v="30.55"/>
    <s v="CU W35-OT/On Call/CT"/>
    <x v="0"/>
    <s v=""/>
    <s v="JRNL00031369"/>
    <d v="2008-08-29T00:00:00"/>
    <d v="2008-09-03T00:00:00"/>
    <s v="Yes"/>
    <s v="X Engineering and Measurement"/>
    <x v="1"/>
  </r>
  <r>
    <s v="PY"/>
    <s v="CU00"/>
    <s v="JRNL00031369"/>
    <s v="CF00-OP300-6120-8910"/>
    <s v="CF00"/>
    <s v="OP300"/>
    <s v="6120"/>
    <x v="5"/>
    <s v=""/>
    <n v="30.55"/>
    <s v="CU W35-OT/On Call/CT"/>
    <x v="0"/>
    <s v=""/>
    <s v="JRNL00031369"/>
    <d v="2008-08-29T00:00:00"/>
    <d v="2008-09-03T00:00:00"/>
    <s v="Yes"/>
    <s v="X Engineering and Measurement"/>
    <x v="1"/>
  </r>
  <r>
    <s v="SYS-IV"/>
    <s v="3000"/>
    <s v="FLJE00018926"/>
    <s v="CF10-FC300-7830-8870"/>
    <s v="CF10"/>
    <s v="FC300"/>
    <s v="7830"/>
    <x v="2"/>
    <s v=""/>
    <n v="19.63"/>
    <s v="GL Inv. Adjustment:2800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20.53"/>
    <s v="GL Inv. Adjustment:2794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13.48"/>
    <s v="GL Inv. Adjustment:2797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171.96"/>
    <s v="GL Inv. Adjustment:2792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41.22"/>
    <s v="GL Inv. Adjustment:2793"/>
    <x v="0"/>
    <s v=""/>
    <s v=""/>
    <d v="2008-02-25T00:00:00"/>
    <d v="2008-02-25T00:00:00"/>
    <s v="Yes"/>
    <s v="X Facilities-Florida"/>
    <x v="2"/>
  </r>
  <r>
    <s v="SYS-IV"/>
    <s v="3000"/>
    <s v="FLJE00018912"/>
    <s v="CF10-FC300-7830-8870"/>
    <s v="CF10"/>
    <s v="FC300"/>
    <s v="7830"/>
    <x v="2"/>
    <s v=""/>
    <n v="114.64"/>
    <s v="GL Inv. Adjustment:2780"/>
    <x v="0"/>
    <s v=""/>
    <s v=""/>
    <d v="2008-02-20T00:00:00"/>
    <d v="2008-02-20T00:00:00"/>
    <s v="Yes"/>
    <s v="X Facilities-Florida"/>
    <x v="2"/>
  </r>
  <r>
    <s v="SYS-IV"/>
    <s v="3000"/>
    <s v="FLJE00018912"/>
    <s v="CF10-FC300-7830-8870"/>
    <s v="CF10"/>
    <s v="FC300"/>
    <s v="7830"/>
    <x v="2"/>
    <s v=""/>
    <n v="22.95"/>
    <s v="GL Inv. Adjustment:2782"/>
    <x v="0"/>
    <s v=""/>
    <s v=""/>
    <d v="2008-02-20T00:00:00"/>
    <d v="2008-02-20T00:00:00"/>
    <s v="Yes"/>
    <s v="X Facilities-Florida"/>
    <x v="2"/>
  </r>
  <r>
    <s v="E4SE-ADJ"/>
    <s v="CU00"/>
    <s v="JRNL00029232"/>
    <s v="CF10-FC300-7830-8870"/>
    <s v="CF10"/>
    <s v="FC300"/>
    <s v="7830"/>
    <x v="2"/>
    <s v=""/>
    <n v="68.319999999999993"/>
    <s v="FBX200"/>
    <x v="0"/>
    <s v=""/>
    <s v="JRNL00029232"/>
    <d v="2008-07-31T00:00:00"/>
    <d v="2008-08-05T00:00:00"/>
    <s v="Yes"/>
    <s v="X Facilities-Florida"/>
    <x v="2"/>
  </r>
  <r>
    <s v="PD"/>
    <s v="3000"/>
    <s v="FLJE00018678"/>
    <s v="CF10-OP310-6110-8930"/>
    <s v="CF10"/>
    <s v="OP310"/>
    <s v="6110"/>
    <x v="3"/>
    <s v=""/>
    <n v="85.75"/>
    <s v="PDTR-0805CUCW"/>
    <x v="0"/>
    <s v="FVN05456"/>
    <s v="FLJE00018678"/>
    <d v="2008-01-31T00:00:00"/>
    <d v="2008-01-31T00:00:00"/>
    <s v="Yes"/>
    <s v="X Operations-Tri-County"/>
    <x v="0"/>
  </r>
  <r>
    <s v="PD"/>
    <s v="3000"/>
    <s v="FLJE00018678"/>
    <s v="CF00-OP300-6110-8900"/>
    <s v="CF00"/>
    <s v="OP300"/>
    <s v="6110"/>
    <x v="4"/>
    <s v=""/>
    <n v="142.52000000000001"/>
    <s v="PDTR-0805CUCW"/>
    <x v="0"/>
    <s v="FVN00837"/>
    <s v="FLJE00018678"/>
    <d v="2008-01-31T00:00:00"/>
    <d v="2008-01-31T00:00:00"/>
    <s v="Yes"/>
    <s v="X Engineering and Measurement"/>
    <x v="0"/>
  </r>
  <r>
    <s v="PD"/>
    <s v="3000"/>
    <s v="FLJE00018678"/>
    <s v="CF00-OP300-6110-8910"/>
    <s v="CF00"/>
    <s v="OP300"/>
    <s v="6110"/>
    <x v="5"/>
    <s v=""/>
    <n v="61.08"/>
    <s v="PDTR-0805CUCW"/>
    <x v="0"/>
    <s v="FVN00837"/>
    <s v="FLJE00018678"/>
    <d v="2008-01-31T00:00:00"/>
    <d v="2008-01-31T00:00:00"/>
    <s v="Yes"/>
    <s v="X Engineering and Measurement"/>
    <x v="0"/>
  </r>
  <r>
    <s v="PD"/>
    <s v="3000"/>
    <s v="FLJE00018678"/>
    <s v="CF00-OP300-6110-8870"/>
    <s v="CF00"/>
    <s v="OP300"/>
    <s v="6110"/>
    <x v="2"/>
    <s v=""/>
    <n v="40.72"/>
    <s v="PDTR-0805CUCW"/>
    <x v="0"/>
    <s v="FVN00837"/>
    <s v="FLJE00018678"/>
    <d v="2008-01-31T00:00:00"/>
    <d v="2008-01-31T00:00:00"/>
    <s v="Yes"/>
    <s v="X Engineering and Measurement"/>
    <x v="0"/>
  </r>
  <r>
    <s v="PD"/>
    <s v="3000"/>
    <s v="FLJE00018678"/>
    <s v="CF00-OP300-6110-8890"/>
    <s v="CF00"/>
    <s v="OP300"/>
    <s v="6110"/>
    <x v="1"/>
    <s v=""/>
    <n v="81.44"/>
    <s v="PDTR-0805CUCW"/>
    <x v="0"/>
    <s v="FVN00837"/>
    <s v="FLJE00018678"/>
    <d v="2008-01-31T00:00:00"/>
    <d v="2008-01-31T00:00:00"/>
    <s v="Yes"/>
    <s v="X Engineering and Measurement"/>
    <x v="0"/>
  </r>
  <r>
    <s v="PD"/>
    <s v="3000"/>
    <s v="FLJE00018678"/>
    <s v="CF00-OP300-6110-8870"/>
    <s v="CF00"/>
    <s v="OP300"/>
    <s v="6110"/>
    <x v="2"/>
    <s v=""/>
    <n v="18.05"/>
    <s v="PDTR-0805CUCW"/>
    <x v="0"/>
    <s v="FVN00596"/>
    <s v="FLJE00018678"/>
    <d v="2008-01-31T00:00:00"/>
    <d v="2008-01-31T00:00:00"/>
    <s v="Yes"/>
    <s v="X Engineering and Measurement"/>
    <x v="0"/>
  </r>
  <r>
    <s v="PD"/>
    <s v="3000"/>
    <s v="FLJE00018678"/>
    <s v="CF00-OP300-6110-8890"/>
    <s v="CF00"/>
    <s v="OP300"/>
    <s v="6110"/>
    <x v="1"/>
    <s v=""/>
    <n v="126.35"/>
    <s v="PDTR-0805CUCW"/>
    <x v="0"/>
    <s v="FVN00596"/>
    <s v="FLJE00018678"/>
    <d v="2008-01-31T00:00:00"/>
    <d v="2008-01-31T00:00:00"/>
    <s v="Yes"/>
    <s v="X Engineering and Measurement"/>
    <x v="0"/>
  </r>
  <r>
    <s v="PD"/>
    <s v="3000"/>
    <s v="FLJE00018678"/>
    <s v="CF00-OP300-6110-8900"/>
    <s v="CF00"/>
    <s v="OP300"/>
    <s v="6110"/>
    <x v="4"/>
    <s v=""/>
    <n v="18.05"/>
    <s v="PDTR-0805CUCW"/>
    <x v="0"/>
    <s v="FVN00596"/>
    <s v="FLJE00018678"/>
    <d v="2008-01-31T00:00:00"/>
    <d v="2008-01-31T00:00:00"/>
    <s v="Yes"/>
    <s v="X Engineering and Measurement"/>
    <x v="0"/>
  </r>
  <r>
    <s v="PD"/>
    <s v="3000"/>
    <s v="FLJE00018678"/>
    <s v="CF00-OP300-6110-8940"/>
    <s v="CF00"/>
    <s v="OP300"/>
    <s v="6110"/>
    <x v="6"/>
    <s v=""/>
    <n v="54.15"/>
    <s v="PDTR-0805CUCW"/>
    <x v="0"/>
    <s v="FVN00596"/>
    <s v="FLJE00018678"/>
    <d v="2008-01-31T00:00:00"/>
    <d v="2008-01-31T00:00:00"/>
    <s v="Yes"/>
    <s v="X Engineering and Measurement"/>
    <x v="0"/>
  </r>
  <r>
    <s v="AA"/>
    <s v="CU00"/>
    <s v="JRNL00027468"/>
    <s v="CF20-MG310-6320-8870"/>
    <s v="CF20"/>
    <s v="MG310"/>
    <s v="6320"/>
    <x v="2"/>
    <s v=" "/>
    <n v="35.76"/>
    <s v="Clear MG310 Pay and Dept"/>
    <x v="0"/>
    <s v="5_MG310_PD"/>
    <s v="JRNL00027468"/>
    <d v="2008-06-30T00:00:00"/>
    <d v="2008-07-07T00:00:00"/>
    <s v="Yes"/>
    <s v="X Operations Manager-Tri-County"/>
    <x v="4"/>
  </r>
  <r>
    <s v="AA"/>
    <s v="CU00"/>
    <s v="JRNL00027468"/>
    <s v="CF10-MG310-6330-8870"/>
    <s v="CF10"/>
    <s v="MG310"/>
    <s v="6330"/>
    <x v="2"/>
    <s v=" "/>
    <n v="26.63"/>
    <s v="Clear MG310 Pay and Dept"/>
    <x v="0"/>
    <s v="5_MG310_PD"/>
    <s v="JRNL00027468"/>
    <d v="2008-06-30T00:00:00"/>
    <d v="2008-07-07T00:00:00"/>
    <s v="Yes"/>
    <s v="X Operations Manager-Tri-County"/>
    <x v="5"/>
  </r>
  <r>
    <s v="AA"/>
    <s v="CU00"/>
    <s v="JRNL00027468"/>
    <s v="CF10-MG310-6290-8910"/>
    <s v="CF10"/>
    <s v="MG310"/>
    <s v="6290"/>
    <x v="5"/>
    <s v=" "/>
    <n v="5.83"/>
    <s v="Clear MG310 Pay and Dept"/>
    <x v="0"/>
    <s v="5_MG310_PD"/>
    <s v="JRNL00027468"/>
    <d v="2008-06-30T00:00:00"/>
    <d v="2008-07-07T00:00:00"/>
    <s v="Yes"/>
    <s v="X Operations Manager-Tri-County"/>
    <x v="9"/>
  </r>
  <r>
    <s v="AA"/>
    <s v="CU00"/>
    <s v="JRNL00027468"/>
    <s v="CF20-MG310-6290-8870"/>
    <s v="CF20"/>
    <s v="MG310"/>
    <s v="6290"/>
    <x v="2"/>
    <s v=" "/>
    <n v="5.83"/>
    <s v="Clear MG310 Pay and Dept"/>
    <x v="0"/>
    <s v="5_MG310_PD"/>
    <s v="JRNL00027468"/>
    <d v="2008-06-30T00:00:00"/>
    <d v="2008-07-07T00:00:00"/>
    <s v="Yes"/>
    <s v="X Operations Manager-Tri-County"/>
    <x v="9"/>
  </r>
  <r>
    <s v="AA"/>
    <s v="CU00"/>
    <s v="JRNL00027468"/>
    <s v="CF10-MG310-6310-8870"/>
    <s v="CF10"/>
    <s v="MG310"/>
    <s v="6310"/>
    <x v="2"/>
    <s v=" "/>
    <n v="223.88"/>
    <s v="Clear MG310 Pay and Dept"/>
    <x v="0"/>
    <s v="5_MG310_PD"/>
    <s v="JRNL00027468"/>
    <d v="2008-06-30T00:00:00"/>
    <d v="2008-07-07T00:00:00"/>
    <s v="Yes"/>
    <s v="X Operations Manager-Tri-County"/>
    <x v="8"/>
  </r>
  <r>
    <s v="AA"/>
    <s v="CU00"/>
    <s v="JRNL00027468"/>
    <s v="CF10-MG310-6310-8910"/>
    <s v="CF10"/>
    <s v="MG310"/>
    <s v="6310"/>
    <x v="5"/>
    <s v=" "/>
    <n v="44.77"/>
    <s v="Clear MG310 Pay and Dept"/>
    <x v="0"/>
    <s v="5_MG310_PD"/>
    <s v="JRNL00027468"/>
    <d v="2008-06-30T00:00:00"/>
    <d v="2008-07-07T00:00:00"/>
    <s v="Yes"/>
    <s v="X Operations Manager-Tri-County"/>
    <x v="8"/>
  </r>
  <r>
    <s v="AA"/>
    <s v="CU00"/>
    <s v="JRNL00027468"/>
    <s v="CF20-MG310-6310-8870"/>
    <s v="CF20"/>
    <s v="MG310"/>
    <s v="6310"/>
    <x v="2"/>
    <s v=" "/>
    <n v="44.77"/>
    <s v="Clear MG310 Pay and Dept"/>
    <x v="0"/>
    <s v="5_MG310_PD"/>
    <s v="JRNL00027468"/>
    <d v="2008-06-30T00:00:00"/>
    <d v="2008-07-07T00:00:00"/>
    <s v="Yes"/>
    <s v="X Operations Manager-Tri-County"/>
    <x v="8"/>
  </r>
  <r>
    <s v="AA"/>
    <s v="CU00"/>
    <s v="JRNL00027468"/>
    <s v="CF10-MG310-6240-8870"/>
    <s v="CF10"/>
    <s v="MG310"/>
    <s v="6240"/>
    <x v="2"/>
    <s v=" "/>
    <n v="106.39"/>
    <s v="Clear MG310 Pay and Dept"/>
    <x v="0"/>
    <s v="5_MG310_PD"/>
    <s v="JRNL00027468"/>
    <d v="2008-06-30T00:00:00"/>
    <d v="2008-07-07T00:00:00"/>
    <s v="Yes"/>
    <s v="X Operations Manager-Tri-County"/>
    <x v="10"/>
  </r>
  <r>
    <s v="AA"/>
    <s v="CU00"/>
    <s v="JRNL00027468"/>
    <s v="CF10-MG310-6240-8910"/>
    <s v="CF10"/>
    <s v="MG310"/>
    <s v="6240"/>
    <x v="5"/>
    <s v=" "/>
    <n v="21.28"/>
    <s v="Clear MG310 Pay and Dept"/>
    <x v="0"/>
    <s v="5_MG310_PD"/>
    <s v="JRNL00027468"/>
    <d v="2008-06-30T00:00:00"/>
    <d v="2008-07-07T00:00:00"/>
    <s v="Yes"/>
    <s v="X Operations Manager-Tri-County"/>
    <x v="10"/>
  </r>
  <r>
    <s v="AA"/>
    <s v="CU00"/>
    <s v="JRNL00027468"/>
    <s v="CF20-MG310-6240-8870"/>
    <s v="CF20"/>
    <s v="MG310"/>
    <s v="6240"/>
    <x v="2"/>
    <s v=" "/>
    <n v="21.28"/>
    <s v="Clear MG310 Pay and Dept"/>
    <x v="0"/>
    <s v="5_MG310_PD"/>
    <s v="JRNL00027468"/>
    <d v="2008-06-30T00:00:00"/>
    <d v="2008-07-07T00:00:00"/>
    <s v="Yes"/>
    <s v="X Operations Manager-Tri-County"/>
    <x v="10"/>
  </r>
  <r>
    <s v="AA"/>
    <s v="CU00"/>
    <s v="JRNL00027468"/>
    <s v="CF10-MG310-6290-8870"/>
    <s v="CF10"/>
    <s v="MG310"/>
    <s v="6290"/>
    <x v="2"/>
    <s v=" "/>
    <n v="29.17"/>
    <s v="Clear MG310 Pay and Dept"/>
    <x v="0"/>
    <s v="5_MG310_PD"/>
    <s v="JRNL00027468"/>
    <d v="2008-06-30T00:00:00"/>
    <d v="2008-07-07T00:00:00"/>
    <s v="Yes"/>
    <s v="X Operations Manager-Tri-County"/>
    <x v="9"/>
  </r>
  <r>
    <s v="AA"/>
    <s v="CU00"/>
    <s v="JRNL00027468"/>
    <s v="CF10-MG310-6210-8910"/>
    <s v="CF10"/>
    <s v="MG310"/>
    <s v="6210"/>
    <x v="5"/>
    <s v=" "/>
    <n v="5.62"/>
    <s v="Clear MG310 Pay and Dept"/>
    <x v="0"/>
    <s v="5_MG310_PD"/>
    <s v="JRNL00027468"/>
    <d v="2008-06-30T00:00:00"/>
    <d v="2008-07-07T00:00:00"/>
    <s v="Yes"/>
    <s v="X Operations Manager-Tri-County"/>
    <x v="12"/>
  </r>
  <r>
    <s v="AA"/>
    <s v="CU00"/>
    <s v="JRNL00027468"/>
    <s v="CF20-MG310-6210-8870"/>
    <s v="CF20"/>
    <s v="MG310"/>
    <s v="6210"/>
    <x v="2"/>
    <s v=" "/>
    <n v="5.62"/>
    <s v="Clear MG310 Pay and Dept"/>
    <x v="0"/>
    <s v="5_MG310_PD"/>
    <s v="JRNL00027468"/>
    <d v="2008-06-30T00:00:00"/>
    <d v="2008-07-07T00:00:00"/>
    <s v="Yes"/>
    <s v="X Operations Manager-Tri-County"/>
    <x v="12"/>
  </r>
  <r>
    <s v="AA"/>
    <s v="CU00"/>
    <s v="JRNL00027468"/>
    <s v="CF10-MG310-6220-8870"/>
    <s v="CF10"/>
    <s v="MG310"/>
    <s v="6220"/>
    <x v="2"/>
    <s v=" "/>
    <n v="182.35"/>
    <s v="Clear MG310 Pay and Dept"/>
    <x v="0"/>
    <s v="5_MG310_PD"/>
    <s v="JRNL00027468"/>
    <d v="2008-06-30T00:00:00"/>
    <d v="2008-07-07T00:00:00"/>
    <s v="Yes"/>
    <s v="X Operations Manager-Tri-County"/>
    <x v="11"/>
  </r>
  <r>
    <s v="AA"/>
    <s v="CU00"/>
    <s v="JRNL00027468"/>
    <s v="CF10-MG310-6220-8910"/>
    <s v="CF10"/>
    <s v="MG310"/>
    <s v="6220"/>
    <x v="5"/>
    <s v=" "/>
    <n v="36.47"/>
    <s v="Clear MG310 Pay and Dept"/>
    <x v="0"/>
    <s v="5_MG310_PD"/>
    <s v="JRNL00027468"/>
    <d v="2008-06-30T00:00:00"/>
    <d v="2008-07-07T00:00:00"/>
    <s v="Yes"/>
    <s v="X Operations Manager-Tri-County"/>
    <x v="11"/>
  </r>
  <r>
    <s v="AA"/>
    <s v="CU00"/>
    <s v="JRNL00027468"/>
    <s v="CF20-MG310-6220-8870"/>
    <s v="CF20"/>
    <s v="MG310"/>
    <s v="6220"/>
    <x v="2"/>
    <s v=" "/>
    <n v="36.47"/>
    <s v="Clear MG310 Pay and Dept"/>
    <x v="0"/>
    <s v="5_MG310_PD"/>
    <s v="JRNL00027468"/>
    <d v="2008-06-30T00:00:00"/>
    <d v="2008-07-07T00:00:00"/>
    <s v="Yes"/>
    <s v="X Operations Manager-Tri-County"/>
    <x v="11"/>
  </r>
  <r>
    <s v="AA"/>
    <s v="CU00"/>
    <s v="JRNL00027468"/>
    <s v="CF10-MG310-6110-8870"/>
    <s v="CF10"/>
    <s v="MG310"/>
    <s v="6110"/>
    <x v="2"/>
    <s v=" "/>
    <n v="1936.61"/>
    <s v="Clear MG310 Pay and Dept"/>
    <x v="0"/>
    <s v="5_MG310_PD"/>
    <s v="JRNL00027468"/>
    <d v="2008-06-30T00:00:00"/>
    <d v="2008-07-07T00:00:00"/>
    <s v="Yes"/>
    <s v="X Operations Manager-Tri-County"/>
    <x v="0"/>
  </r>
  <r>
    <s v="AA"/>
    <s v="CU00"/>
    <s v="JRNL00027468"/>
    <s v="CF10-MG310-6110-8910"/>
    <s v="CF10"/>
    <s v="MG310"/>
    <s v="6110"/>
    <x v="5"/>
    <s v=" "/>
    <n v="387.32"/>
    <s v="Clear MG310 Pay and Dept"/>
    <x v="0"/>
    <s v="5_MG310_PD"/>
    <s v="JRNL00027468"/>
    <d v="2008-06-30T00:00:00"/>
    <d v="2008-07-07T00:00:00"/>
    <s v="Yes"/>
    <s v="X Operations Manager-Tri-County"/>
    <x v="0"/>
  </r>
  <r>
    <s v="AA"/>
    <s v="CU00"/>
    <s v="JRNL00027468"/>
    <s v="CF20-MG310-6110-8870"/>
    <s v="CF20"/>
    <s v="MG310"/>
    <s v="6110"/>
    <x v="2"/>
    <s v=" "/>
    <n v="387.32"/>
    <s v="Clear MG310 Pay and Dept"/>
    <x v="0"/>
    <s v="5_MG310_PD"/>
    <s v="JRNL00027468"/>
    <d v="2008-06-30T00:00:00"/>
    <d v="2008-07-07T00:00:00"/>
    <s v="Yes"/>
    <s v="X Operations Manager-Tri-County"/>
    <x v="0"/>
  </r>
  <r>
    <s v="AA"/>
    <s v="CU00"/>
    <s v="JRNL00027468"/>
    <s v="CF10-MG310-6210-8870"/>
    <s v="CF10"/>
    <s v="MG310"/>
    <s v="6210"/>
    <x v="2"/>
    <s v=" "/>
    <n v="28.13"/>
    <s v="Clear MG310 Pay and Dept"/>
    <x v="0"/>
    <s v="5_MG310_PD"/>
    <s v="JRNL00027468"/>
    <d v="2008-06-30T00:00:00"/>
    <d v="2008-07-07T00:00:00"/>
    <s v="Yes"/>
    <s v="X Operations Manager-Tri-County"/>
    <x v="12"/>
  </r>
  <r>
    <s v="SYS-AP"/>
    <s v="3000"/>
    <s v="FLJE00018963"/>
    <s v="CF10-OP310-7290-8930"/>
    <s v="CF10"/>
    <s v="OP310"/>
    <s v="7290"/>
    <x v="3"/>
    <s v=""/>
    <n v="50"/>
    <s v="UNITED UTILITY SERVICE INC"/>
    <x v="0"/>
    <s v="29879"/>
    <s v="FVO0040172"/>
    <d v="2008-02-29T00:00:00"/>
    <d v="2008-03-04T00:00:00"/>
    <s v="Yes"/>
    <s v="X Operations-Tri-County"/>
    <x v="3"/>
  </r>
  <r>
    <s v="SYS-AP"/>
    <s v="3000"/>
    <s v="FLJE00018963"/>
    <s v="CF10-OP310-7290-8930"/>
    <s v="CF10"/>
    <s v="OP310"/>
    <s v="7290"/>
    <x v="3"/>
    <s v=""/>
    <n v="45"/>
    <s v="UNITED UTILITY SERVICE INC"/>
    <x v="0"/>
    <s v="29879"/>
    <s v="FVO0040172"/>
    <d v="2008-02-29T00:00:00"/>
    <d v="2008-03-04T00:00:00"/>
    <s v="Yes"/>
    <s v="X Operations-Tri-County"/>
    <x v="3"/>
  </r>
  <r>
    <s v="SYS-AP"/>
    <s v="3000"/>
    <s v="FLJE00018963"/>
    <s v="CF10-OP310-7290-8930"/>
    <s v="CF10"/>
    <s v="OP310"/>
    <s v="7290"/>
    <x v="3"/>
    <s v=""/>
    <n v="545"/>
    <s v="UNITED UTILITY SERVICE INC"/>
    <x v="0"/>
    <s v="29879"/>
    <s v="FVO0040172"/>
    <d v="2008-02-29T00:00:00"/>
    <d v="2008-03-04T00:00:00"/>
    <s v="Yes"/>
    <s v="X Operations-Tri-County"/>
    <x v="3"/>
  </r>
  <r>
    <s v="PY"/>
    <s v="CU00"/>
    <s v="JRNL00030810"/>
    <s v="CF00-OP300-6110-8870"/>
    <s v="CF00"/>
    <s v="OP300"/>
    <s v="6110"/>
    <x v="2"/>
    <s v=""/>
    <n v="81.459999999999994"/>
    <s v="CU W31-Salaries"/>
    <x v="0"/>
    <s v=""/>
    <s v="JRNL00030810"/>
    <d v="2008-08-01T00:00:00"/>
    <d v="2008-08-21T00:00:00"/>
    <s v="Yes"/>
    <s v="X Engineering and Measurement"/>
    <x v="0"/>
  </r>
  <r>
    <s v="PY"/>
    <s v="CU00"/>
    <s v="JRNL00030810"/>
    <s v="CF00-OP300-6110-8890"/>
    <s v="CF00"/>
    <s v="OP300"/>
    <s v="6110"/>
    <x v="1"/>
    <s v=""/>
    <n v="162.91999999999999"/>
    <s v="CU W31-Salaries"/>
    <x v="0"/>
    <s v=""/>
    <s v="JRNL00030810"/>
    <d v="2008-08-01T00:00:00"/>
    <d v="2008-08-21T00:00:00"/>
    <s v="Yes"/>
    <s v="X Engineering and Measurement"/>
    <x v="0"/>
  </r>
  <r>
    <s v="PY"/>
    <s v="CU00"/>
    <s v="JRNL00030810"/>
    <s v="CF10-OP310-6110-8870"/>
    <s v="CF10"/>
    <s v="OP310"/>
    <s v="6110"/>
    <x v="2"/>
    <s v=""/>
    <n v="877.18"/>
    <s v="CU W31-Salaries"/>
    <x v="0"/>
    <s v=""/>
    <s v="JRNL00030810"/>
    <d v="2008-08-01T00:00:00"/>
    <d v="2008-08-21T00:00:00"/>
    <s v="Yes"/>
    <s v="X Operations-Tri-County"/>
    <x v="0"/>
  </r>
  <r>
    <s v="PY"/>
    <s v="CU00"/>
    <s v="JRNL00030810"/>
    <s v="CF10-OP310-6110-8930"/>
    <s v="CF10"/>
    <s v="OP310"/>
    <s v="6110"/>
    <x v="3"/>
    <s v=""/>
    <n v="239.81"/>
    <s v="CU W31-Salaries"/>
    <x v="0"/>
    <s v=""/>
    <s v="JRNL00030810"/>
    <d v="2008-08-01T00:00:00"/>
    <d v="2008-08-21T00:00:00"/>
    <s v="Yes"/>
    <s v="X Operations-Tri-County"/>
    <x v="0"/>
  </r>
  <r>
    <s v="PY"/>
    <s v="CU00"/>
    <s v="JRNL00030810"/>
    <s v="CF20-OP320-6110-8870"/>
    <s v="CF20"/>
    <s v="OP320"/>
    <s v="6110"/>
    <x v="2"/>
    <s v=""/>
    <n v="114.56"/>
    <s v="CU W31-Salaries"/>
    <x v="0"/>
    <s v=""/>
    <s v="JRNL00030810"/>
    <d v="2008-08-01T00:00:00"/>
    <d v="2008-08-21T00:00:00"/>
    <s v="Yes"/>
    <s v="X Operations-Citrus County"/>
    <x v="0"/>
  </r>
  <r>
    <s v="PY"/>
    <s v="CU00"/>
    <s v="JRNL00030810"/>
    <s v="CF00-OP300-6110-8900"/>
    <s v="CF00"/>
    <s v="OP300"/>
    <s v="6110"/>
    <x v="4"/>
    <s v=""/>
    <n v="244.38"/>
    <s v="CU W31-Salaries"/>
    <x v="0"/>
    <s v=""/>
    <s v="JRNL00030810"/>
    <d v="2008-08-01T00:00:00"/>
    <d v="2008-08-21T00:00:00"/>
    <s v="Yes"/>
    <s v="X Engineering and Measurement"/>
    <x v="0"/>
  </r>
  <r>
    <s v="PY"/>
    <s v="CU00"/>
    <s v="JRNL00030810"/>
    <s v="CF00-OP300-6110-8910"/>
    <s v="CF00"/>
    <s v="OP300"/>
    <s v="6110"/>
    <x v="5"/>
    <s v=""/>
    <n v="162.91999999999999"/>
    <s v="CU W31-Salaries"/>
    <x v="0"/>
    <s v=""/>
    <s v="JRNL00030810"/>
    <d v="2008-08-01T00:00:00"/>
    <d v="2008-08-21T00:00:00"/>
    <s v="Yes"/>
    <s v="X Engineering and Measurement"/>
    <x v="0"/>
  </r>
  <r>
    <s v="E4SE-ADJ"/>
    <s v="CU00"/>
    <s v="JRNL00031421"/>
    <s v="CF10-FC300-7830-8870"/>
    <s v="CF10"/>
    <s v="FC300"/>
    <s v="7830"/>
    <x v="2"/>
    <s v=""/>
    <n v="550.16999999999996"/>
    <s v="3rd Qtr Inv Cycle FCB100 Count"/>
    <x v="0"/>
    <s v=""/>
    <s v="JRNL00031421"/>
    <d v="2008-08-31T00:00:00"/>
    <d v="2008-09-04T00:00:00"/>
    <s v="Yes"/>
    <s v="X Facilities-Florida"/>
    <x v="2"/>
  </r>
  <r>
    <s v="PD"/>
    <s v="3000"/>
    <s v="FLJE00018678"/>
    <s v="CF10-OP310-6110-8870"/>
    <s v="CF10"/>
    <s v="OP310"/>
    <s v="6110"/>
    <x v="2"/>
    <s v=""/>
    <n v="113.45"/>
    <s v="PDTR-0805CUCW"/>
    <x v="0"/>
    <s v="FVN00636"/>
    <s v="FLJE00018678"/>
    <d v="2008-01-31T00:00:00"/>
    <d v="2008-01-31T00:00:00"/>
    <s v="Yes"/>
    <s v="X Operations-Tri-County"/>
    <x v="0"/>
  </r>
  <r>
    <s v="PD"/>
    <s v="3000"/>
    <s v="FLJE00018678"/>
    <s v="CF10-OP310-6110-8870"/>
    <s v="CF10"/>
    <s v="OP310"/>
    <s v="6110"/>
    <x v="2"/>
    <s v=""/>
    <n v="129.12"/>
    <s v="PDTR-0805CUCW"/>
    <x v="0"/>
    <s v="FVN00922"/>
    <s v="FLJE00018678"/>
    <d v="2008-01-31T00:00:00"/>
    <d v="2008-01-31T00:00:00"/>
    <s v="Yes"/>
    <s v="X Operations-Tri-County"/>
    <x v="0"/>
  </r>
  <r>
    <s v="PD"/>
    <s v="3000"/>
    <s v="FLJE00018678"/>
    <s v="CF10-OP310-6110-8930"/>
    <s v="CF10"/>
    <s v="OP310"/>
    <s v="6110"/>
    <x v="3"/>
    <s v=""/>
    <n v="58.11"/>
    <s v="PDTR-0805CUCW"/>
    <x v="0"/>
    <s v="FVN00231"/>
    <s v="FLJE00018678"/>
    <d v="2008-01-31T00:00:00"/>
    <d v="2008-01-31T00:00:00"/>
    <s v="Yes"/>
    <s v="X Operations-Tri-County"/>
    <x v="0"/>
  </r>
  <r>
    <s v="PD"/>
    <s v="3000"/>
    <s v="FLJE00018678"/>
    <s v="CF10-OP310-6110-8870"/>
    <s v="CF10"/>
    <s v="OP310"/>
    <s v="6110"/>
    <x v="2"/>
    <s v=""/>
    <n v="406.8"/>
    <s v="PDTR-0805CUCW"/>
    <x v="0"/>
    <s v="FVN00293"/>
    <s v="FLJE00018678"/>
    <d v="2008-01-31T00:00:00"/>
    <d v="2008-01-31T00:00:00"/>
    <s v="Yes"/>
    <s v="X Operations-Tri-County"/>
    <x v="0"/>
  </r>
  <r>
    <s v="PD"/>
    <s v="3000"/>
    <s v="FLJE00018678"/>
    <s v="CF10-OP310-6110-8930"/>
    <s v="CF10"/>
    <s v="OP310"/>
    <s v="6110"/>
    <x v="3"/>
    <s v=""/>
    <n v="224.51"/>
    <s v="PDTR-0805CUCW"/>
    <x v="0"/>
    <s v="FVN00921"/>
    <s v="FLJE00018678"/>
    <d v="2008-01-31T00:00:00"/>
    <d v="2008-01-31T00:00:00"/>
    <s v="Yes"/>
    <s v="X Operations-Tri-County"/>
    <x v="0"/>
  </r>
  <r>
    <s v="PD"/>
    <s v="3000"/>
    <s v="FLJE00018678"/>
    <s v="CF10-OP310-6110-8870"/>
    <s v="CF10"/>
    <s v="OP310"/>
    <s v="6110"/>
    <x v="2"/>
    <s v=""/>
    <n v="163.08000000000001"/>
    <s v="PDTR-0805CUCW"/>
    <x v="0"/>
    <s v="FVN05485"/>
    <s v="FLJE00018678"/>
    <d v="2008-01-31T00:00:00"/>
    <d v="2008-01-31T00:00:00"/>
    <s v="Yes"/>
    <s v="X Operations-Tri-County"/>
    <x v="0"/>
  </r>
  <r>
    <s v="PD"/>
    <s v="3000"/>
    <s v="FLJE00018772"/>
    <s v="CF00-OP300-6120-8900"/>
    <s v="CF00"/>
    <s v="OP300"/>
    <s v="6120"/>
    <x v="4"/>
    <s v=""/>
    <n v="30.55"/>
    <s v="PDTO-0806CUCW"/>
    <x v="0"/>
    <s v="FVN00837"/>
    <s v="FLJE00018772"/>
    <d v="2008-02-08T00:00:00"/>
    <d v="2008-02-08T00:00:00"/>
    <s v="Yes"/>
    <s v="X Engineering and Measurement"/>
    <x v="1"/>
  </r>
  <r>
    <s v="PD"/>
    <s v="3000"/>
    <s v="FLJE00018772"/>
    <s v="CF00-OP300-6120-8910"/>
    <s v="CF00"/>
    <s v="OP300"/>
    <s v="6120"/>
    <x v="5"/>
    <s v=""/>
    <n v="61.1"/>
    <s v="PDTO-0806CUCW"/>
    <x v="0"/>
    <s v="FVN00837"/>
    <s v="FLJE00018772"/>
    <d v="2008-02-08T00:00:00"/>
    <d v="2008-02-08T00:00:00"/>
    <s v="Yes"/>
    <s v="X Engineering and Measurement"/>
    <x v="1"/>
  </r>
  <r>
    <s v="PD"/>
    <s v="3000"/>
    <s v="FLJE00018772"/>
    <s v="CF00-OP300-6120-8910"/>
    <s v="CF00"/>
    <s v="OP300"/>
    <s v="6120"/>
    <x v="5"/>
    <s v=""/>
    <n v="45.82"/>
    <s v="PDTO-0806CUCW"/>
    <x v="0"/>
    <s v="FVN00837"/>
    <s v="FLJE00018772"/>
    <d v="2008-02-08T00:00:00"/>
    <d v="2008-02-08T00:00:00"/>
    <s v="Yes"/>
    <s v="X Engineering and Measurement"/>
    <x v="1"/>
  </r>
  <r>
    <s v="PD"/>
    <s v="3000"/>
    <s v="FLJE00018772"/>
    <s v="CF00-OP300-6120-8940"/>
    <s v="CF00"/>
    <s v="OP300"/>
    <s v="6120"/>
    <x v="6"/>
    <s v=""/>
    <n v="27.07"/>
    <s v="PDTO-0806CUCW"/>
    <x v="0"/>
    <s v="FVN00596"/>
    <s v="FLJE00018772"/>
    <d v="2008-02-08T00:00:00"/>
    <d v="2008-02-08T00:00:00"/>
    <s v="Yes"/>
    <s v="X Engineering and Measurement"/>
    <x v="1"/>
  </r>
  <r>
    <s v="PY"/>
    <s v="CU00"/>
    <s v="JRNL00038796"/>
    <s v="CF00-OP300-6110-8870"/>
    <s v="CF00"/>
    <s v="OP300"/>
    <s v="6110"/>
    <x v="2"/>
    <s v=""/>
    <n v="86.78"/>
    <s v="CU W51-Salaries"/>
    <x v="0"/>
    <s v=""/>
    <s v="JRNL00038796"/>
    <d v="2008-12-19T00:00:00"/>
    <d v="2009-01-07T00:00:00"/>
    <s v="Yes"/>
    <s v="X Engineering and Measurement"/>
    <x v="0"/>
  </r>
  <r>
    <s v="PY"/>
    <s v="CU00"/>
    <s v="JRNL00038796"/>
    <s v="CF00-OP300-6110-8890"/>
    <s v="CF00"/>
    <s v="OP300"/>
    <s v="6110"/>
    <x v="1"/>
    <s v=""/>
    <n v="108.47"/>
    <s v="CU W51-Salaries"/>
    <x v="0"/>
    <s v=""/>
    <s v="JRNL00038796"/>
    <d v="2008-12-19T00:00:00"/>
    <d v="2009-01-07T00:00:00"/>
    <s v="Yes"/>
    <s v="X Engineering and Measurement"/>
    <x v="0"/>
  </r>
  <r>
    <s v="PY"/>
    <s v="CU00"/>
    <s v="JRNL00038796"/>
    <s v="CF20-OP320-6110-8930"/>
    <s v="CF20"/>
    <s v="OP320"/>
    <s v="6110"/>
    <x v="3"/>
    <s v=""/>
    <n v="173.88"/>
    <s v="CU W51-Salaries"/>
    <x v="0"/>
    <s v=""/>
    <s v="JRNL00038796"/>
    <d v="2008-12-19T00:00:00"/>
    <d v="2009-01-07T00:00:00"/>
    <s v="Yes"/>
    <s v="X Operations-Citrus County"/>
    <x v="0"/>
  </r>
  <r>
    <s v="PY"/>
    <s v="CU00"/>
    <s v="JRNL00038796"/>
    <s v="CF10-OP310-6110-8870"/>
    <s v="CF10"/>
    <s v="OP310"/>
    <s v="6110"/>
    <x v="2"/>
    <s v=""/>
    <n v="492.95"/>
    <s v="CU W51-Salaries"/>
    <x v="0"/>
    <s v=""/>
    <s v="JRNL00038796"/>
    <d v="2008-12-19T00:00:00"/>
    <d v="2009-01-07T00:00:00"/>
    <s v="Yes"/>
    <s v="X Operations-Tri-County"/>
    <x v="0"/>
  </r>
  <r>
    <s v="PD"/>
    <s v="3000"/>
    <s v="FLJE00018551"/>
    <s v="CF10-OP310-6110-8930"/>
    <s v="CF10"/>
    <s v="OP310"/>
    <s v="6110"/>
    <x v="3"/>
    <s v=""/>
    <n v="16.62"/>
    <s v="PDTR-0802CUCW"/>
    <x v="0"/>
    <s v="FVN00403"/>
    <s v="FLJE00018551"/>
    <d v="2008-01-11T00:00:00"/>
    <d v="2008-01-11T00:00:00"/>
    <s v="Yes"/>
    <s v="X Operations-Tri-County"/>
    <x v="0"/>
  </r>
  <r>
    <s v="PY"/>
    <s v="CU00"/>
    <s v="JRNL00027211"/>
    <s v="CF10-OP310-6110-8870"/>
    <s v="CF10"/>
    <s v="OP310"/>
    <s v="6110"/>
    <x v="2"/>
    <s v=""/>
    <n v="189.81"/>
    <s v="CU W26-Salaries"/>
    <x v="0"/>
    <s v=""/>
    <s v="JRNL00027211"/>
    <d v="2008-06-27T00:00:00"/>
    <d v="2008-07-01T00:00:00"/>
    <s v="Yes"/>
    <s v="X Operations-Tri-County"/>
    <x v="0"/>
  </r>
  <r>
    <s v="PY"/>
    <s v="CU00"/>
    <s v="JRNL00027211"/>
    <s v="CF10-OP310-6110-8930"/>
    <s v="CF10"/>
    <s v="OP310"/>
    <s v="6110"/>
    <x v="3"/>
    <s v=""/>
    <n v="265.32"/>
    <s v="CU W26-Salaries"/>
    <x v="0"/>
    <s v=""/>
    <s v="JRNL00027211"/>
    <d v="2008-06-27T00:00:00"/>
    <d v="2008-07-01T00:00:00"/>
    <s v="Yes"/>
    <s v="X Operations-Tri-County"/>
    <x v="0"/>
  </r>
  <r>
    <s v="PY"/>
    <s v="CU00"/>
    <s v="JRNL00027211"/>
    <s v="CF00-OP300-6110-8890"/>
    <s v="CF00"/>
    <s v="OP300"/>
    <s v="6110"/>
    <x v="1"/>
    <s v=""/>
    <n v="162.91"/>
    <s v="CU W26-Salaries"/>
    <x v="0"/>
    <s v=""/>
    <s v="JRNL00027211"/>
    <d v="2008-06-27T00:00:00"/>
    <d v="2008-07-01T00:00:00"/>
    <s v="Yes"/>
    <s v="X Engineering and Measurement"/>
    <x v="0"/>
  </r>
  <r>
    <s v="PY"/>
    <s v="CU00"/>
    <s v="JRNL00027211"/>
    <s v="CF00-OP300-6110-8900"/>
    <s v="CF00"/>
    <s v="OP300"/>
    <s v="6110"/>
    <x v="4"/>
    <s v=""/>
    <n v="40.729999999999997"/>
    <s v="CU W26-Salaries"/>
    <x v="0"/>
    <s v=""/>
    <s v="JRNL00027211"/>
    <d v="2008-06-27T00:00:00"/>
    <d v="2008-07-01T00:00:00"/>
    <s v="Yes"/>
    <s v="X Engineering and Measurement"/>
    <x v="0"/>
  </r>
  <r>
    <s v="PY"/>
    <s v="CU00"/>
    <s v="JRNL00027211"/>
    <s v="CF00-OP300-6110-8910"/>
    <s v="CF00"/>
    <s v="OP300"/>
    <s v="6110"/>
    <x v="5"/>
    <s v=""/>
    <n v="488.74"/>
    <s v="CU W26-Salaries"/>
    <x v="0"/>
    <s v=""/>
    <s v="JRNL00027211"/>
    <d v="2008-06-27T00:00:00"/>
    <d v="2008-07-01T00:00:00"/>
    <s v="Yes"/>
    <s v="X Engineering and Measurement"/>
    <x v="0"/>
  </r>
  <r>
    <s v="PY"/>
    <s v="CU00"/>
    <s v="JRNL00027211"/>
    <s v="CF00-OP300-6110-8930"/>
    <s v="CF00"/>
    <s v="OP300"/>
    <s v="6110"/>
    <x v="3"/>
    <s v=""/>
    <n v="40.729999999999997"/>
    <s v="CU W26-Salaries"/>
    <x v="0"/>
    <s v=""/>
    <s v="JRNL00027211"/>
    <d v="2008-06-27T00:00:00"/>
    <d v="2008-07-01T00:00:00"/>
    <s v="Yes"/>
    <s v="X Engineering and Measurement"/>
    <x v="0"/>
  </r>
  <r>
    <s v="PD"/>
    <s v="3000"/>
    <s v="FLJE00018551"/>
    <s v="CF10-OP310-6110-8930"/>
    <s v="CF10"/>
    <s v="OP310"/>
    <s v="6110"/>
    <x v="3"/>
    <s v=""/>
    <n v="102.05"/>
    <s v="PDTR-0802CUCW"/>
    <x v="0"/>
    <s v="FVN00921"/>
    <s v="FLJE00018551"/>
    <d v="2008-01-11T00:00:00"/>
    <d v="2008-01-11T00:00:00"/>
    <s v="Yes"/>
    <s v="X Operations-Tri-County"/>
    <x v="0"/>
  </r>
  <r>
    <s v="PD"/>
    <s v="3000"/>
    <s v="FLJE00018551"/>
    <s v="CF10-OP310-6110-8870"/>
    <s v="CF10"/>
    <s v="OP310"/>
    <s v="6110"/>
    <x v="2"/>
    <s v=""/>
    <n v="129.12"/>
    <s v="PDTR-0802CUCW"/>
    <x v="0"/>
    <s v="FVN00922"/>
    <s v="FLJE00018551"/>
    <d v="2008-01-11T00:00:00"/>
    <d v="2008-01-11T00:00:00"/>
    <s v="Yes"/>
    <s v="X Operations-Tri-County"/>
    <x v="0"/>
  </r>
  <r>
    <s v="E4SE-ADJ"/>
    <s v="CU00"/>
    <s v="JRNL00029232"/>
    <s v="CF10-FC300-7830-8870"/>
    <s v="CF10"/>
    <s v="FC300"/>
    <s v="7830"/>
    <x v="2"/>
    <s v=""/>
    <n v="92.04"/>
    <s v="FTF200"/>
    <x v="0"/>
    <s v=""/>
    <s v="JRNL00029232"/>
    <d v="2008-07-31T00:00:00"/>
    <d v="2008-08-05T00:00:00"/>
    <s v="Yes"/>
    <s v="X Facilities-Florida"/>
    <x v="2"/>
  </r>
  <r>
    <s v="SYS-AP"/>
    <s v="3000"/>
    <s v="FLJE00019206"/>
    <s v="CF20-OP320-7290-8870"/>
    <s v="CF20"/>
    <s v="OP320"/>
    <s v="7290"/>
    <x v="2"/>
    <s v=""/>
    <n v="1049.2"/>
    <s v="CCI INC"/>
    <x v="0"/>
    <s v="C81399"/>
    <s v="FVO0040587"/>
    <d v="2008-03-25T00:00:00"/>
    <d v="2008-03-25T00:00:00"/>
    <s v="Yes"/>
    <s v="X Operations-Citrus County"/>
    <x v="3"/>
  </r>
  <r>
    <s v="PD"/>
    <s v="3000"/>
    <s v="FLJE00019567"/>
    <s v="CF00-OP300-6120-8890"/>
    <s v="CF00"/>
    <s v="OP300"/>
    <s v="6120"/>
    <x v="1"/>
    <s v=""/>
    <n v="27.07"/>
    <s v="PDTO-0817CUCW"/>
    <x v="0"/>
    <s v="FVN00596"/>
    <s v="FLJE00019567"/>
    <d v="2008-04-25T00:00:00"/>
    <d v="2008-04-28T00:00:00"/>
    <s v="Yes"/>
    <s v="X Engineering and Measurement"/>
    <x v="1"/>
  </r>
  <r>
    <s v="PD"/>
    <s v="3000"/>
    <s v="FLJE00019567"/>
    <s v="CF00-OP300-6120-8900"/>
    <s v="CF00"/>
    <s v="OP300"/>
    <s v="6120"/>
    <x v="4"/>
    <s v=""/>
    <n v="135.35"/>
    <s v="PDTO-0817CUCW"/>
    <x v="0"/>
    <s v="FVN00596"/>
    <s v="FLJE00019567"/>
    <d v="2008-04-25T00:00:00"/>
    <d v="2008-04-28T00:00:00"/>
    <s v="Yes"/>
    <s v="X Engineering and Measurement"/>
    <x v="1"/>
  </r>
  <r>
    <s v="PD"/>
    <s v="3000"/>
    <s v="FLJE00019567"/>
    <s v="CF10-OP310-6120-8930"/>
    <s v="CF10"/>
    <s v="OP310"/>
    <s v="6120"/>
    <x v="3"/>
    <s v=""/>
    <n v="19.46"/>
    <s v="PDTO-0817CUCW"/>
    <x v="0"/>
    <s v="FVN01024"/>
    <s v="FLJE00019567"/>
    <d v="2008-04-25T00:00:00"/>
    <d v="2008-04-28T00:00:00"/>
    <s v="Yes"/>
    <s v="X Operations-Tri-County"/>
    <x v="1"/>
  </r>
  <r>
    <s v="SYS-IV"/>
    <s v="3000"/>
    <s v="FLJE00018381"/>
    <s v="CF10-FC300-7830-8870"/>
    <s v="CF10"/>
    <s v="FC300"/>
    <s v="7830"/>
    <x v="2"/>
    <s v=""/>
    <n v="43.19"/>
    <s v="GL Inv. Adjustment:2736"/>
    <x v="0"/>
    <s v=""/>
    <s v=""/>
    <d v="2008-01-02T00:00:00"/>
    <d v="2008-01-02T00:00:00"/>
    <s v="Yes"/>
    <s v="X Facilities-Florida"/>
    <x v="2"/>
  </r>
  <r>
    <s v="SYS-IV"/>
    <s v="3000"/>
    <s v="FLJE00019690"/>
    <s v="CF10-FC300-7830-8870"/>
    <s v="CF10"/>
    <s v="FC300"/>
    <s v="7830"/>
    <x v="2"/>
    <s v=""/>
    <n v="22.82"/>
    <s v="GL Inv. Adjustment:2849"/>
    <x v="0"/>
    <s v=""/>
    <s v=""/>
    <d v="2008-05-06T00:00:00"/>
    <d v="2008-05-06T00:00:00"/>
    <s v="Yes"/>
    <s v="X Facilities-Florida"/>
    <x v="2"/>
  </r>
  <r>
    <s v="SYS-IV"/>
    <s v="3000"/>
    <s v="FLJE00019690"/>
    <s v="CF10-FC300-7830-8870"/>
    <s v="CF10"/>
    <s v="FC300"/>
    <s v="7830"/>
    <x v="2"/>
    <s v=""/>
    <n v="18.03"/>
    <s v="GL Inv. Adjustment:2851"/>
    <x v="0"/>
    <s v=""/>
    <s v=""/>
    <d v="2008-05-06T00:00:00"/>
    <d v="2008-05-06T00:00:00"/>
    <s v="Yes"/>
    <s v="X Facilities-Florida"/>
    <x v="2"/>
  </r>
  <r>
    <s v="SYS-IV"/>
    <s v="3000"/>
    <s v="FLJE00019552"/>
    <s v="CF10-FC300-7830-8870"/>
    <s v="CF10"/>
    <s v="FC300"/>
    <s v="7830"/>
    <x v="2"/>
    <s v=""/>
    <n v="73.41"/>
    <s v="GL Inv. Adjustment:2834"/>
    <x v="0"/>
    <s v=""/>
    <s v=""/>
    <d v="2008-04-24T00:00:00"/>
    <d v="2008-04-25T00:00:00"/>
    <s v="Yes"/>
    <s v="X Facilities-Florida"/>
    <x v="2"/>
  </r>
  <r>
    <s v="SYS-IV"/>
    <s v="3000"/>
    <s v="FLJE00019146"/>
    <s v="CF10-FC300-7830-8870"/>
    <s v="CF10"/>
    <s v="FC300"/>
    <s v="7830"/>
    <x v="2"/>
    <s v=""/>
    <n v="131.22"/>
    <s v="GL Inv. Adjustment:2819"/>
    <x v="0"/>
    <s v=""/>
    <s v=""/>
    <d v="2008-03-11T00:00:00"/>
    <d v="2008-03-11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41.07"/>
    <s v="GL Inv. Adjustment:2841"/>
    <x v="0"/>
    <s v=""/>
    <s v=""/>
    <d v="2008-04-30T00:00:00"/>
    <d v="2008-04-30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33.409999999999997"/>
    <s v="GL Inv. Adjustment:2842"/>
    <x v="0"/>
    <s v=""/>
    <s v=""/>
    <d v="2008-04-30T00:00:00"/>
    <d v="2008-04-30T00:00:00"/>
    <s v="Yes"/>
    <s v="X Facilities-Florida"/>
    <x v="2"/>
  </r>
  <r>
    <s v="SYS-IV"/>
    <s v="3000"/>
    <s v="FLJE00019582"/>
    <s v="CF10-FC300-7830-8870"/>
    <s v="CF10"/>
    <s v="FC300"/>
    <s v="7830"/>
    <x v="2"/>
    <s v=""/>
    <n v="73.41"/>
    <s v="GL Inv. Adjustment:2843"/>
    <x v="0"/>
    <s v=""/>
    <s v=""/>
    <d v="2008-04-30T00:00:00"/>
    <d v="2008-04-30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20.77"/>
    <s v="GL Inv. Adjustment:2801"/>
    <x v="0"/>
    <s v=""/>
    <s v=""/>
    <d v="2008-02-25T00:00:00"/>
    <d v="2008-02-25T00:00:00"/>
    <s v="Yes"/>
    <s v="X Facilities-Florida"/>
    <x v="2"/>
  </r>
  <r>
    <s v="SYS-IV"/>
    <s v="3000"/>
    <s v="FLJE00018926"/>
    <s v="CF10-FC300-7830-8870"/>
    <s v="CF10"/>
    <s v="FC300"/>
    <s v="7830"/>
    <x v="2"/>
    <s v=""/>
    <n v="44.7"/>
    <s v="GL Inv. Adjustment:2798"/>
    <x v="0"/>
    <s v=""/>
    <s v=""/>
    <d v="2008-02-25T00:00:00"/>
    <d v="2008-02-25T00:00:00"/>
    <s v="Yes"/>
    <s v="X Facilities-Florida"/>
    <x v="2"/>
  </r>
  <r>
    <s v="SYS-IV"/>
    <s v="3000"/>
    <s v="FLJE00018917"/>
    <s v="CF10-FC300-7830-8870"/>
    <s v="CF10"/>
    <s v="FC300"/>
    <s v="7830"/>
    <x v="2"/>
    <s v=""/>
    <n v="164.68"/>
    <s v="GL Inv. Adjustment:2789"/>
    <x v="0"/>
    <s v=""/>
    <s v=""/>
    <d v="2008-02-22T00:00:00"/>
    <d v="2008-02-22T00:00:00"/>
    <s v="Yes"/>
    <s v="X Facilities-Florida"/>
    <x v="2"/>
  </r>
  <r>
    <s v="SYS-IV"/>
    <s v="3000"/>
    <s v="FLJE00018917"/>
    <s v="CF10-FC300-7830-8870"/>
    <s v="CF10"/>
    <s v="FC300"/>
    <s v="7830"/>
    <x v="2"/>
    <s v=""/>
    <n v="9.1"/>
    <s v="GL Inv. Adjustment:2785"/>
    <x v="0"/>
    <s v=""/>
    <s v=""/>
    <d v="2008-02-22T00:00:00"/>
    <d v="2008-02-22T00:00:00"/>
    <s v="Yes"/>
    <s v="X Facilities-Florida"/>
    <x v="2"/>
  </r>
  <r>
    <s v="SYS-IV"/>
    <s v="3000"/>
    <s v="FLJE00018917"/>
    <s v="CF10-FC300-7830-8870"/>
    <s v="CF10"/>
    <s v="FC300"/>
    <s v="7830"/>
    <x v="2"/>
    <s v=""/>
    <n v="13.48"/>
    <s v="GL Inv. Adjustment:2787"/>
    <x v="0"/>
    <s v=""/>
    <s v=""/>
    <d v="2008-02-22T00:00:00"/>
    <d v="2008-02-22T00:00:00"/>
    <s v="Yes"/>
    <s v="X Facilities-Florida"/>
    <x v="2"/>
  </r>
  <r>
    <s v="SYS-IV"/>
    <s v="3000"/>
    <s v="FLJE00018381"/>
    <s v="CF10-FC300-7830-8870"/>
    <s v="CF10"/>
    <s v="FC300"/>
    <s v="7830"/>
    <x v="2"/>
    <s v=""/>
    <n v="128.68"/>
    <s v="GL Inv. Adjustment:2737"/>
    <x v="0"/>
    <s v=""/>
    <s v=""/>
    <d v="2008-01-02T00:00:00"/>
    <d v="2008-01-02T00:00:00"/>
    <s v="Yes"/>
    <s v="X Facilities-Florida"/>
    <x v="2"/>
  </r>
  <r>
    <s v="SYS-IV"/>
    <s v="3000"/>
    <s v="FLJE00018661"/>
    <s v="CF10-FC300-7830-8870"/>
    <s v="CF10"/>
    <s v="FC300"/>
    <s v="7830"/>
    <x v="2"/>
    <s v=""/>
    <n v="5.71"/>
    <s v="GL Inv. Adjustment:2769"/>
    <x v="0"/>
    <s v=""/>
    <s v=""/>
    <d v="2008-01-29T00:00:00"/>
    <d v="2008-01-29T00:00:00"/>
    <s v="Yes"/>
    <s v="X Facilities-Florida"/>
    <x v="2"/>
  </r>
  <r>
    <s v="AA"/>
    <s v="CU00"/>
    <s v="JRNL00037275"/>
    <s v="CF00-OP300-6390-8870"/>
    <s v="CF00"/>
    <s v="OP300"/>
    <s v="6390"/>
    <x v="2"/>
    <s v=" "/>
    <n v="1.69"/>
    <s v="Clear OP300 Pay and Dept"/>
    <x v="0"/>
    <s v="5_OP300_PD"/>
    <s v="Recipient Acct"/>
    <d v="2008-11-30T00:00:00"/>
    <d v="2008-12-03T00:00:00"/>
    <s v="Yes"/>
    <s v="X Engineering and Measurement"/>
    <x v="7"/>
  </r>
  <r>
    <s v="AA"/>
    <s v="CU00"/>
    <s v="JRNL00037275"/>
    <s v="CF00-OP300-6390-8890"/>
    <s v="CF00"/>
    <s v="OP300"/>
    <s v="6390"/>
    <x v="1"/>
    <s v=" "/>
    <n v="4.72"/>
    <s v="Clear OP300 Pay and Dept"/>
    <x v="0"/>
    <s v="5_OP300_PD"/>
    <s v="Recipient Acct"/>
    <d v="2008-11-30T00:00:00"/>
    <d v="2008-12-03T00:00:00"/>
    <s v="Yes"/>
    <s v="X Engineering and Measurement"/>
    <x v="7"/>
  </r>
  <r>
    <s v="AA"/>
    <s v="CU00"/>
    <s v="JRNL00037275"/>
    <s v="CF00-OP300-6390-8900"/>
    <s v="CF00"/>
    <s v="OP300"/>
    <s v="6390"/>
    <x v="4"/>
    <s v=" "/>
    <n v="6.47"/>
    <s v="Clear OP300 Pay and Dept"/>
    <x v="0"/>
    <s v="5_OP300_PD"/>
    <s v="Recipient Acct"/>
    <d v="2008-11-30T00:00:00"/>
    <d v="2008-12-03T00:00:00"/>
    <s v="Yes"/>
    <s v="X Engineering and Measurement"/>
    <x v="7"/>
  </r>
  <r>
    <s v="AA"/>
    <s v="CU00"/>
    <s v="JRNL00037275"/>
    <s v="CF00-OP300-6390-8910"/>
    <s v="CF00"/>
    <s v="OP300"/>
    <s v="6390"/>
    <x v="5"/>
    <s v=" "/>
    <n v="6.14"/>
    <s v="Clear OP300 Pay and Dept"/>
    <x v="0"/>
    <s v="5_OP300_PD"/>
    <s v="Recipient Acct"/>
    <d v="2008-11-30T00:00:00"/>
    <d v="2008-12-03T00:00:00"/>
    <s v="Yes"/>
    <s v="X Engineering and Measurement"/>
    <x v="7"/>
  </r>
  <r>
    <s v="AA"/>
    <s v="CU00"/>
    <s v="JRNL00037275"/>
    <s v="CF00-OP300-6390-8940"/>
    <s v="CF00"/>
    <s v="OP300"/>
    <s v="6390"/>
    <x v="6"/>
    <s v=" "/>
    <n v="0.36"/>
    <s v="Clear OP300 Pay and Dept"/>
    <x v="0"/>
    <s v="5_OP300_PD"/>
    <s v="Recipient Acct"/>
    <d v="2008-11-30T00:00:00"/>
    <d v="2008-12-03T00:00:00"/>
    <s v="Yes"/>
    <s v="X Engineering and Measurement"/>
    <x v="7"/>
  </r>
  <r>
    <s v="AA"/>
    <s v="CU00"/>
    <s v="JRNL00037275"/>
    <s v="CF00-OP300-6330-8870"/>
    <s v="CF00"/>
    <s v="OP300"/>
    <s v="6330"/>
    <x v="2"/>
    <s v=" "/>
    <n v="4.84"/>
    <s v="Clear OP300 Pay and Dept"/>
    <x v="0"/>
    <s v="5_OP300_PD"/>
    <s v="Recipient Acct"/>
    <d v="2008-11-30T00:00:00"/>
    <d v="2008-12-03T00:00:00"/>
    <s v="Yes"/>
    <s v="X Engineering and Measurement"/>
    <x v="5"/>
  </r>
  <r>
    <s v="AA"/>
    <s v="CU00"/>
    <s v="JRNL00037275"/>
    <s v="CF00-OP300-6330-8890"/>
    <s v="CF00"/>
    <s v="OP300"/>
    <s v="6330"/>
    <x v="1"/>
    <s v=" "/>
    <n v="13.51"/>
    <s v="Clear OP300 Pay and Dept"/>
    <x v="0"/>
    <s v="5_OP300_PD"/>
    <s v="Recipient Acct"/>
    <d v="2008-11-30T00:00:00"/>
    <d v="2008-12-03T00:00:00"/>
    <s v="Yes"/>
    <s v="X Engineering and Measurement"/>
    <x v="5"/>
  </r>
  <r>
    <s v="AA"/>
    <s v="CU00"/>
    <s v="JRNL00037275"/>
    <s v="CF00-OP300-6330-8900"/>
    <s v="CF00"/>
    <s v="OP300"/>
    <s v="6330"/>
    <x v="4"/>
    <s v=" "/>
    <n v="18.52"/>
    <s v="Clear OP300 Pay and Dept"/>
    <x v="0"/>
    <s v="5_OP300_PD"/>
    <s v="Recipient Acct"/>
    <d v="2008-11-30T00:00:00"/>
    <d v="2008-12-03T00:00:00"/>
    <s v="Yes"/>
    <s v="X Engineering and Measurement"/>
    <x v="5"/>
  </r>
  <r>
    <s v="AA"/>
    <s v="CU00"/>
    <s v="JRNL00037275"/>
    <s v="CF00-OP300-6330-8910"/>
    <s v="CF00"/>
    <s v="OP300"/>
    <s v="6330"/>
    <x v="5"/>
    <s v=" "/>
    <n v="17.59"/>
    <s v="Clear OP300 Pay and Dept"/>
    <x v="0"/>
    <s v="5_OP300_PD"/>
    <s v="Recipient Acct"/>
    <d v="2008-11-30T00:00:00"/>
    <d v="2008-12-03T00:00:00"/>
    <s v="Yes"/>
    <s v="X Engineering and Measurement"/>
    <x v="5"/>
  </r>
  <r>
    <s v="AA"/>
    <s v="CU00"/>
    <s v="JRNL00037275"/>
    <s v="CF00-OP300-6330-8940"/>
    <s v="CF00"/>
    <s v="OP300"/>
    <s v="6330"/>
    <x v="6"/>
    <s v=" "/>
    <n v="1.03"/>
    <s v="Clear OP300 Pay and Dept"/>
    <x v="0"/>
    <s v="5_OP300_PD"/>
    <s v="Recipient Acct"/>
    <d v="2008-11-30T00:00:00"/>
    <d v="2008-12-03T00:00:00"/>
    <s v="Yes"/>
    <s v="X Engineering and Measurement"/>
    <x v="5"/>
  </r>
  <r>
    <s v="AA"/>
    <s v="CU00"/>
    <s v="JRNL00037275"/>
    <s v="CF00-OP300-6320-8900"/>
    <s v="CF00"/>
    <s v="OP300"/>
    <s v="6320"/>
    <x v="4"/>
    <s v=" "/>
    <n v="68.83"/>
    <s v="Clear OP300 Pay and Dept"/>
    <x v="0"/>
    <s v="5_OP300_PD"/>
    <s v="Recipient Acct"/>
    <d v="2008-11-30T00:00:00"/>
    <d v="2008-12-03T00:00:00"/>
    <s v="Yes"/>
    <s v="X Engineering and Measurement"/>
    <x v="4"/>
  </r>
  <r>
    <s v="AA"/>
    <s v="CU00"/>
    <s v="JRNL00037275"/>
    <s v="CF00-OP300-6320-8910"/>
    <s v="CF00"/>
    <s v="OP300"/>
    <s v="6320"/>
    <x v="5"/>
    <s v=" "/>
    <n v="65.37"/>
    <s v="Clear OP300 Pay and Dept"/>
    <x v="0"/>
    <s v="5_OP300_PD"/>
    <s v="Recipient Acct"/>
    <d v="2008-11-30T00:00:00"/>
    <d v="2008-12-03T00:00:00"/>
    <s v="Yes"/>
    <s v="X Engineering and Measurement"/>
    <x v="4"/>
  </r>
  <r>
    <s v="AA"/>
    <s v="CU00"/>
    <s v="JRNL00037275"/>
    <s v="CF00-OP300-6320-8940"/>
    <s v="CF00"/>
    <s v="OP300"/>
    <s v="6320"/>
    <x v="6"/>
    <s v=" "/>
    <n v="3.84"/>
    <s v="Clear OP300 Pay and Dept"/>
    <x v="0"/>
    <s v="5_OP300_PD"/>
    <s v="Recipient Acct"/>
    <d v="2008-11-30T00:00:00"/>
    <d v="2008-12-03T00:00:00"/>
    <s v="Yes"/>
    <s v="X Engineering and Measurement"/>
    <x v="4"/>
  </r>
  <r>
    <s v="AA"/>
    <s v="CU00"/>
    <s v="JRNL00035416"/>
    <s v="CF00-OP300-6390-8900"/>
    <s v="CF00"/>
    <s v="OP300"/>
    <s v="6390"/>
    <x v="4"/>
    <s v=" "/>
    <n v="-15.53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16"/>
    <s v="CF00-OP300-6390-8910"/>
    <s v="CF00"/>
    <s v="OP300"/>
    <s v="6390"/>
    <x v="5"/>
    <s v=" "/>
    <n v="-9.529999999999999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16"/>
    <s v="CF00-OP300-6390-8930"/>
    <s v="CF00"/>
    <s v="OP300"/>
    <s v="6390"/>
    <x v="3"/>
    <s v=" "/>
    <n v="-0.3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16"/>
    <s v="CF00-OP300-6390-8870"/>
    <s v="CF00"/>
    <s v="OP300"/>
    <s v="6390"/>
    <x v="2"/>
    <s v=" "/>
    <n v="-1.92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16"/>
    <s v="CF00-OP300-6390-8890"/>
    <s v="CF00"/>
    <s v="OP300"/>
    <s v="6390"/>
    <x v="1"/>
    <s v=" "/>
    <n v="-11.98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29283"/>
    <s v="CF00-OP300-6290-8910"/>
    <s v="CF00"/>
    <s v="OP300"/>
    <s v="6290"/>
    <x v="5"/>
    <s v=" "/>
    <n v="36.729999999999997"/>
    <s v="Clear OP300 Pay and Dept"/>
    <x v="0"/>
    <s v="5_OP300_PD"/>
    <s v="Recipient Acct"/>
    <d v="2008-07-31T00:00:00"/>
    <d v="2008-08-05T00:00:00"/>
    <s v="Yes"/>
    <s v="X Engineering and Measurement"/>
    <x v="9"/>
  </r>
  <r>
    <s v="AA"/>
    <s v="CU00"/>
    <s v="JRNL00029283"/>
    <s v="CF00-OP300-6290-8940"/>
    <s v="CF00"/>
    <s v="OP300"/>
    <s v="6290"/>
    <x v="6"/>
    <s v=" "/>
    <n v="4.29"/>
    <s v="Clear OP300 Pay and Dept"/>
    <x v="0"/>
    <s v="5_OP300_PD"/>
    <s v="Recipient Acct"/>
    <d v="2008-07-31T00:00:00"/>
    <d v="2008-08-05T00:00:00"/>
    <s v="Yes"/>
    <s v="X Engineering and Measurement"/>
    <x v="9"/>
  </r>
  <r>
    <s v="AA"/>
    <s v="CU00"/>
    <s v="JRNL00029283"/>
    <s v="CF00-OP300-6290-8870"/>
    <s v="CF00"/>
    <s v="OP300"/>
    <s v="6290"/>
    <x v="2"/>
    <s v=" "/>
    <n v="42.05"/>
    <s v="Clear OP300 Pay and Dept"/>
    <x v="0"/>
    <s v="5_OP300_PD"/>
    <s v="Recipient Acct"/>
    <d v="2008-07-31T00:00:00"/>
    <d v="2008-08-05T00:00:00"/>
    <s v="Yes"/>
    <s v="X Engineering and Measurement"/>
    <x v="9"/>
  </r>
  <r>
    <s v="PY"/>
    <s v="CU00"/>
    <s v="JRNL00035202"/>
    <s v="CF10-OP310-6110-8870"/>
    <s v="CF10"/>
    <s v="OP310"/>
    <s v="6110"/>
    <x v="2"/>
    <s v=""/>
    <n v="135.94999999999999"/>
    <s v="CU W42-Salaries"/>
    <x v="0"/>
    <s v=""/>
    <s v="JRNL00035202"/>
    <d v="2008-10-17T00:00:00"/>
    <d v="2008-11-04T00:00:00"/>
    <s v="Yes"/>
    <s v="X Operations-Tri-County"/>
    <x v="0"/>
  </r>
  <r>
    <s v="PY"/>
    <s v="CU00"/>
    <s v="JRNL00027101"/>
    <s v="CF10-MG310-6110-8870"/>
    <s v="CF10"/>
    <s v="MG310"/>
    <s v="6110"/>
    <x v="2"/>
    <s v=""/>
    <n v="774.64"/>
    <s v="CU B24-Salaries"/>
    <x v="0"/>
    <s v=""/>
    <s v="JRNL00027101"/>
    <d v="2008-06-13T00:00:00"/>
    <d v="2008-07-01T00:00:00"/>
    <s v="Yes"/>
    <s v="X Operations Manager-Tri-County"/>
    <x v="0"/>
  </r>
  <r>
    <s v="PY"/>
    <s v="CU00"/>
    <s v="JRNL00027101"/>
    <s v="CF20-MG310-6110-8870"/>
    <s v="CF20"/>
    <s v="MG310"/>
    <s v="6110"/>
    <x v="2"/>
    <s v=""/>
    <n v="258.20999999999998"/>
    <s v="CU B24-Salaries"/>
    <x v="0"/>
    <s v=""/>
    <s v="JRNL00027101"/>
    <d v="2008-06-13T00:00:00"/>
    <d v="2008-07-01T00:00:00"/>
    <s v="Yes"/>
    <s v="X Operations Manager-Tri-County"/>
    <x v="0"/>
  </r>
  <r>
    <s v="PY"/>
    <s v="CU00"/>
    <s v="JRNL00037065"/>
    <s v="CF10-MG310-6110-8870"/>
    <s v="CF10"/>
    <s v="MG310"/>
    <s v="6110"/>
    <x v="2"/>
    <s v=""/>
    <n v="594.24"/>
    <s v="CU B48-Salaries"/>
    <x v="0"/>
    <s v=""/>
    <s v="JRNL00037065"/>
    <d v="2008-11-26T00:00:00"/>
    <d v="2008-12-01T00:00:00"/>
    <s v="Yes"/>
    <s v="X Operations Manager-Tri-County"/>
    <x v="0"/>
  </r>
  <r>
    <s v="AA"/>
    <s v="CU00"/>
    <s v="JRNL00033446"/>
    <s v="CF20-OP320-6390-8870"/>
    <s v="CF20"/>
    <s v="OP320"/>
    <s v="6390"/>
    <x v="2"/>
    <s v=" "/>
    <n v="19.78"/>
    <s v="Clear OP320 Pay and Dept"/>
    <x v="0"/>
    <s v="5_OP320_PD"/>
    <s v="Recipient Acct"/>
    <d v="2008-09-30T00:00:00"/>
    <d v="2008-10-06T00:00:00"/>
    <s v="Yes"/>
    <s v="X Operations-Citrus County"/>
    <x v="7"/>
  </r>
  <r>
    <s v="AA"/>
    <s v="CU00"/>
    <s v="JRNL00033446"/>
    <s v="CF20-OP320-6330-8870"/>
    <s v="CF20"/>
    <s v="OP320"/>
    <s v="6330"/>
    <x v="2"/>
    <s v=" "/>
    <n v="8.7799999999999994"/>
    <s v="Clear OP320 Pay and Dept"/>
    <x v="0"/>
    <s v="5_OP320_PD"/>
    <s v="Recipient Acct"/>
    <d v="2008-09-30T00:00:00"/>
    <d v="2008-10-06T00:00:00"/>
    <s v="Yes"/>
    <s v="X Operations-Citrus County"/>
    <x v="5"/>
  </r>
  <r>
    <s v="AA"/>
    <s v="CU00"/>
    <s v="JRNL00033446"/>
    <s v="CF20-OP320-6320-8870"/>
    <s v="CF20"/>
    <s v="OP320"/>
    <s v="6320"/>
    <x v="2"/>
    <s v=" "/>
    <n v="53.2"/>
    <s v="Clear OP320 Pay and Dept"/>
    <x v="0"/>
    <s v="5_OP320_PD"/>
    <s v="Recipient Acct"/>
    <d v="2008-09-30T00:00:00"/>
    <d v="2008-10-06T00:00:00"/>
    <s v="Yes"/>
    <s v="X Operations-Citrus County"/>
    <x v="4"/>
  </r>
  <r>
    <s v="AA"/>
    <s v="CU00"/>
    <s v="JRNL00033446"/>
    <s v="CF20-OP320-6310-8870"/>
    <s v="CF20"/>
    <s v="OP320"/>
    <s v="6310"/>
    <x v="2"/>
    <s v=" "/>
    <n v="67.180000000000007"/>
    <s v="Clear OP320 Pay and Dept"/>
    <x v="0"/>
    <s v="5_OP320_PD"/>
    <s v="Recipient Acct"/>
    <d v="2008-09-30T00:00:00"/>
    <d v="2008-10-06T00:00:00"/>
    <s v="Yes"/>
    <s v="X Operations-Citrus County"/>
    <x v="8"/>
  </r>
  <r>
    <s v="AA"/>
    <s v="CU00"/>
    <s v="JRNL00033446"/>
    <s v="CF20-OP320-6290-8870"/>
    <s v="CF20"/>
    <s v="OP320"/>
    <s v="6290"/>
    <x v="2"/>
    <s v=" "/>
    <n v="8.66"/>
    <s v="Clear OP320 Pay and Dept"/>
    <x v="0"/>
    <s v="5_OP320_PD"/>
    <s v="Recipient Acct"/>
    <d v="2008-09-30T00:00:00"/>
    <d v="2008-10-06T00:00:00"/>
    <s v="Yes"/>
    <s v="X Operations-Citrus County"/>
    <x v="9"/>
  </r>
  <r>
    <s v="AA"/>
    <s v="CU00"/>
    <s v="JRNL00029283"/>
    <s v="CF00-OP300-6290-8890"/>
    <s v="CF00"/>
    <s v="OP300"/>
    <s v="6290"/>
    <x v="1"/>
    <s v=" "/>
    <n v="18.53"/>
    <s v="Clear OP300 Pay and Dept"/>
    <x v="0"/>
    <s v="5_OP300_PD"/>
    <s v="Recipient Acct"/>
    <d v="2008-07-31T00:00:00"/>
    <d v="2008-08-05T00:00:00"/>
    <s v="Yes"/>
    <s v="X Engineering and Measurement"/>
    <x v="9"/>
  </r>
  <r>
    <s v="AA"/>
    <s v="CU00"/>
    <s v="JRNL00029283"/>
    <s v="CF00-OP300-6290-8900"/>
    <s v="CF00"/>
    <s v="OP300"/>
    <s v="6290"/>
    <x v="4"/>
    <s v=" "/>
    <n v="45.17"/>
    <s v="Clear OP300 Pay and Dept"/>
    <x v="0"/>
    <s v="5_OP300_PD"/>
    <s v="Recipient Acct"/>
    <d v="2008-07-31T00:00:00"/>
    <d v="2008-08-05T00:00:00"/>
    <s v="Yes"/>
    <s v="X Engineering and Measurement"/>
    <x v="9"/>
  </r>
  <r>
    <s v="AA"/>
    <s v="CU00"/>
    <s v="JRNL00029283"/>
    <s v="CF00-OP300-6260-8910"/>
    <s v="CF00"/>
    <s v="OP300"/>
    <s v="6260"/>
    <x v="5"/>
    <s v=" "/>
    <n v="2.4300000000000002"/>
    <s v="Clear OP300 Pay and Dept"/>
    <x v="0"/>
    <s v="5_OP300_PD"/>
    <s v="Recipient Acct"/>
    <d v="2008-07-31T00:00:00"/>
    <d v="2008-08-05T00:00:00"/>
    <s v="Yes"/>
    <s v="X Engineering and Measurement"/>
    <x v="15"/>
  </r>
  <r>
    <s v="AA"/>
    <s v="CU00"/>
    <s v="JRNL00029283"/>
    <s v="CF00-OP300-6260-8940"/>
    <s v="CF00"/>
    <s v="OP300"/>
    <s v="6260"/>
    <x v="6"/>
    <s v=" "/>
    <n v="0.28000000000000003"/>
    <s v="Clear OP300 Pay and Dept"/>
    <x v="0"/>
    <s v="5_OP300_PD"/>
    <s v="Recipient Acct"/>
    <d v="2008-07-31T00:00:00"/>
    <d v="2008-08-05T00:00:00"/>
    <s v="Yes"/>
    <s v="X Engineering and Measurement"/>
    <x v="15"/>
  </r>
  <r>
    <s v="AA"/>
    <s v="CU00"/>
    <s v="JRNL00029283"/>
    <s v="CF00-OP300-6260-8870"/>
    <s v="CF00"/>
    <s v="OP300"/>
    <s v="6260"/>
    <x v="2"/>
    <s v=" "/>
    <n v="2.78"/>
    <s v="Clear OP300 Pay and Dept"/>
    <x v="0"/>
    <s v="5_OP300_PD"/>
    <s v="Recipient Acct"/>
    <d v="2008-07-31T00:00:00"/>
    <d v="2008-08-05T00:00:00"/>
    <s v="Yes"/>
    <s v="X Engineering and Measurement"/>
    <x v="15"/>
  </r>
  <r>
    <s v="AA"/>
    <s v="CU00"/>
    <s v="JRNL00029283"/>
    <s v="CF00-OP300-6260-8890"/>
    <s v="CF00"/>
    <s v="OP300"/>
    <s v="6260"/>
    <x v="1"/>
    <s v=" "/>
    <n v="1.23"/>
    <s v="Clear OP300 Pay and Dept"/>
    <x v="0"/>
    <s v="5_OP300_PD"/>
    <s v="Recipient Acct"/>
    <d v="2008-07-31T00:00:00"/>
    <d v="2008-08-05T00:00:00"/>
    <s v="Yes"/>
    <s v="X Engineering and Measurement"/>
    <x v="15"/>
  </r>
  <r>
    <s v="AA"/>
    <s v="CU00"/>
    <s v="JRNL00029283"/>
    <s v="CF00-OP300-6260-8900"/>
    <s v="CF00"/>
    <s v="OP300"/>
    <s v="6260"/>
    <x v="4"/>
    <s v=" "/>
    <n v="2.99"/>
    <s v="Clear OP300 Pay and Dept"/>
    <x v="0"/>
    <s v="5_OP300_PD"/>
    <s v="Recipient Acct"/>
    <d v="2008-07-31T00:00:00"/>
    <d v="2008-08-05T00:00:00"/>
    <s v="Yes"/>
    <s v="X Engineering and Measurement"/>
    <x v="15"/>
  </r>
  <r>
    <s v="AA"/>
    <s v="CU00"/>
    <s v="JRNL00029283"/>
    <s v="CF00-OP300-6250-8910"/>
    <s v="CF00"/>
    <s v="OP300"/>
    <s v="6250"/>
    <x v="5"/>
    <s v=" "/>
    <n v="6.36"/>
    <s v="Clear OP300 Pay and Dept"/>
    <x v="0"/>
    <s v="5_OP300_PD"/>
    <s v="Recipient Acct"/>
    <d v="2008-07-31T00:00:00"/>
    <d v="2008-08-05T00:00:00"/>
    <s v="Yes"/>
    <s v="X Engineering and Measurement"/>
    <x v="13"/>
  </r>
  <r>
    <s v="AA"/>
    <s v="CU00"/>
    <s v="JRNL00029283"/>
    <s v="CF00-OP300-6250-8940"/>
    <s v="CF00"/>
    <s v="OP300"/>
    <s v="6250"/>
    <x v="6"/>
    <s v=" "/>
    <n v="0.74"/>
    <s v="Clear OP300 Pay and Dept"/>
    <x v="0"/>
    <s v="5_OP300_PD"/>
    <s v="Recipient Acct"/>
    <d v="2008-07-31T00:00:00"/>
    <d v="2008-08-05T00:00:00"/>
    <s v="Yes"/>
    <s v="X Engineering and Measurement"/>
    <x v="13"/>
  </r>
  <r>
    <s v="AA"/>
    <s v="CU00"/>
    <s v="JRNL00029283"/>
    <s v="CF00-OP300-6250-8870"/>
    <s v="CF00"/>
    <s v="OP300"/>
    <s v="6250"/>
    <x v="2"/>
    <s v=" "/>
    <n v="7.28"/>
    <s v="Clear OP300 Pay and Dept"/>
    <x v="0"/>
    <s v="5_OP300_PD"/>
    <s v="Recipient Acct"/>
    <d v="2008-07-31T00:00:00"/>
    <d v="2008-08-05T00:00:00"/>
    <s v="Yes"/>
    <s v="X Engineering and Measurement"/>
    <x v="13"/>
  </r>
  <r>
    <s v="AA"/>
    <s v="CU00"/>
    <s v="JRNL00029283"/>
    <s v="CF00-OP300-6250-8890"/>
    <s v="CF00"/>
    <s v="OP300"/>
    <s v="6250"/>
    <x v="1"/>
    <s v=" "/>
    <n v="3.21"/>
    <s v="Clear OP300 Pay and Dept"/>
    <x v="0"/>
    <s v="5_OP300_PD"/>
    <s v="Recipient Acct"/>
    <d v="2008-07-31T00:00:00"/>
    <d v="2008-08-05T00:00:00"/>
    <s v="Yes"/>
    <s v="X Engineering and Measurement"/>
    <x v="13"/>
  </r>
  <r>
    <s v="AA"/>
    <s v="CU00"/>
    <s v="JRNL00029283"/>
    <s v="CF00-OP300-6250-8900"/>
    <s v="CF00"/>
    <s v="OP300"/>
    <s v="6250"/>
    <x v="4"/>
    <s v=" "/>
    <n v="7.82"/>
    <s v="Clear OP300 Pay and Dept"/>
    <x v="0"/>
    <s v="5_OP300_PD"/>
    <s v="Recipient Acct"/>
    <d v="2008-07-31T00:00:00"/>
    <d v="2008-08-05T00:00:00"/>
    <s v="Yes"/>
    <s v="X Engineering and Measurement"/>
    <x v="13"/>
  </r>
  <r>
    <s v="AA"/>
    <s v="CU00"/>
    <s v="JRNL00037275"/>
    <s v="CF00-OP300-6320-8870"/>
    <s v="CF00"/>
    <s v="OP300"/>
    <s v="6320"/>
    <x v="2"/>
    <s v=" "/>
    <n v="17.989999999999998"/>
    <s v="Clear OP300 Pay and Dept"/>
    <x v="0"/>
    <s v="5_OP300_PD"/>
    <s v="Recipient Acct"/>
    <d v="2008-11-30T00:00:00"/>
    <d v="2008-12-03T00:00:00"/>
    <s v="Yes"/>
    <s v="X Engineering and Measurement"/>
    <x v="4"/>
  </r>
  <r>
    <s v="AA"/>
    <s v="CU00"/>
    <s v="JRNL00037275"/>
    <s v="CF00-OP300-6320-8890"/>
    <s v="CF00"/>
    <s v="OP300"/>
    <s v="6320"/>
    <x v="1"/>
    <s v=" "/>
    <n v="50.22"/>
    <s v="Clear OP300 Pay and Dept"/>
    <x v="0"/>
    <s v="5_OP300_PD"/>
    <s v="Recipient Acct"/>
    <d v="2008-11-30T00:00:00"/>
    <d v="2008-12-03T00:00:00"/>
    <s v="Yes"/>
    <s v="X Engineering and Measurement"/>
    <x v="4"/>
  </r>
  <r>
    <s v="AA"/>
    <s v="CU00"/>
    <s v="JRNL00037275"/>
    <s v="CF00-OP300-6310-8870"/>
    <s v="CF00"/>
    <s v="OP300"/>
    <s v="6310"/>
    <x v="2"/>
    <s v=" "/>
    <n v="20.43"/>
    <s v="Clear OP300 Pay and Dept"/>
    <x v="0"/>
    <s v="5_OP300_PD"/>
    <s v="Recipient Acct"/>
    <d v="2008-11-30T00:00:00"/>
    <d v="2008-12-03T00:00:00"/>
    <s v="Yes"/>
    <s v="X Engineering and Measurement"/>
    <x v="8"/>
  </r>
  <r>
    <s v="AA"/>
    <s v="CU00"/>
    <s v="JRNL00037275"/>
    <s v="CF00-OP300-6310-8890"/>
    <s v="CF00"/>
    <s v="OP300"/>
    <s v="6310"/>
    <x v="1"/>
    <s v=" "/>
    <n v="57.06"/>
    <s v="Clear OP300 Pay and Dept"/>
    <x v="0"/>
    <s v="5_OP300_PD"/>
    <s v="Recipient Acct"/>
    <d v="2008-11-30T00:00:00"/>
    <d v="2008-12-03T00:00:00"/>
    <s v="Yes"/>
    <s v="X Engineering and Measurement"/>
    <x v="8"/>
  </r>
  <r>
    <s v="AA"/>
    <s v="CU00"/>
    <s v="JRNL00037275"/>
    <s v="CF00-OP300-6310-8900"/>
    <s v="CF00"/>
    <s v="OP300"/>
    <s v="6310"/>
    <x v="4"/>
    <s v=" "/>
    <n v="78.209999999999994"/>
    <s v="Clear OP300 Pay and Dept"/>
    <x v="0"/>
    <s v="5_OP300_PD"/>
    <s v="Recipient Acct"/>
    <d v="2008-11-30T00:00:00"/>
    <d v="2008-12-03T00:00:00"/>
    <s v="Yes"/>
    <s v="X Engineering and Measurement"/>
    <x v="8"/>
  </r>
  <r>
    <s v="AA"/>
    <s v="CU00"/>
    <s v="JRNL00037275"/>
    <s v="CF00-OP300-6310-8910"/>
    <s v="CF00"/>
    <s v="OP300"/>
    <s v="6310"/>
    <x v="5"/>
    <s v=" "/>
    <n v="74.27"/>
    <s v="Clear OP300 Pay and Dept"/>
    <x v="0"/>
    <s v="5_OP300_PD"/>
    <s v="Recipient Acct"/>
    <d v="2008-11-30T00:00:00"/>
    <d v="2008-12-03T00:00:00"/>
    <s v="Yes"/>
    <s v="X Engineering and Measurement"/>
    <x v="8"/>
  </r>
  <r>
    <s v="AA"/>
    <s v="CU00"/>
    <s v="JRNL00037275"/>
    <s v="CF00-OP300-6310-8940"/>
    <s v="CF00"/>
    <s v="OP300"/>
    <s v="6310"/>
    <x v="6"/>
    <s v=" "/>
    <n v="4.3600000000000003"/>
    <s v="Clear OP300 Pay and Dept"/>
    <x v="0"/>
    <s v="5_OP300_PD"/>
    <s v="Recipient Acct"/>
    <d v="2008-11-30T00:00:00"/>
    <d v="2008-12-03T00:00:00"/>
    <s v="Yes"/>
    <s v="X Engineering and Measurement"/>
    <x v="8"/>
  </r>
  <r>
    <s v="AA"/>
    <s v="CU00"/>
    <s v="JRNL00037275"/>
    <s v="CF00-OP300-6290-8890"/>
    <s v="CF00"/>
    <s v="OP300"/>
    <s v="6290"/>
    <x v="1"/>
    <s v=" "/>
    <n v="16.84"/>
    <s v="Clear OP300 Pay and Dept"/>
    <x v="0"/>
    <s v="5_OP300_PD"/>
    <s v="Recipient Acct"/>
    <d v="2008-11-30T00:00:00"/>
    <d v="2008-12-03T00:00:00"/>
    <s v="Yes"/>
    <s v="X Engineering and Measurement"/>
    <x v="9"/>
  </r>
  <r>
    <s v="AA"/>
    <s v="CU00"/>
    <s v="JRNL00037275"/>
    <s v="CF00-OP300-6290-8900"/>
    <s v="CF00"/>
    <s v="OP300"/>
    <s v="6290"/>
    <x v="4"/>
    <s v=" "/>
    <n v="23.08"/>
    <s v="Clear OP300 Pay and Dept"/>
    <x v="0"/>
    <s v="5_OP300_PD"/>
    <s v="Recipient Acct"/>
    <d v="2008-11-30T00:00:00"/>
    <d v="2008-12-03T00:00:00"/>
    <s v="Yes"/>
    <s v="X Engineering and Measurement"/>
    <x v="9"/>
  </r>
  <r>
    <s v="AA"/>
    <s v="CU00"/>
    <s v="JRNL00037275"/>
    <s v="CF00-OP300-6290-8910"/>
    <s v="CF00"/>
    <s v="OP300"/>
    <s v="6290"/>
    <x v="5"/>
    <s v=" "/>
    <n v="21.92"/>
    <s v="Clear OP300 Pay and Dept"/>
    <x v="0"/>
    <s v="5_OP300_PD"/>
    <s v="Recipient Acct"/>
    <d v="2008-11-30T00:00:00"/>
    <d v="2008-12-03T00:00:00"/>
    <s v="Yes"/>
    <s v="X Engineering and Measurement"/>
    <x v="9"/>
  </r>
  <r>
    <s v="AA"/>
    <s v="CU00"/>
    <s v="JRNL00037275"/>
    <s v="CF00-OP300-6290-8940"/>
    <s v="CF00"/>
    <s v="OP300"/>
    <s v="6290"/>
    <x v="6"/>
    <s v=" "/>
    <n v="1.29"/>
    <s v="Clear OP300 Pay and Dept"/>
    <x v="0"/>
    <s v="5_OP300_PD"/>
    <s v="Recipient Acct"/>
    <d v="2008-11-30T00:00:00"/>
    <d v="2008-12-03T00:00:00"/>
    <s v="Yes"/>
    <s v="X Engineering and Measurement"/>
    <x v="9"/>
  </r>
  <r>
    <s v="AA"/>
    <s v="CU00"/>
    <s v="JRNL00037275"/>
    <s v="CF00-OP300-6290-8870"/>
    <s v="CF00"/>
    <s v="OP300"/>
    <s v="6290"/>
    <x v="2"/>
    <s v=" "/>
    <n v="6.03"/>
    <s v="Clear OP300 Pay and Dept"/>
    <x v="0"/>
    <s v="5_OP300_PD"/>
    <s v="Recipient Acct"/>
    <d v="2008-11-30T00:00:00"/>
    <d v="2008-12-03T00:00:00"/>
    <s v="Yes"/>
    <s v="X Engineering and Measurement"/>
    <x v="9"/>
  </r>
  <r>
    <s v="AA"/>
    <s v="CU00"/>
    <s v="JRNL00037275"/>
    <s v="CF00-OP300-6250-8910"/>
    <s v="CF00"/>
    <s v="OP300"/>
    <s v="6250"/>
    <x v="5"/>
    <s v=" "/>
    <n v="3.49"/>
    <s v="Clear OP300 Pay and Dept"/>
    <x v="0"/>
    <s v="5_OP300_PD"/>
    <s v="Recipient Acct"/>
    <d v="2008-11-30T00:00:00"/>
    <d v="2008-12-03T00:00:00"/>
    <s v="Yes"/>
    <s v="X Engineering and Measurement"/>
    <x v="13"/>
  </r>
  <r>
    <s v="AA"/>
    <s v="CU00"/>
    <s v="JRNL00037275"/>
    <s v="CF00-OP300-6250-8940"/>
    <s v="CF00"/>
    <s v="OP300"/>
    <s v="6250"/>
    <x v="6"/>
    <s v=" "/>
    <n v="0.2"/>
    <s v="Clear OP300 Pay and Dept"/>
    <x v="0"/>
    <s v="5_OP300_PD"/>
    <s v="Recipient Acct"/>
    <d v="2008-11-30T00:00:00"/>
    <d v="2008-12-03T00:00:00"/>
    <s v="Yes"/>
    <s v="X Engineering and Measurement"/>
    <x v="13"/>
  </r>
  <r>
    <s v="AA"/>
    <s v="CU00"/>
    <s v="JRNL00035416"/>
    <s v="CF00-OP300-6330-8870"/>
    <s v="CF00"/>
    <s v="OP300"/>
    <s v="6330"/>
    <x v="2"/>
    <s v=" "/>
    <n v="-4.0199999999999996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16"/>
    <s v="CF00-OP300-6330-8890"/>
    <s v="CF00"/>
    <s v="OP300"/>
    <s v="6330"/>
    <x v="1"/>
    <s v=" "/>
    <n v="-25.11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16"/>
    <s v="CF00-OP300-6330-8900"/>
    <s v="CF00"/>
    <s v="OP300"/>
    <s v="6330"/>
    <x v="4"/>
    <s v=" "/>
    <n v="-32.549999999999997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16"/>
    <s v="CF00-OP300-6330-8910"/>
    <s v="CF00"/>
    <s v="OP300"/>
    <s v="6330"/>
    <x v="5"/>
    <s v=" "/>
    <n v="-19.98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16"/>
    <s v="CF00-OP300-6330-8930"/>
    <s v="CF00"/>
    <s v="OP300"/>
    <s v="6330"/>
    <x v="3"/>
    <s v=" "/>
    <n v="-0.72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16"/>
    <s v="CF00-OP300-6320-8930"/>
    <s v="CF00"/>
    <s v="OP300"/>
    <s v="6320"/>
    <x v="3"/>
    <s v=" "/>
    <n v="-2.68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3446"/>
    <s v="CF20-OP320-6250-8870"/>
    <s v="CF20"/>
    <s v="OP320"/>
    <s v="6250"/>
    <x v="2"/>
    <s v=" "/>
    <n v="5.04"/>
    <s v="Clear OP320 Pay and Dept"/>
    <x v="0"/>
    <s v="5_OP320_PD"/>
    <s v="Recipient Acct"/>
    <d v="2008-09-30T00:00:00"/>
    <d v="2008-10-06T00:00:00"/>
    <s v="Yes"/>
    <s v="X Operations-Citrus County"/>
    <x v="13"/>
  </r>
  <r>
    <s v="AA"/>
    <s v="CU00"/>
    <s v="JRNL00033446"/>
    <s v="CF20-OP320-6240-8870"/>
    <s v="CF20"/>
    <s v="OP320"/>
    <s v="6240"/>
    <x v="2"/>
    <s v=" "/>
    <n v="10"/>
    <s v="Clear OP320 Pay and Dept"/>
    <x v="0"/>
    <s v="5_OP320_PD"/>
    <s v="Recipient Acct"/>
    <d v="2008-09-30T00:00:00"/>
    <d v="2008-10-06T00:00:00"/>
    <s v="Yes"/>
    <s v="X Operations-Citrus County"/>
    <x v="10"/>
  </r>
  <r>
    <s v="AA"/>
    <s v="CU00"/>
    <s v="JRNL00035438"/>
    <s v="CF20-OP320-6320-8870"/>
    <s v="CF20"/>
    <s v="OP320"/>
    <s v="6320"/>
    <x v="2"/>
    <s v=" "/>
    <n v="8.1999999999999993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CU00"/>
    <s v="JRNL00035438"/>
    <s v="CF20-OP320-6320-8890"/>
    <s v="CF20"/>
    <s v="OP320"/>
    <s v="6320"/>
    <x v="1"/>
    <s v=" "/>
    <n v="19.68"/>
    <s v="Clear OP320 Pay and Dept"/>
    <x v="0"/>
    <s v="5_OP320_PD"/>
    <s v="Recipient Acct"/>
    <d v="2008-10-31T00:00:00"/>
    <d v="2008-11-06T00:00:00"/>
    <s v="Yes"/>
    <s v="X Operations-Citrus County"/>
    <x v="4"/>
  </r>
  <r>
    <s v="AA"/>
    <s v="CU00"/>
    <s v="JRNL00035438"/>
    <s v="CF20-OP320-6310-8890"/>
    <s v="CF20"/>
    <s v="OP320"/>
    <s v="6310"/>
    <x v="1"/>
    <s v=" "/>
    <n v="25.35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416"/>
    <s v="CF00-OP300-6320-8870"/>
    <s v="CF00"/>
    <s v="OP300"/>
    <s v="6320"/>
    <x v="2"/>
    <s v=" "/>
    <n v="-14.93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16"/>
    <s v="CF00-OP300-6320-8890"/>
    <s v="CF00"/>
    <s v="OP300"/>
    <s v="6320"/>
    <x v="1"/>
    <s v=" "/>
    <n v="-93.32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16"/>
    <s v="CF00-OP300-6320-8900"/>
    <s v="CF00"/>
    <s v="OP300"/>
    <s v="6320"/>
    <x v="4"/>
    <s v=" "/>
    <n v="-120.97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16"/>
    <s v="CF00-OP300-6320-8910"/>
    <s v="CF00"/>
    <s v="OP300"/>
    <s v="6320"/>
    <x v="5"/>
    <s v=" "/>
    <n v="-74.25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16"/>
    <s v="CF00-OP300-6310-8910"/>
    <s v="CF00"/>
    <s v="OP300"/>
    <s v="6310"/>
    <x v="5"/>
    <s v=" "/>
    <n v="-89.34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16"/>
    <s v="CF00-OP300-6310-8930"/>
    <s v="CF00"/>
    <s v="OP300"/>
    <s v="6310"/>
    <x v="3"/>
    <s v=" "/>
    <n v="-3.23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16"/>
    <s v="CF00-OP300-6310-8870"/>
    <s v="CF00"/>
    <s v="OP300"/>
    <s v="6310"/>
    <x v="2"/>
    <s v=" "/>
    <n v="-17.97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16"/>
    <s v="CF00-OP300-6310-8890"/>
    <s v="CF00"/>
    <s v="OP300"/>
    <s v="6310"/>
    <x v="1"/>
    <s v=" "/>
    <n v="-112.29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16"/>
    <s v="CF00-OP300-6310-8900"/>
    <s v="CF00"/>
    <s v="OP300"/>
    <s v="6310"/>
    <x v="4"/>
    <s v=" "/>
    <n v="-145.55000000000001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16"/>
    <s v="CF00-OP300-6290-8900"/>
    <s v="CF00"/>
    <s v="OP300"/>
    <s v="6290"/>
    <x v="4"/>
    <s v=" "/>
    <n v="-32.71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16"/>
    <s v="CF00-OP300-6290-8910"/>
    <s v="CF00"/>
    <s v="OP300"/>
    <s v="6290"/>
    <x v="5"/>
    <s v=" "/>
    <n v="-20.079999999999998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16"/>
    <s v="CF00-OP300-6290-8930"/>
    <s v="CF00"/>
    <s v="OP300"/>
    <s v="6290"/>
    <x v="3"/>
    <s v=" "/>
    <n v="-0.73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29283"/>
    <s v="CF00-OP300-6240-8890"/>
    <s v="CF00"/>
    <s v="OP300"/>
    <s v="6240"/>
    <x v="1"/>
    <s v=" "/>
    <n v="28.55"/>
    <s v="Clear OP300 Pay and Dept"/>
    <x v="0"/>
    <s v="5_OP300_PD"/>
    <s v="Recipient Acct"/>
    <d v="2008-07-31T00:00:00"/>
    <d v="2008-08-05T00:00:00"/>
    <s v="Yes"/>
    <s v="X Engineering and Measurement"/>
    <x v="10"/>
  </r>
  <r>
    <s v="AA"/>
    <s v="CU00"/>
    <s v="JRNL00029283"/>
    <s v="CF00-OP300-6240-8900"/>
    <s v="CF00"/>
    <s v="OP300"/>
    <s v="6240"/>
    <x v="4"/>
    <s v=" "/>
    <n v="69.599999999999994"/>
    <s v="Clear OP300 Pay and Dept"/>
    <x v="0"/>
    <s v="5_OP300_PD"/>
    <s v="Recipient Acct"/>
    <d v="2008-07-31T00:00:00"/>
    <d v="2008-08-05T00:00:00"/>
    <s v="Yes"/>
    <s v="X Engineering and Measurement"/>
    <x v="10"/>
  </r>
  <r>
    <s v="AA"/>
    <s v="CU00"/>
    <s v="JRNL00029283"/>
    <s v="CF00-OP300-6240-8910"/>
    <s v="CF00"/>
    <s v="OP300"/>
    <s v="6240"/>
    <x v="5"/>
    <s v=" "/>
    <n v="56.6"/>
    <s v="Clear OP300 Pay and Dept"/>
    <x v="0"/>
    <s v="5_OP300_PD"/>
    <s v="Recipient Acct"/>
    <d v="2008-07-31T00:00:00"/>
    <d v="2008-08-05T00:00:00"/>
    <s v="Yes"/>
    <s v="X Engineering and Measurement"/>
    <x v="10"/>
  </r>
  <r>
    <s v="AA"/>
    <s v="CU00"/>
    <s v="JRNL00029283"/>
    <s v="CF00-OP300-6240-8940"/>
    <s v="CF00"/>
    <s v="OP300"/>
    <s v="6240"/>
    <x v="6"/>
    <s v=" "/>
    <n v="6.61"/>
    <s v="Clear OP300 Pay and Dept"/>
    <x v="0"/>
    <s v="5_OP300_PD"/>
    <s v="Recipient Acct"/>
    <d v="2008-07-31T00:00:00"/>
    <d v="2008-08-05T00:00:00"/>
    <s v="Yes"/>
    <s v="X Engineering and Measurement"/>
    <x v="10"/>
  </r>
  <r>
    <s v="AA"/>
    <s v="CU00"/>
    <s v="JRNL00035416"/>
    <s v="CF00-OP300-6290-8890"/>
    <s v="CF00"/>
    <s v="OP300"/>
    <s v="6290"/>
    <x v="1"/>
    <s v=" "/>
    <n v="-25.2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29283"/>
    <s v="CF00-OP300-6240-8870"/>
    <s v="CF00"/>
    <s v="OP300"/>
    <s v="6240"/>
    <x v="2"/>
    <s v=" "/>
    <n v="64.790000000000006"/>
    <s v="Clear OP300 Pay and Dept"/>
    <x v="0"/>
    <s v="5_OP300_PD"/>
    <s v="Recipient Acct"/>
    <d v="2008-07-31T00:00:00"/>
    <d v="2008-08-05T00:00:00"/>
    <s v="Yes"/>
    <s v="X Engineering and Measurement"/>
    <x v="10"/>
  </r>
  <r>
    <s v="AA"/>
    <s v="CU00"/>
    <s v="JRNL00029283"/>
    <s v="CF00-OP300-6230-8890"/>
    <s v="CF00"/>
    <s v="OP300"/>
    <s v="6230"/>
    <x v="1"/>
    <s v=" "/>
    <n v="1.23"/>
    <s v="Clear OP300 Pay and Dept"/>
    <x v="0"/>
    <s v="5_OP300_PD"/>
    <s v="Recipient Acct"/>
    <d v="2008-07-31T00:00:00"/>
    <d v="2008-08-05T00:00:00"/>
    <s v="Yes"/>
    <s v="X Engineering and Measurement"/>
    <x v="14"/>
  </r>
  <r>
    <s v="AA"/>
    <s v="CU00"/>
    <s v="JRNL00035438"/>
    <s v="CF20-OP320-6310-8870"/>
    <s v="CF20"/>
    <s v="OP320"/>
    <s v="6310"/>
    <x v="2"/>
    <s v=" "/>
    <n v="10.56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438"/>
    <s v="CF20-OP320-6290-8870"/>
    <s v="CF20"/>
    <s v="OP320"/>
    <s v="6290"/>
    <x v="2"/>
    <s v=" "/>
    <n v="1.05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5438"/>
    <s v="CF20-OP320-6290-8890"/>
    <s v="CF20"/>
    <s v="OP320"/>
    <s v="6290"/>
    <x v="1"/>
    <s v=" "/>
    <n v="2.5299999999999998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3446"/>
    <s v="CF20-OP320-6220-8870"/>
    <s v="CF20"/>
    <s v="OP320"/>
    <s v="6220"/>
    <x v="2"/>
    <s v=" "/>
    <n v="4.3600000000000003"/>
    <s v="Clear OP320 Pay and Dept"/>
    <x v="0"/>
    <s v="5_OP320_PD"/>
    <s v="Recipient Acct"/>
    <d v="2008-09-30T00:00:00"/>
    <d v="2008-10-06T00:00:00"/>
    <s v="Yes"/>
    <s v="X Operations-Citrus County"/>
    <x v="11"/>
  </r>
  <r>
    <s v="AA"/>
    <s v="CU00"/>
    <s v="JRNL00033446"/>
    <s v="CF20-OP320-6210-8870"/>
    <s v="CF20"/>
    <s v="OP320"/>
    <s v="6210"/>
    <x v="2"/>
    <s v=" "/>
    <n v="2.13"/>
    <s v="Clear OP320 Pay and Dept"/>
    <x v="0"/>
    <s v="5_OP320_PD"/>
    <s v="Recipient Acct"/>
    <d v="2008-09-30T00:00:00"/>
    <d v="2008-10-06T00:00:00"/>
    <s v="Yes"/>
    <s v="X Operations-Citrus County"/>
    <x v="12"/>
  </r>
  <r>
    <s v="AA"/>
    <s v="CU00"/>
    <s v="JRNL00033446"/>
    <s v="CF20-OP320-6120-8870"/>
    <s v="CF20"/>
    <s v="OP320"/>
    <s v="6120"/>
    <x v="2"/>
    <s v=" "/>
    <n v="24.17"/>
    <s v="Clear OP320 Pay and Dept"/>
    <x v="0"/>
    <s v="5_OP320_PD"/>
    <s v="Recipient Acct"/>
    <d v="2008-09-30T00:00:00"/>
    <d v="2008-10-06T00:00:00"/>
    <s v="Yes"/>
    <s v="X Operations-Citrus County"/>
    <x v="1"/>
  </r>
  <r>
    <s v="AA"/>
    <s v="CU00"/>
    <s v="JRNL00033446"/>
    <s v="CF20-OP320-6110-8870"/>
    <s v="CF20"/>
    <s v="OP320"/>
    <s v="6110"/>
    <x v="2"/>
    <s v=" "/>
    <n v="43.8"/>
    <s v="Clear OP320 Pay and Dept"/>
    <x v="0"/>
    <s v="5_OP320_PD"/>
    <s v="Recipient Acct"/>
    <d v="2008-09-30T00:00:00"/>
    <d v="2008-10-06T00:00:00"/>
    <s v="Yes"/>
    <s v="X Operations-Citrus County"/>
    <x v="0"/>
  </r>
  <r>
    <s v="AA"/>
    <s v="CU00"/>
    <s v="JRNL00035438"/>
    <s v="CF20-OP320-6250-8890"/>
    <s v="CF20"/>
    <s v="OP320"/>
    <s v="6250"/>
    <x v="1"/>
    <s v=" "/>
    <n v="2.04"/>
    <s v="Clear OP320 Pay and Dept"/>
    <x v="0"/>
    <s v="5_OP320_PD"/>
    <s v="Recipient Acct"/>
    <d v="2008-10-31T00:00:00"/>
    <d v="2008-11-06T00:00:00"/>
    <s v="Yes"/>
    <s v="X Operations-Citrus County"/>
    <x v="13"/>
  </r>
  <r>
    <s v="AA"/>
    <s v="CU00"/>
    <s v="JRNL00035438"/>
    <s v="CF20-OP320-6250-8870"/>
    <s v="CF20"/>
    <s v="OP320"/>
    <s v="6250"/>
    <x v="2"/>
    <s v=" "/>
    <n v="0.85"/>
    <s v="Clear OP320 Pay and Dept"/>
    <x v="0"/>
    <s v="5_OP320_PD"/>
    <s v="Recipient Acct"/>
    <d v="2008-10-31T00:00:00"/>
    <d v="2008-11-06T00:00:00"/>
    <s v="Yes"/>
    <s v="X Operations-Citrus County"/>
    <x v="13"/>
  </r>
  <r>
    <s v="AA"/>
    <s v="CU00"/>
    <s v="JRNL00035438"/>
    <s v="CF20-OP320-6240-8870"/>
    <s v="CF20"/>
    <s v="OP320"/>
    <s v="6240"/>
    <x v="2"/>
    <s v=" "/>
    <n v="1.47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438"/>
    <s v="CF20-OP320-6240-8890"/>
    <s v="CF20"/>
    <s v="OP320"/>
    <s v="6240"/>
    <x v="1"/>
    <s v=" "/>
    <n v="3.53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416"/>
    <s v="CF10-OP310-6110-8920"/>
    <s v="CF10"/>
    <s v="OP310"/>
    <s v="6110"/>
    <x v="0"/>
    <s v=" "/>
    <n v="-8.57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10-OP310-6110-8930"/>
    <s v="CF10"/>
    <s v="OP310"/>
    <s v="6110"/>
    <x v="3"/>
    <s v=" "/>
    <n v="-89.68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10-OP310-6110-8940"/>
    <s v="CF10"/>
    <s v="OP310"/>
    <s v="6110"/>
    <x v="6"/>
    <s v=" "/>
    <n v="-12.7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20-OP310-6110-8890"/>
    <s v="CF20"/>
    <s v="OP310"/>
    <s v="6110"/>
    <x v="1"/>
    <s v=" "/>
    <n v="-4.9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20-OP310-6110-8940"/>
    <s v="CF20"/>
    <s v="OP310"/>
    <s v="6110"/>
    <x v="6"/>
    <s v=" "/>
    <n v="-3.31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10-OP310-6110-8870"/>
    <s v="CF10"/>
    <s v="OP310"/>
    <s v="6110"/>
    <x v="2"/>
    <s v=" "/>
    <n v="-209.93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16"/>
    <s v="CF00-OP310-6110-8870"/>
    <s v="CF00"/>
    <s v="OP310"/>
    <s v="6110"/>
    <x v="2"/>
    <s v=" "/>
    <n v="-64.90000000000000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3446"/>
    <s v="CF10-OP310-6390-8930"/>
    <s v="CF10"/>
    <s v="OP310"/>
    <s v="6390"/>
    <x v="3"/>
    <s v=" "/>
    <n v="4.99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20-OP310-6390-8890"/>
    <s v="CF20"/>
    <s v="OP310"/>
    <s v="6390"/>
    <x v="1"/>
    <s v=" "/>
    <n v="1.8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10-OP310-6390-8870"/>
    <s v="CF10"/>
    <s v="OP310"/>
    <s v="6390"/>
    <x v="2"/>
    <s v=" "/>
    <n v="90.6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10-OP310-6390-8920"/>
    <s v="CF10"/>
    <s v="OP310"/>
    <s v="6390"/>
    <x v="0"/>
    <s v=" "/>
    <n v="17.239999999999998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10-OP310-6330-8930"/>
    <s v="CF10"/>
    <s v="OP310"/>
    <s v="6330"/>
    <x v="3"/>
    <s v=" "/>
    <n v="1.59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20-OP310-6330-8890"/>
    <s v="CF20"/>
    <s v="OP310"/>
    <s v="6330"/>
    <x v="1"/>
    <s v=" "/>
    <n v="0.56999999999999995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00-OP310-6390-8870"/>
    <s v="CF00"/>
    <s v="OP310"/>
    <s v="6390"/>
    <x v="2"/>
    <s v=" "/>
    <n v="5.82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00-OP310-6390-8920"/>
    <s v="CF00"/>
    <s v="OP310"/>
    <s v="6390"/>
    <x v="0"/>
    <s v=" "/>
    <n v="8.73"/>
    <s v="Clear OP310 Pay and Dept"/>
    <x v="0"/>
    <s v="5_OP310_PD"/>
    <s v="Recipient Acct"/>
    <d v="2008-09-30T00:00:00"/>
    <d v="2008-10-06T00:00:00"/>
    <s v="Yes"/>
    <s v="X Operations-Tri-County"/>
    <x v="7"/>
  </r>
  <r>
    <s v="AA"/>
    <s v="CU00"/>
    <s v="JRNL00033446"/>
    <s v="CF10-OP310-6330-8870"/>
    <s v="CF10"/>
    <s v="OP310"/>
    <s v="6330"/>
    <x v="2"/>
    <s v=" "/>
    <n v="28.89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10-OP310-6330-8920"/>
    <s v="CF10"/>
    <s v="OP310"/>
    <s v="6330"/>
    <x v="0"/>
    <s v=" "/>
    <n v="5.5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10-OP310-6320-8920"/>
    <s v="CF10"/>
    <s v="OP310"/>
    <s v="6320"/>
    <x v="0"/>
    <s v=" "/>
    <n v="33.03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3446"/>
    <s v="CF10-OP310-6320-8930"/>
    <s v="CF10"/>
    <s v="OP310"/>
    <s v="6320"/>
    <x v="3"/>
    <s v=" "/>
    <n v="9.57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3446"/>
    <s v="CF20-OP310-6320-8890"/>
    <s v="CF20"/>
    <s v="OP310"/>
    <s v="6320"/>
    <x v="1"/>
    <s v=" "/>
    <n v="3.44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3446"/>
    <s v="CF00-OP310-6330-8870"/>
    <s v="CF00"/>
    <s v="OP310"/>
    <s v="6330"/>
    <x v="2"/>
    <s v=" "/>
    <n v="1.86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00-OP310-6330-8920"/>
    <s v="CF00"/>
    <s v="OP310"/>
    <s v="6330"/>
    <x v="0"/>
    <s v=" "/>
    <n v="2.79"/>
    <s v="Clear OP310 Pay and Dept"/>
    <x v="0"/>
    <s v="5_OP310_PD"/>
    <s v="Recipient Acct"/>
    <d v="2008-09-30T00:00:00"/>
    <d v="2008-10-06T00:00:00"/>
    <s v="Yes"/>
    <s v="X Operations-Tri-County"/>
    <x v="5"/>
  </r>
  <r>
    <s v="AA"/>
    <s v="CU00"/>
    <s v="JRNL00033446"/>
    <s v="CF10-OP310-6320-8870"/>
    <s v="CF10"/>
    <s v="OP310"/>
    <s v="6320"/>
    <x v="2"/>
    <s v=" "/>
    <n v="173.63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3446"/>
    <s v="CF10-OP310-6310-8870"/>
    <s v="CF10"/>
    <s v="OP310"/>
    <s v="6310"/>
    <x v="2"/>
    <s v=" "/>
    <n v="182.12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10-OP310-6310-8920"/>
    <s v="CF10"/>
    <s v="OP310"/>
    <s v="6310"/>
    <x v="0"/>
    <s v=" "/>
    <n v="34.65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10-OP310-6310-8930"/>
    <s v="CF10"/>
    <s v="OP310"/>
    <s v="6310"/>
    <x v="3"/>
    <s v=" "/>
    <n v="10.039999999999999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20-OP310-6310-8890"/>
    <s v="CF20"/>
    <s v="OP310"/>
    <s v="6310"/>
    <x v="1"/>
    <s v=" "/>
    <n v="3.61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00-OP310-6320-8870"/>
    <s v="CF00"/>
    <s v="OP310"/>
    <s v="6320"/>
    <x v="2"/>
    <s v=" "/>
    <n v="11.16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3446"/>
    <s v="CF00-OP310-6320-8920"/>
    <s v="CF00"/>
    <s v="OP310"/>
    <s v="6320"/>
    <x v="0"/>
    <s v=" "/>
    <n v="16.739999999999998"/>
    <s v="Clear OP310 Pay and Dept"/>
    <x v="0"/>
    <s v="5_OP310_PD"/>
    <s v="Recipient Acct"/>
    <d v="2008-09-30T00:00:00"/>
    <d v="2008-10-06T00:00:00"/>
    <s v="Yes"/>
    <s v="X Operations-Tri-County"/>
    <x v="4"/>
  </r>
  <r>
    <s v="AA"/>
    <s v="CU00"/>
    <s v="JRNL00035438"/>
    <s v="CF10-OP310-6390-8920"/>
    <s v="CF10"/>
    <s v="OP310"/>
    <s v="6390"/>
    <x v="0"/>
    <s v=" "/>
    <n v="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38"/>
    <s v="CF10-OP310-6390-8930"/>
    <s v="CF10"/>
    <s v="OP310"/>
    <s v="6390"/>
    <x v="3"/>
    <s v=" "/>
    <n v="41.8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38"/>
    <s v="CF10-OP310-6390-8940"/>
    <s v="CF10"/>
    <s v="OP310"/>
    <s v="6390"/>
    <x v="6"/>
    <s v=" "/>
    <n v="5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38"/>
    <s v="CF20-OP310-6390-8890"/>
    <s v="CF20"/>
    <s v="OP310"/>
    <s v="6390"/>
    <x v="1"/>
    <s v=" "/>
    <n v="2.319999999999999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38"/>
    <s v="CF20-OP310-6390-8940"/>
    <s v="CF20"/>
    <s v="OP310"/>
    <s v="6390"/>
    <x v="6"/>
    <s v=" "/>
    <n v="1.5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438"/>
    <s v="CF10-OP310-6390-8870"/>
    <s v="CF10"/>
    <s v="OP310"/>
    <s v="6390"/>
    <x v="2"/>
    <s v=" "/>
    <n v="97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3446"/>
    <s v="CF20-OP310-6290-8890"/>
    <s v="CF20"/>
    <s v="OP310"/>
    <s v="6290"/>
    <x v="1"/>
    <s v=" "/>
    <n v="1.68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00-OP310-6310-8870"/>
    <s v="CF00"/>
    <s v="OP310"/>
    <s v="6310"/>
    <x v="2"/>
    <s v=" "/>
    <n v="11.7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00-OP310-6310-8920"/>
    <s v="CF00"/>
    <s v="OP310"/>
    <s v="6310"/>
    <x v="0"/>
    <s v=" "/>
    <n v="17.559999999999999"/>
    <s v="Clear OP310 Pay and Dept"/>
    <x v="0"/>
    <s v="5_OP310_PD"/>
    <s v="Recipient Acct"/>
    <d v="2008-09-30T00:00:00"/>
    <d v="2008-10-06T00:00:00"/>
    <s v="Yes"/>
    <s v="X Operations-Tri-County"/>
    <x v="8"/>
  </r>
  <r>
    <s v="AA"/>
    <s v="CU00"/>
    <s v="JRNL00033446"/>
    <s v="CF10-OP310-6290-8870"/>
    <s v="CF10"/>
    <s v="OP310"/>
    <s v="6290"/>
    <x v="2"/>
    <s v=" "/>
    <n v="84.57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10-OP310-6290-8920"/>
    <s v="CF10"/>
    <s v="OP310"/>
    <s v="6290"/>
    <x v="0"/>
    <s v=" "/>
    <n v="16.09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10-OP310-6290-8930"/>
    <s v="CF10"/>
    <s v="OP310"/>
    <s v="6290"/>
    <x v="3"/>
    <s v=" "/>
    <n v="4.66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10-OP310-6250-8930"/>
    <s v="CF10"/>
    <s v="OP310"/>
    <s v="6250"/>
    <x v="3"/>
    <s v=" "/>
    <n v="0.47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20-OP310-6250-8890"/>
    <s v="CF20"/>
    <s v="OP310"/>
    <s v="6250"/>
    <x v="1"/>
    <s v=" "/>
    <n v="0.17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00-OP310-6290-8870"/>
    <s v="CF00"/>
    <s v="OP310"/>
    <s v="6290"/>
    <x v="2"/>
    <s v=" "/>
    <n v="5.43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00-OP310-6290-8920"/>
    <s v="CF00"/>
    <s v="OP310"/>
    <s v="6290"/>
    <x v="0"/>
    <s v=" "/>
    <n v="8.15"/>
    <s v="Clear OP310 Pay and Dept"/>
    <x v="0"/>
    <s v="5_OP310_PD"/>
    <s v="Recipient Acct"/>
    <d v="2008-09-30T00:00:00"/>
    <d v="2008-10-06T00:00:00"/>
    <s v="Yes"/>
    <s v="X Operations-Tri-County"/>
    <x v="9"/>
  </r>
  <r>
    <s v="AA"/>
    <s v="CU00"/>
    <s v="JRNL00033446"/>
    <s v="CF10-OP310-6250-8870"/>
    <s v="CF10"/>
    <s v="OP310"/>
    <s v="6250"/>
    <x v="2"/>
    <s v=" "/>
    <n v="8.4499999999999993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10-OP310-6250-8920"/>
    <s v="CF10"/>
    <s v="OP310"/>
    <s v="6250"/>
    <x v="0"/>
    <s v=" "/>
    <n v="1.61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10-OP310-6240-8920"/>
    <s v="CF10"/>
    <s v="OP310"/>
    <s v="6240"/>
    <x v="0"/>
    <s v=" "/>
    <n v="1.28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3446"/>
    <s v="CF10-OP310-6240-8930"/>
    <s v="CF10"/>
    <s v="OP310"/>
    <s v="6240"/>
    <x v="3"/>
    <s v=" "/>
    <n v="0.37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3446"/>
    <s v="CF20-OP310-6240-8890"/>
    <s v="CF20"/>
    <s v="OP310"/>
    <s v="6240"/>
    <x v="1"/>
    <s v=" "/>
    <n v="0.13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3446"/>
    <s v="CF00-OP310-6250-8870"/>
    <s v="CF00"/>
    <s v="OP310"/>
    <s v="6250"/>
    <x v="2"/>
    <s v=" "/>
    <n v="0.54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00-OP310-6250-8920"/>
    <s v="CF00"/>
    <s v="OP310"/>
    <s v="6250"/>
    <x v="0"/>
    <s v=" "/>
    <n v="0.81"/>
    <s v="Clear OP310 Pay and Dept"/>
    <x v="0"/>
    <s v="5_OP310_PD"/>
    <s v="Recipient Acct"/>
    <d v="2008-09-30T00:00:00"/>
    <d v="2008-10-06T00:00:00"/>
    <s v="Yes"/>
    <s v="X Operations-Tri-County"/>
    <x v="13"/>
  </r>
  <r>
    <s v="AA"/>
    <s v="CU00"/>
    <s v="JRNL00033446"/>
    <s v="CF10-OP310-6240-8870"/>
    <s v="CF10"/>
    <s v="OP310"/>
    <s v="6240"/>
    <x v="2"/>
    <s v=" "/>
    <n v="6.72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5438"/>
    <s v="CF00-OP310-6390-8870"/>
    <s v="CF00"/>
    <s v="OP310"/>
    <s v="6390"/>
    <x v="2"/>
    <s v=" "/>
    <n v="30.2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3446"/>
    <s v="CF20-OP310-6220-8890"/>
    <s v="CF20"/>
    <s v="OP310"/>
    <s v="6220"/>
    <x v="1"/>
    <s v=" "/>
    <n v="0.33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00-OP310-6240-8870"/>
    <s v="CF00"/>
    <s v="OP310"/>
    <s v="6240"/>
    <x v="2"/>
    <s v=" "/>
    <n v="0.43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3446"/>
    <s v="CF00-OP310-6240-8920"/>
    <s v="CF00"/>
    <s v="OP310"/>
    <s v="6240"/>
    <x v="0"/>
    <s v=" "/>
    <n v="0.65"/>
    <s v="Clear OP310 Pay and Dept"/>
    <x v="0"/>
    <s v="5_OP310_PD"/>
    <s v="Recipient Acct"/>
    <d v="2008-09-30T00:00:00"/>
    <d v="2008-10-06T00:00:00"/>
    <s v="Yes"/>
    <s v="X Operations-Tri-County"/>
    <x v="10"/>
  </r>
  <r>
    <s v="AA"/>
    <s v="CU00"/>
    <s v="JRNL00035438"/>
    <s v="CF10-OP310-6330-8920"/>
    <s v="CF10"/>
    <s v="OP310"/>
    <s v="6330"/>
    <x v="0"/>
    <s v=" "/>
    <n v="2.2999999999999998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330-8930"/>
    <s v="CF10"/>
    <s v="OP310"/>
    <s v="6330"/>
    <x v="3"/>
    <s v=" "/>
    <n v="24.12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330-8940"/>
    <s v="CF10"/>
    <s v="OP310"/>
    <s v="6330"/>
    <x v="6"/>
    <s v=" "/>
    <n v="3.43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20-OP310-6330-8890"/>
    <s v="CF20"/>
    <s v="OP310"/>
    <s v="6330"/>
    <x v="1"/>
    <s v=" "/>
    <n v="1.34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20-OP310-6330-8940"/>
    <s v="CF20"/>
    <s v="OP310"/>
    <s v="6330"/>
    <x v="6"/>
    <s v=" "/>
    <n v="0.89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330-8870"/>
    <s v="CF10"/>
    <s v="OP310"/>
    <s v="6330"/>
    <x v="2"/>
    <s v=" "/>
    <n v="56.47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320-8940"/>
    <s v="CF10"/>
    <s v="OP310"/>
    <s v="6320"/>
    <x v="6"/>
    <s v=" "/>
    <n v="20.6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20-OP310-6320-8890"/>
    <s v="CF20"/>
    <s v="OP310"/>
    <s v="6320"/>
    <x v="1"/>
    <s v=" "/>
    <n v="8.029999999999999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20-OP310-6320-8940"/>
    <s v="CF20"/>
    <s v="OP310"/>
    <s v="6320"/>
    <x v="6"/>
    <s v=" "/>
    <n v="5.36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00-OP310-6330-8870"/>
    <s v="CF00"/>
    <s v="OP310"/>
    <s v="6330"/>
    <x v="2"/>
    <s v=" "/>
    <n v="17.46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320-8870"/>
    <s v="CF10"/>
    <s v="OP310"/>
    <s v="6320"/>
    <x v="2"/>
    <s v=" "/>
    <n v="339.7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10-OP310-6320-8920"/>
    <s v="CF10"/>
    <s v="OP310"/>
    <s v="6320"/>
    <x v="0"/>
    <s v=" "/>
    <n v="13.87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10-OP310-6320-8930"/>
    <s v="CF10"/>
    <s v="OP310"/>
    <s v="6320"/>
    <x v="3"/>
    <s v=" "/>
    <n v="145.13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20-OP310-6310-8940"/>
    <s v="CF20"/>
    <s v="OP310"/>
    <s v="6310"/>
    <x v="6"/>
    <s v=" "/>
    <n v="6.98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00-OP310-6320-8870"/>
    <s v="CF00"/>
    <s v="OP310"/>
    <s v="6320"/>
    <x v="2"/>
    <s v=" "/>
    <n v="105.0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438"/>
    <s v="CF10-OP310-6310-8870"/>
    <s v="CF10"/>
    <s v="OP310"/>
    <s v="6310"/>
    <x v="2"/>
    <s v=" "/>
    <n v="442.6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10-OP310-6310-8920"/>
    <s v="CF10"/>
    <s v="OP310"/>
    <s v="6310"/>
    <x v="0"/>
    <s v=" "/>
    <n v="18.0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10-OP310-6310-8930"/>
    <s v="CF10"/>
    <s v="OP310"/>
    <s v="6310"/>
    <x v="3"/>
    <s v=" "/>
    <n v="189.0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10-OP310-6310-8940"/>
    <s v="CF10"/>
    <s v="OP310"/>
    <s v="6310"/>
    <x v="6"/>
    <s v=" "/>
    <n v="26.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20-OP310-6310-8890"/>
    <s v="CF20"/>
    <s v="OP310"/>
    <s v="6310"/>
    <x v="1"/>
    <s v=" "/>
    <n v="10.4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3446"/>
    <s v="CF10-OP310-6220-8870"/>
    <s v="CF10"/>
    <s v="OP310"/>
    <s v="6220"/>
    <x v="2"/>
    <s v=" "/>
    <n v="16.62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10-OP310-6220-8920"/>
    <s v="CF10"/>
    <s v="OP310"/>
    <s v="6220"/>
    <x v="0"/>
    <s v=" "/>
    <n v="3.16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10-OP310-6220-8930"/>
    <s v="CF10"/>
    <s v="OP310"/>
    <s v="6220"/>
    <x v="3"/>
    <s v=" "/>
    <n v="0.92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20-OP310-6120-8890"/>
    <s v="CF20"/>
    <s v="OP310"/>
    <s v="6120"/>
    <x v="1"/>
    <s v=" "/>
    <n v="1.45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00-OP310-6220-8870"/>
    <s v="CF00"/>
    <s v="OP310"/>
    <s v="6220"/>
    <x v="2"/>
    <s v=" "/>
    <n v="1.07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00-OP310-6220-8920"/>
    <s v="CF00"/>
    <s v="OP310"/>
    <s v="6220"/>
    <x v="0"/>
    <s v=" "/>
    <n v="1.6"/>
    <s v="Clear OP310 Pay and Dept"/>
    <x v="0"/>
    <s v="5_OP310_PD"/>
    <s v="Recipient Acct"/>
    <d v="2008-09-30T00:00:00"/>
    <d v="2008-10-06T00:00:00"/>
    <s v="Yes"/>
    <s v="X Operations-Tri-County"/>
    <x v="11"/>
  </r>
  <r>
    <s v="AA"/>
    <s v="CU00"/>
    <s v="JRNL00033446"/>
    <s v="CF10-OP310-6120-8870"/>
    <s v="CF10"/>
    <s v="OP310"/>
    <s v="6120"/>
    <x v="2"/>
    <s v=" "/>
    <n v="73.13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10-OP310-6120-8920"/>
    <s v="CF10"/>
    <s v="OP310"/>
    <s v="6120"/>
    <x v="0"/>
    <s v=" "/>
    <n v="13.91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10-OP310-6120-8930"/>
    <s v="CF10"/>
    <s v="OP310"/>
    <s v="6120"/>
    <x v="3"/>
    <s v=" "/>
    <n v="4.03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10-OP310-6110-8930"/>
    <s v="CF10"/>
    <s v="OP310"/>
    <s v="6110"/>
    <x v="3"/>
    <s v=" "/>
    <n v="10.050000000000001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3446"/>
    <s v="CF20-OP310-6110-8890"/>
    <s v="CF20"/>
    <s v="OP310"/>
    <s v="6110"/>
    <x v="1"/>
    <s v=" "/>
    <n v="3.62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3446"/>
    <s v="CF00-OP310-6120-8870"/>
    <s v="CF00"/>
    <s v="OP310"/>
    <s v="6120"/>
    <x v="2"/>
    <s v=" "/>
    <n v="4.7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00-OP310-6120-8920"/>
    <s v="CF00"/>
    <s v="OP310"/>
    <s v="6120"/>
    <x v="0"/>
    <s v=" "/>
    <n v="7.05"/>
    <s v="Clear OP310 Pay and Dept"/>
    <x v="0"/>
    <s v="5_OP310_PD"/>
    <s v="Recipient Acct"/>
    <d v="2008-09-30T00:00:00"/>
    <d v="2008-10-06T00:00:00"/>
    <s v="Yes"/>
    <s v="X Operations-Tri-County"/>
    <x v="1"/>
  </r>
  <r>
    <s v="AA"/>
    <s v="CU00"/>
    <s v="JRNL00033446"/>
    <s v="CF10-OP310-6110-8870"/>
    <s v="CF10"/>
    <s v="OP310"/>
    <s v="6110"/>
    <x v="2"/>
    <s v=" "/>
    <n v="182.34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3446"/>
    <s v="CF10-OP310-6110-8920"/>
    <s v="CF10"/>
    <s v="OP310"/>
    <s v="6110"/>
    <x v="0"/>
    <s v=" "/>
    <n v="34.69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3446"/>
    <s v="CF00-OP310-6110-8870"/>
    <s v="CF00"/>
    <s v="OP310"/>
    <s v="6110"/>
    <x v="2"/>
    <s v=" "/>
    <n v="11.72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3446"/>
    <s v="CF00-OP310-6110-8920"/>
    <s v="CF00"/>
    <s v="OP310"/>
    <s v="6110"/>
    <x v="0"/>
    <s v=" "/>
    <n v="17.579999999999998"/>
    <s v="Clear OP310 Pay and Dept"/>
    <x v="0"/>
    <s v="5_OP310_PD"/>
    <s v="Recipient Acct"/>
    <d v="2008-09-30T00:00:00"/>
    <d v="2008-10-06T00:00:00"/>
    <s v="Yes"/>
    <s v="X Operations-Tri-County"/>
    <x v="0"/>
  </r>
  <r>
    <s v="AA"/>
    <s v="CU00"/>
    <s v="JRNL00035438"/>
    <s v="CF20-OP310-6290-8940"/>
    <s v="CF20"/>
    <s v="OP310"/>
    <s v="6290"/>
    <x v="6"/>
    <s v=" "/>
    <n v="1.97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00-OP310-6310-8870"/>
    <s v="CF00"/>
    <s v="OP310"/>
    <s v="6310"/>
    <x v="2"/>
    <s v=" "/>
    <n v="136.8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10-OP310-6290-8870"/>
    <s v="CF10"/>
    <s v="OP310"/>
    <s v="6290"/>
    <x v="2"/>
    <s v=" "/>
    <n v="124.9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10-OP310-6290-8920"/>
    <s v="CF10"/>
    <s v="OP310"/>
    <s v="6290"/>
    <x v="0"/>
    <s v=" "/>
    <n v="5.09999999999999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10-OP310-6290-8930"/>
    <s v="CF10"/>
    <s v="OP310"/>
    <s v="6290"/>
    <x v="3"/>
    <s v=" "/>
    <n v="53.3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10-OP310-6290-8940"/>
    <s v="CF10"/>
    <s v="OP310"/>
    <s v="6290"/>
    <x v="6"/>
    <s v=" "/>
    <n v="7.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20-OP310-6290-8890"/>
    <s v="CF20"/>
    <s v="OP310"/>
    <s v="6290"/>
    <x v="1"/>
    <s v=" "/>
    <n v="2.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00-OP310-6290-8870"/>
    <s v="CF00"/>
    <s v="OP310"/>
    <s v="6290"/>
    <x v="2"/>
    <s v=" "/>
    <n v="38.64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10-OP310-6250-8920"/>
    <s v="CF10"/>
    <s v="OP310"/>
    <s v="6250"/>
    <x v="0"/>
    <s v=" "/>
    <n v="0.88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10-OP310-6250-8930"/>
    <s v="CF10"/>
    <s v="OP310"/>
    <s v="6250"/>
    <x v="3"/>
    <s v=" "/>
    <n v="9.2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10-OP310-6250-8940"/>
    <s v="CF10"/>
    <s v="OP310"/>
    <s v="6250"/>
    <x v="6"/>
    <s v=" "/>
    <n v="1.3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20-OP310-6250-8890"/>
    <s v="CF20"/>
    <s v="OP310"/>
    <s v="6250"/>
    <x v="1"/>
    <s v=" "/>
    <n v="0.5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20-OP310-6250-8940"/>
    <s v="CF20"/>
    <s v="OP310"/>
    <s v="6250"/>
    <x v="6"/>
    <s v=" "/>
    <n v="0.3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10-OP310-6250-8870"/>
    <s v="CF10"/>
    <s v="OP310"/>
    <s v="6250"/>
    <x v="2"/>
    <s v=" "/>
    <n v="21.6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438"/>
    <s v="CF20-OP310-6240-8890"/>
    <s v="CF20"/>
    <s v="OP310"/>
    <s v="6240"/>
    <x v="1"/>
    <s v=" "/>
    <n v="-1.29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20-OP310-6240-8940"/>
    <s v="CF20"/>
    <s v="OP310"/>
    <s v="6240"/>
    <x v="6"/>
    <s v=" "/>
    <n v="-0.86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00-OP310-6250-8870"/>
    <s v="CF00"/>
    <s v="OP310"/>
    <s v="6250"/>
    <x v="2"/>
    <s v=" "/>
    <n v="6.69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20-OP310-6390-8940"/>
    <s v="CF20"/>
    <s v="OP310"/>
    <s v="6390"/>
    <x v="6"/>
    <s v=" "/>
    <n v="1.5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10-OP310-6390-8870"/>
    <s v="CF10"/>
    <s v="OP310"/>
    <s v="6390"/>
    <x v="2"/>
    <s v=" "/>
    <n v="97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10-OP310-6390-8920"/>
    <s v="CF10"/>
    <s v="OP310"/>
    <s v="6390"/>
    <x v="0"/>
    <s v=" "/>
    <n v="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10-OP310-6390-8930"/>
    <s v="CF10"/>
    <s v="OP310"/>
    <s v="6390"/>
    <x v="3"/>
    <s v=" "/>
    <n v="41.84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10-OP310-6390-8940"/>
    <s v="CF10"/>
    <s v="OP310"/>
    <s v="6390"/>
    <x v="6"/>
    <s v=" "/>
    <n v="5.95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20-OP310-6390-8890"/>
    <s v="CF20"/>
    <s v="OP310"/>
    <s v="6390"/>
    <x v="1"/>
    <s v=" "/>
    <n v="2.319999999999999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00-OP310-6390-8870"/>
    <s v="CF00"/>
    <s v="OP310"/>
    <s v="6390"/>
    <x v="2"/>
    <s v=" "/>
    <n v="30.28"/>
    <s v="Clear OP310 Pay and Dept"/>
    <x v="0"/>
    <s v="5_OP310_PD"/>
    <s v="Recipient Acct"/>
    <d v="2008-10-31T00:00:00"/>
    <d v="2008-11-06T00:00:00"/>
    <s v="Yes"/>
    <s v="X Operations-Tri-County"/>
    <x v="7"/>
  </r>
  <r>
    <s v="AA"/>
    <s v="CU00"/>
    <s v="JRNL00035387"/>
    <s v="CF10-OP310-6330-8920"/>
    <s v="CF10"/>
    <s v="OP310"/>
    <s v="6330"/>
    <x v="0"/>
    <s v=" "/>
    <n v="2.2999999999999998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387"/>
    <s v="CF10-OP310-6330-8930"/>
    <s v="CF10"/>
    <s v="OP310"/>
    <s v="6330"/>
    <x v="3"/>
    <s v=" "/>
    <n v="24.12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387"/>
    <s v="CF10-OP310-6330-8940"/>
    <s v="CF10"/>
    <s v="OP310"/>
    <s v="6330"/>
    <x v="6"/>
    <s v=" "/>
    <n v="3.43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387"/>
    <s v="CF20-OP310-6330-8890"/>
    <s v="CF20"/>
    <s v="OP310"/>
    <s v="6330"/>
    <x v="1"/>
    <s v=" "/>
    <n v="1.34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387"/>
    <s v="CF20-OP310-6330-8940"/>
    <s v="CF20"/>
    <s v="OP310"/>
    <s v="6330"/>
    <x v="6"/>
    <s v=" "/>
    <n v="0.89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10-OP310-6240-8870"/>
    <s v="CF10"/>
    <s v="OP310"/>
    <s v="6240"/>
    <x v="2"/>
    <s v=" "/>
    <n v="-54.34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10-OP310-6240-8920"/>
    <s v="CF10"/>
    <s v="OP310"/>
    <s v="6240"/>
    <x v="0"/>
    <s v=" "/>
    <n v="-2.2200000000000002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10-OP310-6240-8930"/>
    <s v="CF10"/>
    <s v="OP310"/>
    <s v="6240"/>
    <x v="3"/>
    <s v=" "/>
    <n v="-23.21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10-OP310-6240-8940"/>
    <s v="CF10"/>
    <s v="OP310"/>
    <s v="6240"/>
    <x v="6"/>
    <s v=" "/>
    <n v="-3.3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10-OP310-6330-8870"/>
    <s v="CF10"/>
    <s v="OP310"/>
    <s v="6330"/>
    <x v="2"/>
    <s v=" "/>
    <n v="56.47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438"/>
    <s v="CF00-OP310-6240-8870"/>
    <s v="CF00"/>
    <s v="OP310"/>
    <s v="6240"/>
    <x v="2"/>
    <s v=" "/>
    <n v="-16.8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438"/>
    <s v="CF10-OP310-6210-8920"/>
    <s v="CF10"/>
    <s v="OP310"/>
    <s v="6210"/>
    <x v="0"/>
    <s v=" "/>
    <n v="7.0000000000000007E-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10-OP310-6210-8930"/>
    <s v="CF10"/>
    <s v="OP310"/>
    <s v="6210"/>
    <x v="3"/>
    <s v=" "/>
    <n v="0.78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10-OP310-6210-8940"/>
    <s v="CF10"/>
    <s v="OP310"/>
    <s v="6210"/>
    <x v="6"/>
    <s v=" "/>
    <n v="0.11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20-OP310-6210-8890"/>
    <s v="CF20"/>
    <s v="OP310"/>
    <s v="6210"/>
    <x v="1"/>
    <s v=" "/>
    <n v="0.04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20-OP310-6210-8940"/>
    <s v="CF20"/>
    <s v="OP310"/>
    <s v="6210"/>
    <x v="6"/>
    <s v=" "/>
    <n v="0.03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10-OP310-6210-8870"/>
    <s v="CF10"/>
    <s v="OP310"/>
    <s v="6210"/>
    <x v="2"/>
    <s v=" "/>
    <n v="1.8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10-OP310-6120-8940"/>
    <s v="CF10"/>
    <s v="OP310"/>
    <s v="6120"/>
    <x v="6"/>
    <s v=" "/>
    <n v="10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20-OP310-6120-8890"/>
    <s v="CF20"/>
    <s v="OP310"/>
    <s v="6120"/>
    <x v="1"/>
    <s v=" "/>
    <n v="3.8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20-OP310-6120-8940"/>
    <s v="CF20"/>
    <s v="OP310"/>
    <s v="6120"/>
    <x v="6"/>
    <s v=" "/>
    <n v="2.5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00-OP310-6210-8870"/>
    <s v="CF00"/>
    <s v="OP310"/>
    <s v="6210"/>
    <x v="2"/>
    <s v=" "/>
    <n v="0.56000000000000005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438"/>
    <s v="CF10-OP310-6120-8870"/>
    <s v="CF10"/>
    <s v="OP310"/>
    <s v="6120"/>
    <x v="2"/>
    <s v=" "/>
    <n v="164.55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10-OP310-6120-8920"/>
    <s v="CF10"/>
    <s v="OP310"/>
    <s v="6120"/>
    <x v="0"/>
    <s v=" "/>
    <n v="6.72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10-OP310-6120-8930"/>
    <s v="CF10"/>
    <s v="OP310"/>
    <s v="6120"/>
    <x v="3"/>
    <s v=" "/>
    <n v="70.290000000000006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00-OP310-6330-8870"/>
    <s v="CF00"/>
    <s v="OP310"/>
    <s v="6330"/>
    <x v="2"/>
    <s v=" "/>
    <n v="17.46"/>
    <s v="Clear OP310 Pay and Dept"/>
    <x v="0"/>
    <s v="5_OP310_PD"/>
    <s v="Recipient Acct"/>
    <d v="2008-10-31T00:00:00"/>
    <d v="2008-11-06T00:00:00"/>
    <s v="Yes"/>
    <s v="X Operations-Tri-County"/>
    <x v="5"/>
  </r>
  <r>
    <s v="AA"/>
    <s v="CU00"/>
    <s v="JRNL00035387"/>
    <s v="CF10-OP310-6320-8920"/>
    <s v="CF10"/>
    <s v="OP310"/>
    <s v="6320"/>
    <x v="0"/>
    <s v=" "/>
    <n v="13.87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10-OP310-6320-8930"/>
    <s v="CF10"/>
    <s v="OP310"/>
    <s v="6320"/>
    <x v="3"/>
    <s v=" "/>
    <n v="145.13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10-OP310-6320-8940"/>
    <s v="CF10"/>
    <s v="OP310"/>
    <s v="6320"/>
    <x v="6"/>
    <s v=" "/>
    <n v="20.6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20-OP310-6320-8890"/>
    <s v="CF20"/>
    <s v="OP310"/>
    <s v="6320"/>
    <x v="1"/>
    <s v=" "/>
    <n v="8.029999999999999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20-OP310-6320-8940"/>
    <s v="CF20"/>
    <s v="OP310"/>
    <s v="6320"/>
    <x v="6"/>
    <s v=" "/>
    <n v="5.36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10-OP310-6320-8870"/>
    <s v="CF10"/>
    <s v="OP310"/>
    <s v="6320"/>
    <x v="2"/>
    <s v=" "/>
    <n v="339.75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10-OP310-6310-8940"/>
    <s v="CF10"/>
    <s v="OP310"/>
    <s v="6310"/>
    <x v="6"/>
    <s v=" "/>
    <n v="26.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20-OP310-6310-8890"/>
    <s v="CF20"/>
    <s v="OP310"/>
    <s v="6310"/>
    <x v="1"/>
    <s v=" "/>
    <n v="10.4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20-OP310-6310-8940"/>
    <s v="CF20"/>
    <s v="OP310"/>
    <s v="6310"/>
    <x v="6"/>
    <s v=" "/>
    <n v="6.98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00-OP310-6320-8870"/>
    <s v="CF00"/>
    <s v="OP310"/>
    <s v="6320"/>
    <x v="2"/>
    <s v=" "/>
    <n v="105.04"/>
    <s v="Clear OP310 Pay and Dept"/>
    <x v="0"/>
    <s v="5_OP310_PD"/>
    <s v="Recipient Acct"/>
    <d v="2008-10-31T00:00:00"/>
    <d v="2008-11-06T00:00:00"/>
    <s v="Yes"/>
    <s v="X Operations-Tri-County"/>
    <x v="4"/>
  </r>
  <r>
    <s v="AA"/>
    <s v="CU00"/>
    <s v="JRNL00035387"/>
    <s v="CF10-OP310-6310-8870"/>
    <s v="CF10"/>
    <s v="OP310"/>
    <s v="6310"/>
    <x v="2"/>
    <s v=" "/>
    <n v="442.6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10-OP310-6310-8920"/>
    <s v="CF10"/>
    <s v="OP310"/>
    <s v="6310"/>
    <x v="0"/>
    <s v=" "/>
    <n v="18.07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10-OP310-6310-8930"/>
    <s v="CF10"/>
    <s v="OP310"/>
    <s v="6310"/>
    <x v="3"/>
    <s v=" "/>
    <n v="189.09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387"/>
    <s v="CF20-OP310-6290-8940"/>
    <s v="CF20"/>
    <s v="OP310"/>
    <s v="6290"/>
    <x v="6"/>
    <s v=" "/>
    <n v="1.97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00-OP310-6310-8870"/>
    <s v="CF00"/>
    <s v="OP310"/>
    <s v="6310"/>
    <x v="2"/>
    <s v=" "/>
    <n v="136.85"/>
    <s v="Clear OP310 Pay and Dept"/>
    <x v="0"/>
    <s v="5_OP310_PD"/>
    <s v="Recipient Acct"/>
    <d v="2008-10-31T00:00:00"/>
    <d v="2008-11-06T00:00:00"/>
    <s v="Yes"/>
    <s v="X Operations-Tri-County"/>
    <x v="8"/>
  </r>
  <r>
    <s v="AA"/>
    <s v="CU00"/>
    <s v="JRNL00035438"/>
    <s v="CF10-OP310-6110-8940"/>
    <s v="CF10"/>
    <s v="OP310"/>
    <s v="6110"/>
    <x v="6"/>
    <s v=" "/>
    <n v="12.7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20-OP310-6110-8890"/>
    <s v="CF20"/>
    <s v="OP310"/>
    <s v="6110"/>
    <x v="1"/>
    <s v=" "/>
    <n v="4.9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20-OP310-6110-8940"/>
    <s v="CF20"/>
    <s v="OP310"/>
    <s v="6110"/>
    <x v="6"/>
    <s v=" "/>
    <n v="3.31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00-OP310-6120-8870"/>
    <s v="CF00"/>
    <s v="OP310"/>
    <s v="6120"/>
    <x v="2"/>
    <s v=" "/>
    <n v="50.87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20-OP310-6290-8890"/>
    <s v="CF20"/>
    <s v="OP310"/>
    <s v="6290"/>
    <x v="1"/>
    <s v=" "/>
    <n v="2.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438"/>
    <s v="CF10-OP310-6110-8870"/>
    <s v="CF10"/>
    <s v="OP310"/>
    <s v="6110"/>
    <x v="2"/>
    <s v=" "/>
    <n v="209.93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10-OP310-6110-8920"/>
    <s v="CF10"/>
    <s v="OP310"/>
    <s v="6110"/>
    <x v="0"/>
    <s v=" "/>
    <n v="8.57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10-OP310-6110-8930"/>
    <s v="CF10"/>
    <s v="OP310"/>
    <s v="6110"/>
    <x v="3"/>
    <s v=" "/>
    <n v="89.68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438"/>
    <s v="CF00-OP310-6110-8870"/>
    <s v="CF00"/>
    <s v="OP310"/>
    <s v="6110"/>
    <x v="2"/>
    <s v=" "/>
    <n v="64.90000000000000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10-OP310-6290-8940"/>
    <s v="CF10"/>
    <s v="OP310"/>
    <s v="6290"/>
    <x v="6"/>
    <s v=" "/>
    <n v="7.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10-OP310-6290-8870"/>
    <s v="CF10"/>
    <s v="OP310"/>
    <s v="6290"/>
    <x v="2"/>
    <s v=" "/>
    <n v="124.9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10-OP310-6290-8920"/>
    <s v="CF10"/>
    <s v="OP310"/>
    <s v="6290"/>
    <x v="0"/>
    <s v=" "/>
    <n v="5.0999999999999996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10-OP310-6290-8930"/>
    <s v="CF10"/>
    <s v="OP310"/>
    <s v="6290"/>
    <x v="3"/>
    <s v=" "/>
    <n v="53.39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20-OP310-6250-8940"/>
    <s v="CF20"/>
    <s v="OP310"/>
    <s v="6250"/>
    <x v="6"/>
    <s v=" "/>
    <n v="0.3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00-OP310-6290-8870"/>
    <s v="CF00"/>
    <s v="OP310"/>
    <s v="6290"/>
    <x v="2"/>
    <s v=" "/>
    <n v="38.64"/>
    <s v="Clear OP310 Pay and Dept"/>
    <x v="0"/>
    <s v="5_OP310_PD"/>
    <s v="Recipient Acct"/>
    <d v="2008-10-31T00:00:00"/>
    <d v="2008-11-06T00:00:00"/>
    <s v="Yes"/>
    <s v="X Operations-Tri-County"/>
    <x v="9"/>
  </r>
  <r>
    <s v="AA"/>
    <s v="CU00"/>
    <s v="JRNL00035387"/>
    <s v="CF10-OP310-6250-8870"/>
    <s v="CF10"/>
    <s v="OP310"/>
    <s v="6250"/>
    <x v="2"/>
    <s v=" "/>
    <n v="21.6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10-OP310-6250-8920"/>
    <s v="CF10"/>
    <s v="OP310"/>
    <s v="6250"/>
    <x v="0"/>
    <s v=" "/>
    <n v="0.88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10-OP310-6250-8930"/>
    <s v="CF10"/>
    <s v="OP310"/>
    <s v="6250"/>
    <x v="3"/>
    <s v=" "/>
    <n v="9.24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10-OP310-6250-8940"/>
    <s v="CF10"/>
    <s v="OP310"/>
    <s v="6250"/>
    <x v="6"/>
    <s v=" "/>
    <n v="1.3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20-OP310-6250-8890"/>
    <s v="CF20"/>
    <s v="OP310"/>
    <s v="6250"/>
    <x v="1"/>
    <s v=" "/>
    <n v="0.51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00-OP310-6250-8870"/>
    <s v="CF00"/>
    <s v="OP310"/>
    <s v="6250"/>
    <x v="2"/>
    <s v=" "/>
    <n v="6.69"/>
    <s v="Clear OP310 Pay and Dept"/>
    <x v="0"/>
    <s v="5_OP310_PD"/>
    <s v="Recipient Acct"/>
    <d v="2008-10-31T00:00:00"/>
    <d v="2008-11-06T00:00:00"/>
    <s v="Yes"/>
    <s v="X Operations-Tri-County"/>
    <x v="13"/>
  </r>
  <r>
    <s v="AA"/>
    <s v="CU00"/>
    <s v="JRNL00035387"/>
    <s v="CF10-OP310-6240-8920"/>
    <s v="CF10"/>
    <s v="OP310"/>
    <s v="6240"/>
    <x v="0"/>
    <s v=" "/>
    <n v="-2.2200000000000002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10-OP310-6240-8930"/>
    <s v="CF10"/>
    <s v="OP310"/>
    <s v="6240"/>
    <x v="3"/>
    <s v=" "/>
    <n v="-23.21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10-OP310-6240-8940"/>
    <s v="CF10"/>
    <s v="OP310"/>
    <s v="6240"/>
    <x v="6"/>
    <s v=" "/>
    <n v="-3.3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20-OP310-6240-8890"/>
    <s v="CF20"/>
    <s v="OP310"/>
    <s v="6240"/>
    <x v="1"/>
    <s v=" "/>
    <n v="-1.29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20-OP310-6240-8940"/>
    <s v="CF20"/>
    <s v="OP310"/>
    <s v="6240"/>
    <x v="6"/>
    <s v=" "/>
    <n v="-0.86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10-OP310-6240-8870"/>
    <s v="CF10"/>
    <s v="OP310"/>
    <s v="6240"/>
    <x v="2"/>
    <s v=" "/>
    <n v="-54.34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00-OP310-6240-8870"/>
    <s v="CF00"/>
    <s v="OP310"/>
    <s v="6240"/>
    <x v="2"/>
    <s v=" "/>
    <n v="-16.8"/>
    <s v="Clear OP310 Pay and Dept"/>
    <x v="0"/>
    <s v="5_OP310_PD"/>
    <s v="Recipient Acct"/>
    <d v="2008-10-31T00:00:00"/>
    <d v="2008-11-06T00:00:00"/>
    <s v="Yes"/>
    <s v="X Operations-Tri-County"/>
    <x v="10"/>
  </r>
  <r>
    <s v="AA"/>
    <s v="CU00"/>
    <s v="JRNL00035387"/>
    <s v="CF10-OP310-6210-8870"/>
    <s v="CF10"/>
    <s v="OP310"/>
    <s v="6210"/>
    <x v="2"/>
    <s v=" "/>
    <n v="1.8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10-OP310-6210-8920"/>
    <s v="CF10"/>
    <s v="OP310"/>
    <s v="6210"/>
    <x v="0"/>
    <s v=" "/>
    <n v="7.0000000000000007E-2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10-OP310-6210-8930"/>
    <s v="CF10"/>
    <s v="OP310"/>
    <s v="6210"/>
    <x v="3"/>
    <s v=" "/>
    <n v="0.78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10-OP310-6210-8940"/>
    <s v="CF10"/>
    <s v="OP310"/>
    <s v="6210"/>
    <x v="6"/>
    <s v=" "/>
    <n v="0.11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20-OP310-6210-8890"/>
    <s v="CF20"/>
    <s v="OP310"/>
    <s v="6210"/>
    <x v="1"/>
    <s v=" "/>
    <n v="0.04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20-OP310-6210-8940"/>
    <s v="CF20"/>
    <s v="OP310"/>
    <s v="6210"/>
    <x v="6"/>
    <s v=" "/>
    <n v="0.03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10-OP310-6120-8930"/>
    <s v="CF10"/>
    <s v="OP310"/>
    <s v="6120"/>
    <x v="3"/>
    <s v=" "/>
    <n v="70.290000000000006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10-OP310-6120-8940"/>
    <s v="CF10"/>
    <s v="OP310"/>
    <s v="6120"/>
    <x v="6"/>
    <s v=" "/>
    <n v="10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438"/>
    <s v="CF20-OP320-6220-8870"/>
    <s v="CF20"/>
    <s v="OP320"/>
    <s v="6220"/>
    <x v="2"/>
    <s v=" "/>
    <n v="0.96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5438"/>
    <s v="CF20-OP320-6220-8890"/>
    <s v="CF20"/>
    <s v="OP320"/>
    <s v="6220"/>
    <x v="1"/>
    <s v=" "/>
    <n v="2.31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5438"/>
    <s v="CF20-OP320-6210-8870"/>
    <s v="CF20"/>
    <s v="OP320"/>
    <s v="6210"/>
    <x v="2"/>
    <s v=" "/>
    <n v="1.76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438"/>
    <s v="CF20-OP320-6210-8890"/>
    <s v="CF20"/>
    <s v="OP320"/>
    <s v="6210"/>
    <x v="1"/>
    <s v=" "/>
    <n v="4.2300000000000004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438"/>
    <s v="CF20-OP320-6120-8870"/>
    <s v="CF20"/>
    <s v="OP320"/>
    <s v="6120"/>
    <x v="2"/>
    <s v=" "/>
    <n v="3.89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438"/>
    <s v="CF20-OP320-6120-8890"/>
    <s v="CF20"/>
    <s v="OP320"/>
    <s v="6120"/>
    <x v="1"/>
    <s v=" "/>
    <n v="9.33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438"/>
    <s v="CF20-OP320-6110-8870"/>
    <s v="CF20"/>
    <s v="OP320"/>
    <s v="6110"/>
    <x v="2"/>
    <s v=" "/>
    <n v="4.5199999999999996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5438"/>
    <s v="CF20-OP320-6110-8890"/>
    <s v="CF20"/>
    <s v="OP320"/>
    <s v="6110"/>
    <x v="1"/>
    <s v=" "/>
    <n v="10.85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5387"/>
    <s v="CF20-OP320-6310-8870"/>
    <s v="CF20"/>
    <s v="OP320"/>
    <s v="6310"/>
    <x v="2"/>
    <s v=" "/>
    <n v="10.49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387"/>
    <s v="CF20-OP320-6310-8890"/>
    <s v="CF20"/>
    <s v="OP320"/>
    <s v="6310"/>
    <x v="1"/>
    <s v=" "/>
    <n v="25.18"/>
    <s v="Clear OP320 Pay and Dept"/>
    <x v="0"/>
    <s v="5_OP320_PD"/>
    <s v="Recipient Acct"/>
    <d v="2008-10-31T00:00:00"/>
    <d v="2008-11-06T00:00:00"/>
    <s v="Yes"/>
    <s v="X Operations-Citrus County"/>
    <x v="8"/>
  </r>
  <r>
    <s v="AA"/>
    <s v="CU00"/>
    <s v="JRNL00035387"/>
    <s v="CF20-OP320-6290-8870"/>
    <s v="CF20"/>
    <s v="OP320"/>
    <s v="6290"/>
    <x v="2"/>
    <s v=" "/>
    <n v="1.05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5387"/>
    <s v="CF20-OP320-6290-8890"/>
    <s v="CF20"/>
    <s v="OP320"/>
    <s v="6290"/>
    <x v="1"/>
    <s v=" "/>
    <n v="2.5099999999999998"/>
    <s v="Clear OP320 Pay and Dept"/>
    <x v="0"/>
    <s v="5_OP320_PD"/>
    <s v="Recipient Acct"/>
    <d v="2008-10-31T00:00:00"/>
    <d v="2008-11-06T00:00:00"/>
    <s v="Yes"/>
    <s v="X Operations-Citrus County"/>
    <x v="9"/>
  </r>
  <r>
    <s v="AA"/>
    <s v="CU00"/>
    <s v="JRNL00035387"/>
    <s v="CF20-OP320-6250-8870"/>
    <s v="CF20"/>
    <s v="OP320"/>
    <s v="6250"/>
    <x v="2"/>
    <s v=" "/>
    <n v="0.84"/>
    <s v="Clear OP320 Pay and Dept"/>
    <x v="0"/>
    <s v="5_OP320_PD"/>
    <s v="Recipient Acct"/>
    <d v="2008-10-31T00:00:00"/>
    <d v="2008-11-06T00:00:00"/>
    <s v="Yes"/>
    <s v="X Operations-Citrus County"/>
    <x v="13"/>
  </r>
  <r>
    <s v="AA"/>
    <s v="CU00"/>
    <s v="JRNL00035387"/>
    <s v="CF20-OP320-6250-8890"/>
    <s v="CF20"/>
    <s v="OP320"/>
    <s v="6250"/>
    <x v="1"/>
    <s v=" "/>
    <n v="2.02"/>
    <s v="Clear OP320 Pay and Dept"/>
    <x v="0"/>
    <s v="5_OP320_PD"/>
    <s v="Recipient Acct"/>
    <d v="2008-10-31T00:00:00"/>
    <d v="2008-11-06T00:00:00"/>
    <s v="Yes"/>
    <s v="X Operations-Citrus County"/>
    <x v="13"/>
  </r>
  <r>
    <s v="AA"/>
    <s v="CU00"/>
    <s v="JRNL00035387"/>
    <s v="CF20-OP320-6240-8890"/>
    <s v="CF20"/>
    <s v="OP320"/>
    <s v="6240"/>
    <x v="1"/>
    <s v=" "/>
    <n v="3.5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387"/>
    <s v="CF20-OP320-6240-8870"/>
    <s v="CF20"/>
    <s v="OP320"/>
    <s v="6240"/>
    <x v="2"/>
    <s v=" "/>
    <n v="1.46"/>
    <s v="Clear OP320 Pay and Dept"/>
    <x v="0"/>
    <s v="5_OP320_PD"/>
    <s v="Recipient Acct"/>
    <d v="2008-10-31T00:00:00"/>
    <d v="2008-11-06T00:00:00"/>
    <s v="Yes"/>
    <s v="X Operations-Citrus County"/>
    <x v="10"/>
  </r>
  <r>
    <s v="AA"/>
    <s v="CU00"/>
    <s v="JRNL00035387"/>
    <s v="CF20-OP320-6220-8870"/>
    <s v="CF20"/>
    <s v="OP320"/>
    <s v="6220"/>
    <x v="2"/>
    <s v=" "/>
    <n v="0.96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5387"/>
    <s v="CF20-OP320-6220-8890"/>
    <s v="CF20"/>
    <s v="OP320"/>
    <s v="6220"/>
    <x v="1"/>
    <s v=" "/>
    <n v="2.2999999999999998"/>
    <s v="Clear OP320 Pay and Dept"/>
    <x v="0"/>
    <s v="5_OP320_PD"/>
    <s v="Recipient Acct"/>
    <d v="2008-10-31T00:00:00"/>
    <d v="2008-11-06T00:00:00"/>
    <s v="Yes"/>
    <s v="X Operations-Citrus County"/>
    <x v="11"/>
  </r>
  <r>
    <s v="AA"/>
    <s v="CU00"/>
    <s v="JRNL00035387"/>
    <s v="CF20-OP320-6210-8870"/>
    <s v="CF20"/>
    <s v="OP320"/>
    <s v="6210"/>
    <x v="2"/>
    <s v=" "/>
    <n v="1.75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387"/>
    <s v="CF20-OP320-6210-8890"/>
    <s v="CF20"/>
    <s v="OP320"/>
    <s v="6210"/>
    <x v="1"/>
    <s v=" "/>
    <n v="4.2"/>
    <s v="Clear OP320 Pay and Dept"/>
    <x v="0"/>
    <s v="5_OP320_PD"/>
    <s v="Recipient Acct"/>
    <d v="2008-10-31T00:00:00"/>
    <d v="2008-11-06T00:00:00"/>
    <s v="Yes"/>
    <s v="X Operations-Citrus County"/>
    <x v="12"/>
  </r>
  <r>
    <s v="AA"/>
    <s v="CU00"/>
    <s v="JRNL00035387"/>
    <s v="CF20-OP320-6120-8870"/>
    <s v="CF20"/>
    <s v="OP320"/>
    <s v="6120"/>
    <x v="2"/>
    <s v=" "/>
    <n v="3.89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387"/>
    <s v="CF20-OP320-6120-8890"/>
    <s v="CF20"/>
    <s v="OP320"/>
    <s v="6120"/>
    <x v="1"/>
    <s v=" "/>
    <n v="9.33"/>
    <s v="Clear OP320 Pay and Dept"/>
    <x v="0"/>
    <s v="5_OP320_PD"/>
    <s v="Recipient Acct"/>
    <d v="2008-10-31T00:00:00"/>
    <d v="2008-11-06T00:00:00"/>
    <s v="Yes"/>
    <s v="X Operations-Citrus County"/>
    <x v="1"/>
  </r>
  <r>
    <s v="AA"/>
    <s v="CU00"/>
    <s v="JRNL00035387"/>
    <s v="CF20-OP320-6110-8890"/>
    <s v="CF20"/>
    <s v="OP320"/>
    <s v="6110"/>
    <x v="1"/>
    <s v=" "/>
    <n v="10.85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5387"/>
    <s v="CF20-OP320-6110-8870"/>
    <s v="CF20"/>
    <s v="OP320"/>
    <s v="6110"/>
    <x v="2"/>
    <s v=" "/>
    <n v="4.5199999999999996"/>
    <s v="Clear OP320 Pay and Dept"/>
    <x v="0"/>
    <s v="5_OP320_PD"/>
    <s v="Recipient Acct"/>
    <d v="2008-10-31T00:00:00"/>
    <d v="2008-11-06T00:00:00"/>
    <s v="Yes"/>
    <s v="X Operations-Citrus County"/>
    <x v="0"/>
  </r>
  <r>
    <s v="AA"/>
    <s v="CU00"/>
    <s v="JRNL00031503"/>
    <s v="CF20-OP320-6390-8870"/>
    <s v="CF20"/>
    <s v="OP320"/>
    <s v="6390"/>
    <x v="2"/>
    <s v=" "/>
    <n v="5.85"/>
    <s v="Clear OP320 Pay and Dept"/>
    <x v="0"/>
    <s v="5_OP320_PD"/>
    <s v="Recipient Acct"/>
    <d v="2008-08-31T00:00:00"/>
    <d v="2008-09-05T00:00:00"/>
    <s v="Yes"/>
    <s v="X Operations-Citrus County"/>
    <x v="7"/>
  </r>
  <r>
    <s v="AA"/>
    <s v="CU00"/>
    <s v="JRNL00031503"/>
    <s v="CF20-OP320-6330-8870"/>
    <s v="CF20"/>
    <s v="OP320"/>
    <s v="6330"/>
    <x v="2"/>
    <s v=" "/>
    <n v="3.3"/>
    <s v="Clear OP320 Pay and Dept"/>
    <x v="0"/>
    <s v="5_OP320_PD"/>
    <s v="Recipient Acct"/>
    <d v="2008-08-31T00:00:00"/>
    <d v="2008-09-05T00:00:00"/>
    <s v="Yes"/>
    <s v="X Operations-Citrus County"/>
    <x v="5"/>
  </r>
  <r>
    <s v="AA"/>
    <s v="CU00"/>
    <s v="JRNL00031503"/>
    <s v="CF20-OP320-6320-8870"/>
    <s v="CF20"/>
    <s v="OP320"/>
    <s v="6320"/>
    <x v="2"/>
    <s v=" "/>
    <n v="20.02"/>
    <s v="Clear OP320 Pay and Dept"/>
    <x v="0"/>
    <s v="5_OP320_PD"/>
    <s v="Recipient Acct"/>
    <d v="2008-08-31T00:00:00"/>
    <d v="2008-09-05T00:00:00"/>
    <s v="Yes"/>
    <s v="X Operations-Citrus County"/>
    <x v="4"/>
  </r>
  <r>
    <s v="AA"/>
    <s v="CU00"/>
    <s v="JRNL00029283"/>
    <s v="CF00-OP300-6230-8900"/>
    <s v="CF00"/>
    <s v="OP300"/>
    <s v="6230"/>
    <x v="4"/>
    <s v=" "/>
    <n v="2.99"/>
    <s v="Clear OP300 Pay and Dept"/>
    <x v="0"/>
    <s v="5_OP300_PD"/>
    <s v="Recipient Acct"/>
    <d v="2008-07-31T00:00:00"/>
    <d v="2008-08-05T00:00:00"/>
    <s v="Yes"/>
    <s v="X Engineering and Measurement"/>
    <x v="14"/>
  </r>
  <r>
    <s v="AA"/>
    <s v="CU00"/>
    <s v="JRNL00029283"/>
    <s v="CF00-OP300-6230-8910"/>
    <s v="CF00"/>
    <s v="OP300"/>
    <s v="6230"/>
    <x v="5"/>
    <s v=" "/>
    <n v="2.4300000000000002"/>
    <s v="Clear OP300 Pay and Dept"/>
    <x v="0"/>
    <s v="5_OP300_PD"/>
    <s v="Recipient Acct"/>
    <d v="2008-07-31T00:00:00"/>
    <d v="2008-08-05T00:00:00"/>
    <s v="Yes"/>
    <s v="X Engineering and Measurement"/>
    <x v="14"/>
  </r>
  <r>
    <s v="AA"/>
    <s v="CU00"/>
    <s v="JRNL00029283"/>
    <s v="CF00-OP300-6230-8940"/>
    <s v="CF00"/>
    <s v="OP300"/>
    <s v="6230"/>
    <x v="6"/>
    <s v=" "/>
    <n v="0.28000000000000003"/>
    <s v="Clear OP300 Pay and Dept"/>
    <x v="0"/>
    <s v="5_OP300_PD"/>
    <s v="Recipient Acct"/>
    <d v="2008-07-31T00:00:00"/>
    <d v="2008-08-05T00:00:00"/>
    <s v="Yes"/>
    <s v="X Engineering and Measurement"/>
    <x v="14"/>
  </r>
  <r>
    <s v="AA"/>
    <s v="CU00"/>
    <s v="JRNL00029283"/>
    <s v="CF00-OP300-6230-8870"/>
    <s v="CF00"/>
    <s v="OP300"/>
    <s v="6230"/>
    <x v="2"/>
    <s v=" "/>
    <n v="2.78"/>
    <s v="Clear OP300 Pay and Dept"/>
    <x v="0"/>
    <s v="5_OP300_PD"/>
    <s v="Recipient Acct"/>
    <d v="2008-07-31T00:00:00"/>
    <d v="2008-08-05T00:00:00"/>
    <s v="Yes"/>
    <s v="X Engineering and Measurement"/>
    <x v="14"/>
  </r>
  <r>
    <s v="AA"/>
    <s v="CU00"/>
    <s v="JRNL00029283"/>
    <s v="CF00-OP300-6220-8890"/>
    <s v="CF00"/>
    <s v="OP300"/>
    <s v="6220"/>
    <x v="1"/>
    <s v=" "/>
    <n v="5.82"/>
    <s v="Clear OP300 Pay and Dept"/>
    <x v="0"/>
    <s v="5_OP300_PD"/>
    <s v="Recipient Acct"/>
    <d v="2008-07-31T00:00:00"/>
    <d v="2008-08-05T00:00:00"/>
    <s v="Yes"/>
    <s v="X Engineering and Measurement"/>
    <x v="11"/>
  </r>
  <r>
    <s v="AA"/>
    <s v="CU00"/>
    <s v="JRNL00029283"/>
    <s v="CF00-OP300-6220-8900"/>
    <s v="CF00"/>
    <s v="OP300"/>
    <s v="6220"/>
    <x v="4"/>
    <s v=" "/>
    <n v="14.18"/>
    <s v="Clear OP300 Pay and Dept"/>
    <x v="0"/>
    <s v="5_OP300_PD"/>
    <s v="Recipient Acct"/>
    <d v="2008-07-31T00:00:00"/>
    <d v="2008-08-05T00:00:00"/>
    <s v="Yes"/>
    <s v="X Engineering and Measurement"/>
    <x v="11"/>
  </r>
  <r>
    <s v="AA"/>
    <s v="CU00"/>
    <s v="JRNL00029283"/>
    <s v="CF00-OP300-6220-8910"/>
    <s v="CF00"/>
    <s v="OP300"/>
    <s v="6220"/>
    <x v="5"/>
    <s v=" "/>
    <n v="11.54"/>
    <s v="Clear OP300 Pay and Dept"/>
    <x v="0"/>
    <s v="5_OP300_PD"/>
    <s v="Recipient Acct"/>
    <d v="2008-07-31T00:00:00"/>
    <d v="2008-08-05T00:00:00"/>
    <s v="Yes"/>
    <s v="X Engineering and Measurement"/>
    <x v="11"/>
  </r>
  <r>
    <s v="AA"/>
    <s v="CU00"/>
    <s v="JRNL00029283"/>
    <s v="CF00-OP300-6220-8940"/>
    <s v="CF00"/>
    <s v="OP300"/>
    <s v="6220"/>
    <x v="6"/>
    <s v=" "/>
    <n v="1.35"/>
    <s v="Clear OP300 Pay and Dept"/>
    <x v="0"/>
    <s v="5_OP300_PD"/>
    <s v="Recipient Acct"/>
    <d v="2008-07-31T00:00:00"/>
    <d v="2008-08-05T00:00:00"/>
    <s v="Yes"/>
    <s v="X Engineering and Measurement"/>
    <x v="11"/>
  </r>
  <r>
    <s v="AA"/>
    <s v="CU00"/>
    <s v="JRNL00029283"/>
    <s v="CF00-OP300-6220-8870"/>
    <s v="CF00"/>
    <s v="OP300"/>
    <s v="6220"/>
    <x v="2"/>
    <s v=" "/>
    <n v="13.21"/>
    <s v="Clear OP300 Pay and Dept"/>
    <x v="0"/>
    <s v="5_OP300_PD"/>
    <s v="Recipient Acct"/>
    <d v="2008-07-31T00:00:00"/>
    <d v="2008-08-05T00:00:00"/>
    <s v="Yes"/>
    <s v="X Engineering and Measurement"/>
    <x v="11"/>
  </r>
  <r>
    <s v="AA"/>
    <s v="CU00"/>
    <s v="JRNL00029283"/>
    <s v="CF00-OP300-6210-8940"/>
    <s v="CF00"/>
    <s v="OP300"/>
    <s v="6210"/>
    <x v="6"/>
    <s v=" "/>
    <n v="3.24"/>
    <s v="Clear OP300 Pay and Dept"/>
    <x v="0"/>
    <s v="5_OP300_PD"/>
    <s v="Recipient Acct"/>
    <d v="2008-07-31T00:00:00"/>
    <d v="2008-08-05T00:00:00"/>
    <s v="Yes"/>
    <s v="X Engineering and Measurement"/>
    <x v="12"/>
  </r>
  <r>
    <s v="AA"/>
    <s v="CU00"/>
    <s v="JRNL00037275"/>
    <s v="CF00-OP300-6250-8870"/>
    <s v="CF00"/>
    <s v="OP300"/>
    <s v="6250"/>
    <x v="2"/>
    <s v=" "/>
    <n v="0.96"/>
    <s v="Clear OP300 Pay and Dept"/>
    <x v="0"/>
    <s v="5_OP300_PD"/>
    <s v="Recipient Acct"/>
    <d v="2008-11-30T00:00:00"/>
    <d v="2008-12-03T00:00:00"/>
    <s v="Yes"/>
    <s v="X Engineering and Measurement"/>
    <x v="13"/>
  </r>
  <r>
    <s v="AA"/>
    <s v="CU00"/>
    <s v="JRNL00037275"/>
    <s v="CF00-OP300-6250-8890"/>
    <s v="CF00"/>
    <s v="OP300"/>
    <s v="6250"/>
    <x v="1"/>
    <s v=" "/>
    <n v="2.68"/>
    <s v="Clear OP300 Pay and Dept"/>
    <x v="0"/>
    <s v="5_OP300_PD"/>
    <s v="Recipient Acct"/>
    <d v="2008-11-30T00:00:00"/>
    <d v="2008-12-03T00:00:00"/>
    <s v="Yes"/>
    <s v="X Engineering and Measurement"/>
    <x v="13"/>
  </r>
  <r>
    <s v="AA"/>
    <s v="CU00"/>
    <s v="JRNL00037275"/>
    <s v="CF00-OP300-6250-8900"/>
    <s v="CF00"/>
    <s v="OP300"/>
    <s v="6250"/>
    <x v="4"/>
    <s v=" "/>
    <n v="3.67"/>
    <s v="Clear OP300 Pay and Dept"/>
    <x v="0"/>
    <s v="5_OP300_PD"/>
    <s v="Recipient Acct"/>
    <d v="2008-11-30T00:00:00"/>
    <d v="2008-12-03T00:00:00"/>
    <s v="Yes"/>
    <s v="X Engineering and Measurement"/>
    <x v="13"/>
  </r>
  <r>
    <s v="AA"/>
    <s v="CU00"/>
    <s v="JRNL00037275"/>
    <s v="CF00-OP300-6240-8870"/>
    <s v="CF00"/>
    <s v="OP300"/>
    <s v="6240"/>
    <x v="2"/>
    <s v=" "/>
    <n v="3.78"/>
    <s v="Clear OP300 Pay and Dept"/>
    <x v="0"/>
    <s v="5_OP300_PD"/>
    <s v="Recipient Acct"/>
    <d v="2008-11-30T00:00:00"/>
    <d v="2008-12-03T00:00:00"/>
    <s v="Yes"/>
    <s v="X Engineering and Measurement"/>
    <x v="10"/>
  </r>
  <r>
    <s v="AA"/>
    <s v="CU00"/>
    <s v="JRNL00037275"/>
    <s v="CF00-OP300-6240-8890"/>
    <s v="CF00"/>
    <s v="OP300"/>
    <s v="6240"/>
    <x v="1"/>
    <s v=" "/>
    <n v="10.54"/>
    <s v="Clear OP300 Pay and Dept"/>
    <x v="0"/>
    <s v="5_OP300_PD"/>
    <s v="Recipient Acct"/>
    <d v="2008-11-30T00:00:00"/>
    <d v="2008-12-03T00:00:00"/>
    <s v="Yes"/>
    <s v="X Engineering and Measurement"/>
    <x v="10"/>
  </r>
  <r>
    <s v="AA"/>
    <s v="CU00"/>
    <s v="JRNL00037275"/>
    <s v="CF00-OP300-6240-8900"/>
    <s v="CF00"/>
    <s v="OP300"/>
    <s v="6240"/>
    <x v="4"/>
    <s v=" "/>
    <n v="14.45"/>
    <s v="Clear OP300 Pay and Dept"/>
    <x v="0"/>
    <s v="5_OP300_PD"/>
    <s v="Recipient Acct"/>
    <d v="2008-11-30T00:00:00"/>
    <d v="2008-12-03T00:00:00"/>
    <s v="Yes"/>
    <s v="X Engineering and Measurement"/>
    <x v="10"/>
  </r>
  <r>
    <s v="AA"/>
    <s v="CU00"/>
    <s v="JRNL00037275"/>
    <s v="CF00-OP300-6240-8910"/>
    <s v="CF00"/>
    <s v="OP300"/>
    <s v="6240"/>
    <x v="5"/>
    <s v=" "/>
    <n v="13.73"/>
    <s v="Clear OP300 Pay and Dept"/>
    <x v="0"/>
    <s v="5_OP300_PD"/>
    <s v="Recipient Acct"/>
    <d v="2008-11-30T00:00:00"/>
    <d v="2008-12-03T00:00:00"/>
    <s v="Yes"/>
    <s v="X Engineering and Measurement"/>
    <x v="10"/>
  </r>
  <r>
    <s v="AA"/>
    <s v="CU00"/>
    <s v="JRNL00037275"/>
    <s v="CF00-OP300-6240-8940"/>
    <s v="CF00"/>
    <s v="OP300"/>
    <s v="6240"/>
    <x v="6"/>
    <s v=" "/>
    <n v="0.81"/>
    <s v="Clear OP300 Pay and Dept"/>
    <x v="0"/>
    <s v="5_OP300_PD"/>
    <s v="Recipient Acct"/>
    <d v="2008-11-30T00:00:00"/>
    <d v="2008-12-03T00:00:00"/>
    <s v="Yes"/>
    <s v="X Engineering and Measurement"/>
    <x v="10"/>
  </r>
  <r>
    <s v="AA"/>
    <s v="CU00"/>
    <s v="JRNL00037275"/>
    <s v="CF00-OP300-6120-8890"/>
    <s v="CF00"/>
    <s v="OP300"/>
    <s v="6120"/>
    <x v="1"/>
    <s v=" "/>
    <n v="5.57"/>
    <s v="Clear OP300 Pay and Dept"/>
    <x v="0"/>
    <s v="5_OP300_PD"/>
    <s v="Recipient Acct"/>
    <d v="2008-11-30T00:00:00"/>
    <d v="2008-12-03T00:00:00"/>
    <s v="Yes"/>
    <s v="X Engineering and Measurement"/>
    <x v="1"/>
  </r>
  <r>
    <s v="AA"/>
    <s v="CU00"/>
    <s v="JRNL00037275"/>
    <s v="CF00-OP300-6120-8900"/>
    <s v="CF00"/>
    <s v="OP300"/>
    <s v="6120"/>
    <x v="4"/>
    <s v=" "/>
    <n v="7.63"/>
    <s v="Clear OP300 Pay and Dept"/>
    <x v="0"/>
    <s v="5_OP300_PD"/>
    <s v="Recipient Acct"/>
    <d v="2008-11-30T00:00:00"/>
    <d v="2008-12-03T00:00:00"/>
    <s v="Yes"/>
    <s v="X Engineering and Measurement"/>
    <x v="1"/>
  </r>
  <r>
    <s v="AA"/>
    <s v="CU00"/>
    <s v="JRNL00037275"/>
    <s v="CF00-OP300-6120-8910"/>
    <s v="CF00"/>
    <s v="OP300"/>
    <s v="6120"/>
    <x v="5"/>
    <s v=" "/>
    <n v="7.25"/>
    <s v="Clear OP300 Pay and Dept"/>
    <x v="0"/>
    <s v="5_OP300_PD"/>
    <s v="Recipient Acct"/>
    <d v="2008-11-30T00:00:00"/>
    <d v="2008-12-03T00:00:00"/>
    <s v="Yes"/>
    <s v="X Engineering and Measurement"/>
    <x v="1"/>
  </r>
  <r>
    <s v="AA"/>
    <s v="CU00"/>
    <s v="JRNL00037275"/>
    <s v="CF00-OP300-6120-8940"/>
    <s v="CF00"/>
    <s v="OP300"/>
    <s v="6120"/>
    <x v="6"/>
    <s v=" "/>
    <n v="0.43"/>
    <s v="Clear OP300 Pay and Dept"/>
    <x v="0"/>
    <s v="5_OP300_PD"/>
    <s v="Recipient Acct"/>
    <d v="2008-11-30T00:00:00"/>
    <d v="2008-12-03T00:00:00"/>
    <s v="Yes"/>
    <s v="X Engineering and Measurement"/>
    <x v="1"/>
  </r>
  <r>
    <s v="AA"/>
    <s v="CU00"/>
    <s v="JRNL00037275"/>
    <s v="CF00-OP300-6120-8870"/>
    <s v="CF00"/>
    <s v="OP300"/>
    <s v="6120"/>
    <x v="2"/>
    <s v=" "/>
    <n v="1.99"/>
    <s v="Clear OP300 Pay and Dept"/>
    <x v="0"/>
    <s v="5_OP300_PD"/>
    <s v="Recipient Acct"/>
    <d v="2008-11-30T00:00:00"/>
    <d v="2008-12-03T00:00:00"/>
    <s v="Yes"/>
    <s v="X Engineering and Measurement"/>
    <x v="1"/>
  </r>
  <r>
    <s v="AA"/>
    <s v="CU00"/>
    <s v="JRNL00035416"/>
    <s v="CF00-OP300-6290-8870"/>
    <s v="CF00"/>
    <s v="OP300"/>
    <s v="6290"/>
    <x v="2"/>
    <s v=" "/>
    <n v="-4.0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7275"/>
    <s v="CF00-OP300-6110-8940"/>
    <s v="CF00"/>
    <s v="OP300"/>
    <s v="6110"/>
    <x v="6"/>
    <s v=" "/>
    <n v="6.23"/>
    <s v="Clear OP300 Pay and Dept"/>
    <x v="0"/>
    <s v="5_OP300_PD"/>
    <s v="Recipient Acct"/>
    <d v="2008-11-30T00:00:00"/>
    <d v="2008-12-03T00:00:00"/>
    <s v="Yes"/>
    <s v="X Engineering and Measurement"/>
    <x v="0"/>
  </r>
  <r>
    <s v="AA"/>
    <s v="CU00"/>
    <s v="JRNL00035416"/>
    <s v="CF00-OP300-6250-8930"/>
    <s v="CF00"/>
    <s v="OP300"/>
    <s v="6250"/>
    <x v="3"/>
    <s v=" "/>
    <n v="-0.28999999999999998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16"/>
    <s v="CF00-OP300-6250-8870"/>
    <s v="CF00"/>
    <s v="OP300"/>
    <s v="6250"/>
    <x v="2"/>
    <s v=" "/>
    <n v="-1.6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16"/>
    <s v="CF00-OP300-6250-8890"/>
    <s v="CF00"/>
    <s v="OP300"/>
    <s v="6250"/>
    <x v="1"/>
    <s v=" "/>
    <n v="-10.07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16"/>
    <s v="CF00-OP300-6250-8900"/>
    <s v="CF00"/>
    <s v="OP300"/>
    <s v="6250"/>
    <x v="4"/>
    <s v=" "/>
    <n v="-13.05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16"/>
    <s v="CF00-OP300-6250-8910"/>
    <s v="CF00"/>
    <s v="OP300"/>
    <s v="6250"/>
    <x v="5"/>
    <s v=" "/>
    <n v="-8.0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16"/>
    <s v="CF00-OP300-6240-8910"/>
    <s v="CF00"/>
    <s v="OP300"/>
    <s v="6240"/>
    <x v="5"/>
    <s v=" "/>
    <n v="-6.87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16"/>
    <s v="CF00-OP300-6240-8930"/>
    <s v="CF00"/>
    <s v="OP300"/>
    <s v="6240"/>
    <x v="3"/>
    <s v=" "/>
    <n v="-0.25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16"/>
    <s v="CF00-OP300-6240-8870"/>
    <s v="CF00"/>
    <s v="OP300"/>
    <s v="6240"/>
    <x v="2"/>
    <s v=" "/>
    <n v="-1.3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16"/>
    <s v="CF00-OP300-6240-8890"/>
    <s v="CF00"/>
    <s v="OP300"/>
    <s v="6240"/>
    <x v="1"/>
    <s v=" "/>
    <n v="-8.630000000000000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16"/>
    <s v="CF00-OP300-6240-8900"/>
    <s v="CF00"/>
    <s v="OP300"/>
    <s v="6240"/>
    <x v="4"/>
    <s v=" "/>
    <n v="-11.19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16"/>
    <s v="CF00-OP300-6210-8900"/>
    <s v="CF00"/>
    <s v="OP300"/>
    <s v="6210"/>
    <x v="4"/>
    <s v=" "/>
    <n v="-49.35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16"/>
    <s v="CF00-OP300-6210-8910"/>
    <s v="CF00"/>
    <s v="OP300"/>
    <s v="6210"/>
    <x v="5"/>
    <s v=" "/>
    <n v="-30.2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16"/>
    <s v="CF00-OP300-6210-8930"/>
    <s v="CF00"/>
    <s v="OP300"/>
    <s v="6210"/>
    <x v="3"/>
    <s v=" "/>
    <n v="-1.1000000000000001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16"/>
    <s v="CF00-OP300-6210-8870"/>
    <s v="CF00"/>
    <s v="OP300"/>
    <s v="6210"/>
    <x v="2"/>
    <s v=" "/>
    <n v="-6.0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16"/>
    <s v="CF00-OP300-6210-8890"/>
    <s v="CF00"/>
    <s v="OP300"/>
    <s v="6210"/>
    <x v="1"/>
    <s v=" "/>
    <n v="-38.07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29283"/>
    <s v="CF00-OP300-6210-8870"/>
    <s v="CF00"/>
    <s v="OP300"/>
    <s v="6210"/>
    <x v="2"/>
    <s v=" "/>
    <n v="31.72"/>
    <s v="Clear OP300 Pay and Dept"/>
    <x v="0"/>
    <s v="5_OP300_PD"/>
    <s v="Recipient Acct"/>
    <d v="2008-07-31T00:00:00"/>
    <d v="2008-08-05T00:00:00"/>
    <s v="Yes"/>
    <s v="X Engineering and Measurement"/>
    <x v="12"/>
  </r>
  <r>
    <s v="AA"/>
    <s v="CU00"/>
    <s v="JRNL00029283"/>
    <s v="CF00-OP300-6210-8890"/>
    <s v="CF00"/>
    <s v="OP300"/>
    <s v="6210"/>
    <x v="1"/>
    <s v=" "/>
    <n v="13.98"/>
    <s v="Clear OP300 Pay and Dept"/>
    <x v="0"/>
    <s v="5_OP300_PD"/>
    <s v="Recipient Acct"/>
    <d v="2008-07-31T00:00:00"/>
    <d v="2008-08-05T00:00:00"/>
    <s v="Yes"/>
    <s v="X Engineering and Measurement"/>
    <x v="12"/>
  </r>
  <r>
    <s v="AA"/>
    <s v="CU00"/>
    <s v="JRNL00029283"/>
    <s v="CF00-OP300-6210-8900"/>
    <s v="CF00"/>
    <s v="OP300"/>
    <s v="6210"/>
    <x v="4"/>
    <s v=" "/>
    <n v="34.08"/>
    <s v="Clear OP300 Pay and Dept"/>
    <x v="0"/>
    <s v="5_OP300_PD"/>
    <s v="Recipient Acct"/>
    <d v="2008-07-31T00:00:00"/>
    <d v="2008-08-05T00:00:00"/>
    <s v="Yes"/>
    <s v="X Engineering and Measurement"/>
    <x v="12"/>
  </r>
  <r>
    <s v="AA"/>
    <s v="CU00"/>
    <s v="JRNL00029283"/>
    <s v="CF00-OP300-6210-8910"/>
    <s v="CF00"/>
    <s v="OP300"/>
    <s v="6210"/>
    <x v="5"/>
    <s v=" "/>
    <n v="27.71"/>
    <s v="Clear OP300 Pay and Dept"/>
    <x v="0"/>
    <s v="5_OP300_PD"/>
    <s v="Recipient Acct"/>
    <d v="2008-07-31T00:00:00"/>
    <d v="2008-08-05T00:00:00"/>
    <s v="Yes"/>
    <s v="X Engineering and Measurement"/>
    <x v="12"/>
  </r>
  <r>
    <s v="AA"/>
    <s v="CU00"/>
    <s v="JRNL00029283"/>
    <s v="CF00-OP300-6110-8940"/>
    <s v="CF00"/>
    <s v="OP300"/>
    <s v="6110"/>
    <x v="6"/>
    <s v=" "/>
    <n v="21.55"/>
    <s v="Clear OP300 Pay and Dept"/>
    <x v="0"/>
    <s v="5_OP300_PD"/>
    <s v="Recipient Acct"/>
    <d v="2008-07-31T00:00:00"/>
    <d v="2008-08-05T00:00:00"/>
    <s v="Yes"/>
    <s v="X Engineering and Measurement"/>
    <x v="0"/>
  </r>
  <r>
    <s v="AA"/>
    <s v="CU00"/>
    <s v="JRNL00029283"/>
    <s v="CF00-OP300-6110-8870"/>
    <s v="CF00"/>
    <s v="OP300"/>
    <s v="6110"/>
    <x v="2"/>
    <s v=" "/>
    <n v="211.14"/>
    <s v="Clear OP300 Pay and Dept"/>
    <x v="0"/>
    <s v="5_OP300_PD"/>
    <s v="Recipient Acct"/>
    <d v="2008-07-31T00:00:00"/>
    <d v="2008-08-05T00:00:00"/>
    <s v="Yes"/>
    <s v="X Engineering and Measurement"/>
    <x v="0"/>
  </r>
  <r>
    <s v="AA"/>
    <s v="CU00"/>
    <s v="JRNL00029283"/>
    <s v="CF00-OP300-6110-8890"/>
    <s v="CF00"/>
    <s v="OP300"/>
    <s v="6110"/>
    <x v="1"/>
    <s v=" "/>
    <n v="93.03"/>
    <s v="Clear OP300 Pay and Dept"/>
    <x v="0"/>
    <s v="5_OP300_PD"/>
    <s v="Recipient Acct"/>
    <d v="2008-07-31T00:00:00"/>
    <d v="2008-08-05T00:00:00"/>
    <s v="Yes"/>
    <s v="X Engineering and Measurement"/>
    <x v="0"/>
  </r>
  <r>
    <s v="AA"/>
    <s v="CU00"/>
    <s v="JRNL00029283"/>
    <s v="CF00-OP300-6110-8900"/>
    <s v="CF00"/>
    <s v="OP300"/>
    <s v="6110"/>
    <x v="4"/>
    <s v=" "/>
    <n v="226.8"/>
    <s v="Clear OP300 Pay and Dept"/>
    <x v="0"/>
    <s v="5_OP300_PD"/>
    <s v="Recipient Acct"/>
    <d v="2008-07-31T00:00:00"/>
    <d v="2008-08-05T00:00:00"/>
    <s v="Yes"/>
    <s v="X Engineering and Measurement"/>
    <x v="0"/>
  </r>
  <r>
    <s v="AA"/>
    <s v="CU00"/>
    <s v="JRNL00029283"/>
    <s v="CF00-OP300-6110-8910"/>
    <s v="CF00"/>
    <s v="OP300"/>
    <s v="6110"/>
    <x v="5"/>
    <s v=" "/>
    <n v="184.44"/>
    <s v="Clear OP300 Pay and Dept"/>
    <x v="0"/>
    <s v="5_OP300_PD"/>
    <s v="Recipient Acct"/>
    <d v="2008-07-31T00:00:00"/>
    <d v="2008-08-05T00:00:00"/>
    <s v="Yes"/>
    <s v="X Engineering and Measurement"/>
    <x v="0"/>
  </r>
  <r>
    <s v="AA"/>
    <s v="CU00"/>
    <s v="JRNL00037275"/>
    <s v="CF00-OP300-6110-8910"/>
    <s v="CF00"/>
    <s v="OP300"/>
    <s v="6110"/>
    <x v="5"/>
    <s v=" "/>
    <n v="106.11"/>
    <s v="Clear OP300 Pay and Dept"/>
    <x v="0"/>
    <s v="5_OP300_PD"/>
    <s v="Recipient Acct"/>
    <d v="2008-11-30T00:00:00"/>
    <d v="2008-12-03T00:00:00"/>
    <s v="Yes"/>
    <s v="X Engineering and Measurement"/>
    <x v="0"/>
  </r>
  <r>
    <s v="AA"/>
    <s v="CU00"/>
    <s v="JRNL00037275"/>
    <s v="CF00-OP300-6110-8870"/>
    <s v="CF00"/>
    <s v="OP300"/>
    <s v="6110"/>
    <x v="2"/>
    <s v=" "/>
    <n v="29.19"/>
    <s v="Clear OP300 Pay and Dept"/>
    <x v="0"/>
    <s v="5_OP300_PD"/>
    <s v="Recipient Acct"/>
    <d v="2008-11-30T00:00:00"/>
    <d v="2008-12-03T00:00:00"/>
    <s v="Yes"/>
    <s v="X Engineering and Measurement"/>
    <x v="0"/>
  </r>
  <r>
    <s v="AA"/>
    <s v="CU00"/>
    <s v="JRNL00037275"/>
    <s v="CF00-OP300-6110-8890"/>
    <s v="CF00"/>
    <s v="OP300"/>
    <s v="6110"/>
    <x v="1"/>
    <s v=" "/>
    <n v="81.510000000000005"/>
    <s v="Clear OP300 Pay and Dept"/>
    <x v="0"/>
    <s v="5_OP300_PD"/>
    <s v="Recipient Acct"/>
    <d v="2008-11-30T00:00:00"/>
    <d v="2008-12-03T00:00:00"/>
    <s v="Yes"/>
    <s v="X Engineering and Measurement"/>
    <x v="0"/>
  </r>
  <r>
    <s v="AA"/>
    <s v="CU00"/>
    <s v="JRNL00037275"/>
    <s v="CF00-OP300-6110-8900"/>
    <s v="CF00"/>
    <s v="OP300"/>
    <s v="6110"/>
    <x v="4"/>
    <s v=" "/>
    <n v="111.73"/>
    <s v="Clear OP300 Pay and Dept"/>
    <x v="0"/>
    <s v="5_OP300_PD"/>
    <s v="Recipient Acct"/>
    <d v="2008-11-30T00:00:00"/>
    <d v="2008-12-03T00:00:00"/>
    <s v="Yes"/>
    <s v="X Engineering and Measurement"/>
    <x v="0"/>
  </r>
  <r>
    <s v="AA"/>
    <s v="CU00"/>
    <s v="JRNL00035416"/>
    <s v="CF00-OP300-6120-8870"/>
    <s v="CF00"/>
    <s v="OP300"/>
    <s v="6120"/>
    <x v="2"/>
    <s v=" "/>
    <n v="-0.02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16"/>
    <s v="CF00-OP300-6120-8890"/>
    <s v="CF00"/>
    <s v="OP300"/>
    <s v="6120"/>
    <x v="1"/>
    <s v=" "/>
    <n v="-0.1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16"/>
    <s v="CF00-OP300-6120-8900"/>
    <s v="CF00"/>
    <s v="OP300"/>
    <s v="6120"/>
    <x v="4"/>
    <s v=" "/>
    <n v="-0.13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16"/>
    <s v="CF00-OP300-6120-8910"/>
    <s v="CF00"/>
    <s v="OP300"/>
    <s v="6120"/>
    <x v="5"/>
    <s v=" "/>
    <n v="-0.08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16"/>
    <s v="CF00-OP300-6110-8910"/>
    <s v="CF00"/>
    <s v="OP300"/>
    <s v="6110"/>
    <x v="5"/>
    <s v=" "/>
    <n v="-162.53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16"/>
    <s v="CF00-OP300-6110-8930"/>
    <s v="CF00"/>
    <s v="OP300"/>
    <s v="6110"/>
    <x v="3"/>
    <s v=" "/>
    <n v="-5.88"/>
    <s v="Clear OP300 Pay and Dept"/>
    <x v="0"/>
    <s v="5_OP300_PD"/>
    <s v="Recipient Acct"/>
    <d v="2008-10-31T00:00:00"/>
    <d v="2008-11-06T00:00:00"/>
    <s v="Yes"/>
    <s v="X Engineering and Measurement"/>
    <x v="0"/>
  </r>
  <r>
    <s v="SYS-AP"/>
    <s v="3000"/>
    <s v="FLJE00018609"/>
    <s v="CF10-FC300-7830-8870"/>
    <s v="CF10"/>
    <s v="FC300"/>
    <s v="7830"/>
    <x v="2"/>
    <s v=""/>
    <n v="370.5"/>
    <s v="CARSONITE COMPOSITES"/>
    <x v="0"/>
    <s v="5124950"/>
    <s v="FVO0039041"/>
    <d v="2008-01-15T00:00:00"/>
    <d v="2008-01-17T00:00:00"/>
    <s v="Yes"/>
    <s v="X Facilities-Florida"/>
    <x v="2"/>
  </r>
  <r>
    <s v="SYS-AP"/>
    <s v="3000"/>
    <s v="FLJE00018609"/>
    <s v="CF10-FC300-7830-8870"/>
    <s v="CF10"/>
    <s v="FC300"/>
    <s v="7830"/>
    <x v="2"/>
    <s v=""/>
    <n v="25.94"/>
    <s v="CARSONITE COMPOSITES"/>
    <x v="0"/>
    <s v="5124950"/>
    <s v="FVO0039041"/>
    <d v="2008-01-15T00:00:00"/>
    <d v="2008-01-17T00:00:00"/>
    <s v="Yes"/>
    <s v="X Facilities-Florida"/>
    <x v="2"/>
  </r>
  <r>
    <s v="SYS-AP"/>
    <s v="3000"/>
    <s v="FLJE00018487"/>
    <s v="CF10-FC300-7830-8870"/>
    <s v="CF10"/>
    <s v="FC300"/>
    <s v="7830"/>
    <x v="2"/>
    <s v=""/>
    <n v="205"/>
    <s v="PIPELINE MAINTENANCE &amp; SERVICE, INC"/>
    <x v="0"/>
    <s v="2299"/>
    <s v="FVO0038925"/>
    <d v="2008-01-08T00:00:00"/>
    <d v="2008-01-09T00:00:00"/>
    <s v="Yes"/>
    <s v="X Facilities-Florida"/>
    <x v="2"/>
  </r>
  <r>
    <s v="AA"/>
    <s v="CU00"/>
    <s v="JRNL00035416"/>
    <s v="CF00-OP300-6110-8870"/>
    <s v="CF00"/>
    <s v="OP300"/>
    <s v="6110"/>
    <x v="2"/>
    <s v=" "/>
    <n v="-32.6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16"/>
    <s v="CF00-OP300-6110-8890"/>
    <s v="CF00"/>
    <s v="OP300"/>
    <s v="6110"/>
    <x v="1"/>
    <s v=" "/>
    <n v="-204.2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16"/>
    <s v="CF00-OP300-6110-8900"/>
    <s v="CF00"/>
    <s v="OP300"/>
    <s v="6110"/>
    <x v="4"/>
    <s v=" "/>
    <n v="-264.79000000000002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3446"/>
    <s v="CF00-OP300-6390-8910"/>
    <s v="CF00"/>
    <s v="OP300"/>
    <s v="6390"/>
    <x v="5"/>
    <s v=" "/>
    <n v="2.3199999999999998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90-8920"/>
    <s v="CF00"/>
    <s v="OP300"/>
    <s v="6390"/>
    <x v="0"/>
    <s v=" "/>
    <n v="0.11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90-8930"/>
    <s v="CF00"/>
    <s v="OP300"/>
    <s v="6390"/>
    <x v="3"/>
    <s v=" "/>
    <n v="0.47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90-8870"/>
    <s v="CF00"/>
    <s v="OP300"/>
    <s v="6390"/>
    <x v="2"/>
    <s v=" "/>
    <n v="0.11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90-8890"/>
    <s v="CF00"/>
    <s v="OP300"/>
    <s v="6390"/>
    <x v="1"/>
    <s v=" "/>
    <n v="2.82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90-8900"/>
    <s v="CF00"/>
    <s v="OP300"/>
    <s v="6390"/>
    <x v="4"/>
    <s v=" "/>
    <n v="3.46"/>
    <s v="Clear OP300 Pay and Dept"/>
    <x v="0"/>
    <s v="5_OP300_PD"/>
    <s v="Recipient Acct"/>
    <d v="2008-09-30T00:00:00"/>
    <d v="2008-10-06T00:00:00"/>
    <s v="Yes"/>
    <s v="X Engineering and Measurement"/>
    <x v="7"/>
  </r>
  <r>
    <s v="AA"/>
    <s v="CU00"/>
    <s v="JRNL00033446"/>
    <s v="CF00-OP300-6330-8910"/>
    <s v="CF00"/>
    <s v="OP300"/>
    <s v="6330"/>
    <x v="5"/>
    <s v=" "/>
    <n v="18.37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30-8920"/>
    <s v="CF00"/>
    <s v="OP300"/>
    <s v="6330"/>
    <x v="0"/>
    <s v=" "/>
    <n v="0.88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30-8930"/>
    <s v="CF00"/>
    <s v="OP300"/>
    <s v="6330"/>
    <x v="3"/>
    <s v=" "/>
    <n v="3.75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30-8870"/>
    <s v="CF00"/>
    <s v="OP300"/>
    <s v="6330"/>
    <x v="2"/>
    <s v=" "/>
    <n v="0.88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30-8890"/>
    <s v="CF00"/>
    <s v="OP300"/>
    <s v="6330"/>
    <x v="1"/>
    <s v=" "/>
    <n v="22.34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30-8900"/>
    <s v="CF00"/>
    <s v="OP300"/>
    <s v="6330"/>
    <x v="4"/>
    <s v=" "/>
    <n v="27.43"/>
    <s v="Clear OP300 Pay and Dept"/>
    <x v="0"/>
    <s v="5_OP300_PD"/>
    <s v="Recipient Acct"/>
    <d v="2008-09-30T00:00:00"/>
    <d v="2008-10-06T00:00:00"/>
    <s v="Yes"/>
    <s v="X Engineering and Measurement"/>
    <x v="5"/>
  </r>
  <r>
    <s v="AA"/>
    <s v="CU00"/>
    <s v="JRNL00033446"/>
    <s v="CF00-OP300-6320-8910"/>
    <s v="CF00"/>
    <s v="OP300"/>
    <s v="6320"/>
    <x v="5"/>
    <s v=" "/>
    <n v="68.2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20-8920"/>
    <s v="CF00"/>
    <s v="OP300"/>
    <s v="6320"/>
    <x v="0"/>
    <s v=" "/>
    <n v="3.27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20-8930"/>
    <s v="CF00"/>
    <s v="OP300"/>
    <s v="6320"/>
    <x v="3"/>
    <s v=" "/>
    <n v="13.91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20-8870"/>
    <s v="CF00"/>
    <s v="OP300"/>
    <s v="6320"/>
    <x v="2"/>
    <s v=" "/>
    <n v="3.27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20-8890"/>
    <s v="CF00"/>
    <s v="OP300"/>
    <s v="6320"/>
    <x v="1"/>
    <s v=" "/>
    <n v="82.94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20-8900"/>
    <s v="CF00"/>
    <s v="OP300"/>
    <s v="6320"/>
    <x v="4"/>
    <s v=" "/>
    <n v="101.83"/>
    <s v="Clear OP300 Pay and Dept"/>
    <x v="0"/>
    <s v="5_OP300_PD"/>
    <s v="Recipient Acct"/>
    <d v="2008-09-30T00:00:00"/>
    <d v="2008-10-06T00:00:00"/>
    <s v="Yes"/>
    <s v="X Engineering and Measurement"/>
    <x v="4"/>
  </r>
  <r>
    <s v="AA"/>
    <s v="CU00"/>
    <s v="JRNL00033446"/>
    <s v="CF00-OP300-6310-8910"/>
    <s v="CF00"/>
    <s v="OP300"/>
    <s v="6310"/>
    <x v="5"/>
    <s v=" "/>
    <n v="131.63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3446"/>
    <s v="CF00-OP300-6310-8920"/>
    <s v="CF00"/>
    <s v="OP300"/>
    <s v="6310"/>
    <x v="0"/>
    <s v=" "/>
    <n v="6.3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3446"/>
    <s v="CF00-OP300-6310-8930"/>
    <s v="CF00"/>
    <s v="OP300"/>
    <s v="6310"/>
    <x v="3"/>
    <s v=" "/>
    <n v="26.84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3446"/>
    <s v="CF00-OP300-6310-8870"/>
    <s v="CF00"/>
    <s v="OP300"/>
    <s v="6310"/>
    <x v="2"/>
    <s v=" "/>
    <n v="6.3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3446"/>
    <s v="CF00-OP300-6310-8890"/>
    <s v="CF00"/>
    <s v="OP300"/>
    <s v="6310"/>
    <x v="1"/>
    <s v=" "/>
    <n v="160.1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3446"/>
    <s v="CF00-OP300-6310-8900"/>
    <s v="CF00"/>
    <s v="OP300"/>
    <s v="6310"/>
    <x v="4"/>
    <s v=" "/>
    <n v="196.56"/>
    <s v="Clear OP300 Pay and Dept"/>
    <x v="0"/>
    <s v="5_OP300_PD"/>
    <s v="Recipient Acct"/>
    <d v="2008-09-30T00:00:00"/>
    <d v="2008-10-06T00:00:00"/>
    <s v="Yes"/>
    <s v="X Engineering and Measurement"/>
    <x v="8"/>
  </r>
  <r>
    <s v="AA"/>
    <s v="CU00"/>
    <s v="JRNL00035438"/>
    <s v="CF00-OP300-6390-8930"/>
    <s v="CF00"/>
    <s v="OP300"/>
    <s v="6390"/>
    <x v="3"/>
    <s v=" "/>
    <n v="0.3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38"/>
    <s v="CF00-OP300-6390-8870"/>
    <s v="CF00"/>
    <s v="OP300"/>
    <s v="6390"/>
    <x v="2"/>
    <s v=" "/>
    <n v="1.92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38"/>
    <s v="CF00-OP300-6390-8890"/>
    <s v="CF00"/>
    <s v="OP300"/>
    <s v="6390"/>
    <x v="1"/>
    <s v=" "/>
    <n v="11.98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38"/>
    <s v="CF00-OP300-6390-8900"/>
    <s v="CF00"/>
    <s v="OP300"/>
    <s v="6390"/>
    <x v="4"/>
    <s v=" "/>
    <n v="15.53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38"/>
    <s v="CF00-OP300-6390-8910"/>
    <s v="CF00"/>
    <s v="OP300"/>
    <s v="6390"/>
    <x v="5"/>
    <s v=" "/>
    <n v="9.529999999999999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438"/>
    <s v="CF00-OP300-6330-8910"/>
    <s v="CF00"/>
    <s v="OP300"/>
    <s v="6330"/>
    <x v="5"/>
    <s v=" "/>
    <n v="19.98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38"/>
    <s v="CF00-OP300-6330-8930"/>
    <s v="CF00"/>
    <s v="OP300"/>
    <s v="6330"/>
    <x v="3"/>
    <s v=" "/>
    <n v="0.72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38"/>
    <s v="CF00-OP300-6330-8870"/>
    <s v="CF00"/>
    <s v="OP300"/>
    <s v="6330"/>
    <x v="2"/>
    <s v=" "/>
    <n v="4.0199999999999996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38"/>
    <s v="CF00-OP300-6330-8890"/>
    <s v="CF00"/>
    <s v="OP300"/>
    <s v="6330"/>
    <x v="1"/>
    <s v=" "/>
    <n v="25.11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438"/>
    <s v="CF00-OP300-6330-8900"/>
    <s v="CF00"/>
    <s v="OP300"/>
    <s v="6330"/>
    <x v="4"/>
    <s v=" "/>
    <n v="32.549999999999997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3446"/>
    <s v="CF00-OP300-6290-8890"/>
    <s v="CF00"/>
    <s v="OP300"/>
    <s v="6290"/>
    <x v="1"/>
    <s v=" "/>
    <n v="-474.12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90-8900"/>
    <s v="CF00"/>
    <s v="OP300"/>
    <s v="6290"/>
    <x v="4"/>
    <s v=" "/>
    <n v="-582.1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90-8910"/>
    <s v="CF00"/>
    <s v="OP300"/>
    <s v="6290"/>
    <x v="5"/>
    <s v=" "/>
    <n v="-389.82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90-8920"/>
    <s v="CF00"/>
    <s v="OP300"/>
    <s v="6290"/>
    <x v="0"/>
    <s v=" "/>
    <n v="-18.670000000000002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90-8930"/>
    <s v="CF00"/>
    <s v="OP300"/>
    <s v="6290"/>
    <x v="3"/>
    <s v=" "/>
    <n v="-79.489999999999995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90-8870"/>
    <s v="CF00"/>
    <s v="OP300"/>
    <s v="6290"/>
    <x v="2"/>
    <s v=" "/>
    <n v="-18.670000000000002"/>
    <s v="Clear OP300 Pay and Dept"/>
    <x v="0"/>
    <s v="5_OP300_PD"/>
    <s v="Recipient Acct"/>
    <d v="2008-09-30T00:00:00"/>
    <d v="2008-10-06T00:00:00"/>
    <s v="Yes"/>
    <s v="X Engineering and Measurement"/>
    <x v="9"/>
  </r>
  <r>
    <s v="AA"/>
    <s v="CU00"/>
    <s v="JRNL00033446"/>
    <s v="CF00-OP300-6250-8890"/>
    <s v="CF00"/>
    <s v="OP300"/>
    <s v="6250"/>
    <x v="1"/>
    <s v=" "/>
    <n v="5.72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50-8900"/>
    <s v="CF00"/>
    <s v="OP300"/>
    <s v="6250"/>
    <x v="4"/>
    <s v=" "/>
    <n v="7.02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50-8910"/>
    <s v="CF00"/>
    <s v="OP300"/>
    <s v="6250"/>
    <x v="5"/>
    <s v=" "/>
    <n v="4.7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50-8920"/>
    <s v="CF00"/>
    <s v="OP300"/>
    <s v="6250"/>
    <x v="0"/>
    <s v=" "/>
    <n v="0.23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50-8930"/>
    <s v="CF00"/>
    <s v="OP300"/>
    <s v="6250"/>
    <x v="3"/>
    <s v=" "/>
    <n v="0.96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50-8870"/>
    <s v="CF00"/>
    <s v="OP300"/>
    <s v="6250"/>
    <x v="2"/>
    <s v=" "/>
    <n v="0.23"/>
    <s v="Clear OP300 Pay and Dept"/>
    <x v="0"/>
    <s v="5_OP300_PD"/>
    <s v="Recipient Acct"/>
    <d v="2008-09-30T00:00:00"/>
    <d v="2008-10-06T00:00:00"/>
    <s v="Yes"/>
    <s v="X Engineering and Measurement"/>
    <x v="13"/>
  </r>
  <r>
    <s v="AA"/>
    <s v="CU00"/>
    <s v="JRNL00033446"/>
    <s v="CF00-OP300-6240-8890"/>
    <s v="CF00"/>
    <s v="OP300"/>
    <s v="6240"/>
    <x v="1"/>
    <s v=" "/>
    <n v="13.75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3446"/>
    <s v="CF00-OP300-6240-8900"/>
    <s v="CF00"/>
    <s v="OP300"/>
    <s v="6240"/>
    <x v="4"/>
    <s v=" "/>
    <n v="16.88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3446"/>
    <s v="CF00-OP300-6240-8910"/>
    <s v="CF00"/>
    <s v="OP300"/>
    <s v="6240"/>
    <x v="5"/>
    <s v=" "/>
    <n v="11.31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3446"/>
    <s v="CF00-OP300-6240-8920"/>
    <s v="CF00"/>
    <s v="OP300"/>
    <s v="6240"/>
    <x v="0"/>
    <s v=" "/>
    <n v="0.54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3446"/>
    <s v="CF00-OP300-6240-8930"/>
    <s v="CF00"/>
    <s v="OP300"/>
    <s v="6240"/>
    <x v="3"/>
    <s v=" "/>
    <n v="2.31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3446"/>
    <s v="CF00-OP300-6240-8870"/>
    <s v="CF00"/>
    <s v="OP300"/>
    <s v="6240"/>
    <x v="2"/>
    <s v=" "/>
    <n v="0.54"/>
    <s v="Clear OP300 Pay and Dept"/>
    <x v="0"/>
    <s v="5_OP300_PD"/>
    <s v="Recipient Acct"/>
    <d v="2008-09-30T00:00:00"/>
    <d v="2008-10-06T00:00:00"/>
    <s v="Yes"/>
    <s v="X Engineering and Measurement"/>
    <x v="10"/>
  </r>
  <r>
    <s v="AA"/>
    <s v="CU00"/>
    <s v="JRNL00035438"/>
    <s v="CF00-OP300-6320-8870"/>
    <s v="CF00"/>
    <s v="OP300"/>
    <s v="6320"/>
    <x v="2"/>
    <s v=" "/>
    <n v="14.93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38"/>
    <s v="CF00-OP300-6320-8890"/>
    <s v="CF00"/>
    <s v="OP300"/>
    <s v="6320"/>
    <x v="1"/>
    <s v=" "/>
    <n v="93.32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38"/>
    <s v="CF00-OP300-6320-8900"/>
    <s v="CF00"/>
    <s v="OP300"/>
    <s v="6320"/>
    <x v="4"/>
    <s v=" "/>
    <n v="120.97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38"/>
    <s v="CF00-OP300-6320-8910"/>
    <s v="CF00"/>
    <s v="OP300"/>
    <s v="6320"/>
    <x v="5"/>
    <s v=" "/>
    <n v="74.25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38"/>
    <s v="CF00-OP300-6320-8930"/>
    <s v="CF00"/>
    <s v="OP300"/>
    <s v="6320"/>
    <x v="3"/>
    <s v=" "/>
    <n v="2.68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438"/>
    <s v="CF00-OP300-6310-8870"/>
    <s v="CF00"/>
    <s v="OP300"/>
    <s v="6310"/>
    <x v="2"/>
    <s v=" "/>
    <n v="17.97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38"/>
    <s v="CF00-OP300-6310-8890"/>
    <s v="CF00"/>
    <s v="OP300"/>
    <s v="6310"/>
    <x v="1"/>
    <s v=" "/>
    <n v="112.29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38"/>
    <s v="CF00-OP300-6310-8900"/>
    <s v="CF00"/>
    <s v="OP300"/>
    <s v="6310"/>
    <x v="4"/>
    <s v=" "/>
    <n v="145.55000000000001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38"/>
    <s v="CF00-OP300-6310-8910"/>
    <s v="CF00"/>
    <s v="OP300"/>
    <s v="6310"/>
    <x v="5"/>
    <s v=" "/>
    <n v="89.34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38"/>
    <s v="CF00-OP300-6310-8930"/>
    <s v="CF00"/>
    <s v="OP300"/>
    <s v="6310"/>
    <x v="3"/>
    <s v=" "/>
    <n v="3.23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438"/>
    <s v="CF00-OP300-6290-8930"/>
    <s v="CF00"/>
    <s v="OP300"/>
    <s v="6290"/>
    <x v="3"/>
    <s v=" "/>
    <n v="0.73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38"/>
    <s v="CF00-OP300-6290-8870"/>
    <s v="CF00"/>
    <s v="OP300"/>
    <s v="6290"/>
    <x v="2"/>
    <s v=" "/>
    <n v="4.0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38"/>
    <s v="CF00-OP300-6290-8890"/>
    <s v="CF00"/>
    <s v="OP300"/>
    <s v="6290"/>
    <x v="1"/>
    <s v=" "/>
    <n v="25.2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38"/>
    <s v="CF00-OP300-6290-8900"/>
    <s v="CF00"/>
    <s v="OP300"/>
    <s v="6290"/>
    <x v="4"/>
    <s v=" "/>
    <n v="32.71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38"/>
    <s v="CF00-OP300-6290-8910"/>
    <s v="CF00"/>
    <s v="OP300"/>
    <s v="6290"/>
    <x v="5"/>
    <s v=" "/>
    <n v="20.079999999999998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438"/>
    <s v="CF00-OP300-6250-8910"/>
    <s v="CF00"/>
    <s v="OP300"/>
    <s v="6250"/>
    <x v="5"/>
    <s v=" "/>
    <n v="8.0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38"/>
    <s v="CF00-OP300-6250-8930"/>
    <s v="CF00"/>
    <s v="OP300"/>
    <s v="6250"/>
    <x v="3"/>
    <s v=" "/>
    <n v="0.28999999999999998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3446"/>
    <s v="CF00-OP300-6110-8930"/>
    <s v="CF00"/>
    <s v="OP300"/>
    <s v="6110"/>
    <x v="3"/>
    <s v=" "/>
    <n v="11.2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5438"/>
    <s v="CF00-OP300-6250-8870"/>
    <s v="CF00"/>
    <s v="OP300"/>
    <s v="6250"/>
    <x v="2"/>
    <s v=" "/>
    <n v="1.6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38"/>
    <s v="CF00-OP300-6250-8890"/>
    <s v="CF00"/>
    <s v="OP300"/>
    <s v="6250"/>
    <x v="1"/>
    <s v=" "/>
    <n v="10.07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438"/>
    <s v="CF00-OP300-6250-8900"/>
    <s v="CF00"/>
    <s v="OP300"/>
    <s v="6250"/>
    <x v="4"/>
    <s v=" "/>
    <n v="13.05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3446"/>
    <s v="CF00-OP300-6110-8870"/>
    <s v="CF00"/>
    <s v="OP300"/>
    <s v="6110"/>
    <x v="2"/>
    <s v=" "/>
    <n v="2.63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3446"/>
    <s v="CF00-OP300-6110-8890"/>
    <s v="CF00"/>
    <s v="OP300"/>
    <s v="6110"/>
    <x v="1"/>
    <s v=" "/>
    <n v="66.8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3446"/>
    <s v="CF00-OP300-6110-8900"/>
    <s v="CF00"/>
    <s v="OP300"/>
    <s v="6110"/>
    <x v="4"/>
    <s v=" "/>
    <n v="82.01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3446"/>
    <s v="CF00-OP300-6110-8910"/>
    <s v="CF00"/>
    <s v="OP300"/>
    <s v="6110"/>
    <x v="5"/>
    <s v=" "/>
    <n v="54.92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3446"/>
    <s v="CF00-OP300-6110-8920"/>
    <s v="CF00"/>
    <s v="OP300"/>
    <s v="6110"/>
    <x v="0"/>
    <s v=" "/>
    <n v="2.63"/>
    <s v="Clear OP300 Pay and Dept"/>
    <x v="0"/>
    <s v="5_OP300_PD"/>
    <s v="Recipient Acct"/>
    <d v="2008-09-30T00:00:00"/>
    <d v="2008-10-06T00:00:00"/>
    <s v="Yes"/>
    <s v="X Engineering and Measurement"/>
    <x v="0"/>
  </r>
  <r>
    <s v="AA"/>
    <s v="CU00"/>
    <s v="JRNL00035387"/>
    <s v="CF00-OP300-6390-8870"/>
    <s v="CF00"/>
    <s v="OP300"/>
    <s v="6390"/>
    <x v="2"/>
    <s v=" "/>
    <n v="1.92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387"/>
    <s v="CF00-OP300-6390-8890"/>
    <s v="CF00"/>
    <s v="OP300"/>
    <s v="6390"/>
    <x v="1"/>
    <s v=" "/>
    <n v="11.98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387"/>
    <s v="CF00-OP300-6390-8900"/>
    <s v="CF00"/>
    <s v="OP300"/>
    <s v="6390"/>
    <x v="4"/>
    <s v=" "/>
    <n v="15.53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387"/>
    <s v="CF00-OP300-6390-8910"/>
    <s v="CF00"/>
    <s v="OP300"/>
    <s v="6390"/>
    <x v="5"/>
    <s v=" "/>
    <n v="9.529999999999999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387"/>
    <s v="CF00-OP300-6390-8930"/>
    <s v="CF00"/>
    <s v="OP300"/>
    <s v="6390"/>
    <x v="3"/>
    <s v=" "/>
    <n v="0.34"/>
    <s v="Clear OP300 Pay and Dept"/>
    <x v="0"/>
    <s v="5_OP300_PD"/>
    <s v="Recipient Acct"/>
    <d v="2008-10-31T00:00:00"/>
    <d v="2008-11-06T00:00:00"/>
    <s v="Yes"/>
    <s v="X Engineering and Measurement"/>
    <x v="7"/>
  </r>
  <r>
    <s v="AA"/>
    <s v="CU00"/>
    <s v="JRNL00035387"/>
    <s v="CF00-OP300-6330-8930"/>
    <s v="CF00"/>
    <s v="OP300"/>
    <s v="6330"/>
    <x v="3"/>
    <s v=" "/>
    <n v="0.72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387"/>
    <s v="CF00-OP300-6330-8870"/>
    <s v="CF00"/>
    <s v="OP300"/>
    <s v="6330"/>
    <x v="2"/>
    <s v=" "/>
    <n v="4.0199999999999996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387"/>
    <s v="CF00-OP300-6330-8890"/>
    <s v="CF00"/>
    <s v="OP300"/>
    <s v="6330"/>
    <x v="1"/>
    <s v=" "/>
    <n v="25.11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387"/>
    <s v="CF00-OP300-6330-8900"/>
    <s v="CF00"/>
    <s v="OP300"/>
    <s v="6330"/>
    <x v="4"/>
    <s v=" "/>
    <n v="32.549999999999997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387"/>
    <s v="CF00-OP300-6330-8910"/>
    <s v="CF00"/>
    <s v="OP300"/>
    <s v="6330"/>
    <x v="5"/>
    <s v=" "/>
    <n v="19.98"/>
    <s v="Clear OP300 Pay and Dept"/>
    <x v="0"/>
    <s v="5_OP300_PD"/>
    <s v="Recipient Acct"/>
    <d v="2008-10-31T00:00:00"/>
    <d v="2008-11-06T00:00:00"/>
    <s v="Yes"/>
    <s v="X Engineering and Measurement"/>
    <x v="5"/>
  </r>
  <r>
    <s v="AA"/>
    <s v="CU00"/>
    <s v="JRNL00035387"/>
    <s v="CF00-OP300-6320-8910"/>
    <s v="CF00"/>
    <s v="OP300"/>
    <s v="6320"/>
    <x v="5"/>
    <s v=" "/>
    <n v="74.25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387"/>
    <s v="CF00-OP300-6320-8930"/>
    <s v="CF00"/>
    <s v="OP300"/>
    <s v="6320"/>
    <x v="3"/>
    <s v=" "/>
    <n v="2.68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387"/>
    <s v="CF00-OP300-6320-8870"/>
    <s v="CF00"/>
    <s v="OP300"/>
    <s v="6320"/>
    <x v="2"/>
    <s v=" "/>
    <n v="14.93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387"/>
    <s v="CF00-OP300-6320-8890"/>
    <s v="CF00"/>
    <s v="OP300"/>
    <s v="6320"/>
    <x v="1"/>
    <s v=" "/>
    <n v="93.32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387"/>
    <s v="CF00-OP300-6320-8900"/>
    <s v="CF00"/>
    <s v="OP300"/>
    <s v="6320"/>
    <x v="4"/>
    <s v=" "/>
    <n v="120.97"/>
    <s v="Clear OP300 Pay and Dept"/>
    <x v="0"/>
    <s v="5_OP300_PD"/>
    <s v="Recipient Acct"/>
    <d v="2008-10-31T00:00:00"/>
    <d v="2008-11-06T00:00:00"/>
    <s v="Yes"/>
    <s v="X Engineering and Measurement"/>
    <x v="4"/>
  </r>
  <r>
    <s v="AA"/>
    <s v="CU00"/>
    <s v="JRNL00035387"/>
    <s v="CF00-OP300-6310-8900"/>
    <s v="CF00"/>
    <s v="OP300"/>
    <s v="6310"/>
    <x v="4"/>
    <s v=" "/>
    <n v="145.55000000000001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387"/>
    <s v="CF00-OP300-6310-8910"/>
    <s v="CF00"/>
    <s v="OP300"/>
    <s v="6310"/>
    <x v="5"/>
    <s v=" "/>
    <n v="89.34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387"/>
    <s v="CF00-OP300-6310-8930"/>
    <s v="CF00"/>
    <s v="OP300"/>
    <s v="6310"/>
    <x v="3"/>
    <s v=" "/>
    <n v="3.23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387"/>
    <s v="CF00-OP300-6310-8870"/>
    <s v="CF00"/>
    <s v="OP300"/>
    <s v="6310"/>
    <x v="2"/>
    <s v=" "/>
    <n v="17.97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387"/>
    <s v="CF00-OP300-6310-8890"/>
    <s v="CF00"/>
    <s v="OP300"/>
    <s v="6310"/>
    <x v="1"/>
    <s v=" "/>
    <n v="112.29"/>
    <s v="Clear OP300 Pay and Dept"/>
    <x v="0"/>
    <s v="5_OP300_PD"/>
    <s v="Recipient Acct"/>
    <d v="2008-10-31T00:00:00"/>
    <d v="2008-11-06T00:00:00"/>
    <s v="Yes"/>
    <s v="X Engineering and Measurement"/>
    <x v="8"/>
  </r>
  <r>
    <s v="AA"/>
    <s v="CU00"/>
    <s v="JRNL00035387"/>
    <s v="CF00-OP300-6290-8890"/>
    <s v="CF00"/>
    <s v="OP300"/>
    <s v="6290"/>
    <x v="1"/>
    <s v=" "/>
    <n v="25.2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387"/>
    <s v="CF00-OP300-6290-8900"/>
    <s v="CF00"/>
    <s v="OP300"/>
    <s v="6290"/>
    <x v="4"/>
    <s v=" "/>
    <n v="32.71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387"/>
    <s v="CF00-OP300-6290-8910"/>
    <s v="CF00"/>
    <s v="OP300"/>
    <s v="6290"/>
    <x v="5"/>
    <s v=" "/>
    <n v="20.079999999999998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387"/>
    <s v="CF00-OP300-6290-8930"/>
    <s v="CF00"/>
    <s v="OP300"/>
    <s v="6290"/>
    <x v="3"/>
    <s v=" "/>
    <n v="0.73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387"/>
    <s v="CF00-OP300-6290-8870"/>
    <s v="CF00"/>
    <s v="OP300"/>
    <s v="6290"/>
    <x v="2"/>
    <s v=" "/>
    <n v="4.04"/>
    <s v="Clear OP300 Pay and Dept"/>
    <x v="0"/>
    <s v="5_OP300_PD"/>
    <s v="Recipient Acct"/>
    <d v="2008-10-31T00:00:00"/>
    <d v="2008-11-06T00:00:00"/>
    <s v="Yes"/>
    <s v="X Engineering and Measurement"/>
    <x v="9"/>
  </r>
  <r>
    <s v="AA"/>
    <s v="CU00"/>
    <s v="JRNL00035387"/>
    <s v="CF00-OP300-6250-8870"/>
    <s v="CF00"/>
    <s v="OP300"/>
    <s v="6250"/>
    <x v="2"/>
    <s v=" "/>
    <n v="1.6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387"/>
    <s v="CF00-OP300-6250-8890"/>
    <s v="CF00"/>
    <s v="OP300"/>
    <s v="6250"/>
    <x v="1"/>
    <s v=" "/>
    <n v="10.07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387"/>
    <s v="CF00-OP300-6250-8900"/>
    <s v="CF00"/>
    <s v="OP300"/>
    <s v="6250"/>
    <x v="4"/>
    <s v=" "/>
    <n v="13.05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387"/>
    <s v="CF00-OP300-6250-8910"/>
    <s v="CF00"/>
    <s v="OP300"/>
    <s v="6250"/>
    <x v="5"/>
    <s v=" "/>
    <n v="8.01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387"/>
    <s v="CF00-OP300-6250-8930"/>
    <s v="CF00"/>
    <s v="OP300"/>
    <s v="6250"/>
    <x v="3"/>
    <s v=" "/>
    <n v="0.28999999999999998"/>
    <s v="Clear OP300 Pay and Dept"/>
    <x v="0"/>
    <s v="5_OP300_PD"/>
    <s v="Recipient Acct"/>
    <d v="2008-10-31T00:00:00"/>
    <d v="2008-11-06T00:00:00"/>
    <s v="Yes"/>
    <s v="X Engineering and Measurement"/>
    <x v="13"/>
  </r>
  <r>
    <s v="AA"/>
    <s v="CU00"/>
    <s v="JRNL00035387"/>
    <s v="CF00-OP300-6240-8870"/>
    <s v="CF00"/>
    <s v="OP300"/>
    <s v="6240"/>
    <x v="2"/>
    <s v=" "/>
    <n v="1.3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387"/>
    <s v="CF00-OP300-6240-8890"/>
    <s v="CF00"/>
    <s v="OP300"/>
    <s v="6240"/>
    <x v="1"/>
    <s v=" "/>
    <n v="8.630000000000000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387"/>
    <s v="CF00-OP300-6240-8900"/>
    <s v="CF00"/>
    <s v="OP300"/>
    <s v="6240"/>
    <x v="4"/>
    <s v=" "/>
    <n v="11.19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387"/>
    <s v="CF00-OP300-6240-8910"/>
    <s v="CF00"/>
    <s v="OP300"/>
    <s v="6240"/>
    <x v="5"/>
    <s v=" "/>
    <n v="6.87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387"/>
    <s v="CF00-OP300-6240-8930"/>
    <s v="CF00"/>
    <s v="OP300"/>
    <s v="6240"/>
    <x v="3"/>
    <s v=" "/>
    <n v="0.25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387"/>
    <s v="CF00-OP300-6210-8930"/>
    <s v="CF00"/>
    <s v="OP300"/>
    <s v="6210"/>
    <x v="3"/>
    <s v=" "/>
    <n v="1.1000000000000001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387"/>
    <s v="CF00-OP300-6210-8870"/>
    <s v="CF00"/>
    <s v="OP300"/>
    <s v="6210"/>
    <x v="2"/>
    <s v=" "/>
    <n v="6.0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387"/>
    <s v="CF00-OP300-6210-8890"/>
    <s v="CF00"/>
    <s v="OP300"/>
    <s v="6210"/>
    <x v="1"/>
    <s v=" "/>
    <n v="38.07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387"/>
    <s v="CF00-OP300-6210-8900"/>
    <s v="CF00"/>
    <s v="OP300"/>
    <s v="6210"/>
    <x v="4"/>
    <s v=" "/>
    <n v="49.35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387"/>
    <s v="CF00-OP300-6210-8910"/>
    <s v="CF00"/>
    <s v="OP300"/>
    <s v="6210"/>
    <x v="5"/>
    <s v=" "/>
    <n v="30.2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387"/>
    <s v="CF00-OP300-6120-8900"/>
    <s v="CF00"/>
    <s v="OP300"/>
    <s v="6120"/>
    <x v="4"/>
    <s v=" "/>
    <n v="0.13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387"/>
    <s v="CF00-OP300-6120-8910"/>
    <s v="CF00"/>
    <s v="OP300"/>
    <s v="6120"/>
    <x v="5"/>
    <s v=" "/>
    <n v="0.08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387"/>
    <s v="CF00-OP300-6120-8870"/>
    <s v="CF00"/>
    <s v="OP300"/>
    <s v="6120"/>
    <x v="2"/>
    <s v=" "/>
    <n v="0.02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387"/>
    <s v="CF00-OP300-6120-8890"/>
    <s v="CF00"/>
    <s v="OP300"/>
    <s v="6120"/>
    <x v="1"/>
    <s v=" "/>
    <n v="0.1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387"/>
    <s v="CF00-OP300-6110-8890"/>
    <s v="CF00"/>
    <s v="OP300"/>
    <s v="6110"/>
    <x v="1"/>
    <s v=" "/>
    <n v="204.2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387"/>
    <s v="CF00-OP300-6110-8900"/>
    <s v="CF00"/>
    <s v="OP300"/>
    <s v="6110"/>
    <x v="4"/>
    <s v=" "/>
    <n v="264.79000000000002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387"/>
    <s v="CF00-OP300-6110-8910"/>
    <s v="CF00"/>
    <s v="OP300"/>
    <s v="6110"/>
    <x v="5"/>
    <s v=" "/>
    <n v="162.53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387"/>
    <s v="CF00-OP300-6110-8930"/>
    <s v="CF00"/>
    <s v="OP300"/>
    <s v="6110"/>
    <x v="3"/>
    <s v=" "/>
    <n v="5.8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387"/>
    <s v="CF20-OP310-6120-8890"/>
    <s v="CF20"/>
    <s v="OP310"/>
    <s v="6120"/>
    <x v="1"/>
    <s v=" "/>
    <n v="3.8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20-OP310-6120-8940"/>
    <s v="CF20"/>
    <s v="OP310"/>
    <s v="6120"/>
    <x v="6"/>
    <s v=" "/>
    <n v="2.59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00-OP310-6210-8870"/>
    <s v="CF00"/>
    <s v="OP310"/>
    <s v="6210"/>
    <x v="2"/>
    <s v=" "/>
    <n v="0.56000000000000005"/>
    <s v="Clear OP310 Pay and Dept"/>
    <x v="0"/>
    <s v="5_OP310_PD"/>
    <s v="Recipient Acct"/>
    <d v="2008-10-31T00:00:00"/>
    <d v="2008-11-06T00:00:00"/>
    <s v="Yes"/>
    <s v="X Operations-Tri-County"/>
    <x v="12"/>
  </r>
  <r>
    <s v="AA"/>
    <s v="CU00"/>
    <s v="JRNL00035387"/>
    <s v="CF10-OP310-6120-8870"/>
    <s v="CF10"/>
    <s v="OP310"/>
    <s v="6120"/>
    <x v="2"/>
    <s v=" "/>
    <n v="164.55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10-OP310-6120-8920"/>
    <s v="CF10"/>
    <s v="OP310"/>
    <s v="6120"/>
    <x v="0"/>
    <s v=" "/>
    <n v="6.72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20-OP310-6110-8890"/>
    <s v="CF20"/>
    <s v="OP310"/>
    <s v="6110"/>
    <x v="1"/>
    <s v=" "/>
    <n v="4.9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20-OP310-6110-8940"/>
    <s v="CF20"/>
    <s v="OP310"/>
    <s v="6110"/>
    <x v="6"/>
    <s v=" "/>
    <n v="3.31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00-OP310-6120-8870"/>
    <s v="CF00"/>
    <s v="OP310"/>
    <s v="6120"/>
    <x v="2"/>
    <s v=" "/>
    <n v="50.87"/>
    <s v="Clear OP310 Pay and Dept"/>
    <x v="0"/>
    <s v="5_OP310_PD"/>
    <s v="Recipient Acct"/>
    <d v="2008-10-31T00:00:00"/>
    <d v="2008-11-06T00:00:00"/>
    <s v="Yes"/>
    <s v="X Operations-Tri-County"/>
    <x v="1"/>
  </r>
  <r>
    <s v="AA"/>
    <s v="CU00"/>
    <s v="JRNL00035387"/>
    <s v="CF10-OP310-6110-8870"/>
    <s v="CF10"/>
    <s v="OP310"/>
    <s v="6110"/>
    <x v="2"/>
    <s v=" "/>
    <n v="209.93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10-OP310-6110-8920"/>
    <s v="CF10"/>
    <s v="OP310"/>
    <s v="6110"/>
    <x v="0"/>
    <s v=" "/>
    <n v="8.57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10-OP310-6110-8930"/>
    <s v="CF10"/>
    <s v="OP310"/>
    <s v="6110"/>
    <x v="3"/>
    <s v=" "/>
    <n v="89.68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10-OP310-6110-8940"/>
    <s v="CF10"/>
    <s v="OP310"/>
    <s v="6110"/>
    <x v="6"/>
    <s v=" "/>
    <n v="12.7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5387"/>
    <s v="CF00-OP310-6110-8870"/>
    <s v="CF00"/>
    <s v="OP310"/>
    <s v="6110"/>
    <x v="2"/>
    <s v=" "/>
    <n v="64.900000000000006"/>
    <s v="Clear OP310 Pay and Dept"/>
    <x v="0"/>
    <s v="5_OP310_PD"/>
    <s v="Recipient Acct"/>
    <d v="2008-10-31T00:00:00"/>
    <d v="2008-11-06T00:00:00"/>
    <s v="Yes"/>
    <s v="X Operations-Tri-County"/>
    <x v="0"/>
  </r>
  <r>
    <s v="AA"/>
    <s v="CU00"/>
    <s v="JRNL00031503"/>
    <s v="CF10-OP310-6390-8920"/>
    <s v="CF10"/>
    <s v="OP310"/>
    <s v="6390"/>
    <x v="0"/>
    <s v=" "/>
    <n v="1.31"/>
    <s v="Clear OP310 Pay and Dept"/>
    <x v="0"/>
    <s v="5_OP310_PD"/>
    <s v="Recipient Acct"/>
    <d v="2008-08-31T00:00:00"/>
    <d v="2008-09-05T00:00:00"/>
    <s v="Yes"/>
    <s v="X Operations-Tri-County"/>
    <x v="7"/>
  </r>
  <r>
    <s v="AA"/>
    <s v="CU00"/>
    <s v="JRNL00031503"/>
    <s v="CF10-OP310-6390-8930"/>
    <s v="CF10"/>
    <s v="OP310"/>
    <s v="6390"/>
    <x v="3"/>
    <s v=" "/>
    <n v="35.72"/>
    <s v="Clear OP310 Pay and Dept"/>
    <x v="0"/>
    <s v="5_OP310_PD"/>
    <s v="Recipient Acct"/>
    <d v="2008-08-31T00:00:00"/>
    <d v="2008-09-05T00:00:00"/>
    <s v="Yes"/>
    <s v="X Operations-Tri-County"/>
    <x v="7"/>
  </r>
  <r>
    <s v="AA"/>
    <s v="CU00"/>
    <s v="JRNL00031503"/>
    <s v="CF10-OP310-6390-8870"/>
    <s v="CF10"/>
    <s v="OP310"/>
    <s v="6390"/>
    <x v="2"/>
    <s v=" "/>
    <n v="124.8"/>
    <s v="Clear OP310 Pay and Dept"/>
    <x v="0"/>
    <s v="5_OP310_PD"/>
    <s v="Recipient Acct"/>
    <d v="2008-08-31T00:00:00"/>
    <d v="2008-09-05T00:00:00"/>
    <s v="Yes"/>
    <s v="X Operations-Tri-County"/>
    <x v="7"/>
  </r>
  <r>
    <s v="AA"/>
    <s v="CU00"/>
    <s v="JRNL00031503"/>
    <s v="CF10-OP310-6330-8870"/>
    <s v="CF10"/>
    <s v="OP310"/>
    <s v="6330"/>
    <x v="2"/>
    <s v=" "/>
    <n v="50.31"/>
    <s v="Clear OP310 Pay and Dept"/>
    <x v="0"/>
    <s v="5_OP310_PD"/>
    <s v="Recipient Acct"/>
    <d v="2008-08-31T00:00:00"/>
    <d v="2008-09-05T00:00:00"/>
    <s v="Yes"/>
    <s v="X Operations-Tri-County"/>
    <x v="5"/>
  </r>
  <r>
    <s v="AA"/>
    <s v="CU00"/>
    <s v="JRNL00035387"/>
    <s v="CF00-OP300-6110-8870"/>
    <s v="CF00"/>
    <s v="OP300"/>
    <s v="6110"/>
    <x v="2"/>
    <s v=" "/>
    <n v="32.6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38"/>
    <s v="CF00-OP300-6240-8870"/>
    <s v="CF00"/>
    <s v="OP300"/>
    <s v="6240"/>
    <x v="2"/>
    <s v=" "/>
    <n v="1.3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38"/>
    <s v="CF00-OP300-6240-8890"/>
    <s v="CF00"/>
    <s v="OP300"/>
    <s v="6240"/>
    <x v="1"/>
    <s v=" "/>
    <n v="8.6300000000000008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38"/>
    <s v="CF00-OP300-6240-8900"/>
    <s v="CF00"/>
    <s v="OP300"/>
    <s v="6240"/>
    <x v="4"/>
    <s v=" "/>
    <n v="11.19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38"/>
    <s v="CF00-OP300-6240-8910"/>
    <s v="CF00"/>
    <s v="OP300"/>
    <s v="6240"/>
    <x v="5"/>
    <s v=" "/>
    <n v="6.87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38"/>
    <s v="CF00-OP300-6240-8930"/>
    <s v="CF00"/>
    <s v="OP300"/>
    <s v="6240"/>
    <x v="3"/>
    <s v=" "/>
    <n v="0.25"/>
    <s v="Clear OP300 Pay and Dept"/>
    <x v="0"/>
    <s v="5_OP300_PD"/>
    <s v="Recipient Acct"/>
    <d v="2008-10-31T00:00:00"/>
    <d v="2008-11-06T00:00:00"/>
    <s v="Yes"/>
    <s v="X Engineering and Measurement"/>
    <x v="10"/>
  </r>
  <r>
    <s v="AA"/>
    <s v="CU00"/>
    <s v="JRNL00035438"/>
    <s v="CF00-OP300-6210-8930"/>
    <s v="CF00"/>
    <s v="OP300"/>
    <s v="6210"/>
    <x v="3"/>
    <s v=" "/>
    <n v="1.1000000000000001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38"/>
    <s v="CF00-OP300-6210-8870"/>
    <s v="CF00"/>
    <s v="OP300"/>
    <s v="6210"/>
    <x v="2"/>
    <s v=" "/>
    <n v="6.0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38"/>
    <s v="CF00-OP300-6210-8890"/>
    <s v="CF00"/>
    <s v="OP300"/>
    <s v="6210"/>
    <x v="1"/>
    <s v=" "/>
    <n v="38.07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38"/>
    <s v="CF00-OP300-6210-8900"/>
    <s v="CF00"/>
    <s v="OP300"/>
    <s v="6210"/>
    <x v="4"/>
    <s v=" "/>
    <n v="49.35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38"/>
    <s v="CF00-OP300-6210-8910"/>
    <s v="CF00"/>
    <s v="OP300"/>
    <s v="6210"/>
    <x v="5"/>
    <s v=" "/>
    <n v="30.29"/>
    <s v="Clear OP300 Pay and Dept"/>
    <x v="0"/>
    <s v="5_OP300_PD"/>
    <s v="Recipient Acct"/>
    <d v="2008-10-31T00:00:00"/>
    <d v="2008-11-06T00:00:00"/>
    <s v="Yes"/>
    <s v="X Engineering and Measurement"/>
    <x v="12"/>
  </r>
  <r>
    <s v="AA"/>
    <s v="CU00"/>
    <s v="JRNL00035438"/>
    <s v="CF00-OP300-6120-8900"/>
    <s v="CF00"/>
    <s v="OP300"/>
    <s v="6120"/>
    <x v="4"/>
    <s v=" "/>
    <n v="0.13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38"/>
    <s v="CF00-OP300-6120-8910"/>
    <s v="CF00"/>
    <s v="OP300"/>
    <s v="6120"/>
    <x v="5"/>
    <s v=" "/>
    <n v="0.08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38"/>
    <s v="CF00-OP300-6120-8870"/>
    <s v="CF00"/>
    <s v="OP300"/>
    <s v="6120"/>
    <x v="2"/>
    <s v=" "/>
    <n v="0.02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5438"/>
    <s v="CF00-OP300-6120-8890"/>
    <s v="CF00"/>
    <s v="OP300"/>
    <s v="6120"/>
    <x v="1"/>
    <s v=" "/>
    <n v="0.1"/>
    <s v="Clear OP300 Pay and Dept"/>
    <x v="0"/>
    <s v="5_OP300_PD"/>
    <s v="Recipient Acct"/>
    <d v="2008-10-31T00:00:00"/>
    <d v="2008-11-06T00:00:00"/>
    <s v="Yes"/>
    <s v="X Engineering and Measurement"/>
    <x v="1"/>
  </r>
  <r>
    <s v="AA"/>
    <s v="CU00"/>
    <s v="JRNL00031503"/>
    <s v="CF10-OP310-6330-8920"/>
    <s v="CF10"/>
    <s v="OP310"/>
    <s v="6330"/>
    <x v="0"/>
    <s v=" "/>
    <n v="0.53"/>
    <s v="Clear OP310 Pay and Dept"/>
    <x v="0"/>
    <s v="5_OP310_PD"/>
    <s v="Recipient Acct"/>
    <d v="2008-08-31T00:00:00"/>
    <d v="2008-09-05T00:00:00"/>
    <s v="Yes"/>
    <s v="X Operations-Tri-County"/>
    <x v="5"/>
  </r>
  <r>
    <s v="AA"/>
    <s v="CU00"/>
    <s v="JRNL00031503"/>
    <s v="CF10-OP310-6330-8930"/>
    <s v="CF10"/>
    <s v="OP310"/>
    <s v="6330"/>
    <x v="3"/>
    <s v=" "/>
    <n v="14.4"/>
    <s v="Clear OP310 Pay and Dept"/>
    <x v="0"/>
    <s v="5_OP310_PD"/>
    <s v="Recipient Acct"/>
    <d v="2008-08-31T00:00:00"/>
    <d v="2008-09-05T00:00:00"/>
    <s v="Yes"/>
    <s v="X Operations-Tri-County"/>
    <x v="5"/>
  </r>
  <r>
    <s v="AA"/>
    <s v="CU00"/>
    <s v="JRNL00031503"/>
    <s v="CF10-OP310-6320-8920"/>
    <s v="CF10"/>
    <s v="OP310"/>
    <s v="6320"/>
    <x v="0"/>
    <s v=" "/>
    <n v="3.19"/>
    <s v="Clear OP310 Pay and Dept"/>
    <x v="0"/>
    <s v="5_OP310_PD"/>
    <s v="Recipient Acct"/>
    <d v="2008-08-31T00:00:00"/>
    <d v="2008-09-05T00:00:00"/>
    <s v="Yes"/>
    <s v="X Operations-Tri-County"/>
    <x v="4"/>
  </r>
  <r>
    <s v="AA"/>
    <s v="CU00"/>
    <s v="JRNL00031503"/>
    <s v="CF10-OP310-6320-8930"/>
    <s v="CF10"/>
    <s v="OP310"/>
    <s v="6320"/>
    <x v="3"/>
    <s v=" "/>
    <n v="87.05"/>
    <s v="Clear OP310 Pay and Dept"/>
    <x v="0"/>
    <s v="5_OP310_PD"/>
    <s v="Recipient Acct"/>
    <d v="2008-08-31T00:00:00"/>
    <d v="2008-09-05T00:00:00"/>
    <s v="Yes"/>
    <s v="X Operations-Tri-County"/>
    <x v="4"/>
  </r>
  <r>
    <s v="AA"/>
    <s v="CU00"/>
    <s v="JRNL00031503"/>
    <s v="CF10-OP310-6320-8870"/>
    <s v="CF10"/>
    <s v="OP310"/>
    <s v="6320"/>
    <x v="2"/>
    <s v=" "/>
    <n v="304.18"/>
    <s v="Clear OP310 Pay and Dept"/>
    <x v="0"/>
    <s v="5_OP310_PD"/>
    <s v="Recipient Acct"/>
    <d v="2008-08-31T00:00:00"/>
    <d v="2008-09-05T00:00:00"/>
    <s v="Yes"/>
    <s v="X Operations-Tri-County"/>
    <x v="4"/>
  </r>
  <r>
    <s v="AA"/>
    <s v="CU00"/>
    <s v="JRNL00031503"/>
    <s v="CF10-OP310-6310-8870"/>
    <s v="CF10"/>
    <s v="OP310"/>
    <s v="6310"/>
    <x v="2"/>
    <s v=" "/>
    <n v="470.83"/>
    <s v="Clear OP310 Pay and Dept"/>
    <x v="0"/>
    <s v="5_OP310_PD"/>
    <s v="Recipient Acct"/>
    <d v="2008-08-31T00:00:00"/>
    <d v="2008-09-05T00:00:00"/>
    <s v="Yes"/>
    <s v="X Operations-Tri-County"/>
    <x v="8"/>
  </r>
  <r>
    <s v="AA"/>
    <s v="CU00"/>
    <s v="JRNL00031503"/>
    <s v="CF10-OP310-6310-8920"/>
    <s v="CF10"/>
    <s v="OP310"/>
    <s v="6310"/>
    <x v="0"/>
    <s v=" "/>
    <n v="4.9400000000000004"/>
    <s v="Clear OP310 Pay and Dept"/>
    <x v="0"/>
    <s v="5_OP310_PD"/>
    <s v="Recipient Acct"/>
    <d v="2008-08-31T00:00:00"/>
    <d v="2008-09-05T00:00:00"/>
    <s v="Yes"/>
    <s v="X Operations-Tri-County"/>
    <x v="8"/>
  </r>
  <r>
    <s v="AA"/>
    <s v="CU00"/>
    <s v="JRNL00031503"/>
    <s v="CF10-OP310-6310-8930"/>
    <s v="CF10"/>
    <s v="OP310"/>
    <s v="6310"/>
    <x v="3"/>
    <s v=" "/>
    <n v="134.75"/>
    <s v="Clear OP310 Pay and Dept"/>
    <x v="0"/>
    <s v="5_OP310_PD"/>
    <s v="Recipient Acct"/>
    <d v="2008-08-31T00:00:00"/>
    <d v="2008-09-05T00:00:00"/>
    <s v="Yes"/>
    <s v="X Operations-Tri-County"/>
    <x v="8"/>
  </r>
  <r>
    <s v="AA"/>
    <s v="CU00"/>
    <s v="JRNL00031503"/>
    <s v="CF10-OP310-6290-8920"/>
    <s v="CF10"/>
    <s v="OP310"/>
    <s v="6290"/>
    <x v="0"/>
    <s v=" "/>
    <n v="2.67"/>
    <s v="Clear OP310 Pay and Dept"/>
    <x v="0"/>
    <s v="5_OP310_PD"/>
    <s v="Recipient Acct"/>
    <d v="2008-08-31T00:00:00"/>
    <d v="2008-09-05T00:00:00"/>
    <s v="Yes"/>
    <s v="X Operations-Tri-County"/>
    <x v="9"/>
  </r>
  <r>
    <s v="AA"/>
    <s v="CU00"/>
    <s v="JRNL00031503"/>
    <s v="CF10-OP310-6290-8930"/>
    <s v="CF10"/>
    <s v="OP310"/>
    <s v="6290"/>
    <x v="3"/>
    <s v=" "/>
    <n v="72.81"/>
    <s v="Clear OP310 Pay and Dept"/>
    <x v="0"/>
    <s v="5_OP310_PD"/>
    <s v="Recipient Acct"/>
    <d v="2008-08-31T00:00:00"/>
    <d v="2008-09-05T00:00:00"/>
    <s v="Yes"/>
    <s v="X Operations-Tri-County"/>
    <x v="9"/>
  </r>
  <r>
    <s v="AA"/>
    <s v="CU00"/>
    <s v="JRNL00031503"/>
    <s v="CF10-OP310-6290-8870"/>
    <s v="CF10"/>
    <s v="OP310"/>
    <s v="6290"/>
    <x v="2"/>
    <s v=" "/>
    <n v="254.42"/>
    <s v="Clear OP310 Pay and Dept"/>
    <x v="0"/>
    <s v="5_OP310_PD"/>
    <s v="Recipient Acct"/>
    <d v="2008-08-31T00:00:00"/>
    <d v="2008-09-05T00:00:00"/>
    <s v="Yes"/>
    <s v="X Operations-Tri-County"/>
    <x v="9"/>
  </r>
  <r>
    <s v="AA"/>
    <s v="CU00"/>
    <s v="JRNL00031503"/>
    <s v="CF10-OP310-6250-8870"/>
    <s v="CF10"/>
    <s v="OP310"/>
    <s v="6250"/>
    <x v="2"/>
    <s v=" "/>
    <n v="18.43"/>
    <s v="Clear OP310 Pay and Dept"/>
    <x v="0"/>
    <s v="5_OP310_PD"/>
    <s v="Recipient Acct"/>
    <d v="2008-08-31T00:00:00"/>
    <d v="2008-09-05T00:00:00"/>
    <s v="Yes"/>
    <s v="X Operations-Tri-County"/>
    <x v="13"/>
  </r>
  <r>
    <s v="AA"/>
    <s v="CU00"/>
    <s v="JRNL00031503"/>
    <s v="CF10-OP310-6250-8920"/>
    <s v="CF10"/>
    <s v="OP310"/>
    <s v="6250"/>
    <x v="0"/>
    <s v=" "/>
    <n v="0.19"/>
    <s v="Clear OP310 Pay and Dept"/>
    <x v="0"/>
    <s v="5_OP310_PD"/>
    <s v="Recipient Acct"/>
    <d v="2008-08-31T00:00:00"/>
    <d v="2008-09-05T00:00:00"/>
    <s v="Yes"/>
    <s v="X Operations-Tri-County"/>
    <x v="13"/>
  </r>
  <r>
    <s v="AA"/>
    <s v="CU00"/>
    <s v="JRNL00031503"/>
    <s v="CF10-OP310-6250-8930"/>
    <s v="CF10"/>
    <s v="OP310"/>
    <s v="6250"/>
    <x v="3"/>
    <s v=" "/>
    <n v="5.27"/>
    <s v="Clear OP310 Pay and Dept"/>
    <x v="0"/>
    <s v="5_OP310_PD"/>
    <s v="Recipient Acct"/>
    <d v="2008-08-31T00:00:00"/>
    <d v="2008-09-05T00:00:00"/>
    <s v="Yes"/>
    <s v="X Operations-Tri-County"/>
    <x v="13"/>
  </r>
  <r>
    <s v="AA"/>
    <s v="CU00"/>
    <s v="JRNL00035438"/>
    <s v="CF00-OP300-6110-8930"/>
    <s v="CF00"/>
    <s v="OP300"/>
    <s v="6110"/>
    <x v="3"/>
    <s v=" "/>
    <n v="5.8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38"/>
    <s v="CF00-OP300-6110-8870"/>
    <s v="CF00"/>
    <s v="OP300"/>
    <s v="6110"/>
    <x v="2"/>
    <s v=" "/>
    <n v="32.6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38"/>
    <s v="CF00-OP300-6110-8890"/>
    <s v="CF00"/>
    <s v="OP300"/>
    <s v="6110"/>
    <x v="1"/>
    <s v=" "/>
    <n v="204.28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38"/>
    <s v="CF00-OP300-6110-8900"/>
    <s v="CF00"/>
    <s v="OP300"/>
    <s v="6110"/>
    <x v="4"/>
    <s v=" "/>
    <n v="264.79000000000002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5438"/>
    <s v="CF00-OP300-6110-8910"/>
    <s v="CF00"/>
    <s v="OP300"/>
    <s v="6110"/>
    <x v="5"/>
    <s v=" "/>
    <n v="162.53"/>
    <s v="Clear OP300 Pay and Dept"/>
    <x v="0"/>
    <s v="5_OP300_PD"/>
    <s v="Recipient Acct"/>
    <d v="2008-10-31T00:00:00"/>
    <d v="2008-11-06T00:00:00"/>
    <s v="Yes"/>
    <s v="X Engineering and Measurement"/>
    <x v="0"/>
  </r>
  <r>
    <s v="AA"/>
    <s v="CU00"/>
    <s v="JRNL00031503"/>
    <s v="CF00-OP300-6330-8870"/>
    <s v="CF00"/>
    <s v="OP300"/>
    <s v="6330"/>
    <x v="2"/>
    <s v=" "/>
    <n v="5.95"/>
    <s v="Clear OP300 Pay and Dept"/>
    <x v="0"/>
    <s v="5_OP300_PD"/>
    <s v="Recipient Acct"/>
    <d v="2008-08-31T00:00:00"/>
    <d v="2008-09-05T00:00:00"/>
    <s v="Yes"/>
    <s v="X Engineering and Measurement"/>
    <x v="5"/>
  </r>
  <r>
    <s v="AA"/>
    <s v="CU00"/>
    <s v="JRNL00031503"/>
    <s v="CF00-OP300-6330-8890"/>
    <s v="CF00"/>
    <s v="OP300"/>
    <s v="6330"/>
    <x v="1"/>
    <s v=" "/>
    <n v="14.96"/>
    <s v="Clear OP300 Pay and Dept"/>
    <x v="0"/>
    <s v="5_OP300_PD"/>
    <s v="Recipient Acct"/>
    <d v="2008-08-31T00:00:00"/>
    <d v="2008-09-05T00:00:00"/>
    <s v="Yes"/>
    <s v="X Engineering and Measurement"/>
    <x v="5"/>
  </r>
  <r>
    <s v="AA"/>
    <s v="CU00"/>
    <s v="JRNL00031503"/>
    <s v="CF00-OP300-6330-8900"/>
    <s v="CF00"/>
    <s v="OP300"/>
    <s v="6330"/>
    <x v="4"/>
    <s v=" "/>
    <n v="24.46"/>
    <s v="Clear OP300 Pay and Dept"/>
    <x v="0"/>
    <s v="5_OP300_PD"/>
    <s v="Recipient Acct"/>
    <d v="2008-08-31T00:00:00"/>
    <d v="2008-09-05T00:00:00"/>
    <s v="Yes"/>
    <s v="X Engineering and Measurement"/>
    <x v="5"/>
  </r>
  <r>
    <s v="AA"/>
    <s v="CU00"/>
    <s v="JRNL00031503"/>
    <s v="CF00-OP300-6330-8910"/>
    <s v="CF00"/>
    <s v="OP300"/>
    <s v="6330"/>
    <x v="5"/>
    <s v=" "/>
    <n v="16.11"/>
    <s v="Clear OP300 Pay and Dept"/>
    <x v="0"/>
    <s v="5_OP300_PD"/>
    <s v="Recipient Acct"/>
    <d v="2008-08-31T00:00:00"/>
    <d v="2008-09-05T00:00:00"/>
    <s v="Yes"/>
    <s v="X Engineering and Measurement"/>
    <x v="5"/>
  </r>
  <r>
    <s v="AA"/>
    <s v="CU00"/>
    <s v="JRNL00031503"/>
    <s v="CF00-OP300-6330-8940"/>
    <s v="CF00"/>
    <s v="OP300"/>
    <s v="6330"/>
    <x v="6"/>
    <s v=" "/>
    <n v="0.68"/>
    <s v="Clear OP300 Pay and Dept"/>
    <x v="0"/>
    <s v="5_OP300_PD"/>
    <s v="Recipient Acct"/>
    <d v="2008-08-31T00:00:00"/>
    <d v="2008-09-05T00:00:00"/>
    <s v="Yes"/>
    <s v="X Engineering and Measurement"/>
    <x v="5"/>
  </r>
  <r>
    <s v="AA"/>
    <s v="CU00"/>
    <s v="JRNL00031503"/>
    <s v="CF00-OP300-6320-8890"/>
    <s v="CF00"/>
    <s v="OP300"/>
    <s v="6320"/>
    <x v="1"/>
    <s v=" "/>
    <n v="55.55"/>
    <s v="Clear OP300 Pay and Dept"/>
    <x v="0"/>
    <s v="5_OP300_PD"/>
    <s v="Recipient Acct"/>
    <d v="2008-08-31T00:00:00"/>
    <d v="2008-09-05T00:00:00"/>
    <s v="Yes"/>
    <s v="X Engineering and Measurement"/>
    <x v="4"/>
  </r>
  <r>
    <s v="AA"/>
    <s v="CU00"/>
    <s v="JRNL00031503"/>
    <s v="CF00-OP300-6320-8900"/>
    <s v="CF00"/>
    <s v="OP300"/>
    <s v="6320"/>
    <x v="4"/>
    <s v=" "/>
    <n v="90.8"/>
    <s v="Clear OP300 Pay and Dept"/>
    <x v="0"/>
    <s v="5_OP300_PD"/>
    <s v="Recipient Acct"/>
    <d v="2008-08-31T00:00:00"/>
    <d v="2008-09-05T00:00:00"/>
    <s v="Yes"/>
    <s v="X Engineering and Measurement"/>
    <x v="4"/>
  </r>
  <r>
    <s v="AA"/>
    <s v="CU00"/>
    <s v="JRNL00031503"/>
    <s v="CF00-OP300-6320-8910"/>
    <s v="CF00"/>
    <s v="OP300"/>
    <s v="6320"/>
    <x v="5"/>
    <s v=" "/>
    <n v="59.82"/>
    <s v="Clear OP300 Pay and Dept"/>
    <x v="0"/>
    <s v="5_OP300_PD"/>
    <s v="Recipient Acct"/>
    <d v="2008-08-31T00:00:00"/>
    <d v="2008-09-05T00:00:00"/>
    <s v="Yes"/>
    <s v="X Engineering and Measurement"/>
    <x v="4"/>
  </r>
  <r>
    <s v="AA"/>
    <s v="CU00"/>
    <s v="JRNL00031503"/>
    <s v="CF00-OP300-6320-8940"/>
    <s v="CF00"/>
    <s v="OP300"/>
    <s v="6320"/>
    <x v="6"/>
    <s v=" "/>
    <n v="2.52"/>
    <s v="Clear OP300 Pay and Dept"/>
    <x v="0"/>
    <s v="5_OP300_PD"/>
    <s v="Recipient Acct"/>
    <d v="2008-08-31T00:00:00"/>
    <d v="2008-09-05T00:00:00"/>
    <s v="Yes"/>
    <s v="X Engineering and Measurement"/>
    <x v="4"/>
  </r>
  <r>
    <s v="AA"/>
    <s v="CU00"/>
    <s v="JRNL00031503"/>
    <s v="CF00-OP300-6320-8870"/>
    <s v="CF00"/>
    <s v="OP300"/>
    <s v="6320"/>
    <x v="2"/>
    <s v=" "/>
    <n v="22.08"/>
    <s v="Clear OP300 Pay and Dept"/>
    <x v="0"/>
    <s v="5_OP300_PD"/>
    <s v="Recipient Acct"/>
    <d v="2008-08-31T00:00:00"/>
    <d v="2008-09-05T00:00:00"/>
    <s v="Yes"/>
    <s v="X Engineering and Measurement"/>
    <x v="4"/>
  </r>
  <r>
    <s v="AA"/>
    <s v="CU00"/>
    <s v="JRNL00031503"/>
    <s v="CF00-OP300-6310-8900"/>
    <s v="CF00"/>
    <s v="OP300"/>
    <s v="6310"/>
    <x v="4"/>
    <s v=" "/>
    <n v="130.91999999999999"/>
    <s v="Clear OP300 Pay and Dept"/>
    <x v="0"/>
    <s v="5_OP300_PD"/>
    <s v="Recipient Acct"/>
    <d v="2008-08-31T00:00:00"/>
    <d v="2008-09-05T00:00:00"/>
    <s v="Yes"/>
    <s v="X Engineering and Measurement"/>
    <x v="8"/>
  </r>
  <r>
    <s v="AA"/>
    <s v="CU00"/>
    <s v="JRNL00031503"/>
    <s v="CF00-OP300-6310-8910"/>
    <s v="CF00"/>
    <s v="OP300"/>
    <s v="6310"/>
    <x v="5"/>
    <s v=" "/>
    <n v="86.25"/>
    <s v="Clear OP300 Pay and Dept"/>
    <x v="0"/>
    <s v="5_OP300_PD"/>
    <s v="Recipient Acct"/>
    <d v="2008-08-31T00:00:00"/>
    <d v="2008-09-05T00:00:00"/>
    <s v="Yes"/>
    <s v="X Engineering and Measurement"/>
    <x v="8"/>
  </r>
  <r>
    <s v="AA"/>
    <s v="CU00"/>
    <s v="JRNL00031503"/>
    <s v="CF20-OP320-6310-8870"/>
    <s v="CF20"/>
    <s v="OP320"/>
    <s v="6310"/>
    <x v="2"/>
    <s v=" "/>
    <n v="33.799999999999997"/>
    <s v="Clear OP320 Pay and Dept"/>
    <x v="0"/>
    <s v="5_OP320_PD"/>
    <s v="Recipient Acct"/>
    <d v="2008-08-31T00:00:00"/>
    <d v="2008-09-05T00:00:00"/>
    <s v="Yes"/>
    <s v="X Operations-Citrus County"/>
    <x v="8"/>
  </r>
  <r>
    <s v="AA"/>
    <s v="CU00"/>
    <s v="JRNL00031503"/>
    <s v="CF20-OP320-6290-8870"/>
    <s v="CF20"/>
    <s v="OP320"/>
    <s v="6290"/>
    <x v="2"/>
    <s v=" "/>
    <n v="8.7799999999999994"/>
    <s v="Clear OP320 Pay and Dept"/>
    <x v="0"/>
    <s v="5_OP320_PD"/>
    <s v="Recipient Acct"/>
    <d v="2008-08-31T00:00:00"/>
    <d v="2008-09-05T00:00:00"/>
    <s v="Yes"/>
    <s v="X Operations-Citrus County"/>
    <x v="9"/>
  </r>
  <r>
    <s v="AA"/>
    <s v="CU00"/>
    <s v="JRNL00031503"/>
    <s v="CF20-OP320-6250-8870"/>
    <s v="CF20"/>
    <s v="OP320"/>
    <s v="6250"/>
    <x v="2"/>
    <s v=" "/>
    <n v="2.38"/>
    <s v="Clear OP320 Pay and Dept"/>
    <x v="0"/>
    <s v="5_OP320_PD"/>
    <s v="Recipient Acct"/>
    <d v="2008-08-31T00:00:00"/>
    <d v="2008-09-05T00:00:00"/>
    <s v="Yes"/>
    <s v="X Operations-Citrus County"/>
    <x v="13"/>
  </r>
  <r>
    <s v="AA"/>
    <s v="CU00"/>
    <s v="JRNL00031503"/>
    <s v="CF20-OP320-6240-8870"/>
    <s v="CF20"/>
    <s v="OP320"/>
    <s v="6240"/>
    <x v="2"/>
    <s v=" "/>
    <n v="5.89"/>
    <s v="Clear OP320 Pay and Dept"/>
    <x v="0"/>
    <s v="5_OP320_PD"/>
    <s v="Recipient Acct"/>
    <d v="2008-08-31T00:00:00"/>
    <d v="2008-09-05T00:00:00"/>
    <s v="Yes"/>
    <s v="X Operations-Citrus County"/>
    <x v="10"/>
  </r>
  <r>
    <s v="AA"/>
    <s v="CU00"/>
    <s v="JRNL00031503"/>
    <s v="CF20-OP320-6220-8870"/>
    <s v="CF20"/>
    <s v="OP320"/>
    <s v="6220"/>
    <x v="2"/>
    <s v=" "/>
    <n v="1.5"/>
    <s v="Clear OP320 Pay and Dept"/>
    <x v="0"/>
    <s v="5_OP320_PD"/>
    <s v="Recipient Acct"/>
    <d v="2008-08-31T00:00:00"/>
    <d v="2008-09-05T00:00:00"/>
    <s v="Yes"/>
    <s v="X Operations-Citrus County"/>
    <x v="11"/>
  </r>
  <r>
    <s v="AA"/>
    <s v="CU00"/>
    <s v="JRNL00031503"/>
    <s v="CF20-OP320-6210-8870"/>
    <s v="CF20"/>
    <s v="OP320"/>
    <s v="6210"/>
    <x v="2"/>
    <s v=" "/>
    <n v="4.47"/>
    <s v="Clear OP320 Pay and Dept"/>
    <x v="0"/>
    <s v="5_OP320_PD"/>
    <s v="Recipient Acct"/>
    <d v="2008-08-31T00:00:00"/>
    <d v="2008-09-05T00:00:00"/>
    <s v="Yes"/>
    <s v="X Operations-Citrus County"/>
    <x v="12"/>
  </r>
  <r>
    <s v="AA"/>
    <s v="CU00"/>
    <s v="JRNL00031503"/>
    <s v="CF20-OP320-6110-8870"/>
    <s v="CF20"/>
    <s v="OP320"/>
    <s v="6110"/>
    <x v="2"/>
    <s v=" "/>
    <n v="20.69"/>
    <s v="Clear OP320 Pay and Dept"/>
    <x v="0"/>
    <s v="5_OP320_PD"/>
    <s v="Recipient Acct"/>
    <d v="2008-08-31T00:00:00"/>
    <d v="2008-09-05T00:00:00"/>
    <s v="Yes"/>
    <s v="X Operations-Citrus County"/>
    <x v="0"/>
  </r>
  <r>
    <s v="AA"/>
    <s v="CU00"/>
    <s v="JRNL00031503"/>
    <s v="CF20-OP320-6120-8870"/>
    <s v="CF20"/>
    <s v="OP320"/>
    <s v="6120"/>
    <x v="2"/>
    <s v=" "/>
    <n v="16.93"/>
    <s v="Clear OP320 Pay and Dept"/>
    <x v="0"/>
    <s v="5_OP320_PD"/>
    <s v="Recipient Acct"/>
    <d v="2008-08-31T00:00:00"/>
    <d v="2008-09-05T00:00:00"/>
    <s v="Yes"/>
    <s v="X Operations-Citrus County"/>
    <x v="1"/>
  </r>
  <r>
    <s v="PY"/>
    <s v="CU00"/>
    <s v="JRNL00038796"/>
    <s v="CF00-OP300-6110-8900"/>
    <s v="CF00"/>
    <s v="OP300"/>
    <s v="6110"/>
    <x v="4"/>
    <s v=""/>
    <n v="325.39999999999998"/>
    <s v="CU W51-Salaries"/>
    <x v="0"/>
    <s v=""/>
    <s v="JRNL00038796"/>
    <d v="2008-12-19T00:00:00"/>
    <d v="2009-01-07T00:00:00"/>
    <s v="Yes"/>
    <s v="X Engineering and Measurement"/>
    <x v="0"/>
  </r>
  <r>
    <s v="PY"/>
    <s v="CU00"/>
    <s v="JRNL00038796"/>
    <s v="CF00-OP300-6110-8910"/>
    <s v="CF00"/>
    <s v="OP300"/>
    <s v="6110"/>
    <x v="5"/>
    <s v=""/>
    <n v="108.46"/>
    <s v="CU W51-Salaries"/>
    <x v="0"/>
    <s v=""/>
    <s v="JRNL00038796"/>
    <d v="2008-12-19T00:00:00"/>
    <d v="2009-01-07T00:00:00"/>
    <s v="Yes"/>
    <s v="X Engineering and Measurement"/>
    <x v="0"/>
  </r>
  <r>
    <s v="PY"/>
    <s v="CU00"/>
    <s v="JRNL00030467"/>
    <s v="CF00-OP300-6110-8890"/>
    <s v="CF00"/>
    <s v="OP300"/>
    <s v="6110"/>
    <x v="1"/>
    <s v=""/>
    <n v="244.38"/>
    <s v="CU W33-Salaries"/>
    <x v="0"/>
    <s v=""/>
    <s v="JRNL00030467"/>
    <d v="2008-08-15T00:00:00"/>
    <d v="2008-08-21T00:00:00"/>
    <s v="Yes"/>
    <s v="X Engineering and Measurement"/>
    <x v="0"/>
  </r>
  <r>
    <s v="PY"/>
    <s v="CU00"/>
    <s v="JRNL00030467"/>
    <s v="CF00-OP300-6110-8900"/>
    <s v="CF00"/>
    <s v="OP300"/>
    <s v="6110"/>
    <x v="4"/>
    <s v=""/>
    <n v="244.37"/>
    <s v="CU W33-Salaries"/>
    <x v="0"/>
    <s v=""/>
    <s v="JRNL00030467"/>
    <d v="2008-08-15T00:00:00"/>
    <d v="2008-08-21T00:00:00"/>
    <s v="Yes"/>
    <s v="X Engineering and Measurement"/>
    <x v="0"/>
  </r>
  <r>
    <s v="PY"/>
    <s v="CU00"/>
    <s v="JRNL00030467"/>
    <s v="CF00-OP300-6110-8910"/>
    <s v="CF00"/>
    <s v="OP300"/>
    <s v="6110"/>
    <x v="5"/>
    <s v=""/>
    <n v="81.459999999999994"/>
    <s v="CU W33-Salaries"/>
    <x v="0"/>
    <s v=""/>
    <s v="JRNL00030467"/>
    <d v="2008-08-15T00:00:00"/>
    <d v="2008-08-21T00:00:00"/>
    <s v="Yes"/>
    <s v="X Engineering and Measurement"/>
    <x v="0"/>
  </r>
  <r>
    <s v="PY"/>
    <s v="CU00"/>
    <s v="JRNL00030467"/>
    <s v="CF00-OP300-6110-8940"/>
    <s v="CF00"/>
    <s v="OP300"/>
    <s v="6110"/>
    <x v="6"/>
    <s v=""/>
    <n v="36.090000000000003"/>
    <s v="CU W33-Salaries"/>
    <x v="0"/>
    <s v=""/>
    <s v="JRNL00030467"/>
    <d v="2008-08-15T00:00:00"/>
    <d v="2008-08-21T00:00:00"/>
    <s v="Yes"/>
    <s v="X Engineering and Measurement"/>
    <x v="0"/>
  </r>
  <r>
    <s v="SYS-AP"/>
    <s v="3000"/>
    <s v="FLJE00019459"/>
    <s v="CF20-FC300-7830-8930"/>
    <s v="CF20"/>
    <s v="FC300"/>
    <s v="7830"/>
    <x v="3"/>
    <s v=""/>
    <n v="176"/>
    <s v="PRECISION METER REPAIR INC"/>
    <x v="0"/>
    <s v="4512"/>
    <s v="FVO0040970"/>
    <d v="2008-04-08T00:00:00"/>
    <d v="2008-04-08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1.52"/>
    <s v="FFT75"/>
    <x v="0"/>
    <s v=""/>
    <s v="JRNL00031420"/>
    <d v="2008-08-31T00:00:00"/>
    <d v="2008-09-04T00:00:00"/>
    <s v="Yes"/>
    <s v="X Facilities-Florida"/>
    <x v="2"/>
  </r>
  <r>
    <s v="PD"/>
    <s v="3000"/>
    <s v="FLJE00019506"/>
    <s v="CF00-OP300-6120-8890"/>
    <s v="CF00"/>
    <s v="OP300"/>
    <s v="6120"/>
    <x v="1"/>
    <s v=""/>
    <n v="27.07"/>
    <s v="PDTO-0816CUCW"/>
    <x v="0"/>
    <s v="FVN00596"/>
    <s v="FLJE00019506"/>
    <d v="2008-04-17T00:00:00"/>
    <d v="2008-04-17T00:00:00"/>
    <s v="Yes"/>
    <s v="X Engineering and Measurement"/>
    <x v="1"/>
  </r>
  <r>
    <s v="PD"/>
    <s v="3000"/>
    <s v="FLJE00019506"/>
    <s v="CF00-OP300-6120-8900"/>
    <s v="CF00"/>
    <s v="OP300"/>
    <s v="6120"/>
    <x v="4"/>
    <s v=""/>
    <n v="54.14"/>
    <s v="PDTO-0816CUCW"/>
    <x v="0"/>
    <s v="FVN00596"/>
    <s v="FLJE00019506"/>
    <d v="2008-04-17T00:00:00"/>
    <d v="2008-04-17T00:00:00"/>
    <s v="Yes"/>
    <s v="X Engineering and Measurement"/>
    <x v="1"/>
  </r>
  <r>
    <s v="PD"/>
    <s v="3000"/>
    <s v="FLJE00019506"/>
    <s v="CF00-OP300-6120-8910"/>
    <s v="CF00"/>
    <s v="OP300"/>
    <s v="6120"/>
    <x v="5"/>
    <s v=""/>
    <n v="81.209999999999994"/>
    <s v="PDTO-0816CUCW"/>
    <x v="0"/>
    <s v="FVN00596"/>
    <s v="FLJE00019506"/>
    <d v="2008-04-17T00:00:00"/>
    <d v="2008-04-17T00:00:00"/>
    <s v="Yes"/>
    <s v="X Engineering and Measurement"/>
    <x v="1"/>
  </r>
  <r>
    <s v="PD"/>
    <s v="3000"/>
    <s v="FLJE00019506"/>
    <s v="CF00-OP300-6120-8900"/>
    <s v="CF00"/>
    <s v="OP300"/>
    <s v="6120"/>
    <x v="4"/>
    <s v=""/>
    <n v="30.55"/>
    <s v="PDTO-0816CUCW"/>
    <x v="0"/>
    <s v="FVN00837"/>
    <s v="FLJE00019506"/>
    <d v="2008-04-17T00:00:00"/>
    <d v="2008-04-17T00:00:00"/>
    <s v="Yes"/>
    <s v="X Engineering and Measurement"/>
    <x v="1"/>
  </r>
  <r>
    <s v="PD"/>
    <s v="3000"/>
    <s v="FLJE00019506"/>
    <s v="CF00-OP300-6120-8910"/>
    <s v="CF00"/>
    <s v="OP300"/>
    <s v="6120"/>
    <x v="5"/>
    <s v=""/>
    <n v="45.82"/>
    <s v="PDTO-0816CUCW"/>
    <x v="0"/>
    <s v="FVN00837"/>
    <s v="FLJE00019506"/>
    <d v="2008-04-17T00:00:00"/>
    <d v="2008-04-17T00:00:00"/>
    <s v="Yes"/>
    <s v="X Engineering and Measurement"/>
    <x v="1"/>
  </r>
  <r>
    <s v="PD"/>
    <s v="3000"/>
    <s v="FLJE00019506"/>
    <s v="CF10-OP310-6120-8940"/>
    <s v="CF10"/>
    <s v="OP310"/>
    <s v="6120"/>
    <x v="6"/>
    <s v=""/>
    <n v="20.39"/>
    <s v="PDTO-0816CUCW"/>
    <x v="0"/>
    <s v="FVN05485"/>
    <s v="FLJE00019506"/>
    <d v="2008-04-17T00:00:00"/>
    <d v="2008-04-17T00:00:00"/>
    <s v="Yes"/>
    <s v="X Operations-Tri-County"/>
    <x v="1"/>
  </r>
  <r>
    <s v="PY"/>
    <s v="CU00"/>
    <s v="JRNL00025824"/>
    <s v="CF00-OP310-6110-8870"/>
    <s v="CF00"/>
    <s v="OP310"/>
    <s v="6110"/>
    <x v="2"/>
    <s v=""/>
    <n v="651.30999999999995"/>
    <s v="CU W22-Salaries"/>
    <x v="0"/>
    <s v=""/>
    <s v="JRNL00025824"/>
    <d v="2008-05-30T00:00:00"/>
    <d v="2008-06-05T00:00:00"/>
    <s v="Yes"/>
    <s v="X Operations-Tri-County"/>
    <x v="0"/>
  </r>
  <r>
    <s v="PD"/>
    <s v="3000"/>
    <s v="FLJE00018772"/>
    <s v="CF10-MG310-6110-8910"/>
    <s v="CF10"/>
    <s v="MG310"/>
    <s v="6110"/>
    <x v="5"/>
    <s v=""/>
    <n v="129.12"/>
    <s v="PDTR-0806CUCB"/>
    <x v="0"/>
    <s v="FVN00309"/>
    <s v="FLJE00018772"/>
    <d v="2008-02-08T00:00:00"/>
    <d v="2008-02-08T00:00:00"/>
    <s v="Yes"/>
    <s v="X Operations Manager-Tri-County"/>
    <x v="0"/>
  </r>
  <r>
    <s v="PD"/>
    <s v="3000"/>
    <s v="FLJE00018772"/>
    <s v="CF20-MG310-6110-8870"/>
    <s v="CF20"/>
    <s v="MG310"/>
    <s v="6110"/>
    <x v="2"/>
    <s v=""/>
    <n v="258.24"/>
    <s v="PDTR-0806CUCB"/>
    <x v="0"/>
    <s v="FVN00309"/>
    <s v="FLJE00018772"/>
    <d v="2008-02-08T00:00:00"/>
    <d v="2008-02-08T00:00:00"/>
    <s v="Yes"/>
    <s v="X Operations Manager-Tri-County"/>
    <x v="0"/>
  </r>
  <r>
    <s v="PD"/>
    <s v="3000"/>
    <s v="FLJE00018772"/>
    <s v="CF10-MG310-6110-8870"/>
    <s v="CF10"/>
    <s v="MG310"/>
    <s v="6110"/>
    <x v="2"/>
    <s v=""/>
    <n v="258.24"/>
    <s v="PDTR-0806CUCB"/>
    <x v="0"/>
    <s v="FVN00309"/>
    <s v="FLJE00018772"/>
    <d v="2008-02-08T00:00:00"/>
    <d v="2008-02-08T00:00:00"/>
    <s v="Yes"/>
    <s v="X Operations Manager-Tri-County"/>
    <x v="0"/>
  </r>
  <r>
    <s v="PD"/>
    <s v="3000"/>
    <s v="FLJE00018772"/>
    <s v="CF10-MG310-6110-8890"/>
    <s v="CF10"/>
    <s v="MG310"/>
    <s v="6110"/>
    <x v="1"/>
    <s v=""/>
    <n v="129.12"/>
    <s v="PDTR-0806CUCB"/>
    <x v="0"/>
    <s v="FVN00309"/>
    <s v="FLJE00018772"/>
    <d v="2008-02-08T00:00:00"/>
    <d v="2008-02-08T00:00:00"/>
    <s v="Yes"/>
    <s v="X Operations Manager-Tri-County"/>
    <x v="0"/>
  </r>
  <r>
    <s v="PD"/>
    <s v="3000"/>
    <s v="JRNL00025769"/>
    <s v="CF10-OP310-6120-8870"/>
    <s v="CF10"/>
    <s v="OP310"/>
    <s v="6120"/>
    <x v="2"/>
    <s v=""/>
    <n v="20.34"/>
    <s v="PDTO-0820CUCW"/>
    <x v="0"/>
    <s v="FVN00293"/>
    <s v="JRNL00025769"/>
    <d v="2008-05-16T00:00:00"/>
    <d v="2008-06-03T00:00:00"/>
    <s v="Yes"/>
    <s v="X Operations-Tri-County"/>
    <x v="1"/>
  </r>
  <r>
    <s v="PD"/>
    <s v="3000"/>
    <s v="JRNL00025769"/>
    <s v="CF00-OP300-6120-8890"/>
    <s v="CF00"/>
    <s v="OP300"/>
    <s v="6120"/>
    <x v="1"/>
    <s v=""/>
    <n v="27.07"/>
    <s v="PDTO-0820CUCW"/>
    <x v="0"/>
    <s v="FVN00596"/>
    <s v="JRNL00025769"/>
    <d v="2008-05-16T00:00:00"/>
    <d v="2008-06-03T00:00:00"/>
    <s v="Yes"/>
    <s v="X Engineering and Measurement"/>
    <x v="1"/>
  </r>
  <r>
    <s v="PD"/>
    <s v="3000"/>
    <s v="JRNL00025769"/>
    <s v="CF00-OP300-6120-8910"/>
    <s v="CF00"/>
    <s v="OP300"/>
    <s v="6120"/>
    <x v="5"/>
    <s v=""/>
    <n v="61.1"/>
    <s v="PDTO-0820CUCW"/>
    <x v="0"/>
    <s v="FVN00837"/>
    <s v="JRNL00025769"/>
    <d v="2008-05-16T00:00:00"/>
    <d v="2008-06-03T00:00:00"/>
    <s v="Yes"/>
    <s v="X Engineering and Measurement"/>
    <x v="1"/>
  </r>
  <r>
    <s v="PD"/>
    <s v="3000"/>
    <s v="JRNL00025769"/>
    <s v="CF10-OP310-6120-8870"/>
    <s v="CF10"/>
    <s v="OP310"/>
    <s v="6120"/>
    <x v="2"/>
    <s v=""/>
    <n v="20.39"/>
    <s v="PDTO-0820CUCW"/>
    <x v="0"/>
    <s v="FVN05485"/>
    <s v="JRNL00025769"/>
    <d v="2008-05-16T00:00:00"/>
    <d v="2008-06-03T00:00:00"/>
    <s v="Yes"/>
    <s v="X Operations-Tri-County"/>
    <x v="1"/>
  </r>
  <r>
    <s v="PD"/>
    <s v="3000"/>
    <s v="FLJE00019102"/>
    <s v="CF00-OP300-6110-8890"/>
    <s v="CF00"/>
    <s v="OP300"/>
    <s v="6110"/>
    <x v="1"/>
    <s v=""/>
    <n v="-180.5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102"/>
    <s v="CF00-OP300-6110-8900"/>
    <s v="CF00"/>
    <s v="OP300"/>
    <s v="6110"/>
    <x v="4"/>
    <s v=""/>
    <n v="-126.35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102"/>
    <s v="CF00-OP300-6110-8930"/>
    <s v="CF00"/>
    <s v="OP300"/>
    <s v="6110"/>
    <x v="3"/>
    <s v=""/>
    <n v="-36.1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102"/>
    <s v="CF10-OP310-6110-8930"/>
    <s v="CF10"/>
    <s v="OP310"/>
    <s v="6110"/>
    <x v="3"/>
    <s v=""/>
    <n v="-116.34"/>
    <s v="PDTR-0810CUCW"/>
    <x v="0"/>
    <s v="FVN00403"/>
    <s v="FLJE00019068"/>
    <d v="2008-02-29T00:00:00"/>
    <d v="2008-03-07T00:00:00"/>
    <s v="Yes"/>
    <s v="X Operations-Tri-County"/>
    <x v="0"/>
  </r>
  <r>
    <s v="PD"/>
    <s v="3000"/>
    <s v="FLJE00019102"/>
    <s v="CF10-OP310-6110-8930"/>
    <s v="CF10"/>
    <s v="OP310"/>
    <s v="6110"/>
    <x v="3"/>
    <s v=""/>
    <n v="-58.11"/>
    <s v="PDTR-0810CUCW"/>
    <x v="0"/>
    <s v="FVN00231"/>
    <s v="FLJE00019068"/>
    <d v="2008-02-29T00:00:00"/>
    <d v="2008-03-07T00:00:00"/>
    <s v="Yes"/>
    <s v="X Operations-Tri-County"/>
    <x v="0"/>
  </r>
  <r>
    <s v="PD"/>
    <s v="3000"/>
    <s v="FLJE00019102"/>
    <s v="CF10-OP310-6110-8930"/>
    <s v="CF10"/>
    <s v="OP310"/>
    <s v="6110"/>
    <x v="3"/>
    <s v=""/>
    <n v="-199"/>
    <s v="PDTR-0810CUCW"/>
    <x v="0"/>
    <s v="FVN00921"/>
    <s v="FLJE00019068"/>
    <d v="2008-02-29T00:00:00"/>
    <d v="2008-03-07T00:00:00"/>
    <s v="Yes"/>
    <s v="X Operations-Tri-County"/>
    <x v="0"/>
  </r>
  <r>
    <s v="PD"/>
    <s v="3000"/>
    <s v="FLJE00019102"/>
    <s v="CF00-OP300-6110-8890"/>
    <s v="CF00"/>
    <s v="OP300"/>
    <s v="6110"/>
    <x v="1"/>
    <s v=""/>
    <n v="-40.72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102"/>
    <s v="CF00-OP300-6110-8900"/>
    <s v="CF00"/>
    <s v="OP300"/>
    <s v="6110"/>
    <x v="4"/>
    <s v=""/>
    <n v="-183.24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102"/>
    <s v="CF00-OP300-6110-8910"/>
    <s v="CF00"/>
    <s v="OP300"/>
    <s v="6110"/>
    <x v="5"/>
    <s v=""/>
    <n v="-61.08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102"/>
    <s v="CF10-OP310-6110-8940"/>
    <s v="CF10"/>
    <s v="OP310"/>
    <s v="6110"/>
    <x v="6"/>
    <s v=""/>
    <n v="-108.72"/>
    <s v="PDTR-0810CUCW"/>
    <x v="0"/>
    <s v="FVN05485"/>
    <s v="FLJE00019068"/>
    <d v="2008-02-29T00:00:00"/>
    <d v="2008-03-07T00:00:00"/>
    <s v="Yes"/>
    <s v="X Operations-Tri-County"/>
    <x v="0"/>
  </r>
  <r>
    <s v="PD"/>
    <s v="3000"/>
    <s v="FLJE00019102"/>
    <s v="CF00-OP300-6110-8940"/>
    <s v="CF00"/>
    <s v="OP300"/>
    <s v="6110"/>
    <x v="6"/>
    <s v=""/>
    <n v="-54.15"/>
    <s v="PDTR-0810CUCW"/>
    <x v="0"/>
    <s v="FVN00596"/>
    <s v="FLJE00019068"/>
    <d v="2008-02-29T00:00:00"/>
    <d v="2008-03-07T00:00:00"/>
    <s v="Yes"/>
    <s v="X Engineering and Measurement"/>
    <x v="0"/>
  </r>
  <r>
    <s v="SYS-AP"/>
    <s v="3000"/>
    <s v="JRNL00032828"/>
    <s v="CF10-FC300-7830-8910"/>
    <s v="CF10"/>
    <s v="FC300"/>
    <s v="7830"/>
    <x v="5"/>
    <s v=""/>
    <n v="2165.48"/>
    <s v="YZ ODORIZER MAINTENANCE"/>
    <x v="19"/>
    <s v="082464"/>
    <s v="VO012287"/>
    <d v="2008-09-23T00:00:00"/>
    <d v="2008-09-23T00:00:00"/>
    <s v="Yes"/>
    <s v="X Facilities-Florida"/>
    <x v="2"/>
  </r>
  <r>
    <s v="SYS-AP"/>
    <s v="3000"/>
    <s v="JRNL00034526"/>
    <s v="CF20-OP320-7290-8930"/>
    <s v="CF20"/>
    <s v="OP320"/>
    <s v="7290"/>
    <x v="3"/>
    <s v=""/>
    <n v="90"/>
    <s v="REPLACE REGULATOR"/>
    <x v="9"/>
    <s v="343"/>
    <s v="VO014286"/>
    <d v="2008-10-09T00:00:00"/>
    <d v="2008-10-14T00:00:00"/>
    <s v="Yes"/>
    <s v="X Operations-Citrus County"/>
    <x v="3"/>
  </r>
  <r>
    <s v="SYS-AP"/>
    <s v="3000"/>
    <s v="JRNL00025641"/>
    <s v="CF10-FC300-7830-8930"/>
    <s v="CF10"/>
    <s v="FC300"/>
    <s v="7830"/>
    <x v="3"/>
    <s v=""/>
    <n v="75"/>
    <s v="DOMESTIC METERS INTESTED &amp; RETU"/>
    <x v="1"/>
    <s v="4549"/>
    <s v="VO001459"/>
    <d v="2008-05-31T00:00:00"/>
    <d v="2008-06-02T00:00:00"/>
    <s v="Yes"/>
    <s v="X Facilities-Florida"/>
    <x v="2"/>
  </r>
  <r>
    <s v="SYS-AP"/>
    <s v="3000"/>
    <s v="JRNL00027045"/>
    <s v="CF10-FC300-7290-8910"/>
    <s v="CF10"/>
    <s v="FC300"/>
    <s v="7290"/>
    <x v="5"/>
    <s v=""/>
    <n v="1640"/>
    <s v="PAINT STATION AT MASTER CONTAIN"/>
    <x v="2"/>
    <s v="2369"/>
    <s v="VO004268"/>
    <d v="2008-06-26T00:00:00"/>
    <d v="2008-06-26T00:00:00"/>
    <s v="Yes"/>
    <s v="X Facilities-Florida"/>
    <x v="3"/>
  </r>
  <r>
    <s v="PD"/>
    <s v="3000"/>
    <s v="FLJE00019102"/>
    <s v="CF10-OP310-6110-8870"/>
    <s v="CF10"/>
    <s v="OP310"/>
    <s v="6110"/>
    <x v="2"/>
    <s v=""/>
    <n v="-129.12"/>
    <s v="PDTR-0810CUCW"/>
    <x v="0"/>
    <s v="FVN00922"/>
    <s v="FLJE00019068"/>
    <d v="2008-02-29T00:00:00"/>
    <d v="2008-03-07T00:00:00"/>
    <s v="Yes"/>
    <s v="X Operations-Tri-County"/>
    <x v="0"/>
  </r>
  <r>
    <s v="PD"/>
    <s v="3000"/>
    <s v="FLJE00019068"/>
    <s v="CF00-OP300-6110-8890"/>
    <s v="CF00"/>
    <s v="OP300"/>
    <s v="6110"/>
    <x v="1"/>
    <s v=""/>
    <n v="180.5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068"/>
    <s v="CF00-OP300-6110-8900"/>
    <s v="CF00"/>
    <s v="OP300"/>
    <s v="6110"/>
    <x v="4"/>
    <s v=""/>
    <n v="126.35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068"/>
    <s v="CF00-OP300-6110-8930"/>
    <s v="CF00"/>
    <s v="OP300"/>
    <s v="6110"/>
    <x v="3"/>
    <s v=""/>
    <n v="36.1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068"/>
    <s v="CF10-OP310-6110-8930"/>
    <s v="CF10"/>
    <s v="OP310"/>
    <s v="6110"/>
    <x v="3"/>
    <s v=""/>
    <n v="116.34"/>
    <s v="PDTR-0810CUCW"/>
    <x v="0"/>
    <s v="FVN00403"/>
    <s v="FLJE00019068"/>
    <d v="2008-02-29T00:00:00"/>
    <d v="2008-03-07T00:00:00"/>
    <s v="Yes"/>
    <s v="X Operations-Tri-County"/>
    <x v="0"/>
  </r>
  <r>
    <s v="PD"/>
    <s v="3000"/>
    <s v="FLJE00019068"/>
    <s v="CF10-OP310-6110-8930"/>
    <s v="CF10"/>
    <s v="OP310"/>
    <s v="6110"/>
    <x v="3"/>
    <s v=""/>
    <n v="58.11"/>
    <s v="PDTR-0810CUCW"/>
    <x v="0"/>
    <s v="FVN00231"/>
    <s v="FLJE00019068"/>
    <d v="2008-02-29T00:00:00"/>
    <d v="2008-03-07T00:00:00"/>
    <s v="Yes"/>
    <s v="X Operations-Tri-County"/>
    <x v="0"/>
  </r>
  <r>
    <s v="PD"/>
    <s v="3000"/>
    <s v="FLJE00019068"/>
    <s v="CF00-OP300-6110-8910"/>
    <s v="CF00"/>
    <s v="OP300"/>
    <s v="6110"/>
    <x v="5"/>
    <s v=""/>
    <n v="61.08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068"/>
    <s v="CF10-OP310-6110-8930"/>
    <s v="CF10"/>
    <s v="OP310"/>
    <s v="6110"/>
    <x v="3"/>
    <s v=""/>
    <n v="199"/>
    <s v="PDTR-0810CUCW"/>
    <x v="0"/>
    <s v="FVN00921"/>
    <s v="FLJE00019068"/>
    <d v="2008-02-29T00:00:00"/>
    <d v="2008-03-07T00:00:00"/>
    <s v="Yes"/>
    <s v="X Operations-Tri-County"/>
    <x v="0"/>
  </r>
  <r>
    <s v="PD"/>
    <s v="3000"/>
    <s v="FLJE00019068"/>
    <s v="CF00-OP300-6110-8940"/>
    <s v="CF00"/>
    <s v="OP300"/>
    <s v="6110"/>
    <x v="6"/>
    <s v=""/>
    <n v="54.15"/>
    <s v="PDTR-0810CUCW"/>
    <x v="0"/>
    <s v="FVN00596"/>
    <s v="FLJE00019068"/>
    <d v="2008-02-29T00:00:00"/>
    <d v="2008-03-07T00:00:00"/>
    <s v="Yes"/>
    <s v="X Engineering and Measurement"/>
    <x v="0"/>
  </r>
  <r>
    <s v="PD"/>
    <s v="3000"/>
    <s v="FLJE00019068"/>
    <s v="CF00-OP300-6110-8890"/>
    <s v="CF00"/>
    <s v="OP300"/>
    <s v="6110"/>
    <x v="1"/>
    <s v=""/>
    <n v="40.72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068"/>
    <s v="CF00-OP300-6110-8900"/>
    <s v="CF00"/>
    <s v="OP300"/>
    <s v="6110"/>
    <x v="4"/>
    <s v=""/>
    <n v="183.24"/>
    <s v="PDTR-0810CUCW"/>
    <x v="0"/>
    <s v="FVN00837"/>
    <s v="FLJE00019068"/>
    <d v="2008-02-29T00:00:00"/>
    <d v="2008-03-07T00:00:00"/>
    <s v="Yes"/>
    <s v="X Engineering and Measurement"/>
    <x v="0"/>
  </r>
  <r>
    <s v="PD"/>
    <s v="3000"/>
    <s v="FLJE00019068"/>
    <s v="CF10-OP310-6110-8870"/>
    <s v="CF10"/>
    <s v="OP310"/>
    <s v="6110"/>
    <x v="2"/>
    <s v=""/>
    <n v="129.12"/>
    <s v="PDTR-0810CUCW"/>
    <x v="0"/>
    <s v="FVN00922"/>
    <s v="FLJE00019068"/>
    <d v="2008-02-29T00:00:00"/>
    <d v="2008-03-07T00:00:00"/>
    <s v="Yes"/>
    <s v="X Operations-Tri-County"/>
    <x v="0"/>
  </r>
  <r>
    <s v="PD"/>
    <s v="3000"/>
    <s v="FLJE00019068"/>
    <s v="CF10-OP310-6110-8940"/>
    <s v="CF10"/>
    <s v="OP310"/>
    <s v="6110"/>
    <x v="6"/>
    <s v=""/>
    <n v="108.72"/>
    <s v="PDTR-0810CUCW"/>
    <x v="0"/>
    <s v="FVN05485"/>
    <s v="FLJE00019068"/>
    <d v="2008-02-29T00:00:00"/>
    <d v="2008-03-07T00:00:00"/>
    <s v="Yes"/>
    <s v="X Operations-Tri-County"/>
    <x v="0"/>
  </r>
  <r>
    <s v="PD"/>
    <s v="3000"/>
    <s v="FLJE00019104"/>
    <s v="CF00-OP300-6110-8890"/>
    <s v="CF00"/>
    <s v="OP300"/>
    <s v="6110"/>
    <x v="1"/>
    <s v=""/>
    <n v="180.5"/>
    <s v="PDTR-0810CUCW"/>
    <x v="0"/>
    <s v="FVN00596"/>
    <s v="FLJE00019068"/>
    <d v="2008-03-07T00:00:00"/>
    <d v="2008-03-07T00:00:00"/>
    <s v="Yes"/>
    <s v="X Engineering and Measurement"/>
    <x v="0"/>
  </r>
  <r>
    <s v="PD"/>
    <s v="3000"/>
    <s v="FLJE00019104"/>
    <s v="CF00-OP300-6110-8900"/>
    <s v="CF00"/>
    <s v="OP300"/>
    <s v="6110"/>
    <x v="4"/>
    <s v=""/>
    <n v="126.35"/>
    <s v="PDTR-0810CUCW"/>
    <x v="0"/>
    <s v="FVN00596"/>
    <s v="FLJE00019068"/>
    <d v="2008-03-07T00:00:00"/>
    <d v="2008-03-07T00:00:00"/>
    <s v="Yes"/>
    <s v="X Engineering and Measurement"/>
    <x v="0"/>
  </r>
  <r>
    <s v="PD"/>
    <s v="3000"/>
    <s v="FLJE00019104"/>
    <s v="CF00-OP300-6110-8930"/>
    <s v="CF00"/>
    <s v="OP300"/>
    <s v="6110"/>
    <x v="3"/>
    <s v=""/>
    <n v="36.1"/>
    <s v="PDTR-0810CUCW"/>
    <x v="0"/>
    <s v="FVN00596"/>
    <s v="FLJE00019068"/>
    <d v="2008-03-07T00:00:00"/>
    <d v="2008-03-07T00:00:00"/>
    <s v="Yes"/>
    <s v="X Engineering and Measurement"/>
    <x v="0"/>
  </r>
  <r>
    <s v="PD"/>
    <s v="3000"/>
    <s v="FLJE00019104"/>
    <s v="CF10-OP310-6110-8930"/>
    <s v="CF10"/>
    <s v="OP310"/>
    <s v="6110"/>
    <x v="3"/>
    <s v=""/>
    <n v="58.11"/>
    <s v="PDTR-0810CUCW"/>
    <x v="0"/>
    <s v="FVN00231"/>
    <s v="FLJE00019068"/>
    <d v="2008-03-07T00:00:00"/>
    <d v="2008-03-07T00:00:00"/>
    <s v="Yes"/>
    <s v="X Operations-Tri-County"/>
    <x v="0"/>
  </r>
  <r>
    <s v="PD"/>
    <s v="3000"/>
    <s v="FLJE00019104"/>
    <s v="CF10-OP310-6110-8930"/>
    <s v="CF10"/>
    <s v="OP310"/>
    <s v="6110"/>
    <x v="3"/>
    <s v=""/>
    <n v="116.34"/>
    <s v="PDTR-0810CUCW"/>
    <x v="0"/>
    <s v="FVN00403"/>
    <s v="FLJE00019068"/>
    <d v="2008-03-07T00:00:00"/>
    <d v="2008-03-07T00:00:00"/>
    <s v="Yes"/>
    <s v="X Operations-Tri-County"/>
    <x v="0"/>
  </r>
  <r>
    <s v="PD"/>
    <s v="3000"/>
    <s v="FLJE00019104"/>
    <s v="CF00-OP300-6110-8900"/>
    <s v="CF00"/>
    <s v="OP300"/>
    <s v="6110"/>
    <x v="4"/>
    <s v=""/>
    <n v="183.24"/>
    <s v="PDTR-0810CUCW"/>
    <x v="0"/>
    <s v="FVN00837"/>
    <s v="FLJE00019068"/>
    <d v="2008-03-07T00:00:00"/>
    <d v="2008-03-07T00:00:00"/>
    <s v="Yes"/>
    <s v="X Engineering and Measurement"/>
    <x v="0"/>
  </r>
  <r>
    <s v="PD"/>
    <s v="3000"/>
    <s v="FLJE00019104"/>
    <s v="CF00-OP300-6110-8910"/>
    <s v="CF00"/>
    <s v="OP300"/>
    <s v="6110"/>
    <x v="5"/>
    <s v=""/>
    <n v="61.08"/>
    <s v="PDTR-0810CUCW"/>
    <x v="0"/>
    <s v="FVN00837"/>
    <s v="FLJE00019068"/>
    <d v="2008-03-07T00:00:00"/>
    <d v="2008-03-07T00:00:00"/>
    <s v="Yes"/>
    <s v="X Engineering and Measurement"/>
    <x v="0"/>
  </r>
  <r>
    <s v="PD"/>
    <s v="3000"/>
    <s v="FLJE00019104"/>
    <s v="CF10-OP310-6110-8930"/>
    <s v="CF10"/>
    <s v="OP310"/>
    <s v="6110"/>
    <x v="3"/>
    <s v=""/>
    <n v="199"/>
    <s v="PDTR-0810CUCW"/>
    <x v="0"/>
    <s v="FVN00921"/>
    <s v="FLJE00019068"/>
    <d v="2008-03-07T00:00:00"/>
    <d v="2008-03-07T00:00:00"/>
    <s v="Yes"/>
    <s v="X Operations-Tri-County"/>
    <x v="0"/>
  </r>
  <r>
    <s v="PD"/>
    <s v="3000"/>
    <s v="FLJE00019104"/>
    <s v="CF00-OP300-6110-8940"/>
    <s v="CF00"/>
    <s v="OP300"/>
    <s v="6110"/>
    <x v="6"/>
    <s v=""/>
    <n v="54.15"/>
    <s v="PDTR-0810CUCW"/>
    <x v="0"/>
    <s v="FVN00596"/>
    <s v="FLJE00019068"/>
    <d v="2008-03-07T00:00:00"/>
    <d v="2008-03-07T00:00:00"/>
    <s v="Yes"/>
    <s v="X Engineering and Measurement"/>
    <x v="0"/>
  </r>
  <r>
    <s v="AA"/>
    <s v="CU00"/>
    <s v="JRNL00031503"/>
    <s v="CF10-OP310-6240-8920"/>
    <s v="CF10"/>
    <s v="OP310"/>
    <s v="6240"/>
    <x v="0"/>
    <s v=" "/>
    <n v="0.59"/>
    <s v="Clear OP310 Pay and Dept"/>
    <x v="0"/>
    <s v="5_OP310_PD"/>
    <s v="Recipient Acct"/>
    <d v="2008-08-31T00:00:00"/>
    <d v="2008-09-05T00:00:00"/>
    <s v="Yes"/>
    <s v="X Operations-Tri-County"/>
    <x v="10"/>
  </r>
  <r>
    <s v="AA"/>
    <s v="CU00"/>
    <s v="JRNL00031503"/>
    <s v="CF10-OP310-6240-8930"/>
    <s v="CF10"/>
    <s v="OP310"/>
    <s v="6240"/>
    <x v="3"/>
    <s v=" "/>
    <n v="16.07"/>
    <s v="Clear OP310 Pay and Dept"/>
    <x v="0"/>
    <s v="5_OP310_PD"/>
    <s v="Recipient Acct"/>
    <d v="2008-08-31T00:00:00"/>
    <d v="2008-09-05T00:00:00"/>
    <s v="Yes"/>
    <s v="X Operations-Tri-County"/>
    <x v="10"/>
  </r>
  <r>
    <s v="AA"/>
    <s v="CU00"/>
    <s v="JRNL00031503"/>
    <s v="CF10-OP310-6240-8870"/>
    <s v="CF10"/>
    <s v="OP310"/>
    <s v="6240"/>
    <x v="2"/>
    <s v=" "/>
    <n v="56.14"/>
    <s v="Clear OP310 Pay and Dept"/>
    <x v="0"/>
    <s v="5_OP310_PD"/>
    <s v="Recipient Acct"/>
    <d v="2008-08-31T00:00:00"/>
    <d v="2008-09-05T00:00:00"/>
    <s v="Yes"/>
    <s v="X Operations-Tri-County"/>
    <x v="10"/>
  </r>
  <r>
    <s v="AA"/>
    <s v="CU00"/>
    <s v="JRNL00031503"/>
    <s v="CF10-OP310-6120-8870"/>
    <s v="CF10"/>
    <s v="OP310"/>
    <s v="6120"/>
    <x v="2"/>
    <s v=" "/>
    <n v="160.44"/>
    <s v="Clear OP310 Pay and Dept"/>
    <x v="0"/>
    <s v="5_OP310_PD"/>
    <s v="Recipient Acct"/>
    <d v="2008-08-31T00:00:00"/>
    <d v="2008-09-05T00:00:00"/>
    <s v="Yes"/>
    <s v="X Operations-Tri-County"/>
    <x v="1"/>
  </r>
  <r>
    <s v="AA"/>
    <s v="CU00"/>
    <s v="JRNL00031503"/>
    <s v="CF10-OP310-6120-8920"/>
    <s v="CF10"/>
    <s v="OP310"/>
    <s v="6120"/>
    <x v="0"/>
    <s v=" "/>
    <n v="1.68"/>
    <s v="Clear OP310 Pay and Dept"/>
    <x v="0"/>
    <s v="5_OP310_PD"/>
    <s v="Recipient Acct"/>
    <d v="2008-08-31T00:00:00"/>
    <d v="2008-09-05T00:00:00"/>
    <s v="Yes"/>
    <s v="X Operations-Tri-County"/>
    <x v="1"/>
  </r>
  <r>
    <s v="AA"/>
    <s v="CU00"/>
    <s v="JRNL00031503"/>
    <s v="CF10-OP310-6120-8930"/>
    <s v="CF10"/>
    <s v="OP310"/>
    <s v="6120"/>
    <x v="3"/>
    <s v=" "/>
    <n v="45.92"/>
    <s v="Clear OP310 Pay and Dept"/>
    <x v="0"/>
    <s v="5_OP310_PD"/>
    <s v="Recipient Acct"/>
    <d v="2008-08-31T00:00:00"/>
    <d v="2008-09-05T00:00:00"/>
    <s v="Yes"/>
    <s v="X Operations-Tri-County"/>
    <x v="1"/>
  </r>
  <r>
    <s v="AA"/>
    <s v="CU00"/>
    <s v="JRNL00031503"/>
    <s v="CF10-OP310-6110-8920"/>
    <s v="CF10"/>
    <s v="OP310"/>
    <s v="6110"/>
    <x v="0"/>
    <s v=" "/>
    <n v="2.2200000000000002"/>
    <s v="Clear OP310 Pay and Dept"/>
    <x v="0"/>
    <s v="5_OP310_PD"/>
    <s v="Recipient Acct"/>
    <d v="2008-08-31T00:00:00"/>
    <d v="2008-09-05T00:00:00"/>
    <s v="Yes"/>
    <s v="X Operations-Tri-County"/>
    <x v="0"/>
  </r>
  <r>
    <s v="AA"/>
    <s v="CU00"/>
    <s v="JRNL00031503"/>
    <s v="CF10-OP310-6110-8930"/>
    <s v="CF10"/>
    <s v="OP310"/>
    <s v="6110"/>
    <x v="3"/>
    <s v=" "/>
    <n v="60.5"/>
    <s v="Clear OP310 Pay and Dept"/>
    <x v="0"/>
    <s v="5_OP310_PD"/>
    <s v="Recipient Acct"/>
    <d v="2008-08-31T00:00:00"/>
    <d v="2008-09-05T00:00:00"/>
    <s v="Yes"/>
    <s v="X Operations-Tri-County"/>
    <x v="0"/>
  </r>
  <r>
    <s v="AA"/>
    <s v="CU00"/>
    <s v="JRNL00031503"/>
    <s v="CF10-OP310-6110-8870"/>
    <s v="CF10"/>
    <s v="OP310"/>
    <s v="6110"/>
    <x v="2"/>
    <s v=" "/>
    <n v="211.4"/>
    <s v="Clear OP310 Pay and Dept"/>
    <x v="0"/>
    <s v="5_OP310_PD"/>
    <s v="Recipient Acct"/>
    <d v="2008-08-31T00:00:00"/>
    <d v="2008-09-05T00:00:00"/>
    <s v="Yes"/>
    <s v="X Operations-Tri-County"/>
    <x v="0"/>
  </r>
  <r>
    <s v="SYS-AP"/>
    <s v="3000"/>
    <s v="FLJE00019485"/>
    <s v="CF10-FC300-7830-8870"/>
    <s v="CF10"/>
    <s v="FC300"/>
    <s v="7830"/>
    <x v="2"/>
    <s v=""/>
    <n v="69.45"/>
    <s v="LOWE'S DEPT #79"/>
    <x v="0"/>
    <s v="S1079AC1"/>
    <s v="FVO0041085"/>
    <d v="2008-04-14T00:00:00"/>
    <d v="2008-04-14T00:00:00"/>
    <s v="Yes"/>
    <s v="X Facilities-Florida"/>
    <x v="2"/>
  </r>
  <r>
    <s v="AA"/>
    <s v="CU00"/>
    <s v="JRNL00037316"/>
    <s v="CF00-OP300-6120-8910"/>
    <s v="CF00"/>
    <s v="OP300"/>
    <s v="6120"/>
    <x v="5"/>
    <s v=" "/>
    <n v="-42.59"/>
    <s v="OP300_Payroll Accrual 1B"/>
    <x v="0"/>
    <s v="8_OP300_PA1B"/>
    <s v="JRNL00037312"/>
    <d v="2008-12-31T00:00:00"/>
    <d v="2009-01-09T00:00:00"/>
    <s v="Yes"/>
    <s v="X Engineering and Measurement"/>
    <x v="1"/>
  </r>
  <r>
    <s v="AA"/>
    <s v="CU00"/>
    <s v="JRNL00037316"/>
    <s v="CF00-OP300-6120-8940"/>
    <s v="CF00"/>
    <s v="OP300"/>
    <s v="6120"/>
    <x v="6"/>
    <s v=" "/>
    <n v="-2.5"/>
    <s v="OP300_Payroll Accrual 1B"/>
    <x v="0"/>
    <s v="8_OP300_PA1B"/>
    <s v="JRNL00037312"/>
    <d v="2008-12-31T00:00:00"/>
    <d v="2009-01-09T00:00:00"/>
    <s v="Yes"/>
    <s v="X Engineering and Measurement"/>
    <x v="1"/>
  </r>
  <r>
    <s v="AA"/>
    <s v="CU00"/>
    <s v="JRNL00037316"/>
    <s v="CF00-OP300-6120-8870"/>
    <s v="CF00"/>
    <s v="OP300"/>
    <s v="6120"/>
    <x v="2"/>
    <s v=" "/>
    <n v="-11.72"/>
    <s v="OP300_Payroll Accrual 1B"/>
    <x v="0"/>
    <s v="8_OP300_PA1B"/>
    <s v="JRNL00037312"/>
    <d v="2008-12-31T00:00:00"/>
    <d v="2009-01-09T00:00:00"/>
    <s v="Yes"/>
    <s v="X Engineering and Measurement"/>
    <x v="1"/>
  </r>
  <r>
    <s v="AA"/>
    <s v="CU00"/>
    <s v="JRNL00037316"/>
    <s v="CF00-OP300-6120-8890"/>
    <s v="CF00"/>
    <s v="OP300"/>
    <s v="6120"/>
    <x v="1"/>
    <s v=" "/>
    <n v="-32.72"/>
    <s v="OP300_Payroll Accrual 1B"/>
    <x v="0"/>
    <s v="8_OP300_PA1B"/>
    <s v="JRNL00037312"/>
    <d v="2008-12-31T00:00:00"/>
    <d v="2009-01-09T00:00:00"/>
    <s v="Yes"/>
    <s v="X Engineering and Measurement"/>
    <x v="1"/>
  </r>
  <r>
    <s v="AA"/>
    <s v="CU00"/>
    <s v="JRNL00037316"/>
    <s v="CF00-OP300-6120-8900"/>
    <s v="CF00"/>
    <s v="OP300"/>
    <s v="6120"/>
    <x v="4"/>
    <s v=" "/>
    <n v="-44.85"/>
    <s v="OP300_Payroll Accrual 1B"/>
    <x v="0"/>
    <s v="8_OP300_PA1B"/>
    <s v="JRNL00037312"/>
    <d v="2008-12-31T00:00:00"/>
    <d v="2009-01-09T00:00:00"/>
    <s v="Yes"/>
    <s v="X Engineering and Measurement"/>
    <x v="1"/>
  </r>
  <r>
    <s v="E4SE-ADJ"/>
    <s v="CU00"/>
    <s v="JRNL00037172"/>
    <s v="CF10-FC300-7830-8870"/>
    <s v="CF10"/>
    <s v="FC300"/>
    <s v="7830"/>
    <x v="2"/>
    <s v=""/>
    <n v="15.16"/>
    <s v="FCW150"/>
    <x v="0"/>
    <s v=""/>
    <s v="JRNL00037172"/>
    <d v="2008-11-30T00:00:00"/>
    <d v="2008-12-02T00:00:00"/>
    <s v="Yes"/>
    <s v="X Facilities-Florida"/>
    <x v="2"/>
  </r>
  <r>
    <s v="AA"/>
    <s v="CU00"/>
    <s v="JRNL00033579"/>
    <s v="CF00-OP300-6120-8870"/>
    <s v="CF00"/>
    <s v="OP300"/>
    <s v="6120"/>
    <x v="2"/>
    <s v=" "/>
    <n v="-2"/>
    <s v="OP300_Payroll Accrual 1B"/>
    <x v="0"/>
    <s v="8_OP300_PA1B"/>
    <s v="JRNL00033571"/>
    <d v="2008-10-31T00:00:00"/>
    <d v="2008-11-06T00:00:00"/>
    <s v="Yes"/>
    <s v="X Engineering and Measurement"/>
    <x v="1"/>
  </r>
  <r>
    <s v="AA"/>
    <s v="CU00"/>
    <s v="JRNL00033579"/>
    <s v="CF00-OP300-6120-8890"/>
    <s v="CF00"/>
    <s v="OP300"/>
    <s v="6120"/>
    <x v="1"/>
    <s v=" "/>
    <n v="-50.79"/>
    <s v="OP300_Payroll Accrual 1B"/>
    <x v="0"/>
    <s v="8_OP300_PA1B"/>
    <s v="JRNL00033571"/>
    <d v="2008-10-31T00:00:00"/>
    <d v="2008-11-06T00:00:00"/>
    <s v="Yes"/>
    <s v="X Engineering and Measurement"/>
    <x v="1"/>
  </r>
  <r>
    <s v="AA"/>
    <s v="CU00"/>
    <s v="JRNL00033579"/>
    <s v="CF00-OP300-6120-8900"/>
    <s v="CF00"/>
    <s v="OP300"/>
    <s v="6120"/>
    <x v="4"/>
    <s v=" "/>
    <n v="-62.36"/>
    <s v="OP300_Payroll Accrual 1B"/>
    <x v="0"/>
    <s v="8_OP300_PA1B"/>
    <s v="JRNL00033571"/>
    <d v="2008-10-31T00:00:00"/>
    <d v="2008-11-06T00:00:00"/>
    <s v="Yes"/>
    <s v="X Engineering and Measurement"/>
    <x v="1"/>
  </r>
  <r>
    <s v="AA"/>
    <s v="CU00"/>
    <s v="JRNL00033579"/>
    <s v="CF00-OP300-6120-8910"/>
    <s v="CF00"/>
    <s v="OP300"/>
    <s v="6120"/>
    <x v="5"/>
    <s v=" "/>
    <n v="-41.76"/>
    <s v="OP300_Payroll Accrual 1B"/>
    <x v="0"/>
    <s v="8_OP300_PA1B"/>
    <s v="JRNL00033571"/>
    <d v="2008-10-31T00:00:00"/>
    <d v="2008-11-06T00:00:00"/>
    <s v="Yes"/>
    <s v="X Engineering and Measurement"/>
    <x v="1"/>
  </r>
  <r>
    <s v="AA"/>
    <s v="CU00"/>
    <s v="JRNL00033579"/>
    <s v="CF00-OP300-6120-8920"/>
    <s v="CF00"/>
    <s v="OP300"/>
    <s v="6120"/>
    <x v="0"/>
    <s v=" "/>
    <n v="-2"/>
    <s v="OP300_Payroll Accrual 1B"/>
    <x v="0"/>
    <s v="8_OP300_PA1B"/>
    <s v="JRNL00033571"/>
    <d v="2008-10-31T00:00:00"/>
    <d v="2008-11-06T00:00:00"/>
    <s v="Yes"/>
    <s v="X Engineering and Measurement"/>
    <x v="1"/>
  </r>
  <r>
    <s v="AA"/>
    <s v="CU00"/>
    <s v="JRNL00033579"/>
    <s v="CF00-OP300-6120-8930"/>
    <s v="CF00"/>
    <s v="OP300"/>
    <s v="6120"/>
    <x v="3"/>
    <s v=" "/>
    <n v="-8.52"/>
    <s v="OP300_Payroll Accrual 1B"/>
    <x v="0"/>
    <s v="8_OP300_PA1B"/>
    <s v="JRNL00033571"/>
    <d v="2008-10-31T00:00:00"/>
    <d v="2008-11-06T00:00:00"/>
    <s v="Yes"/>
    <s v="X Engineering and Measurement"/>
    <x v="1"/>
  </r>
  <r>
    <s v="SYS-AP"/>
    <s v="3000"/>
    <s v="FLJE00019250"/>
    <s v="CF00-OP300-7290-8900"/>
    <s v="CF00"/>
    <s v="OP300"/>
    <s v="7290"/>
    <x v="4"/>
    <s v=""/>
    <n v="979.45"/>
    <s v="THE AVANTI COMPANY, INC"/>
    <x v="0"/>
    <s v="080807"/>
    <s v="FVO0040756"/>
    <d v="2008-03-31T00:00:00"/>
    <d v="2008-03-31T00:00:00"/>
    <s v="Yes"/>
    <s v="X Engineering and Measurement"/>
    <x v="3"/>
  </r>
  <r>
    <s v="E4SE-ADJ"/>
    <s v="CU00"/>
    <s v="JRNL00038749"/>
    <s v="CF10-FC300-7830-8920"/>
    <s v="CF10"/>
    <s v="FC300"/>
    <s v="7830"/>
    <x v="0"/>
    <s v=""/>
    <n v="11.51"/>
    <s v="FEW200"/>
    <x v="0"/>
    <s v=""/>
    <s v="JRNL00038749"/>
    <d v="2008-12-31T00:00:00"/>
    <d v="2009-01-06T00:00:00"/>
    <s v="Yes"/>
    <s v="X Facilities-Florida"/>
    <x v="2"/>
  </r>
  <r>
    <s v="AA"/>
    <s v="3000"/>
    <s v="JRNL00026078"/>
    <s v="CF10-OP310-6390-8870"/>
    <s v="CF10"/>
    <s v="OP310"/>
    <s v="6390"/>
    <x v="2"/>
    <s v=""/>
    <n v="168.9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10-OP310-6390-8920"/>
    <s v="CF10"/>
    <s v="OP310"/>
    <s v="6390"/>
    <x v="0"/>
    <s v=""/>
    <n v="32.090000000000003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10-OP310-6390-8930"/>
    <s v="CF10"/>
    <s v="OP310"/>
    <s v="6390"/>
    <x v="3"/>
    <s v=""/>
    <n v="41.73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00-OP310-6390-8870"/>
    <s v="CF00"/>
    <s v="OP310"/>
    <s v="6390"/>
    <x v="2"/>
    <s v=""/>
    <n v="198.55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00-OP310-6390-8920"/>
    <s v="CF00"/>
    <s v="OP310"/>
    <s v="6390"/>
    <x v="0"/>
    <s v=""/>
    <n v="19.920000000000002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00-OP310-6390-8930"/>
    <s v="CF00"/>
    <s v="OP310"/>
    <s v="6390"/>
    <x v="3"/>
    <s v=""/>
    <n v="34.29"/>
    <s v="Clear OP310 Pay and Dept"/>
    <x v="0"/>
    <s v="5_OP310_PD"/>
    <s v="JRNL00026078"/>
    <d v="2008-05-31T00:00:00"/>
    <d v="2008-06-07T00:00:00"/>
    <s v="Yes"/>
    <s v="X Operations-Tri-County"/>
    <x v="7"/>
  </r>
  <r>
    <s v="AA"/>
    <s v="3000"/>
    <s v="JRNL00026078"/>
    <s v="CF10-OP310-6330-8870"/>
    <s v="CF10"/>
    <s v="OP310"/>
    <s v="6330"/>
    <x v="2"/>
    <s v=""/>
    <n v="37.01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10-OP310-6330-8920"/>
    <s v="CF10"/>
    <s v="OP310"/>
    <s v="6330"/>
    <x v="0"/>
    <s v=""/>
    <n v="7.03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10-OP310-6330-8930"/>
    <s v="CF10"/>
    <s v="OP310"/>
    <s v="6330"/>
    <x v="3"/>
    <s v=""/>
    <n v="9.14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00-OP310-6330-8870"/>
    <s v="CF00"/>
    <s v="OP310"/>
    <s v="6330"/>
    <x v="2"/>
    <s v=""/>
    <n v="43.51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00-OP310-6330-8920"/>
    <s v="CF00"/>
    <s v="OP310"/>
    <s v="6330"/>
    <x v="0"/>
    <s v=""/>
    <n v="4.37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00-OP310-6330-8930"/>
    <s v="CF00"/>
    <s v="OP310"/>
    <s v="6330"/>
    <x v="3"/>
    <s v=""/>
    <n v="7.51"/>
    <s v="Clear OP310 Pay and Dept"/>
    <x v="0"/>
    <s v="5_OP310_PD"/>
    <s v="JRNL00026078"/>
    <d v="2008-05-31T00:00:00"/>
    <d v="2008-06-07T00:00:00"/>
    <s v="Yes"/>
    <s v="X Operations-Tri-County"/>
    <x v="5"/>
  </r>
  <r>
    <s v="AA"/>
    <s v="3000"/>
    <s v="JRNL00026078"/>
    <s v="CF10-OP310-6320-8870"/>
    <s v="CF10"/>
    <s v="OP310"/>
    <s v="6320"/>
    <x v="2"/>
    <s v=""/>
    <n v="198.69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10-OP310-6320-8920"/>
    <s v="CF10"/>
    <s v="OP310"/>
    <s v="6320"/>
    <x v="0"/>
    <s v=""/>
    <n v="37.74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10-OP310-6320-8930"/>
    <s v="CF10"/>
    <s v="OP310"/>
    <s v="6320"/>
    <x v="3"/>
    <s v=""/>
    <n v="49.09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00-OP310-6320-8870"/>
    <s v="CF00"/>
    <s v="OP310"/>
    <s v="6320"/>
    <x v="2"/>
    <s v=""/>
    <n v="233.56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00-OP310-6320-8920"/>
    <s v="CF00"/>
    <s v="OP310"/>
    <s v="6320"/>
    <x v="0"/>
    <s v=""/>
    <n v="23.44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00-OP310-6320-8930"/>
    <s v="CF00"/>
    <s v="OP310"/>
    <s v="6320"/>
    <x v="3"/>
    <s v=""/>
    <n v="40.33"/>
    <s v="Clear OP310 Pay and Dept"/>
    <x v="0"/>
    <s v="5_OP310_PD"/>
    <s v="JRNL00026078"/>
    <d v="2008-05-31T00:00:00"/>
    <d v="2008-06-07T00:00:00"/>
    <s v="Yes"/>
    <s v="X Operations-Tri-County"/>
    <x v="4"/>
  </r>
  <r>
    <s v="AA"/>
    <s v="3000"/>
    <s v="JRNL00026078"/>
    <s v="CF10-OP310-6310-8870"/>
    <s v="CF10"/>
    <s v="OP310"/>
    <s v="6310"/>
    <x v="2"/>
    <s v=""/>
    <n v="296.55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10-OP310-6310-8920"/>
    <s v="CF10"/>
    <s v="OP310"/>
    <s v="6310"/>
    <x v="0"/>
    <s v=""/>
    <n v="56.33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10-OP310-6310-8930"/>
    <s v="CF10"/>
    <s v="OP310"/>
    <s v="6310"/>
    <x v="3"/>
    <s v=""/>
    <n v="73.27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00-OP310-6310-8870"/>
    <s v="CF00"/>
    <s v="OP310"/>
    <s v="6310"/>
    <x v="2"/>
    <s v=""/>
    <n v="348.6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00-OP310-6310-8920"/>
    <s v="CF00"/>
    <s v="OP310"/>
    <s v="6310"/>
    <x v="0"/>
    <s v=""/>
    <n v="34.979999999999997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00-OP310-6310-8930"/>
    <s v="CF00"/>
    <s v="OP310"/>
    <s v="6310"/>
    <x v="3"/>
    <s v=""/>
    <n v="60.2"/>
    <s v="Clear OP310 Pay and Dept"/>
    <x v="0"/>
    <s v="5_OP310_PD"/>
    <s v="JRNL00026078"/>
    <d v="2008-05-31T00:00:00"/>
    <d v="2008-06-07T00:00:00"/>
    <s v="Yes"/>
    <s v="X Operations-Tri-County"/>
    <x v="8"/>
  </r>
  <r>
    <s v="AA"/>
    <s v="3000"/>
    <s v="JRNL00026078"/>
    <s v="CF10-OP310-6290-8870"/>
    <s v="CF10"/>
    <s v="OP310"/>
    <s v="6290"/>
    <x v="2"/>
    <s v=""/>
    <n v="108.75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10-OP310-6290-8920"/>
    <s v="CF10"/>
    <s v="OP310"/>
    <s v="6290"/>
    <x v="0"/>
    <s v=""/>
    <n v="20.66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10-OP310-6290-8930"/>
    <s v="CF10"/>
    <s v="OP310"/>
    <s v="6290"/>
    <x v="3"/>
    <s v=""/>
    <n v="26.87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00-OP310-6290-8870"/>
    <s v="CF00"/>
    <s v="OP310"/>
    <s v="6290"/>
    <x v="2"/>
    <s v=""/>
    <n v="127.84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00-OP310-6290-8920"/>
    <s v="CF00"/>
    <s v="OP310"/>
    <s v="6290"/>
    <x v="0"/>
    <s v=""/>
    <n v="12.83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00-OP310-6290-8930"/>
    <s v="CF00"/>
    <s v="OP310"/>
    <s v="6290"/>
    <x v="3"/>
    <s v=""/>
    <n v="22.07"/>
    <s v="Clear OP310 Pay and Dept"/>
    <x v="0"/>
    <s v="5_OP310_PD"/>
    <s v="JRNL00026078"/>
    <d v="2008-05-31T00:00:00"/>
    <d v="2008-06-07T00:00:00"/>
    <s v="Yes"/>
    <s v="X Operations-Tri-County"/>
    <x v="9"/>
  </r>
  <r>
    <s v="AA"/>
    <s v="3000"/>
    <s v="JRNL00026078"/>
    <s v="CF10-OP310-6250-8870"/>
    <s v="CF10"/>
    <s v="OP310"/>
    <s v="6250"/>
    <x v="2"/>
    <s v=""/>
    <n v="15.78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10-OP310-6250-8920"/>
    <s v="CF10"/>
    <s v="OP310"/>
    <s v="6250"/>
    <x v="0"/>
    <s v=""/>
    <n v="3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10-OP310-6250-8930"/>
    <s v="CF10"/>
    <s v="OP310"/>
    <s v="6250"/>
    <x v="3"/>
    <s v=""/>
    <n v="3.9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00-OP310-6250-8870"/>
    <s v="CF00"/>
    <s v="OP310"/>
    <s v="6250"/>
    <x v="2"/>
    <s v=""/>
    <n v="18.55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00-OP310-6250-8920"/>
    <s v="CF00"/>
    <s v="OP310"/>
    <s v="6250"/>
    <x v="0"/>
    <s v=""/>
    <n v="1.8599999999999999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00-OP310-6250-8930"/>
    <s v="CF00"/>
    <s v="OP310"/>
    <s v="6250"/>
    <x v="3"/>
    <s v=""/>
    <n v="3.2"/>
    <s v="Clear OP310 Pay and Dept"/>
    <x v="0"/>
    <s v="5_OP310_PD"/>
    <s v="JRNL00026078"/>
    <d v="2008-05-31T00:00:00"/>
    <d v="2008-06-07T00:00:00"/>
    <s v="Yes"/>
    <s v="X Operations-Tri-County"/>
    <x v="13"/>
  </r>
  <r>
    <s v="AA"/>
    <s v="3000"/>
    <s v="JRNL00026078"/>
    <s v="CF10-OP310-6240-8870"/>
    <s v="CF10"/>
    <s v="OP310"/>
    <s v="6240"/>
    <x v="2"/>
    <s v=""/>
    <n v="40.770000000000003"/>
    <s v="Clear OP310 Pay and Dept"/>
    <x v="0"/>
    <s v="5_OP310_PD"/>
    <s v="JRNL00026078"/>
    <d v="2008-05-31T00:00:00"/>
    <d v="2008-06-07T00:00:00"/>
    <s v="Yes"/>
    <s v="X Operations-Tri-County"/>
    <x v="10"/>
  </r>
  <r>
    <s v="AA"/>
    <s v="3000"/>
    <s v="JRNL00026078"/>
    <s v="CF10-OP310-6240-8920"/>
    <s v="CF10"/>
    <s v="OP310"/>
    <s v="6240"/>
    <x v="0"/>
    <s v=""/>
    <n v="7.75"/>
    <s v="Clear OP310 Pay and Dept"/>
    <x v="0"/>
    <s v="5_OP310_PD"/>
    <s v="JRNL00026078"/>
    <d v="2008-05-31T00:00:00"/>
    <d v="2008-06-07T00:00:00"/>
    <s v="Yes"/>
    <s v="X Operations-Tri-County"/>
    <x v="10"/>
  </r>
  <r>
    <s v="AA"/>
    <s v="3000"/>
    <s v="JRNL00026078"/>
    <s v="CF10-OP310-6240-8930"/>
    <s v="CF10"/>
    <s v="OP310"/>
    <s v="6240"/>
    <x v="3"/>
    <s v=""/>
    <n v="10.07"/>
    <s v="Clear OP310 Pay and Dept"/>
    <x v="0"/>
    <s v="5_OP310_PD"/>
    <s v="JRNL00026078"/>
    <d v="2008-05-31T00:00:00"/>
    <d v="2008-06-07T00:00:00"/>
    <s v="Yes"/>
    <s v="X Operations-Tri-County"/>
    <x v="10"/>
  </r>
  <r>
    <s v="PY"/>
    <s v="CU00"/>
    <s v="JRNL00031369"/>
    <s v="CF00-OP300-6110-8900"/>
    <s v="CF00"/>
    <s v="OP300"/>
    <s v="6110"/>
    <x v="4"/>
    <s v=""/>
    <n v="224.01"/>
    <s v="CU W35-Salaries"/>
    <x v="0"/>
    <s v=""/>
    <s v="JRNL00031369"/>
    <d v="2008-08-29T00:00:00"/>
    <d v="2008-09-03T00:00:00"/>
    <s v="Yes"/>
    <s v="X Engineering and Measurement"/>
    <x v="0"/>
  </r>
  <r>
    <s v="PY"/>
    <s v="CU00"/>
    <s v="JRNL00031369"/>
    <s v="CF00-OP300-6110-8910"/>
    <s v="CF00"/>
    <s v="OP300"/>
    <s v="6110"/>
    <x v="5"/>
    <s v=""/>
    <n v="244.37"/>
    <s v="CU W35-Salaries"/>
    <x v="0"/>
    <s v=""/>
    <s v="JRNL00031369"/>
    <d v="2008-08-29T00:00:00"/>
    <d v="2008-09-03T00:00:00"/>
    <s v="Yes"/>
    <s v="X Engineering and Measurement"/>
    <x v="0"/>
  </r>
  <r>
    <s v="PY"/>
    <s v="CU00"/>
    <s v="JRNL00031369"/>
    <s v="CF10-OP310-6110-8870"/>
    <s v="CF10"/>
    <s v="OP310"/>
    <s v="6110"/>
    <x v="2"/>
    <s v=""/>
    <n v="312.51"/>
    <s v="CU W35-Salaries"/>
    <x v="0"/>
    <s v=""/>
    <s v="JRNL00031369"/>
    <d v="2008-08-29T00:00:00"/>
    <d v="2008-09-03T00:00:00"/>
    <s v="Yes"/>
    <s v="X Operations-Tri-County"/>
    <x v="0"/>
  </r>
  <r>
    <s v="PY"/>
    <s v="CU00"/>
    <s v="JRNL00035218"/>
    <s v="CF10-OP310-6110-8870"/>
    <s v="CF10"/>
    <s v="OP310"/>
    <s v="6110"/>
    <x v="2"/>
    <s v=""/>
    <n v="818.43"/>
    <s v="CU W44-Salaries"/>
    <x v="0"/>
    <s v=""/>
    <s v="JRNL00035218"/>
    <d v="2008-10-24T00:00:00"/>
    <d v="2008-11-04T00:00:00"/>
    <s v="Yes"/>
    <s v="X Operations-Tri-County"/>
    <x v="0"/>
  </r>
  <r>
    <s v="PY"/>
    <s v="CU00"/>
    <s v="JRNL00035218"/>
    <s v="CF10-OP310-6110-8930"/>
    <s v="CF10"/>
    <s v="OP310"/>
    <s v="6110"/>
    <x v="3"/>
    <s v=""/>
    <n v="265.52999999999997"/>
    <s v="CU W44-Salaries"/>
    <x v="0"/>
    <s v=""/>
    <s v="JRNL00035218"/>
    <d v="2008-10-24T00:00:00"/>
    <d v="2008-11-04T00:00:00"/>
    <s v="Yes"/>
    <s v="X Operations-Tri-County"/>
    <x v="0"/>
  </r>
  <r>
    <s v="PY"/>
    <s v="CU00"/>
    <s v="JRNL00035218"/>
    <s v="CF00-OP300-6110-8890"/>
    <s v="CF00"/>
    <s v="OP300"/>
    <s v="6110"/>
    <x v="1"/>
    <s v=""/>
    <n v="347.09"/>
    <s v="CU W44-Salaries"/>
    <x v="0"/>
    <s v=""/>
    <s v="JRNL00035218"/>
    <d v="2008-10-24T00:00:00"/>
    <d v="2008-11-04T00:00:00"/>
    <s v="Yes"/>
    <s v="X Engineering and Measurement"/>
    <x v="0"/>
  </r>
  <r>
    <s v="PY"/>
    <s v="CU00"/>
    <s v="JRNL00035218"/>
    <s v="CF00-OP300-6110-8900"/>
    <s v="CF00"/>
    <s v="OP300"/>
    <s v="6110"/>
    <x v="4"/>
    <s v=""/>
    <n v="368.77"/>
    <s v="CU W44-Salaries"/>
    <x v="0"/>
    <s v=""/>
    <s v="JRNL00035218"/>
    <d v="2008-10-24T00:00:00"/>
    <d v="2008-11-04T00:00:00"/>
    <s v="Yes"/>
    <s v="X Engineering and Measurement"/>
    <x v="0"/>
  </r>
  <r>
    <s v="PY"/>
    <s v="CU00"/>
    <s v="JRNL00035218"/>
    <s v="CF00-OP300-6110-8910"/>
    <s v="CF00"/>
    <s v="OP300"/>
    <s v="6110"/>
    <x v="5"/>
    <s v=""/>
    <n v="151.85"/>
    <s v="CU W44-Salaries"/>
    <x v="0"/>
    <s v=""/>
    <s v="JRNL00035218"/>
    <d v="2008-10-24T00:00:00"/>
    <d v="2008-11-04T00:00:00"/>
    <s v="Yes"/>
    <s v="X Engineering and Measurement"/>
    <x v="0"/>
  </r>
  <r>
    <s v="SYS-AP"/>
    <s v="3000"/>
    <s v="FLJE00019477"/>
    <s v="CF10-FC300-7830-8930"/>
    <s v="CF10"/>
    <s v="FC300"/>
    <s v="7830"/>
    <x v="3"/>
    <s v=""/>
    <n v="1508"/>
    <s v="PRECISION METER REPAIR INC"/>
    <x v="0"/>
    <s v="4521"/>
    <s v="FVO0041062"/>
    <d v="2008-04-10T00:00:00"/>
    <d v="2008-04-10T00:00:00"/>
    <s v="Yes"/>
    <s v="X Facilities-Florida"/>
    <x v="2"/>
  </r>
  <r>
    <s v="PY"/>
    <s v="CU00"/>
    <s v="JRNL00035221"/>
    <s v="CF10-MG310-6110-8870"/>
    <s v="CF10"/>
    <s v="MG310"/>
    <s v="6110"/>
    <x v="2"/>
    <s v=""/>
    <n v="297.12"/>
    <s v="CU B44-Salaries"/>
    <x v="0"/>
    <s v=""/>
    <s v="JRNL00035221"/>
    <d v="2008-10-31T00:00:00"/>
    <d v="2008-11-04T00:00:00"/>
    <s v="Yes"/>
    <s v="X Operations Manager-Tri-County"/>
    <x v="0"/>
  </r>
  <r>
    <s v="PY"/>
    <s v="CU00"/>
    <s v="JRNL00030896"/>
    <s v="CF00-MG303-6110-8870"/>
    <s v="CF00"/>
    <s v="MG303"/>
    <s v="6110"/>
    <x v="2"/>
    <s v=""/>
    <n v="590.44000000000005"/>
    <s v="CU B34-Salaries"/>
    <x v="0"/>
    <s v=""/>
    <s v="JRNL00030896"/>
    <d v="2008-08-22T00:00:00"/>
    <d v="2008-08-25T00:00:00"/>
    <s v="Yes"/>
    <s v="X Business Development Manager"/>
    <x v="0"/>
  </r>
  <r>
    <s v="PY"/>
    <s v="CU00"/>
    <s v="JRNL00030896"/>
    <s v="CF10-MG310-6110-8870"/>
    <s v="CF10"/>
    <s v="MG310"/>
    <s v="6110"/>
    <x v="2"/>
    <s v=""/>
    <n v="516.42999999999995"/>
    <s v="CU B34-Salaries"/>
    <x v="0"/>
    <s v=""/>
    <s v="JRNL00030896"/>
    <d v="2008-08-22T00:00:00"/>
    <d v="2008-08-25T00:00:00"/>
    <s v="Yes"/>
    <s v="X Operations Manager-Tri-County"/>
    <x v="0"/>
  </r>
  <r>
    <s v="PY"/>
    <s v="CU00"/>
    <s v="JRNL00030896"/>
    <s v="CF20-MG310-6110-8870"/>
    <s v="CF20"/>
    <s v="MG310"/>
    <s v="6110"/>
    <x v="2"/>
    <s v=""/>
    <n v="258.20999999999998"/>
    <s v="CU B34-Salaries"/>
    <x v="0"/>
    <s v=""/>
    <s v="JRNL00030896"/>
    <d v="2008-08-22T00:00:00"/>
    <d v="2008-08-25T00:00:00"/>
    <s v="Yes"/>
    <s v="X Operations Manager-Tri-County"/>
    <x v="0"/>
  </r>
  <r>
    <s v="AA"/>
    <s v="3000"/>
    <s v="JRNL00026078"/>
    <s v="CF00-OP310-6240-8870"/>
    <s v="CF00"/>
    <s v="OP310"/>
    <s v="6240"/>
    <x v="2"/>
    <s v=""/>
    <n v="47.93"/>
    <s v="Clear OP310 Pay and Dept"/>
    <x v="0"/>
    <s v="5_OP310_PD"/>
    <s v="JRNL00026078"/>
    <d v="2008-05-31T00:00:00"/>
    <d v="2008-06-07T00:00:00"/>
    <s v="Yes"/>
    <s v="X Operations-Tri-County"/>
    <x v="10"/>
  </r>
  <r>
    <s v="AA"/>
    <s v="3000"/>
    <s v="JRNL00026078"/>
    <s v="CF00-OP310-6240-8920"/>
    <s v="CF00"/>
    <s v="OP310"/>
    <s v="6240"/>
    <x v="0"/>
    <s v=""/>
    <n v="4.8100000000000005"/>
    <s v="Clear OP310 Pay and Dept"/>
    <x v="0"/>
    <s v="5_OP310_PD"/>
    <s v="JRNL00026078"/>
    <d v="2008-05-31T00:00:00"/>
    <d v="2008-06-07T00:00:00"/>
    <s v="Yes"/>
    <s v="X Operations-Tri-County"/>
    <x v="10"/>
  </r>
  <r>
    <s v="AA"/>
    <s v="3000"/>
    <s v="JRNL00026078"/>
    <s v="CF00-OP310-6240-8930"/>
    <s v="CF00"/>
    <s v="OP310"/>
    <s v="6240"/>
    <x v="3"/>
    <s v=""/>
    <n v="8.2799999999999994"/>
    <s v="Clear OP310 Pay and Dept"/>
    <x v="0"/>
    <s v="5_OP310_PD"/>
    <s v="JRNL00026078"/>
    <d v="2008-05-31T00:00:00"/>
    <d v="2008-06-07T00:00:00"/>
    <s v="Yes"/>
    <s v="X Operations-Tri-County"/>
    <x v="10"/>
  </r>
  <r>
    <s v="AA"/>
    <s v="3000"/>
    <s v="JRNL00026078"/>
    <s v="CF10-OP310-6230-8870"/>
    <s v="CF10"/>
    <s v="OP310"/>
    <s v="6230"/>
    <x v="2"/>
    <s v=""/>
    <n v="10.49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10-OP310-6230-8920"/>
    <s v="CF10"/>
    <s v="OP310"/>
    <s v="6230"/>
    <x v="0"/>
    <s v=""/>
    <n v="1.99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10-OP310-6230-8930"/>
    <s v="CF10"/>
    <s v="OP310"/>
    <s v="6230"/>
    <x v="3"/>
    <s v=""/>
    <n v="2.59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00-OP310-6230-8870"/>
    <s v="CF00"/>
    <s v="OP310"/>
    <s v="6230"/>
    <x v="2"/>
    <s v=""/>
    <n v="12.33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00-OP310-6230-8920"/>
    <s v="CF00"/>
    <s v="OP310"/>
    <s v="6230"/>
    <x v="0"/>
    <s v=""/>
    <n v="1.24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00-OP310-6230-8930"/>
    <s v="CF00"/>
    <s v="OP310"/>
    <s v="6230"/>
    <x v="3"/>
    <s v=""/>
    <n v="2.13"/>
    <s v="Clear OP310 Pay and Dept"/>
    <x v="0"/>
    <s v="5_OP310_PD"/>
    <s v="JRNL00026078"/>
    <d v="2008-05-31T00:00:00"/>
    <d v="2008-06-07T00:00:00"/>
    <s v="Yes"/>
    <s v="X Operations-Tri-County"/>
    <x v="14"/>
  </r>
  <r>
    <s v="AA"/>
    <s v="3000"/>
    <s v="JRNL00026078"/>
    <s v="CF10-OP310-6120-8870"/>
    <s v="CF10"/>
    <s v="OP310"/>
    <s v="6120"/>
    <x v="2"/>
    <s v=""/>
    <n v="114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3000"/>
    <s v="JRNL00026078"/>
    <s v="CF10-OP310-6120-8920"/>
    <s v="CF10"/>
    <s v="OP310"/>
    <s v="6120"/>
    <x v="0"/>
    <s v=""/>
    <n v="21.66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3000"/>
    <s v="JRNL00026078"/>
    <s v="CF10-OP310-6120-8930"/>
    <s v="CF10"/>
    <s v="OP310"/>
    <s v="6120"/>
    <x v="3"/>
    <s v=""/>
    <n v="28.17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3000"/>
    <s v="JRNL00026078"/>
    <s v="CF00-OP310-6120-8870"/>
    <s v="CF00"/>
    <s v="OP310"/>
    <s v="6120"/>
    <x v="2"/>
    <s v=""/>
    <n v="134.01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3000"/>
    <s v="JRNL00026078"/>
    <s v="CF00-OP310-6120-8920"/>
    <s v="CF00"/>
    <s v="OP310"/>
    <s v="6120"/>
    <x v="0"/>
    <s v=""/>
    <n v="13.45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3000"/>
    <s v="JRNL00026078"/>
    <s v="CF00-OP310-6120-8930"/>
    <s v="CF00"/>
    <s v="OP310"/>
    <s v="6120"/>
    <x v="3"/>
    <s v=""/>
    <n v="23.14"/>
    <s v="Clear OP310 Pay and Dept"/>
    <x v="0"/>
    <s v="5_OP310_PD"/>
    <s v="JRNL00026078"/>
    <d v="2008-05-31T00:00:00"/>
    <d v="2008-06-07T00:00:00"/>
    <s v="Yes"/>
    <s v="X Operations-Tri-County"/>
    <x v="1"/>
  </r>
  <r>
    <s v="AA"/>
    <s v="CU00"/>
    <s v="JRNL00027629"/>
    <s v="CF20-OP320-6110-8890"/>
    <s v="CF20"/>
    <s v="OP320"/>
    <s v="6110"/>
    <x v="1"/>
    <s v=""/>
    <n v="-1.62"/>
    <s v="OP320_Payroll Accrual 1A"/>
    <x v="0"/>
    <s v="8_OP320_PA1A"/>
    <s v="JRNL00027621"/>
    <d v="2008-07-31T00:00:00"/>
    <d v="2008-08-06T00:00:00"/>
    <s v="Yes"/>
    <s v="X Operations-Citrus County"/>
    <x v="0"/>
  </r>
  <r>
    <s v="AA"/>
    <s v="CU00"/>
    <s v="JRNL00027629"/>
    <s v="CF20-OP320-6110-8920"/>
    <s v="CF20"/>
    <s v="OP320"/>
    <s v="6110"/>
    <x v="0"/>
    <s v=""/>
    <n v="-0.97"/>
    <s v="OP320_Payroll Accrual 1A"/>
    <x v="0"/>
    <s v="8_OP320_PA1A"/>
    <s v="JRNL00027621"/>
    <d v="2008-07-31T00:00:00"/>
    <d v="2008-08-06T00:00:00"/>
    <s v="Yes"/>
    <s v="X Operations-Citrus County"/>
    <x v="0"/>
  </r>
  <r>
    <s v="AA"/>
    <s v="CU00"/>
    <s v="JRNL00027621"/>
    <s v="CF20-OP320-6110-8890"/>
    <s v="CF20"/>
    <s v="OP320"/>
    <s v="6110"/>
    <x v="1"/>
    <s v=""/>
    <n v="1.62"/>
    <s v="OP320_Payroll Accrual 1A"/>
    <x v="0"/>
    <s v="8_OP320_PA1A"/>
    <s v="JRNL00027621"/>
    <d v="2008-06-30T00:00:00"/>
    <d v="2008-07-08T00:00:00"/>
    <s v="Yes"/>
    <s v="X Operations-Citrus County"/>
    <x v="0"/>
  </r>
  <r>
    <s v="AA"/>
    <s v="CU00"/>
    <s v="JRNL00027621"/>
    <s v="CF20-OP320-6110-8920"/>
    <s v="CF20"/>
    <s v="OP320"/>
    <s v="6110"/>
    <x v="0"/>
    <s v=""/>
    <n v="0.97"/>
    <s v="OP320_Payroll Accrual 1A"/>
    <x v="0"/>
    <s v="8_OP320_PA1A"/>
    <s v="JRNL00027621"/>
    <d v="2008-06-30T00:00:00"/>
    <d v="2008-07-08T00:00:00"/>
    <s v="Yes"/>
    <s v="X Operations-Citrus County"/>
    <x v="0"/>
  </r>
  <r>
    <s v="E4SE-ADJ"/>
    <s v="CU00"/>
    <s v="JRNL00031420"/>
    <s v="CF10-FC300-7830-8870"/>
    <s v="CF10"/>
    <s v="FC300"/>
    <s v="7830"/>
    <x v="2"/>
    <s v=""/>
    <n v="1581.4"/>
    <s v="FAN117"/>
    <x v="0"/>
    <s v=""/>
    <s v="JRNL00031420"/>
    <d v="2008-08-31T00:00:00"/>
    <d v="2008-09-04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237.21"/>
    <s v="FAN117"/>
    <x v="0"/>
    <s v=""/>
    <s v="JRNL00031420"/>
    <d v="2008-08-31T00:00:00"/>
    <d v="2008-09-04T00:00:00"/>
    <s v="Yes"/>
    <s v="X Facilities-Florida"/>
    <x v="2"/>
  </r>
  <r>
    <s v="E4SE-ADJ"/>
    <s v="CU00"/>
    <s v="JRNL00031420"/>
    <s v="CF10-FC300-7830-8870"/>
    <s v="CF10"/>
    <s v="FC300"/>
    <s v="7830"/>
    <x v="2"/>
    <s v=""/>
    <n v="5851.18"/>
    <s v="FAN117"/>
    <x v="0"/>
    <s v=""/>
    <s v="JRNL00031420"/>
    <d v="2008-08-31T00:00:00"/>
    <d v="2008-09-04T00:00:00"/>
    <s v="Yes"/>
    <s v="X Facilities-Florida"/>
    <x v="2"/>
  </r>
  <r>
    <s v="PY"/>
    <s v="CU00"/>
    <s v="JRNL00033318"/>
    <s v="CF00-OP300-6120-8870"/>
    <s v="CF00"/>
    <s v="OP300"/>
    <s v="6120"/>
    <x v="2"/>
    <s v=""/>
    <n v="27.07"/>
    <s v="CU W40-OT/On Call/CT"/>
    <x v="0"/>
    <s v=""/>
    <s v="JRNL00033318"/>
    <d v="2008-10-03T00:00:00"/>
    <d v="2008-10-01T00:00:00"/>
    <s v="Yes"/>
    <s v="X Engineering and Measurement"/>
    <x v="1"/>
  </r>
  <r>
    <s v="PY"/>
    <s v="CU00"/>
    <s v="JRNL00033318"/>
    <s v="CF00-OP300-6120-8930"/>
    <s v="CF00"/>
    <s v="OP300"/>
    <s v="6120"/>
    <x v="3"/>
    <s v=""/>
    <n v="40.6"/>
    <s v="CU W40-OT/On Call/CT"/>
    <x v="0"/>
    <s v=""/>
    <s v="JRNL00033318"/>
    <d v="2008-10-03T00:00:00"/>
    <d v="2008-10-01T00:00:00"/>
    <s v="Yes"/>
    <s v="X Engineering and Measurement"/>
    <x v="1"/>
  </r>
  <r>
    <s v="PY"/>
    <s v="CU00"/>
    <s v="JRNL00033318"/>
    <s v="CF00-OP310-6120-8870"/>
    <s v="CF00"/>
    <s v="OP310"/>
    <s v="6120"/>
    <x v="2"/>
    <s v=""/>
    <n v="34.03"/>
    <s v="CU W40-OT/On Call/CT"/>
    <x v="0"/>
    <s v=""/>
    <s v="JRNL00033318"/>
    <d v="2008-10-03T00:00:00"/>
    <d v="2008-10-01T00:00:00"/>
    <s v="Yes"/>
    <s v="X Operations-Tri-County"/>
    <x v="1"/>
  </r>
  <r>
    <s v="PY"/>
    <s v="CU00"/>
    <s v="JRNL00033318"/>
    <s v="CF10-OP310-6120-8870"/>
    <s v="CF10"/>
    <s v="OP310"/>
    <s v="6120"/>
    <x v="2"/>
    <s v=""/>
    <n v="245.73"/>
    <s v="CU W40-OT/On Call/CT"/>
    <x v="0"/>
    <s v=""/>
    <s v="JRNL00033318"/>
    <d v="2008-10-03T00:00:00"/>
    <d v="2008-10-01T00:00:00"/>
    <s v="Yes"/>
    <s v="X Operations-Tri-County"/>
    <x v="1"/>
  </r>
  <r>
    <s v="E4SE-ADJ"/>
    <s v="CU00"/>
    <s v="JRNL00035203"/>
    <s v="CF10-FC300-7830-8870"/>
    <s v="CF10"/>
    <s v="FC300"/>
    <s v="7830"/>
    <x v="2"/>
    <s v=""/>
    <n v="44.83"/>
    <s v="FLEAKFT"/>
    <x v="0"/>
    <s v=""/>
    <s v="JRNL00035203"/>
    <d v="2008-10-31T00:00:00"/>
    <d v="2008-11-04T00:00:00"/>
    <s v="Yes"/>
    <s v="X Facilities-Florida"/>
    <x v="2"/>
  </r>
  <r>
    <s v="AA"/>
    <s v="3000"/>
    <s v="JRNL00026078"/>
    <s v="CF10-OP310-6110-8870"/>
    <s v="CF10"/>
    <s v="OP310"/>
    <s v="6110"/>
    <x v="2"/>
    <s v=""/>
    <n v="247.05"/>
    <s v="Clear OP310 Pay and Dept"/>
    <x v="0"/>
    <s v="5_OP310_PD"/>
    <s v="JRNL00026078"/>
    <d v="2008-05-31T00:00:00"/>
    <d v="2008-06-07T00:00:00"/>
    <s v="Yes"/>
    <s v="X Operations-Tri-County"/>
    <x v="0"/>
  </r>
  <r>
    <s v="AA"/>
    <s v="3000"/>
    <s v="JRNL00026078"/>
    <s v="CF10-OP310-6110-8920"/>
    <s v="CF10"/>
    <s v="OP310"/>
    <s v="6110"/>
    <x v="0"/>
    <s v=""/>
    <n v="46.93"/>
    <s v="Clear OP310 Pay and Dept"/>
    <x v="0"/>
    <s v="5_OP310_PD"/>
    <s v="JRNL00026078"/>
    <d v="2008-05-31T00:00:00"/>
    <d v="2008-06-07T00:00:00"/>
    <s v="Yes"/>
    <s v="X Operations-Tri-County"/>
    <x v="0"/>
  </r>
  <r>
    <s v="AA"/>
    <s v="3000"/>
    <s v="JRNL00026078"/>
    <s v="CF10-OP310-6110-8930"/>
    <s v="CF10"/>
    <s v="OP310"/>
    <s v="6110"/>
    <x v="3"/>
    <s v=""/>
    <n v="61.04"/>
    <s v="Clear OP310 Pay and Dept"/>
    <x v="0"/>
    <s v="5_OP310_PD"/>
    <s v="JRNL00026078"/>
    <d v="2008-05-31T00:00:00"/>
    <d v="2008-06-07T00:00:00"/>
    <s v="Yes"/>
    <s v="X Operations-Tri-County"/>
    <x v="0"/>
  </r>
  <r>
    <s v="SYS-AP"/>
    <s v="3000"/>
    <s v="JRNL00030628"/>
    <s v="CF10-FC300-7830-8870"/>
    <s v="CF10"/>
    <s v="FC300"/>
    <s v="7830"/>
    <x v="2"/>
    <s v=""/>
    <n v="18.11"/>
    <s v="ASPHALT TO PATCH ROAD"/>
    <x v="22"/>
    <s v="60353225048 0808"/>
    <s v="VO008896"/>
    <d v="2008-08-18T00:00:00"/>
    <d v="2008-08-19T00:00:00"/>
    <s v="Yes"/>
    <s v="X Facilities-Florida"/>
    <x v="2"/>
  </r>
  <r>
    <s v="SYS-AP"/>
    <s v="3000"/>
    <s v="JRNL00035158"/>
    <s v="CF10-OP310-7290-8920"/>
    <s v="CF10"/>
    <s v="OP310"/>
    <s v="7290"/>
    <x v="0"/>
    <s v=""/>
    <n v="128"/>
    <s v="1/2 PE REPAIR AND LEAK"/>
    <x v="2"/>
    <s v="2433"/>
    <s v="VO016611"/>
    <d v="2008-10-31T00:00:00"/>
    <d v="2008-11-03T00:00:00"/>
    <s v="Yes"/>
    <s v="X Operations-Tri-County"/>
    <x v="3"/>
  </r>
  <r>
    <s v="SYS-AP"/>
    <s v="3000"/>
    <s v="JRNL00037317"/>
    <s v="CF10-FC300-7830-8910"/>
    <s v="CF10"/>
    <s v="FC300"/>
    <s v="7830"/>
    <x v="5"/>
    <s v=""/>
    <n v="1350"/>
    <s v="BLAST &amp; PAINT SUN ORCHARD STATI"/>
    <x v="2"/>
    <s v="2449"/>
    <s v="VO019625"/>
    <d v="2008-12-03T00:00:00"/>
    <d v="2008-12-03T00:00:00"/>
    <s v="Yes"/>
    <s v="X Facilities-Florida"/>
    <x v="2"/>
  </r>
  <r>
    <s v="SYS-AP"/>
    <s v="3000"/>
    <s v="JRNL00038873"/>
    <s v="CF10-FC300-7790-8900"/>
    <s v="CF10"/>
    <s v="FC300"/>
    <s v="7790"/>
    <x v="4"/>
    <s v=""/>
    <n v="30"/>
    <s v="COMMERCIAL 425 METER INTEST &amp; R"/>
    <x v="1"/>
    <s v="4750"/>
    <s v="VO023197"/>
    <d v="2008-12-31T00:00:00"/>
    <d v="2009-01-08T00:00:00"/>
    <s v="Yes"/>
    <s v="X Facilities-Florida"/>
    <x v="6"/>
  </r>
  <r>
    <s v="SYS-AP"/>
    <s v="3000"/>
    <s v="JRNL00036204"/>
    <s v="CF10-FC300-7290-8870"/>
    <s v="CF10"/>
    <s v="FC300"/>
    <s v="7290"/>
    <x v="2"/>
    <s v=""/>
    <n v="1160"/>
    <s v="INSTALL TEST STATIONS"/>
    <x v="2"/>
    <s v="2442"/>
    <s v="VO018770"/>
    <d v="2008-11-25T00:00:00"/>
    <d v="2008-11-25T00:00:00"/>
    <s v="Yes"/>
    <s v="X Facilities-Florida"/>
    <x v="3"/>
  </r>
  <r>
    <s v="SYS-AP"/>
    <s v="3000"/>
    <s v="JRNL00038776"/>
    <s v="CF20-OP320-7290-8930"/>
    <s v="CF20"/>
    <s v="OP320"/>
    <s v="7290"/>
    <x v="3"/>
    <s v=""/>
    <n v="30"/>
    <s v="TURN ON"/>
    <x v="9"/>
    <s v="596"/>
    <s v="VO022592"/>
    <d v="2008-12-31T00:00:00"/>
    <d v="2009-01-06T00:00:00"/>
    <s v="Yes"/>
    <s v="X Operations-Citrus County"/>
    <x v="3"/>
  </r>
  <r>
    <s v="AA"/>
    <s v="3000"/>
    <s v="JRNL00026078"/>
    <s v="CF00-OP310-6110-8870"/>
    <s v="CF00"/>
    <s v="OP310"/>
    <s v="6110"/>
    <x v="2"/>
    <s v=""/>
    <n v="290.42"/>
    <s v="Clear OP310 Pay and Dept"/>
    <x v="0"/>
    <s v="5_OP310_PD"/>
    <s v="JRNL00026078"/>
    <d v="2008-05-31T00:00:00"/>
    <d v="2008-06-07T00:00:00"/>
    <s v="Yes"/>
    <s v="X Operations-Tri-County"/>
    <x v="0"/>
  </r>
  <r>
    <s v="AA"/>
    <s v="3000"/>
    <s v="JRNL00026078"/>
    <s v="CF00-OP310-6110-8920"/>
    <s v="CF00"/>
    <s v="OP310"/>
    <s v="6110"/>
    <x v="0"/>
    <s v=""/>
    <n v="29.14"/>
    <s v="Clear OP310 Pay and Dept"/>
    <x v="0"/>
    <s v="5_OP310_PD"/>
    <s v="JRNL00026078"/>
    <d v="2008-05-31T00:00:00"/>
    <d v="2008-06-07T00:00:00"/>
    <s v="Yes"/>
    <s v="X Operations-Tri-County"/>
    <x v="0"/>
  </r>
  <r>
    <s v="AA"/>
    <s v="3000"/>
    <s v="JRNL00026078"/>
    <s v="CF00-OP310-6110-8930"/>
    <s v="CF00"/>
    <s v="OP310"/>
    <s v="6110"/>
    <x v="3"/>
    <s v=""/>
    <n v="50.15"/>
    <s v="Clear OP310 Pay and Dept"/>
    <x v="0"/>
    <s v="5_OP310_PD"/>
    <s v="JRNL00026078"/>
    <d v="2008-05-31T00:00:00"/>
    <d v="2008-06-07T00:00:00"/>
    <s v="Yes"/>
    <s v="X Operations-Tri-County"/>
    <x v="0"/>
  </r>
  <r>
    <s v="PY"/>
    <s v="CU00"/>
    <s v="JRNL00035213"/>
    <s v="CF00-MG303-6110-8870"/>
    <s v="CF00"/>
    <s v="MG303"/>
    <s v="6110"/>
    <x v="2"/>
    <s v=""/>
    <n v="620.11"/>
    <s v="CU B42-Salaries"/>
    <x v="0"/>
    <s v=""/>
    <s v="JRNL00035213"/>
    <d v="2008-10-17T00:00:00"/>
    <d v="2008-11-04T00:00:00"/>
    <s v="Yes"/>
    <s v="X Business Development Manager"/>
    <x v="0"/>
  </r>
  <r>
    <s v="PY"/>
    <s v="CU00"/>
    <s v="JRNL00035213"/>
    <s v="CF10-MG310-6110-8870"/>
    <s v="CF10"/>
    <s v="MG310"/>
    <s v="6110"/>
    <x v="2"/>
    <s v=""/>
    <n v="297.12"/>
    <s v="CU B42-Salaries"/>
    <x v="0"/>
    <s v=""/>
    <s v="JRNL00035213"/>
    <d v="2008-10-17T00:00:00"/>
    <d v="2008-11-04T00:00:00"/>
    <s v="Yes"/>
    <s v="X Operations Manager-Tri-County"/>
    <x v="0"/>
  </r>
  <r>
    <s v="PD"/>
    <s v="3000"/>
    <s v="FLJE00019104"/>
    <s v="CF00-OP300-6110-8890"/>
    <s v="CF00"/>
    <s v="OP300"/>
    <s v="6110"/>
    <x v="1"/>
    <s v=""/>
    <n v="40.72"/>
    <s v="PDTR-0810CUCW"/>
    <x v="0"/>
    <s v="FVN00837"/>
    <s v="FLJE00019068"/>
    <d v="2008-03-07T00:00:00"/>
    <d v="2008-03-07T00:00:00"/>
    <s v="Yes"/>
    <s v="X Engineering and Measurement"/>
    <x v="0"/>
  </r>
  <r>
    <s v="PD"/>
    <s v="3000"/>
    <s v="FLJE00019104"/>
    <s v="CF10-OP310-6110-8870"/>
    <s v="CF10"/>
    <s v="OP310"/>
    <s v="6110"/>
    <x v="2"/>
    <s v=""/>
    <n v="129.12"/>
    <s v="PDTR-0810CUCW"/>
    <x v="0"/>
    <s v="FVN00922"/>
    <s v="FLJE00019068"/>
    <d v="2008-03-07T00:00:00"/>
    <d v="2008-03-07T00:00:00"/>
    <s v="Yes"/>
    <s v="X Operations-Tri-County"/>
    <x v="0"/>
  </r>
  <r>
    <s v="PD"/>
    <s v="3000"/>
    <s v="FLJE00019104"/>
    <s v="CF10-OP310-6110-8940"/>
    <s v="CF10"/>
    <s v="OP310"/>
    <s v="6110"/>
    <x v="6"/>
    <s v=""/>
    <n v="108.72"/>
    <s v="PDTR-0810CUCW"/>
    <x v="0"/>
    <s v="FVN05485"/>
    <s v="FLJE00019068"/>
    <d v="2008-03-07T00:00:00"/>
    <d v="2008-03-07T00:00:00"/>
    <s v="Yes"/>
    <s v="X Operations-Tri-County"/>
    <x v="0"/>
  </r>
  <r>
    <s v="AA"/>
    <s v="CU00"/>
    <s v="JRNL00033579"/>
    <s v="CF00-OP310-6110-8870"/>
    <s v="CF00"/>
    <s v="OP310"/>
    <s v="6110"/>
    <x v="2"/>
    <s v=" "/>
    <n v="-24.31"/>
    <s v="OP310_Payroll Accrual 1A"/>
    <x v="0"/>
    <s v="8_OP310_PA1A"/>
    <s v="JRNL00033571"/>
    <d v="2008-10-31T00:00:00"/>
    <d v="2008-11-06T00:00:00"/>
    <s v="Yes"/>
    <s v="X Operations-Tri-County"/>
    <x v="0"/>
  </r>
  <r>
    <s v="AA"/>
    <s v="CU00"/>
    <s v="JRNL00033579"/>
    <s v="CF00-OP310-6110-8920"/>
    <s v="CF00"/>
    <s v="OP310"/>
    <s v="6110"/>
    <x v="0"/>
    <s v=" "/>
    <n v="-36.47"/>
    <s v="OP310_Payroll Accrual 1A"/>
    <x v="0"/>
    <s v="8_OP310_PA1A"/>
    <s v="JRNL00033571"/>
    <d v="2008-10-31T00:00:00"/>
    <d v="2008-11-06T00:00:00"/>
    <s v="Yes"/>
    <s v="X Operations-Tri-County"/>
    <x v="0"/>
  </r>
  <r>
    <s v="AA"/>
    <s v="CU00"/>
    <s v="JRNL00033579"/>
    <s v="CF10-OP310-6110-8870"/>
    <s v="CF10"/>
    <s v="OP310"/>
    <s v="6110"/>
    <x v="2"/>
    <s v=" "/>
    <n v="-378.29"/>
    <s v="OP310_Payroll Accrual 1A"/>
    <x v="0"/>
    <s v="8_OP310_PA1A"/>
    <s v="JRNL00033571"/>
    <d v="2008-10-31T00:00:00"/>
    <d v="2008-11-06T00:00:00"/>
    <s v="Yes"/>
    <s v="X Operations-Tri-County"/>
    <x v="0"/>
  </r>
  <r>
    <s v="AA"/>
    <s v="CU00"/>
    <s v="JRNL00033579"/>
    <s v="CF10-OP310-6110-8920"/>
    <s v="CF10"/>
    <s v="OP310"/>
    <s v="6110"/>
    <x v="0"/>
    <s v=" "/>
    <n v="-71.97"/>
    <s v="OP310_Payroll Accrual 1A"/>
    <x v="0"/>
    <s v="8_OP310_PA1A"/>
    <s v="JRNL00033571"/>
    <d v="2008-10-31T00:00:00"/>
    <d v="2008-11-06T00:00:00"/>
    <s v="Yes"/>
    <s v="X Operations-Tri-County"/>
    <x v="0"/>
  </r>
  <r>
    <s v="AA"/>
    <s v="CU00"/>
    <s v="JRNL00033579"/>
    <s v="CF10-OP310-6110-8930"/>
    <s v="CF10"/>
    <s v="OP310"/>
    <s v="6110"/>
    <x v="3"/>
    <s v=" "/>
    <n v="-20.85"/>
    <s v="OP310_Payroll Accrual 1A"/>
    <x v="0"/>
    <s v="8_OP310_PA1A"/>
    <s v="JRNL00033571"/>
    <d v="2008-10-31T00:00:00"/>
    <d v="2008-11-06T00:00:00"/>
    <s v="Yes"/>
    <s v="X Operations-Tri-County"/>
    <x v="0"/>
  </r>
  <r>
    <s v="AA"/>
    <s v="CU00"/>
    <s v="JRNL00033579"/>
    <s v="CF20-OP310-6110-8890"/>
    <s v="CF20"/>
    <s v="OP310"/>
    <s v="6110"/>
    <x v="1"/>
    <s v=" "/>
    <n v="-7.5"/>
    <s v="OP310_Payroll Accrual 1A"/>
    <x v="0"/>
    <s v="8_OP310_PA1A"/>
    <s v="JRNL00033571"/>
    <d v="2008-10-31T00:00:00"/>
    <d v="2008-11-06T00:00:00"/>
    <s v="Yes"/>
    <s v="X Operations-Tri-County"/>
    <x v="0"/>
  </r>
  <r>
    <s v="CF-ACCR"/>
    <s v="3000"/>
    <s v="FLJE00019372"/>
    <s v="CF10-FC300-7830-8930"/>
    <s v="CF10"/>
    <s v="FC300"/>
    <s v="7830"/>
    <x v="3"/>
    <s v=""/>
    <n v="2292"/>
    <s v="Accrue Precision Meter Repair"/>
    <x v="0"/>
    <s v=""/>
    <s v="FLJE00019372"/>
    <d v="2008-03-31T00:00:00"/>
    <d v="2008-04-07T00:00:00"/>
    <s v="Yes"/>
    <s v="X Facilities-Florida"/>
    <x v="2"/>
  </r>
  <r>
    <s v="CF-ACCR"/>
    <s v="3000"/>
    <s v="FLJE00019443"/>
    <s v="CF10-FC300-7830-8930"/>
    <s v="CF10"/>
    <s v="FC300"/>
    <s v="7830"/>
    <x v="3"/>
    <s v=""/>
    <n v="-2292"/>
    <s v="Accrue Precision Meter Repair"/>
    <x v="0"/>
    <s v=""/>
    <s v="FLJE00019372"/>
    <d v="2008-04-30T00:00:00"/>
    <d v="2008-04-07T00:00:00"/>
    <s v="Yes"/>
    <s v="X Facilities-Florida"/>
    <x v="2"/>
  </r>
  <r>
    <s v="E4SE-ADJ"/>
    <s v="CU00"/>
    <s v="JRNL00038749"/>
    <s v="CF10-FC300-7830-8920"/>
    <s v="CF10"/>
    <s v="FC300"/>
    <s v="7830"/>
    <x v="0"/>
    <s v=""/>
    <n v="15.12"/>
    <s v="FCW200"/>
    <x v="0"/>
    <s v=""/>
    <s v="JRNL00038749"/>
    <d v="2008-12-31T00:00:00"/>
    <d v="2009-01-06T00:00:00"/>
    <s v="Yes"/>
    <s v="X Facilities-Florida"/>
    <x v="2"/>
  </r>
  <r>
    <s v="PD"/>
    <s v="3000"/>
    <s v="FLJE00018923"/>
    <s v="CF00-OP300-6120-8890"/>
    <s v="CF00"/>
    <s v="OP300"/>
    <s v="6120"/>
    <x v="1"/>
    <s v=""/>
    <n v="54.14"/>
    <s v="PDTO-0808CUCW"/>
    <x v="0"/>
    <s v="FVN00596"/>
    <s v="FLJE00018923"/>
    <d v="2008-02-25T00:00:00"/>
    <d v="2008-02-25T00:00:00"/>
    <s v="Yes"/>
    <s v="X Engineering and Measurement"/>
    <x v="1"/>
  </r>
  <r>
    <s v="PD"/>
    <s v="3000"/>
    <s v="FLJE00018923"/>
    <s v="CF00-OP300-6120-8900"/>
    <s v="CF00"/>
    <s v="OP300"/>
    <s v="6120"/>
    <x v="4"/>
    <s v=""/>
    <n v="40.6"/>
    <s v="PDTO-0808CUCW"/>
    <x v="0"/>
    <s v="FVN00596"/>
    <s v="FLJE00018923"/>
    <d v="2008-02-25T00:00:00"/>
    <d v="2008-02-25T00:00:00"/>
    <s v="Yes"/>
    <s v="X Engineering and Measurement"/>
    <x v="1"/>
  </r>
  <r>
    <s v="PD"/>
    <s v="3000"/>
    <s v="FLJE00018923"/>
    <s v="CF00-OP300-6120-8870"/>
    <s v="CF00"/>
    <s v="OP300"/>
    <s v="6120"/>
    <x v="2"/>
    <s v=""/>
    <n v="30.55"/>
    <s v="PDTO-0808CUCW"/>
    <x v="0"/>
    <s v="FVN00837"/>
    <s v="FLJE00018923"/>
    <d v="2008-02-25T00:00:00"/>
    <d v="2008-02-25T00:00:00"/>
    <s v="Yes"/>
    <s v="X Engineering and Measurement"/>
    <x v="1"/>
  </r>
  <r>
    <s v="PD"/>
    <s v="3000"/>
    <s v="FLJE00018923"/>
    <s v="CF00-OP300-6120-8910"/>
    <s v="CF00"/>
    <s v="OP300"/>
    <s v="6120"/>
    <x v="5"/>
    <s v=""/>
    <n v="61.1"/>
    <s v="PDTO-0808CUCW"/>
    <x v="0"/>
    <s v="FVN00837"/>
    <s v="FLJE00018923"/>
    <d v="2008-02-25T00:00:00"/>
    <d v="2008-02-25T00:00:00"/>
    <s v="Yes"/>
    <s v="X Engineering and Measurement"/>
    <x v="1"/>
  </r>
  <r>
    <s v="PY"/>
    <s v="CU00"/>
    <s v="JRNL00033223"/>
    <s v="CF00-MG303-6110-8870"/>
    <s v="CF00"/>
    <s v="MG303"/>
    <s v="6110"/>
    <x v="2"/>
    <s v=""/>
    <n v="590.44000000000005"/>
    <s v="CU B36-Salaries"/>
    <x v="0"/>
    <s v=""/>
    <s v="JRNL00033223"/>
    <d v="2008-09-05T00:00:00"/>
    <d v="2008-10-01T00:00:00"/>
    <s v="Yes"/>
    <s v="X Business Development Manager"/>
    <x v="0"/>
  </r>
  <r>
    <s v="PY"/>
    <s v="CU00"/>
    <s v="JRNL00033223"/>
    <s v="CF00-MG310-6110-8870"/>
    <s v="CF00"/>
    <s v="MG310"/>
    <s v="6110"/>
    <x v="2"/>
    <s v=""/>
    <n v="774.64"/>
    <s v="CU B36-Salaries"/>
    <x v="0"/>
    <s v=""/>
    <s v="JRNL00033223"/>
    <d v="2008-09-05T00:00:00"/>
    <d v="2008-10-01T00:00:00"/>
    <s v="Yes"/>
    <s v="X Operations Manager-Tri-County"/>
    <x v="0"/>
  </r>
  <r>
    <s v="PD"/>
    <s v="3000"/>
    <s v="FLJE00018923"/>
    <s v="CF00-MG304-6110-8870"/>
    <s v="CF00"/>
    <s v="MG304"/>
    <s v="6110"/>
    <x v="2"/>
    <s v=""/>
    <n v="2892.8"/>
    <s v="PDTR-0808CUCB"/>
    <x v="0"/>
    <s v="FVN00230"/>
    <s v="FLJE00018923"/>
    <d v="2008-02-25T00:00:00"/>
    <d v="2008-02-25T00:00:00"/>
    <s v="Yes"/>
    <s v="X Director of Operations and Engineering"/>
    <x v="0"/>
  </r>
  <r>
    <s v="PD"/>
    <s v="3000"/>
    <s v="FLJE00018923"/>
    <s v="CF20-MG310-6110-8870"/>
    <s v="CF20"/>
    <s v="MG310"/>
    <s v="6110"/>
    <x v="2"/>
    <s v=""/>
    <n v="258.24"/>
    <s v="PDTR-0808CUCB"/>
    <x v="0"/>
    <s v="FVN00309"/>
    <s v="FLJE00018923"/>
    <d v="2008-02-25T00:00:00"/>
    <d v="2008-02-25T00:00:00"/>
    <s v="Yes"/>
    <s v="X Operations Manager-Tri-County"/>
    <x v="0"/>
  </r>
  <r>
    <s v="PD"/>
    <s v="3000"/>
    <s v="FLJE00018923"/>
    <s v="CF10-MG310-6110-8870"/>
    <s v="CF10"/>
    <s v="MG310"/>
    <s v="6110"/>
    <x v="2"/>
    <s v=""/>
    <n v="516.48"/>
    <s v="PDTR-0808CUCB"/>
    <x v="0"/>
    <s v="FVN00309"/>
    <s v="FLJE00018923"/>
    <d v="2008-02-25T00:00:00"/>
    <d v="2008-02-25T00:00:00"/>
    <s v="Yes"/>
    <s v="X Operations Manager-Tri-County"/>
    <x v="0"/>
  </r>
  <r>
    <s v="PD"/>
    <s v="3000"/>
    <s v="FLJE00019104"/>
    <s v="CF20-MG310-6110-8870"/>
    <s v="CF20"/>
    <s v="MG310"/>
    <s v="6110"/>
    <x v="2"/>
    <s v=""/>
    <n v="129.12"/>
    <s v="PDTR-0810CUCB"/>
    <x v="0"/>
    <s v="FVN00309"/>
    <s v="FLJE00019068"/>
    <d v="2008-03-07T00:00:00"/>
    <d v="2008-03-07T00:00:00"/>
    <s v="Yes"/>
    <s v="X Operations Manager-Tri-County"/>
    <x v="0"/>
  </r>
  <r>
    <s v="PD"/>
    <s v="3000"/>
    <s v="FLJE00019104"/>
    <s v="CF10-MG310-6110-8870"/>
    <s v="CF10"/>
    <s v="MG310"/>
    <s v="6110"/>
    <x v="2"/>
    <s v=""/>
    <n v="258.24"/>
    <s v="PDTR-0810CUCB"/>
    <x v="0"/>
    <s v="FVN00309"/>
    <s v="FLJE00019068"/>
    <d v="2008-03-07T00:00:00"/>
    <d v="2008-03-07T00:00:00"/>
    <s v="Yes"/>
    <s v="X Operations Manager-Tri-County"/>
    <x v="0"/>
  </r>
  <r>
    <s v="PD"/>
    <s v="3000"/>
    <s v="FLJE00019104"/>
    <s v="CF10-MG310-6110-8910"/>
    <s v="CF10"/>
    <s v="MG310"/>
    <s v="6110"/>
    <x v="5"/>
    <s v=""/>
    <n v="129.12"/>
    <s v="PDTR-0810CUCB"/>
    <x v="0"/>
    <s v="FVN00309"/>
    <s v="FLJE00019068"/>
    <d v="2008-03-07T00:00:00"/>
    <d v="2008-03-07T00:00:00"/>
    <s v="Yes"/>
    <s v="X Operations Manager-Tri-County"/>
    <x v="0"/>
  </r>
  <r>
    <s v="PD"/>
    <s v="3000"/>
    <s v="FLJE00019102"/>
    <s v="CF20-MG310-6110-8870"/>
    <s v="CF20"/>
    <s v="MG310"/>
    <s v="6110"/>
    <x v="2"/>
    <s v=""/>
    <n v="-129.12"/>
    <s v="PDTR-0810CUCB"/>
    <x v="0"/>
    <s v="FVN00309"/>
    <s v="FLJE00019068"/>
    <d v="2008-02-29T00:00:00"/>
    <d v="2008-03-07T00:00:00"/>
    <s v="Yes"/>
    <s v="X Operations Manager-Tri-County"/>
    <x v="0"/>
  </r>
  <r>
    <s v="PD"/>
    <s v="3000"/>
    <s v="FLJE00019102"/>
    <s v="CF10-MG310-6110-8870"/>
    <s v="CF10"/>
    <s v="MG310"/>
    <s v="6110"/>
    <x v="2"/>
    <s v=""/>
    <n v="-258.24"/>
    <s v="PDTR-0810CUCB"/>
    <x v="0"/>
    <s v="FVN00309"/>
    <s v="FLJE00019068"/>
    <d v="2008-02-29T00:00:00"/>
    <d v="2008-03-07T00:00:00"/>
    <s v="Yes"/>
    <s v="X Operations Manager-Tri-County"/>
    <x v="0"/>
  </r>
  <r>
    <s v="PD"/>
    <s v="3000"/>
    <s v="FLJE00019102"/>
    <s v="CF10-MG310-6110-8910"/>
    <s v="CF10"/>
    <s v="MG310"/>
    <s v="6110"/>
    <x v="5"/>
    <s v=""/>
    <n v="-129.12"/>
    <s v="PDTR-0810CUCB"/>
    <x v="0"/>
    <s v="FVN00309"/>
    <s v="FLJE00019068"/>
    <d v="2008-02-29T00:00:00"/>
    <d v="2008-03-07T00:00:00"/>
    <s v="Yes"/>
    <s v="X Operations Manager-Tri-County"/>
    <x v="0"/>
  </r>
  <r>
    <s v="PD"/>
    <s v="3000"/>
    <s v="FLJE00019068"/>
    <s v="CF20-MG310-6110-8870"/>
    <s v="CF20"/>
    <s v="MG310"/>
    <s v="6110"/>
    <x v="2"/>
    <s v=""/>
    <n v="129.12"/>
    <s v="PDTR-0810CUCB"/>
    <x v="0"/>
    <s v="FVN00309"/>
    <s v="FLJE00019068"/>
    <d v="2008-02-29T00:00:00"/>
    <d v="2008-03-07T00:00:00"/>
    <s v="Yes"/>
    <s v="X Operations Manager-Tri-County"/>
    <x v="0"/>
  </r>
  <r>
    <s v="PD"/>
    <s v="3000"/>
    <s v="FLJE00019068"/>
    <s v="CF10-MG310-6110-8870"/>
    <s v="CF10"/>
    <s v="MG310"/>
    <s v="6110"/>
    <x v="2"/>
    <s v=""/>
    <n v="258.24"/>
    <s v="PDTR-0810CUCB"/>
    <x v="0"/>
    <s v="FVN00309"/>
    <s v="FLJE00019068"/>
    <d v="2008-02-29T00:00:00"/>
    <d v="2008-03-07T00:00:00"/>
    <s v="Yes"/>
    <s v="X Operations Manager-Tri-County"/>
    <x v="0"/>
  </r>
  <r>
    <s v="PD"/>
    <s v="3000"/>
    <s v="FLJE00019068"/>
    <s v="CF10-MG310-6110-8910"/>
    <s v="CF10"/>
    <s v="MG310"/>
    <s v="6110"/>
    <x v="5"/>
    <s v=""/>
    <n v="129.12"/>
    <s v="PDTR-0810CUCB"/>
    <x v="0"/>
    <s v="FVN00309"/>
    <s v="FLJE00019068"/>
    <d v="2008-02-29T00:00:00"/>
    <d v="2008-03-07T00:00:00"/>
    <s v="Yes"/>
    <s v="X Operations Manager-Tri-County"/>
    <x v="0"/>
  </r>
  <r>
    <s v="SYS-AP"/>
    <s v="3000"/>
    <s v="FLJE00019628"/>
    <s v="CF10-FC300-7830-8870"/>
    <s v="CF10"/>
    <s v="FC300"/>
    <s v="7830"/>
    <x v="2"/>
    <s v=""/>
    <n v="253.1"/>
    <s v="MESA PRODUCTS INC"/>
    <x v="0"/>
    <s v="D10298"/>
    <s v="FVO0041563"/>
    <d v="2008-04-30T00:00:00"/>
    <d v="2008-05-02T00:00:00"/>
    <s v="Yes"/>
    <s v="X Facilities-Florida"/>
    <x v="2"/>
  </r>
  <r>
    <s v="AA"/>
    <s v="CU00"/>
    <s v="JRNL00033579"/>
    <s v="CF10-OP310-6120-8870"/>
    <s v="CF10"/>
    <s v="OP310"/>
    <s v="6120"/>
    <x v="2"/>
    <s v=" "/>
    <n v="-119.07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3579"/>
    <s v="CF10-OP310-6120-8920"/>
    <s v="CF10"/>
    <s v="OP310"/>
    <s v="6120"/>
    <x v="0"/>
    <s v=" "/>
    <n v="-22.65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3579"/>
    <s v="CF10-OP310-6120-8930"/>
    <s v="CF10"/>
    <s v="OP310"/>
    <s v="6120"/>
    <x v="3"/>
    <s v=" "/>
    <n v="-6.56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3579"/>
    <s v="CF20-OP310-6120-8890"/>
    <s v="CF20"/>
    <s v="OP310"/>
    <s v="6120"/>
    <x v="1"/>
    <s v=" "/>
    <n v="-2.36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3579"/>
    <s v="CF00-OP310-6120-8920"/>
    <s v="CF00"/>
    <s v="OP310"/>
    <s v="6120"/>
    <x v="0"/>
    <s v=" "/>
    <n v="-11.48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3579"/>
    <s v="CF00-OP310-6120-8870"/>
    <s v="CF00"/>
    <s v="OP310"/>
    <s v="6120"/>
    <x v="2"/>
    <s v=" "/>
    <n v="-7.65"/>
    <s v="OP310_Payroll Accrual 1B"/>
    <x v="0"/>
    <s v="8_OP310_PA1B"/>
    <s v="JRNL00033571"/>
    <d v="2008-10-31T00:00:00"/>
    <d v="2008-11-06T00:00:00"/>
    <s v="Yes"/>
    <s v="X Operations-Tri-County"/>
    <x v="1"/>
  </r>
  <r>
    <s v="AA"/>
    <s v="CU00"/>
    <s v="JRNL00031503"/>
    <s v="CF00-OP300-6310-8940"/>
    <s v="CF00"/>
    <s v="OP300"/>
    <s v="6310"/>
    <x v="6"/>
    <s v=" "/>
    <n v="3.64"/>
    <s v="Clear OP300 Pay and Dept"/>
    <x v="0"/>
    <s v="5_OP300_PD"/>
    <s v="Recipient Acct"/>
    <d v="2008-08-31T00:00:00"/>
    <d v="2008-09-05T00:00:00"/>
    <s v="Yes"/>
    <s v="X Engineering and Measurement"/>
    <x v="8"/>
  </r>
  <r>
    <s v="AA"/>
    <s v="CU00"/>
    <s v="JRNL00031503"/>
    <s v="CF00-OP300-6310-8870"/>
    <s v="CF00"/>
    <s v="OP300"/>
    <s v="6310"/>
    <x v="2"/>
    <s v=" "/>
    <n v="31.83"/>
    <s v="Clear OP300 Pay and Dept"/>
    <x v="0"/>
    <s v="5_OP300_PD"/>
    <s v="Recipient Acct"/>
    <d v="2008-08-31T00:00:00"/>
    <d v="2008-09-05T00:00:00"/>
    <s v="Yes"/>
    <s v="X Engineering and Measurement"/>
    <x v="8"/>
  </r>
  <r>
    <s v="AA"/>
    <s v="CU00"/>
    <s v="JRNL00031503"/>
    <s v="CF00-OP300-6310-8890"/>
    <s v="CF00"/>
    <s v="OP300"/>
    <s v="6310"/>
    <x v="1"/>
    <s v=" "/>
    <n v="80.09"/>
    <s v="Clear OP300 Pay and Dept"/>
    <x v="0"/>
    <s v="5_OP300_PD"/>
    <s v="Recipient Acct"/>
    <d v="2008-08-31T00:00:00"/>
    <d v="2008-09-05T00:00:00"/>
    <s v="Yes"/>
    <s v="X Engineering and Measurement"/>
    <x v="8"/>
  </r>
  <r>
    <s v="AA"/>
    <s v="CU00"/>
    <s v="JRNL00031503"/>
    <s v="CF00-OP300-6290-8910"/>
    <s v="CF00"/>
    <s v="OP300"/>
    <s v="6290"/>
    <x v="5"/>
    <s v=" "/>
    <n v="125.87"/>
    <s v="Clear OP300 Pay and Dept"/>
    <x v="0"/>
    <s v="5_OP300_PD"/>
    <s v="Recipient Acct"/>
    <d v="2008-08-31T00:00:00"/>
    <d v="2008-09-05T00:00:00"/>
    <s v="Yes"/>
    <s v="X Engineering and Measurement"/>
    <x v="9"/>
  </r>
  <r>
    <s v="AA"/>
    <s v="CU00"/>
    <s v="JRNL00031503"/>
    <s v="CF00-OP300-6290-8940"/>
    <s v="CF00"/>
    <s v="OP300"/>
    <s v="6290"/>
    <x v="6"/>
    <s v=" "/>
    <n v="5.31"/>
    <s v="Clear OP300 Pay and Dept"/>
    <x v="0"/>
    <s v="5_OP300_PD"/>
    <s v="Recipient Acct"/>
    <d v="2008-08-31T00:00:00"/>
    <d v="2008-09-05T00:00:00"/>
    <s v="Yes"/>
    <s v="X Engineering and Measurement"/>
    <x v="9"/>
  </r>
  <r>
    <s v="AA"/>
    <s v="CU00"/>
    <s v="JRNL00031503"/>
    <s v="CF00-OP300-6290-8870"/>
    <s v="CF00"/>
    <s v="OP300"/>
    <s v="6290"/>
    <x v="2"/>
    <s v=" "/>
    <n v="46.45"/>
    <s v="Clear OP300 Pay and Dept"/>
    <x v="0"/>
    <s v="5_OP300_PD"/>
    <s v="Recipient Acct"/>
    <d v="2008-08-31T00:00:00"/>
    <d v="2008-09-05T00:00:00"/>
    <s v="Yes"/>
    <s v="X Engineering and Measurement"/>
    <x v="9"/>
  </r>
  <r>
    <s v="AA"/>
    <s v="CU00"/>
    <s v="JRNL00031503"/>
    <s v="CF00-OP300-6290-8890"/>
    <s v="CF00"/>
    <s v="OP300"/>
    <s v="6290"/>
    <x v="1"/>
    <s v=" "/>
    <n v="116.88"/>
    <s v="Clear OP300 Pay and Dept"/>
    <x v="0"/>
    <s v="5_OP300_PD"/>
    <s v="Recipient Acct"/>
    <d v="2008-08-31T00:00:00"/>
    <d v="2008-09-05T00:00:00"/>
    <s v="Yes"/>
    <s v="X Engineering and Measurement"/>
    <x v="9"/>
  </r>
  <r>
    <s v="AA"/>
    <s v="CU00"/>
    <s v="JRNL00031503"/>
    <s v="CF00-OP300-6290-8900"/>
    <s v="CF00"/>
    <s v="OP300"/>
    <s v="6290"/>
    <x v="4"/>
    <s v=" "/>
    <n v="191.05"/>
    <s v="Clear OP300 Pay and Dept"/>
    <x v="0"/>
    <s v="5_OP300_PD"/>
    <s v="Recipient Acct"/>
    <d v="2008-08-31T00:00:00"/>
    <d v="2008-09-05T00:00:00"/>
    <s v="Yes"/>
    <s v="X Engineering and Measurement"/>
    <x v="9"/>
  </r>
  <r>
    <s v="AA"/>
    <s v="CU00"/>
    <s v="JRNL00031503"/>
    <s v="CF00-OP300-6250-8940"/>
    <s v="CF00"/>
    <s v="OP300"/>
    <s v="6250"/>
    <x v="6"/>
    <s v=" "/>
    <n v="0.22"/>
    <s v="Clear OP300 Pay and Dept"/>
    <x v="0"/>
    <s v="5_OP300_PD"/>
    <s v="Recipient Acct"/>
    <d v="2008-08-31T00:00:00"/>
    <d v="2008-09-05T00:00:00"/>
    <s v="Yes"/>
    <s v="X Engineering and Measurement"/>
    <x v="13"/>
  </r>
  <r>
    <s v="AA"/>
    <s v="CU00"/>
    <s v="JRNL00031503"/>
    <s v="CF00-OP300-6250-8870"/>
    <s v="CF00"/>
    <s v="OP300"/>
    <s v="6250"/>
    <x v="2"/>
    <s v=" "/>
    <n v="1.91"/>
    <s v="Clear OP300 Pay and Dept"/>
    <x v="0"/>
    <s v="5_OP300_PD"/>
    <s v="Recipient Acct"/>
    <d v="2008-08-31T00:00:00"/>
    <d v="2008-09-05T00:00:00"/>
    <s v="Yes"/>
    <s v="X Engineering and Measurement"/>
    <x v="13"/>
  </r>
  <r>
    <s v="AA"/>
    <s v="CU00"/>
    <s v="JRNL00031503"/>
    <s v="CF00-OP300-6250-8890"/>
    <s v="CF00"/>
    <s v="OP300"/>
    <s v="6250"/>
    <x v="1"/>
    <s v=" "/>
    <n v="4.8"/>
    <s v="Clear OP300 Pay and Dept"/>
    <x v="0"/>
    <s v="5_OP300_PD"/>
    <s v="Recipient Acct"/>
    <d v="2008-08-31T00:00:00"/>
    <d v="2008-09-05T00:00:00"/>
    <s v="Yes"/>
    <s v="X Engineering and Measurement"/>
    <x v="13"/>
  </r>
  <r>
    <s v="AA"/>
    <s v="CU00"/>
    <s v="JRNL00031503"/>
    <s v="CF00-OP300-6250-8900"/>
    <s v="CF00"/>
    <s v="OP300"/>
    <s v="6250"/>
    <x v="4"/>
    <s v=" "/>
    <n v="7.84"/>
    <s v="Clear OP300 Pay and Dept"/>
    <x v="0"/>
    <s v="5_OP300_PD"/>
    <s v="Recipient Acct"/>
    <d v="2008-08-31T00:00:00"/>
    <d v="2008-09-05T00:00:00"/>
    <s v="Yes"/>
    <s v="X Engineering and Measurement"/>
    <x v="13"/>
  </r>
  <r>
    <s v="AA"/>
    <s v="CU00"/>
    <s v="JRNL00031503"/>
    <s v="CF00-OP300-6250-8910"/>
    <s v="CF00"/>
    <s v="OP300"/>
    <s v="6250"/>
    <x v="5"/>
    <s v=" "/>
    <n v="5.16"/>
    <s v="Clear OP300 Pay and Dept"/>
    <x v="0"/>
    <s v="5_OP300_PD"/>
    <s v="Recipient Acct"/>
    <d v="2008-08-31T00:00:00"/>
    <d v="2008-09-05T00:00:00"/>
    <s v="Yes"/>
    <s v="X Engineering and Measurement"/>
    <x v="13"/>
  </r>
  <r>
    <s v="AA"/>
    <s v="CU00"/>
    <s v="JRNL00031503"/>
    <s v="CF00-OP300-6240-8870"/>
    <s v="CF00"/>
    <s v="OP300"/>
    <s v="6240"/>
    <x v="2"/>
    <s v=" "/>
    <n v="8.16"/>
    <s v="Clear OP300 Pay and Dept"/>
    <x v="0"/>
    <s v="5_OP300_PD"/>
    <s v="Recipient Acct"/>
    <d v="2008-08-31T00:00:00"/>
    <d v="2008-09-05T00:00:00"/>
    <s v="Yes"/>
    <s v="X Engineering and Measurement"/>
    <x v="10"/>
  </r>
  <r>
    <s v="AA"/>
    <s v="CU00"/>
    <s v="JRNL00031503"/>
    <s v="CF00-OP300-6240-8890"/>
    <s v="CF00"/>
    <s v="OP300"/>
    <s v="6240"/>
    <x v="1"/>
    <s v=" "/>
    <n v="20.54"/>
    <s v="Clear OP300 Pay and Dept"/>
    <x v="0"/>
    <s v="5_OP300_PD"/>
    <s v="Recipient Acct"/>
    <d v="2008-08-31T00:00:00"/>
    <d v="2008-09-05T00:00:00"/>
    <s v="Yes"/>
    <s v="X Engineering and Measurement"/>
    <x v="10"/>
  </r>
  <r>
    <s v="AA"/>
    <s v="CU00"/>
    <s v="JRNL00031503"/>
    <s v="CF00-OP300-6240-8900"/>
    <s v="CF00"/>
    <s v="OP300"/>
    <s v="6240"/>
    <x v="4"/>
    <s v=" "/>
    <n v="33.58"/>
    <s v="Clear OP300 Pay and Dept"/>
    <x v="0"/>
    <s v="5_OP300_PD"/>
    <s v="Recipient Acct"/>
    <d v="2008-08-31T00:00:00"/>
    <d v="2008-09-05T00:00:00"/>
    <s v="Yes"/>
    <s v="X Engineering and Measurement"/>
    <x v="10"/>
  </r>
  <r>
    <s v="AA"/>
    <s v="CU00"/>
    <s v="JRNL00031503"/>
    <s v="CF00-OP300-6240-8910"/>
    <s v="CF00"/>
    <s v="OP300"/>
    <s v="6240"/>
    <x v="5"/>
    <s v=" "/>
    <n v="22.12"/>
    <s v="Clear OP300 Pay and Dept"/>
    <x v="0"/>
    <s v="5_OP300_PD"/>
    <s v="Recipient Acct"/>
    <d v="2008-08-31T00:00:00"/>
    <d v="2008-09-05T00:00:00"/>
    <s v="Yes"/>
    <s v="X Engineering and Measurement"/>
    <x v="10"/>
  </r>
  <r>
    <s v="AA"/>
    <s v="CU00"/>
    <s v="JRNL00031503"/>
    <s v="CF00-OP300-6240-8940"/>
    <s v="CF00"/>
    <s v="OP300"/>
    <s v="6240"/>
    <x v="6"/>
    <s v=" "/>
    <n v="0.93"/>
    <s v="Clear OP300 Pay and Dept"/>
    <x v="0"/>
    <s v="5_OP300_PD"/>
    <s v="Recipient Acct"/>
    <d v="2008-08-31T00:00:00"/>
    <d v="2008-09-05T00:00:00"/>
    <s v="Yes"/>
    <s v="X Engineering and Measurement"/>
    <x v="10"/>
  </r>
  <r>
    <s v="AA"/>
    <s v="CU00"/>
    <s v="JRNL00031503"/>
    <s v="CF00-OP300-6230-8870"/>
    <s v="CF00"/>
    <s v="OP300"/>
    <s v="6230"/>
    <x v="2"/>
    <s v=" "/>
    <n v="11.28"/>
    <s v="Clear OP300 Pay and Dept"/>
    <x v="0"/>
    <s v="5_OP300_PD"/>
    <s v="Recipient Acct"/>
    <d v="2008-08-31T00:00:00"/>
    <d v="2008-09-05T00:00:00"/>
    <s v="Yes"/>
    <s v="X Engineering and Measurement"/>
    <x v="14"/>
  </r>
  <r>
    <s v="AA"/>
    <s v="CU00"/>
    <s v="JRNL00031503"/>
    <s v="CF00-OP300-6230-8890"/>
    <s v="CF00"/>
    <s v="OP300"/>
    <s v="6230"/>
    <x v="1"/>
    <s v=" "/>
    <n v="28.39"/>
    <s v="Clear OP300 Pay and Dept"/>
    <x v="0"/>
    <s v="5_OP300_PD"/>
    <s v="Recipient Acct"/>
    <d v="2008-08-31T00:00:00"/>
    <d v="2008-09-05T00:00:00"/>
    <s v="Yes"/>
    <s v="X Engineering and Measurement"/>
    <x v="14"/>
  </r>
  <r>
    <s v="AA"/>
    <s v="CU00"/>
    <s v="JRNL00031503"/>
    <s v="CF00-OP300-6230-8900"/>
    <s v="CF00"/>
    <s v="OP300"/>
    <s v="6230"/>
    <x v="4"/>
    <s v=" "/>
    <n v="46.4"/>
    <s v="Clear OP300 Pay and Dept"/>
    <x v="0"/>
    <s v="5_OP300_PD"/>
    <s v="Recipient Acct"/>
    <d v="2008-08-31T00:00:00"/>
    <d v="2008-09-05T00:00:00"/>
    <s v="Yes"/>
    <s v="X Engineering and Measurement"/>
    <x v="14"/>
  </r>
  <r>
    <s v="AA"/>
    <s v="CU00"/>
    <s v="JRNL00031503"/>
    <s v="CF00-OP300-6230-8910"/>
    <s v="CF00"/>
    <s v="OP300"/>
    <s v="6230"/>
    <x v="5"/>
    <s v=" "/>
    <n v="30.57"/>
    <s v="Clear OP300 Pay and Dept"/>
    <x v="0"/>
    <s v="5_OP300_PD"/>
    <s v="Recipient Acct"/>
    <d v="2008-08-31T00:00:00"/>
    <d v="2008-09-05T00:00:00"/>
    <s v="Yes"/>
    <s v="X Engineering and Measurement"/>
    <x v="14"/>
  </r>
  <r>
    <s v="AA"/>
    <s v="CU00"/>
    <s v="JRNL00031503"/>
    <s v="CF00-OP300-6230-8940"/>
    <s v="CF00"/>
    <s v="OP300"/>
    <s v="6230"/>
    <x v="6"/>
    <s v=" "/>
    <n v="1.29"/>
    <s v="Clear OP300 Pay and Dept"/>
    <x v="0"/>
    <s v="5_OP300_PD"/>
    <s v="Recipient Acct"/>
    <d v="2008-08-31T00:00:00"/>
    <d v="2008-09-05T00:00:00"/>
    <s v="Yes"/>
    <s v="X Engineering and Measurement"/>
    <x v="14"/>
  </r>
  <r>
    <s v="AA"/>
    <s v="CU00"/>
    <s v="JRNL00031503"/>
    <s v="CF00-OP300-6220-8890"/>
    <s v="CF00"/>
    <s v="OP300"/>
    <s v="6220"/>
    <x v="1"/>
    <s v=" "/>
    <n v="1.87"/>
    <s v="Clear OP300 Pay and Dept"/>
    <x v="0"/>
    <s v="5_OP300_PD"/>
    <s v="Recipient Acct"/>
    <d v="2008-08-31T00:00:00"/>
    <d v="2008-09-05T00:00:00"/>
    <s v="Yes"/>
    <s v="X Engineering and Measurement"/>
    <x v="11"/>
  </r>
  <r>
    <s v="AA"/>
    <s v="CU00"/>
    <s v="JRNL00031503"/>
    <s v="CF00-OP300-6220-8900"/>
    <s v="CF00"/>
    <s v="OP300"/>
    <s v="6220"/>
    <x v="4"/>
    <s v=" "/>
    <n v="3.06"/>
    <s v="Clear OP300 Pay and Dept"/>
    <x v="0"/>
    <s v="5_OP300_PD"/>
    <s v="Recipient Acct"/>
    <d v="2008-08-31T00:00:00"/>
    <d v="2008-09-05T00:00:00"/>
    <s v="Yes"/>
    <s v="X Engineering and Measurement"/>
    <x v="11"/>
  </r>
  <r>
    <s v="AA"/>
    <s v="CU00"/>
    <s v="JRNL00031503"/>
    <s v="CF00-OP300-6220-8910"/>
    <s v="CF00"/>
    <s v="OP300"/>
    <s v="6220"/>
    <x v="5"/>
    <s v=" "/>
    <n v="2.0099999999999998"/>
    <s v="Clear OP300 Pay and Dept"/>
    <x v="0"/>
    <s v="5_OP300_PD"/>
    <s v="Recipient Acct"/>
    <d v="2008-08-31T00:00:00"/>
    <d v="2008-09-05T00:00:00"/>
    <s v="Yes"/>
    <s v="X Engineering and Measurement"/>
    <x v="11"/>
  </r>
  <r>
    <s v="AA"/>
    <s v="CU00"/>
    <s v="JRNL00031503"/>
    <s v="CF00-OP300-6220-8940"/>
    <s v="CF00"/>
    <s v="OP300"/>
    <s v="6220"/>
    <x v="6"/>
    <s v=" "/>
    <n v="0.09"/>
    <s v="Clear OP300 Pay and Dept"/>
    <x v="0"/>
    <s v="5_OP300_PD"/>
    <s v="Recipient Acct"/>
    <d v="2008-08-31T00:00:00"/>
    <d v="2008-09-05T00:00:00"/>
    <s v="Yes"/>
    <s v="X Engineering and Measurement"/>
    <x v="11"/>
  </r>
  <r>
    <s v="AA"/>
    <s v="CU00"/>
    <s v="JRNL00031503"/>
    <s v="CF00-OP300-6220-8870"/>
    <s v="CF00"/>
    <s v="OP300"/>
    <s v="6220"/>
    <x v="2"/>
    <s v=" "/>
    <n v="0.74"/>
    <s v="Clear OP300 Pay and Dept"/>
    <x v="0"/>
    <s v="5_OP300_PD"/>
    <s v="Recipient Acct"/>
    <d v="2008-08-31T00:00:00"/>
    <d v="2008-09-05T00:00:00"/>
    <s v="Yes"/>
    <s v="X Engineering and Measurement"/>
    <x v="11"/>
  </r>
  <r>
    <s v="AA"/>
    <s v="CU00"/>
    <s v="JRNL00031503"/>
    <s v="CF00-OP300-6210-8900"/>
    <s v="CF00"/>
    <s v="OP300"/>
    <s v="6210"/>
    <x v="4"/>
    <s v=" "/>
    <n v="49.92"/>
    <s v="Clear OP300 Pay and Dept"/>
    <x v="0"/>
    <s v="5_OP300_PD"/>
    <s v="Recipient Acct"/>
    <d v="2008-08-31T00:00:00"/>
    <d v="2008-09-05T00:00:00"/>
    <s v="Yes"/>
    <s v="X Engineering and Measurement"/>
    <x v="12"/>
  </r>
  <r>
    <s v="AA"/>
    <s v="CU00"/>
    <s v="JRNL00031503"/>
    <s v="CF00-OP300-6210-8910"/>
    <s v="CF00"/>
    <s v="OP300"/>
    <s v="6210"/>
    <x v="5"/>
    <s v=" "/>
    <n v="32.89"/>
    <s v="Clear OP300 Pay and Dept"/>
    <x v="0"/>
    <s v="5_OP300_PD"/>
    <s v="Recipient Acct"/>
    <d v="2008-08-31T00:00:00"/>
    <d v="2008-09-05T00:00:00"/>
    <s v="Yes"/>
    <s v="X Engineering and Measurement"/>
    <x v="12"/>
  </r>
  <r>
    <s v="AA"/>
    <s v="CU00"/>
    <s v="JRNL00031503"/>
    <s v="CF00-OP300-6210-8940"/>
    <s v="CF00"/>
    <s v="OP300"/>
    <s v="6210"/>
    <x v="6"/>
    <s v=" "/>
    <n v="1.39"/>
    <s v="Clear OP300 Pay and Dept"/>
    <x v="0"/>
    <s v="5_OP300_PD"/>
    <s v="Recipient Acct"/>
    <d v="2008-08-31T00:00:00"/>
    <d v="2008-09-05T00:00:00"/>
    <s v="Yes"/>
    <s v="X Engineering and Measurement"/>
    <x v="12"/>
  </r>
  <r>
    <s v="AA"/>
    <s v="CU00"/>
    <s v="JRNL00031503"/>
    <s v="CF00-OP300-6210-8870"/>
    <s v="CF00"/>
    <s v="OP300"/>
    <s v="6210"/>
    <x v="2"/>
    <s v=" "/>
    <n v="12.14"/>
    <s v="Clear OP300 Pay and Dept"/>
    <x v="0"/>
    <s v="5_OP300_PD"/>
    <s v="Recipient Acct"/>
    <d v="2008-08-31T00:00:00"/>
    <d v="2008-09-05T00:00:00"/>
    <s v="Yes"/>
    <s v="X Engineering and Measurement"/>
    <x v="12"/>
  </r>
  <r>
    <s v="AA"/>
    <s v="CU00"/>
    <s v="JRNL00031503"/>
    <s v="CF00-OP300-6210-8890"/>
    <s v="CF00"/>
    <s v="OP300"/>
    <s v="6210"/>
    <x v="1"/>
    <s v=" "/>
    <n v="30.54"/>
    <s v="Clear OP300 Pay and Dept"/>
    <x v="0"/>
    <s v="5_OP300_PD"/>
    <s v="Recipient Acct"/>
    <d v="2008-08-31T00:00:00"/>
    <d v="2008-09-05T00:00:00"/>
    <s v="Yes"/>
    <s v="X Engineering and Measurement"/>
    <x v="12"/>
  </r>
  <r>
    <s v="AA"/>
    <s v="CU00"/>
    <s v="JRNL00031503"/>
    <s v="CF00-OP300-6110-8940"/>
    <s v="CF00"/>
    <s v="OP300"/>
    <s v="6110"/>
    <x v="6"/>
    <s v=" "/>
    <n v="3.38"/>
    <s v="Clear OP300 Pay and Dept"/>
    <x v="0"/>
    <s v="5_OP300_PD"/>
    <s v="Recipient Acct"/>
    <d v="2008-08-31T00:00:00"/>
    <d v="2008-09-05T00:00:00"/>
    <s v="Yes"/>
    <s v="X Engineering and Measurement"/>
    <x v="0"/>
  </r>
  <r>
    <s v="AA"/>
    <s v="CU00"/>
    <s v="JRNL00031503"/>
    <s v="CF00-OP300-6110-8870"/>
    <s v="CF00"/>
    <s v="OP300"/>
    <s v="6110"/>
    <x v="2"/>
    <s v=" "/>
    <n v="29.6"/>
    <s v="Clear OP300 Pay and Dept"/>
    <x v="0"/>
    <s v="5_OP300_PD"/>
    <s v="Recipient Acct"/>
    <d v="2008-08-31T00:00:00"/>
    <d v="2008-09-05T00:00:00"/>
    <s v="Yes"/>
    <s v="X Engineering and Measurement"/>
    <x v="0"/>
  </r>
  <r>
    <s v="AA"/>
    <s v="CU00"/>
    <s v="JRNL00031503"/>
    <s v="CF00-OP300-6110-8890"/>
    <s v="CF00"/>
    <s v="OP300"/>
    <s v="6110"/>
    <x v="1"/>
    <s v=" "/>
    <n v="74.48"/>
    <s v="Clear OP300 Pay and Dept"/>
    <x v="0"/>
    <s v="5_OP300_PD"/>
    <s v="Recipient Acct"/>
    <d v="2008-08-31T00:00:00"/>
    <d v="2008-09-05T00:00:00"/>
    <s v="Yes"/>
    <s v="X Engineering and Measurement"/>
    <x v="0"/>
  </r>
  <r>
    <s v="AA"/>
    <s v="CU00"/>
    <s v="JRNL00031503"/>
    <s v="CF00-OP300-6110-8900"/>
    <s v="CF00"/>
    <s v="OP300"/>
    <s v="6110"/>
    <x v="4"/>
    <s v=" "/>
    <n v="121.75"/>
    <s v="Clear OP300 Pay and Dept"/>
    <x v="0"/>
    <s v="5_OP300_PD"/>
    <s v="Recipient Acct"/>
    <d v="2008-08-31T00:00:00"/>
    <d v="2008-09-05T00:00:00"/>
    <s v="Yes"/>
    <s v="X Engineering and Measurement"/>
    <x v="0"/>
  </r>
  <r>
    <s v="AA"/>
    <s v="CU00"/>
    <s v="JRNL00031503"/>
    <s v="CF00-OP300-6110-8910"/>
    <s v="CF00"/>
    <s v="OP300"/>
    <s v="6110"/>
    <x v="5"/>
    <s v=" "/>
    <n v="80.209999999999994"/>
    <s v="Clear OP300 Pay and Dept"/>
    <x v="0"/>
    <s v="5_OP300_PD"/>
    <s v="Recipient Acct"/>
    <d v="2008-08-31T00:00:00"/>
    <d v="2008-09-05T00:00:00"/>
    <s v="Yes"/>
    <s v="X Engineering and Measurement"/>
    <x v="0"/>
  </r>
  <r>
    <s v="SYS-AP"/>
    <s v="3000"/>
    <s v="FLJE00019148"/>
    <s v="CF20-OP320-7290-8870"/>
    <s v="CF20"/>
    <s v="OP320"/>
    <s v="7290"/>
    <x v="2"/>
    <s v=""/>
    <n v="1060.22"/>
    <s v="CCI INC"/>
    <x v="0"/>
    <s v="C79743"/>
    <s v="FVO0040244"/>
    <d v="2008-03-11T00:00:00"/>
    <d v="2008-03-12T00:00:00"/>
    <s v="Yes"/>
    <s v="X Operations-Citrus County"/>
    <x v="3"/>
  </r>
  <r>
    <s v="PY"/>
    <s v="CU00"/>
    <s v="JRNL00027097"/>
    <s v="CF00-OP300-6120-8930"/>
    <s v="CF00"/>
    <s v="OP300"/>
    <s v="6120"/>
    <x v="3"/>
    <s v=""/>
    <n v="91.64"/>
    <s v="CU W23-OT/On Call/CT"/>
    <x v="0"/>
    <s v=""/>
    <s v="JRNL00027097"/>
    <d v="2008-06-06T00:00:00"/>
    <d v="2008-07-01T00:00:00"/>
    <s v="Yes"/>
    <s v="X Engineering and Measurement"/>
    <x v="1"/>
  </r>
  <r>
    <s v="PY"/>
    <s v="CU00"/>
    <s v="JRNL00027097"/>
    <s v="CF10-OP310-6120-8920"/>
    <s v="CF10"/>
    <s v="OP310"/>
    <s v="6120"/>
    <x v="0"/>
    <s v=""/>
    <n v="40.67"/>
    <s v="CU W23-OT/On Call/CT"/>
    <x v="0"/>
    <s v=""/>
    <s v="JRNL00027097"/>
    <d v="2008-06-06T00:00:00"/>
    <d v="2008-07-01T00:00:00"/>
    <s v="Yes"/>
    <s v="X Operations-Tri-County"/>
    <x v="1"/>
  </r>
  <r>
    <s v="AA"/>
    <s v="CU00"/>
    <s v="JRNL00027629"/>
    <s v="CF20-OP320-6120-8890"/>
    <s v="CF20"/>
    <s v="OP320"/>
    <s v="6120"/>
    <x v="1"/>
    <s v=""/>
    <n v="-0.81"/>
    <s v="OP320_Payroll Accrual 1B"/>
    <x v="0"/>
    <s v="8_OP320_PA1B"/>
    <s v="JRNL00027621"/>
    <d v="2008-07-31T00:00:00"/>
    <d v="2008-08-06T00:00:00"/>
    <s v="Yes"/>
    <s v="X Operations-Citrus County"/>
    <x v="1"/>
  </r>
  <r>
    <s v="AA"/>
    <s v="CU00"/>
    <s v="JRNL00027629"/>
    <s v="CF20-OP320-6120-8920"/>
    <s v="CF20"/>
    <s v="OP320"/>
    <s v="6120"/>
    <x v="0"/>
    <s v=""/>
    <n v="-0.49"/>
    <s v="OP320_Payroll Accrual 1B"/>
    <x v="0"/>
    <s v="8_OP320_PA1B"/>
    <s v="JRNL00027621"/>
    <d v="2008-07-31T00:00:00"/>
    <d v="2008-08-06T00:00:00"/>
    <s v="Yes"/>
    <s v="X Operations-Citrus County"/>
    <x v="1"/>
  </r>
  <r>
    <s v="AA"/>
    <s v="CU00"/>
    <s v="JRNL00027621"/>
    <s v="CF20-OP320-6120-8890"/>
    <s v="CF20"/>
    <s v="OP320"/>
    <s v="6120"/>
    <x v="1"/>
    <s v=""/>
    <n v="0.81"/>
    <s v="OP320_Payroll Accrual 1B"/>
    <x v="0"/>
    <s v="8_OP320_PA1B"/>
    <s v="JRNL00027621"/>
    <d v="2008-06-30T00:00:00"/>
    <d v="2008-07-08T00:00:00"/>
    <s v="Yes"/>
    <s v="X Operations-Citrus County"/>
    <x v="1"/>
  </r>
  <r>
    <s v="AA"/>
    <s v="CU00"/>
    <s v="JRNL00027621"/>
    <s v="CF20-OP320-6120-8920"/>
    <s v="CF20"/>
    <s v="OP320"/>
    <s v="6120"/>
    <x v="0"/>
    <s v=""/>
    <n v="0.49"/>
    <s v="OP320_Payroll Accrual 1B"/>
    <x v="0"/>
    <s v="8_OP320_PA1B"/>
    <s v="JRNL00027621"/>
    <d v="2008-06-30T00:00:00"/>
    <d v="2008-07-08T00:00:00"/>
    <s v="Yes"/>
    <s v="X Operations-Citrus County"/>
    <x v="1"/>
  </r>
  <r>
    <s v="PY"/>
    <s v="CU00"/>
    <s v="JRNL00027249"/>
    <s v="CF10-OP310-6120-8870"/>
    <s v="CF10"/>
    <s v="OP310"/>
    <s v="6120"/>
    <x v="2"/>
    <s v=""/>
    <n v="30.05"/>
    <s v="Accr 20% CU W28 PY Est-OT/On Call/CT"/>
    <x v="0"/>
    <s v=""/>
    <s v="JRNL00027249"/>
    <d v="2008-06-30T00:00:00"/>
    <d v="2008-07-07T00:00:00"/>
    <s v="Yes"/>
    <s v="X Operations-Tri-County"/>
    <x v="1"/>
  </r>
  <r>
    <s v="PY"/>
    <s v="CU00"/>
    <s v="JRNL00027249"/>
    <s v="CF00-OP300-6120-8870"/>
    <s v="CF00"/>
    <s v="OP300"/>
    <s v="6120"/>
    <x v="2"/>
    <s v=""/>
    <n v="18.329999999999998"/>
    <s v="Accr 20% CU W28 PY Est-OT/On Call/CT"/>
    <x v="0"/>
    <s v=""/>
    <s v="JRNL00027249"/>
    <d v="2008-06-30T00:00:00"/>
    <d v="2008-07-07T00:00:00"/>
    <s v="Yes"/>
    <s v="X Engineering and Measurement"/>
    <x v="1"/>
  </r>
  <r>
    <s v="PY"/>
    <s v="CU00"/>
    <s v="JRNL00027503"/>
    <s v="CF10-OP310-6120-8870"/>
    <s v="CF10"/>
    <s v="OP310"/>
    <s v="6120"/>
    <x v="2"/>
    <s v=""/>
    <n v="-30.05"/>
    <s v="Accr 20% CU W28 PY Est-OT/On Call/CT"/>
    <x v="0"/>
    <s v=""/>
    <s v="JRNL00027249"/>
    <d v="2008-07-31T00:00:00"/>
    <d v="2008-08-06T00:00:00"/>
    <s v="Yes"/>
    <s v="X Operations-Tri-County"/>
    <x v="1"/>
  </r>
  <r>
    <s v="PY"/>
    <s v="CU00"/>
    <s v="JRNL00027503"/>
    <s v="CF00-OP300-6120-8870"/>
    <s v="CF00"/>
    <s v="OP300"/>
    <s v="6120"/>
    <x v="2"/>
    <s v=""/>
    <n v="-18.329999999999998"/>
    <s v="Accr 20% CU W28 PY Est-OT/On Call/CT"/>
    <x v="0"/>
    <s v=""/>
    <s v="JRNL00027249"/>
    <d v="2008-07-31T00:00:00"/>
    <d v="2008-08-06T00:00:00"/>
    <s v="Yes"/>
    <s v="X Engineering and Measurement"/>
    <x v="1"/>
  </r>
  <r>
    <s v="PD"/>
    <s v="3000"/>
    <s v="FLJE00018551"/>
    <s v="CF00-OP300-6120-8870"/>
    <s v="CF00"/>
    <s v="OP300"/>
    <s v="6120"/>
    <x v="2"/>
    <s v=""/>
    <n v="40.6"/>
    <s v="PDTO-0802CUCW"/>
    <x v="0"/>
    <s v="FVN00596"/>
    <s v="FLJE00018551"/>
    <d v="2008-01-11T00:00:00"/>
    <d v="2008-01-11T00:00:00"/>
    <s v="Yes"/>
    <s v="X Engineering and Measurement"/>
    <x v="1"/>
  </r>
  <r>
    <s v="PD"/>
    <s v="3000"/>
    <s v="FLJE00018551"/>
    <s v="CF10-OP310-6120-8870"/>
    <s v="CF10"/>
    <s v="OP310"/>
    <s v="6120"/>
    <x v="2"/>
    <s v=""/>
    <n v="34.03"/>
    <s v="PDTO-0802CUCW"/>
    <x v="0"/>
    <s v="FVN00636"/>
    <s v="FLJE00018551"/>
    <d v="2008-01-11T00:00:00"/>
    <d v="2008-01-11T00:00:00"/>
    <s v="Yes"/>
    <s v="X Operations-Tri-County"/>
    <x v="1"/>
  </r>
  <r>
    <s v="PD"/>
    <s v="3000"/>
    <s v="FLJE00018551"/>
    <s v="CF00-OP300-6120-8900"/>
    <s v="CF00"/>
    <s v="OP300"/>
    <s v="6120"/>
    <x v="4"/>
    <s v=""/>
    <n v="122.2"/>
    <s v="PDTO-0802CUCW"/>
    <x v="0"/>
    <s v="FVN00837"/>
    <s v="FLJE00018551"/>
    <d v="2008-01-11T00:00:00"/>
    <d v="2008-01-11T00:00:00"/>
    <s v="Yes"/>
    <s v="X Engineering and Measurement"/>
    <x v="1"/>
  </r>
  <r>
    <s v="PD"/>
    <s v="3000"/>
    <s v="FLJE00018551"/>
    <s v="CF20-OP320-6120-8870"/>
    <s v="CF20"/>
    <s v="OP320"/>
    <s v="6120"/>
    <x v="2"/>
    <s v=""/>
    <n v="29.18"/>
    <s v="PDTO-0802CUCW"/>
    <x v="0"/>
    <s v="FVN00876"/>
    <s v="FLJE00018551"/>
    <d v="2008-01-11T00:00:00"/>
    <d v="2008-01-11T00:00:00"/>
    <s v="Yes"/>
    <s v="X Operations-Citrus County"/>
    <x v="1"/>
  </r>
  <r>
    <s v="E4SE-ADJ"/>
    <s v="CU00"/>
    <s v="JRNL00033550"/>
    <s v="CF10-FC300-7830-8870"/>
    <s v="CF10"/>
    <s v="FC300"/>
    <s v="7830"/>
    <x v="2"/>
    <s v=""/>
    <n v="190.38"/>
    <s v="FLM1"/>
    <x v="0"/>
    <s v=""/>
    <s v="JRNL00033550"/>
    <d v="2008-09-30T00:00:00"/>
    <d v="2008-10-06T00:00:00"/>
    <s v="Yes"/>
    <s v="X Facilities-Florida"/>
    <x v="2"/>
  </r>
  <r>
    <s v="E4SE-ADJ"/>
    <s v="CU00"/>
    <s v="JRNL00033550"/>
    <s v="CF10-FC300-7830-8870"/>
    <s v="CF10"/>
    <s v="FC300"/>
    <s v="7830"/>
    <x v="2"/>
    <s v=""/>
    <n v="95.19"/>
    <s v="FLM1"/>
    <x v="0"/>
    <s v=""/>
    <s v="JRNL00033550"/>
    <d v="2008-09-30T00:00:00"/>
    <d v="2008-10-06T00:00:00"/>
    <s v="Yes"/>
    <s v="X Facilities-Florida"/>
    <x v="2"/>
  </r>
  <r>
    <s v="AA"/>
    <s v="3000"/>
    <s v="JRNL00026078"/>
    <s v="CF00-OP300-6390-8910"/>
    <s v="CF00"/>
    <s v="OP300"/>
    <s v="6390"/>
    <x v="5"/>
    <s v=""/>
    <n v="8.5299999999999994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90-8920"/>
    <s v="CF00"/>
    <s v="OP300"/>
    <s v="6390"/>
    <x v="0"/>
    <s v=""/>
    <n v="0.37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90-8940"/>
    <s v="CF00"/>
    <s v="OP300"/>
    <s v="6390"/>
    <x v="6"/>
    <s v=""/>
    <n v="0.37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90-8870"/>
    <s v="CF00"/>
    <s v="OP300"/>
    <s v="6390"/>
    <x v="2"/>
    <s v=""/>
    <n v="2.5099999999999998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90-8890"/>
    <s v="CF00"/>
    <s v="OP300"/>
    <s v="6390"/>
    <x v="1"/>
    <s v=""/>
    <n v="13.63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90-8900"/>
    <s v="CF00"/>
    <s v="OP300"/>
    <s v="6390"/>
    <x v="4"/>
    <s v=""/>
    <n v="6.72"/>
    <s v="Clear OP300 Pay and Dept"/>
    <x v="0"/>
    <s v="5_OP300_PD"/>
    <s v="JRNL00026078"/>
    <d v="2008-05-31T00:00:00"/>
    <d v="2008-06-07T00:00:00"/>
    <s v="Yes"/>
    <s v="X Engineering and Measurement"/>
    <x v="7"/>
  </r>
  <r>
    <s v="AA"/>
    <s v="3000"/>
    <s v="JRNL00026078"/>
    <s v="CF00-OP300-6330-8870"/>
    <s v="CF00"/>
    <s v="OP300"/>
    <s v="6330"/>
    <x v="2"/>
    <s v=""/>
    <n v="6.32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30-8890"/>
    <s v="CF00"/>
    <s v="OP300"/>
    <s v="6330"/>
    <x v="1"/>
    <s v=""/>
    <n v="34.33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30-8900"/>
    <s v="CF00"/>
    <s v="OP300"/>
    <s v="6330"/>
    <x v="4"/>
    <s v=""/>
    <n v="16.91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30-8910"/>
    <s v="CF00"/>
    <s v="OP300"/>
    <s v="6330"/>
    <x v="5"/>
    <s v=""/>
    <n v="21.47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30-8920"/>
    <s v="CF00"/>
    <s v="OP300"/>
    <s v="6330"/>
    <x v="0"/>
    <s v=""/>
    <n v="0.94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30-8940"/>
    <s v="CF00"/>
    <s v="OP300"/>
    <s v="6330"/>
    <x v="6"/>
    <s v=""/>
    <n v="0.94"/>
    <s v="Clear OP300 Pay and Dept"/>
    <x v="0"/>
    <s v="5_OP300_PD"/>
    <s v="JRNL00026078"/>
    <d v="2008-05-31T00:00:00"/>
    <d v="2008-06-07T00:00:00"/>
    <s v="Yes"/>
    <s v="X Engineering and Measurement"/>
    <x v="5"/>
  </r>
  <r>
    <s v="AA"/>
    <s v="3000"/>
    <s v="JRNL00026078"/>
    <s v="CF00-OP300-6320-8910"/>
    <s v="CF00"/>
    <s v="OP300"/>
    <s v="6320"/>
    <x v="5"/>
    <s v=""/>
    <n v="89.3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20-8920"/>
    <s v="CF00"/>
    <s v="OP300"/>
    <s v="6320"/>
    <x v="0"/>
    <s v=""/>
    <n v="3.92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20-8940"/>
    <s v="CF00"/>
    <s v="OP300"/>
    <s v="6320"/>
    <x v="6"/>
    <s v=""/>
    <n v="3.92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20-8870"/>
    <s v="CF00"/>
    <s v="OP300"/>
    <s v="6320"/>
    <x v="2"/>
    <s v=""/>
    <n v="26.3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20-8890"/>
    <s v="CF00"/>
    <s v="OP300"/>
    <s v="6320"/>
    <x v="1"/>
    <s v=""/>
    <n v="142.79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20-8900"/>
    <s v="CF00"/>
    <s v="OP300"/>
    <s v="6320"/>
    <x v="4"/>
    <s v=""/>
    <n v="70.34"/>
    <s v="Clear OP300 Pay and Dept"/>
    <x v="0"/>
    <s v="5_OP300_PD"/>
    <s v="JRNL00026078"/>
    <d v="2008-05-31T00:00:00"/>
    <d v="2008-06-07T00:00:00"/>
    <s v="Yes"/>
    <s v="X Engineering and Measurement"/>
    <x v="4"/>
  </r>
  <r>
    <s v="AA"/>
    <s v="3000"/>
    <s v="JRNL00026078"/>
    <s v="CF00-OP300-6310-8870"/>
    <s v="CF00"/>
    <s v="OP300"/>
    <s v="6310"/>
    <x v="2"/>
    <s v=""/>
    <n v="33.69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310-8890"/>
    <s v="CF00"/>
    <s v="OP300"/>
    <s v="6310"/>
    <x v="1"/>
    <s v=""/>
    <n v="182.94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310-8900"/>
    <s v="CF00"/>
    <s v="OP300"/>
    <s v="6310"/>
    <x v="4"/>
    <s v=""/>
    <n v="90.12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310-8910"/>
    <s v="CF00"/>
    <s v="OP300"/>
    <s v="6310"/>
    <x v="5"/>
    <s v=""/>
    <n v="114.41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310-8920"/>
    <s v="CF00"/>
    <s v="OP300"/>
    <s v="6310"/>
    <x v="0"/>
    <s v=""/>
    <n v="5.03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310-8940"/>
    <s v="CF00"/>
    <s v="OP300"/>
    <s v="6310"/>
    <x v="6"/>
    <s v=""/>
    <n v="5.03"/>
    <s v="Clear OP300 Pay and Dept"/>
    <x v="0"/>
    <s v="5_OP300_PD"/>
    <s v="JRNL00026078"/>
    <d v="2008-05-31T00:00:00"/>
    <d v="2008-06-07T00:00:00"/>
    <s v="Yes"/>
    <s v="X Engineering and Measurement"/>
    <x v="8"/>
  </r>
  <r>
    <s v="AA"/>
    <s v="3000"/>
    <s v="JRNL00026078"/>
    <s v="CF00-OP300-6290-8910"/>
    <s v="CF00"/>
    <s v="OP300"/>
    <s v="6290"/>
    <x v="5"/>
    <s v=""/>
    <n v="2.21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90-8920"/>
    <s v="CF00"/>
    <s v="OP300"/>
    <s v="6290"/>
    <x v="0"/>
    <s v=""/>
    <n v="0.1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90-8940"/>
    <s v="CF00"/>
    <s v="OP300"/>
    <s v="6290"/>
    <x v="6"/>
    <s v=""/>
    <n v="0.1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90-8870"/>
    <s v="CF00"/>
    <s v="OP300"/>
    <s v="6290"/>
    <x v="2"/>
    <s v=""/>
    <n v="0.65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90-8890"/>
    <s v="CF00"/>
    <s v="OP300"/>
    <s v="6290"/>
    <x v="1"/>
    <s v=""/>
    <n v="3.5300000000000002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90-8900"/>
    <s v="CF00"/>
    <s v="OP300"/>
    <s v="6290"/>
    <x v="4"/>
    <s v=""/>
    <n v="1.74"/>
    <s v="Clear OP300 Pay and Dept"/>
    <x v="0"/>
    <s v="5_OP300_PD"/>
    <s v="JRNL00026078"/>
    <d v="2008-05-31T00:00:00"/>
    <d v="2008-06-07T00:00:00"/>
    <s v="Yes"/>
    <s v="X Engineering and Measurement"/>
    <x v="9"/>
  </r>
  <r>
    <s v="AA"/>
    <s v="3000"/>
    <s v="JRNL00026078"/>
    <s v="CF00-OP300-6250-8870"/>
    <s v="CF00"/>
    <s v="OP300"/>
    <s v="6250"/>
    <x v="2"/>
    <s v=""/>
    <n v="0.32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50-8890"/>
    <s v="CF00"/>
    <s v="OP300"/>
    <s v="6250"/>
    <x v="1"/>
    <s v=""/>
    <n v="1.73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50-8900"/>
    <s v="CF00"/>
    <s v="OP300"/>
    <s v="6250"/>
    <x v="4"/>
    <s v=""/>
    <n v="0.85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50-8910"/>
    <s v="CF00"/>
    <s v="OP300"/>
    <s v="6250"/>
    <x v="5"/>
    <s v=""/>
    <n v="1.08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50-8920"/>
    <s v="CF00"/>
    <s v="OP300"/>
    <s v="6250"/>
    <x v="0"/>
    <s v=""/>
    <n v="0.05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50-8940"/>
    <s v="CF00"/>
    <s v="OP300"/>
    <s v="6250"/>
    <x v="6"/>
    <s v=""/>
    <n v="0.05"/>
    <s v="Clear OP300 Pay and Dept"/>
    <x v="0"/>
    <s v="5_OP300_PD"/>
    <s v="JRNL00026078"/>
    <d v="2008-05-31T00:00:00"/>
    <d v="2008-06-07T00:00:00"/>
    <s v="Yes"/>
    <s v="X Engineering and Measurement"/>
    <x v="13"/>
  </r>
  <r>
    <s v="AA"/>
    <s v="3000"/>
    <s v="JRNL00026078"/>
    <s v="CF00-OP300-6240-8910"/>
    <s v="CF00"/>
    <s v="OP300"/>
    <s v="6240"/>
    <x v="5"/>
    <s v=""/>
    <n v="47.41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40-8920"/>
    <s v="CF00"/>
    <s v="OP300"/>
    <s v="6240"/>
    <x v="0"/>
    <s v=""/>
    <n v="2.08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40-8940"/>
    <s v="CF00"/>
    <s v="OP300"/>
    <s v="6240"/>
    <x v="6"/>
    <s v=""/>
    <n v="2.08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40-8870"/>
    <s v="CF00"/>
    <s v="OP300"/>
    <s v="6240"/>
    <x v="2"/>
    <s v=""/>
    <n v="13.96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40-8890"/>
    <s v="CF00"/>
    <s v="OP300"/>
    <s v="6240"/>
    <x v="1"/>
    <s v=""/>
    <n v="75.81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40-8900"/>
    <s v="CF00"/>
    <s v="OP300"/>
    <s v="6240"/>
    <x v="4"/>
    <s v=""/>
    <n v="37.340000000000003"/>
    <s v="Clear OP300 Pay and Dept"/>
    <x v="0"/>
    <s v="5_OP300_PD"/>
    <s v="JRNL00026078"/>
    <d v="2008-05-31T00:00:00"/>
    <d v="2008-06-07T00:00:00"/>
    <s v="Yes"/>
    <s v="X Engineering and Measurement"/>
    <x v="10"/>
  </r>
  <r>
    <s v="AA"/>
    <s v="3000"/>
    <s v="JRNL00026078"/>
    <s v="CF00-OP300-6220-8870"/>
    <s v="CF00"/>
    <s v="OP300"/>
    <s v="6220"/>
    <x v="2"/>
    <s v=""/>
    <n v="11.77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220-8890"/>
    <s v="CF00"/>
    <s v="OP300"/>
    <s v="6220"/>
    <x v="1"/>
    <s v=""/>
    <n v="63.88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220-8900"/>
    <s v="CF00"/>
    <s v="OP300"/>
    <s v="6220"/>
    <x v="4"/>
    <s v=""/>
    <n v="31.47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220-8910"/>
    <s v="CF00"/>
    <s v="OP300"/>
    <s v="6220"/>
    <x v="5"/>
    <s v=""/>
    <n v="39.950000000000003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220-8920"/>
    <s v="CF00"/>
    <s v="OP300"/>
    <s v="6220"/>
    <x v="0"/>
    <s v=""/>
    <n v="1.76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220-8940"/>
    <s v="CF00"/>
    <s v="OP300"/>
    <s v="6220"/>
    <x v="6"/>
    <s v=""/>
    <n v="1.76"/>
    <s v="Clear OP300 Pay and Dept"/>
    <x v="0"/>
    <s v="5_OP300_PD"/>
    <s v="JRNL00026078"/>
    <d v="2008-05-31T00:00:00"/>
    <d v="2008-06-07T00:00:00"/>
    <s v="Yes"/>
    <s v="X Engineering and Measurement"/>
    <x v="11"/>
  </r>
  <r>
    <s v="AA"/>
    <s v="3000"/>
    <s v="JRNL00026078"/>
    <s v="CF00-OP300-6110-8910"/>
    <s v="CF00"/>
    <s v="OP300"/>
    <s v="6110"/>
    <x v="5"/>
    <s v=""/>
    <n v="189.22"/>
    <s v="Clear OP300 Pay and Dept"/>
    <x v="0"/>
    <s v="5_OP300_PD"/>
    <s v="JRNL00026078"/>
    <d v="2008-05-31T00:00:00"/>
    <d v="2008-06-07T00:00:00"/>
    <s v="Yes"/>
    <s v="X Engineering and Measurement"/>
    <x v="0"/>
  </r>
  <r>
    <s v="AA"/>
    <s v="3000"/>
    <s v="JRNL00026078"/>
    <s v="CF00-OP300-6110-8920"/>
    <s v="CF00"/>
    <s v="OP300"/>
    <s v="6110"/>
    <x v="0"/>
    <s v=""/>
    <n v="8.31"/>
    <s v="Clear OP300 Pay and Dept"/>
    <x v="0"/>
    <s v="5_OP300_PD"/>
    <s v="JRNL00026078"/>
    <d v="2008-05-31T00:00:00"/>
    <d v="2008-06-07T00:00:00"/>
    <s v="Yes"/>
    <s v="X Engineering and Measurement"/>
    <x v="0"/>
  </r>
  <r>
    <s v="AA"/>
    <s v="3000"/>
    <s v="JRNL00026078"/>
    <s v="CF00-OP300-6110-8940"/>
    <s v="CF00"/>
    <s v="OP300"/>
    <s v="6110"/>
    <x v="6"/>
    <s v=""/>
    <n v="8.31"/>
    <s v="Clear OP300 Pay and Dept"/>
    <x v="0"/>
    <s v="5_OP300_PD"/>
    <s v="JRNL00026078"/>
    <d v="2008-05-31T00:00:00"/>
    <d v="2008-06-07T00:00:00"/>
    <s v="Yes"/>
    <s v="X Engineering and Measurement"/>
    <x v="0"/>
  </r>
  <r>
    <s v="AA"/>
    <s v="3000"/>
    <s v="JRNL00026078"/>
    <s v="CF00-OP300-6110-8870"/>
    <s v="CF00"/>
    <s v="OP300"/>
    <s v="6110"/>
    <x v="2"/>
    <s v=""/>
    <n v="55.72"/>
    <s v="Clear OP300 Pay and Dept"/>
    <x v="0"/>
    <s v="5_OP300_PD"/>
    <s v="JRNL00026078"/>
    <d v="2008-05-31T00:00:00"/>
    <d v="2008-06-07T00:00:00"/>
    <s v="Yes"/>
    <s v="X Engineering and Measurement"/>
    <x v="0"/>
  </r>
  <r>
    <s v="AA"/>
    <s v="3000"/>
    <s v="JRNL00026078"/>
    <s v="CF00-OP300-6110-8890"/>
    <s v="CF00"/>
    <s v="OP300"/>
    <s v="6110"/>
    <x v="1"/>
    <s v=""/>
    <n v="302.56"/>
    <s v="Clear OP300 Pay and Dept"/>
    <x v="0"/>
    <s v="5_OP300_PD"/>
    <s v="JRNL00026078"/>
    <d v="2008-05-31T00:00:00"/>
    <d v="2008-06-07T00:00:00"/>
    <s v="Yes"/>
    <s v="X Engineering and Measurement"/>
    <x v="0"/>
  </r>
  <r>
    <s v="AA"/>
    <s v="3000"/>
    <s v="JRNL00026078"/>
    <s v="CF00-OP300-6110-8900"/>
    <s v="CF00"/>
    <s v="OP300"/>
    <s v="6110"/>
    <x v="4"/>
    <s v=""/>
    <n v="149.05000000000001"/>
    <s v="Clear OP300 Pay and Dept"/>
    <x v="0"/>
    <s v="5_OP300_PD"/>
    <s v="JRNL00026078"/>
    <d v="2008-05-31T00:00:00"/>
    <d v="2008-06-07T00:00:00"/>
    <s v="Yes"/>
    <s v="X Engineering and Measurement"/>
    <x v="0"/>
  </r>
  <r>
    <s v="SYS-AP"/>
    <s v="3000"/>
    <s v="JRNL00031019"/>
    <s v="CF10-FC300-7830-8930"/>
    <s v="CF10"/>
    <s v="FC300"/>
    <s v="7830"/>
    <x v="3"/>
    <s v=""/>
    <n v="5885"/>
    <s v="INDUSTRIAL METERS TESTED &amp; REPA"/>
    <x v="1"/>
    <s v="4637"/>
    <s v="VO009849"/>
    <d v="2008-08-27T00:00:00"/>
    <d v="2008-08-27T00:00:00"/>
    <s v="Yes"/>
    <s v="X Facilities-Florida"/>
    <x v="2"/>
  </r>
  <r>
    <s v="SYS-AP"/>
    <s v="3000"/>
    <s v="JRNL00035159"/>
    <s v="CF10-FC300-7830-8930"/>
    <s v="CF10"/>
    <s v="FC300"/>
    <s v="7830"/>
    <x v="3"/>
    <s v=""/>
    <n v="25"/>
    <s v="DOMESTIC METER INTESTED &amp; RETUR"/>
    <x v="1"/>
    <s v="4705"/>
    <s v="VO016594"/>
    <d v="2008-10-31T00:00:00"/>
    <d v="2008-11-03T00:00:00"/>
    <s v="Yes"/>
    <s v="X Facilities-Florida"/>
    <x v="2"/>
  </r>
  <r>
    <s v="SYS-AP"/>
    <s v="3000"/>
    <s v="JRNL00035158"/>
    <s v="CF10-OP310-7290-8920"/>
    <s v="CF10"/>
    <s v="OP310"/>
    <s v="7290"/>
    <x v="0"/>
    <s v=""/>
    <n v="804"/>
    <s v="REPAIR SERVICE"/>
    <x v="2"/>
    <s v="2434"/>
    <s v="VO016614"/>
    <d v="2008-10-31T00:00:00"/>
    <d v="2008-11-03T00:00:00"/>
    <s v="Yes"/>
    <s v="X Operations-Tri-County"/>
    <x v="3"/>
  </r>
  <r>
    <s v="SYS-AP"/>
    <s v="3000"/>
    <s v="JRNL00030724"/>
    <s v="CF10-FC300-7830-8930"/>
    <s v="CF10"/>
    <s v="FC300"/>
    <s v="7830"/>
    <x v="3"/>
    <s v=""/>
    <n v="19"/>
    <s v="415 METER INTEST &amp; RETIRE (W.H."/>
    <x v="1"/>
    <s v="4627"/>
    <s v="VO009121"/>
    <d v="2008-08-19T00:00:00"/>
    <d v="2008-08-20T00:00:00"/>
    <s v="Yes"/>
    <s v="X Facilities-Florida"/>
    <x v="2"/>
  </r>
  <r>
    <s v="SYS-AP"/>
    <s v="3000"/>
    <s v="JRNL00030724"/>
    <s v="CF10-FC300-7830-8930"/>
    <s v="CF10"/>
    <s v="FC300"/>
    <s v="7830"/>
    <x v="3"/>
    <s v=""/>
    <n v="247"/>
    <s v="415 METER INTEST &amp; RETIRE (W.H."/>
    <x v="1"/>
    <s v="4627"/>
    <s v="VO009121"/>
    <d v="2008-08-19T00:00:00"/>
    <d v="2008-08-20T00:00:00"/>
    <s v="Yes"/>
    <s v="X Facilities-Florida"/>
    <x v="2"/>
  </r>
  <r>
    <s v="SYS-AP"/>
    <s v="3000"/>
    <s v="JRNL00026854"/>
    <s v="CF10-FC300-7290-8910"/>
    <s v="CF10"/>
    <s v="FC300"/>
    <s v="7290"/>
    <x v="5"/>
    <s v=""/>
    <n v="375"/>
    <s v="PAINT METER STATION AT OAIS LAU"/>
    <x v="2"/>
    <s v="2356"/>
    <s v="VO002861"/>
    <d v="2008-06-11T00:00:00"/>
    <d v="2008-06-16T00:00:00"/>
    <s v="Yes"/>
    <s v="X Facilities-Florida"/>
    <x v="3"/>
  </r>
  <r>
    <s v="SYS-AP"/>
    <s v="3000"/>
    <s v="JRNL00026928"/>
    <s v="CF10-OP310-7290-8930"/>
    <s v="CF10"/>
    <s v="OP310"/>
    <s v="7290"/>
    <x v="3"/>
    <s v=""/>
    <n v="7790"/>
    <s v="INTEST &amp; REPAIR INSDUSTRIAL MET"/>
    <x v="1"/>
    <s v="4575"/>
    <s v="VO003323"/>
    <d v="2008-06-18T00:00:00"/>
    <d v="2008-06-18T00:00:00"/>
    <s v="Yes"/>
    <s v="X Operations-Tri-County"/>
    <x v="3"/>
  </r>
  <r>
    <s v="SYS-AP"/>
    <s v="3000"/>
    <s v="JRNL00032498"/>
    <s v="CF10-OP310-7290-8930"/>
    <s v="CF10"/>
    <s v="OP310"/>
    <s v="7290"/>
    <x v="3"/>
    <s v=""/>
    <n v="500.1"/>
    <s v="UPGRADE METER"/>
    <x v="6"/>
    <s v="29959"/>
    <s v="VO011546"/>
    <d v="2008-09-16T00:00:00"/>
    <d v="2008-09-17T00:00:00"/>
    <s v="Yes"/>
    <s v="X Operations-Tri-County"/>
    <x v="3"/>
  </r>
  <r>
    <s v="SYS-AP"/>
    <s v="3000"/>
    <s v="JRNL00037240"/>
    <s v="CF10-FC300-7830-8910"/>
    <s v="CF10"/>
    <s v="FC300"/>
    <s v="7830"/>
    <x v="5"/>
    <s v=""/>
    <n v="1415"/>
    <s v="BLAST &amp; PAINT RECKER HWY GATE S"/>
    <x v="2"/>
    <s v="2446"/>
    <s v="VO019509"/>
    <d v="2008-12-03T00:00:00"/>
    <d v="2008-12-03T00:00:00"/>
    <s v="Yes"/>
    <s v="X Facilities-Florida"/>
    <x v="2"/>
  </r>
  <r>
    <s v="SYS-AP"/>
    <s v="3000"/>
    <s v="JRNL00025747"/>
    <s v="CF10-OP310-7290-8930"/>
    <s v="CF10"/>
    <s v="OP310"/>
    <s v="7290"/>
    <x v="3"/>
    <s v=""/>
    <n v="570"/>
    <s v="750 METER REPAIRED"/>
    <x v="1"/>
    <s v="4570"/>
    <s v="VO001840"/>
    <d v="2008-05-31T00:00:00"/>
    <d v="2008-06-03T00:00:00"/>
    <s v="Yes"/>
    <s v="X Operations-Tri-County"/>
    <x v="3"/>
  </r>
  <r>
    <s v="SYS-AP"/>
    <s v="3000"/>
    <s v="JRNL00036205"/>
    <s v="CF20-OP320-7290-8920"/>
    <s v="CF20"/>
    <s v="OP320"/>
    <s v="7290"/>
    <x v="0"/>
    <s v=""/>
    <n v="150"/>
    <s v="DAN wILSON WATER HEATERS"/>
    <x v="3"/>
    <s v="1116"/>
    <s v="VO018882"/>
    <d v="2008-11-25T00:00:00"/>
    <d v="2008-11-25T00:00:00"/>
    <s v="Yes"/>
    <s v="X Operations-Citrus County"/>
    <x v="3"/>
  </r>
  <r>
    <s v="SYS-AP"/>
    <s v="3000"/>
    <s v="JRNL00030459"/>
    <s v="CF20-FC300-7830-8930"/>
    <s v="CF20"/>
    <s v="FC300"/>
    <s v="7830"/>
    <x v="3"/>
    <s v=""/>
    <n v="758.03"/>
    <s v="AMERICAN AL 800 - 1000 5 FT IND"/>
    <x v="1"/>
    <s v="4625"/>
    <s v="VO008562"/>
    <d v="2008-08-13T00:00:00"/>
    <d v="2008-08-13T00:00:00"/>
    <s v="Yes"/>
    <s v="X Facilities-Florida"/>
    <x v="2"/>
  </r>
  <r>
    <s v="SYS-AP"/>
    <s v="3000"/>
    <s v="JRNL00036204"/>
    <s v="CF10-OP310-7290-8870"/>
    <s v="CF10"/>
    <s v="OP310"/>
    <s v="7290"/>
    <x v="2"/>
    <s v=""/>
    <n v="1235"/>
    <s v="INSTALL 9 TEST STATIONS MULBERR"/>
    <x v="2"/>
    <s v="2454"/>
    <s v="VO018761"/>
    <d v="2008-11-25T00:00:00"/>
    <d v="2008-11-25T00:00:00"/>
    <s v="Yes"/>
    <s v="X Operations-Tri-County"/>
    <x v="3"/>
  </r>
  <r>
    <s v="SYS-AP"/>
    <s v="3000"/>
    <s v="JRNL00034747"/>
    <s v="CF10-FC300-7830-8930"/>
    <s v="CF10"/>
    <s v="FC300"/>
    <s v="7830"/>
    <x v="3"/>
    <s v=""/>
    <n v="760"/>
    <s v="COMM 415 METERS INTESTED &amp; RETI"/>
    <x v="1"/>
    <s v="4677"/>
    <s v="VO015335"/>
    <d v="2008-10-22T00:00:00"/>
    <d v="2008-10-22T00:00:00"/>
    <s v="Yes"/>
    <s v="X Facilities-Florida"/>
    <x v="2"/>
  </r>
  <r>
    <s v="SYS-AP"/>
    <s v="3000"/>
    <s v="JRNL00037240"/>
    <s v="CF10-FC300-7830-8900"/>
    <s v="CF10"/>
    <s v="FC300"/>
    <s v="7830"/>
    <x v="4"/>
    <s v=""/>
    <n v="1500"/>
    <s v="BLAST &amp; PAINT DERBY &amp; MCKEAN ST"/>
    <x v="2"/>
    <s v="2450"/>
    <s v="VO019512"/>
    <d v="2008-12-03T00:00:00"/>
    <d v="2008-12-03T00:00:00"/>
    <s v="Yes"/>
    <s v="X Facilities-Florida"/>
    <x v="2"/>
  </r>
  <r>
    <s v="PY"/>
    <s v="CU00"/>
    <s v="JRNL00037070"/>
    <s v="CF10-OP310-6120-8870"/>
    <s v="CF10"/>
    <s v="OP310"/>
    <s v="6120"/>
    <x v="2"/>
    <s v=""/>
    <n v="50.98"/>
    <s v="CU W46-OT/On Call/CT"/>
    <x v="0"/>
    <s v=""/>
    <s v="JRNL00037070"/>
    <d v="2008-11-14T00:00:00"/>
    <d v="2008-12-01T00:00:00"/>
    <s v="Yes"/>
    <s v="X Operations-Tri-County"/>
    <x v="1"/>
  </r>
  <r>
    <s v="PY"/>
    <s v="CU00"/>
    <s v="JRNL00037070"/>
    <s v="CF10-OP310-6120-8920"/>
    <s v="CF10"/>
    <s v="OP310"/>
    <s v="6120"/>
    <x v="0"/>
    <s v=""/>
    <n v="71.14"/>
    <s v="CU W46-OT/On Call/CT"/>
    <x v="0"/>
    <s v=""/>
    <s v="JRNL00037070"/>
    <d v="2008-11-14T00:00:00"/>
    <d v="2008-12-01T00:00:00"/>
    <s v="Yes"/>
    <s v="X Operations-Tri-County"/>
    <x v="1"/>
  </r>
  <r>
    <s v="PD"/>
    <s v="3000"/>
    <s v="FLJE00019792"/>
    <s v="CF00-OP300-6120-8890"/>
    <s v="CF00"/>
    <s v="OP300"/>
    <s v="6120"/>
    <x v="1"/>
    <s v=""/>
    <n v="27.07"/>
    <s v="PDTO-0819CUCW"/>
    <x v="0"/>
    <s v="FVN00596"/>
    <s v="FLJE00019792"/>
    <d v="2008-05-09T00:00:00"/>
    <d v="2008-05-09T00:00:00"/>
    <s v="Yes"/>
    <s v="X Engineering and Measurement"/>
    <x v="1"/>
  </r>
  <r>
    <s v="PD"/>
    <s v="3000"/>
    <s v="FLJE00019792"/>
    <s v="CF00-OP300-6120-8900"/>
    <s v="CF00"/>
    <s v="OP300"/>
    <s v="6120"/>
    <x v="4"/>
    <s v=""/>
    <n v="40.6"/>
    <s v="PDTO-0819CUCW"/>
    <x v="0"/>
    <s v="FVN00596"/>
    <s v="FLJE00019792"/>
    <d v="2008-05-09T00:00:00"/>
    <d v="2008-05-09T00:00:00"/>
    <s v="Yes"/>
    <s v="X Engineering and Measurement"/>
    <x v="1"/>
  </r>
  <r>
    <s v="PD"/>
    <s v="3000"/>
    <s v="FLJE00019792"/>
    <s v="CF00-OP300-6120-8910"/>
    <s v="CF00"/>
    <s v="OP300"/>
    <s v="6120"/>
    <x v="5"/>
    <s v=""/>
    <n v="40.6"/>
    <s v="PDTO-0819CUCW"/>
    <x v="0"/>
    <s v="FVN00596"/>
    <s v="FLJE00019792"/>
    <d v="2008-05-09T00:00:00"/>
    <d v="2008-05-09T00:00:00"/>
    <s v="Yes"/>
    <s v="X Engineering and Measurement"/>
    <x v="1"/>
  </r>
  <r>
    <s v="PD"/>
    <s v="3000"/>
    <s v="FLJE00019792"/>
    <s v="CF10-OP310-6120-8870"/>
    <s v="CF10"/>
    <s v="OP310"/>
    <s v="6120"/>
    <x v="2"/>
    <s v=""/>
    <n v="105"/>
    <s v="PDTO-0819CUCW"/>
    <x v="0"/>
    <s v="FVN05692"/>
    <s v="FLJE00019792"/>
    <d v="2008-05-09T00:00:00"/>
    <d v="2008-05-09T00:00:00"/>
    <s v="Yes"/>
    <s v="X Operations-Tri-County"/>
    <x v="1"/>
  </r>
  <r>
    <s v="SYS-AP"/>
    <s v="3000"/>
    <s v="FLJE00019148"/>
    <s v="CF20-OP320-7290-8870"/>
    <s v="CF20"/>
    <s v="OP320"/>
    <s v="7290"/>
    <x v="2"/>
    <s v=""/>
    <n v="1418.56"/>
    <s v="CCI INC"/>
    <x v="0"/>
    <s v="C79742"/>
    <s v="FVO0040247"/>
    <d v="2008-03-11T00:00:00"/>
    <d v="2008-03-12T00:00:00"/>
    <s v="Yes"/>
    <s v="X Operations-Citrus County"/>
    <x v="3"/>
  </r>
  <r>
    <s v="PY"/>
    <s v="CU00"/>
    <s v="JRNL00029007"/>
    <s v="CF10-OP310-6110-8870"/>
    <s v="CF10"/>
    <s v="OP310"/>
    <s v="6110"/>
    <x v="2"/>
    <s v=""/>
    <n v="197.2"/>
    <s v="CU W29-Salaries"/>
    <x v="0"/>
    <s v=""/>
    <s v="JRNL00029007"/>
    <d v="2008-07-18T00:00:00"/>
    <d v="2008-08-01T00:00:00"/>
    <s v="Yes"/>
    <s v="X Operations-Tri-County"/>
    <x v="0"/>
  </r>
  <r>
    <s v="PY"/>
    <s v="CU00"/>
    <s v="JRNL00029007"/>
    <s v="CF10-OP310-6110-8930"/>
    <s v="CF10"/>
    <s v="OP310"/>
    <s v="6110"/>
    <x v="3"/>
    <s v=""/>
    <n v="142.86000000000001"/>
    <s v="CU W29-Salaries"/>
    <x v="0"/>
    <s v=""/>
    <s v="JRNL00029007"/>
    <d v="2008-07-18T00:00:00"/>
    <d v="2008-08-01T00:00:00"/>
    <s v="Yes"/>
    <s v="X Operations-Tri-County"/>
    <x v="0"/>
  </r>
  <r>
    <s v="PY"/>
    <s v="CU00"/>
    <s v="JRNL00029007"/>
    <s v="CF00-OP300-6110-8900"/>
    <s v="CF00"/>
    <s v="OP300"/>
    <s v="6110"/>
    <x v="4"/>
    <s v=""/>
    <n v="108.28"/>
    <s v="CU W29-Salaries"/>
    <x v="0"/>
    <s v=""/>
    <s v="JRNL00029007"/>
    <d v="2008-07-18T00:00:00"/>
    <d v="2008-08-01T00:00:00"/>
    <s v="Yes"/>
    <s v="X Engineering and Measurement"/>
    <x v="0"/>
  </r>
  <r>
    <s v="PY"/>
    <s v="CU00"/>
    <s v="JRNL00029007"/>
    <s v="CF00-OP300-6110-8870"/>
    <s v="CF00"/>
    <s v="OP300"/>
    <s v="6110"/>
    <x v="2"/>
    <s v=""/>
    <n v="142.55000000000001"/>
    <s v="CU W29-Salaries"/>
    <x v="0"/>
    <s v=""/>
    <s v="JRNL00029007"/>
    <d v="2008-07-18T00:00:00"/>
    <d v="2008-08-01T00:00:00"/>
    <s v="Yes"/>
    <s v="X Engineering and Measurement"/>
    <x v="0"/>
  </r>
  <r>
    <s v="PY"/>
    <s v="CU00"/>
    <s v="JRNL00029007"/>
    <s v="CF00-OP300-6110-8900"/>
    <s v="CF00"/>
    <s v="OP300"/>
    <s v="6110"/>
    <x v="4"/>
    <s v=""/>
    <n v="81.459999999999994"/>
    <s v="CU W29-Salaries"/>
    <x v="0"/>
    <s v=""/>
    <s v="JRNL00029007"/>
    <d v="2008-07-18T00:00:00"/>
    <d v="2008-08-01T00:00:00"/>
    <s v="Yes"/>
    <s v="X Engineering and Measurement"/>
    <x v="0"/>
  </r>
  <r>
    <s v="PY"/>
    <s v="CU00"/>
    <s v="JRNL00029007"/>
    <s v="CF00-OP300-6110-8910"/>
    <s v="CF00"/>
    <s v="OP300"/>
    <s v="6110"/>
    <x v="5"/>
    <s v=""/>
    <n v="101.82"/>
    <s v="CU W29-Salaries"/>
    <x v="0"/>
    <s v=""/>
    <s v="JRNL00029007"/>
    <d v="2008-07-18T00:00:00"/>
    <d v="2008-08-01T00:00:00"/>
    <s v="Yes"/>
    <s v="X Engineering and Measurement"/>
    <x v="0"/>
  </r>
  <r>
    <s v="PY"/>
    <s v="CU00"/>
    <s v="JRNL00029007"/>
    <s v="CF00-OP300-6110-8870"/>
    <s v="CF00"/>
    <s v="OP300"/>
    <s v="6110"/>
    <x v="2"/>
    <s v=""/>
    <n v="72.180000000000007"/>
    <s v="CU W29-Salaries"/>
    <x v="0"/>
    <s v=""/>
    <s v="JRNL00029007"/>
    <d v="2008-07-18T00:00:00"/>
    <d v="2008-08-01T00:00:00"/>
    <s v="Yes"/>
    <s v="X Engineering and Measurement"/>
    <x v="0"/>
  </r>
  <r>
    <s v="PY"/>
    <s v="CU00"/>
    <s v="JRNL00029007"/>
    <s v="CF00-OP300-6110-8890"/>
    <s v="CF00"/>
    <s v="OP300"/>
    <s v="6110"/>
    <x v="1"/>
    <s v=""/>
    <n v="162.41"/>
    <s v="CU W29-Salaries"/>
    <x v="0"/>
    <s v=""/>
    <s v="JRNL00029007"/>
    <d v="2008-07-18T00:00:00"/>
    <d v="2008-08-01T00:00:00"/>
    <s v="Yes"/>
    <s v="X Engineering and Measurement"/>
    <x v="0"/>
  </r>
  <r>
    <s v="PD"/>
    <s v="3000"/>
    <s v="FLJE00018418"/>
    <s v="CF00-OP300-6110-8890"/>
    <s v="CF00"/>
    <s v="OP300"/>
    <s v="6110"/>
    <x v="1"/>
    <s v=""/>
    <n v="216.6"/>
    <s v="PDTR-0801CUCW"/>
    <x v="0"/>
    <s v="FVN00596"/>
    <s v="FLJE00018418"/>
    <d v="2008-01-04T00:00:00"/>
    <d v="2008-01-04T00:00:00"/>
    <s v="Yes"/>
    <s v="X Engineering and Measurement"/>
    <x v="0"/>
  </r>
  <r>
    <s v="PD"/>
    <s v="3000"/>
    <s v="FLJE00018418"/>
    <s v="CF00-OP300-6110-8900"/>
    <s v="CF00"/>
    <s v="OP300"/>
    <s v="6110"/>
    <x v="4"/>
    <s v=""/>
    <n v="126.35"/>
    <s v="PDTR-0801CUCW"/>
    <x v="0"/>
    <s v="FVN00596"/>
    <s v="FLJE00018418"/>
    <d v="2008-01-04T00:00:00"/>
    <d v="2008-01-04T00:00:00"/>
    <s v="Yes"/>
    <s v="X Engineering and Measurement"/>
    <x v="0"/>
  </r>
  <r>
    <s v="PD"/>
    <s v="3000"/>
    <s v="FLJE00018418"/>
    <s v="CF00-OP300-6110-8910"/>
    <s v="CF00"/>
    <s v="OP300"/>
    <s v="6110"/>
    <x v="5"/>
    <s v=""/>
    <n v="36.1"/>
    <s v="PDTR-0801CUCW"/>
    <x v="0"/>
    <s v="FVN00596"/>
    <s v="FLJE00018418"/>
    <d v="2008-01-04T00:00:00"/>
    <d v="2008-01-04T00:00:00"/>
    <s v="Yes"/>
    <s v="X Engineering and Measurement"/>
    <x v="0"/>
  </r>
  <r>
    <s v="PY"/>
    <s v="CU00"/>
    <s v="JRNL00031497"/>
    <s v="CF00-OP300-6120-8900"/>
    <s v="CF00"/>
    <s v="OP300"/>
    <s v="6120"/>
    <x v="4"/>
    <s v=""/>
    <n v="45.82"/>
    <s v="CU W36-OT/On Call/CT"/>
    <x v="0"/>
    <s v=""/>
    <s v="JRNL00031497"/>
    <d v="2008-09-05T00:00:00"/>
    <d v="2008-10-01T00:00:00"/>
    <s v="Yes"/>
    <s v="X Engineering and Measurement"/>
    <x v="1"/>
  </r>
  <r>
    <s v="PD"/>
    <s v="3000"/>
    <s v="FLJE00018772"/>
    <s v="CF00-OP300-6110-8890"/>
    <s v="CF00"/>
    <s v="OP300"/>
    <s v="6110"/>
    <x v="1"/>
    <s v=""/>
    <n v="18.05"/>
    <s v="PDTR-0806CUCW"/>
    <x v="0"/>
    <s v="FVN00596"/>
    <s v="FLJE00018772"/>
    <d v="2008-02-08T00:00:00"/>
    <d v="2008-02-08T00:00:00"/>
    <s v="Yes"/>
    <s v="X Engineering and Measurement"/>
    <x v="0"/>
  </r>
  <r>
    <s v="PD"/>
    <s v="3000"/>
    <s v="FLJE00018772"/>
    <s v="CF00-OP300-6110-8900"/>
    <s v="CF00"/>
    <s v="OP300"/>
    <s v="6110"/>
    <x v="4"/>
    <s v=""/>
    <n v="54.15"/>
    <s v="PDTR-0806CUCW"/>
    <x v="0"/>
    <s v="FVN00596"/>
    <s v="FLJE00018772"/>
    <d v="2008-02-08T00:00:00"/>
    <d v="2008-02-08T00:00:00"/>
    <s v="Yes"/>
    <s v="X Engineering and Measurement"/>
    <x v="0"/>
  </r>
  <r>
    <s v="PD"/>
    <s v="3000"/>
    <s v="FLJE00018772"/>
    <s v="CF00-OP300-6110-8940"/>
    <s v="CF00"/>
    <s v="OP300"/>
    <s v="6110"/>
    <x v="6"/>
    <s v=""/>
    <n v="36.1"/>
    <s v="PDTR-0806CUCW"/>
    <x v="0"/>
    <s v="FVN00596"/>
    <s v="FLJE00018772"/>
    <d v="2008-02-08T00:00:00"/>
    <d v="2008-02-08T00:00:00"/>
    <s v="Yes"/>
    <s v="X Engineering and Measurement"/>
    <x v="0"/>
  </r>
  <r>
    <s v="PD"/>
    <s v="3000"/>
    <s v="FLJE00018772"/>
    <s v="CF00-OP300-6110-8940"/>
    <s v="CF00"/>
    <s v="OP300"/>
    <s v="6110"/>
    <x v="6"/>
    <s v=""/>
    <n v="54.15"/>
    <s v="PDTR-0806CUCW"/>
    <x v="0"/>
    <s v="FVN00596"/>
    <s v="FLJE00018772"/>
    <d v="2008-02-08T00:00:00"/>
    <d v="2008-02-08T00:00:00"/>
    <s v="Yes"/>
    <s v="X Engineering and Measurement"/>
    <x v="0"/>
  </r>
  <r>
    <s v="PD"/>
    <s v="3000"/>
    <s v="FLJE00018772"/>
    <s v="CF10-OP310-6110-8930"/>
    <s v="CF10"/>
    <s v="OP310"/>
    <s v="6110"/>
    <x v="3"/>
    <s v=""/>
    <n v="98"/>
    <s v="PDTR-0806CUCW"/>
    <x v="0"/>
    <s v="FVN05456"/>
    <s v="FLJE00018772"/>
    <d v="2008-02-08T00:00:00"/>
    <d v="2008-02-08T00:00:00"/>
    <s v="Yes"/>
    <s v="X Operations-Tri-County"/>
    <x v="0"/>
  </r>
  <r>
    <s v="PD"/>
    <s v="3000"/>
    <s v="FLJE00018772"/>
    <s v="CF10-OP310-6110-8930"/>
    <s v="CF10"/>
    <s v="OP310"/>
    <s v="6110"/>
    <x v="3"/>
    <s v=""/>
    <n v="95.57"/>
    <s v="PDTR-0806CUCW"/>
    <x v="0"/>
    <s v="FVN00403"/>
    <s v="FLJE00018772"/>
    <d v="2008-02-08T00:00:00"/>
    <d v="2008-02-08T00:00:00"/>
    <s v="Yes"/>
    <s v="X Operations-Tri-County"/>
    <x v="0"/>
  </r>
  <r>
    <s v="PD"/>
    <s v="3000"/>
    <s v="FLJE00018772"/>
    <s v="CF10-OP310-6110-8920"/>
    <s v="CF10"/>
    <s v="OP310"/>
    <s v="6110"/>
    <x v="0"/>
    <s v=""/>
    <n v="58.11"/>
    <s v="PDTR-0806CUCW"/>
    <x v="0"/>
    <s v="FVN00231"/>
    <s v="FLJE00018772"/>
    <d v="2008-02-08T00:00:00"/>
    <d v="2008-02-08T00:00:00"/>
    <s v="Yes"/>
    <s v="X Operations-Tri-County"/>
    <x v="0"/>
  </r>
  <r>
    <s v="PD"/>
    <s v="3000"/>
    <s v="FLJE00018772"/>
    <s v="CF10-OP310-6110-8930"/>
    <s v="CF10"/>
    <s v="OP310"/>
    <s v="6110"/>
    <x v="3"/>
    <s v=""/>
    <n v="250.02"/>
    <s v="PDTR-0806CUCW"/>
    <x v="0"/>
    <s v="FVN00921"/>
    <s v="FLJE00018772"/>
    <d v="2008-02-08T00:00:00"/>
    <d v="2008-02-08T00:00:00"/>
    <s v="Yes"/>
    <s v="X Operations-Tri-County"/>
    <x v="0"/>
  </r>
  <r>
    <s v="PD"/>
    <s v="3000"/>
    <s v="FLJE00018772"/>
    <s v="CF10-OP310-6110-8870"/>
    <s v="CF10"/>
    <s v="OP310"/>
    <s v="6110"/>
    <x v="2"/>
    <s v=""/>
    <n v="129.12"/>
    <s v="PDTR-0806CUCW"/>
    <x v="0"/>
    <s v="FVN00922"/>
    <s v="FLJE00018772"/>
    <d v="2008-02-08T00:00:00"/>
    <d v="2008-02-08T00:00:00"/>
    <s v="Yes"/>
    <s v="X Operations-Tri-County"/>
    <x v="0"/>
  </r>
  <r>
    <s v="PD"/>
    <s v="3000"/>
    <s v="FLJE00018772"/>
    <s v="CF00-OP300-6110-8890"/>
    <s v="CF00"/>
    <s v="OP300"/>
    <s v="6110"/>
    <x v="1"/>
    <s v=""/>
    <n v="81.44"/>
    <s v="PDTR-0806CUCW"/>
    <x v="0"/>
    <s v="FVN00837"/>
    <s v="FLJE00018772"/>
    <d v="2008-02-08T00:00:00"/>
    <d v="2008-02-08T00:00:00"/>
    <s v="Yes"/>
    <s v="X Engineering and Measurement"/>
    <x v="0"/>
  </r>
  <r>
    <s v="PD"/>
    <s v="3000"/>
    <s v="FLJE00018772"/>
    <s v="CF00-OP300-6110-8900"/>
    <s v="CF00"/>
    <s v="OP300"/>
    <s v="6110"/>
    <x v="4"/>
    <s v=""/>
    <n v="162.88"/>
    <s v="PDTR-0806CUCW"/>
    <x v="0"/>
    <s v="FVN00837"/>
    <s v="FLJE00018772"/>
    <d v="2008-02-08T00:00:00"/>
    <d v="2008-02-08T00:00:00"/>
    <s v="Yes"/>
    <s v="X Engineering and Measurement"/>
    <x v="0"/>
  </r>
  <r>
    <s v="PD"/>
    <s v="3000"/>
    <s v="FLJE00018772"/>
    <s v="CF00-OP300-6110-8910"/>
    <s v="CF00"/>
    <s v="OP300"/>
    <s v="6110"/>
    <x v="5"/>
    <s v=""/>
    <n v="122.16"/>
    <s v="PDTR-0806CUCW"/>
    <x v="0"/>
    <s v="FVN00837"/>
    <s v="FLJE00018772"/>
    <d v="2008-02-08T00:00:00"/>
    <d v="2008-02-08T00:00:00"/>
    <s v="Yes"/>
    <s v="X Engineering and Measurement"/>
    <x v="0"/>
  </r>
  <r>
    <s v="PD"/>
    <s v="3000"/>
    <s v="FLJE00018923"/>
    <s v="CF10-OP310-6110-8900"/>
    <s v="CF10"/>
    <s v="OP310"/>
    <s v="6110"/>
    <x v="4"/>
    <s v=""/>
    <n v="98.16"/>
    <s v="PDTR-0808CUCW"/>
    <x v="0"/>
    <s v="FVN05355"/>
    <s v="FLJE00018923"/>
    <d v="2008-02-25T00:00:00"/>
    <d v="2008-02-25T00:00:00"/>
    <s v="Yes"/>
    <s v="X Operations-Tri-County"/>
    <x v="0"/>
  </r>
  <r>
    <s v="PD"/>
    <s v="3000"/>
    <s v="FLJE00018923"/>
    <s v="CF10-OP310-6110-8920"/>
    <s v="CF10"/>
    <s v="OP310"/>
    <s v="6110"/>
    <x v="0"/>
    <s v=""/>
    <n v="58.11"/>
    <s v="PDTR-0808CUCW"/>
    <x v="0"/>
    <s v="FVN00231"/>
    <s v="FLJE00018923"/>
    <d v="2008-02-25T00:00:00"/>
    <d v="2008-02-25T00:00:00"/>
    <s v="Yes"/>
    <s v="X Operations-Tri-County"/>
    <x v="0"/>
  </r>
  <r>
    <s v="PD"/>
    <s v="3000"/>
    <s v="FLJE00018923"/>
    <s v="CF10-OP310-6110-8930"/>
    <s v="CF10"/>
    <s v="OP310"/>
    <s v="6110"/>
    <x v="3"/>
    <s v=""/>
    <n v="116.22"/>
    <s v="PDTR-0808CUCW"/>
    <x v="0"/>
    <s v="FVN00231"/>
    <s v="FLJE00018923"/>
    <d v="2008-02-25T00:00:00"/>
    <d v="2008-02-25T00:00:00"/>
    <s v="Yes"/>
    <s v="X Operations-Tri-County"/>
    <x v="0"/>
  </r>
  <r>
    <s v="PD"/>
    <s v="3000"/>
    <s v="FLJE00018923"/>
    <s v="CF10-OP310-6110-8870"/>
    <s v="CF10"/>
    <s v="OP310"/>
    <s v="6110"/>
    <x v="2"/>
    <s v=""/>
    <n v="129.12"/>
    <s v="PDTR-0808CUCW"/>
    <x v="0"/>
    <s v="FVN00922"/>
    <s v="FLJE00018923"/>
    <d v="2008-02-25T00:00:00"/>
    <d v="2008-02-25T00:00:00"/>
    <s v="Yes"/>
    <s v="X Operations-Tri-County"/>
    <x v="0"/>
  </r>
  <r>
    <s v="PD"/>
    <s v="3000"/>
    <s v="FLJE00018923"/>
    <s v="CF00-OP300-6110-8910"/>
    <s v="CF00"/>
    <s v="OP300"/>
    <s v="6110"/>
    <x v="5"/>
    <s v=""/>
    <n v="244.32"/>
    <s v="PDTR-0808CUCW"/>
    <x v="0"/>
    <s v="FVN00837"/>
    <s v="FLJE00018923"/>
    <d v="2008-02-25T00:00:00"/>
    <d v="2008-02-25T00:00:00"/>
    <s v="Yes"/>
    <s v="X Engineering and Measurement"/>
    <x v="0"/>
  </r>
  <r>
    <s v="PD"/>
    <s v="3000"/>
    <s v="FLJE00018923"/>
    <s v="CF10-OP310-6110-8930"/>
    <s v="CF10"/>
    <s v="OP310"/>
    <s v="6110"/>
    <x v="3"/>
    <s v=""/>
    <n v="45.92"/>
    <s v="PDTR-0808CUCW"/>
    <x v="0"/>
    <s v="FVN00921"/>
    <s v="FLJE00018923"/>
    <d v="2008-02-25T00:00:00"/>
    <d v="2008-02-25T00:00:00"/>
    <s v="Yes"/>
    <s v="X Operations-Tri-County"/>
    <x v="0"/>
  </r>
  <r>
    <s v="PD"/>
    <s v="3000"/>
    <s v="FLJE00018923"/>
    <s v="CF00-OP300-6110-8890"/>
    <s v="CF00"/>
    <s v="OP300"/>
    <s v="6110"/>
    <x v="1"/>
    <s v=""/>
    <n v="81.44"/>
    <s v="PDTR-0808CUCW"/>
    <x v="0"/>
    <s v="FVN00837"/>
    <s v="FLJE00018923"/>
    <d v="2008-02-25T00:00:00"/>
    <d v="2008-02-25T00:00:00"/>
    <s v="Yes"/>
    <s v="X Engineering and Measurement"/>
    <x v="0"/>
  </r>
  <r>
    <s v="PD"/>
    <s v="3000"/>
    <s v="FLJE00018923"/>
    <s v="CF00-OP300-6110-8900"/>
    <s v="CF00"/>
    <s v="OP300"/>
    <s v="6110"/>
    <x v="4"/>
    <s v=""/>
    <n v="122.16"/>
    <s v="PDTR-0808CUCW"/>
    <x v="0"/>
    <s v="FVN00837"/>
    <s v="FLJE00018923"/>
    <d v="2008-02-25T00:00:00"/>
    <d v="2008-02-25T00:00:00"/>
    <s v="Yes"/>
    <s v="X Engineering and Measurement"/>
    <x v="0"/>
  </r>
  <r>
    <s v="PD"/>
    <s v="3000"/>
    <s v="FLJE00018923"/>
    <s v="CF00-OP300-6110-8890"/>
    <s v="CF00"/>
    <s v="OP300"/>
    <s v="6110"/>
    <x v="1"/>
    <s v=""/>
    <n v="288.8"/>
    <s v="PDTR-0808CUCW"/>
    <x v="0"/>
    <s v="FVN00596"/>
    <s v="FLJE00018923"/>
    <d v="2008-02-25T00:00:00"/>
    <d v="2008-02-25T00:00:00"/>
    <s v="Yes"/>
    <s v="X Engineering and Measurement"/>
    <x v="0"/>
  </r>
  <r>
    <s v="PD"/>
    <s v="3000"/>
    <s v="FLJE00018923"/>
    <s v="CF00-OP300-6110-8900"/>
    <s v="CF00"/>
    <s v="OP300"/>
    <s v="6110"/>
    <x v="4"/>
    <s v=""/>
    <n v="90.25"/>
    <s v="PDTR-0808CUCW"/>
    <x v="0"/>
    <s v="FVN00596"/>
    <s v="FLJE00018923"/>
    <d v="2008-02-25T00:00:00"/>
    <d v="2008-02-25T00:00:00"/>
    <s v="Yes"/>
    <s v="X Engineering and Measurement"/>
    <x v="0"/>
  </r>
  <r>
    <s v="PD"/>
    <s v="3000"/>
    <s v="FLJE00018923"/>
    <s v="CF00-OP300-6110-8910"/>
    <s v="CF00"/>
    <s v="OP300"/>
    <s v="6110"/>
    <x v="5"/>
    <s v=""/>
    <n v="54.15"/>
    <s v="PDTR-0808CUCW"/>
    <x v="0"/>
    <s v="FVN00596"/>
    <s v="FLJE00018923"/>
    <d v="2008-02-25T00:00:00"/>
    <d v="2008-02-25T00:00:00"/>
    <s v="Yes"/>
    <s v="X Engineering and Measurement"/>
    <x v="0"/>
  </r>
  <r>
    <s v="PD"/>
    <s v="3000"/>
    <s v="FLJE00018923"/>
    <s v="CF10-OP310-6110-8870"/>
    <s v="CF10"/>
    <s v="OP310"/>
    <s v="6110"/>
    <x v="2"/>
    <s v=""/>
    <n v="54.36"/>
    <s v="PDTR-0808CUCW"/>
    <x v="0"/>
    <s v="FVN05485"/>
    <s v="FLJE00018923"/>
    <d v="2008-02-25T00:00:00"/>
    <d v="2008-02-25T00:00:00"/>
    <s v="Yes"/>
    <s v="X Operations-Tri-County"/>
    <x v="0"/>
  </r>
  <r>
    <s v="AA"/>
    <s v="CU00"/>
    <s v="JRNL00037316"/>
    <s v="CF00-OP300-6110-8940"/>
    <s v="CF00"/>
    <s v="OP300"/>
    <s v="6110"/>
    <x v="6"/>
    <s v=" "/>
    <n v="-10.84"/>
    <s v="OP300_Payroll Accrual 1A"/>
    <x v="0"/>
    <s v="8_OP300_PA1A"/>
    <s v="JRNL00037312"/>
    <d v="2008-12-31T00:00:00"/>
    <d v="2009-01-09T00:00:00"/>
    <s v="Yes"/>
    <s v="X Engineering and Measurement"/>
    <x v="0"/>
  </r>
  <r>
    <s v="AA"/>
    <s v="CU00"/>
    <s v="JRNL00037316"/>
    <s v="CF00-OP300-6110-8870"/>
    <s v="CF00"/>
    <s v="OP300"/>
    <s v="6110"/>
    <x v="2"/>
    <s v=" "/>
    <n v="-50.79"/>
    <s v="OP300_Payroll Accrual 1A"/>
    <x v="0"/>
    <s v="8_OP300_PA1A"/>
    <s v="JRNL00037312"/>
    <d v="2008-12-31T00:00:00"/>
    <d v="2009-01-09T00:00:00"/>
    <s v="Yes"/>
    <s v="X Engineering and Measurement"/>
    <x v="0"/>
  </r>
  <r>
    <s v="AA"/>
    <s v="CU00"/>
    <s v="JRNL00037316"/>
    <s v="CF00-OP300-6110-8890"/>
    <s v="CF00"/>
    <s v="OP300"/>
    <s v="6110"/>
    <x v="1"/>
    <s v=" "/>
    <n v="-141.82"/>
    <s v="OP300_Payroll Accrual 1A"/>
    <x v="0"/>
    <s v="8_OP300_PA1A"/>
    <s v="JRNL00037312"/>
    <d v="2008-12-31T00:00:00"/>
    <d v="2009-01-09T00:00:00"/>
    <s v="Yes"/>
    <s v="X Engineering and Measurement"/>
    <x v="0"/>
  </r>
  <r>
    <s v="AA"/>
    <s v="CU00"/>
    <s v="JRNL00037316"/>
    <s v="CF00-OP300-6110-8900"/>
    <s v="CF00"/>
    <s v="OP300"/>
    <s v="6110"/>
    <x v="4"/>
    <s v=" "/>
    <n v="-194.39"/>
    <s v="OP300_Payroll Accrual 1A"/>
    <x v="0"/>
    <s v="8_OP300_PA1A"/>
    <s v="JRNL00037312"/>
    <d v="2008-12-31T00:00:00"/>
    <d v="2009-01-09T00:00:00"/>
    <s v="Yes"/>
    <s v="X Engineering and Measurement"/>
    <x v="0"/>
  </r>
  <r>
    <s v="AA"/>
    <s v="CU00"/>
    <s v="JRNL00037316"/>
    <s v="CF00-OP300-6110-8910"/>
    <s v="CF00"/>
    <s v="OP300"/>
    <s v="6110"/>
    <x v="5"/>
    <s v=" "/>
    <n v="-184.61"/>
    <s v="OP300_Payroll Accrual 1A"/>
    <x v="0"/>
    <s v="8_OP300_PA1A"/>
    <s v="JRNL00037312"/>
    <d v="2008-12-31T00:00:00"/>
    <d v="2009-01-09T00:00:00"/>
    <s v="Yes"/>
    <s v="X Engineering and Measurement"/>
    <x v="0"/>
  </r>
  <r>
    <s v="AA"/>
    <s v="CU00"/>
    <s v="JRNL00033579"/>
    <s v="CF00-OP300-6110-8870"/>
    <s v="CF00"/>
    <s v="OP300"/>
    <s v="6110"/>
    <x v="2"/>
    <s v=" "/>
    <n v="-12.39"/>
    <s v="OP300_Payroll Accrual 1A"/>
    <x v="0"/>
    <s v="8_OP300_PA1A"/>
    <s v="JRNL00033571"/>
    <d v="2008-10-31T00:00:00"/>
    <d v="2008-11-06T00:00:00"/>
    <s v="Yes"/>
    <s v="X Engineering and Measurement"/>
    <x v="0"/>
  </r>
  <r>
    <s v="AA"/>
    <s v="CU00"/>
    <s v="JRNL00033579"/>
    <s v="CF00-OP300-6110-8890"/>
    <s v="CF00"/>
    <s v="OP300"/>
    <s v="6110"/>
    <x v="1"/>
    <s v=" "/>
    <n v="-314.68"/>
    <s v="OP300_Payroll Accrual 1A"/>
    <x v="0"/>
    <s v="8_OP300_PA1A"/>
    <s v="JRNL00033571"/>
    <d v="2008-10-31T00:00:00"/>
    <d v="2008-11-06T00:00:00"/>
    <s v="Yes"/>
    <s v="X Engineering and Measurement"/>
    <x v="0"/>
  </r>
  <r>
    <s v="AA"/>
    <s v="CU00"/>
    <s v="JRNL00033579"/>
    <s v="CF00-OP300-6110-8900"/>
    <s v="CF00"/>
    <s v="OP300"/>
    <s v="6110"/>
    <x v="4"/>
    <s v=" "/>
    <n v="-386.35"/>
    <s v="OP300_Payroll Accrual 1A"/>
    <x v="0"/>
    <s v="8_OP300_PA1A"/>
    <s v="JRNL00033571"/>
    <d v="2008-10-31T00:00:00"/>
    <d v="2008-11-06T00:00:00"/>
    <s v="Yes"/>
    <s v="X Engineering and Measurement"/>
    <x v="0"/>
  </r>
  <r>
    <s v="AA"/>
    <s v="CU00"/>
    <s v="JRNL00033579"/>
    <s v="CF00-OP300-6110-8910"/>
    <s v="CF00"/>
    <s v="OP300"/>
    <s v="6110"/>
    <x v="5"/>
    <s v=" "/>
    <n v="-258.73"/>
    <s v="OP300_Payroll Accrual 1A"/>
    <x v="0"/>
    <s v="8_OP300_PA1A"/>
    <s v="JRNL00033571"/>
    <d v="2008-10-31T00:00:00"/>
    <d v="2008-11-06T00:00:00"/>
    <s v="Yes"/>
    <s v="X Engineering and Measurement"/>
    <x v="0"/>
  </r>
  <r>
    <s v="AA"/>
    <s v="CU00"/>
    <s v="JRNL00033579"/>
    <s v="CF00-OP300-6110-8920"/>
    <s v="CF00"/>
    <s v="OP300"/>
    <s v="6110"/>
    <x v="0"/>
    <s v=" "/>
    <n v="-12.39"/>
    <s v="OP300_Payroll Accrual 1A"/>
    <x v="0"/>
    <s v="8_OP300_PA1A"/>
    <s v="JRNL00033571"/>
    <d v="2008-10-31T00:00:00"/>
    <d v="2008-11-06T00:00:00"/>
    <s v="Yes"/>
    <s v="X Engineering and Measurement"/>
    <x v="0"/>
  </r>
  <r>
    <s v="AA"/>
    <s v="CU00"/>
    <s v="JRNL00033579"/>
    <s v="CF00-OP300-6110-8930"/>
    <s v="CF00"/>
    <s v="OP300"/>
    <s v="6110"/>
    <x v="3"/>
    <s v=" "/>
    <n v="-52.76"/>
    <s v="OP300_Payroll Accrual 1A"/>
    <x v="0"/>
    <s v="8_OP300_PA1A"/>
    <s v="JRNL00033571"/>
    <d v="2008-10-31T00:00:00"/>
    <d v="2008-11-06T00:00:00"/>
    <s v="Yes"/>
    <s v="X Engineering and Measurement"/>
    <x v="0"/>
  </r>
  <r>
    <s v="PY"/>
    <s v="CU00"/>
    <s v="JRNL00027249"/>
    <s v="CF10-OP310-6110-8870"/>
    <s v="CF10"/>
    <s v="OP310"/>
    <s v="6110"/>
    <x v="2"/>
    <s v=""/>
    <n v="58.37"/>
    <s v="Accr 20% CU W28 PY Est-Salaries"/>
    <x v="0"/>
    <s v=""/>
    <s v="JRNL00027249"/>
    <d v="2008-06-30T00:00:00"/>
    <d v="2008-07-07T00:00:00"/>
    <s v="Yes"/>
    <s v="X Operations-Tri-County"/>
    <x v="0"/>
  </r>
  <r>
    <s v="PY"/>
    <s v="CU00"/>
    <s v="JRNL00027249"/>
    <s v="CF10-OP310-6110-8930"/>
    <s v="CF10"/>
    <s v="OP310"/>
    <s v="6110"/>
    <x v="3"/>
    <s v=""/>
    <n v="3.32"/>
    <s v="Accr 20% CU W28 PY Est-Salaries"/>
    <x v="0"/>
    <s v=""/>
    <s v="JRNL00027249"/>
    <d v="2008-06-30T00:00:00"/>
    <d v="2008-07-07T00:00:00"/>
    <s v="Yes"/>
    <s v="X Operations-Tri-County"/>
    <x v="0"/>
  </r>
  <r>
    <s v="PY"/>
    <s v="CU00"/>
    <s v="JRNL00027249"/>
    <s v="CF00-OP300-6110-8870"/>
    <s v="CF00"/>
    <s v="OP300"/>
    <s v="6110"/>
    <x v="2"/>
    <s v=""/>
    <n v="48.88"/>
    <s v="Accr 20% CU W28 PY Est-Salaries"/>
    <x v="0"/>
    <s v=""/>
    <s v="JRNL00027249"/>
    <d v="2008-06-30T00:00:00"/>
    <d v="2008-07-07T00:00:00"/>
    <s v="Yes"/>
    <s v="X Engineering and Measurement"/>
    <x v="0"/>
  </r>
  <r>
    <s v="PY"/>
    <s v="CU00"/>
    <s v="JRNL00027249"/>
    <s v="CF00-OP300-6110-8900"/>
    <s v="CF00"/>
    <s v="OP300"/>
    <s v="6110"/>
    <x v="4"/>
    <s v=""/>
    <n v="48.87"/>
    <s v="Accr 20% CU W28 PY Est-Salaries"/>
    <x v="0"/>
    <s v=""/>
    <s v="JRNL00027249"/>
    <d v="2008-06-30T00:00:00"/>
    <d v="2008-07-07T00:00:00"/>
    <s v="Yes"/>
    <s v="X Engineering and Measurement"/>
    <x v="0"/>
  </r>
  <r>
    <s v="PY"/>
    <s v="CU00"/>
    <s v="JRNL00027503"/>
    <s v="CF10-OP310-6110-8870"/>
    <s v="CF10"/>
    <s v="OP310"/>
    <s v="6110"/>
    <x v="2"/>
    <s v=""/>
    <n v="-58.37"/>
    <s v="Accr 20% CU W28 PY Est-Salaries"/>
    <x v="0"/>
    <s v=""/>
    <s v="JRNL00027249"/>
    <d v="2008-07-31T00:00:00"/>
    <d v="2008-08-06T00:00:00"/>
    <s v="Yes"/>
    <s v="X Operations-Tri-County"/>
    <x v="0"/>
  </r>
  <r>
    <s v="PY"/>
    <s v="CU00"/>
    <s v="JRNL00027503"/>
    <s v="CF10-OP310-6110-8930"/>
    <s v="CF10"/>
    <s v="OP310"/>
    <s v="6110"/>
    <x v="3"/>
    <s v=""/>
    <n v="-3.32"/>
    <s v="Accr 20% CU W28 PY Est-Salaries"/>
    <x v="0"/>
    <s v=""/>
    <s v="JRNL00027249"/>
    <d v="2008-07-31T00:00:00"/>
    <d v="2008-08-06T00:00:00"/>
    <s v="Yes"/>
    <s v="X Operations-Tri-County"/>
    <x v="0"/>
  </r>
  <r>
    <s v="PY"/>
    <s v="CU00"/>
    <s v="JRNL00027503"/>
    <s v="CF00-OP300-6110-8870"/>
    <s v="CF00"/>
    <s v="OP300"/>
    <s v="6110"/>
    <x v="2"/>
    <s v=""/>
    <n v="-48.88"/>
    <s v="Accr 20% CU W28 PY Est-Salaries"/>
    <x v="0"/>
    <s v=""/>
    <s v="JRNL00027249"/>
    <d v="2008-07-31T00:00:00"/>
    <d v="2008-08-06T00:00:00"/>
    <s v="Yes"/>
    <s v="X Engineering and Measurement"/>
    <x v="0"/>
  </r>
  <r>
    <s v="PY"/>
    <s v="CU00"/>
    <s v="JRNL00027503"/>
    <s v="CF00-OP300-6110-8900"/>
    <s v="CF00"/>
    <s v="OP300"/>
    <s v="6110"/>
    <x v="4"/>
    <s v=""/>
    <n v="-48.87"/>
    <s v="Accr 20% CU W28 PY Est-Salaries"/>
    <x v="0"/>
    <s v=""/>
    <s v="JRNL00027249"/>
    <d v="2008-07-31T00:00:00"/>
    <d v="2008-08-06T00:00:00"/>
    <s v="Yes"/>
    <s v="X Engineering and Measurement"/>
    <x v="0"/>
  </r>
  <r>
    <s v="SYS-AP"/>
    <s v="3000"/>
    <s v="JRNL00031762"/>
    <s v="CF10-OP310-7290-8870"/>
    <s v="CF10"/>
    <s v="OP310"/>
    <s v="7290"/>
    <x v="2"/>
    <s v=""/>
    <n v="2093"/>
    <s v="Steel survey"/>
    <x v="2"/>
    <s v="2413"/>
    <s v="VO010851"/>
    <d v="2008-09-09T00:00:00"/>
    <d v="2008-09-09T00:00:00"/>
    <s v="Yes"/>
    <s v="X Operations-Tri-County"/>
    <x v="3"/>
  </r>
  <r>
    <s v="SYS-AP"/>
    <s v="3000"/>
    <s v="JRNL00030376"/>
    <s v="CF10-FC300-7830-8910"/>
    <s v="CF10"/>
    <s v="FC300"/>
    <s v="7830"/>
    <x v="5"/>
    <s v=""/>
    <n v="106.34"/>
    <s v="LOCKS"/>
    <x v="23"/>
    <s v="56277"/>
    <s v="VO008454"/>
    <d v="2008-08-11T00:00:00"/>
    <d v="2008-08-12T00:00:00"/>
    <s v="Yes"/>
    <s v="X Facilities-Florida"/>
    <x v="2"/>
  </r>
  <r>
    <s v="SYS-AP"/>
    <s v="3000"/>
    <s v="JRNL00030376"/>
    <s v="CF10-FC300-7830-8900"/>
    <s v="CF10"/>
    <s v="FC300"/>
    <s v="7830"/>
    <x v="4"/>
    <s v=""/>
    <n v="106.34"/>
    <s v="LOCKS"/>
    <x v="23"/>
    <s v="56277"/>
    <s v="VO008454"/>
    <d v="2008-08-11T00:00:00"/>
    <d v="2008-08-12T00:00:00"/>
    <s v="Yes"/>
    <s v="X Facilities-Florida"/>
    <x v="2"/>
  </r>
  <r>
    <s v="SYS-AP"/>
    <s v="3000"/>
    <s v="JRNL00030376"/>
    <s v="CF10-FC300-7830-8890"/>
    <s v="CF10"/>
    <s v="FC300"/>
    <s v="7830"/>
    <x v="1"/>
    <s v=""/>
    <n v="106.34"/>
    <s v="LOCKS"/>
    <x v="23"/>
    <s v="56277"/>
    <s v="VO008454"/>
    <d v="2008-08-11T00:00:00"/>
    <d v="2008-08-12T00:00:00"/>
    <s v="Yes"/>
    <s v="X Facilities-Florida"/>
    <x v="2"/>
  </r>
  <r>
    <s v="SYS-AP"/>
    <s v="3000"/>
    <s v="JRNL00032921"/>
    <s v="CF10-OP310-7290-8870"/>
    <s v="CF10"/>
    <s v="OP310"/>
    <s v="7290"/>
    <x v="2"/>
    <s v=""/>
    <n v="579"/>
    <s v="EXTRUDED COATING REPAIR"/>
    <x v="2"/>
    <s v="2421"/>
    <s v="VO012662"/>
    <d v="2008-09-25T00:00:00"/>
    <d v="2008-09-25T00:00:00"/>
    <s v="Yes"/>
    <s v="X Operations-Tri-County"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786">
  <r>
    <s v="SYS-AP"/>
    <s v="FC00"/>
    <s v="JRNL00530320"/>
    <s v="CF00-FC460-7830-8870"/>
    <s v="CF00"/>
    <s v="FC460"/>
    <s v="7830"/>
    <x v="0"/>
    <s v=""/>
    <n v="1571.5"/>
    <x v="0"/>
    <x v="0"/>
    <s v="113459A"/>
    <s v="VO835257"/>
    <d v="2021-02-15T00:00:00"/>
    <d v="2021-02-16T00:00:00"/>
    <s v="Yes"/>
    <s v="Facilities-West"/>
    <s v="Facilities Maintenance"/>
  </r>
  <r>
    <s v="SYS-AP"/>
    <s v="FC00"/>
    <s v="JRNL00530320"/>
    <s v="CF00-FC460-7830-8870"/>
    <s v="CF00"/>
    <s v="FC460"/>
    <s v="7830"/>
    <x v="0"/>
    <s v=""/>
    <n v="1828.5"/>
    <x v="1"/>
    <x v="0"/>
    <s v="113447A"/>
    <s v="VO835272"/>
    <d v="2021-02-15T00:00:00"/>
    <d v="2021-02-16T00:00:00"/>
    <s v="Yes"/>
    <s v="Facilities-West"/>
    <s v="Facilities Maintenance"/>
  </r>
  <r>
    <s v="SYS-AP"/>
    <s v="FC00"/>
    <s v="JRNL00537426"/>
    <s v="CF00-FC460-7830-8870"/>
    <s v="CF00"/>
    <s v="FC460"/>
    <s v="7830"/>
    <x v="0"/>
    <s v=""/>
    <n v="345"/>
    <x v="2"/>
    <x v="1"/>
    <s v="1924"/>
    <s v="VO860000"/>
    <d v="2021-06-15T00:00:00"/>
    <d v="2021-06-16T00:00:00"/>
    <s v="Yes"/>
    <s v="Facilities-West"/>
    <s v="Facilities Maintenance"/>
  </r>
  <r>
    <s v="SYS-AP"/>
    <s v="FC00"/>
    <s v="JRNL00547785"/>
    <s v="CF00-FC460-7830-8870"/>
    <s v="CF00"/>
    <s v="FC460"/>
    <s v="7830"/>
    <x v="0"/>
    <s v=""/>
    <n v="25.37"/>
    <x v="3"/>
    <x v="2"/>
    <s v="7711147-001-000"/>
    <s v="VO895015"/>
    <d v="2021-12-27T00:00:00"/>
    <d v="2021-12-28T00:00:00"/>
    <s v="Yes"/>
    <s v="Facilities-West"/>
    <s v="Facilities Maintenance"/>
  </r>
  <r>
    <s v="SYS-AP"/>
    <s v="FC00"/>
    <s v="JRNL00544307"/>
    <s v="CF00-FC460-7830-8870"/>
    <s v="CF00"/>
    <s v="FC460"/>
    <s v="7830"/>
    <x v="0"/>
    <s v=""/>
    <n v="531.95000000000005"/>
    <x v="4"/>
    <x v="3"/>
    <s v="402113"/>
    <s v="VO882404"/>
    <d v="2021-10-19T00:00:00"/>
    <d v="2021-10-20T00:00:00"/>
    <s v="Yes"/>
    <s v="Facilities-West"/>
    <s v="Facilities Maintenance"/>
  </r>
  <r>
    <s v="SYS-AP"/>
    <s v="FC00"/>
    <s v="JRNL00547401"/>
    <s v="CF00-FC460-7830-8870"/>
    <s v="CF00"/>
    <s v="FC460"/>
    <s v="7830"/>
    <x v="0"/>
    <s v=""/>
    <n v="1871.75"/>
    <x v="5"/>
    <x v="3"/>
    <s v="424081"/>
    <s v="VO892149"/>
    <d v="2021-12-09T00:00:00"/>
    <d v="2021-12-10T00:00:00"/>
    <s v="Yes"/>
    <s v="Facilities-West"/>
    <s v="Facilities Maintenance"/>
  </r>
  <r>
    <s v="SYS-AP"/>
    <s v="FC00"/>
    <s v="JRNL00531904"/>
    <s v="CF00-FC460-7830-8870"/>
    <s v="CF00"/>
    <s v="FC460"/>
    <s v="7830"/>
    <x v="0"/>
    <s v=""/>
    <n v="1869"/>
    <x v="6"/>
    <x v="0"/>
    <s v="113491A"/>
    <s v="VO840464"/>
    <d v="2021-03-09T00:00:00"/>
    <d v="2021-03-10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1387.5"/>
    <x v="7"/>
    <x v="1"/>
    <s v="1981"/>
    <s v="VO874334"/>
    <d v="2021-09-01T00:00:00"/>
    <d v="2021-09-02T00:00:00"/>
    <s v="Yes"/>
    <s v="Facilities-West"/>
    <s v="Facilities Maintenance"/>
  </r>
  <r>
    <s v="SYS-AP"/>
    <s v="FC00"/>
    <s v="JRNL00530745"/>
    <s v="CF00-FC460-7830-8870"/>
    <s v="CF00"/>
    <s v="FC460"/>
    <s v="7830"/>
    <x v="0"/>
    <s v=""/>
    <n v="10125"/>
    <x v="8"/>
    <x v="0"/>
    <s v="113478A"/>
    <s v="VO838312"/>
    <d v="2021-02-26T00:00:00"/>
    <d v="2021-02-26T00:00:00"/>
    <s v="Yes"/>
    <s v="Facilities-West"/>
    <s v="Facilities Maintenance"/>
  </r>
  <r>
    <s v="SYS-AP"/>
    <s v="FC00"/>
    <s v="JRNL00547785"/>
    <s v="CF00-FC460-7830-8870"/>
    <s v="CF00"/>
    <s v="FC460"/>
    <s v="7830"/>
    <x v="0"/>
    <s v=""/>
    <n v="156.01"/>
    <x v="9"/>
    <x v="2"/>
    <s v="7704399-000-000"/>
    <s v="VO895014"/>
    <d v="2021-12-27T00:00:00"/>
    <d v="2021-12-28T00:00:00"/>
    <s v="Yes"/>
    <s v="Facilities-West"/>
    <s v="Facilities Maintenance"/>
  </r>
  <r>
    <s v="SYS-AP"/>
    <s v="FC00"/>
    <s v="JRNL00529162"/>
    <s v="CF00-FC460-7830-8870"/>
    <s v="CF00"/>
    <s v="FC460"/>
    <s v="7830"/>
    <x v="0"/>
    <s v=""/>
    <n v="6000"/>
    <x v="10"/>
    <x v="0"/>
    <s v="113427A"/>
    <s v="VO832343"/>
    <d v="2021-02-01T00:00:00"/>
    <d v="2021-02-02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7395"/>
    <x v="11"/>
    <x v="1"/>
    <s v="2011"/>
    <s v="VO879488"/>
    <d v="2021-10-01T00:00:00"/>
    <d v="2021-10-04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32.25"/>
    <x v="12"/>
    <x v="4"/>
    <s v="FPU11111003"/>
    <s v="VO889898"/>
    <d v="2021-11-29T00:00:00"/>
    <d v="2021-11-30T00:00:00"/>
    <s v="Yes"/>
    <s v="Facilities-West"/>
    <s v="Facilities Maintenance"/>
  </r>
  <r>
    <s v="SYS-AP"/>
    <s v="FC00"/>
    <s v="JRNL00534093"/>
    <s v="CF00-FC460-7830-8870"/>
    <s v="CF00"/>
    <s v="FC460"/>
    <s v="7830"/>
    <x v="0"/>
    <s v=""/>
    <n v="2771"/>
    <x v="13"/>
    <x v="0"/>
    <s v="113556A"/>
    <s v="VO849202"/>
    <d v="2021-04-19T00:00:00"/>
    <d v="2021-04-20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3937.5"/>
    <x v="14"/>
    <x v="0"/>
    <s v="113676A"/>
    <s v="VO868625"/>
    <d v="2021-08-02T00:00:00"/>
    <d v="2021-08-03T00:00:00"/>
    <s v="Yes"/>
    <s v="Facilities-West"/>
    <s v="Facilities Maintenance"/>
  </r>
  <r>
    <s v="SYS-AP"/>
    <s v="FC00"/>
    <s v="JRNL00544119"/>
    <s v="CF00-FC460-7830-8870"/>
    <s v="CF00"/>
    <s v="FC460"/>
    <s v="7830"/>
    <x v="0"/>
    <s v=""/>
    <n v="870"/>
    <x v="15"/>
    <x v="0"/>
    <s v="113759A"/>
    <s v="VO880943"/>
    <d v="2021-10-12T00:00:00"/>
    <d v="2021-10-13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1041.7"/>
    <x v="4"/>
    <x v="3"/>
    <s v="351066"/>
    <s v="VO862534"/>
    <d v="2021-06-25T00:00:00"/>
    <d v="2021-06-28T00:00:00"/>
    <s v="Yes"/>
    <s v="Facilities-West"/>
    <s v="Facilities Maintenance"/>
  </r>
  <r>
    <s v="SYS-AP"/>
    <s v="FC00"/>
    <s v="JRNL00532420"/>
    <s v="CF00-FC460-7830-8870"/>
    <s v="CF00"/>
    <s v="FC460"/>
    <s v="7830"/>
    <x v="0"/>
    <s v=""/>
    <n v="929.88"/>
    <x v="16"/>
    <x v="0"/>
    <s v="113519A"/>
    <s v="VO844300"/>
    <d v="2021-03-25T00:00:00"/>
    <d v="2021-03-26T00:00:00"/>
    <s v="Yes"/>
    <s v="Facilities-West"/>
    <s v="Facilities Maintenance"/>
  </r>
  <r>
    <s v="SYS-AP"/>
    <s v="FC00"/>
    <s v="JRNL00542394"/>
    <s v="CF00-FC460-7830-8870"/>
    <s v="CF00"/>
    <s v="FC460"/>
    <s v="7830"/>
    <x v="0"/>
    <s v=""/>
    <n v="506.73"/>
    <x v="4"/>
    <x v="3"/>
    <s v="390348"/>
    <s v="VO876173"/>
    <d v="2021-09-15T00:00:00"/>
    <d v="2021-09-16T00:00:00"/>
    <s v="Yes"/>
    <s v="Facilities-West"/>
    <s v="Facilities Maintenance"/>
  </r>
  <r>
    <s v="SYS-AP"/>
    <s v="FC00"/>
    <s v="JRNL00546239"/>
    <s v="CF00-FC460-7830-8870"/>
    <s v="CF00"/>
    <s v="FC460"/>
    <s v="7830"/>
    <x v="0"/>
    <s v=""/>
    <n v="840"/>
    <x v="17"/>
    <x v="5"/>
    <s v="1235"/>
    <s v="VO889163"/>
    <d v="2021-11-23T00:00:00"/>
    <d v="2021-11-24T00:00:00"/>
    <s v="Yes"/>
    <s v="Facilities-West"/>
    <s v="Facilities Maintenance"/>
  </r>
  <r>
    <s v="SYS-AP"/>
    <s v="FC00"/>
    <s v="JRNL00534414"/>
    <s v="CF00-FC460-7830-8870"/>
    <s v="CF00"/>
    <s v="FC460"/>
    <s v="7830"/>
    <x v="0"/>
    <s v=""/>
    <n v="1308"/>
    <x v="18"/>
    <x v="0"/>
    <s v="113538A"/>
    <s v="VO851066"/>
    <d v="2021-04-28T00:00:00"/>
    <d v="2021-04-29T00:00:00"/>
    <s v="Yes"/>
    <s v="Facilities-West"/>
    <s v="Facilities Maintenance"/>
  </r>
  <r>
    <s v="SYS-AP"/>
    <s v="FC00"/>
    <s v="JRNL00537357"/>
    <s v="CF00-FC460-7830-8870"/>
    <s v="CF00"/>
    <s v="FC460"/>
    <s v="7830"/>
    <x v="0"/>
    <s v=""/>
    <n v="743.76"/>
    <x v="19"/>
    <x v="2"/>
    <s v="7711080-001-000"/>
    <s v="VO859559"/>
    <d v="2021-06-11T00:00:00"/>
    <d v="2021-06-14T00:00:00"/>
    <s v="Yes"/>
    <s v="Facilities-West"/>
    <s v="Facilities Maintenance"/>
  </r>
  <r>
    <s v="SYS-AP"/>
    <s v="FC00"/>
    <s v="JRNL00539961"/>
    <s v="CF00-FC460-7830-8870"/>
    <s v="CF00"/>
    <s v="FC460"/>
    <s v="7830"/>
    <x v="0"/>
    <s v=""/>
    <n v="1087.5"/>
    <x v="20"/>
    <x v="0"/>
    <s v="113683A"/>
    <s v="VO869094"/>
    <d v="2021-08-03T00:00:00"/>
    <d v="2021-08-04T00:00:00"/>
    <s v="Yes"/>
    <s v="Facilities-West"/>
    <s v="Facilities Maintenance"/>
  </r>
  <r>
    <s v="SYS-AP"/>
    <s v="CU00"/>
    <s v="JRNL00542070"/>
    <s v="CF00-FC460-7830-8870"/>
    <s v="CF00"/>
    <s v="FC460"/>
    <s v="7830"/>
    <x v="0"/>
    <s v=""/>
    <n v="213"/>
    <x v="21"/>
    <x v="6"/>
    <s v="3044031"/>
    <s v="VO875082"/>
    <d v="2021-09-09T00:00:00"/>
    <d v="2021-09-10T00:00:00"/>
    <s v="Yes"/>
    <s v="Facilities-West"/>
    <s v="Facilities Maintenance"/>
  </r>
  <r>
    <s v="SYS-AP"/>
    <s v="FC00"/>
    <s v="JRNL00544595"/>
    <s v="CF00-FC460-7830-8870"/>
    <s v="CF00"/>
    <s v="FC460"/>
    <s v="7830"/>
    <x v="0"/>
    <s v=""/>
    <n v="473.5"/>
    <x v="4"/>
    <x v="3"/>
    <s v="407447"/>
    <s v="VO883825"/>
    <d v="2021-10-26T00:00:00"/>
    <d v="2021-10-27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897.75"/>
    <x v="22"/>
    <x v="4"/>
    <s v="FPU10708003"/>
    <s v="VO868621"/>
    <d v="2021-08-02T00:00:00"/>
    <d v="2021-08-03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1200.3800000000001"/>
    <x v="22"/>
    <x v="4"/>
    <s v="FPU10809004"/>
    <s v="VO874338"/>
    <d v="2021-09-01T00:00:00"/>
    <d v="2021-09-02T00:00:00"/>
    <s v="Yes"/>
    <s v="Facilities-West"/>
    <s v="Facilities Maintenance"/>
  </r>
  <r>
    <s v="SYS-AP"/>
    <s v="FC00"/>
    <s v="JRNL00544119"/>
    <s v="CF00-FC460-7830-8870"/>
    <s v="CF00"/>
    <s v="FC460"/>
    <s v="7830"/>
    <x v="0"/>
    <s v=""/>
    <n v="3255.55"/>
    <x v="23"/>
    <x v="0"/>
    <s v="113739A"/>
    <s v="VO880939"/>
    <d v="2021-10-12T00:00:00"/>
    <d v="2021-10-13T00:00:00"/>
    <s v="Yes"/>
    <s v="Facilities-West"/>
    <s v="Facilities Maintenance"/>
  </r>
  <r>
    <s v="SYS-AP"/>
    <s v="FC00"/>
    <s v="JRNL00532496"/>
    <s v="CF00-FC460-7830-8870"/>
    <s v="CF00"/>
    <s v="FC460"/>
    <s v="7830"/>
    <x v="0"/>
    <s v=""/>
    <n v="5700"/>
    <x v="24"/>
    <x v="1"/>
    <s v="1861"/>
    <s v="VO844521"/>
    <d v="2021-03-26T00:00:00"/>
    <d v="2021-03-29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2646"/>
    <x v="25"/>
    <x v="0"/>
    <s v="113351A"/>
    <s v="VO826859"/>
    <d v="2021-01-05T00:00:00"/>
    <d v="2021-01-06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660"/>
    <x v="4"/>
    <x v="3"/>
    <s v="348939"/>
    <s v="VO862528"/>
    <d v="2021-06-25T00:00:00"/>
    <d v="2021-06-28T00:00:00"/>
    <s v="Yes"/>
    <s v="Facilities-West"/>
    <s v="Facilities Maintenance"/>
  </r>
  <r>
    <s v="SYS-AP"/>
    <s v="FC00"/>
    <s v="JRNL00539961"/>
    <s v="CF00-FC460-7830-8870"/>
    <s v="CF00"/>
    <s v="FC460"/>
    <s v="7830"/>
    <x v="0"/>
    <s v=""/>
    <n v="7611.93"/>
    <x v="26"/>
    <x v="3"/>
    <s v="370385"/>
    <s v="VO869006"/>
    <d v="2021-08-03T00:00:00"/>
    <d v="2021-08-04T00:00:00"/>
    <s v="Yes"/>
    <s v="Facilities-West"/>
    <s v="Facilities Maintenance"/>
  </r>
  <r>
    <s v="SYS-AP"/>
    <s v="FC00"/>
    <s v="JRNL00542562"/>
    <s v="CF00-FC460-7830-8870"/>
    <s v="CF00"/>
    <s v="FC460"/>
    <s v="7830"/>
    <x v="0"/>
    <s v=""/>
    <n v="376.13"/>
    <x v="27"/>
    <x v="2"/>
    <s v="7711813-002-000"/>
    <s v="VO877489"/>
    <d v="2021-09-21T00:00:00"/>
    <d v="2021-09-22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888.6"/>
    <x v="28"/>
    <x v="3"/>
    <s v="349281"/>
    <s v="VO862531"/>
    <d v="2021-06-25T00:00:00"/>
    <d v="2021-06-28T00:00:00"/>
    <s v="Yes"/>
    <s v="Facilities-West"/>
    <s v="Facilities Maintenance"/>
  </r>
  <r>
    <s v="SYS-AP"/>
    <s v="FC00"/>
    <s v="JRNL00547437"/>
    <s v="CF00-FC460-7830-8870"/>
    <s v="CF00"/>
    <s v="FC460"/>
    <s v="7830"/>
    <x v="0"/>
    <s v=""/>
    <n v="4127.12"/>
    <x v="29"/>
    <x v="0"/>
    <s v="113831A"/>
    <s v="VO892776"/>
    <d v="2021-12-13T00:00:00"/>
    <d v="2021-12-14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94.7"/>
    <x v="5"/>
    <x v="3"/>
    <s v="416674"/>
    <s v="VO889867"/>
    <d v="2021-11-29T00:00:00"/>
    <d v="2021-11-30T00:00:00"/>
    <s v="Yes"/>
    <s v="Facilities-West"/>
    <s v="Facilities Maintenance"/>
  </r>
  <r>
    <s v="SYS-AP"/>
    <s v="FC00"/>
    <s v="JRNL00536093"/>
    <s v="CF00-FC460-7830-8870"/>
    <s v="CF00"/>
    <s v="FC460"/>
    <s v="7830"/>
    <x v="0"/>
    <s v=""/>
    <n v="1405"/>
    <x v="30"/>
    <x v="1"/>
    <s v="1901"/>
    <s v="VO856770"/>
    <d v="2021-05-26T00:00:00"/>
    <d v="2021-05-27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1160"/>
    <x v="31"/>
    <x v="1"/>
    <s v="1949"/>
    <s v="VO868617"/>
    <d v="2021-08-02T00:00:00"/>
    <d v="2021-08-03T00:00:00"/>
    <s v="Yes"/>
    <s v="Facilities-West"/>
    <s v="Facilities Maintenance"/>
  </r>
  <r>
    <s v="SYS-AP"/>
    <s v="FC00"/>
    <s v="JRNL00537644"/>
    <s v="CF00-FC460-7830-8870"/>
    <s v="CF00"/>
    <s v="FC460"/>
    <s v="7830"/>
    <x v="0"/>
    <s v=""/>
    <n v="1125"/>
    <x v="32"/>
    <x v="0"/>
    <s v="113647A"/>
    <s v="VO861636"/>
    <d v="2021-06-22T00:00:00"/>
    <d v="2021-06-23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1991"/>
    <x v="33"/>
    <x v="0"/>
    <s v="113090A"/>
    <s v="VO826876"/>
    <d v="2021-01-05T00:00:00"/>
    <d v="2021-01-06T00:00:00"/>
    <s v="Yes"/>
    <s v="Facilities-West"/>
    <s v="Facilities Maintenance"/>
  </r>
  <r>
    <s v="SYS-AP"/>
    <s v="FC00"/>
    <s v="JRNL00547785"/>
    <s v="CF00-FC460-7830-8870"/>
    <s v="CF00"/>
    <s v="FC460"/>
    <s v="7830"/>
    <x v="0"/>
    <s v=""/>
    <n v="66.88"/>
    <x v="9"/>
    <x v="2"/>
    <s v="7704290-000-000"/>
    <s v="VO895012"/>
    <d v="2021-12-27T00:00:00"/>
    <d v="2021-12-28T00:00:00"/>
    <s v="Yes"/>
    <s v="Facilities-West"/>
    <s v="Facilities Maintenance"/>
  </r>
  <r>
    <s v="SYS-AP"/>
    <s v="FC00"/>
    <s v="JRNL00540836"/>
    <s v="CF00-FC460-7830-8870"/>
    <s v="CF00"/>
    <s v="FC460"/>
    <s v="7830"/>
    <x v="0"/>
    <s v=""/>
    <n v="243.96"/>
    <x v="34"/>
    <x v="2"/>
    <s v="7712129-000-000"/>
    <s v="VO871298"/>
    <d v="2021-08-17T00:00:00"/>
    <d v="2021-08-17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660"/>
    <x v="4"/>
    <x v="3"/>
    <s v="348938"/>
    <s v="VO862521"/>
    <d v="2021-06-25T00:00:00"/>
    <d v="2021-06-28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660"/>
    <x v="4"/>
    <x v="3"/>
    <s v="348940"/>
    <s v="VO862530"/>
    <d v="2021-06-25T00:00:00"/>
    <d v="2021-06-28T00:00:00"/>
    <s v="Yes"/>
    <s v="Facilities-West"/>
    <s v="Facilities Maintenance"/>
  </r>
  <r>
    <s v="SYS-AP"/>
    <s v="FC00"/>
    <s v="JRNL00544595"/>
    <s v="CF00-FC460-7830-8870"/>
    <s v="CF00"/>
    <s v="FC460"/>
    <s v="7830"/>
    <x v="0"/>
    <s v=""/>
    <n v="283"/>
    <x v="4"/>
    <x v="3"/>
    <s v="407452"/>
    <s v="VO883824"/>
    <d v="2021-10-26T00:00:00"/>
    <d v="2021-10-27T00:00:00"/>
    <s v="Yes"/>
    <s v="Facilities-West"/>
    <s v="Facilities Maintenance"/>
  </r>
  <r>
    <s v="SYS-AP"/>
    <s v="FC00"/>
    <s v="JRNL00530320"/>
    <s v="CF00-FC460-7830-8870"/>
    <s v="CF00"/>
    <s v="FC460"/>
    <s v="7830"/>
    <x v="0"/>
    <s v=""/>
    <n v="3264"/>
    <x v="35"/>
    <x v="0"/>
    <s v="113470A"/>
    <s v="VO835281"/>
    <d v="2021-02-15T00:00:00"/>
    <d v="2021-02-16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487.5"/>
    <x v="36"/>
    <x v="1"/>
    <s v="1984"/>
    <s v="VO874336"/>
    <d v="2021-09-01T00:00:00"/>
    <d v="2021-09-02T00:00:00"/>
    <s v="Yes"/>
    <s v="Facilities-West"/>
    <s v="Facilities Maintenance"/>
  </r>
  <r>
    <s v="SYS-AP"/>
    <s v="FC00"/>
    <s v="JRNL00529162"/>
    <s v="CF00-FC460-7830-8870"/>
    <s v="CF00"/>
    <s v="FC460"/>
    <s v="7830"/>
    <x v="0"/>
    <s v=""/>
    <n v="3505"/>
    <x v="37"/>
    <x v="0"/>
    <s v="113430A"/>
    <s v="VO832366"/>
    <d v="2021-02-01T00:00:00"/>
    <d v="2021-02-02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7852.5"/>
    <x v="38"/>
    <x v="1"/>
    <s v="2013"/>
    <s v="VO879490"/>
    <d v="2021-10-01T00:00:00"/>
    <d v="2021-10-04T00:00:00"/>
    <s v="Yes"/>
    <s v="Facilities-West"/>
    <s v="Facilities Maintenance"/>
  </r>
  <r>
    <s v="SYS-AP"/>
    <s v="FC00"/>
    <s v="JRNL00528027"/>
    <s v="CF00-FC460-7830-8870"/>
    <s v="CF00"/>
    <s v="FC460"/>
    <s v="7830"/>
    <x v="0"/>
    <s v=""/>
    <n v="2200"/>
    <x v="39"/>
    <x v="7"/>
    <s v="630442"/>
    <s v="VO827896"/>
    <d v="2021-01-11T00:00:00"/>
    <d v="2021-01-12T00:00:00"/>
    <s v="Yes"/>
    <s v="Facilities-West"/>
    <s v="Facilities Maintenance"/>
  </r>
  <r>
    <s v="SYS-AP"/>
    <s v="FC00"/>
    <s v="JRNL00544661"/>
    <s v="CF00-FC460-7830-8870"/>
    <s v="CF00"/>
    <s v="FC460"/>
    <s v="7830"/>
    <x v="0"/>
    <s v=""/>
    <n v="18.329999999999998"/>
    <x v="40"/>
    <x v="1"/>
    <s v="2070"/>
    <s v="VO884096"/>
    <d v="2021-10-27T00:00:00"/>
    <d v="2021-10-28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6952.5"/>
    <x v="41"/>
    <x v="1"/>
    <s v="2010"/>
    <s v="VO879489"/>
    <d v="2021-10-01T00:00:00"/>
    <d v="2021-10-04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384.23"/>
    <x v="42"/>
    <x v="1"/>
    <s v="2012"/>
    <s v="VO879494"/>
    <d v="2021-10-01T00:00:00"/>
    <d v="2021-10-04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187.5"/>
    <x v="5"/>
    <x v="3"/>
    <s v="412253"/>
    <s v="VO889864"/>
    <d v="2021-11-29T00:00:00"/>
    <d v="2021-11-30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555.38"/>
    <x v="5"/>
    <x v="3"/>
    <s v="416671"/>
    <s v="VO889865"/>
    <d v="2021-11-29T00:00:00"/>
    <d v="2021-11-30T00:00:00"/>
    <s v="Yes"/>
    <s v="Facilities-West"/>
    <s v="Facilities Maintenance"/>
  </r>
  <r>
    <s v="SYS-AP"/>
    <s v="FC00"/>
    <s v="JRNL00532223"/>
    <s v="CF00-FC460-7830-8870"/>
    <s v="CF00"/>
    <s v="FC460"/>
    <s v="7830"/>
    <x v="0"/>
    <s v=""/>
    <n v="675"/>
    <x v="43"/>
    <x v="0"/>
    <s v="113510A"/>
    <s v="VO843029"/>
    <d v="2021-03-19T00:00:00"/>
    <d v="2021-03-22T00:00:00"/>
    <s v="Yes"/>
    <s v="Facilities-West"/>
    <s v="Facilities Maintenance"/>
  </r>
  <r>
    <s v="SYS-AP"/>
    <s v="FC00"/>
    <s v="JRNL00527273"/>
    <s v="CF00-FC460-7830-8870"/>
    <s v="CF00"/>
    <s v="FC460"/>
    <s v="7830"/>
    <x v="0"/>
    <s v=""/>
    <n v="1550"/>
    <x v="44"/>
    <x v="0"/>
    <s v="113329A"/>
    <s v="VO826491"/>
    <d v="2021-01-04T00:00:00"/>
    <d v="2021-01-05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510"/>
    <x v="45"/>
    <x v="1"/>
    <s v="2034"/>
    <s v="VO879498"/>
    <d v="2021-10-01T00:00:00"/>
    <d v="2021-10-04T00:00:00"/>
    <s v="Yes"/>
    <s v="Facilities-West"/>
    <s v="Facilities Maintenance"/>
  </r>
  <r>
    <s v="SYS-AP"/>
    <s v="FC00"/>
    <s v="JRNL00543301"/>
    <s v="CF00-FC460-7830-8870"/>
    <s v="CF00"/>
    <s v="FC460"/>
    <s v="7830"/>
    <x v="0"/>
    <s v=""/>
    <n v="1235"/>
    <x v="4"/>
    <x v="8"/>
    <s v="4376"/>
    <s v="VO879658"/>
    <d v="2021-10-04T00:00:00"/>
    <d v="2021-10-05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3400"/>
    <x v="46"/>
    <x v="1"/>
    <s v="1980"/>
    <s v="VO874333"/>
    <d v="2021-09-01T00:00:00"/>
    <d v="2021-09-02T00:00:00"/>
    <s v="Yes"/>
    <s v="Facilities-West"/>
    <s v="Facilities Maintenance"/>
  </r>
  <r>
    <s v="SYS-AP"/>
    <s v="FC00"/>
    <s v="JRNL00546239"/>
    <s v="CF00-FC460-7830-8870"/>
    <s v="CF00"/>
    <s v="FC460"/>
    <s v="7830"/>
    <x v="0"/>
    <s v=""/>
    <n v="13064.15"/>
    <x v="47"/>
    <x v="4"/>
    <s v="FPU10517001"/>
    <s v="VO889268"/>
    <d v="2021-11-23T00:00:00"/>
    <d v="2021-11-24T00:00:00"/>
    <s v="Yes"/>
    <s v="Facilities-West"/>
    <s v="Facilities Maintenance"/>
  </r>
  <r>
    <s v="SYS-AP"/>
    <s v="FC00"/>
    <s v="JRNL00547437"/>
    <s v="CF00-FC460-7830-8870"/>
    <s v="CF00"/>
    <s v="FC460"/>
    <s v="7830"/>
    <x v="0"/>
    <s v=""/>
    <n v="30283.51"/>
    <x v="48"/>
    <x v="0"/>
    <s v="113829A"/>
    <s v="VO892775"/>
    <d v="2021-12-13T00:00:00"/>
    <d v="2021-12-14T00:00:00"/>
    <s v="Yes"/>
    <s v="Facilities-West"/>
    <s v="Facilities Maintenance"/>
  </r>
  <r>
    <s v="SYS-AP"/>
    <s v="FC00"/>
    <s v="JRNL00530320"/>
    <s v="CF00-FC460-7830-8870"/>
    <s v="CF00"/>
    <s v="FC460"/>
    <s v="7830"/>
    <x v="0"/>
    <s v=""/>
    <n v="966"/>
    <x v="49"/>
    <x v="0"/>
    <s v="113455A"/>
    <s v="VO835262"/>
    <d v="2021-02-15T00:00:00"/>
    <d v="2021-02-16T00:00:00"/>
    <s v="Yes"/>
    <s v="Facilities-West"/>
    <s v="Facilities Maintenance"/>
  </r>
  <r>
    <s v="SYS-AP"/>
    <s v="FC00"/>
    <s v="JRNL00530320"/>
    <s v="CF00-FC460-7830-8870"/>
    <s v="CF00"/>
    <s v="FC460"/>
    <s v="7830"/>
    <x v="0"/>
    <s v=""/>
    <n v="3579.5"/>
    <x v="50"/>
    <x v="0"/>
    <s v="113449A"/>
    <s v="VO835271"/>
    <d v="2021-02-15T00:00:00"/>
    <d v="2021-02-16T00:00:00"/>
    <s v="Yes"/>
    <s v="Facilities-West"/>
    <s v="Facilities Maintenance"/>
  </r>
  <r>
    <s v="SYS-AP"/>
    <s v="FC00"/>
    <s v="JRNL00528568"/>
    <s v="CF00-FC460-7830-8870"/>
    <s v="CF00"/>
    <s v="FC460"/>
    <s v="7830"/>
    <x v="0"/>
    <s v=""/>
    <n v="2246.5"/>
    <x v="51"/>
    <x v="0"/>
    <s v="113397A"/>
    <s v="VO828834"/>
    <d v="2021-01-15T00:00:00"/>
    <d v="2021-01-19T00:00:00"/>
    <s v="Yes"/>
    <s v="Facilities-West"/>
    <s v="Facilities Maintenance"/>
  </r>
  <r>
    <s v="SYS-AP"/>
    <s v="FC00"/>
    <s v="JRNL00533913"/>
    <s v="CF00-FC460-7830-8870"/>
    <s v="CF00"/>
    <s v="FC460"/>
    <s v="7830"/>
    <x v="0"/>
    <s v=""/>
    <n v="3400"/>
    <x v="52"/>
    <x v="9"/>
    <s v="9200"/>
    <s v="VO847996"/>
    <d v="2021-04-13T00:00:00"/>
    <d v="2021-04-13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420"/>
    <x v="53"/>
    <x v="0"/>
    <s v="113705A"/>
    <s v="VO874342"/>
    <d v="2021-09-01T00:00:00"/>
    <d v="2021-09-02T00:00:00"/>
    <s v="Yes"/>
    <s v="Facilities-West"/>
    <s v="Facilities Maintenance"/>
  </r>
  <r>
    <s v="SYS-AP"/>
    <s v="FC00"/>
    <s v="JRNL00527273"/>
    <s v="CF00-FC460-7830-8870"/>
    <s v="CF00"/>
    <s v="FC460"/>
    <s v="7830"/>
    <x v="0"/>
    <s v=""/>
    <n v="6576"/>
    <x v="54"/>
    <x v="0"/>
    <s v="113359A"/>
    <s v="VO826484"/>
    <d v="2021-01-04T00:00:00"/>
    <d v="2021-01-05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2214.4499999999998"/>
    <x v="55"/>
    <x v="2"/>
    <s v="7711541-001-000"/>
    <s v="VO868471"/>
    <d v="2021-08-02T00:00:00"/>
    <d v="2021-08-03T00:00:00"/>
    <s v="Yes"/>
    <s v="Facilities-West"/>
    <s v="Facilities Maintenance"/>
  </r>
  <r>
    <s v="SYS-AP"/>
    <s v="FC00"/>
    <s v="JRNL00537791"/>
    <s v="CF00-FC460-7830-8870"/>
    <s v="CF00"/>
    <s v="FC460"/>
    <s v="7830"/>
    <x v="0"/>
    <s v=""/>
    <n v="3750"/>
    <x v="56"/>
    <x v="0"/>
    <s v="113658A"/>
    <s v="VO862676"/>
    <d v="2021-06-25T00:00:00"/>
    <d v="2021-06-28T00:00:00"/>
    <s v="Yes"/>
    <s v="Facilities-West"/>
    <s v="Facilities Maintenance"/>
  </r>
  <r>
    <s v="SYS-AP"/>
    <s v="FC00"/>
    <s v="JRNL00542394"/>
    <s v="CF00-FC460-7830-8870"/>
    <s v="CF00"/>
    <s v="FC460"/>
    <s v="7830"/>
    <x v="0"/>
    <s v=""/>
    <n v="273.26"/>
    <x v="27"/>
    <x v="2"/>
    <s v="7713002-013-000"/>
    <s v="VO876084"/>
    <d v="2021-09-15T00:00:00"/>
    <d v="2021-09-16T00:00:00"/>
    <s v="Yes"/>
    <s v="Facilities-West"/>
    <s v="Facilities Maintenance"/>
  </r>
  <r>
    <s v="SYS-AP"/>
    <s v="FC00"/>
    <s v="JRNL00544595"/>
    <s v="CF00-FC460-7830-8870"/>
    <s v="CF00"/>
    <s v="FC460"/>
    <s v="7830"/>
    <x v="0"/>
    <s v=""/>
    <n v="1041.7"/>
    <x v="4"/>
    <x v="3"/>
    <s v="407449"/>
    <s v="VO883827"/>
    <d v="2021-10-26T00:00:00"/>
    <d v="2021-10-27T00:00:00"/>
    <s v="Yes"/>
    <s v="Facilities-West"/>
    <s v="Facilities Maintenance"/>
  </r>
  <r>
    <s v="SYS-AP"/>
    <s v="FC00"/>
    <s v="JRNL00528644"/>
    <s v="CF00-FC460-7830-8870"/>
    <s v="CF00"/>
    <s v="FC460"/>
    <s v="7830"/>
    <x v="0"/>
    <s v=""/>
    <n v="1480"/>
    <x v="57"/>
    <x v="7"/>
    <s v="632323"/>
    <s v="VO829663"/>
    <d v="2021-01-20T00:00:00"/>
    <d v="2021-01-21T00:00:00"/>
    <s v="Yes"/>
    <s v="Facilities-West"/>
    <s v="Facilities Maintenance"/>
  </r>
  <r>
    <s v="SYS-AP"/>
    <s v="FC00"/>
    <s v="JRNL00530627"/>
    <s v="CF00-FC460-7830-8870"/>
    <s v="CF00"/>
    <s v="FC460"/>
    <s v="7830"/>
    <x v="0"/>
    <s v=""/>
    <n v="1207.5"/>
    <x v="4"/>
    <x v="3"/>
    <s v="309282"/>
    <s v="VO837741"/>
    <d v="2021-02-24T00:00:00"/>
    <d v="2021-02-25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1822.38"/>
    <x v="4"/>
    <x v="3"/>
    <s v="365149"/>
    <s v="VO868559"/>
    <d v="2021-08-02T00:00:00"/>
    <d v="2021-08-03T00:00:00"/>
    <s v="Yes"/>
    <s v="Facilities-West"/>
    <s v="Facilities Maintenance"/>
  </r>
  <r>
    <s v="SYS-AP"/>
    <s v="FC00"/>
    <s v="JRNL00531904"/>
    <s v="CF00-FC460-7830-8870"/>
    <s v="CF00"/>
    <s v="FC460"/>
    <s v="7830"/>
    <x v="0"/>
    <s v=""/>
    <n v="1300"/>
    <x v="58"/>
    <x v="0"/>
    <s v="113498A"/>
    <s v="VO840460"/>
    <d v="2021-03-09T00:00:00"/>
    <d v="2021-03-10T00:00:00"/>
    <s v="Yes"/>
    <s v="Facilities-West"/>
    <s v="Facilities Maintenance"/>
  </r>
  <r>
    <s v="SYS-AP"/>
    <s v="FC00"/>
    <s v="JRNL00547437"/>
    <s v="CF00-FC460-7830-8870"/>
    <s v="CF00"/>
    <s v="FC460"/>
    <s v="7830"/>
    <x v="0"/>
    <s v=""/>
    <n v="7635.75"/>
    <x v="59"/>
    <x v="0"/>
    <s v="113830A"/>
    <s v="VO892778"/>
    <d v="2021-12-13T00:00:00"/>
    <d v="2021-12-14T00:00:00"/>
    <s v="Yes"/>
    <s v="Facilities-West"/>
    <s v="Facilities Maintenance"/>
  </r>
  <r>
    <s v="SYS-AP"/>
    <s v="FC00"/>
    <s v="JRNL00537521"/>
    <s v="CF00-FC460-7830-8870"/>
    <s v="CF00"/>
    <s v="FC460"/>
    <s v="7830"/>
    <x v="0"/>
    <s v=""/>
    <n v="2775.67"/>
    <x v="60"/>
    <x v="2"/>
    <s v="7711411-000-000"/>
    <s v="VO860799"/>
    <d v="2021-06-17T00:00:00"/>
    <d v="2021-06-18T00:00:00"/>
    <s v="Yes"/>
    <s v="Facilities-West"/>
    <s v="Facilities Maintenance"/>
  </r>
  <r>
    <s v="SYS-AP"/>
    <s v="FC00"/>
    <s v="JRNL00540663"/>
    <s v="CF00-FC460-7830-8870"/>
    <s v="CF00"/>
    <s v="FC460"/>
    <s v="7830"/>
    <x v="0"/>
    <s v=""/>
    <n v="2000"/>
    <x v="4"/>
    <x v="3"/>
    <s v="374310"/>
    <s v="VO870113"/>
    <d v="2021-08-09T00:00:00"/>
    <d v="2021-08-10T00:00:00"/>
    <s v="Yes"/>
    <s v="Facilities-West"/>
    <s v="Facilities Maintenance"/>
  </r>
  <r>
    <s v="SYS-AP"/>
    <s v="FC00"/>
    <s v="JRNL00544307"/>
    <s v="CF00-FC460-7830-8870"/>
    <s v="CF00"/>
    <s v="FC460"/>
    <s v="7830"/>
    <x v="0"/>
    <s v=""/>
    <n v="790.35"/>
    <x v="4"/>
    <x v="3"/>
    <s v="398902"/>
    <s v="VO882405"/>
    <d v="2021-10-19T00:00:00"/>
    <d v="2021-10-20T00:00:00"/>
    <s v="Yes"/>
    <s v="Facilities-West"/>
    <s v="Facilities Maintenance"/>
  </r>
  <r>
    <s v="SYS-AP"/>
    <s v="FC00"/>
    <s v="JRNL00539961"/>
    <s v="CF00-FC460-7830-8870"/>
    <s v="CF00"/>
    <s v="FC460"/>
    <s v="7830"/>
    <x v="0"/>
    <s v=""/>
    <n v="140"/>
    <x v="61"/>
    <x v="0"/>
    <s v="113687A"/>
    <s v="VO869091"/>
    <d v="2021-08-03T00:00:00"/>
    <d v="2021-08-04T00:00:00"/>
    <s v="Yes"/>
    <s v="Facilities-West"/>
    <s v="Facilities Maintenance"/>
  </r>
  <r>
    <s v="SYS-AP"/>
    <s v="FC00"/>
    <s v="JRNL00544595"/>
    <s v="CF00-FC460-7830-8870"/>
    <s v="CF00"/>
    <s v="FC460"/>
    <s v="7830"/>
    <x v="0"/>
    <s v=""/>
    <n v="1321.95"/>
    <x v="4"/>
    <x v="3"/>
    <s v="407445"/>
    <s v="VO883826"/>
    <d v="2021-10-26T00:00:00"/>
    <d v="2021-10-27T00:00:00"/>
    <s v="Yes"/>
    <s v="Facilities-West"/>
    <s v="Facilities Maintenance"/>
  </r>
  <r>
    <s v="SYS-AP"/>
    <s v="FC00"/>
    <s v="JRNL00530627"/>
    <s v="CF00-FC460-7830-8870"/>
    <s v="CF00"/>
    <s v="FC460"/>
    <s v="7830"/>
    <x v="0"/>
    <s v=""/>
    <n v="966"/>
    <x v="4"/>
    <x v="3"/>
    <s v="308313"/>
    <s v="VO837742"/>
    <d v="2021-02-24T00:00:00"/>
    <d v="2021-02-25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2220.3000000000002"/>
    <x v="4"/>
    <x v="3"/>
    <s v="363069"/>
    <s v="VO868557"/>
    <d v="2021-08-02T00:00:00"/>
    <d v="2021-08-03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1556.55"/>
    <x v="5"/>
    <x v="3"/>
    <s v="412256"/>
    <s v="VO889869"/>
    <d v="2021-11-29T00:00:00"/>
    <d v="2021-11-30T00:00:00"/>
    <s v="Yes"/>
    <s v="Facilities-West"/>
    <s v="Facilities Maintenance"/>
  </r>
  <r>
    <s v="SYS-AP"/>
    <s v="FC00"/>
    <s v="JRNL00527273"/>
    <s v="CF00-FC460-7830-8870"/>
    <s v="CF00"/>
    <s v="FC460"/>
    <s v="7830"/>
    <x v="0"/>
    <s v=""/>
    <n v="7736.39"/>
    <x v="62"/>
    <x v="0"/>
    <s v="113358A"/>
    <s v="VO826485"/>
    <d v="2021-01-04T00:00:00"/>
    <d v="2021-01-05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1368"/>
    <x v="63"/>
    <x v="0"/>
    <s v="113254A"/>
    <s v="VO826874"/>
    <d v="2021-01-05T00:00:00"/>
    <d v="2021-01-06T00:00:00"/>
    <s v="Yes"/>
    <s v="Facilities-West"/>
    <s v="Facilities Maintenance"/>
  </r>
  <r>
    <s v="SYS-AP"/>
    <s v="FC00"/>
    <s v="JRNL00535889"/>
    <s v="CF00-FC460-7830-8870"/>
    <s v="CF00"/>
    <s v="FC460"/>
    <s v="7830"/>
    <x v="0"/>
    <s v=""/>
    <n v="1372.5"/>
    <x v="64"/>
    <x v="1"/>
    <s v="1898"/>
    <s v="VO855543"/>
    <d v="2021-05-20T00:00:00"/>
    <d v="2021-05-21T00:00:00"/>
    <s v="Yes"/>
    <s v="Facilities-West"/>
    <s v="Facilities Maintenance"/>
  </r>
  <r>
    <s v="SYS-AP"/>
    <s v="FC00"/>
    <s v="JRNL00530627"/>
    <s v="CF00-FC460-7830-8870"/>
    <s v="CF00"/>
    <s v="FC460"/>
    <s v="7830"/>
    <x v="0"/>
    <s v=""/>
    <n v="1246.7"/>
    <x v="4"/>
    <x v="3"/>
    <s v="305528"/>
    <s v="VO837748"/>
    <d v="2021-02-24T00:00:00"/>
    <d v="2021-02-25T00:00:00"/>
    <s v="Yes"/>
    <s v="Facilities-West"/>
    <s v="Facilities Maintenance"/>
  </r>
  <r>
    <s v="SYS-AP"/>
    <s v="FC00"/>
    <s v="JRNL00544661"/>
    <s v="CF00-FC460-7830-8870"/>
    <s v="CF00"/>
    <s v="FC460"/>
    <s v="7830"/>
    <x v="0"/>
    <s v=""/>
    <n v="375"/>
    <x v="65"/>
    <x v="1"/>
    <s v="2068"/>
    <s v="VO884097"/>
    <d v="2021-10-27T00:00:00"/>
    <d v="2021-10-28T00:00:00"/>
    <s v="Yes"/>
    <s v="Facilities-West"/>
    <s v="Facilities Maintenance"/>
  </r>
  <r>
    <s v="SYS-AP"/>
    <s v="FC00"/>
    <s v="JRNL00528644"/>
    <s v="CF00-FC460-7830-8870"/>
    <s v="CF00"/>
    <s v="FC460"/>
    <s v="7830"/>
    <x v="0"/>
    <s v=""/>
    <n v="5400"/>
    <x v="66"/>
    <x v="7"/>
    <s v="630252"/>
    <s v="VO829664"/>
    <d v="2021-01-20T00:00:00"/>
    <d v="2021-01-21T00:00:00"/>
    <s v="Yes"/>
    <s v="Facilities-West"/>
    <s v="Facilities Maintenance"/>
  </r>
  <r>
    <s v="SYS-AP"/>
    <s v="FC00"/>
    <s v="JRNL00530737"/>
    <s v="CF00-FC460-7830-8870"/>
    <s v="CF00"/>
    <s v="FC460"/>
    <s v="7830"/>
    <x v="0"/>
    <s v=""/>
    <n v="1500"/>
    <x v="67"/>
    <x v="0"/>
    <s v="113484A"/>
    <s v="VO838020"/>
    <d v="2021-02-25T00:00:00"/>
    <d v="2021-02-26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8565.7199999999993"/>
    <x v="68"/>
    <x v="0"/>
    <s v="113662A"/>
    <s v="VO868629"/>
    <d v="2021-08-02T00:00:00"/>
    <d v="2021-08-03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8558.2000000000007"/>
    <x v="69"/>
    <x v="1"/>
    <s v="2002"/>
    <s v="VO874325"/>
    <d v="2021-09-01T00:00:00"/>
    <d v="2021-09-02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4940"/>
    <x v="70"/>
    <x v="10"/>
    <s v="3908"/>
    <s v="JRNL00543563"/>
    <d v="2021-10-31T00:00:00"/>
    <d v="2021-10-06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3960"/>
    <x v="71"/>
    <x v="0"/>
    <s v="113350A"/>
    <s v="VO826860"/>
    <d v="2021-01-05T00:00:00"/>
    <d v="2021-01-06T00:00:00"/>
    <s v="Yes"/>
    <s v="Facilities-West"/>
    <s v="Facilities Maintenance"/>
  </r>
  <r>
    <s v="SYS-AP"/>
    <s v="FC00"/>
    <s v="JRNL00531904"/>
    <s v="CF00-FC460-7830-8870"/>
    <s v="CF00"/>
    <s v="FC460"/>
    <s v="7830"/>
    <x v="0"/>
    <s v=""/>
    <n v="864"/>
    <x v="72"/>
    <x v="11"/>
    <s v="85679"/>
    <s v="VO840420"/>
    <d v="2021-03-09T00:00:00"/>
    <d v="2021-03-10T00:00:00"/>
    <s v="Yes"/>
    <s v="Facilities-West"/>
    <s v="Facilities Maintenance"/>
  </r>
  <r>
    <s v="SYS-AP"/>
    <s v="FC00"/>
    <s v="JRNL00532420"/>
    <s v="CF00-FC460-7830-8870"/>
    <s v="CF00"/>
    <s v="FC460"/>
    <s v="7830"/>
    <x v="0"/>
    <s v=""/>
    <n v="1335"/>
    <x v="73"/>
    <x v="1"/>
    <s v="1856"/>
    <s v="VO844291"/>
    <d v="2021-03-25T00:00:00"/>
    <d v="2021-03-26T00:00:00"/>
    <s v="Yes"/>
    <s v="Facilities-West"/>
    <s v="Facilities Maintenance"/>
  </r>
  <r>
    <s v="AP-ACCR"/>
    <s v="CF00"/>
    <s v="JRNL00549191"/>
    <s v="CF00-FC460-7830-8870"/>
    <s v="CF00"/>
    <s v="FC460"/>
    <s v="7830"/>
    <x v="0"/>
    <s v=""/>
    <n v="1285"/>
    <x v="74"/>
    <x v="10"/>
    <s v="670203"/>
    <s v="JRNL00549191"/>
    <d v="2021-12-31T00:00:00"/>
    <d v="2022-01-14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1285"/>
    <x v="75"/>
    <x v="7"/>
    <s v="645551"/>
    <s v="VO884966"/>
    <d v="2021-11-02T00:00:00"/>
    <d v="2021-11-02T00:00:00"/>
    <s v="Yes"/>
    <s v="Facilities-West"/>
    <s v="Facilities Maintenance"/>
  </r>
  <r>
    <s v="SYS-AP"/>
    <s v="FC00"/>
    <s v="JRNL00546697"/>
    <s v="CF00-FC460-7830-8870"/>
    <s v="CF00"/>
    <s v="FC460"/>
    <s v="7830"/>
    <x v="0"/>
    <s v=""/>
    <n v="8910"/>
    <x v="76"/>
    <x v="0"/>
    <s v="113822A"/>
    <s v="VO890868"/>
    <d v="2021-12-02T00:00:00"/>
    <d v="2021-12-03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4634.3"/>
    <x v="77"/>
    <x v="1"/>
    <s v="1964"/>
    <s v="VO868618"/>
    <d v="2021-08-02T00:00:00"/>
    <d v="2021-08-03T00:00:00"/>
    <s v="Yes"/>
    <s v="Facilities-West"/>
    <s v="Facilities Maintenance"/>
  </r>
  <r>
    <s v="SYS-AP"/>
    <s v="FC00"/>
    <s v="JRNL00540781"/>
    <s v="CF00-FC460-7830-8870"/>
    <s v="CF00"/>
    <s v="FC460"/>
    <s v="7830"/>
    <x v="0"/>
    <s v=""/>
    <n v="133.13999999999999"/>
    <x v="27"/>
    <x v="2"/>
    <s v="7712609-012-000"/>
    <s v="VO870845"/>
    <d v="2021-08-13T00:00:00"/>
    <d v="2021-08-16T00:00:00"/>
    <s v="Yes"/>
    <s v="Facilities-West"/>
    <s v="Facilities Maintenance"/>
  </r>
  <r>
    <s v="SYS-AP"/>
    <s v="FC00"/>
    <s v="JRNL00547401"/>
    <s v="CF00-FC460-7830-8870"/>
    <s v="CF00"/>
    <s v="FC460"/>
    <s v="7830"/>
    <x v="0"/>
    <s v=""/>
    <n v="1626.28"/>
    <x v="5"/>
    <x v="3"/>
    <s v="424082"/>
    <s v="VO892148"/>
    <d v="2021-12-09T00:00:00"/>
    <d v="2021-12-10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4940"/>
    <x v="70"/>
    <x v="10"/>
    <s v="3908"/>
    <s v="JRNL00543563"/>
    <d v="2021-09-30T00:00:00"/>
    <d v="2021-10-06T00:00:00"/>
    <s v="Yes"/>
    <s v="Facilities-West"/>
    <s v="Facilities Maintenance"/>
  </r>
  <r>
    <s v="AP-ACCR"/>
    <s v="CF00"/>
    <s v="JRNL00549191"/>
    <s v="CF00-FC460-7830-8870"/>
    <s v="CF00"/>
    <s v="FC460"/>
    <s v="7830"/>
    <x v="0"/>
    <s v=""/>
    <n v="13982.8"/>
    <x v="78"/>
    <x v="10"/>
    <s v="2148"/>
    <s v="JRNL00549191"/>
    <d v="2021-12-31T00:00:00"/>
    <d v="2022-01-14T00:00:00"/>
    <s v="Yes"/>
    <s v="Facilities-West"/>
    <s v="Facilities Maintenance"/>
  </r>
  <r>
    <s v="AP-ACCR"/>
    <s v="CF00"/>
    <s v="JRNL00549191"/>
    <s v="CF00-FC460-7830-8870"/>
    <s v="CF00"/>
    <s v="FC460"/>
    <s v="7830"/>
    <x v="0"/>
    <s v=""/>
    <n v="1240"/>
    <x v="78"/>
    <x v="10"/>
    <s v="2150"/>
    <s v="JRNL00549191"/>
    <d v="2021-12-31T00:00:00"/>
    <d v="2022-01-14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2588"/>
    <x v="79"/>
    <x v="0"/>
    <s v="113698A"/>
    <s v="VO874339"/>
    <d v="2021-09-01T00:00:00"/>
    <d v="2021-09-02T00:00:00"/>
    <s v="Yes"/>
    <s v="Facilities-West"/>
    <s v="Facilities Maintenance"/>
  </r>
  <r>
    <s v="SYS-AP"/>
    <s v="FC00"/>
    <s v="JRNL00529162"/>
    <s v="CF00-FC460-7830-8870"/>
    <s v="CF00"/>
    <s v="FC460"/>
    <s v="7830"/>
    <x v="0"/>
    <s v=""/>
    <n v="2722"/>
    <x v="80"/>
    <x v="0"/>
    <s v="113420A"/>
    <s v="VO832347"/>
    <d v="2021-02-01T00:00:00"/>
    <d v="2021-02-02T00:00:00"/>
    <s v="Yes"/>
    <s v="Facilities-West"/>
    <s v="Facilities Maintenance"/>
  </r>
  <r>
    <s v="SYS-AP"/>
    <s v="FC00"/>
    <s v="JRNL00532420"/>
    <s v="CF00-FC460-7830-8870"/>
    <s v="CF00"/>
    <s v="FC460"/>
    <s v="7830"/>
    <x v="0"/>
    <s v=""/>
    <n v="1125"/>
    <x v="81"/>
    <x v="0"/>
    <s v="113516A"/>
    <s v="VO844299"/>
    <d v="2021-03-25T00:00:00"/>
    <d v="2021-03-26T00:00:00"/>
    <s v="Yes"/>
    <s v="Facilities-West"/>
    <s v="Facilities Maintenance"/>
  </r>
  <r>
    <s v="AP-ADJ"/>
    <s v="CF00"/>
    <s v="JRNL00541010"/>
    <s v="CF00-FC460-7830-8870"/>
    <s v="CF00"/>
    <s v="FC460"/>
    <s v="7830"/>
    <x v="0"/>
    <s v=""/>
    <n v="-140"/>
    <x v="61"/>
    <x v="10"/>
    <s v="VO869091"/>
    <s v="JRNL00541010"/>
    <d v="2021-08-31T00:00:00"/>
    <d v="2021-08-27T00:00:00"/>
    <s v="Yes"/>
    <s v="Facilities-West"/>
    <s v="Facilities Maintenance"/>
  </r>
  <r>
    <s v="AP-ADJ"/>
    <s v="CF00"/>
    <s v="JRNL00533994"/>
    <s v="CF00-FC460-7830-8870"/>
    <s v="CF00"/>
    <s v="FC460"/>
    <s v="7830"/>
    <x v="0"/>
    <s v=""/>
    <n v="-1207.5"/>
    <x v="4"/>
    <x v="10"/>
    <s v="JRNL00530627"/>
    <s v="JRNL00533994"/>
    <d v="2021-04-30T00:00:00"/>
    <d v="2021-05-04T00:00:00"/>
    <s v="Yes"/>
    <s v="Facilities-West"/>
    <s v="Facilities Maintenance"/>
  </r>
  <r>
    <s v="AP-ADJ"/>
    <s v="CF00"/>
    <s v="JRNL00533994"/>
    <s v="CF00-FC460-7830-8870"/>
    <s v="CF00"/>
    <s v="FC460"/>
    <s v="7830"/>
    <x v="0"/>
    <s v=""/>
    <n v="-966"/>
    <x v="4"/>
    <x v="10"/>
    <s v="JRNL00530627"/>
    <s v="JRNL00533994"/>
    <d v="2021-04-30T00:00:00"/>
    <d v="2021-05-04T00:00:00"/>
    <s v="Yes"/>
    <s v="Facilities-West"/>
    <s v="Facilities Maintenance"/>
  </r>
  <r>
    <s v="AP-ADJ"/>
    <s v="CF00"/>
    <s v="JRNL00533994"/>
    <s v="CF00-FC460-7830-8870"/>
    <s v="CF00"/>
    <s v="FC460"/>
    <s v="7830"/>
    <x v="0"/>
    <s v=""/>
    <n v="-1959.5"/>
    <x v="4"/>
    <x v="10"/>
    <s v="JRNL00530627"/>
    <s v="JRNL00533994"/>
    <d v="2021-04-30T00:00:00"/>
    <d v="2021-05-04T00:00:00"/>
    <s v="Yes"/>
    <s v="Facilities-West"/>
    <s v="Facilities Maintenance"/>
  </r>
  <r>
    <s v="AP-ADJ"/>
    <s v="CF00"/>
    <s v="JRNL00533994"/>
    <s v="CF00-FC460-7830-8870"/>
    <s v="CF00"/>
    <s v="FC460"/>
    <s v="7830"/>
    <x v="0"/>
    <s v=""/>
    <n v="-2624.13"/>
    <x v="4"/>
    <x v="10"/>
    <s v="JRNL00530627"/>
    <s v="JRNL00533994"/>
    <d v="2021-04-30T00:00:00"/>
    <d v="2021-05-04T00:00:00"/>
    <s v="Yes"/>
    <s v="Facilities-West"/>
    <s v="Facilities Maintenance"/>
  </r>
  <r>
    <s v="AP-ADJ"/>
    <s v="CF00"/>
    <s v="JRNL00533994"/>
    <s v="CF00-FC460-7830-8870"/>
    <s v="CF00"/>
    <s v="FC460"/>
    <s v="7830"/>
    <x v="0"/>
    <s v=""/>
    <n v="-1246.7"/>
    <x v="4"/>
    <x v="10"/>
    <s v="JRNL00530627"/>
    <s v="JRNL00533994"/>
    <d v="2021-04-30T00:00:00"/>
    <d v="2021-05-04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280"/>
    <x v="82"/>
    <x v="0"/>
    <s v="113693A"/>
    <s v="VO874348"/>
    <d v="2021-09-01T00:00:00"/>
    <d v="2021-09-02T00:00:00"/>
    <s v="Yes"/>
    <s v="Facilities-West"/>
    <s v="Facilities Maintenance"/>
  </r>
  <r>
    <s v="SYS-AP"/>
    <s v="FC00"/>
    <s v="JRNL00544661"/>
    <s v="CF00-FC460-7830-8870"/>
    <s v="CF00"/>
    <s v="FC460"/>
    <s v="7830"/>
    <x v="0"/>
    <s v=""/>
    <n v="3600"/>
    <x v="83"/>
    <x v="1"/>
    <s v="2084"/>
    <s v="VO884099"/>
    <d v="2021-10-27T00:00:00"/>
    <d v="2021-10-28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473.5"/>
    <x v="4"/>
    <x v="10"/>
    <s v="VO852004"/>
    <s v="JRNL00537983"/>
    <d v="2021-06-30T00:00:00"/>
    <d v="2021-07-02T00:00:00"/>
    <s v="Yes"/>
    <s v="Facilities-West"/>
    <s v="Facilities Maintenance"/>
  </r>
  <r>
    <s v="SYS-AP"/>
    <s v="FC00"/>
    <s v="JRNL00540781"/>
    <s v="CF00-FC460-7830-8870"/>
    <s v="CF00"/>
    <s v="FC460"/>
    <s v="7830"/>
    <x v="0"/>
    <s v=""/>
    <n v="389.92"/>
    <x v="27"/>
    <x v="2"/>
    <s v="7711752-000-000"/>
    <s v="VO870844"/>
    <d v="2021-08-13T00:00:00"/>
    <d v="2021-08-16T00:00:00"/>
    <s v="Yes"/>
    <s v="Facilities-West"/>
    <s v="Facilities Maintenance"/>
  </r>
  <r>
    <s v="SYS-AP"/>
    <s v="FC00"/>
    <s v="JRNL00529763"/>
    <s v="CF00-FC460-7830-8870"/>
    <s v="CF00"/>
    <s v="FC460"/>
    <s v="7830"/>
    <x v="0"/>
    <s v=""/>
    <n v="5340"/>
    <x v="84"/>
    <x v="7"/>
    <s v="636011"/>
    <s v="VO834215"/>
    <d v="2021-02-09T00:00:00"/>
    <d v="2021-02-09T00:00:00"/>
    <s v="Yes"/>
    <s v="Facilities-West"/>
    <s v="Facilities Maintenance"/>
  </r>
  <r>
    <s v="SYS-AP"/>
    <s v="FC00"/>
    <s v="JRNL00532531"/>
    <s v="CF00-FC460-7830-8870"/>
    <s v="CF00"/>
    <s v="FC460"/>
    <s v="7830"/>
    <x v="0"/>
    <s v=""/>
    <n v="13583.23"/>
    <x v="85"/>
    <x v="0"/>
    <s v="113512A"/>
    <s v="VO844982"/>
    <d v="2021-03-29T00:00:00"/>
    <d v="2021-03-30T00:00:00"/>
    <s v="Yes"/>
    <s v="Facilities-West"/>
    <s v="Facilities Maintenance"/>
  </r>
  <r>
    <s v="SYS-AP"/>
    <s v="FC00"/>
    <s v="JRNL00529162"/>
    <s v="CF00-FC460-7830-8870"/>
    <s v="CF00"/>
    <s v="FC460"/>
    <s v="7830"/>
    <x v="0"/>
    <s v=""/>
    <n v="1556"/>
    <x v="86"/>
    <x v="0"/>
    <s v="113424A"/>
    <s v="VO832345"/>
    <d v="2021-02-01T00:00:00"/>
    <d v="2021-02-02T00:00:00"/>
    <s v="Yes"/>
    <s v="Facilities-West"/>
    <s v="Facilities Maintenance"/>
  </r>
  <r>
    <s v="SYS-AP"/>
    <s v="FC00"/>
    <s v="JRNL00530737"/>
    <s v="CF00-FC460-7830-8870"/>
    <s v="CF00"/>
    <s v="FC460"/>
    <s v="7830"/>
    <x v="0"/>
    <s v=""/>
    <n v="2062.5"/>
    <x v="87"/>
    <x v="0"/>
    <s v="113485A"/>
    <s v="VO838022"/>
    <d v="2021-02-25T00:00:00"/>
    <d v="2021-02-26T00:00:00"/>
    <s v="Yes"/>
    <s v="Facilities-West"/>
    <s v="Facilities Maintenance"/>
  </r>
  <r>
    <s v="SYS-AP"/>
    <s v="FC00"/>
    <s v="JRNL00543195"/>
    <s v="CF00-FC460-7830-8870"/>
    <s v="CF00"/>
    <s v="FC460"/>
    <s v="7830"/>
    <x v="0"/>
    <s v=""/>
    <n v="2420"/>
    <x v="88"/>
    <x v="1"/>
    <s v="2030"/>
    <s v="VO879495"/>
    <d v="2021-10-01T00:00:00"/>
    <d v="2021-10-04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3855"/>
    <x v="75"/>
    <x v="7"/>
    <s v="649014"/>
    <s v="VO884967"/>
    <d v="2021-11-02T00:00:00"/>
    <d v="2021-11-02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1875"/>
    <x v="89"/>
    <x v="0"/>
    <s v="113788A"/>
    <s v="VO885027"/>
    <d v="2021-11-02T00:00:00"/>
    <d v="2021-11-02T00:00:00"/>
    <s v="Yes"/>
    <s v="Facilities-West"/>
    <s v="Facilities Maintenance"/>
  </r>
  <r>
    <s v="SYS-AP"/>
    <s v="FC00"/>
    <s v="JRNL00544661"/>
    <s v="CF00-FC460-7830-8870"/>
    <s v="CF00"/>
    <s v="FC460"/>
    <s v="7830"/>
    <x v="0"/>
    <s v=""/>
    <n v="1687.5"/>
    <x v="90"/>
    <x v="0"/>
    <s v="113776A"/>
    <s v="VO884102"/>
    <d v="2021-10-27T00:00:00"/>
    <d v="2021-10-28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2336.1799999999998"/>
    <x v="91"/>
    <x v="1"/>
    <s v="1965"/>
    <s v="VO868620"/>
    <d v="2021-08-02T00:00:00"/>
    <d v="2021-08-03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189.4"/>
    <x v="5"/>
    <x v="3"/>
    <s v="416672"/>
    <s v="VO889866"/>
    <d v="2021-11-29T00:00:00"/>
    <d v="2021-11-30T00:00:00"/>
    <s v="Yes"/>
    <s v="Facilities-West"/>
    <s v="Facilities Maintenance"/>
  </r>
  <r>
    <s v="AP-ACCR"/>
    <s v="CF00"/>
    <s v="JRNL00535212"/>
    <s v="CF00-FC460-7830-8870"/>
    <s v="CF00"/>
    <s v="FC460"/>
    <s v="7830"/>
    <x v="0"/>
    <s v=""/>
    <n v="-2214.2800000000002"/>
    <x v="92"/>
    <x v="10"/>
    <s v="316004"/>
    <s v="JRNL00534973"/>
    <d v="2021-05-31T00:00:00"/>
    <d v="2021-05-06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2560"/>
    <x v="93"/>
    <x v="1"/>
    <s v="2092"/>
    <s v="VO885019"/>
    <d v="2021-11-02T00:00:00"/>
    <d v="2021-11-02T00:00:00"/>
    <s v="Yes"/>
    <s v="Facilities-West"/>
    <s v="Facilities Maintenance"/>
  </r>
  <r>
    <s v="SYS-AP"/>
    <s v="FC00"/>
    <s v="JRNL00528568"/>
    <s v="CF00-FC460-7830-8870"/>
    <s v="CF00"/>
    <s v="FC460"/>
    <s v="7830"/>
    <x v="0"/>
    <s v=""/>
    <n v="5000"/>
    <x v="94"/>
    <x v="0"/>
    <s v="113381A"/>
    <s v="VO828848"/>
    <d v="2021-01-15T00:00:00"/>
    <d v="2021-01-19T00:00:00"/>
    <s v="Yes"/>
    <s v="Facilities-West"/>
    <s v="Facilities Maintenance"/>
  </r>
  <r>
    <s v="SYS-AP"/>
    <s v="FC00"/>
    <s v="JRNL00546192"/>
    <s v="CF00-FC460-7830-8870"/>
    <s v="CF00"/>
    <s v="FC460"/>
    <s v="7830"/>
    <x v="0"/>
    <s v=""/>
    <n v="1500"/>
    <x v="95"/>
    <x v="0"/>
    <s v="113812A"/>
    <s v="VO888755"/>
    <d v="2021-11-22T00:00:00"/>
    <d v="2021-11-23T00:00:00"/>
    <s v="Yes"/>
    <s v="Facilities-West"/>
    <s v="Facilities Maintenance"/>
  </r>
  <r>
    <s v="AP-ACCR"/>
    <s v="CF00"/>
    <s v="JRNL00534973"/>
    <s v="CF00-FC460-7830-8870"/>
    <s v="CF00"/>
    <s v="FC460"/>
    <s v="7830"/>
    <x v="0"/>
    <s v=""/>
    <n v="2214.2800000000002"/>
    <x v="92"/>
    <x v="10"/>
    <s v="316004"/>
    <s v="JRNL00534973"/>
    <d v="2021-04-30T00:00:00"/>
    <d v="2021-05-06T00:00:00"/>
    <s v="Yes"/>
    <s v="Facilities-West"/>
    <s v="Facilities Maintenance"/>
  </r>
  <r>
    <s v="SYS-AP"/>
    <s v="FC00"/>
    <s v="JRNL00540663"/>
    <s v="CF00-FC460-7830-8870"/>
    <s v="CF00"/>
    <s v="FC460"/>
    <s v="7830"/>
    <x v="0"/>
    <s v=""/>
    <n v="8067.49"/>
    <x v="96"/>
    <x v="3"/>
    <s v="372565"/>
    <s v="VO870111"/>
    <d v="2021-08-09T00:00:00"/>
    <d v="2021-08-10T00:00:00"/>
    <s v="Yes"/>
    <s v="Facilities-West"/>
    <s v="Facilities Maintenance"/>
  </r>
  <r>
    <s v="SYS-AP"/>
    <s v="FC00"/>
    <s v="JRNL00528666"/>
    <s v="CF00-FC460-7830-8870"/>
    <s v="CF00"/>
    <s v="FC460"/>
    <s v="7830"/>
    <x v="0"/>
    <s v=""/>
    <n v="6388.4"/>
    <x v="97"/>
    <x v="0"/>
    <s v="113401A"/>
    <s v="VO829878"/>
    <d v="2021-01-21T00:00:00"/>
    <d v="2021-01-22T00:00:00"/>
    <s v="Yes"/>
    <s v="Facilities-West"/>
    <s v="Facilities Maintenance"/>
  </r>
  <r>
    <s v="SYS-AP"/>
    <s v="FC00"/>
    <s v="JRNL00530627"/>
    <s v="CF00-FC460-7830-8870"/>
    <s v="CF00"/>
    <s v="FC460"/>
    <s v="7830"/>
    <x v="0"/>
    <s v=""/>
    <n v="1959.5"/>
    <x v="4"/>
    <x v="3"/>
    <s v="308317"/>
    <s v="VO837743"/>
    <d v="2021-02-24T00:00:00"/>
    <d v="2021-02-25T00:00:00"/>
    <s v="Yes"/>
    <s v="Facilities-West"/>
    <s v="Facilities Maintenance"/>
  </r>
  <r>
    <s v="SYS-AP"/>
    <s v="FC00"/>
    <s v="JRNL00530627"/>
    <s v="CF00-FC460-7830-8870"/>
    <s v="CF00"/>
    <s v="FC460"/>
    <s v="7830"/>
    <x v="0"/>
    <s v=""/>
    <n v="2624.13"/>
    <x v="4"/>
    <x v="3"/>
    <s v="308318"/>
    <s v="VO837744"/>
    <d v="2021-02-24T00:00:00"/>
    <d v="2021-02-25T00:00:00"/>
    <s v="Yes"/>
    <s v="Facilities-West"/>
    <s v="Facilities Maintenance"/>
  </r>
  <r>
    <s v="SYS-AP"/>
    <s v="FC00"/>
    <s v="JRNL00532049"/>
    <s v="CF00-FC460-7830-8870"/>
    <s v="CF00"/>
    <s v="FC460"/>
    <s v="7830"/>
    <x v="0"/>
    <s v=""/>
    <n v="450"/>
    <x v="98"/>
    <x v="0"/>
    <s v="113500A"/>
    <s v="VO841289"/>
    <d v="2021-03-12T00:00:00"/>
    <d v="2021-03-15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3937.5"/>
    <x v="99"/>
    <x v="0"/>
    <s v="113787A"/>
    <s v="VO885025"/>
    <d v="2021-11-02T00:00:00"/>
    <d v="2021-11-02T00:00:00"/>
    <s v="Yes"/>
    <s v="Facilities-West"/>
    <s v="Facilities Maintenance"/>
  </r>
  <r>
    <s v="SYS-AP"/>
    <s v="FC00"/>
    <s v="JRNL00547785"/>
    <s v="CF00-FC460-7830-8870"/>
    <s v="CF00"/>
    <s v="FC460"/>
    <s v="7830"/>
    <x v="0"/>
    <s v=""/>
    <n v="27.77"/>
    <x v="9"/>
    <x v="2"/>
    <s v="7704285-000-000"/>
    <s v="VO895013"/>
    <d v="2021-12-27T00:00:00"/>
    <d v="2021-12-28T00:00:00"/>
    <s v="Yes"/>
    <s v="Facilities-West"/>
    <s v="Facilities Maintenance"/>
  </r>
  <r>
    <s v="SYS-AP"/>
    <s v="FC00"/>
    <s v="JRNL00545082"/>
    <s v="CF00-FC460-7830-8870"/>
    <s v="CF00"/>
    <s v="FC460"/>
    <s v="7830"/>
    <x v="0"/>
    <s v=""/>
    <n v="11713.68"/>
    <x v="100"/>
    <x v="0"/>
    <s v="113790A"/>
    <s v="VO885026"/>
    <d v="2021-11-02T00:00:00"/>
    <d v="2021-11-02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4200"/>
    <x v="101"/>
    <x v="1"/>
    <s v="1991"/>
    <s v="VO874330"/>
    <d v="2021-09-01T00:00:00"/>
    <d v="2021-09-02T00:00:00"/>
    <s v="Yes"/>
    <s v="Facilities-West"/>
    <s v="Facilities Maintenance"/>
  </r>
  <r>
    <s v="SYS-AP"/>
    <s v="FC00"/>
    <s v="JRNL00540781"/>
    <s v="CF00-FC460-7830-8870"/>
    <s v="CF00"/>
    <s v="FC460"/>
    <s v="7830"/>
    <x v="0"/>
    <s v=""/>
    <n v="1487.5"/>
    <x v="102"/>
    <x v="9"/>
    <s v="9316"/>
    <s v="VO870884"/>
    <d v="2021-08-13T00:00:00"/>
    <d v="2021-08-16T00:00:00"/>
    <s v="Yes"/>
    <s v="Facilities-West"/>
    <s v="Facilities Maintenance"/>
  </r>
  <r>
    <s v="SYS-AP"/>
    <s v="FC00"/>
    <s v="JRNL00544119"/>
    <s v="CF00-FC460-7830-8870"/>
    <s v="CF00"/>
    <s v="FC460"/>
    <s v="7830"/>
    <x v="0"/>
    <s v=""/>
    <n v="2260"/>
    <x v="103"/>
    <x v="1"/>
    <s v="2041"/>
    <s v="VO880930"/>
    <d v="2021-10-12T00:00:00"/>
    <d v="2021-10-13T00:00:00"/>
    <s v="Yes"/>
    <s v="Facilities-West"/>
    <s v="Facilities Maintenance"/>
  </r>
  <r>
    <s v="SYS-AP"/>
    <s v="FC00"/>
    <s v="JRNL00544661"/>
    <s v="CF00-FC460-7830-8870"/>
    <s v="CF00"/>
    <s v="FC460"/>
    <s v="7830"/>
    <x v="0"/>
    <s v=""/>
    <n v="705"/>
    <x v="104"/>
    <x v="1"/>
    <s v="2069"/>
    <s v="VO884095"/>
    <d v="2021-10-27T00:00:00"/>
    <d v="2021-10-28T00:00:00"/>
    <s v="Yes"/>
    <s v="Facilities-West"/>
    <s v="Facilities Maintenance"/>
  </r>
  <r>
    <s v="SYS-AP"/>
    <s v="FC00"/>
    <s v="JRNL00541292"/>
    <s v="CF00-FC460-7830-8870"/>
    <s v="CF00"/>
    <s v="FC460"/>
    <s v="7830"/>
    <x v="0"/>
    <s v=""/>
    <n v="2052.25"/>
    <x v="4"/>
    <x v="3"/>
    <s v="381672"/>
    <s v="VO873949"/>
    <d v="2021-08-31T00:00:00"/>
    <d v="2021-08-31T00:00:00"/>
    <s v="Yes"/>
    <s v="Facilities-West"/>
    <s v="Facilities Maintenance"/>
  </r>
  <r>
    <s v="SYS-AP"/>
    <s v="FC00"/>
    <s v="JRNL00546192"/>
    <s v="CF00-FC460-7830-8870"/>
    <s v="CF00"/>
    <s v="FC460"/>
    <s v="7830"/>
    <x v="0"/>
    <s v=""/>
    <n v="1575"/>
    <x v="105"/>
    <x v="0"/>
    <s v="113805A"/>
    <s v="VO888751"/>
    <d v="2021-11-22T00:00:00"/>
    <d v="2021-11-23T00:00:00"/>
    <s v="Yes"/>
    <s v="Facilities-West"/>
    <s v="Facilities Maintenance"/>
  </r>
  <r>
    <s v="SYS-AP"/>
    <s v="FC00"/>
    <s v="JRNL00546697"/>
    <s v="CF00-FC460-7830-8870"/>
    <s v="CF00"/>
    <s v="FC460"/>
    <s v="7830"/>
    <x v="0"/>
    <s v=""/>
    <n v="1687.5"/>
    <x v="106"/>
    <x v="0"/>
    <s v="113818A"/>
    <s v="VO890864"/>
    <d v="2021-12-02T00:00:00"/>
    <d v="2021-12-03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4170"/>
    <x v="107"/>
    <x v="1"/>
    <s v="1992"/>
    <s v="VO874328"/>
    <d v="2021-09-01T00:00:00"/>
    <d v="2021-09-02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2137.5"/>
    <x v="108"/>
    <x v="0"/>
    <s v="113692A"/>
    <s v="VO874347"/>
    <d v="2021-09-01T00:00:00"/>
    <d v="2021-09-02T00:00:00"/>
    <s v="Yes"/>
    <s v="Facilities-West"/>
    <s v="Facilities Maintenance"/>
  </r>
  <r>
    <s v="SYS-AP"/>
    <s v="FC00"/>
    <s v="JRNL00540781"/>
    <s v="CF00-FC460-7830-8870"/>
    <s v="CF00"/>
    <s v="FC460"/>
    <s v="7830"/>
    <x v="0"/>
    <s v=""/>
    <n v="133.13999999999999"/>
    <x v="27"/>
    <x v="2"/>
    <s v="7712244-013-000"/>
    <s v="VO870843"/>
    <d v="2021-08-13T00:00:00"/>
    <d v="2021-08-16T00:00:00"/>
    <s v="Yes"/>
    <s v="Facilities-West"/>
    <s v="Facilities Maintenance"/>
  </r>
  <r>
    <s v="SYS-AP"/>
    <s v="FC00"/>
    <s v="JRNL00546361"/>
    <s v="CF00-FC460-7830-8870"/>
    <s v="CF00"/>
    <s v="FC460"/>
    <s v="7830"/>
    <x v="0"/>
    <s v=""/>
    <n v="6750"/>
    <x v="109"/>
    <x v="1"/>
    <s v="2109"/>
    <s v="VO889894"/>
    <d v="2021-11-29T00:00:00"/>
    <d v="2021-11-30T00:00:00"/>
    <s v="Yes"/>
    <s v="Facilities-West"/>
    <s v="Facilities Maintenance"/>
  </r>
  <r>
    <s v="SYS-AP"/>
    <s v="FC00"/>
    <s v="JRNL00539853"/>
    <s v="CF00-FC460-7830-8870"/>
    <s v="CF00"/>
    <s v="FC460"/>
    <s v="7830"/>
    <x v="0"/>
    <s v=""/>
    <n v="2400"/>
    <x v="110"/>
    <x v="0"/>
    <s v="113665A"/>
    <s v="VO868627"/>
    <d v="2021-08-02T00:00:00"/>
    <d v="2021-08-03T00:00:00"/>
    <s v="Yes"/>
    <s v="Facilities-West"/>
    <s v="Facilities Maintenance"/>
  </r>
  <r>
    <s v="SYS-AP"/>
    <s v="FC00"/>
    <s v="JRNL00541507"/>
    <s v="CF00-FC460-7830-8870"/>
    <s v="CF00"/>
    <s v="FC460"/>
    <s v="7830"/>
    <x v="0"/>
    <s v=""/>
    <n v="3160"/>
    <x v="111"/>
    <x v="1"/>
    <s v="1993"/>
    <s v="VO874329"/>
    <d v="2021-09-01T00:00:00"/>
    <d v="2021-09-02T00:00:00"/>
    <s v="Yes"/>
    <s v="Facilities-West"/>
    <s v="Facilities Maintenance"/>
  </r>
  <r>
    <s v="SYS-AP"/>
    <s v="CU00"/>
    <s v="JRNL00531989"/>
    <s v="CF00-FC460-7830-8870"/>
    <s v="CF00"/>
    <s v="FC460"/>
    <s v="7830"/>
    <x v="0"/>
    <s v=""/>
    <n v="100"/>
    <x v="112"/>
    <x v="6"/>
    <s v="2910267"/>
    <s v="VO841145"/>
    <d v="2021-03-11T00:00:00"/>
    <d v="2021-03-12T00:00:00"/>
    <s v="Yes"/>
    <s v="Facilities-West"/>
    <s v="Facilities Maintenance"/>
  </r>
  <r>
    <s v="SYS-AP"/>
    <s v="FC00"/>
    <s v="JRNL00543872"/>
    <s v="CF00-FC460-7830-8870"/>
    <s v="CF00"/>
    <s v="FC460"/>
    <s v="7830"/>
    <x v="0"/>
    <s v=""/>
    <n v="2150"/>
    <x v="113"/>
    <x v="1"/>
    <s v="2050"/>
    <s v="VO880313"/>
    <d v="2021-10-07T00:00:00"/>
    <d v="2021-10-08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1437.5"/>
    <x v="114"/>
    <x v="0"/>
    <s v="113354A"/>
    <s v="VO826856"/>
    <d v="2021-01-05T00:00:00"/>
    <d v="2021-01-06T00:00:00"/>
    <s v="Yes"/>
    <s v="Facilities-West"/>
    <s v="Facilities Maintenance"/>
  </r>
  <r>
    <s v="SYS-AP"/>
    <s v="FC00"/>
    <s v="JRNL00527398"/>
    <s v="CF00-FC460-7830-8870"/>
    <s v="CF00"/>
    <s v="FC460"/>
    <s v="7830"/>
    <x v="0"/>
    <s v=""/>
    <n v="182.28"/>
    <x v="115"/>
    <x v="0"/>
    <s v="113332A"/>
    <s v="VO826872"/>
    <d v="2021-01-05T00:00:00"/>
    <d v="2021-01-06T00:00:00"/>
    <s v="Yes"/>
    <s v="Facilities-West"/>
    <s v="Facilities Maintenance"/>
  </r>
  <r>
    <s v="SYS-AP"/>
    <s v="FC00"/>
    <s v="JRNL00536093"/>
    <s v="CF00-FC460-7830-8870"/>
    <s v="CF00"/>
    <s v="FC460"/>
    <s v="7830"/>
    <x v="0"/>
    <s v=""/>
    <n v="870.75"/>
    <x v="47"/>
    <x v="4"/>
    <s v="FPU10510004"/>
    <s v="VO856774"/>
    <d v="2021-05-26T00:00:00"/>
    <d v="2021-05-27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3960"/>
    <x v="116"/>
    <x v="10"/>
    <s v="113350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2646"/>
    <x v="116"/>
    <x v="10"/>
    <s v="113351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1437.5"/>
    <x v="116"/>
    <x v="10"/>
    <s v="113354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7736.39"/>
    <x v="116"/>
    <x v="10"/>
    <s v="113358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6576"/>
    <x v="116"/>
    <x v="10"/>
    <s v="113359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1991"/>
    <x v="116"/>
    <x v="10"/>
    <s v="113090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1368"/>
    <x v="116"/>
    <x v="10"/>
    <s v="113254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1550"/>
    <x v="116"/>
    <x v="10"/>
    <s v="113329A"/>
    <s v="JRNL00527548"/>
    <d v="2021-01-31T00:00:00"/>
    <d v="2021-01-08T00:00:00"/>
    <s v="Yes"/>
    <s v="Facilities-West"/>
    <s v="Facilities Maintenance"/>
  </r>
  <r>
    <s v="AP-ACCR"/>
    <s v="CF00"/>
    <s v="JRNL00527750"/>
    <s v="CF00-FC460-7830-8870"/>
    <s v="CF00"/>
    <s v="FC460"/>
    <s v="7830"/>
    <x v="0"/>
    <s v=""/>
    <n v="-182.28"/>
    <x v="116"/>
    <x v="10"/>
    <s v="113332A"/>
    <s v="JRNL00527548"/>
    <d v="2021-01-31T00:00:00"/>
    <d v="2021-01-08T00:00:00"/>
    <s v="Yes"/>
    <s v="Facilities-West"/>
    <s v="Facilities Maintenance"/>
  </r>
  <r>
    <s v="SYS-AP"/>
    <s v="FC00"/>
    <s v="JRNL00537357"/>
    <s v="CF00-FC460-7830-8870"/>
    <s v="CF00"/>
    <s v="FC460"/>
    <s v="7830"/>
    <x v="0"/>
    <s v=""/>
    <n v="225.75"/>
    <x v="47"/>
    <x v="4"/>
    <s v="FPU10604004"/>
    <s v="VO859596"/>
    <d v="2021-06-11T00:00:00"/>
    <d v="2021-06-14T00:00:00"/>
    <s v="Yes"/>
    <s v="Facilities-West"/>
    <s v="Facilities Maintenance"/>
  </r>
  <r>
    <s v="SYS-AP"/>
    <s v="FC00"/>
    <s v="JRNL00542704"/>
    <s v="CF00-FC460-7830-8870"/>
    <s v="CF00"/>
    <s v="FC460"/>
    <s v="7830"/>
    <x v="0"/>
    <s v=""/>
    <n v="1876.07"/>
    <x v="4"/>
    <x v="2"/>
    <s v="7704340-000-000"/>
    <s v="VO878030"/>
    <d v="2021-09-24T00:00:00"/>
    <d v="2021-09-27T00:00:00"/>
    <s v="Yes"/>
    <s v="Facilities-West"/>
    <s v="Facilities Maintenance"/>
  </r>
  <r>
    <s v="SYS-AP"/>
    <s v="FC00"/>
    <s v="JRNL00542837"/>
    <s v="CF00-FC460-7830-8870"/>
    <s v="CF00"/>
    <s v="FC460"/>
    <s v="7830"/>
    <x v="0"/>
    <s v=""/>
    <n v="652.75"/>
    <x v="117"/>
    <x v="4"/>
    <s v="FPU10909004"/>
    <s v="VO878489"/>
    <d v="2021-09-28T00:00:00"/>
    <d v="2021-09-29T00:00:00"/>
    <s v="Yes"/>
    <s v="Facilities-West"/>
    <s v="Facilities Maintenance"/>
  </r>
  <r>
    <s v="SYS-AP"/>
    <s v="FC00"/>
    <s v="JRNL00546192"/>
    <s v="CF00-FC460-7830-8870"/>
    <s v="CF00"/>
    <s v="FC460"/>
    <s v="7830"/>
    <x v="0"/>
    <s v=""/>
    <n v="2437.5"/>
    <x v="118"/>
    <x v="0"/>
    <s v="113806A"/>
    <s v="VO888759"/>
    <d v="2021-11-22T00:00:00"/>
    <d v="2021-11-23T00:00:00"/>
    <s v="Yes"/>
    <s v="Facilities-West"/>
    <s v="Facilities Maintenance"/>
  </r>
  <r>
    <s v="AP-PCARD"/>
    <s v="CU00"/>
    <s v="JRNL00537974"/>
    <s v="CF00-FC460-7830-8870"/>
    <s v="CF00"/>
    <s v="FC460"/>
    <s v="7830"/>
    <x v="0"/>
    <s v=""/>
    <n v="29.58"/>
    <x v="119"/>
    <x v="10"/>
    <s v="062521"/>
    <s v="JRNL00537974"/>
    <d v="2021-06-30T00:00:00"/>
    <d v="2021-06-30T00:00:00"/>
    <s v="Yes"/>
    <s v="Facilities-West"/>
    <s v="Facilities Maintenance"/>
  </r>
  <r>
    <s v="AP-PCARD"/>
    <s v="CU00"/>
    <s v="JRNL00537974"/>
    <s v="CF00-FC460-7830-8870"/>
    <s v="CF00"/>
    <s v="FC460"/>
    <s v="7830"/>
    <x v="0"/>
    <s v=""/>
    <n v="64.98"/>
    <x v="119"/>
    <x v="10"/>
    <s v="062521"/>
    <s v="JRNL00537974"/>
    <d v="2021-06-30T00:00:00"/>
    <d v="2021-06-30T00:00:00"/>
    <s v="Yes"/>
    <s v="Facilities-West"/>
    <s v="Facilities Maintenance"/>
  </r>
  <r>
    <s v="AP-PCARD"/>
    <s v="CU00"/>
    <s v="JRNL00537974"/>
    <s v="CF00-FC460-7830-8870"/>
    <s v="CF00"/>
    <s v="FC460"/>
    <s v="7830"/>
    <x v="0"/>
    <s v=""/>
    <n v="27.64"/>
    <x v="119"/>
    <x v="10"/>
    <s v="062521"/>
    <s v="JRNL00537974"/>
    <d v="2021-06-30T00:00:00"/>
    <d v="2021-06-30T00:00:00"/>
    <s v="Yes"/>
    <s v="Facilities-West"/>
    <s v="Facilities Maintenance"/>
  </r>
  <r>
    <s v="AP-PCARD"/>
    <s v="CU00"/>
    <s v="JRNL00537974"/>
    <s v="CF00-FC460-7830-8870"/>
    <s v="CF00"/>
    <s v="FC460"/>
    <s v="7830"/>
    <x v="0"/>
    <s v=""/>
    <n v="27.36"/>
    <x v="119"/>
    <x v="10"/>
    <s v="062521"/>
    <s v="JRNL00537974"/>
    <d v="2021-06-30T00:00:00"/>
    <d v="2021-06-30T00:00:00"/>
    <s v="Yes"/>
    <s v="Facilities-West"/>
    <s v="Facilities Maintenance"/>
  </r>
  <r>
    <s v="AP-PCARD"/>
    <s v="CU00"/>
    <s v="JRNL00537974"/>
    <s v="CF00-FC460-7830-8870"/>
    <s v="CF00"/>
    <s v="FC460"/>
    <s v="7830"/>
    <x v="0"/>
    <s v=""/>
    <n v="75.930000000000007"/>
    <x v="119"/>
    <x v="10"/>
    <s v="062521"/>
    <s v="JRNL00537974"/>
    <d v="2021-06-30T00:00:00"/>
    <d v="2021-06-30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757.6"/>
    <x v="120"/>
    <x v="10"/>
    <s v="VO852002"/>
    <s v="JRNL00537983"/>
    <d v="2021-06-30T00:00:00"/>
    <d v="2021-07-02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500"/>
    <x v="120"/>
    <x v="10"/>
    <s v="VO852010"/>
    <s v="JRNL00537983"/>
    <d v="2021-06-30T00:00:00"/>
    <d v="2021-07-02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568.20000000000005"/>
    <x v="120"/>
    <x v="10"/>
    <s v="VO852012"/>
    <s v="JRNL00537983"/>
    <d v="2021-06-30T00:00:00"/>
    <d v="2021-07-02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1231.0999999999999"/>
    <x v="120"/>
    <x v="10"/>
    <s v="VO852027"/>
    <s v="JRNL00537983"/>
    <d v="2021-06-30T00:00:00"/>
    <d v="2021-07-02T00:00:00"/>
    <s v="Yes"/>
    <s v="Facilities-West"/>
    <s v="Facilities Maintenance"/>
  </r>
  <r>
    <s v="AP-ACCR"/>
    <s v="CF00"/>
    <s v="JRNL00546759"/>
    <s v="CF00-FC460-7830-8870"/>
    <s v="CF00"/>
    <s v="FC460"/>
    <s v="7830"/>
    <x v="0"/>
    <s v=""/>
    <n v="1687.5"/>
    <x v="121"/>
    <x v="10"/>
    <s v="113818A"/>
    <s v="JRNL00546759"/>
    <d v="2021-11-30T00:00:00"/>
    <d v="2021-12-06T00:00:00"/>
    <s v="Yes"/>
    <s v="Facilities-West"/>
    <s v="Facilities Maintenance"/>
  </r>
  <r>
    <s v="AP-ACCR"/>
    <s v="CF00"/>
    <s v="JRNL00546759"/>
    <s v="CF00-FC460-7830-8870"/>
    <s v="CF00"/>
    <s v="FC460"/>
    <s v="7830"/>
    <x v="0"/>
    <s v=""/>
    <n v="8910"/>
    <x v="121"/>
    <x v="10"/>
    <s v="113822A"/>
    <s v="JRNL00546759"/>
    <d v="2021-11-30T00:00:00"/>
    <d v="2021-12-06T00:00:00"/>
    <s v="Yes"/>
    <s v="Facilities-West"/>
    <s v="Facilities Maintenance"/>
  </r>
  <r>
    <s v="AP-ACCR"/>
    <s v="CF00"/>
    <s v="JRNL00546898"/>
    <s v="CF00-FC460-7830-8870"/>
    <s v="CF00"/>
    <s v="FC460"/>
    <s v="7830"/>
    <x v="0"/>
    <s v=""/>
    <n v="-1687.5"/>
    <x v="121"/>
    <x v="10"/>
    <s v="113818A"/>
    <s v="JRNL00546759"/>
    <d v="2021-12-31T00:00:00"/>
    <d v="2021-12-06T00:00:00"/>
    <s v="Yes"/>
    <s v="Facilities-West"/>
    <s v="Facilities Maintenance"/>
  </r>
  <r>
    <s v="AP-ACCR"/>
    <s v="CF00"/>
    <s v="JRNL00546898"/>
    <s v="CF00-FC460-7830-8870"/>
    <s v="CF00"/>
    <s v="FC460"/>
    <s v="7830"/>
    <x v="0"/>
    <s v=""/>
    <n v="-8910"/>
    <x v="121"/>
    <x v="10"/>
    <s v="113822A"/>
    <s v="JRNL00546759"/>
    <d v="2021-12-31T00:00:00"/>
    <d v="2021-12-06T00:00:00"/>
    <s v="Yes"/>
    <s v="Facilities-West"/>
    <s v="Facilities Maintenance"/>
  </r>
  <r>
    <s v="AP-ACCR"/>
    <s v="CF00"/>
    <s v="JRNL00541962"/>
    <s v="CF00-FC460-7830-8870"/>
    <s v="CF00"/>
    <s v="FC460"/>
    <s v="7830"/>
    <x v="0"/>
    <s v=""/>
    <n v="213"/>
    <x v="122"/>
    <x v="10"/>
    <s v="3044031"/>
    <s v="JRNL00541962"/>
    <d v="2021-08-31T00:00:00"/>
    <d v="2021-09-09T00:00:00"/>
    <s v="Yes"/>
    <s v="Facilities-West"/>
    <s v="Facilities Maintenance"/>
  </r>
  <r>
    <s v="AP-ACCR"/>
    <s v="CF00"/>
    <s v="JRNL00541996"/>
    <s v="CF00-FC460-7830-8870"/>
    <s v="CF00"/>
    <s v="FC460"/>
    <s v="7830"/>
    <x v="0"/>
    <s v=""/>
    <n v="-213"/>
    <x v="122"/>
    <x v="10"/>
    <s v="3044031"/>
    <s v="JRNL00541962"/>
    <d v="2021-09-30T00:00:00"/>
    <d v="2021-09-09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3937.5"/>
    <x v="121"/>
    <x v="10"/>
    <s v="113787A"/>
    <s v="JRNL00545145"/>
    <d v="2021-11-30T00:00:00"/>
    <d v="2021-11-04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1875"/>
    <x v="121"/>
    <x v="10"/>
    <s v="113788A"/>
    <s v="JRNL00545145"/>
    <d v="2021-11-30T00:00:00"/>
    <d v="2021-11-04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11713.68"/>
    <x v="121"/>
    <x v="10"/>
    <s v="113790A"/>
    <s v="JRNL00545145"/>
    <d v="2021-11-30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3937.5"/>
    <x v="121"/>
    <x v="10"/>
    <s v="113787A"/>
    <s v="JRNL00545145"/>
    <d v="2021-10-31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1875"/>
    <x v="121"/>
    <x v="10"/>
    <s v="113788A"/>
    <s v="JRNL00545145"/>
    <d v="2021-10-31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11713.68"/>
    <x v="121"/>
    <x v="10"/>
    <s v="113790A"/>
    <s v="JRNL00545145"/>
    <d v="2021-10-31T00:00:00"/>
    <d v="2021-11-04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7395"/>
    <x v="123"/>
    <x v="10"/>
    <s v="2011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384.23"/>
    <x v="123"/>
    <x v="10"/>
    <s v="2012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7852.5"/>
    <x v="123"/>
    <x v="10"/>
    <s v="2013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2420"/>
    <x v="123"/>
    <x v="10"/>
    <s v="2030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510"/>
    <x v="123"/>
    <x v="10"/>
    <s v="2034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7395"/>
    <x v="123"/>
    <x v="10"/>
    <s v="2011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12380.4"/>
    <x v="123"/>
    <x v="10"/>
    <s v="2042"/>
    <s v="JRNL00543563"/>
    <d v="2021-09-30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6952.5"/>
    <x v="123"/>
    <x v="10"/>
    <s v="2010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12380.4"/>
    <x v="123"/>
    <x v="10"/>
    <s v="2042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6952.5"/>
    <x v="123"/>
    <x v="10"/>
    <s v="2010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384.23"/>
    <x v="123"/>
    <x v="10"/>
    <s v="2012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7852.5"/>
    <x v="123"/>
    <x v="10"/>
    <s v="2013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2420"/>
    <x v="123"/>
    <x v="10"/>
    <s v="2030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510"/>
    <x v="123"/>
    <x v="10"/>
    <s v="2034"/>
    <s v="JRNL00543563"/>
    <d v="2021-09-30T00:00:00"/>
    <d v="2021-10-06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2560"/>
    <x v="123"/>
    <x v="10"/>
    <s v="2092"/>
    <s v="JRNL00545145"/>
    <d v="2021-11-30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2560"/>
    <x v="123"/>
    <x v="10"/>
    <s v="2092"/>
    <s v="JRNL00545145"/>
    <d v="2021-10-31T00:00:00"/>
    <d v="2021-11-04T00:00:00"/>
    <s v="Yes"/>
    <s v="Facilities-West"/>
    <s v="Facilities Maintenance"/>
  </r>
  <r>
    <s v="AP-ACCR"/>
    <s v="CF00"/>
    <s v="JRNL00540462"/>
    <s v="CF00-FC460-7830-8870"/>
    <s v="CF00"/>
    <s v="FC460"/>
    <s v="7830"/>
    <x v="0"/>
    <s v=""/>
    <n v="-8067.49"/>
    <x v="92"/>
    <x v="10"/>
    <s v="372565"/>
    <s v="JRNL00540379"/>
    <d v="2021-08-31T00:00:00"/>
    <d v="2021-08-06T00:00:00"/>
    <s v="Yes"/>
    <s v="Facilities-West"/>
    <s v="Facilities Maintenance"/>
  </r>
  <r>
    <s v="AP-ACCR"/>
    <s v="CF00"/>
    <s v="JRNL00540379"/>
    <s v="CF00-FC460-7830-8870"/>
    <s v="CF00"/>
    <s v="FC460"/>
    <s v="7830"/>
    <x v="0"/>
    <s v=""/>
    <n v="8067.49"/>
    <x v="92"/>
    <x v="10"/>
    <s v="372565"/>
    <s v="JRNL00540379"/>
    <d v="2021-07-31T00:00:00"/>
    <d v="2021-08-06T00:00:00"/>
    <s v="Yes"/>
    <s v="Facilities-West"/>
    <s v="Facilities Maintenance"/>
  </r>
  <r>
    <s v="AP-ADJ"/>
    <s v="CU00"/>
    <s v="JRNL00540614"/>
    <s v="CF00-FC460-7830-8870"/>
    <s v="CF00"/>
    <s v="FC460"/>
    <s v="7830"/>
    <x v="0"/>
    <s v=""/>
    <n v="-2220.3000000000002"/>
    <x v="92"/>
    <x v="10"/>
    <s v="363069"/>
    <s v="JRNL00540614"/>
    <d v="2021-07-31T00:00:00"/>
    <d v="2021-08-09T00:00:00"/>
    <s v="Yes"/>
    <s v="Facilities-West"/>
    <s v="Facilities Maintenance"/>
  </r>
  <r>
    <s v="AP-ADJ"/>
    <s v="CU00"/>
    <s v="JRNL00540614"/>
    <s v="CF00-FC460-7830-8870"/>
    <s v="CF00"/>
    <s v="FC460"/>
    <s v="7830"/>
    <x v="0"/>
    <s v=""/>
    <n v="-1822.38"/>
    <x v="92"/>
    <x v="10"/>
    <s v="365149"/>
    <s v="JRNL00540614"/>
    <d v="2021-07-31T00:00:00"/>
    <d v="2021-08-09T00:00:00"/>
    <s v="Yes"/>
    <s v="Facilities-West"/>
    <s v="Facilities Maintenance"/>
  </r>
  <r>
    <s v="AP-ADJ"/>
    <s v="CU00"/>
    <s v="JRNL00540615"/>
    <s v="CF00-FC460-7830-8870"/>
    <s v="CF00"/>
    <s v="FC460"/>
    <s v="7830"/>
    <x v="0"/>
    <s v=""/>
    <n v="1822.38"/>
    <x v="92"/>
    <x v="10"/>
    <s v="365149"/>
    <s v="JRNL00540614"/>
    <d v="2021-08-31T00:00:00"/>
    <d v="2021-08-09T00:00:00"/>
    <s v="Yes"/>
    <s v="Facilities-West"/>
    <s v="Facilities Maintenance"/>
  </r>
  <r>
    <s v="AP-ADJ"/>
    <s v="CU00"/>
    <s v="JRNL00540615"/>
    <s v="CF00-FC460-7830-8870"/>
    <s v="CF00"/>
    <s v="FC460"/>
    <s v="7830"/>
    <x v="0"/>
    <s v=""/>
    <n v="2220.3000000000002"/>
    <x v="92"/>
    <x v="10"/>
    <s v="363069"/>
    <s v="JRNL00540614"/>
    <d v="2021-08-31T00:00:00"/>
    <d v="2021-08-09T00:00:00"/>
    <s v="Yes"/>
    <s v="Facilities-West"/>
    <s v="Facilities Maintenance"/>
  </r>
  <r>
    <s v="AP-ACCR"/>
    <s v="CF00"/>
    <s v="JRNL00548483"/>
    <s v="CF00-FC460-7830-8870"/>
    <s v="CF00"/>
    <s v="FC460"/>
    <s v="7830"/>
    <x v="0"/>
    <s v=""/>
    <n v="-8910"/>
    <x v="124"/>
    <x v="10"/>
    <s v="113822A"/>
    <s v="JRNL00548483"/>
    <d v="2021-12-31T00:00:00"/>
    <d v="2022-01-06T00:00:00"/>
    <s v="Yes"/>
    <s v="Facilities-West"/>
    <s v="Facilities Maintenance"/>
  </r>
  <r>
    <s v="AP-ACCR"/>
    <s v="CF00"/>
    <s v="JRNL00528509"/>
    <s v="CF00-FC460-7830-8870"/>
    <s v="CF00"/>
    <s v="FC460"/>
    <s v="7830"/>
    <x v="0"/>
    <s v=""/>
    <n v="-50000"/>
    <x v="125"/>
    <x v="10"/>
    <s v="December Estimate"/>
    <s v="JRNL00528503"/>
    <d v="2021-01-31T00:00:00"/>
    <d v="2021-01-14T00:00:00"/>
    <s v="Yes"/>
    <s v="Facilities-West"/>
    <s v="Facilities Maintenance"/>
  </r>
  <r>
    <s v="AP-ACCR"/>
    <s v="CF00"/>
    <s v="JRNL00528509"/>
    <s v="CF00-FC460-7830-8870"/>
    <s v="CF00"/>
    <s v="FC460"/>
    <s v="7830"/>
    <x v="0"/>
    <s v=""/>
    <n v="20000"/>
    <x v="126"/>
    <x v="10"/>
    <s v="December Estimate"/>
    <s v="JRNL00528503"/>
    <d v="2021-01-31T00:00:00"/>
    <d v="2021-01-14T00:00:00"/>
    <s v="Yes"/>
    <s v="Facilities-West"/>
    <s v="Facilities Maintenance"/>
  </r>
  <r>
    <s v="AP-ADJ"/>
    <s v="CF00"/>
    <s v="JRNL00533607"/>
    <s v="CF00-FC460-7830-8870"/>
    <s v="CF00"/>
    <s v="FC460"/>
    <s v="7830"/>
    <x v="0"/>
    <s v=""/>
    <n v="125"/>
    <x v="127"/>
    <x v="10"/>
    <s v="JRNL00533061"/>
    <s v="JRNL00533607"/>
    <d v="2021-03-31T00:00:00"/>
    <d v="2021-04-08T00:00:00"/>
    <s v="Yes"/>
    <s v="Facilities-West"/>
    <s v="Facilities Maintenance"/>
  </r>
  <r>
    <s v="AP-ADJ"/>
    <s v="CF00"/>
    <s v="JRNL00533657"/>
    <s v="CF00-FC460-7830-8870"/>
    <s v="CF00"/>
    <s v="FC460"/>
    <s v="7830"/>
    <x v="0"/>
    <s v=""/>
    <n v="-125"/>
    <x v="127"/>
    <x v="10"/>
    <s v="JRNL00533061"/>
    <s v="JRNL00533607"/>
    <d v="2021-04-30T00:00:00"/>
    <d v="2021-04-08T00:00:00"/>
    <s v="Yes"/>
    <s v="Facilities-West"/>
    <s v="Facilities Maintenance"/>
  </r>
  <r>
    <s v="AP-ADJ"/>
    <s v="CF00"/>
    <s v="JRNL00533657"/>
    <s v="CF00-FC460-7830-8870"/>
    <s v="CF00"/>
    <s v="FC460"/>
    <s v="7830"/>
    <x v="0"/>
    <s v=""/>
    <n v="-85"/>
    <x v="127"/>
    <x v="10"/>
    <s v="JRNL00533061"/>
    <s v="JRNL00533607"/>
    <d v="2021-04-30T00:00:00"/>
    <d v="2021-04-08T00:00:00"/>
    <s v="Yes"/>
    <s v="Facilities-West"/>
    <s v="Facilities Maintenance"/>
  </r>
  <r>
    <s v="AP-ADJ"/>
    <s v="CF00"/>
    <s v="JRNL00533607"/>
    <s v="CF00-FC460-7830-8870"/>
    <s v="CF00"/>
    <s v="FC460"/>
    <s v="7830"/>
    <x v="0"/>
    <s v=""/>
    <n v="85"/>
    <x v="127"/>
    <x v="10"/>
    <s v="JRNL00533061"/>
    <s v="JRNL00533607"/>
    <d v="2021-03-31T00:00:00"/>
    <d v="2021-04-08T00:00:00"/>
    <s v="Yes"/>
    <s v="Facilities-West"/>
    <s v="Facilities Maintenance"/>
  </r>
  <r>
    <s v="AP-ACCR"/>
    <s v="CF00"/>
    <s v="JRNL00543608"/>
    <s v="CF00-FC460-7830-8870"/>
    <s v="CF00"/>
    <s v="FC460"/>
    <s v="7830"/>
    <x v="0"/>
    <s v=""/>
    <n v="-1235"/>
    <x v="128"/>
    <x v="10"/>
    <s v="4376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870"/>
    <s v="CF00"/>
    <s v="FC460"/>
    <s v="7830"/>
    <x v="0"/>
    <s v=""/>
    <n v="1235"/>
    <x v="128"/>
    <x v="10"/>
    <s v="4376"/>
    <s v="JRNL00543563"/>
    <d v="2021-09-30T00:00:00"/>
    <d v="2021-10-06T00:00:00"/>
    <s v="Yes"/>
    <s v="Facilities-West"/>
    <s v="Facilities Maintenance"/>
  </r>
  <r>
    <s v="AP-PCARD"/>
    <s v="CU00"/>
    <s v="JRNL00536293"/>
    <s v="CF00-FC460-7830-8870"/>
    <s v="CF00"/>
    <s v="FC460"/>
    <s v="7830"/>
    <x v="0"/>
    <s v=""/>
    <n v="70.510000000000005"/>
    <x v="119"/>
    <x v="10"/>
    <s v="052021"/>
    <s v="JRNL00536293"/>
    <d v="2021-05-31T00:00:00"/>
    <d v="2021-06-01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8565.7199999999993"/>
    <x v="121"/>
    <x v="10"/>
    <s v="113662A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2400"/>
    <x v="121"/>
    <x v="10"/>
    <s v="113665A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3937.5"/>
    <x v="121"/>
    <x v="10"/>
    <s v="113676A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3937.5"/>
    <x v="121"/>
    <x v="10"/>
    <s v="113676A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1087.5"/>
    <x v="121"/>
    <x v="10"/>
    <s v="113683A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140"/>
    <x v="121"/>
    <x v="10"/>
    <s v="113687A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1087.5"/>
    <x v="121"/>
    <x v="10"/>
    <s v="113683A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140"/>
    <x v="121"/>
    <x v="10"/>
    <s v="113687A"/>
    <s v="JRNL00540018"/>
    <d v="2021-07-31T00:00:00"/>
    <d v="2021-08-04T00:00:00"/>
    <s v="Yes"/>
    <s v="Facilities-West"/>
    <s v="Facilities Maintenance"/>
  </r>
  <r>
    <s v="AP-ADJ"/>
    <s v="CF00"/>
    <s v="JRNL00533601"/>
    <s v="CF00-FC460-7830-8870"/>
    <s v="CF00"/>
    <s v="FC460"/>
    <s v="7830"/>
    <x v="0"/>
    <s v=""/>
    <n v="2772"/>
    <x v="129"/>
    <x v="10"/>
    <s v="JRNL00531329"/>
    <s v="JRNL00533601"/>
    <d v="2021-03-31T00:00:00"/>
    <d v="2021-04-08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1285"/>
    <x v="130"/>
    <x v="10"/>
    <s v="645551"/>
    <s v="JRNL00545145"/>
    <d v="2021-11-30T00:00:00"/>
    <d v="2021-11-04T00:00:00"/>
    <s v="Yes"/>
    <s v="Facilities-West"/>
    <s v="Facilities Maintenance"/>
  </r>
  <r>
    <s v="AP-ACCR"/>
    <s v="CF00"/>
    <s v="JRNL00545328"/>
    <s v="CF00-FC460-7830-8870"/>
    <s v="CF00"/>
    <s v="FC460"/>
    <s v="7830"/>
    <x v="0"/>
    <s v=""/>
    <n v="-3855"/>
    <x v="130"/>
    <x v="10"/>
    <s v="649014"/>
    <s v="JRNL00545145"/>
    <d v="2021-11-30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1285"/>
    <x v="130"/>
    <x v="10"/>
    <s v="645551"/>
    <s v="JRNL00545145"/>
    <d v="2021-10-31T00:00:00"/>
    <d v="2021-11-04T00:00:00"/>
    <s v="Yes"/>
    <s v="Facilities-West"/>
    <s v="Facilities Maintenance"/>
  </r>
  <r>
    <s v="AP-ACCR"/>
    <s v="CF00"/>
    <s v="JRNL00545145"/>
    <s v="CF00-FC460-7830-8870"/>
    <s v="CF00"/>
    <s v="FC460"/>
    <s v="7830"/>
    <x v="0"/>
    <s v=""/>
    <n v="3855"/>
    <x v="130"/>
    <x v="10"/>
    <s v="649014"/>
    <s v="JRNL00545145"/>
    <d v="2021-10-31T00:00:00"/>
    <d v="2021-11-04T00:00:00"/>
    <s v="Yes"/>
    <s v="Facilities-West"/>
    <s v="Facilities Maintenance"/>
  </r>
  <r>
    <s v="PLANT"/>
    <s v="CF00"/>
    <s v="JRNL00543985"/>
    <s v="CF00-FC460-7830-8870"/>
    <s v="CF00"/>
    <s v="FC460"/>
    <s v="7830"/>
    <x v="0"/>
    <s v=""/>
    <n v="-313.85000000000002"/>
    <x v="131"/>
    <x v="10"/>
    <s v=""/>
    <s v="JRNL00543985"/>
    <d v="2021-09-30T00:00:00"/>
    <d v="2021-10-08T00:00:00"/>
    <s v="Yes"/>
    <s v="Facilities-West"/>
    <s v="Facilities Maintenance"/>
  </r>
  <r>
    <s v="AP-ADJ"/>
    <s v="CF00"/>
    <s v="JRNL00533657"/>
    <s v="CF00-FC460-7830-8870"/>
    <s v="CF00"/>
    <s v="FC460"/>
    <s v="7830"/>
    <x v="0"/>
    <s v=""/>
    <n v="-528"/>
    <x v="132"/>
    <x v="10"/>
    <s v="JRNL00533061"/>
    <s v="JRNL00533607"/>
    <d v="2021-04-30T00:00:00"/>
    <d v="2021-04-08T00:00:00"/>
    <s v="Yes"/>
    <s v="Facilities-West"/>
    <s v="Facilities Maintenance"/>
  </r>
  <r>
    <s v="AP-ADJ"/>
    <s v="CF00"/>
    <s v="JRNL00533657"/>
    <s v="CF00-FC460-7830-8870"/>
    <s v="CF00"/>
    <s v="FC460"/>
    <s v="7830"/>
    <x v="0"/>
    <s v=""/>
    <n v="-25"/>
    <x v="132"/>
    <x v="10"/>
    <s v="JRNL00533061"/>
    <s v="JRNL00533607"/>
    <d v="2021-04-30T00:00:00"/>
    <d v="2021-04-08T00:00:00"/>
    <s v="Yes"/>
    <s v="Facilities-West"/>
    <s v="Facilities Maintenance"/>
  </r>
  <r>
    <s v="AP-ADJ"/>
    <s v="CF00"/>
    <s v="JRNL00533657"/>
    <s v="CF00-FC460-7830-8870"/>
    <s v="CF00"/>
    <s v="FC460"/>
    <s v="7830"/>
    <x v="0"/>
    <s v=""/>
    <n v="-3400"/>
    <x v="132"/>
    <x v="10"/>
    <s v="JRNL00533061"/>
    <s v="JRNL00533607"/>
    <d v="2021-04-30T00:00:00"/>
    <d v="2021-04-08T00:00:00"/>
    <s v="Yes"/>
    <s v="Facilities-West"/>
    <s v="Facilities Maintenance"/>
  </r>
  <r>
    <s v="AP-ADJ"/>
    <s v="CF00"/>
    <s v="JRNL00533607"/>
    <s v="CF00-FC460-7830-8870"/>
    <s v="CF00"/>
    <s v="FC460"/>
    <s v="7830"/>
    <x v="0"/>
    <s v=""/>
    <n v="528"/>
    <x v="132"/>
    <x v="10"/>
    <s v="JRNL00533061"/>
    <s v="JRNL00533607"/>
    <d v="2021-03-31T00:00:00"/>
    <d v="2021-04-08T00:00:00"/>
    <s v="Yes"/>
    <s v="Facilities-West"/>
    <s v="Facilities Maintenance"/>
  </r>
  <r>
    <s v="AP-ADJ"/>
    <s v="CF00"/>
    <s v="JRNL00533607"/>
    <s v="CF00-FC460-7830-8870"/>
    <s v="CF00"/>
    <s v="FC460"/>
    <s v="7830"/>
    <x v="0"/>
    <s v=""/>
    <n v="25"/>
    <x v="132"/>
    <x v="10"/>
    <s v="JRNL00533061"/>
    <s v="JRNL00533607"/>
    <d v="2021-03-31T00:00:00"/>
    <d v="2021-04-08T00:00:00"/>
    <s v="Yes"/>
    <s v="Facilities-West"/>
    <s v="Facilities Maintenance"/>
  </r>
  <r>
    <s v="AP-ADJ"/>
    <s v="CF00"/>
    <s v="JRNL00533607"/>
    <s v="CF00-FC460-7830-8870"/>
    <s v="CF00"/>
    <s v="FC460"/>
    <s v="7830"/>
    <x v="0"/>
    <s v=""/>
    <n v="3400"/>
    <x v="132"/>
    <x v="10"/>
    <s v="JRNL00533061"/>
    <s v="JRNL00533607"/>
    <d v="2021-03-31T00:00:00"/>
    <d v="2021-04-08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8565.7199999999993"/>
    <x v="121"/>
    <x v="10"/>
    <s v="113662A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2400"/>
    <x v="121"/>
    <x v="10"/>
    <s v="113665A"/>
    <s v="JRNL00540018"/>
    <d v="2021-08-31T00:00:00"/>
    <d v="2021-08-05T00:00:00"/>
    <s v="Yes"/>
    <s v="Facilities-West"/>
    <s v="Facilities Maintenance"/>
  </r>
  <r>
    <s v="AP-PCARD"/>
    <s v="CU00"/>
    <s v="JRNL00532659"/>
    <s v="CF00-FC400-7830-8870"/>
    <s v="CF00"/>
    <s v="FC400"/>
    <s v="7830"/>
    <x v="0"/>
    <s v=""/>
    <n v="5"/>
    <x v="133"/>
    <x v="10"/>
    <s v="031021"/>
    <s v="JRNL00532659"/>
    <d v="2021-03-31T00:00:00"/>
    <d v="2021-04-01T00:00:00"/>
    <s v="Yes"/>
    <s v="Facilities-FPU"/>
    <s v="Facilities Maintenance"/>
  </r>
  <r>
    <s v="AP-PCARD"/>
    <s v="CU00"/>
    <s v="JRNL00532659"/>
    <s v="CF00-FC400-7830-8870"/>
    <s v="CF00"/>
    <s v="FC400"/>
    <s v="7830"/>
    <x v="0"/>
    <s v=""/>
    <n v="60.73"/>
    <x v="133"/>
    <x v="10"/>
    <s v="031021"/>
    <s v="JRNL00532659"/>
    <d v="2021-03-31T00:00:00"/>
    <d v="2021-04-01T00:00:00"/>
    <s v="Yes"/>
    <s v="Facilities-FPU"/>
    <s v="Facilities Maintenance"/>
  </r>
  <r>
    <s v="AP-PCARD"/>
    <s v="CU00"/>
    <s v="JRNL00532659"/>
    <s v="CF00-FC400-7830-8870"/>
    <s v="CF00"/>
    <s v="FC400"/>
    <s v="7830"/>
    <x v="0"/>
    <s v=""/>
    <n v="89.71"/>
    <x v="133"/>
    <x v="10"/>
    <s v="031021"/>
    <s v="JRNL00532659"/>
    <d v="2021-03-31T00:00:00"/>
    <d v="2021-04-01T00:00:00"/>
    <s v="Yes"/>
    <s v="Facilities-FPU"/>
    <s v="Facilities Maintenance"/>
  </r>
  <r>
    <s v="AP-PCARD"/>
    <s v="CU00"/>
    <s v="JRNL00532659"/>
    <s v="CF00-FC400-7830-8870"/>
    <s v="CF00"/>
    <s v="FC400"/>
    <s v="7830"/>
    <x v="0"/>
    <s v=""/>
    <n v="25.64"/>
    <x v="133"/>
    <x v="10"/>
    <s v="031021"/>
    <s v="JRNL00532659"/>
    <d v="2021-03-31T00:00:00"/>
    <d v="2021-04-01T00:00:00"/>
    <s v="Yes"/>
    <s v="Facilities-FPU"/>
    <s v="Facilities Maintenance"/>
  </r>
  <r>
    <s v="AP-PCARD"/>
    <s v="CU00"/>
    <s v="JRNL00532659"/>
    <s v="CF00-FC400-7830-8870"/>
    <s v="CF00"/>
    <s v="FC400"/>
    <s v="7830"/>
    <x v="0"/>
    <s v=""/>
    <n v="44.91"/>
    <x v="133"/>
    <x v="10"/>
    <s v="031021"/>
    <s v="JRNL00532659"/>
    <d v="2021-03-31T00:00:00"/>
    <d v="2021-04-01T00:00:00"/>
    <s v="Yes"/>
    <s v="Facilities-FPU"/>
    <s v="Facilities Maintenance"/>
  </r>
  <r>
    <s v="AP-ADJ"/>
    <s v="CF00"/>
    <s v="JRNL00533601"/>
    <s v="CF00-FC460-7830-8870"/>
    <s v="CF00"/>
    <s v="FC460"/>
    <s v="7830"/>
    <x v="0"/>
    <s v=""/>
    <n v="1716"/>
    <x v="134"/>
    <x v="10"/>
    <s v="JRNL00531329"/>
    <s v="JRNL00533601"/>
    <d v="2021-03-31T00:00:00"/>
    <d v="2021-04-08T00:00:00"/>
    <s v="Yes"/>
    <s v="Facilities-West"/>
    <s v="Facilities Maintenance"/>
  </r>
  <r>
    <s v="E4SE-ADJ"/>
    <s v="CU00"/>
    <s v="JRNL00531103"/>
    <s v="CF00-FC460-7830-8870"/>
    <s v="CF00"/>
    <s v="FC460"/>
    <s v="7830"/>
    <x v="0"/>
    <s v=""/>
    <n v="-70.42"/>
    <x v="135"/>
    <x v="10"/>
    <s v="JRNL00524738"/>
    <s v="JRNL00531103"/>
    <d v="2021-02-28T00:00:00"/>
    <d v="2021-03-02T00:00:00"/>
    <s v="Yes"/>
    <s v="Facilities-West"/>
    <s v="Facilities Maintenance"/>
  </r>
  <r>
    <s v="E4SE-ADJ"/>
    <s v="CU00"/>
    <s v="JRNL00531103"/>
    <s v="CF00-FC460-7830-8870"/>
    <s v="CF00"/>
    <s v="FC460"/>
    <s v="7830"/>
    <x v="0"/>
    <s v=""/>
    <n v="-310.76"/>
    <x v="135"/>
    <x v="10"/>
    <s v="JRNL00524738"/>
    <s v="JRNL00531103"/>
    <d v="2021-02-28T00:00:00"/>
    <d v="2021-03-02T00:00:00"/>
    <s v="Yes"/>
    <s v="Facilities-West"/>
    <s v="Facilities Maintenance"/>
  </r>
  <r>
    <s v="E4SE-ADJ"/>
    <s v="CU00"/>
    <s v="JRNL00531103"/>
    <s v="CF00-FC460-7830-8870"/>
    <s v="CF00"/>
    <s v="FC460"/>
    <s v="7830"/>
    <x v="0"/>
    <s v=""/>
    <n v="-492.66"/>
    <x v="135"/>
    <x v="10"/>
    <s v="JRNL00524738"/>
    <s v="JRNL00531103"/>
    <d v="2021-02-28T00:00:00"/>
    <d v="2021-03-02T00:00:00"/>
    <s v="Yes"/>
    <s v="Facilities-West"/>
    <s v="Facilities Maintenance"/>
  </r>
  <r>
    <s v="E4SE-ADJ"/>
    <s v="CU00"/>
    <s v="JRNL00531103"/>
    <s v="CF00-FC460-7830-8870"/>
    <s v="CF00"/>
    <s v="FC460"/>
    <s v="7830"/>
    <x v="0"/>
    <s v=""/>
    <n v="-2441.34"/>
    <x v="135"/>
    <x v="10"/>
    <s v="JRNL00524738"/>
    <s v="JRNL00531103"/>
    <d v="2021-02-28T00:00:00"/>
    <d v="2021-03-02T00:00:00"/>
    <s v="Yes"/>
    <s v="Facilities-West"/>
    <s v="Facilities Maintenance"/>
  </r>
  <r>
    <s v="E4SE-ADJ"/>
    <s v="CU00"/>
    <s v="JRNL00531103"/>
    <s v="CF00-FC460-7830-8870"/>
    <s v="CF00"/>
    <s v="FC460"/>
    <s v="7830"/>
    <x v="0"/>
    <s v=""/>
    <n v="-481.5"/>
    <x v="135"/>
    <x v="10"/>
    <s v="JRNL00524738"/>
    <s v="JRNL00531103"/>
    <d v="2021-02-28T00:00:00"/>
    <d v="2021-03-02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3400"/>
    <x v="123"/>
    <x v="10"/>
    <s v="1980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1387.5"/>
    <x v="123"/>
    <x v="10"/>
    <s v="1981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487.5"/>
    <x v="123"/>
    <x v="10"/>
    <s v="1984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4200"/>
    <x v="123"/>
    <x v="10"/>
    <s v="1991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4170"/>
    <x v="123"/>
    <x v="10"/>
    <s v="1992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3160"/>
    <x v="123"/>
    <x v="10"/>
    <s v="1993"/>
    <s v="JRNL00541780"/>
    <d v="2021-08-31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3160"/>
    <x v="123"/>
    <x v="10"/>
    <s v="1993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8558.2000000000007"/>
    <x v="123"/>
    <x v="10"/>
    <s v="2002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3400"/>
    <x v="123"/>
    <x v="10"/>
    <s v="1980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1387.5"/>
    <x v="123"/>
    <x v="10"/>
    <s v="1981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487.5"/>
    <x v="123"/>
    <x v="10"/>
    <s v="1984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4200"/>
    <x v="123"/>
    <x v="10"/>
    <s v="1991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4170"/>
    <x v="123"/>
    <x v="10"/>
    <s v="1992"/>
    <s v="JRNL00541780"/>
    <d v="2021-09-30T00:00:00"/>
    <d v="2021-09-08T00:00:00"/>
    <s v="Yes"/>
    <s v="Facilities-West"/>
    <s v="Facilities Maintenance"/>
  </r>
  <r>
    <s v="AP-ADJ"/>
    <s v="CF00"/>
    <s v="JRNL00537983"/>
    <s v="CF00-FC460-7830-8870"/>
    <s v="CF00"/>
    <s v="FC460"/>
    <s v="7830"/>
    <x v="0"/>
    <s v=""/>
    <n v="823.1"/>
    <x v="136"/>
    <x v="10"/>
    <s v="VO852082"/>
    <s v="JRNL00537983"/>
    <d v="2021-06-30T00:00:00"/>
    <d v="2021-07-02T00:00:00"/>
    <s v="Yes"/>
    <s v="Facilities-West"/>
    <s v="Facilities Maintenance"/>
  </r>
  <r>
    <s v="AP-PCARD"/>
    <s v="CU00"/>
    <s v="JRNL00542900"/>
    <s v="CF00-FC460-7830-8870"/>
    <s v="CF00"/>
    <s v="FC460"/>
    <s v="7830"/>
    <x v="0"/>
    <s v=""/>
    <n v="112.5"/>
    <x v="119"/>
    <x v="10"/>
    <s v="092321"/>
    <s v="JRNL00542900"/>
    <d v="2021-09-30T00:00:00"/>
    <d v="2021-10-01T00:00:00"/>
    <s v="Yes"/>
    <s v="Facilities-West"/>
    <s v="Facilities Maintenance"/>
  </r>
  <r>
    <s v="AP-PCARD"/>
    <s v="CU00"/>
    <s v="JRNL00542900"/>
    <s v="CF00-FC460-7830-8870"/>
    <s v="CF00"/>
    <s v="FC460"/>
    <s v="7830"/>
    <x v="0"/>
    <s v=""/>
    <n v="73.25"/>
    <x v="119"/>
    <x v="10"/>
    <s v="092321"/>
    <s v="JRNL00542900"/>
    <d v="2021-09-30T00:00:00"/>
    <d v="2021-10-01T00:00:00"/>
    <s v="Yes"/>
    <s v="Facilities-West"/>
    <s v="Facilities Maintenance"/>
  </r>
  <r>
    <s v="AP-PCARD"/>
    <s v="CU00"/>
    <s v="JRNL00542900"/>
    <s v="CF00-FC460-7830-8870"/>
    <s v="CF00"/>
    <s v="FC460"/>
    <s v="7830"/>
    <x v="0"/>
    <s v=""/>
    <n v="71.150000000000006"/>
    <x v="119"/>
    <x v="10"/>
    <s v="092321"/>
    <s v="JRNL00542900"/>
    <d v="2021-09-30T00:00:00"/>
    <d v="2021-10-01T00:00:00"/>
    <s v="Yes"/>
    <s v="Facilities-West"/>
    <s v="Facilities Maintenance"/>
  </r>
  <r>
    <s v="AP-PCARD"/>
    <s v="CU00"/>
    <s v="JRNL00542900"/>
    <s v="CF00-FC460-7830-8870"/>
    <s v="CF00"/>
    <s v="FC460"/>
    <s v="7830"/>
    <x v="0"/>
    <s v=""/>
    <n v="59.32"/>
    <x v="119"/>
    <x v="10"/>
    <s v="092321"/>
    <s v="JRNL00542900"/>
    <d v="2021-09-30T00:00:00"/>
    <d v="2021-10-01T00:00:00"/>
    <s v="Yes"/>
    <s v="Facilities-West"/>
    <s v="Facilities Maintenance"/>
  </r>
  <r>
    <s v="AP-ADJ"/>
    <s v="CF00"/>
    <s v="JRNL00541010"/>
    <s v="CF00-FC460-7830-8870"/>
    <s v="CF00"/>
    <s v="FC460"/>
    <s v="7830"/>
    <x v="0"/>
    <s v=""/>
    <n v="-8565.7199999999993"/>
    <x v="68"/>
    <x v="10"/>
    <s v="VO868629"/>
    <s v="JRNL00541010"/>
    <d v="2021-08-31T00:00:00"/>
    <d v="2021-08-27T00:00:00"/>
    <s v="Yes"/>
    <s v="Facilities-West"/>
    <s v="Facilities Maintenance"/>
  </r>
  <r>
    <s v="AP-ACCR"/>
    <s v="CF00"/>
    <s v="JRNL00529834"/>
    <s v="CF00-FC460-7830-8870"/>
    <s v="CF00"/>
    <s v="FC460"/>
    <s v="7830"/>
    <x v="0"/>
    <s v=""/>
    <n v="5340"/>
    <x v="74"/>
    <x v="10"/>
    <s v="636011"/>
    <s v="JRNL00529834"/>
    <d v="2021-01-31T00:00:00"/>
    <d v="2021-02-12T00:00:00"/>
    <s v="Yes"/>
    <s v="Facilities-West"/>
    <s v="Facilities Maintenance"/>
  </r>
  <r>
    <s v="AP-ACCR"/>
    <s v="CF00"/>
    <s v="JRNL00530095"/>
    <s v="CF00-FC460-7830-8870"/>
    <s v="CF00"/>
    <s v="FC460"/>
    <s v="7830"/>
    <x v="0"/>
    <s v=""/>
    <n v="-5340"/>
    <x v="74"/>
    <x v="10"/>
    <s v="636011"/>
    <s v="JRNL00529834"/>
    <d v="2021-02-28T00:00:00"/>
    <d v="2021-02-12T00:00:00"/>
    <s v="Yes"/>
    <s v="Facilities-West"/>
    <s v="Facilities Maintenance"/>
  </r>
  <r>
    <s v="GJ"/>
    <s v="CU00"/>
    <s v="JRNL00537852"/>
    <s v="CF00-FC400-7830-8870"/>
    <s v="CF00"/>
    <s v="FC400"/>
    <s v="7830"/>
    <x v="0"/>
    <s v=""/>
    <n v="-5"/>
    <x v="133"/>
    <x v="10"/>
    <s v="031021"/>
    <s v="JRNL00537852"/>
    <d v="2021-06-30T00:00:00"/>
    <d v="2021-07-02T00:00:00"/>
    <s v="Yes"/>
    <s v="Facilities-FPU"/>
    <s v="Facilities Maintenance"/>
  </r>
  <r>
    <s v="GJ"/>
    <s v="CU00"/>
    <s v="JRNL00537852"/>
    <s v="CF00-FC400-7830-8870"/>
    <s v="CF00"/>
    <s v="FC400"/>
    <s v="7830"/>
    <x v="0"/>
    <s v=""/>
    <n v="-60.73"/>
    <x v="133"/>
    <x v="10"/>
    <s v="031021"/>
    <s v="JRNL00537852"/>
    <d v="2021-06-30T00:00:00"/>
    <d v="2021-07-02T00:00:00"/>
    <s v="Yes"/>
    <s v="Facilities-FPU"/>
    <s v="Facilities Maintenance"/>
  </r>
  <r>
    <s v="GJ"/>
    <s v="CU00"/>
    <s v="JRNL00537852"/>
    <s v="CF00-FC400-7830-8870"/>
    <s v="CF00"/>
    <s v="FC400"/>
    <s v="7830"/>
    <x v="0"/>
    <s v=""/>
    <n v="-89.71"/>
    <x v="133"/>
    <x v="10"/>
    <s v="031021"/>
    <s v="JRNL00537852"/>
    <d v="2021-06-30T00:00:00"/>
    <d v="2021-07-02T00:00:00"/>
    <s v="Yes"/>
    <s v="Facilities-FPU"/>
    <s v="Facilities Maintenance"/>
  </r>
  <r>
    <s v="GJ"/>
    <s v="CU00"/>
    <s v="JRNL00537852"/>
    <s v="CF00-FC400-7830-8870"/>
    <s v="CF00"/>
    <s v="FC400"/>
    <s v="7830"/>
    <x v="0"/>
    <s v=""/>
    <n v="-25.64"/>
    <x v="133"/>
    <x v="10"/>
    <s v="031021"/>
    <s v="JRNL00537852"/>
    <d v="2021-06-30T00:00:00"/>
    <d v="2021-07-02T00:00:00"/>
    <s v="Yes"/>
    <s v="Facilities-FPU"/>
    <s v="Facilities Maintenance"/>
  </r>
  <r>
    <s v="GJ"/>
    <s v="CU00"/>
    <s v="JRNL00537852"/>
    <s v="CF00-FC400-7830-8870"/>
    <s v="CF00"/>
    <s v="FC400"/>
    <s v="7830"/>
    <x v="0"/>
    <s v=""/>
    <n v="-44.91"/>
    <x v="133"/>
    <x v="10"/>
    <s v="031021"/>
    <s v="JRNL00537852"/>
    <d v="2021-06-30T00:00:00"/>
    <d v="2021-07-02T00:00:00"/>
    <s v="Yes"/>
    <s v="Facilities-FPU"/>
    <s v="Facilities Maintenance"/>
  </r>
  <r>
    <s v="GJ"/>
    <s v="CU00"/>
    <s v="JRNL00537852"/>
    <s v="CF00-FC460-7830-8870"/>
    <s v="CF00"/>
    <s v="FC460"/>
    <s v="7830"/>
    <x v="0"/>
    <s v=""/>
    <n v="5"/>
    <x v="133"/>
    <x v="10"/>
    <s v="031021"/>
    <s v="JRNL00537852"/>
    <d v="2021-06-30T00:00:00"/>
    <d v="2021-07-02T00:00:00"/>
    <s v="Yes"/>
    <s v="Facilities-West"/>
    <s v="Facilities Maintenance"/>
  </r>
  <r>
    <s v="GJ"/>
    <s v="CU00"/>
    <s v="JRNL00537852"/>
    <s v="CF00-FC460-7830-8870"/>
    <s v="CF00"/>
    <s v="FC460"/>
    <s v="7830"/>
    <x v="0"/>
    <s v=""/>
    <n v="60.73"/>
    <x v="133"/>
    <x v="10"/>
    <s v="031021"/>
    <s v="JRNL00537852"/>
    <d v="2021-06-30T00:00:00"/>
    <d v="2021-07-02T00:00:00"/>
    <s v="Yes"/>
    <s v="Facilities-West"/>
    <s v="Facilities Maintenance"/>
  </r>
  <r>
    <s v="GJ"/>
    <s v="CU00"/>
    <s v="JRNL00537852"/>
    <s v="CF00-FC460-7830-8870"/>
    <s v="CF00"/>
    <s v="FC460"/>
    <s v="7830"/>
    <x v="0"/>
    <s v=""/>
    <n v="89.71"/>
    <x v="133"/>
    <x v="10"/>
    <s v="031021"/>
    <s v="JRNL00537852"/>
    <d v="2021-06-30T00:00:00"/>
    <d v="2021-07-02T00:00:00"/>
    <s v="Yes"/>
    <s v="Facilities-West"/>
    <s v="Facilities Maintenance"/>
  </r>
  <r>
    <s v="GJ"/>
    <s v="CU00"/>
    <s v="JRNL00537852"/>
    <s v="CF00-FC460-7830-8870"/>
    <s v="CF00"/>
    <s v="FC460"/>
    <s v="7830"/>
    <x v="0"/>
    <s v=""/>
    <n v="25.64"/>
    <x v="133"/>
    <x v="10"/>
    <s v="031021"/>
    <s v="JRNL00537852"/>
    <d v="2021-06-30T00:00:00"/>
    <d v="2021-07-02T00:00:00"/>
    <s v="Yes"/>
    <s v="Facilities-West"/>
    <s v="Facilities Maintenance"/>
  </r>
  <r>
    <s v="GJ"/>
    <s v="CU00"/>
    <s v="JRNL00537852"/>
    <s v="CF00-FC460-7830-8870"/>
    <s v="CF00"/>
    <s v="FC460"/>
    <s v="7830"/>
    <x v="0"/>
    <s v=""/>
    <n v="44.91"/>
    <x v="133"/>
    <x v="10"/>
    <s v="031021"/>
    <s v="JRNL00537852"/>
    <d v="2021-06-30T00:00:00"/>
    <d v="2021-07-02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1200.3800000000001"/>
    <x v="137"/>
    <x v="10"/>
    <s v="FPU10809004"/>
    <s v="JRNL00541780"/>
    <d v="2021-09-30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1200.3800000000001"/>
    <x v="137"/>
    <x v="10"/>
    <s v="FPU10809004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8558.2000000000007"/>
    <x v="123"/>
    <x v="10"/>
    <s v="2002"/>
    <s v="JRNL00541780"/>
    <d v="2021-08-31T00:00:00"/>
    <d v="2021-09-08T00:00:00"/>
    <s v="Yes"/>
    <s v="Facilities-West"/>
    <s v="Facilities Maintenance"/>
  </r>
  <r>
    <s v="AP-ADJ"/>
    <s v="CF00"/>
    <s v="JRNL00533601"/>
    <s v="CF00-FC460-7830-8870"/>
    <s v="CF00"/>
    <s v="FC460"/>
    <s v="7830"/>
    <x v="0"/>
    <s v=""/>
    <n v="-2772"/>
    <x v="132"/>
    <x v="10"/>
    <s v="JRNL00531493"/>
    <s v="JRNL00533601"/>
    <d v="2021-03-31T00:00:00"/>
    <d v="2021-04-08T00:00:00"/>
    <s v="Yes"/>
    <s v="Facilities-West"/>
    <s v="Facilities Maintenance"/>
  </r>
  <r>
    <s v="AP-ADJ"/>
    <s v="CF00"/>
    <s v="JRNL00533601"/>
    <s v="CF00-FC460-7830-8870"/>
    <s v="CF00"/>
    <s v="FC460"/>
    <s v="7830"/>
    <x v="0"/>
    <s v=""/>
    <n v="-1716"/>
    <x v="132"/>
    <x v="10"/>
    <s v="JRNL00531493"/>
    <s v="JRNL00533601"/>
    <d v="2021-03-31T00:00:00"/>
    <d v="2021-04-08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2214.4499999999998"/>
    <x v="138"/>
    <x v="10"/>
    <s v="7711541-001-000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2214.4499999999998"/>
    <x v="138"/>
    <x v="10"/>
    <s v="7711541-001-000"/>
    <s v="JRNL00540018"/>
    <d v="2021-07-31T00:00:00"/>
    <d v="2021-08-04T00:00:00"/>
    <s v="Yes"/>
    <s v="Facilities-West"/>
    <s v="Facilities Maintenance"/>
  </r>
  <r>
    <s v="AP-ACCR"/>
    <s v="CF00"/>
    <s v="JRNL00528477"/>
    <s v="CF00-FC460-7830-8870"/>
    <s v="CF00"/>
    <s v="FC460"/>
    <s v="7830"/>
    <x v="0"/>
    <s v=""/>
    <n v="-20000"/>
    <x v="126"/>
    <x v="10"/>
    <s v="December Estimate"/>
    <s v="JRNL00528471"/>
    <d v="2021-01-31T00:00:00"/>
    <d v="2021-01-14T00:00:00"/>
    <s v="Yes"/>
    <s v="Facilities-West"/>
    <s v="Facilities Maintenance"/>
  </r>
  <r>
    <s v="AP-ADJ"/>
    <s v="CF00"/>
    <s v="JRNL00531344"/>
    <s v="CF00-FC460-7830-8870"/>
    <s v="CF00"/>
    <s v="FC460"/>
    <s v="7830"/>
    <x v="0"/>
    <s v=""/>
    <n v="1959.5"/>
    <x v="4"/>
    <x v="10"/>
    <s v="VO837740"/>
    <s v="JRNL00531344"/>
    <d v="2021-02-28T00:00:00"/>
    <d v="2021-03-06T00:00:00"/>
    <s v="Yes"/>
    <s v="Facilities-West"/>
    <s v="Facilities Maintenance"/>
  </r>
  <r>
    <s v="AP-ACCR"/>
    <s v="CF00"/>
    <s v="JRNL00531813"/>
    <s v="CF00-FC460-7830-8870"/>
    <s v="CF00"/>
    <s v="FC460"/>
    <s v="7830"/>
    <x v="0"/>
    <s v=""/>
    <n v="1869"/>
    <x v="116"/>
    <x v="10"/>
    <s v="113491A"/>
    <s v="JRNL00531813"/>
    <d v="2021-02-28T00:00:00"/>
    <d v="2021-03-09T00:00:00"/>
    <s v="Yes"/>
    <s v="Facilities-West"/>
    <s v="Facilities Maintenance"/>
  </r>
  <r>
    <s v="AP-ACCR"/>
    <s v="CF00"/>
    <s v="JRNL00531813"/>
    <s v="CF00-FC460-7830-8870"/>
    <s v="CF00"/>
    <s v="FC460"/>
    <s v="7830"/>
    <x v="0"/>
    <s v=""/>
    <n v="1300"/>
    <x v="116"/>
    <x v="10"/>
    <s v="113498A"/>
    <s v="JRNL00531813"/>
    <d v="2021-02-28T00:00:00"/>
    <d v="2021-03-09T00:00:00"/>
    <s v="Yes"/>
    <s v="Facilities-West"/>
    <s v="Facilities Maintenance"/>
  </r>
  <r>
    <s v="AP-ACCR"/>
    <s v="CF00"/>
    <s v="JRNL00531823"/>
    <s v="CF00-FC460-7830-8870"/>
    <s v="CF00"/>
    <s v="FC460"/>
    <s v="7830"/>
    <x v="0"/>
    <s v=""/>
    <n v="-1869"/>
    <x v="116"/>
    <x v="10"/>
    <s v="113491A"/>
    <s v="JRNL00531813"/>
    <d v="2021-03-31T00:00:00"/>
    <d v="2021-03-09T00:00:00"/>
    <s v="Yes"/>
    <s v="Facilities-West"/>
    <s v="Facilities Maintenance"/>
  </r>
  <r>
    <s v="AP-ACCR"/>
    <s v="CF00"/>
    <s v="JRNL00531823"/>
    <s v="CF00-FC460-7830-8870"/>
    <s v="CF00"/>
    <s v="FC460"/>
    <s v="7830"/>
    <x v="0"/>
    <s v=""/>
    <n v="-1300"/>
    <x v="116"/>
    <x v="10"/>
    <s v="113498A"/>
    <s v="JRNL00531813"/>
    <d v="2021-03-31T00:00:00"/>
    <d v="2021-03-09T00:00:00"/>
    <s v="Yes"/>
    <s v="Facilities-West"/>
    <s v="Facilities Maintenance"/>
  </r>
  <r>
    <s v="AP-ACCR"/>
    <s v="CF00"/>
    <s v="JRNL00527935"/>
    <s v="CF00-FC460-7830-8870"/>
    <s v="CF00"/>
    <s v="FC460"/>
    <s v="7830"/>
    <x v="0"/>
    <s v=""/>
    <n v="-2200"/>
    <x v="74"/>
    <x v="10"/>
    <s v="630442"/>
    <s v="JRNL00527759"/>
    <d v="2021-01-31T00:00:00"/>
    <d v="2021-01-11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2220.3000000000002"/>
    <x v="92"/>
    <x v="10"/>
    <s v="363069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1822.38"/>
    <x v="92"/>
    <x v="10"/>
    <s v="365149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7611.93"/>
    <x v="92"/>
    <x v="10"/>
    <s v="370385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2220.3000000000002"/>
    <x v="92"/>
    <x v="10"/>
    <s v="363069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1822.38"/>
    <x v="92"/>
    <x v="10"/>
    <s v="365149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7611.93"/>
    <x v="92"/>
    <x v="10"/>
    <s v="370385"/>
    <s v="JRNL00540018"/>
    <d v="2021-08-31T00:00:00"/>
    <d v="2021-08-05T00:00:00"/>
    <s v="Yes"/>
    <s v="Facilities-West"/>
    <s v="Facilities Maintenance"/>
  </r>
  <r>
    <s v="AP-ACCR"/>
    <s v="CF00"/>
    <s v="JRNL00531813"/>
    <s v="CF00-FC460-7830-8870"/>
    <s v="CF00"/>
    <s v="FC460"/>
    <s v="7830"/>
    <x v="0"/>
    <s v=""/>
    <n v="864"/>
    <x v="139"/>
    <x v="10"/>
    <s v="85679"/>
    <s v="JRNL00531813"/>
    <d v="2021-02-28T00:00:00"/>
    <d v="2021-03-09T00:00:00"/>
    <s v="Yes"/>
    <s v="Facilities-West"/>
    <s v="Facilities Maintenance"/>
  </r>
  <r>
    <s v="AP-ACCR"/>
    <s v="CF00"/>
    <s v="JRNL00531823"/>
    <s v="CF00-FC460-7830-8870"/>
    <s v="CF00"/>
    <s v="FC460"/>
    <s v="7830"/>
    <x v="0"/>
    <s v=""/>
    <n v="-864"/>
    <x v="139"/>
    <x v="10"/>
    <s v="85679"/>
    <s v="JRNL00531813"/>
    <d v="2021-03-31T00:00:00"/>
    <d v="2021-03-09T00:00:00"/>
    <s v="Yes"/>
    <s v="Facilities-West"/>
    <s v="Facilities Maintenance"/>
  </r>
  <r>
    <s v="AP-ADJ"/>
    <s v="CF00"/>
    <s v="JRNL00540643"/>
    <s v="CF00-FC460-7830-8870"/>
    <s v="CF00"/>
    <s v="FC460"/>
    <s v="7830"/>
    <x v="0"/>
    <s v=""/>
    <n v="-8565.7199999999993"/>
    <x v="121"/>
    <x v="10"/>
    <s v="113662A"/>
    <s v="JRNL00540643"/>
    <d v="2021-07-31T00:00:00"/>
    <d v="2021-08-09T00:00:00"/>
    <s v="Yes"/>
    <s v="Facilities-West"/>
    <s v="Facilities Maintenance"/>
  </r>
  <r>
    <s v="AP-ADJ"/>
    <s v="CF00"/>
    <s v="JRNL00540643"/>
    <s v="CF00-FC460-7830-8870"/>
    <s v="CF00"/>
    <s v="FC460"/>
    <s v="7830"/>
    <x v="0"/>
    <s v=""/>
    <n v="-140"/>
    <x v="121"/>
    <x v="10"/>
    <s v="113687A"/>
    <s v="JRNL00540643"/>
    <d v="2021-07-31T00:00:00"/>
    <d v="2021-08-09T00:00:00"/>
    <s v="Yes"/>
    <s v="Facilities-West"/>
    <s v="Facilities Maintenance"/>
  </r>
  <r>
    <s v="AP-ADJ"/>
    <s v="CF00"/>
    <s v="JRNL00540647"/>
    <s v="CF00-FC460-7830-8870"/>
    <s v="CF00"/>
    <s v="FC460"/>
    <s v="7830"/>
    <x v="0"/>
    <s v=""/>
    <n v="8565.7199999999993"/>
    <x v="121"/>
    <x v="10"/>
    <s v="113662A"/>
    <s v="JRNL00540643"/>
    <d v="2021-08-31T00:00:00"/>
    <d v="2021-08-09T00:00:00"/>
    <s v="Yes"/>
    <s v="Facilities-West"/>
    <s v="Facilities Maintenance"/>
  </r>
  <r>
    <s v="AP-ADJ"/>
    <s v="CF00"/>
    <s v="JRNL00540647"/>
    <s v="CF00-FC460-7830-8870"/>
    <s v="CF00"/>
    <s v="FC460"/>
    <s v="7830"/>
    <x v="0"/>
    <s v=""/>
    <n v="140"/>
    <x v="121"/>
    <x v="10"/>
    <s v="113687A"/>
    <s v="JRNL00540643"/>
    <d v="2021-08-31T00:00:00"/>
    <d v="2021-08-09T00:00:00"/>
    <s v="Yes"/>
    <s v="Facilities-West"/>
    <s v="Facilities Maintenance"/>
  </r>
  <r>
    <s v="AP-ACCR"/>
    <s v="CF00"/>
    <s v="JRNL00540506"/>
    <s v="CF00-FC460-7830-8870"/>
    <s v="CF00"/>
    <s v="FC460"/>
    <s v="7830"/>
    <x v="0"/>
    <s v=""/>
    <n v="2000"/>
    <x v="92"/>
    <x v="10"/>
    <s v="374310"/>
    <s v="JRNL00540506"/>
    <d v="2021-07-31T00:00:00"/>
    <d v="2021-08-09T00:00:00"/>
    <s v="Yes"/>
    <s v="Facilities-West"/>
    <s v="Facilities Maintenance"/>
  </r>
  <r>
    <s v="AP-ACCR"/>
    <s v="CF00"/>
    <s v="JRNL00540578"/>
    <s v="CF00-FC460-7830-8870"/>
    <s v="CF00"/>
    <s v="FC460"/>
    <s v="7830"/>
    <x v="0"/>
    <s v=""/>
    <n v="-2000"/>
    <x v="92"/>
    <x v="10"/>
    <s v="374310"/>
    <s v="JRNL00540506"/>
    <d v="2021-08-31T00:00:00"/>
    <d v="2021-08-09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1160"/>
    <x v="123"/>
    <x v="10"/>
    <s v="1949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4634.3"/>
    <x v="123"/>
    <x v="10"/>
    <s v="1964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2336.1799999999998"/>
    <x v="123"/>
    <x v="10"/>
    <s v="1965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1160"/>
    <x v="123"/>
    <x v="10"/>
    <s v="1949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4634.3"/>
    <x v="123"/>
    <x v="10"/>
    <s v="1964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2336.1799999999998"/>
    <x v="123"/>
    <x v="10"/>
    <s v="1965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870"/>
    <s v="CF00"/>
    <s v="FC460"/>
    <s v="7830"/>
    <x v="0"/>
    <s v=""/>
    <n v="897.75"/>
    <x v="137"/>
    <x v="10"/>
    <s v="FPU10708003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870"/>
    <s v="CF00"/>
    <s v="FC460"/>
    <s v="7830"/>
    <x v="0"/>
    <s v=""/>
    <n v="-897.75"/>
    <x v="137"/>
    <x v="10"/>
    <s v="FPU10708003"/>
    <s v="JRNL00540018"/>
    <d v="2021-08-31T00:00:00"/>
    <d v="2021-08-05T00:00:00"/>
    <s v="Yes"/>
    <s v="Facilities-West"/>
    <s v="Facilities Maintenance"/>
  </r>
  <r>
    <s v="AP-ACCR"/>
    <s v="CF00"/>
    <s v="JRNL00548811"/>
    <s v="CF00-FC460-7830-8870"/>
    <s v="CF00"/>
    <s v="FC460"/>
    <s v="7830"/>
    <x v="0"/>
    <s v=""/>
    <n v="189.4"/>
    <x v="140"/>
    <x v="10"/>
    <s v="431924"/>
    <s v="JRNL00548811"/>
    <d v="2021-12-31T00:00:00"/>
    <d v="2022-01-11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2137.5"/>
    <x v="121"/>
    <x v="10"/>
    <s v="113692A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280"/>
    <x v="121"/>
    <x v="10"/>
    <s v="113693A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2588"/>
    <x v="121"/>
    <x v="10"/>
    <s v="113698A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70"/>
    <s v="CF00"/>
    <s v="FC460"/>
    <s v="7830"/>
    <x v="0"/>
    <s v=""/>
    <n v="420"/>
    <x v="121"/>
    <x v="10"/>
    <s v="113705A"/>
    <s v="JRNL00541780"/>
    <d v="2021-08-31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2137.5"/>
    <x v="121"/>
    <x v="10"/>
    <s v="113692A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280"/>
    <x v="121"/>
    <x v="10"/>
    <s v="113693A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2588"/>
    <x v="121"/>
    <x v="10"/>
    <s v="113698A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70"/>
    <s v="CF00"/>
    <s v="FC460"/>
    <s v="7830"/>
    <x v="0"/>
    <s v=""/>
    <n v="-420"/>
    <x v="121"/>
    <x v="10"/>
    <s v="113705A"/>
    <s v="JRNL00541780"/>
    <d v="2021-09-30T00:00:00"/>
    <d v="2021-09-08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2722"/>
    <x v="116"/>
    <x v="10"/>
    <s v="113420A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1556"/>
    <x v="116"/>
    <x v="10"/>
    <s v="113424A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6000"/>
    <x v="116"/>
    <x v="10"/>
    <s v="113427A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3505"/>
    <x v="116"/>
    <x v="10"/>
    <s v="113430A"/>
    <s v="JRNL00529451"/>
    <d v="2021-02-28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2722"/>
    <x v="116"/>
    <x v="10"/>
    <s v="113420A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1556"/>
    <x v="116"/>
    <x v="10"/>
    <s v="113424A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6000"/>
    <x v="116"/>
    <x v="10"/>
    <s v="113427A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3505"/>
    <x v="116"/>
    <x v="10"/>
    <s v="113430A"/>
    <s v="JRNL00529451"/>
    <d v="2021-01-31T00:00:00"/>
    <d v="2021-02-10T00:00:00"/>
    <s v="Yes"/>
    <s v="Facilities-West"/>
    <s v="Facilities Maintenance"/>
  </r>
  <r>
    <s v="SYS-AP"/>
    <s v="FC00"/>
    <s v="JRNL00545905"/>
    <s v="CF00-FC460-7830-8870"/>
    <s v="CF00"/>
    <s v="FC460"/>
    <s v="7830"/>
    <x v="0"/>
    <s v=""/>
    <n v="4400"/>
    <x v="141"/>
    <x v="7"/>
    <s v="667636"/>
    <s v="VO886715"/>
    <d v="2021-11-11T00:00:00"/>
    <d v="2021-11-12T00:00:00"/>
    <s v="Yes"/>
    <s v="Facilities-West"/>
    <s v="Facilities Maintenance"/>
  </r>
  <r>
    <s v="SYS-AP"/>
    <s v="FC00"/>
    <s v="JRNL00534093"/>
    <s v="CF00-FC460-7830-8870"/>
    <s v="CF00"/>
    <s v="FC460"/>
    <s v="7830"/>
    <x v="0"/>
    <s v=""/>
    <n v="562.5"/>
    <x v="142"/>
    <x v="0"/>
    <s v="113560A"/>
    <s v="VO849203"/>
    <d v="2021-04-19T00:00:00"/>
    <d v="2021-04-20T00:00:00"/>
    <s v="Yes"/>
    <s v="Facilities-West"/>
    <s v="Facilities Maintenance"/>
  </r>
  <r>
    <s v="SYS-AP"/>
    <s v="FC00"/>
    <s v="JRNL00543535"/>
    <s v="CF00-FC460-7830-8870"/>
    <s v="CF00"/>
    <s v="FC460"/>
    <s v="7830"/>
    <x v="0"/>
    <s v=""/>
    <n v="12380.4"/>
    <x v="143"/>
    <x v="1"/>
    <s v="2042"/>
    <s v="VO879807"/>
    <d v="2021-10-05T00:00:00"/>
    <d v="2021-10-06T00:00:00"/>
    <s v="Yes"/>
    <s v="Facilities-West"/>
    <s v="Facilities Maintenance"/>
  </r>
  <r>
    <s v="SYS-AP"/>
    <s v="FC00"/>
    <s v="JRNL00534756"/>
    <s v="CF00-FC460-7830-8870"/>
    <s v="CF00"/>
    <s v="FC460"/>
    <s v="7830"/>
    <x v="0"/>
    <s v=""/>
    <n v="2214.2800000000002"/>
    <x v="144"/>
    <x v="3"/>
    <s v="316004"/>
    <s v="VO852031"/>
    <d v="2021-05-03T00:00:00"/>
    <d v="2021-05-04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5400"/>
    <x v="145"/>
    <x v="10"/>
    <s v="630252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870"/>
    <s v="CF00"/>
    <s v="FC460"/>
    <s v="7830"/>
    <x v="0"/>
    <s v=""/>
    <n v="-1480"/>
    <x v="145"/>
    <x v="10"/>
    <s v="632323"/>
    <s v="JRNL00529451"/>
    <d v="2021-02-28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5400"/>
    <x v="145"/>
    <x v="10"/>
    <s v="630252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870"/>
    <s v="CF00"/>
    <s v="FC460"/>
    <s v="7830"/>
    <x v="0"/>
    <s v=""/>
    <n v="1480"/>
    <x v="145"/>
    <x v="10"/>
    <s v="632323"/>
    <s v="JRNL00529451"/>
    <d v="2021-01-31T00:00:00"/>
    <d v="2021-02-10T00:00:00"/>
    <s v="Yes"/>
    <s v="Facilities-West"/>
    <s v="Facilities Maintenance"/>
  </r>
  <r>
    <s v="AP-ACCR"/>
    <s v="CF00"/>
    <s v="JRNL00528336"/>
    <s v="CF00-FC460-7830-8870"/>
    <s v="CF00"/>
    <s v="FC460"/>
    <s v="7830"/>
    <x v="0"/>
    <s v=""/>
    <n v="-5000"/>
    <x v="116"/>
    <x v="10"/>
    <s v="113381A"/>
    <s v="JRNL00528275"/>
    <d v="2021-01-31T00:00:00"/>
    <d v="2021-01-13T00:00:00"/>
    <s v="Yes"/>
    <s v="Facilities-West"/>
    <s v="Facilities Maintenance"/>
  </r>
  <r>
    <s v="SYS-AP"/>
    <s v="FC00"/>
    <s v="JRNL00531904"/>
    <s v="CF00-FC460-7830-8890"/>
    <s v="CF00"/>
    <s v="FC460"/>
    <s v="7830"/>
    <x v="1"/>
    <s v=""/>
    <n v="3940"/>
    <x v="146"/>
    <x v="0"/>
    <s v="113493A"/>
    <s v="VO840469"/>
    <d v="2021-03-09T00:00:00"/>
    <d v="2021-03-10T00:00:00"/>
    <s v="Yes"/>
    <s v="Facilities-West"/>
    <s v="Facilities Maintenance"/>
  </r>
  <r>
    <s v="SYS-AP"/>
    <s v="FC00"/>
    <s v="JRNL00545905"/>
    <s v="CF00-FC460-7830-8890"/>
    <s v="CF00"/>
    <s v="FC460"/>
    <s v="7830"/>
    <x v="1"/>
    <s v=""/>
    <n v="2339.88"/>
    <x v="100"/>
    <x v="0"/>
    <s v="113795A"/>
    <s v="VO886739"/>
    <d v="2021-11-11T00:00:00"/>
    <d v="2021-11-12T00:00:00"/>
    <s v="Yes"/>
    <s v="Facilities-West"/>
    <s v="Facilities Maintenance"/>
  </r>
  <r>
    <s v="SYS-AP"/>
    <s v="FC00"/>
    <s v="JRNL00541507"/>
    <s v="CF00-FC460-7830-8890"/>
    <s v="CF00"/>
    <s v="FC460"/>
    <s v="7830"/>
    <x v="1"/>
    <s v=""/>
    <n v="653.54999999999995"/>
    <x v="147"/>
    <x v="12"/>
    <s v="1123877"/>
    <s v="VO874286"/>
    <d v="2021-09-01T00:00:00"/>
    <d v="2021-09-02T00:00:00"/>
    <s v="Yes"/>
    <s v="Facilities-West"/>
    <s v="Facilities Maintenance"/>
  </r>
  <r>
    <s v="SYS-AP"/>
    <s v="FC00"/>
    <s v="JRNL00547489"/>
    <s v="CF00-FC460-7830-8890"/>
    <s v="CF00"/>
    <s v="FC460"/>
    <s v="7830"/>
    <x v="1"/>
    <s v=""/>
    <n v="2729.57"/>
    <x v="148"/>
    <x v="12"/>
    <s v="1124636"/>
    <s v="VO892889"/>
    <d v="2021-12-14T00:00:00"/>
    <d v="2021-12-15T00:00:00"/>
    <s v="Yes"/>
    <s v="Facilities-West"/>
    <s v="Facilities Maintenance"/>
  </r>
  <r>
    <s v="SYS-AP"/>
    <s v="FC00"/>
    <s v="JRNL00532841"/>
    <s v="CF00-FC460-7830-8890"/>
    <s v="CF00"/>
    <s v="FC460"/>
    <s v="7830"/>
    <x v="1"/>
    <s v=""/>
    <n v="508.88"/>
    <x v="149"/>
    <x v="12"/>
    <s v="1122570"/>
    <s v="VO845762"/>
    <d v="2021-04-01T00:00:00"/>
    <d v="2021-04-01T00:00:00"/>
    <s v="Yes"/>
    <s v="Facilities-West"/>
    <s v="Facilities Maintenance"/>
  </r>
  <r>
    <s v="SYS-AP"/>
    <s v="FC00"/>
    <s v="JRNL00542837"/>
    <s v="CF00-FC460-7830-8890"/>
    <s v="CF00"/>
    <s v="FC460"/>
    <s v="7830"/>
    <x v="1"/>
    <s v=""/>
    <n v="710.98"/>
    <x v="150"/>
    <x v="12"/>
    <s v="1124015"/>
    <s v="VO878462"/>
    <d v="2021-09-28T00:00:00"/>
    <d v="2021-09-29T00:00:00"/>
    <s v="Yes"/>
    <s v="Facilities-West"/>
    <s v="Facilities Maintenance"/>
  </r>
  <r>
    <s v="SYS-AP"/>
    <s v="FC00"/>
    <s v="JRNL00544048"/>
    <s v="CF00-FC460-7830-8890"/>
    <s v="CF00"/>
    <s v="FC460"/>
    <s v="7830"/>
    <x v="1"/>
    <s v=""/>
    <n v="490.72"/>
    <x v="151"/>
    <x v="12"/>
    <s v="1124156"/>
    <s v="VO880436"/>
    <d v="2021-10-08T00:00:00"/>
    <d v="2021-10-11T00:00:00"/>
    <s v="Yes"/>
    <s v="Facilities-West"/>
    <s v="Facilities Maintenance"/>
  </r>
  <r>
    <s v="AP-ACCR"/>
    <s v="CF00"/>
    <s v="JRNL00541780"/>
    <s v="CF00-FC460-7830-8890"/>
    <s v="CF00"/>
    <s v="FC460"/>
    <s v="7830"/>
    <x v="1"/>
    <s v=""/>
    <n v="887.59"/>
    <x v="152"/>
    <x v="10"/>
    <s v="1123876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890"/>
    <s v="CF00"/>
    <s v="FC460"/>
    <s v="7830"/>
    <x v="1"/>
    <s v=""/>
    <n v="653.54999999999995"/>
    <x v="152"/>
    <x v="10"/>
    <s v="1123877"/>
    <s v="JRNL00541780"/>
    <d v="2021-08-31T00:00:00"/>
    <d v="2021-09-08T00:00:00"/>
    <s v="Yes"/>
    <s v="Facilities-West"/>
    <s v="Facilities Maintenance"/>
  </r>
  <r>
    <s v="AP-ACCR"/>
    <s v="CF00"/>
    <s v="JRNL00541913"/>
    <s v="CF00-FC460-7830-8890"/>
    <s v="CF00"/>
    <s v="FC460"/>
    <s v="7830"/>
    <x v="1"/>
    <s v=""/>
    <n v="-887.59"/>
    <x v="152"/>
    <x v="10"/>
    <s v="1123876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890"/>
    <s v="CF00"/>
    <s v="FC460"/>
    <s v="7830"/>
    <x v="1"/>
    <s v=""/>
    <n v="-653.54999999999995"/>
    <x v="152"/>
    <x v="10"/>
    <s v="1123877"/>
    <s v="JRNL00541780"/>
    <d v="2021-09-30T00:00:00"/>
    <d v="2021-09-08T00:00:00"/>
    <s v="Yes"/>
    <s v="Facilities-West"/>
    <s v="Facilities Maintenance"/>
  </r>
  <r>
    <s v="AP-ACCR"/>
    <s v="CF00"/>
    <s v="JRNL00531813"/>
    <s v="CF00-FC460-7830-8890"/>
    <s v="CF00"/>
    <s v="FC460"/>
    <s v="7830"/>
    <x v="1"/>
    <s v=""/>
    <n v="3940"/>
    <x v="116"/>
    <x v="10"/>
    <s v="113493A"/>
    <s v="JRNL00531813"/>
    <d v="2021-02-28T00:00:00"/>
    <d v="2021-03-09T00:00:00"/>
    <s v="Yes"/>
    <s v="Facilities-West"/>
    <s v="Facilities Maintenance"/>
  </r>
  <r>
    <s v="AP-ACCR"/>
    <s v="CF00"/>
    <s v="JRNL00531823"/>
    <s v="CF00-FC460-7830-8890"/>
    <s v="CF00"/>
    <s v="FC460"/>
    <s v="7830"/>
    <x v="1"/>
    <s v=""/>
    <n v="-3940"/>
    <x v="116"/>
    <x v="10"/>
    <s v="113493A"/>
    <s v="JRNL00531813"/>
    <d v="2021-03-31T00:00:00"/>
    <d v="2021-03-09T00:00:00"/>
    <s v="Yes"/>
    <s v="Facilities-West"/>
    <s v="Facilities Maintenance"/>
  </r>
  <r>
    <s v="AP-ACCR"/>
    <s v="CF00"/>
    <s v="JRNL00533061"/>
    <s v="CF00-FC460-7830-8890"/>
    <s v="CF00"/>
    <s v="FC460"/>
    <s v="7830"/>
    <x v="1"/>
    <s v=""/>
    <n v="508.88"/>
    <x v="153"/>
    <x v="10"/>
    <s v="1122570"/>
    <s v="JRNL00533061"/>
    <d v="2021-03-31T00:00:00"/>
    <d v="2021-04-06T00:00:00"/>
    <s v="Yes"/>
    <s v="Facilities-West"/>
    <s v="Facilities Maintenance"/>
  </r>
  <r>
    <s v="AP-ACCR"/>
    <s v="CF00"/>
    <s v="JRNL00533262"/>
    <s v="CF00-FC460-7830-8890"/>
    <s v="CF00"/>
    <s v="FC460"/>
    <s v="7830"/>
    <x v="1"/>
    <s v=""/>
    <n v="-508.88"/>
    <x v="153"/>
    <x v="10"/>
    <s v="1122570"/>
    <s v="JRNL00533061"/>
    <d v="2021-04-30T00:00:00"/>
    <d v="2021-04-06T00:00:00"/>
    <s v="Yes"/>
    <s v="Facilities-West"/>
    <s v="Facilities Maintenance"/>
  </r>
  <r>
    <s v="SYS-AP"/>
    <s v="FC00"/>
    <s v="JRNL00541507"/>
    <s v="CF00-FC460-7830-8890"/>
    <s v="CF00"/>
    <s v="FC460"/>
    <s v="7830"/>
    <x v="1"/>
    <s v=""/>
    <n v="887.59"/>
    <x v="147"/>
    <x v="12"/>
    <s v="1123876"/>
    <s v="VO874288"/>
    <d v="2021-09-01T00:00:00"/>
    <d v="2021-09-02T00:00:00"/>
    <s v="Yes"/>
    <s v="Facilities-West"/>
    <s v="Facilities Maintenance"/>
  </r>
  <r>
    <s v="SYS-AP"/>
    <s v="FC00"/>
    <s v="JRNL00539097"/>
    <s v="CF00-FC460-7830-8900"/>
    <s v="CF00"/>
    <s v="FC460"/>
    <s v="7830"/>
    <x v="2"/>
    <s v=""/>
    <n v="509.13"/>
    <x v="154"/>
    <x v="13"/>
    <s v="2021-3092"/>
    <s v="VO865440"/>
    <d v="2021-07-14T00:00:00"/>
    <d v="2021-07-15T00:00:00"/>
    <s v="Yes"/>
    <s v="Facilities-West"/>
    <s v="Facilities Maintenance"/>
  </r>
  <r>
    <s v="SYS-AP"/>
    <s v="FC00"/>
    <s v="JRNL00532841"/>
    <s v="CF00-FC460-7830-8900"/>
    <s v="CF00"/>
    <s v="FC460"/>
    <s v="7830"/>
    <x v="2"/>
    <s v=""/>
    <n v="508.88"/>
    <x v="155"/>
    <x v="12"/>
    <s v="1122570"/>
    <s v="VO845762"/>
    <d v="2021-04-01T00:00:00"/>
    <d v="2021-04-01T00:00:00"/>
    <s v="Yes"/>
    <s v="Facilities-West"/>
    <s v="Facilities Maintenance"/>
  </r>
  <r>
    <s v="SYS-AP"/>
    <s v="FC00"/>
    <s v="JRNL00535613"/>
    <s v="CF00-FC460-7830-8900"/>
    <s v="CF00"/>
    <s v="FC460"/>
    <s v="7830"/>
    <x v="2"/>
    <s v=""/>
    <n v="467.74"/>
    <x v="156"/>
    <x v="13"/>
    <s v="2021-3017"/>
    <s v="VO853126"/>
    <d v="2021-05-10T00:00:00"/>
    <d v="2021-05-11T00:00:00"/>
    <s v="Yes"/>
    <s v="Facilities-West"/>
    <s v="Facilities Maintenance"/>
  </r>
  <r>
    <s v="SYS-AP"/>
    <s v="FC00"/>
    <s v="JRNL00542326"/>
    <s v="CF00-FC460-7830-8900"/>
    <s v="CF00"/>
    <s v="FC460"/>
    <s v="7830"/>
    <x v="2"/>
    <s v=""/>
    <n v="65.209999999999994"/>
    <x v="157"/>
    <x v="13"/>
    <s v="2021-3169"/>
    <s v="VO875613"/>
    <d v="2021-09-13T00:00:00"/>
    <d v="2021-09-14T00:00:00"/>
    <s v="Yes"/>
    <s v="Facilities-West"/>
    <s v="Facilities Maintenance"/>
  </r>
  <r>
    <s v="SYS-AP"/>
    <s v="FC00"/>
    <s v="JRNL00535889"/>
    <s v="CF00-FC460-7830-8900"/>
    <s v="CF00"/>
    <s v="FC460"/>
    <s v="7830"/>
    <x v="2"/>
    <s v=""/>
    <n v="3580"/>
    <x v="158"/>
    <x v="0"/>
    <s v="113590A"/>
    <s v="VO855550"/>
    <d v="2021-05-20T00:00:00"/>
    <d v="2021-05-21T00:00:00"/>
    <s v="Yes"/>
    <s v="Facilities-West"/>
    <s v="Facilities Maintenance"/>
  </r>
  <r>
    <s v="SYS-AP"/>
    <s v="FC00"/>
    <s v="JRNL00544119"/>
    <s v="CF00-FC460-7830-8900"/>
    <s v="CF00"/>
    <s v="FC460"/>
    <s v="7830"/>
    <x v="2"/>
    <s v=""/>
    <n v="1350.79"/>
    <x v="159"/>
    <x v="13"/>
    <s v="2021-3215"/>
    <s v="VO880922"/>
    <d v="2021-10-12T00:00:00"/>
    <d v="2021-10-13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60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60"/>
    <x v="10"/>
    <s v=""/>
    <s v="JRNL00528631"/>
    <d v="2021-01-31T00:00:00"/>
    <d v="2021-02-02T00:00:00"/>
    <s v="Yes"/>
    <s v="Facilities-West"/>
    <s v="Facilities Maintenance"/>
  </r>
  <r>
    <s v="SYS-AP"/>
    <s v="FC00"/>
    <s v="JRNL00544048"/>
    <s v="CF00-FC460-7830-8900"/>
    <s v="CF00"/>
    <s v="FC460"/>
    <s v="7830"/>
    <x v="2"/>
    <s v=""/>
    <n v="490.73"/>
    <x v="161"/>
    <x v="12"/>
    <s v="1124156"/>
    <s v="VO880436"/>
    <d v="2021-10-08T00:00:00"/>
    <d v="2021-10-11T00:00:00"/>
    <s v="Yes"/>
    <s v="Facilities-West"/>
    <s v="Facilities Maintenance"/>
  </r>
  <r>
    <s v="SYS-AP"/>
    <s v="FC00"/>
    <s v="JRNL00537700"/>
    <s v="CF00-FC460-7830-8900"/>
    <s v="CF00"/>
    <s v="FC460"/>
    <s v="7830"/>
    <x v="2"/>
    <s v=""/>
    <n v="242.08"/>
    <x v="162"/>
    <x v="12"/>
    <s v="1123382"/>
    <s v="VO861855"/>
    <d v="2021-06-23T00:00:00"/>
    <d v="2021-06-24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63"/>
    <x v="10"/>
    <s v=""/>
    <s v="JRNL00528631"/>
    <d v="2021-01-31T00:00:00"/>
    <d v="2021-02-02T00:00:00"/>
    <s v="Yes"/>
    <s v="Facilities-West"/>
    <s v="Facilities Maintenance"/>
  </r>
  <r>
    <s v="SYS-AP"/>
    <s v="FC00"/>
    <s v="JRNL00530035"/>
    <s v="CF00-FC460-7830-8900"/>
    <s v="CF00"/>
    <s v="FC460"/>
    <s v="7830"/>
    <x v="2"/>
    <s v=""/>
    <n v="1982.74"/>
    <x v="164"/>
    <x v="14"/>
    <s v="185515"/>
    <s v="VO834357"/>
    <d v="2021-02-10T00:00:00"/>
    <d v="2021-02-11T00:00:00"/>
    <s v="Yes"/>
    <s v="Facilities-West"/>
    <s v="Facilities Maintenance"/>
  </r>
  <r>
    <s v="SYS-AP"/>
    <s v="FC00"/>
    <s v="JRNL00533955"/>
    <s v="CF00-FC460-7830-8900"/>
    <s v="CF00"/>
    <s v="FC460"/>
    <s v="7830"/>
    <x v="2"/>
    <s v=""/>
    <n v="299.69"/>
    <x v="165"/>
    <x v="13"/>
    <s v="2021-2989"/>
    <s v="VO848156"/>
    <d v="2021-04-14T00:00:00"/>
    <d v="2021-04-15T00:00:00"/>
    <s v="Yes"/>
    <s v="Facilities-West"/>
    <s v="Facilities Maintenance"/>
  </r>
  <r>
    <s v="SYS-AP"/>
    <s v="FC00"/>
    <s v="JRNL00541961"/>
    <s v="CF00-FC460-7830-8900"/>
    <s v="CF00"/>
    <s v="FC460"/>
    <s v="7830"/>
    <x v="2"/>
    <s v=""/>
    <n v="346.86"/>
    <x v="166"/>
    <x v="12"/>
    <s v="1123857"/>
    <s v="VO874864"/>
    <d v="2021-09-08T00:00:00"/>
    <d v="2021-09-09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67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67"/>
    <x v="10"/>
    <s v=""/>
    <s v="JRNL00528631"/>
    <d v="2021-02-28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68"/>
    <x v="10"/>
    <s v=""/>
    <s v="JRNL00528631"/>
    <d v="2021-02-28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69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68"/>
    <x v="10"/>
    <s v=""/>
    <s v="JRNL00528631"/>
    <d v="2021-01-31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69"/>
    <x v="10"/>
    <s v=""/>
    <s v="JRNL00528631"/>
    <d v="2021-01-31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70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70"/>
    <x v="10"/>
    <s v=""/>
    <s v="JRNL00528631"/>
    <d v="2021-02-28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940000000000001"/>
    <x v="171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940000000000001"/>
    <x v="171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8.149999999999999"/>
    <x v="172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8.149999999999999"/>
    <x v="172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63"/>
    <x v="10"/>
    <s v=""/>
    <s v="JRNL00528631"/>
    <d v="2021-02-28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73"/>
    <x v="10"/>
    <s v=""/>
    <s v="JRNL00528631"/>
    <d v="2021-02-28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60"/>
    <x v="10"/>
    <s v=""/>
    <s v="JRNL00526841"/>
    <d v="2021-01-31T00:00:00"/>
    <d v="2021-01-05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73"/>
    <x v="10"/>
    <s v=""/>
    <s v="JRNL00528631"/>
    <d v="2021-01-31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74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70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63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72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73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68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69"/>
    <x v="10"/>
    <s v=""/>
    <s v="JRNL00526841"/>
    <d v="2021-01-31T00:00:00"/>
    <d v="2021-01-05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71"/>
    <x v="10"/>
    <s v=""/>
    <s v="JRNL00526841"/>
    <d v="2021-01-31T00:00:00"/>
    <d v="2021-01-05T00:00:00"/>
    <s v="Yes"/>
    <s v="Facilities-West"/>
    <s v="Facilities Maintenance"/>
  </r>
  <r>
    <s v="AP-ACCR"/>
    <s v="CF00"/>
    <s v="JRNL00541780"/>
    <s v="CF00-FC460-7830-8900"/>
    <s v="CF00"/>
    <s v="FC460"/>
    <s v="7830"/>
    <x v="2"/>
    <s v=""/>
    <n v="346.86"/>
    <x v="152"/>
    <x v="10"/>
    <s v="1123857"/>
    <s v="JRNL00541780"/>
    <d v="2021-08-31T00:00:00"/>
    <d v="2021-09-08T00:00:00"/>
    <s v="Yes"/>
    <s v="Facilities-West"/>
    <s v="Facilities Maintenance"/>
  </r>
  <r>
    <s v="AP-ACCR"/>
    <s v="CF00"/>
    <s v="JRNL00541913"/>
    <s v="CF00-FC460-7830-8900"/>
    <s v="CF00"/>
    <s v="FC460"/>
    <s v="7830"/>
    <x v="2"/>
    <s v=""/>
    <n v="-346.86"/>
    <x v="152"/>
    <x v="10"/>
    <s v="1123857"/>
    <s v="JRNL00541780"/>
    <d v="2021-09-30T00:00:00"/>
    <d v="2021-09-08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9.45"/>
    <x v="175"/>
    <x v="10"/>
    <s v=""/>
    <s v="JRNL00526841"/>
    <d v="2021-01-31T00:00:00"/>
    <d v="2021-01-05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60"/>
    <x v="10"/>
    <s v="990041959X01132021"/>
    <s v="JRNL00528626"/>
    <d v="2021-01-31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73"/>
    <x v="174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73"/>
    <x v="174"/>
    <x v="10"/>
    <s v=""/>
    <s v="JRNL00528631"/>
    <d v="2021-02-28T00:00:00"/>
    <d v="2021-02-02T00:00:00"/>
    <s v="Yes"/>
    <s v="Facilities-West"/>
    <s v="Facilities Maintenance"/>
  </r>
  <r>
    <s v="AP-ACCR"/>
    <s v="CF00"/>
    <s v="JRNL00545328"/>
    <s v="CF00-FC460-7830-8900"/>
    <s v="CF00"/>
    <s v="FC460"/>
    <s v="7830"/>
    <x v="2"/>
    <s v=""/>
    <n v="-45.96"/>
    <x v="176"/>
    <x v="10"/>
    <s v="2021-3192"/>
    <s v="JRNL00545145"/>
    <d v="2021-11-30T00:00:00"/>
    <d v="2021-11-04T00:00:00"/>
    <s v="Yes"/>
    <s v="Facilities-West"/>
    <s v="Facilities Maintenance"/>
  </r>
  <r>
    <s v="AP-ACCR"/>
    <s v="CF00"/>
    <s v="JRNL00545145"/>
    <s v="CF00-FC460-7830-8900"/>
    <s v="CF00"/>
    <s v="FC460"/>
    <s v="7830"/>
    <x v="2"/>
    <s v=""/>
    <n v="45.96"/>
    <x v="176"/>
    <x v="10"/>
    <s v="2021-3192"/>
    <s v="JRNL00545145"/>
    <d v="2021-10-31T00:00:00"/>
    <d v="2021-11-04T00:00:00"/>
    <s v="Yes"/>
    <s v="Facilities-West"/>
    <s v="Facilities Maintenance"/>
  </r>
  <r>
    <s v="AP-ACCR"/>
    <s v="CF00"/>
    <s v="JRNL00534973"/>
    <s v="CF00-FC460-7830-8900"/>
    <s v="CF00"/>
    <s v="FC460"/>
    <s v="7830"/>
    <x v="2"/>
    <s v=""/>
    <n v="467.74"/>
    <x v="176"/>
    <x v="10"/>
    <s v="2021-3017"/>
    <s v="JRNL00534973"/>
    <d v="2021-04-30T00:00:00"/>
    <d v="2021-05-06T00:00:00"/>
    <s v="Yes"/>
    <s v="Facilities-West"/>
    <s v="Facilities Maintenance"/>
  </r>
  <r>
    <s v="AP-ACCR"/>
    <s v="CF00"/>
    <s v="JRNL00535212"/>
    <s v="CF00-FC460-7830-8900"/>
    <s v="CF00"/>
    <s v="FC460"/>
    <s v="7830"/>
    <x v="2"/>
    <s v=""/>
    <n v="-467.74"/>
    <x v="176"/>
    <x v="10"/>
    <s v="2021-3017"/>
    <s v="JRNL00534973"/>
    <d v="2021-05-31T00:00:00"/>
    <d v="2021-05-06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7.73"/>
    <x v="167"/>
    <x v="10"/>
    <s v=""/>
    <s v="JRNL00526841"/>
    <d v="2021-01-31T00:00:00"/>
    <d v="2021-01-05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68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69"/>
    <x v="10"/>
    <s v="990041959X01132021"/>
    <s v="JRNL00528626"/>
    <d v="2021-01-31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8.989999999999998"/>
    <x v="177"/>
    <x v="10"/>
    <s v=""/>
    <s v="JRNL00526841"/>
    <d v="2021-01-31T00:00:00"/>
    <d v="2021-01-05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7.940000000000001"/>
    <x v="177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7.940000000000001"/>
    <x v="177"/>
    <x v="10"/>
    <s v=""/>
    <s v="JRNL00528631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8.149999999999999"/>
    <x v="172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70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73"/>
    <x v="10"/>
    <s v="990041959X01132021"/>
    <s v="JRNL00528626"/>
    <d v="2021-01-31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9.87"/>
    <x v="178"/>
    <x v="10"/>
    <s v=""/>
    <s v="JRNL00526841"/>
    <d v="2021-01-31T00:00:00"/>
    <d v="2021-01-05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9.87"/>
    <x v="178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9.87"/>
    <x v="178"/>
    <x v="10"/>
    <s v=""/>
    <s v="JRNL00528631"/>
    <d v="2021-01-31T00:00:00"/>
    <d v="2021-02-02T00:00:00"/>
    <s v="Yes"/>
    <s v="Facilities-West"/>
    <s v="Facilities Maintenance"/>
  </r>
  <r>
    <s v="AP-ACCR"/>
    <s v="CF00"/>
    <s v="JRNL00529834"/>
    <s v="CF00-FC460-7830-8900"/>
    <s v="CF00"/>
    <s v="FC460"/>
    <s v="7830"/>
    <x v="2"/>
    <s v=""/>
    <n v="1982.74"/>
    <x v="179"/>
    <x v="10"/>
    <s v="185515"/>
    <s v="JRNL00529834"/>
    <d v="2021-01-31T00:00:00"/>
    <d v="2021-02-12T00:00:00"/>
    <s v="Yes"/>
    <s v="Facilities-West"/>
    <s v="Facilities Maintenance"/>
  </r>
  <r>
    <s v="AP-ACCR"/>
    <s v="CF00"/>
    <s v="JRNL00530095"/>
    <s v="CF00-FC460-7830-8900"/>
    <s v="CF00"/>
    <s v="FC460"/>
    <s v="7830"/>
    <x v="2"/>
    <s v=""/>
    <n v="-1982.74"/>
    <x v="179"/>
    <x v="10"/>
    <s v="185515"/>
    <s v="JRNL00529834"/>
    <d v="2021-02-28T00:00:00"/>
    <d v="2021-02-1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63"/>
    <x v="10"/>
    <s v="990041959X01132021"/>
    <s v="JRNL00528626"/>
    <d v="2021-01-31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19.66"/>
    <x v="180"/>
    <x v="10"/>
    <s v=""/>
    <s v="JRNL00526841"/>
    <d v="2021-01-31T00:00:00"/>
    <d v="2021-01-05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20.71"/>
    <x v="180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20.71"/>
    <x v="180"/>
    <x v="10"/>
    <s v=""/>
    <s v="JRNL00528631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940000000000001"/>
    <x v="171"/>
    <x v="10"/>
    <s v="990041959X01132021"/>
    <s v="JRNL00528626"/>
    <d v="2021-01-31T00:00:00"/>
    <d v="2021-02-02T00:00:00"/>
    <s v="Yes"/>
    <s v="Facilities-West"/>
    <s v="Facilities Maintenance"/>
  </r>
  <r>
    <s v="AP-ACCR"/>
    <s v="CU00"/>
    <s v="JRNL00527360"/>
    <s v="CF00-FC460-7830-8900"/>
    <s v="CF00"/>
    <s v="FC460"/>
    <s v="7830"/>
    <x v="2"/>
    <s v=""/>
    <n v="-20.079999999999998"/>
    <x v="181"/>
    <x v="10"/>
    <s v=""/>
    <s v="JRNL00526841"/>
    <d v="2021-01-31T00:00:00"/>
    <d v="2021-01-05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9.87"/>
    <x v="181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9.87"/>
    <x v="181"/>
    <x v="10"/>
    <s v=""/>
    <s v="JRNL00528631"/>
    <d v="2021-01-31T00:00:00"/>
    <d v="2021-02-02T00:00:00"/>
    <s v="Yes"/>
    <s v="Facilities-West"/>
    <s v="Facilities Maintenance"/>
  </r>
  <r>
    <s v="AP-ACCR"/>
    <s v="CU00"/>
    <s v="JRNL00529216"/>
    <s v="CF00-FC460-7830-8900"/>
    <s v="CF00"/>
    <s v="FC460"/>
    <s v="7830"/>
    <x v="2"/>
    <s v=""/>
    <n v="-19.45"/>
    <x v="175"/>
    <x v="10"/>
    <s v=""/>
    <s v="JRNL00528631"/>
    <d v="2021-02-28T00:00:00"/>
    <d v="2021-02-02T00:00:00"/>
    <s v="Yes"/>
    <s v="Facilities-West"/>
    <s v="Facilities Maintenance"/>
  </r>
  <r>
    <s v="AP-ACCR"/>
    <s v="CU00"/>
    <s v="JRNL00528631"/>
    <s v="CF00-FC460-7830-8900"/>
    <s v="CF00"/>
    <s v="FC460"/>
    <s v="7830"/>
    <x v="2"/>
    <s v=""/>
    <n v="19.45"/>
    <x v="175"/>
    <x v="10"/>
    <s v=""/>
    <s v="JRNL00528631"/>
    <d v="2021-01-31T00:00:00"/>
    <d v="2021-02-02T00:00:00"/>
    <s v="Yes"/>
    <s v="Facilities-West"/>
    <s v="Facilities Maintenance"/>
  </r>
  <r>
    <s v="AP-ACCR"/>
    <s v="CF00"/>
    <s v="JRNL00533262"/>
    <s v="CF00-FC460-7830-8900"/>
    <s v="CF00"/>
    <s v="FC460"/>
    <s v="7830"/>
    <x v="2"/>
    <s v=""/>
    <n v="-508.88"/>
    <x v="153"/>
    <x v="10"/>
    <s v="1122570"/>
    <s v="JRNL00533061"/>
    <d v="2021-04-30T00:00:00"/>
    <d v="2021-04-06T00:00:00"/>
    <s v="Yes"/>
    <s v="Facilities-West"/>
    <s v="Facilities Maintenance"/>
  </r>
  <r>
    <s v="AP-ACCR"/>
    <s v="CF00"/>
    <s v="JRNL00533061"/>
    <s v="CF00-FC460-7830-8900"/>
    <s v="CF00"/>
    <s v="FC460"/>
    <s v="7830"/>
    <x v="2"/>
    <s v=""/>
    <n v="508.88"/>
    <x v="153"/>
    <x v="10"/>
    <s v="1122570"/>
    <s v="JRNL00533061"/>
    <d v="2021-03-31T00:00:00"/>
    <d v="2021-04-06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67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940000000000001"/>
    <x v="177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20.71"/>
    <x v="180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9.87"/>
    <x v="178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9.45"/>
    <x v="175"/>
    <x v="10"/>
    <s v="990041959X01132021"/>
    <s v="JRNL00528626"/>
    <d v="2021-01-31T00:00:00"/>
    <d v="2021-02-02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7.73"/>
    <x v="174"/>
    <x v="10"/>
    <s v="990041959X01132021"/>
    <s v="JRNL00528626"/>
    <d v="2021-01-31T00:00:00"/>
    <d v="2021-02-02T00:00:00"/>
    <s v="Yes"/>
    <s v="Facilities-West"/>
    <s v="Facilities Maintenance"/>
  </r>
  <r>
    <s v="SYS-AP"/>
    <s v="FC00"/>
    <s v="JRNL00545309"/>
    <s v="CF00-FC460-7830-8900"/>
    <s v="CF00"/>
    <s v="FC460"/>
    <s v="7830"/>
    <x v="2"/>
    <s v=""/>
    <n v="45.96"/>
    <x v="182"/>
    <x v="13"/>
    <s v="2021-3192"/>
    <s v="VO885214"/>
    <d v="2021-11-03T00:00:00"/>
    <d v="2021-11-04T00:00:00"/>
    <s v="Yes"/>
    <s v="Facilities-West"/>
    <s v="Facilities Maintenance"/>
  </r>
  <r>
    <s v="SYS-AP"/>
    <s v="FC00"/>
    <s v="JRNL00530551"/>
    <s v="CF00-FC460-7830-8900"/>
    <s v="CF00"/>
    <s v="FC460"/>
    <s v="7830"/>
    <x v="2"/>
    <s v=""/>
    <n v="2185"/>
    <x v="183"/>
    <x v="13"/>
    <s v="2021-2926"/>
    <s v="VO837314"/>
    <d v="2021-02-23T00:00:00"/>
    <d v="2021-02-24T00:00:00"/>
    <s v="Yes"/>
    <s v="Facilities-West"/>
    <s v="Facilities Maintenance"/>
  </r>
  <r>
    <s v="AP-ADJ"/>
    <s v="CU00"/>
    <s v="JRNL00528626"/>
    <s v="CF00-FC460-7830-8900"/>
    <s v="CF00"/>
    <s v="FC460"/>
    <s v="7830"/>
    <x v="2"/>
    <s v=""/>
    <n v="19.87"/>
    <x v="181"/>
    <x v="10"/>
    <s v="990041959X01132021"/>
    <s v="JRNL00528626"/>
    <d v="2021-01-31T00:00:00"/>
    <d v="2021-02-02T00:00:00"/>
    <s v="Yes"/>
    <s v="Facilities-West"/>
    <s v="Facilities Maintenance"/>
  </r>
  <r>
    <s v="SYS-AP"/>
    <s v="FC00"/>
    <s v="JRNL00531010"/>
    <s v="CF00-FC460-7830-8910"/>
    <s v="CF00"/>
    <s v="FC460"/>
    <s v="7830"/>
    <x v="3"/>
    <s v=""/>
    <n v="3590.5"/>
    <x v="184"/>
    <x v="12"/>
    <s v="1121962"/>
    <s v="VO838657"/>
    <d v="2021-03-01T00:00:00"/>
    <d v="2021-03-02T00:00:00"/>
    <s v="Yes"/>
    <s v="Facilities-West"/>
    <s v="Facilities Maintenance"/>
  </r>
  <r>
    <s v="SYS-AP"/>
    <s v="FC00"/>
    <s v="JRNL00530461"/>
    <s v="CF00-FC460-7830-8910"/>
    <s v="CF00"/>
    <s v="FC460"/>
    <s v="7830"/>
    <x v="3"/>
    <s v=""/>
    <n v="3820.91"/>
    <x v="185"/>
    <x v="15"/>
    <s v="11935"/>
    <s v="VO836584"/>
    <d v="2021-02-19T00:00:00"/>
    <d v="2021-02-22T00:00:00"/>
    <s v="Yes"/>
    <s v="Facilities-West"/>
    <s v="Facilities Maintenance"/>
  </r>
  <r>
    <s v="SYS-AP"/>
    <s v="FC00"/>
    <s v="JRNL00535752"/>
    <s v="CF00-FC460-7830-8910"/>
    <s v="CF00"/>
    <s v="FC460"/>
    <s v="7830"/>
    <x v="3"/>
    <s v=""/>
    <n v="950"/>
    <x v="186"/>
    <x v="13"/>
    <s v="2021-3034"/>
    <s v="VO854645"/>
    <d v="2021-05-14T00:00:00"/>
    <d v="2021-05-17T00:00:00"/>
    <s v="Yes"/>
    <s v="Facilities-West"/>
    <s v="Facilities Maintenance"/>
  </r>
  <r>
    <s v="SYS-AP"/>
    <s v="FC00"/>
    <s v="JRNL00536392"/>
    <s v="CF00-FC460-7830-8910"/>
    <s v="CF00"/>
    <s v="FC460"/>
    <s v="7830"/>
    <x v="3"/>
    <s v=""/>
    <n v="10808.33"/>
    <x v="187"/>
    <x v="15"/>
    <s v="11936"/>
    <s v="VO857510"/>
    <d v="2021-06-01T00:00:00"/>
    <d v="2021-06-02T00:00:00"/>
    <s v="Yes"/>
    <s v="Facilities-West"/>
    <s v="Facilities Maintenance"/>
  </r>
  <r>
    <s v="SYS-AP"/>
    <s v="FC00"/>
    <s v="JRNL00541278"/>
    <s v="CF00-FC460-7830-8910"/>
    <s v="CF00"/>
    <s v="FC460"/>
    <s v="7830"/>
    <x v="3"/>
    <s v=""/>
    <n v="655.43"/>
    <x v="188"/>
    <x v="12"/>
    <s v="1123714"/>
    <s v="VO873507"/>
    <d v="2021-08-30T00:00:00"/>
    <d v="2021-08-31T00:00:00"/>
    <s v="Yes"/>
    <s v="Facilities-West"/>
    <s v="Facilities Maintenance"/>
  </r>
  <r>
    <s v="SYS-AP"/>
    <s v="FC00"/>
    <s v="JRNL00535675"/>
    <s v="CF00-FC460-7830-8910"/>
    <s v="CF00"/>
    <s v="FC460"/>
    <s v="7830"/>
    <x v="3"/>
    <s v=""/>
    <n v="373.98"/>
    <x v="189"/>
    <x v="12"/>
    <s v="1122942"/>
    <s v="VO853880"/>
    <d v="2021-05-12T00:00:00"/>
    <d v="2021-05-13T00:00:00"/>
    <s v="Yes"/>
    <s v="Facilities-West"/>
    <s v="Facilities Maintenance"/>
  </r>
  <r>
    <s v="SYS-AP"/>
    <s v="FC00"/>
    <s v="JRNL00530461"/>
    <s v="CF00-FC460-7830-8910"/>
    <s v="CF00"/>
    <s v="FC460"/>
    <s v="7830"/>
    <x v="3"/>
    <s v=""/>
    <n v="1948.32"/>
    <x v="190"/>
    <x v="15"/>
    <s v="11935"/>
    <s v="VO836584"/>
    <d v="2021-02-19T00:00:00"/>
    <d v="2021-02-22T00:00:00"/>
    <s v="Yes"/>
    <s v="Facilities-West"/>
    <s v="Facilities Maintenance"/>
  </r>
  <r>
    <s v="SYS-AP"/>
    <s v="FC00"/>
    <s v="JRNL00534106"/>
    <s v="CF00-FC460-7830-8910"/>
    <s v="CF00"/>
    <s v="FC460"/>
    <s v="7830"/>
    <x v="3"/>
    <s v=""/>
    <n v="2779.14"/>
    <x v="191"/>
    <x v="12"/>
    <s v="1122434"/>
    <s v="VO849329"/>
    <d v="2021-04-20T00:00:00"/>
    <d v="2021-04-21T00:00:00"/>
    <s v="Yes"/>
    <s v="Facilities-West"/>
    <s v="Facilities Maintenance"/>
  </r>
  <r>
    <s v="SYS-AP"/>
    <s v="FC00"/>
    <s v="JRNL00530461"/>
    <s v="CF00-FC460-7830-8910"/>
    <s v="CF00"/>
    <s v="FC460"/>
    <s v="7830"/>
    <x v="3"/>
    <s v=""/>
    <n v="1376.6"/>
    <x v="192"/>
    <x v="15"/>
    <s v="11935"/>
    <s v="VO836584"/>
    <d v="2021-02-19T00:00:00"/>
    <d v="2021-02-22T00:00:00"/>
    <s v="Yes"/>
    <s v="Facilities-West"/>
    <s v="Facilities Maintenance"/>
  </r>
  <r>
    <s v="SYS-AP"/>
    <s v="FC00"/>
    <s v="JRNL00535613"/>
    <s v="CF00-FC460-7830-8910"/>
    <s v="CF00"/>
    <s v="FC460"/>
    <s v="7830"/>
    <x v="3"/>
    <s v=""/>
    <n v="500"/>
    <x v="193"/>
    <x v="13"/>
    <s v="2021-3017"/>
    <s v="VO853126"/>
    <d v="2021-05-10T00:00:00"/>
    <d v="2021-05-11T00:00:00"/>
    <s v="Yes"/>
    <s v="Facilities-West"/>
    <s v="Facilities Maintenance"/>
  </r>
  <r>
    <s v="SYS-AP"/>
    <s v="FC00"/>
    <s v="JRNL00541083"/>
    <s v="CF00-FC460-7830-8910"/>
    <s v="CF00"/>
    <s v="FC460"/>
    <s v="7830"/>
    <x v="3"/>
    <s v=""/>
    <n v="2930.73"/>
    <x v="194"/>
    <x v="12"/>
    <s v="1123762"/>
    <s v="VO873052"/>
    <d v="2021-08-25T00:00:00"/>
    <d v="2021-08-26T00:00:00"/>
    <s v="Yes"/>
    <s v="Facilities-West"/>
    <s v="Facilities Maintenance"/>
  </r>
  <r>
    <s v="SYS-AP"/>
    <s v="FC00"/>
    <s v="JRNL00535752"/>
    <s v="CF00-FC460-7830-8910"/>
    <s v="CF00"/>
    <s v="FC460"/>
    <s v="7830"/>
    <x v="3"/>
    <s v=""/>
    <n v="242.28"/>
    <x v="195"/>
    <x v="13"/>
    <s v="2021-3036"/>
    <s v="VO854644"/>
    <d v="2021-05-14T00:00:00"/>
    <d v="2021-05-17T00:00:00"/>
    <s v="Yes"/>
    <s v="Facilities-West"/>
    <s v="Facilities Maintenance"/>
  </r>
  <r>
    <s v="SYS-AP"/>
    <s v="FC00"/>
    <s v="JRNL00527398"/>
    <s v="CF00-FC460-7830-8910"/>
    <s v="CF00"/>
    <s v="FC460"/>
    <s v="7830"/>
    <x v="3"/>
    <s v=""/>
    <n v="1751"/>
    <x v="196"/>
    <x v="0"/>
    <s v="113349A"/>
    <s v="VO826871"/>
    <d v="2021-01-05T00:00:00"/>
    <d v="2021-01-06T00:00:00"/>
    <s v="Yes"/>
    <s v="Facilities-West"/>
    <s v="Facilities Maintenance"/>
  </r>
  <r>
    <s v="SYS-AP"/>
    <s v="FC00"/>
    <s v="JRNL00528524"/>
    <s v="CF00-FC460-7830-8910"/>
    <s v="CF00"/>
    <s v="FC460"/>
    <s v="7830"/>
    <x v="3"/>
    <s v=""/>
    <n v="2668.58"/>
    <x v="184"/>
    <x v="12"/>
    <s v="1121961"/>
    <s v="VO828592"/>
    <d v="2021-01-14T00:00:00"/>
    <d v="2021-01-15T00:00:00"/>
    <s v="Yes"/>
    <s v="Facilities-West"/>
    <s v="Facilities Maintenance"/>
  </r>
  <r>
    <s v="SYS-AP"/>
    <s v="FC00"/>
    <s v="JRNL00547785"/>
    <s v="CF00-FC460-7830-8910"/>
    <s v="CF00"/>
    <s v="FC460"/>
    <s v="7830"/>
    <x v="3"/>
    <s v=""/>
    <n v="267.37"/>
    <x v="197"/>
    <x v="13"/>
    <s v="2021-3298"/>
    <s v="VO895099"/>
    <d v="2021-12-27T00:00:00"/>
    <d v="2021-12-28T00:00:00"/>
    <s v="Yes"/>
    <s v="Facilities-West"/>
    <s v="Facilities Maintenance"/>
  </r>
  <r>
    <s v="SYS-AP"/>
    <s v="FC00"/>
    <s v="JRNL00534106"/>
    <s v="CF00-FC460-7830-8910"/>
    <s v="CF00"/>
    <s v="FC460"/>
    <s v="7830"/>
    <x v="3"/>
    <s v=""/>
    <n v="2777.72"/>
    <x v="198"/>
    <x v="12"/>
    <s v="1122795"/>
    <s v="VO849328"/>
    <d v="2021-04-20T00:00:00"/>
    <d v="2021-04-21T00:00:00"/>
    <s v="Yes"/>
    <s v="Facilities-West"/>
    <s v="Facilities Maintenance"/>
  </r>
  <r>
    <s v="SYS-AP"/>
    <s v="FC00"/>
    <s v="JRNL00534414"/>
    <s v="CF00-FC460-7830-8910"/>
    <s v="CF00"/>
    <s v="FC460"/>
    <s v="7830"/>
    <x v="3"/>
    <s v=""/>
    <n v="314.58"/>
    <x v="199"/>
    <x v="12"/>
    <s v="1122763"/>
    <s v="VO850989"/>
    <d v="2021-04-28T00:00:00"/>
    <d v="2021-04-29T00:00:00"/>
    <s v="Yes"/>
    <s v="Facilities-West"/>
    <s v="Facilities Maintenance"/>
  </r>
  <r>
    <s v="SYS-AP"/>
    <s v="FC00"/>
    <s v="JRNL00539097"/>
    <s v="CF00-FC460-7830-8910"/>
    <s v="CF00"/>
    <s v="FC460"/>
    <s v="7830"/>
    <x v="3"/>
    <s v=""/>
    <n v="509.12"/>
    <x v="200"/>
    <x v="13"/>
    <s v="2021-3092"/>
    <s v="VO865440"/>
    <d v="2021-07-14T00:00:00"/>
    <d v="2021-07-15T00:00:00"/>
    <s v="Yes"/>
    <s v="Facilities-West"/>
    <s v="Facilities Maintenance"/>
  </r>
  <r>
    <s v="SYS-AP"/>
    <s v="FC00"/>
    <s v="JRNL00547437"/>
    <s v="CF00-FC460-7830-8910"/>
    <s v="CF00"/>
    <s v="FC460"/>
    <s v="7830"/>
    <x v="3"/>
    <s v=""/>
    <n v="2729.57"/>
    <x v="201"/>
    <x v="12"/>
    <s v="1124589"/>
    <s v="VO892692"/>
    <d v="2021-12-13T00:00:00"/>
    <d v="2021-12-14T00:00:00"/>
    <s v="Yes"/>
    <s v="Facilities-West"/>
    <s v="Facilities Maintenance"/>
  </r>
  <r>
    <s v="SYS-AP"/>
    <s v="FC00"/>
    <s v="JRNL00530461"/>
    <s v="CF00-FC460-7830-8910"/>
    <s v="CF00"/>
    <s v="FC460"/>
    <s v="7830"/>
    <x v="3"/>
    <s v=""/>
    <n v="5882.09"/>
    <x v="202"/>
    <x v="15"/>
    <s v="11935"/>
    <s v="VO836584"/>
    <d v="2021-02-19T00:00:00"/>
    <d v="2021-02-22T00:00:00"/>
    <s v="Yes"/>
    <s v="Facilities-West"/>
    <s v="Facilities Maintenance"/>
  </r>
  <r>
    <s v="SYS-AP"/>
    <s v="FC00"/>
    <s v="JRNL00531125"/>
    <s v="CF00-FC460-7830-8910"/>
    <s v="CF00"/>
    <s v="FC460"/>
    <s v="7830"/>
    <x v="3"/>
    <s v=""/>
    <n v="110.21"/>
    <x v="203"/>
    <x v="12"/>
    <s v="1122128"/>
    <s v="VO838924"/>
    <d v="2021-03-02T00:00:00"/>
    <d v="2021-03-03T00:00:00"/>
    <s v="Yes"/>
    <s v="Facilities-West"/>
    <s v="Facilities Maintenance"/>
  </r>
  <r>
    <s v="SYS-AP"/>
    <s v="FC00"/>
    <s v="JRNL00542837"/>
    <s v="CF00-FC460-7830-8910"/>
    <s v="CF00"/>
    <s v="FC460"/>
    <s v="7830"/>
    <x v="3"/>
    <s v=""/>
    <n v="2553.02"/>
    <x v="204"/>
    <x v="12"/>
    <s v="1123970"/>
    <s v="VO878460"/>
    <d v="2021-09-28T00:00:00"/>
    <d v="2021-09-29T00:00:00"/>
    <s v="Yes"/>
    <s v="Facilities-West"/>
    <s v="Facilities Maintenance"/>
  </r>
  <r>
    <s v="SYS-AP"/>
    <s v="FC00"/>
    <s v="JRNL00546697"/>
    <s v="CF00-FC460-7830-8910"/>
    <s v="CF00"/>
    <s v="FC460"/>
    <s v="7830"/>
    <x v="3"/>
    <s v=""/>
    <n v="7248.88"/>
    <x v="205"/>
    <x v="12"/>
    <s v="1124550"/>
    <s v="VO890814"/>
    <d v="2021-12-02T00:00:00"/>
    <d v="2021-12-03T00:00:00"/>
    <s v="Yes"/>
    <s v="Facilities-West"/>
    <s v="Facilities Maintenance"/>
  </r>
  <r>
    <s v="AP-ACCR"/>
    <s v="CF00"/>
    <s v="JRNL00531493"/>
    <s v="CF00-FC460-7830-8910"/>
    <s v="CF00"/>
    <s v="FC460"/>
    <s v="7830"/>
    <x v="3"/>
    <s v=""/>
    <n v="-3590.5"/>
    <x v="153"/>
    <x v="10"/>
    <s v="1121962"/>
    <s v="JRNL00531302"/>
    <d v="2021-03-31T00:00:00"/>
    <d v="2021-03-06T00:00:00"/>
    <s v="Yes"/>
    <s v="Facilities-West"/>
    <s v="Facilities Maintenance"/>
  </r>
  <r>
    <s v="SYS-AP"/>
    <s v="FC00"/>
    <s v="JRNL00535675"/>
    <s v="CF00-FC460-7830-8910"/>
    <s v="CF00"/>
    <s v="FC460"/>
    <s v="7830"/>
    <x v="3"/>
    <s v=""/>
    <n v="465.88"/>
    <x v="206"/>
    <x v="12"/>
    <s v="1122958"/>
    <s v="VO853881"/>
    <d v="2021-05-12T00:00:00"/>
    <d v="2021-05-13T00:00:00"/>
    <s v="Yes"/>
    <s v="Facilities-West"/>
    <s v="Facilities Maintenance"/>
  </r>
  <r>
    <s v="SYS-AP"/>
    <s v="FC00"/>
    <s v="JRNL00541507"/>
    <s v="CF00-FC460-7830-8910"/>
    <s v="CF00"/>
    <s v="FC460"/>
    <s v="7830"/>
    <x v="3"/>
    <s v=""/>
    <n v="690"/>
    <x v="77"/>
    <x v="1"/>
    <s v="1974"/>
    <s v="VO874332"/>
    <d v="2021-09-01T00:00:00"/>
    <d v="2021-09-02T00:00:00"/>
    <s v="Yes"/>
    <s v="Facilities-West"/>
    <s v="Facilities Maintenance"/>
  </r>
  <r>
    <s v="AP-ACCR"/>
    <s v="CF00"/>
    <s v="JRNL00535212"/>
    <s v="CF00-OP460-7830-8910"/>
    <s v="CF00"/>
    <s v="OP460"/>
    <s v="7830"/>
    <x v="3"/>
    <s v=""/>
    <n v="-561"/>
    <x v="207"/>
    <x v="10"/>
    <s v="9228"/>
    <s v="JRNL00534973"/>
    <d v="2021-05-31T00:00:00"/>
    <d v="2021-05-06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125"/>
    <x v="207"/>
    <x v="10"/>
    <s v="9228"/>
    <s v="JRNL00534973"/>
    <d v="2021-05-31T00:00:00"/>
    <d v="2021-05-06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264"/>
    <x v="207"/>
    <x v="10"/>
    <s v="9228"/>
    <s v="JRNL00534973"/>
    <d v="2021-05-31T00:00:00"/>
    <d v="2021-05-06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3463.75"/>
    <x v="207"/>
    <x v="10"/>
    <s v="9229"/>
    <s v="JRNL00534973"/>
    <d v="2021-05-31T00:00:00"/>
    <d v="2021-05-06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3612.5"/>
    <x v="207"/>
    <x v="10"/>
    <s v="9209"/>
    <s v="JRNL00534973"/>
    <d v="2021-05-31T00:00:00"/>
    <d v="2021-05-06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3485"/>
    <x v="207"/>
    <x v="10"/>
    <s v="9224"/>
    <s v="JRNL00534973"/>
    <d v="2021-05-31T00:00:00"/>
    <d v="2021-05-06T00:00:00"/>
    <s v="Yes"/>
    <s v="Gas Operations-West"/>
    <s v="Facilities Maintenance"/>
  </r>
  <r>
    <s v="SYS-AP"/>
    <s v="FC00"/>
    <s v="JRNL00534106"/>
    <s v="CF00-FC460-7830-8910"/>
    <s v="CF00"/>
    <s v="FC460"/>
    <s v="7830"/>
    <x v="3"/>
    <s v=""/>
    <n v="2732.78"/>
    <x v="208"/>
    <x v="12"/>
    <s v="1122796"/>
    <s v="VO849327"/>
    <d v="2021-04-20T00:00:00"/>
    <d v="2021-04-21T00:00:00"/>
    <s v="Yes"/>
    <s v="Facilities-West"/>
    <s v="Facilities Maintenance"/>
  </r>
  <r>
    <s v="SYS-AP"/>
    <s v="FC00"/>
    <s v="JRNL00530551"/>
    <s v="CF00-FC460-7830-8910"/>
    <s v="CF00"/>
    <s v="FC460"/>
    <s v="7830"/>
    <x v="3"/>
    <s v=""/>
    <n v="2174.0700000000002"/>
    <x v="209"/>
    <x v="13"/>
    <s v="2021-2926"/>
    <s v="VO837314"/>
    <d v="2021-02-23T00:00:00"/>
    <d v="2021-02-24T00:00:00"/>
    <s v="Yes"/>
    <s v="Facilities-West"/>
    <s v="Facilities Maintenance"/>
  </r>
  <r>
    <s v="SYS-AP"/>
    <s v="FC00"/>
    <s v="JRNL00532049"/>
    <s v="CF00-FC460-7830-8910"/>
    <s v="CF00"/>
    <s v="FC460"/>
    <s v="7830"/>
    <x v="3"/>
    <s v=""/>
    <n v="2597.96"/>
    <x v="210"/>
    <x v="12"/>
    <s v="1122495"/>
    <s v="VO841241"/>
    <d v="2021-03-12T00:00:00"/>
    <d v="2021-03-15T00:00:00"/>
    <s v="Yes"/>
    <s v="Facilities-West"/>
    <s v="Facilities Maintenance"/>
  </r>
  <r>
    <s v="AP-EXSYS"/>
    <s v="CU00"/>
    <s v="JRNL00547947"/>
    <s v="CF00-FC460-7830-8910"/>
    <s v="CF00"/>
    <s v="FC460"/>
    <s v="7830"/>
    <x v="3"/>
    <s v=""/>
    <n v="58.57"/>
    <x v="211"/>
    <x v="10"/>
    <s v="122021"/>
    <s v="JRNL00547947"/>
    <d v="2021-12-31T00:00:00"/>
    <d v="2022-01-03T00:00:00"/>
    <s v="Yes"/>
    <s v="Facilities-West"/>
    <s v="Facilities Maintenance"/>
  </r>
  <r>
    <s v="SYS-AP"/>
    <s v="FC00"/>
    <s v="JRNL00540836"/>
    <s v="CF00-FC460-7830-8910"/>
    <s v="CF00"/>
    <s v="FC460"/>
    <s v="7830"/>
    <x v="3"/>
    <s v=""/>
    <n v="950"/>
    <x v="212"/>
    <x v="13"/>
    <s v="2021-3130"/>
    <s v="VO871323"/>
    <d v="2021-08-17T00:00:00"/>
    <d v="2021-08-17T00:00:00"/>
    <s v="Yes"/>
    <s v="Facilities-West"/>
    <s v="Facilities Maintenance"/>
  </r>
  <r>
    <s v="SYS-AP"/>
    <s v="FC00"/>
    <s v="JRNL00540781"/>
    <s v="CF00-FC460-7830-8910"/>
    <s v="CF00"/>
    <s v="FC460"/>
    <s v="7830"/>
    <x v="3"/>
    <s v=""/>
    <n v="2777.72"/>
    <x v="213"/>
    <x v="12"/>
    <s v="1123600"/>
    <s v="VO870850"/>
    <d v="2021-08-13T00:00:00"/>
    <d v="2021-08-16T00:00:00"/>
    <s v="Yes"/>
    <s v="Facilities-West"/>
    <s v="Facilities Maintenance"/>
  </r>
  <r>
    <s v="SYS-AP"/>
    <s v="FC00"/>
    <s v="JRNL00532841"/>
    <s v="CF00-FC460-7830-8910"/>
    <s v="CF00"/>
    <s v="FC460"/>
    <s v="7830"/>
    <x v="3"/>
    <s v=""/>
    <n v="508.9"/>
    <x v="214"/>
    <x v="12"/>
    <s v="1122570"/>
    <s v="VO845762"/>
    <d v="2021-04-01T00:00:00"/>
    <d v="2021-04-01T00:00:00"/>
    <s v="Yes"/>
    <s v="Facilities-West"/>
    <s v="Facilities Maintenance"/>
  </r>
  <r>
    <s v="SYS-AP"/>
    <s v="FC00"/>
    <s v="JRNL00532841"/>
    <s v="CF00-FC460-7830-8910"/>
    <s v="CF00"/>
    <s v="FC460"/>
    <s v="7830"/>
    <x v="3"/>
    <s v=""/>
    <n v="950"/>
    <x v="186"/>
    <x v="13"/>
    <s v="2021-2979"/>
    <s v="VO845809"/>
    <d v="2021-04-01T00:00:00"/>
    <d v="2021-04-01T00:00:00"/>
    <s v="Yes"/>
    <s v="Facilities-West"/>
    <s v="Facilities Maintenance"/>
  </r>
  <r>
    <s v="SYS-AP"/>
    <s v="FC00"/>
    <s v="JRNL00532049"/>
    <s v="CF00-FC460-7830-8910"/>
    <s v="CF00"/>
    <s v="FC460"/>
    <s v="7830"/>
    <x v="3"/>
    <s v=""/>
    <n v="2774.51"/>
    <x v="215"/>
    <x v="12"/>
    <s v="1122499"/>
    <s v="VO841240"/>
    <d v="2021-03-12T00:00:00"/>
    <d v="2021-03-15T00:00:00"/>
    <s v="Yes"/>
    <s v="Facilities-West"/>
    <s v="Facilities Maintenance"/>
  </r>
  <r>
    <s v="SYS-AP"/>
    <s v="FC00"/>
    <s v="JRNL00546697"/>
    <s v="CF00-FC460-7830-8910"/>
    <s v="CF00"/>
    <s v="FC460"/>
    <s v="7830"/>
    <x v="3"/>
    <s v=""/>
    <n v="3262.64"/>
    <x v="216"/>
    <x v="12"/>
    <s v="1124546"/>
    <s v="VO890815"/>
    <d v="2021-12-02T00:00:00"/>
    <d v="2021-12-03T00:00:00"/>
    <s v="Yes"/>
    <s v="Facilities-West"/>
    <s v="Facilities Maintenance"/>
  </r>
  <r>
    <s v="AP-ACCR"/>
    <s v="CF00"/>
    <s v="JRNL00531493"/>
    <s v="CF00-FC460-7830-8910"/>
    <s v="CF00"/>
    <s v="FC460"/>
    <s v="7830"/>
    <x v="3"/>
    <s v=""/>
    <n v="-110.21"/>
    <x v="153"/>
    <x v="10"/>
    <s v="1122128"/>
    <s v="JRNL00531302"/>
    <d v="2021-03-31T00:00:00"/>
    <d v="2021-03-06T00:00:00"/>
    <s v="Yes"/>
    <s v="Facilities-West"/>
    <s v="Facilities Maintenance"/>
  </r>
  <r>
    <s v="AP-ACCR"/>
    <s v="CF00"/>
    <s v="JRNL00531302"/>
    <s v="CF00-FC460-7830-8910"/>
    <s v="CF00"/>
    <s v="FC460"/>
    <s v="7830"/>
    <x v="3"/>
    <s v=""/>
    <n v="3590.5"/>
    <x v="153"/>
    <x v="10"/>
    <s v="1121962"/>
    <s v="JRNL00531302"/>
    <d v="2021-02-28T00:00:00"/>
    <d v="2021-03-06T00:00:00"/>
    <s v="Yes"/>
    <s v="Facilities-West"/>
    <s v="Facilities Maintenance"/>
  </r>
  <r>
    <s v="AP-ACCR"/>
    <s v="CF00"/>
    <s v="JRNL00531302"/>
    <s v="CF00-FC460-7830-8910"/>
    <s v="CF00"/>
    <s v="FC460"/>
    <s v="7830"/>
    <x v="3"/>
    <s v=""/>
    <n v="110.21"/>
    <x v="153"/>
    <x v="10"/>
    <s v="1122128"/>
    <s v="JRNL00531302"/>
    <d v="2021-02-28T00:00:00"/>
    <d v="2021-03-06T00:00:00"/>
    <s v="Yes"/>
    <s v="Facilities-West"/>
    <s v="Facilities Maintenance"/>
  </r>
  <r>
    <s v="SYS-AP"/>
    <s v="FC00"/>
    <s v="JRNL00542837"/>
    <s v="CF00-FC460-7830-8910"/>
    <s v="CF00"/>
    <s v="FC460"/>
    <s v="7830"/>
    <x v="3"/>
    <s v=""/>
    <n v="2729.57"/>
    <x v="217"/>
    <x v="12"/>
    <s v="1123971"/>
    <s v="VO878461"/>
    <d v="2021-09-28T00:00:00"/>
    <d v="2021-09-29T00:00:00"/>
    <s v="Yes"/>
    <s v="Facilities-West"/>
    <s v="Facilities Maintenance"/>
  </r>
  <r>
    <s v="SYS-AP"/>
    <s v="FC00"/>
    <s v="JRNL00544048"/>
    <s v="CF00-FC460-7830-8910"/>
    <s v="CF00"/>
    <s v="FC460"/>
    <s v="7830"/>
    <x v="3"/>
    <s v=""/>
    <n v="490.73"/>
    <x v="218"/>
    <x v="12"/>
    <s v="1124156"/>
    <s v="VO880436"/>
    <d v="2021-10-08T00:00:00"/>
    <d v="2021-10-11T00:00:00"/>
    <s v="Yes"/>
    <s v="Facilities-West"/>
    <s v="Facilities Maintenance"/>
  </r>
  <r>
    <s v="SYS-AP"/>
    <s v="FC00"/>
    <s v="JRNL00544446"/>
    <s v="CF00-FC460-7830-8910"/>
    <s v="CF00"/>
    <s v="FC460"/>
    <s v="7830"/>
    <x v="3"/>
    <s v=""/>
    <n v="500"/>
    <x v="219"/>
    <x v="13"/>
    <s v="2021-3196"/>
    <s v="VO883307"/>
    <d v="2021-10-22T00:00:00"/>
    <d v="2021-10-23T00:00:00"/>
    <s v="Yes"/>
    <s v="Facilities-West"/>
    <s v="Facilities Maintenance"/>
  </r>
  <r>
    <s v="AP-PCARD"/>
    <s v="CU00"/>
    <s v="JRNL00539592"/>
    <s v="CF00-OP460-7830-8910"/>
    <s v="CF00"/>
    <s v="OP460"/>
    <s v="7830"/>
    <x v="3"/>
    <s v=""/>
    <n v="63.24"/>
    <x v="119"/>
    <x v="10"/>
    <s v="071921"/>
    <s v="JRNL00539592"/>
    <d v="2021-07-31T00:00:00"/>
    <d v="2021-07-30T00:00:00"/>
    <s v="Yes"/>
    <s v="Gas Operations-West"/>
    <s v="Facilities Maintenance"/>
  </r>
  <r>
    <s v="AP-PCARD"/>
    <s v="CU00"/>
    <s v="JRNL00539592"/>
    <s v="CF00-OP460-7830-8910"/>
    <s v="CF00"/>
    <s v="OP460"/>
    <s v="7830"/>
    <x v="3"/>
    <s v=""/>
    <n v="31"/>
    <x v="119"/>
    <x v="10"/>
    <s v="071921"/>
    <s v="JRNL00539592"/>
    <d v="2021-07-31T00:00:00"/>
    <d v="2021-07-30T00:00:00"/>
    <s v="Yes"/>
    <s v="Gas Operations-West"/>
    <s v="Facilities Maintenance"/>
  </r>
  <r>
    <s v="AP-PCARD"/>
    <s v="CU00"/>
    <s v="JRNL00539592"/>
    <s v="CF00-OP460-7830-8910"/>
    <s v="CF00"/>
    <s v="OP460"/>
    <s v="7830"/>
    <x v="3"/>
    <s v=""/>
    <n v="44.63"/>
    <x v="119"/>
    <x v="10"/>
    <s v="071921"/>
    <s v="JRNL00539592"/>
    <d v="2021-07-31T00:00:00"/>
    <d v="2021-07-30T00:00:00"/>
    <s v="Yes"/>
    <s v="Gas Operations-West"/>
    <s v="Facilities Maintenance"/>
  </r>
  <r>
    <s v="AP-ACCR"/>
    <s v="CF00"/>
    <s v="JRNL00527750"/>
    <s v="CF00-FC460-7830-8910"/>
    <s v="CF00"/>
    <s v="FC460"/>
    <s v="7830"/>
    <x v="3"/>
    <s v=""/>
    <n v="-1751"/>
    <x v="116"/>
    <x v="10"/>
    <s v="113349A"/>
    <s v="JRNL00527548"/>
    <d v="2021-01-31T00:00:00"/>
    <d v="2021-01-08T00:00:00"/>
    <s v="Yes"/>
    <s v="Facilities-West"/>
    <s v="Facilities Maintenance"/>
  </r>
  <r>
    <s v="AP-ACCR"/>
    <s v="CF00"/>
    <s v="JRNL00535212"/>
    <s v="CF00-OP460-7830-8910"/>
    <s v="CF00"/>
    <s v="OP460"/>
    <s v="7830"/>
    <x v="3"/>
    <s v=""/>
    <n v="-132"/>
    <x v="207"/>
    <x v="10"/>
    <s v="9225"/>
    <s v="JRNL00534973"/>
    <d v="2021-05-31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132"/>
    <x v="207"/>
    <x v="10"/>
    <s v="9225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561"/>
    <x v="207"/>
    <x v="10"/>
    <s v="9228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125"/>
    <x v="207"/>
    <x v="10"/>
    <s v="9228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264"/>
    <x v="207"/>
    <x v="10"/>
    <s v="9228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3463.75"/>
    <x v="207"/>
    <x v="10"/>
    <s v="9229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3612.5"/>
    <x v="207"/>
    <x v="10"/>
    <s v="9209"/>
    <s v="JRNL00534973"/>
    <d v="2021-04-30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3485"/>
    <x v="207"/>
    <x v="10"/>
    <s v="9224"/>
    <s v="JRNL00534973"/>
    <d v="2021-04-30T00:00:00"/>
    <d v="2021-05-06T00:00:00"/>
    <s v="Yes"/>
    <s v="Gas Operations-West"/>
    <s v="Facilities Maintenance"/>
  </r>
  <r>
    <s v="AP-PCARD"/>
    <s v="CU00"/>
    <s v="JRNL00537974"/>
    <s v="CF00-OP460-7830-8910"/>
    <s v="CF00"/>
    <s v="OP460"/>
    <s v="7830"/>
    <x v="3"/>
    <s v=""/>
    <n v="65.760000000000005"/>
    <x v="119"/>
    <x v="10"/>
    <s v="062521"/>
    <s v="JRNL00537974"/>
    <d v="2021-06-30T00:00:00"/>
    <d v="2021-06-30T00:00:00"/>
    <s v="Yes"/>
    <s v="Gas Operations-West"/>
    <s v="Facilities Maintenance"/>
  </r>
  <r>
    <s v="AP-ACCR"/>
    <s v="CF00"/>
    <s v="JRNL00535212"/>
    <s v="CF00-OP460-7830-8910"/>
    <s v="CF00"/>
    <s v="OP460"/>
    <s v="7830"/>
    <x v="3"/>
    <s v=""/>
    <n v="-526.29"/>
    <x v="138"/>
    <x v="10"/>
    <s v="7711005-000-000"/>
    <s v="JRNL00534973"/>
    <d v="2021-05-31T00:00:00"/>
    <d v="2021-05-06T00:00:00"/>
    <s v="Yes"/>
    <s v="Gas Operations-West"/>
    <s v="Facilities Maintenance"/>
  </r>
  <r>
    <s v="AP-ACCR"/>
    <s v="CF00"/>
    <s v="JRNL00534973"/>
    <s v="CF00-OP460-7830-8910"/>
    <s v="CF00"/>
    <s v="OP460"/>
    <s v="7830"/>
    <x v="3"/>
    <s v=""/>
    <n v="526.29"/>
    <x v="138"/>
    <x v="10"/>
    <s v="7711005-000-000"/>
    <s v="JRNL00534973"/>
    <d v="2021-04-30T00:00:00"/>
    <d v="2021-05-06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3612.5"/>
    <x v="207"/>
    <x v="10"/>
    <s v="9209"/>
    <s v="JRNL00535557"/>
    <d v="2021-05-31T00:00:00"/>
    <d v="2021-05-10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3485"/>
    <x v="207"/>
    <x v="10"/>
    <s v="9224"/>
    <s v="JRNL00535557"/>
    <d v="2021-05-31T00:00:00"/>
    <d v="2021-05-10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132"/>
    <x v="207"/>
    <x v="10"/>
    <s v="9225"/>
    <s v="JRNL00535557"/>
    <d v="2021-05-31T00:00:00"/>
    <d v="2021-05-10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561"/>
    <x v="207"/>
    <x v="10"/>
    <s v="9228"/>
    <s v="JRNL00535557"/>
    <d v="2021-05-31T00:00:00"/>
    <d v="2021-05-10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125"/>
    <x v="207"/>
    <x v="10"/>
    <s v="9228"/>
    <s v="JRNL00535557"/>
    <d v="2021-05-31T00:00:00"/>
    <d v="2021-05-10T00:00:00"/>
    <s v="Yes"/>
    <s v="Gas Operations-West"/>
    <s v="Facilities Maintenance"/>
  </r>
  <r>
    <s v="AP-ADJ"/>
    <s v="CF00"/>
    <s v="JRNL00535566"/>
    <s v="CF00-OP460-7830-8910"/>
    <s v="CF00"/>
    <s v="OP460"/>
    <s v="7830"/>
    <x v="3"/>
    <s v=""/>
    <n v="264"/>
    <x v="207"/>
    <x v="10"/>
    <s v="9228"/>
    <s v="JRNL00535557"/>
    <d v="2021-05-31T00:00:00"/>
    <d v="2021-05-10T00:00:00"/>
    <s v="Yes"/>
    <s v="Gas Operations-West"/>
    <s v="Facilities Maintenance"/>
  </r>
  <r>
    <s v="AP-ADJ"/>
    <s v="CF00"/>
    <s v="JRNL00535557"/>
    <s v="CF00-FC460-7830-8910"/>
    <s v="CF00"/>
    <s v="FC460"/>
    <s v="7830"/>
    <x v="3"/>
    <s v=""/>
    <n v="3485"/>
    <x v="207"/>
    <x v="10"/>
    <s v="9224"/>
    <s v="JRNL00535557"/>
    <d v="2021-04-30T00:00:00"/>
    <d v="2021-05-10T00:00:00"/>
    <s v="Yes"/>
    <s v="Facilities-West"/>
    <s v="Facilities Maintenance"/>
  </r>
  <r>
    <s v="AP-ADJ"/>
    <s v="CF00"/>
    <s v="JRNL00535557"/>
    <s v="CF00-FC460-7830-8910"/>
    <s v="CF00"/>
    <s v="FC460"/>
    <s v="7830"/>
    <x v="3"/>
    <s v=""/>
    <n v="132"/>
    <x v="207"/>
    <x v="10"/>
    <s v="9225"/>
    <s v="JRNL00535557"/>
    <d v="2021-04-30T00:00:00"/>
    <d v="2021-05-10T00:00:00"/>
    <s v="Yes"/>
    <s v="Facilities-West"/>
    <s v="Facilities Maintenance"/>
  </r>
  <r>
    <s v="AP-ADJ"/>
    <s v="CF00"/>
    <s v="JRNL00535557"/>
    <s v="CF00-FC460-7830-8910"/>
    <s v="CF00"/>
    <s v="FC460"/>
    <s v="7830"/>
    <x v="3"/>
    <s v=""/>
    <n v="561"/>
    <x v="207"/>
    <x v="10"/>
    <s v="9228"/>
    <s v="JRNL00535557"/>
    <d v="2021-04-30T00:00:00"/>
    <d v="2021-05-10T00:00:00"/>
    <s v="Yes"/>
    <s v="Facilities-West"/>
    <s v="Facilities Maintenance"/>
  </r>
  <r>
    <s v="AP-ADJ"/>
    <s v="CF00"/>
    <s v="JRNL00535557"/>
    <s v="CF00-FC460-7830-8910"/>
    <s v="CF00"/>
    <s v="FC460"/>
    <s v="7830"/>
    <x v="3"/>
    <s v=""/>
    <n v="125"/>
    <x v="207"/>
    <x v="10"/>
    <s v="9228"/>
    <s v="JRNL00535557"/>
    <d v="2021-04-30T00:00:00"/>
    <d v="2021-05-10T00:00:00"/>
    <s v="Yes"/>
    <s v="Facilities-West"/>
    <s v="Facilities Maintenance"/>
  </r>
  <r>
    <s v="AP-ADJ"/>
    <s v="CF00"/>
    <s v="JRNL00535557"/>
    <s v="CF00-FC460-7830-8910"/>
    <s v="CF00"/>
    <s v="FC460"/>
    <s v="7830"/>
    <x v="3"/>
    <s v=""/>
    <n v="264"/>
    <x v="207"/>
    <x v="10"/>
    <s v="9228"/>
    <s v="JRNL00535557"/>
    <d v="2021-04-30T00:00:00"/>
    <d v="2021-05-10T00:00:00"/>
    <s v="Yes"/>
    <s v="Facilities-West"/>
    <s v="Facilities Maintenance"/>
  </r>
  <r>
    <s v="AP-ADJ"/>
    <s v="CF00"/>
    <s v="JRNL00535557"/>
    <s v="CF00-FC460-7830-8910"/>
    <s v="CF00"/>
    <s v="FC460"/>
    <s v="7830"/>
    <x v="3"/>
    <s v=""/>
    <n v="3463.75"/>
    <x v="207"/>
    <x v="10"/>
    <s v="9229"/>
    <s v="JRNL00535557"/>
    <d v="2021-04-30T00:00:00"/>
    <d v="2021-05-10T00:00:00"/>
    <s v="Yes"/>
    <s v="Facilities-West"/>
    <s v="Facilities Maintenance"/>
  </r>
  <r>
    <s v="AP-ADJ"/>
    <s v="CF00"/>
    <s v="JRNL00535557"/>
    <s v="CF00-OP460-7830-8910"/>
    <s v="CF00"/>
    <s v="OP460"/>
    <s v="7830"/>
    <x v="3"/>
    <s v=""/>
    <n v="-132"/>
    <x v="207"/>
    <x v="10"/>
    <s v="9225"/>
    <s v="JRNL00535557"/>
    <d v="2021-04-30T00:00:00"/>
    <d v="2021-05-10T00:00:00"/>
    <s v="Yes"/>
    <s v="Gas Operations-West"/>
    <s v="Facilities Maintenance"/>
  </r>
  <r>
    <s v="AP-ADJ"/>
    <s v="CF00"/>
    <s v="JRNL00535557"/>
    <s v="CF00-OP460-7830-8910"/>
    <s v="CF00"/>
    <s v="OP460"/>
    <s v="7830"/>
    <x v="3"/>
    <s v=""/>
    <n v="-561"/>
    <x v="207"/>
    <x v="10"/>
    <s v="9228"/>
    <s v="JRNL00535557"/>
    <d v="2021-04-30T00:00:00"/>
    <d v="2021-05-10T00:00:00"/>
    <s v="Yes"/>
    <s v="Gas Operations-West"/>
    <s v="Facilities Maintenance"/>
  </r>
  <r>
    <s v="AP-ADJ"/>
    <s v="CF00"/>
    <s v="JRNL00535557"/>
    <s v="CF00-OP460-7830-8910"/>
    <s v="CF00"/>
    <s v="OP460"/>
    <s v="7830"/>
    <x v="3"/>
    <s v=""/>
    <n v="-125"/>
    <x v="207"/>
    <x v="10"/>
    <s v="9228"/>
    <s v="JRNL00535557"/>
    <d v="2021-04-30T00:00:00"/>
    <d v="2021-05-10T00:00:00"/>
    <s v="Yes"/>
    <s v="Gas Operations-West"/>
    <s v="Facilities Maintenance"/>
  </r>
  <r>
    <s v="AP-ADJ"/>
    <s v="CF00"/>
    <s v="JRNL00535557"/>
    <s v="CF00-OP460-7830-8910"/>
    <s v="CF00"/>
    <s v="OP460"/>
    <s v="7830"/>
    <x v="3"/>
    <s v=""/>
    <n v="-264"/>
    <x v="207"/>
    <x v="10"/>
    <s v="9228"/>
    <s v="JRNL00535557"/>
    <d v="2021-04-30T00:00:00"/>
    <d v="2021-05-10T00:00:00"/>
    <s v="Yes"/>
    <s v="Gas Operations-West"/>
    <s v="Facilities Maintenance"/>
  </r>
  <r>
    <s v="AP-ADJ"/>
    <s v="CF00"/>
    <s v="JRNL00535557"/>
    <s v="CF00-OP460-7830-8910"/>
    <s v="CF00"/>
    <s v="OP460"/>
    <s v="7830"/>
    <x v="3"/>
    <s v=""/>
    <n v="-3463.75"/>
    <x v="207"/>
    <x v="10"/>
    <s v="9229"/>
    <s v="JRNL00535557"/>
    <d v="2021-04-30T00:00:00"/>
    <d v="2021-05-10T00:00:00"/>
    <s v="Yes"/>
    <s v="Gas Operations-West"/>
    <s v="Facilities Maintenance"/>
  </r>
  <r>
    <s v="AP-ADJ"/>
    <s v="CF00"/>
    <s v="JRNL00535557"/>
    <s v="CF00-FC460-7830-8910"/>
    <s v="CF00"/>
    <s v="FC460"/>
    <s v="7830"/>
    <x v="3"/>
    <s v=""/>
    <n v="3612.5"/>
    <x v="207"/>
    <x v="10"/>
    <s v="9209"/>
    <s v="JRNL00535557"/>
    <d v="2021-04-30T00:00:00"/>
    <d v="2021-05-10T00:00:00"/>
    <s v="Yes"/>
    <s v="Facilities-West"/>
    <s v="Facilities Maintenance"/>
  </r>
  <r>
    <s v="AP-ADJ"/>
    <s v="CF00"/>
    <s v="JRNL00535557"/>
    <s v="CF00-OP460-7830-8910"/>
    <s v="CF00"/>
    <s v="OP460"/>
    <s v="7830"/>
    <x v="3"/>
    <s v=""/>
    <n v="-3612.5"/>
    <x v="207"/>
    <x v="10"/>
    <s v="9209"/>
    <s v="JRNL00535557"/>
    <d v="2021-04-30T00:00:00"/>
    <d v="2021-05-10T00:00:00"/>
    <s v="Yes"/>
    <s v="Gas Operations-West"/>
    <s v="Facilities Maintenance"/>
  </r>
  <r>
    <s v="AP-ADJ"/>
    <s v="CF00"/>
    <s v="JRNL00535557"/>
    <s v="CF00-OP460-7830-8910"/>
    <s v="CF00"/>
    <s v="OP460"/>
    <s v="7830"/>
    <x v="3"/>
    <s v=""/>
    <n v="-3485"/>
    <x v="207"/>
    <x v="10"/>
    <s v="9224"/>
    <s v="JRNL00535557"/>
    <d v="2021-04-30T00:00:00"/>
    <d v="2021-05-10T00:00:00"/>
    <s v="Yes"/>
    <s v="Gas Operations-West"/>
    <s v="Facilities Maintenance"/>
  </r>
  <r>
    <s v="AP-ADJ"/>
    <s v="CF00"/>
    <s v="JRNL00535566"/>
    <s v="CF00-FC460-7830-8910"/>
    <s v="CF00"/>
    <s v="FC460"/>
    <s v="7830"/>
    <x v="3"/>
    <s v=""/>
    <n v="-264"/>
    <x v="207"/>
    <x v="10"/>
    <s v="9228"/>
    <s v="JRNL00535557"/>
    <d v="2021-05-31T00:00:00"/>
    <d v="2021-05-10T00:00:00"/>
    <s v="Yes"/>
    <s v="Facilities-West"/>
    <s v="Facilities Maintenance"/>
  </r>
  <r>
    <s v="AP-ADJ"/>
    <s v="CF00"/>
    <s v="JRNL00535566"/>
    <s v="CF00-FC460-7830-8910"/>
    <s v="CF00"/>
    <s v="FC460"/>
    <s v="7830"/>
    <x v="3"/>
    <s v=""/>
    <n v="-3463.75"/>
    <x v="207"/>
    <x v="10"/>
    <s v="9229"/>
    <s v="JRNL00535557"/>
    <d v="2021-05-31T00:00:00"/>
    <d v="2021-05-10T00:00:00"/>
    <s v="Yes"/>
    <s v="Facilities-West"/>
    <s v="Facilities Maintenance"/>
  </r>
  <r>
    <s v="AP-ADJ"/>
    <s v="CF00"/>
    <s v="JRNL00535566"/>
    <s v="CF00-OP460-7830-8910"/>
    <s v="CF00"/>
    <s v="OP460"/>
    <s v="7830"/>
    <x v="3"/>
    <s v=""/>
    <n v="3463.75"/>
    <x v="207"/>
    <x v="10"/>
    <s v="9229"/>
    <s v="JRNL00535557"/>
    <d v="2021-05-31T00:00:00"/>
    <d v="2021-05-10T00:00:00"/>
    <s v="Yes"/>
    <s v="Gas Operations-West"/>
    <s v="Facilities Maintenance"/>
  </r>
  <r>
    <s v="AP-ADJ"/>
    <s v="CF00"/>
    <s v="JRNL00535566"/>
    <s v="CF00-FC460-7830-8910"/>
    <s v="CF00"/>
    <s v="FC460"/>
    <s v="7830"/>
    <x v="3"/>
    <s v=""/>
    <n v="-3612.5"/>
    <x v="207"/>
    <x v="10"/>
    <s v="9209"/>
    <s v="JRNL00535557"/>
    <d v="2021-05-31T00:00:00"/>
    <d v="2021-05-10T00:00:00"/>
    <s v="Yes"/>
    <s v="Facilities-West"/>
    <s v="Facilities Maintenance"/>
  </r>
  <r>
    <s v="AP-ADJ"/>
    <s v="CF00"/>
    <s v="JRNL00535566"/>
    <s v="CF00-FC460-7830-8910"/>
    <s v="CF00"/>
    <s v="FC460"/>
    <s v="7830"/>
    <x v="3"/>
    <s v=""/>
    <n v="-3485"/>
    <x v="207"/>
    <x v="10"/>
    <s v="9224"/>
    <s v="JRNL00535557"/>
    <d v="2021-05-31T00:00:00"/>
    <d v="2021-05-10T00:00:00"/>
    <s v="Yes"/>
    <s v="Facilities-West"/>
    <s v="Facilities Maintenance"/>
  </r>
  <r>
    <s v="AP-ADJ"/>
    <s v="CF00"/>
    <s v="JRNL00535566"/>
    <s v="CF00-FC460-7830-8910"/>
    <s v="CF00"/>
    <s v="FC460"/>
    <s v="7830"/>
    <x v="3"/>
    <s v=""/>
    <n v="-132"/>
    <x v="207"/>
    <x v="10"/>
    <s v="9225"/>
    <s v="JRNL00535557"/>
    <d v="2021-05-31T00:00:00"/>
    <d v="2021-05-10T00:00:00"/>
    <s v="Yes"/>
    <s v="Facilities-West"/>
    <s v="Facilities Maintenance"/>
  </r>
  <r>
    <s v="AP-ADJ"/>
    <s v="CF00"/>
    <s v="JRNL00535566"/>
    <s v="CF00-FC460-7830-8910"/>
    <s v="CF00"/>
    <s v="FC460"/>
    <s v="7830"/>
    <x v="3"/>
    <s v=""/>
    <n v="-561"/>
    <x v="207"/>
    <x v="10"/>
    <s v="9228"/>
    <s v="JRNL00535557"/>
    <d v="2021-05-31T00:00:00"/>
    <d v="2021-05-10T00:00:00"/>
    <s v="Yes"/>
    <s v="Facilities-West"/>
    <s v="Facilities Maintenance"/>
  </r>
  <r>
    <s v="AP-ADJ"/>
    <s v="CF00"/>
    <s v="JRNL00535566"/>
    <s v="CF00-FC460-7830-8910"/>
    <s v="CF00"/>
    <s v="FC460"/>
    <s v="7830"/>
    <x v="3"/>
    <s v=""/>
    <n v="-125"/>
    <x v="207"/>
    <x v="10"/>
    <s v="9228"/>
    <s v="JRNL00535557"/>
    <d v="2021-05-31T00:00:00"/>
    <d v="2021-05-10T00:00:00"/>
    <s v="Yes"/>
    <s v="Facilities-West"/>
    <s v="Facilities Maintenance"/>
  </r>
  <r>
    <s v="AP-PCARD"/>
    <s v="CU00"/>
    <s v="JRNL00541197"/>
    <s v="CF00-FC460-7830-8910"/>
    <s v="CF00"/>
    <s v="FC460"/>
    <s v="7830"/>
    <x v="3"/>
    <s v=""/>
    <n v="47.72"/>
    <x v="220"/>
    <x v="10"/>
    <s v="080921"/>
    <s v="JRNL00541197"/>
    <d v="2021-08-31T00:00:00"/>
    <d v="2021-08-30T00:00:00"/>
    <s v="Yes"/>
    <s v="Facilities-West"/>
    <s v="Facilities Maintenance"/>
  </r>
  <r>
    <s v="AP-PCARD"/>
    <s v="CU00"/>
    <s v="JRNL00541197"/>
    <s v="CF00-FC460-7830-8910"/>
    <s v="CF00"/>
    <s v="FC460"/>
    <s v="7830"/>
    <x v="3"/>
    <s v=""/>
    <n v="117.88"/>
    <x v="220"/>
    <x v="10"/>
    <s v="080921"/>
    <s v="JRNL00541197"/>
    <d v="2021-08-31T00:00:00"/>
    <d v="2021-08-30T00:00:00"/>
    <s v="Yes"/>
    <s v="Facilities-West"/>
    <s v="Facilities Maintenance"/>
  </r>
  <r>
    <s v="AP-PCARD"/>
    <s v="CU00"/>
    <s v="JRNL00541197"/>
    <s v="CF00-FC460-7830-8910"/>
    <s v="CF00"/>
    <s v="FC460"/>
    <s v="7830"/>
    <x v="3"/>
    <s v=""/>
    <n v="106.27"/>
    <x v="220"/>
    <x v="10"/>
    <s v="080921"/>
    <s v="JRNL00541197"/>
    <d v="2021-08-31T00:00:00"/>
    <d v="2021-08-30T00:00:00"/>
    <s v="Yes"/>
    <s v="Facilities-West"/>
    <s v="Facilities Maintenance"/>
  </r>
  <r>
    <s v="AP-PCARD"/>
    <s v="CU00"/>
    <s v="JRNL00541197"/>
    <s v="CF00-FC460-7830-8910"/>
    <s v="CF00"/>
    <s v="FC460"/>
    <s v="7830"/>
    <x v="3"/>
    <s v=""/>
    <n v="17.399999999999999"/>
    <x v="220"/>
    <x v="10"/>
    <s v="083021"/>
    <s v="JRNL00541197"/>
    <d v="2021-08-31T00:00:00"/>
    <d v="2021-08-30T00:00:00"/>
    <s v="Yes"/>
    <s v="Facilities-West"/>
    <s v="Facilities Maintenance"/>
  </r>
  <r>
    <s v="AP-PCARD"/>
    <s v="CU00"/>
    <s v="JRNL00541197"/>
    <s v="CF00-FC460-7830-8910"/>
    <s v="CF00"/>
    <s v="FC460"/>
    <s v="7830"/>
    <x v="3"/>
    <s v=""/>
    <n v="5.32"/>
    <x v="220"/>
    <x v="10"/>
    <s v="083021"/>
    <s v="JRNL00541197"/>
    <d v="2021-08-31T00:00:00"/>
    <d v="2021-08-30T00:00:00"/>
    <s v="Yes"/>
    <s v="Facilities-West"/>
    <s v="Facilities Maintenance"/>
  </r>
  <r>
    <s v="AP-ADJ"/>
    <s v="CF00"/>
    <s v="JRNL00535557"/>
    <s v="CF00-OP460-7830-8910"/>
    <s v="CF00"/>
    <s v="OP460"/>
    <s v="7830"/>
    <x v="3"/>
    <s v=""/>
    <n v="-526.29"/>
    <x v="138"/>
    <x v="10"/>
    <s v="7711005-000-000"/>
    <s v="JRNL00535557"/>
    <d v="2021-04-30T00:00:00"/>
    <d v="2021-05-10T00:00:00"/>
    <s v="Yes"/>
    <s v="Gas Operations-West"/>
    <s v="Facilities Maintenance"/>
  </r>
  <r>
    <s v="AP-ADJ"/>
    <s v="CF00"/>
    <s v="JRNL00535557"/>
    <s v="CF00-FC460-7830-8910"/>
    <s v="CF00"/>
    <s v="FC460"/>
    <s v="7830"/>
    <x v="3"/>
    <s v=""/>
    <n v="526.29"/>
    <x v="138"/>
    <x v="10"/>
    <s v="7711005-000-000"/>
    <s v="JRNL00535557"/>
    <d v="2021-04-30T00:00:00"/>
    <d v="2021-05-10T00:00:00"/>
    <s v="Yes"/>
    <s v="Facilities-West"/>
    <s v="Facilities Maintenance"/>
  </r>
  <r>
    <s v="AP-ADJ"/>
    <s v="CF00"/>
    <s v="JRNL00535566"/>
    <s v="CF00-OP460-7830-8910"/>
    <s v="CF00"/>
    <s v="OP460"/>
    <s v="7830"/>
    <x v="3"/>
    <s v=""/>
    <n v="526.29"/>
    <x v="138"/>
    <x v="10"/>
    <s v="7711005-000-000"/>
    <s v="JRNL00535557"/>
    <d v="2021-05-31T00:00:00"/>
    <d v="2021-05-10T00:00:00"/>
    <s v="Yes"/>
    <s v="Gas Operations-West"/>
    <s v="Facilities Maintenance"/>
  </r>
  <r>
    <s v="AP-ADJ"/>
    <s v="CF00"/>
    <s v="JRNL00535566"/>
    <s v="CF00-FC460-7830-8910"/>
    <s v="CF00"/>
    <s v="FC460"/>
    <s v="7830"/>
    <x v="3"/>
    <s v=""/>
    <n v="-526.29"/>
    <x v="138"/>
    <x v="10"/>
    <s v="7711005-000-000"/>
    <s v="JRNL00535557"/>
    <d v="2021-05-31T00:00:00"/>
    <d v="2021-05-10T00:00:00"/>
    <s v="Yes"/>
    <s v="Facilities-West"/>
    <s v="Facilities Maintenance"/>
  </r>
  <r>
    <s v="AP-PCARD"/>
    <s v="CU00"/>
    <s v="JRNL00532659"/>
    <s v="CF00-OP460-7830-8910"/>
    <s v="CF00"/>
    <s v="OP460"/>
    <s v="7830"/>
    <x v="3"/>
    <s v=""/>
    <n v="50.77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2659"/>
    <s v="CF00-OP460-7830-8910"/>
    <s v="CF00"/>
    <s v="OP460"/>
    <s v="7830"/>
    <x v="3"/>
    <s v=""/>
    <n v="9.9499999999999993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2659"/>
    <s v="CF00-OP460-7830-8910"/>
    <s v="CF00"/>
    <s v="OP460"/>
    <s v="7830"/>
    <x v="3"/>
    <s v=""/>
    <n v="55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2659"/>
    <s v="CF00-OP460-7830-8910"/>
    <s v="CF00"/>
    <s v="OP460"/>
    <s v="7830"/>
    <x v="3"/>
    <s v=""/>
    <n v="14.72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2659"/>
    <s v="CF00-OP460-7830-8910"/>
    <s v="CF00"/>
    <s v="OP460"/>
    <s v="7830"/>
    <x v="3"/>
    <s v=""/>
    <n v="57.29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2659"/>
    <s v="CF00-OP460-7830-8910"/>
    <s v="CF00"/>
    <s v="OP460"/>
    <s v="7830"/>
    <x v="3"/>
    <s v=""/>
    <n v="57.42"/>
    <x v="119"/>
    <x v="10"/>
    <s v="032221"/>
    <s v="JRNL00532659"/>
    <d v="2021-03-31T00:00:00"/>
    <d v="2021-04-01T00:00:00"/>
    <s v="Yes"/>
    <s v="Gas Operations-West"/>
    <s v="Facilities Maintenance"/>
  </r>
  <r>
    <s v="AP-PCARD"/>
    <s v="CU00"/>
    <s v="JRNL00536293"/>
    <s v="CF00-FC460-7830-8910"/>
    <s v="CF00"/>
    <s v="FC460"/>
    <s v="7830"/>
    <x v="3"/>
    <s v=""/>
    <n v="38.75"/>
    <x v="119"/>
    <x v="10"/>
    <s v="052021"/>
    <s v="JRNL00536293"/>
    <d v="2021-05-31T00:00:00"/>
    <d v="2021-06-01T00:00:00"/>
    <s v="Yes"/>
    <s v="Facilities-West"/>
    <s v="Facilities Maintenance"/>
  </r>
  <r>
    <s v="AP-PCARD"/>
    <s v="CU00"/>
    <s v="JRNL00536293"/>
    <s v="CF00-FC460-7830-8910"/>
    <s v="CF00"/>
    <s v="FC460"/>
    <s v="7830"/>
    <x v="3"/>
    <s v=""/>
    <n v="67.95"/>
    <x v="119"/>
    <x v="10"/>
    <s v="052021"/>
    <s v="JRNL00536293"/>
    <d v="2021-05-31T00:00:00"/>
    <d v="2021-06-01T00:00:00"/>
    <s v="Yes"/>
    <s v="Facilities-West"/>
    <s v="Facilities Maintenance"/>
  </r>
  <r>
    <s v="AP-PCARD"/>
    <s v="CU00"/>
    <s v="JRNL00536293"/>
    <s v="CF00-FC460-7830-8910"/>
    <s v="CF00"/>
    <s v="FC460"/>
    <s v="7830"/>
    <x v="3"/>
    <s v=""/>
    <n v="103.12"/>
    <x v="119"/>
    <x v="10"/>
    <s v="052021"/>
    <s v="JRNL00536293"/>
    <d v="2021-05-31T00:00:00"/>
    <d v="2021-06-01T00:00:00"/>
    <s v="Yes"/>
    <s v="Facilities-West"/>
    <s v="Facilities Maintenance"/>
  </r>
  <r>
    <s v="AP-PCARD"/>
    <s v="CU00"/>
    <s v="JRNL00536293"/>
    <s v="CF00-OP460-7830-8910"/>
    <s v="CF00"/>
    <s v="OP460"/>
    <s v="7830"/>
    <x v="3"/>
    <s v=""/>
    <n v="37.24"/>
    <x v="119"/>
    <x v="10"/>
    <s v="052021"/>
    <s v="JRNL00536293"/>
    <d v="2021-05-31T00:00:00"/>
    <d v="2021-06-01T00:00:00"/>
    <s v="Yes"/>
    <s v="Gas Operations-West"/>
    <s v="Facilities Maintenance"/>
  </r>
  <r>
    <s v="AP-PCARD"/>
    <s v="CU00"/>
    <s v="JRNL00536293"/>
    <s v="CF00-OP460-7830-8910"/>
    <s v="CF00"/>
    <s v="OP460"/>
    <s v="7830"/>
    <x v="3"/>
    <s v=""/>
    <n v="34.72"/>
    <x v="119"/>
    <x v="10"/>
    <s v="052021"/>
    <s v="JRNL00536293"/>
    <d v="2021-05-31T00:00:00"/>
    <d v="2021-06-01T00:00:00"/>
    <s v="Yes"/>
    <s v="Gas Operations-West"/>
    <s v="Facilities Maintenance"/>
  </r>
  <r>
    <s v="AP-EXSYS"/>
    <s v="CU00"/>
    <s v="JRNL00534277"/>
    <s v="CF00-FC460-7830-8910"/>
    <s v="CF00"/>
    <s v="FC460"/>
    <s v="7830"/>
    <x v="3"/>
    <s v=""/>
    <n v="160.63999999999999"/>
    <x v="221"/>
    <x v="10"/>
    <s v="042021"/>
    <s v="JRNL00534277"/>
    <d v="2021-04-30T00:00:00"/>
    <d v="2021-05-03T00:00:00"/>
    <s v="Yes"/>
    <s v="Facilities-West"/>
    <s v="Facilities Maintenance"/>
  </r>
  <r>
    <s v="AP-ACCR"/>
    <s v="CF00"/>
    <s v="JRNL00534973"/>
    <s v="CF00-FC460-7830-8910"/>
    <s v="CF00"/>
    <s v="FC460"/>
    <s v="7830"/>
    <x v="3"/>
    <s v=""/>
    <n v="500"/>
    <x v="176"/>
    <x v="10"/>
    <s v="2021-3017"/>
    <s v="JRNL00534973"/>
    <d v="2021-04-30T00:00:00"/>
    <d v="2021-05-06T00:00:00"/>
    <s v="Yes"/>
    <s v="Facilities-West"/>
    <s v="Facilities Maintenance"/>
  </r>
  <r>
    <s v="AP-ACCR"/>
    <s v="CF00"/>
    <s v="JRNL00535212"/>
    <s v="CF00-FC460-7830-8910"/>
    <s v="CF00"/>
    <s v="FC460"/>
    <s v="7830"/>
    <x v="3"/>
    <s v=""/>
    <n v="-500"/>
    <x v="176"/>
    <x v="10"/>
    <s v="2021-3017"/>
    <s v="JRNL00534973"/>
    <d v="2021-05-31T00:00:00"/>
    <d v="2021-05-06T00:00:00"/>
    <s v="Yes"/>
    <s v="Facilities-West"/>
    <s v="Facilities Maintenance"/>
  </r>
  <r>
    <s v="AP-PCARD"/>
    <s v="CU00"/>
    <s v="JRNL00532659"/>
    <s v="CF00-FC460-7830-8910"/>
    <s v="CF00"/>
    <s v="FC460"/>
    <s v="7830"/>
    <x v="3"/>
    <s v=""/>
    <n v="95.9"/>
    <x v="133"/>
    <x v="10"/>
    <s v="031021"/>
    <s v="JRNL00532659"/>
    <d v="2021-03-31T00:00:00"/>
    <d v="2021-04-01T00:00:00"/>
    <s v="Yes"/>
    <s v="Facilities-West"/>
    <s v="Facilities Maintenance"/>
  </r>
  <r>
    <s v="AP-ACCR"/>
    <s v="CF00"/>
    <s v="JRNL00541913"/>
    <s v="CF00-FC460-7830-8910"/>
    <s v="CF00"/>
    <s v="FC460"/>
    <s v="7830"/>
    <x v="3"/>
    <s v=""/>
    <n v="-690"/>
    <x v="123"/>
    <x v="10"/>
    <s v="1974"/>
    <s v="JRNL00541780"/>
    <d v="2021-09-30T00:00:00"/>
    <d v="2021-09-08T00:00:00"/>
    <s v="Yes"/>
    <s v="Facilities-West"/>
    <s v="Facilities Maintenance"/>
  </r>
  <r>
    <s v="AP-PCARD"/>
    <s v="CU00"/>
    <s v="JRNL00542900"/>
    <s v="CF00-OP460-7830-8910"/>
    <s v="CF00"/>
    <s v="OP460"/>
    <s v="7830"/>
    <x v="3"/>
    <s v=""/>
    <n v="277.69"/>
    <x v="119"/>
    <x v="10"/>
    <s v="090821"/>
    <s v="JRNL00542900"/>
    <d v="2021-09-30T00:00:00"/>
    <d v="2021-10-01T00:00:00"/>
    <s v="Yes"/>
    <s v="Gas Operations-West"/>
    <s v="Facilities Maintenance"/>
  </r>
  <r>
    <s v="AP-EXSYS"/>
    <s v="CU00"/>
    <s v="JRNL00537966"/>
    <s v="CF00-FC460-7830-8910"/>
    <s v="CF00"/>
    <s v="FC460"/>
    <s v="7830"/>
    <x v="3"/>
    <s v=""/>
    <n v="70.790000000000006"/>
    <x v="221"/>
    <x v="10"/>
    <s v="061721"/>
    <s v="JRNL00537966"/>
    <d v="2021-06-30T00:00:00"/>
    <d v="2021-07-01T00:00:00"/>
    <s v="Yes"/>
    <s v="Facilities-West"/>
    <s v="Facilities Maintenance"/>
  </r>
  <r>
    <s v="AP-ACCR"/>
    <s v="CF00"/>
    <s v="JRNL00541780"/>
    <s v="CF00-FC460-7830-8910"/>
    <s v="CF00"/>
    <s v="FC460"/>
    <s v="7830"/>
    <x v="3"/>
    <s v=""/>
    <n v="690"/>
    <x v="123"/>
    <x v="10"/>
    <s v="1974"/>
    <s v="JRNL00541780"/>
    <d v="2021-08-31T00:00:00"/>
    <d v="2021-09-08T00:00:00"/>
    <s v="Yes"/>
    <s v="Facilities-West"/>
    <s v="Facilities Maintenance"/>
  </r>
  <r>
    <s v="AP-ACCR"/>
    <s v="CF00"/>
    <s v="JRNL00533262"/>
    <s v="CF00-FC460-7830-8910"/>
    <s v="CF00"/>
    <s v="FC460"/>
    <s v="7830"/>
    <x v="3"/>
    <s v=""/>
    <n v="-508.9"/>
    <x v="153"/>
    <x v="10"/>
    <s v="1122570"/>
    <s v="JRNL00533061"/>
    <d v="2021-04-30T00:00:00"/>
    <d v="2021-04-06T00:00:00"/>
    <s v="Yes"/>
    <s v="Facilities-West"/>
    <s v="Facilities Maintenance"/>
  </r>
  <r>
    <s v="AP-ACCR"/>
    <s v="CF00"/>
    <s v="JRNL00533061"/>
    <s v="CF00-FC460-7830-8910"/>
    <s v="CF00"/>
    <s v="FC460"/>
    <s v="7830"/>
    <x v="3"/>
    <s v=""/>
    <n v="508.9"/>
    <x v="153"/>
    <x v="10"/>
    <s v="1122570"/>
    <s v="JRNL00533061"/>
    <d v="2021-03-31T00:00:00"/>
    <d v="2021-04-06T00:00:00"/>
    <s v="Yes"/>
    <s v="Facilities-West"/>
    <s v="Facilities Maintenance"/>
  </r>
  <r>
    <s v="AP-ACCR"/>
    <s v="CF00"/>
    <s v="JRNL00533262"/>
    <s v="CF00-FC460-7830-8910"/>
    <s v="CF00"/>
    <s v="FC460"/>
    <s v="7830"/>
    <x v="3"/>
    <s v=""/>
    <n v="-950"/>
    <x v="222"/>
    <x v="10"/>
    <s v="2021-2979"/>
    <s v="JRNL00533061"/>
    <d v="2021-04-30T00:00:00"/>
    <d v="2021-04-06T00:00:00"/>
    <s v="Yes"/>
    <s v="Facilities-West"/>
    <s v="Facilities Maintenance"/>
  </r>
  <r>
    <s v="AP-ACCR"/>
    <s v="CF00"/>
    <s v="JRNL00533061"/>
    <s v="CF00-FC460-7830-8910"/>
    <s v="CF00"/>
    <s v="FC460"/>
    <s v="7830"/>
    <x v="3"/>
    <s v=""/>
    <n v="950"/>
    <x v="222"/>
    <x v="10"/>
    <s v="2021-2979"/>
    <s v="JRNL00533061"/>
    <d v="2021-03-31T00:00:00"/>
    <d v="2021-04-06T00:00:00"/>
    <s v="Yes"/>
    <s v="Facilities-West"/>
    <s v="Facilities Maintenance"/>
  </r>
  <r>
    <s v="AP-ACCR"/>
    <s v="CF00"/>
    <s v="JRNL00536683"/>
    <s v="CF00-FC460-7830-8910"/>
    <s v="CF00"/>
    <s v="FC460"/>
    <s v="7830"/>
    <x v="3"/>
    <s v=""/>
    <n v="10808.33"/>
    <x v="223"/>
    <x v="10"/>
    <s v="11936"/>
    <s v="JRNL00536683"/>
    <d v="2021-05-31T00:00:00"/>
    <d v="2021-06-04T00:00:00"/>
    <s v="Yes"/>
    <s v="Facilities-West"/>
    <s v="Facilities Maintenance"/>
  </r>
  <r>
    <s v="AP-ACCR"/>
    <s v="CF00"/>
    <s v="JRNL00536811"/>
    <s v="CF00-FC460-7830-8910"/>
    <s v="CF00"/>
    <s v="FC460"/>
    <s v="7830"/>
    <x v="3"/>
    <s v=""/>
    <n v="-10808.33"/>
    <x v="223"/>
    <x v="10"/>
    <s v="11936"/>
    <s v="JRNL00536683"/>
    <d v="2021-06-30T00:00:00"/>
    <d v="2021-06-04T00:00:00"/>
    <s v="Yes"/>
    <s v="Facilities-West"/>
    <s v="Facilities Maintenance"/>
  </r>
  <r>
    <s v="AP-EXSYS"/>
    <s v="CU00"/>
    <s v="JRNL00542723"/>
    <s v="CF00-FC460-7830-8910"/>
    <s v="CF00"/>
    <s v="FC460"/>
    <s v="7830"/>
    <x v="3"/>
    <s v=""/>
    <n v="133.09"/>
    <x v="221"/>
    <x v="10"/>
    <s v="091421"/>
    <s v="JRNL00542723"/>
    <d v="2021-09-30T00:00:00"/>
    <d v="2021-10-01T00:00:00"/>
    <s v="Yes"/>
    <s v="Facilities-West"/>
    <s v="Facilities Maintenance"/>
  </r>
  <r>
    <s v="AP-EXSYS"/>
    <s v="CU00"/>
    <s v="JRNL00542723"/>
    <s v="CF00-FC460-7830-8910"/>
    <s v="CF00"/>
    <s v="FC460"/>
    <s v="7830"/>
    <x v="3"/>
    <s v=""/>
    <n v="73.08"/>
    <x v="221"/>
    <x v="10"/>
    <s v="091421"/>
    <s v="JRNL00542723"/>
    <d v="2021-09-30T00:00:00"/>
    <d v="2021-10-01T00:00:00"/>
    <s v="Yes"/>
    <s v="Facilities-West"/>
    <s v="Facilities Maintenance"/>
  </r>
  <r>
    <s v="AP-ACCR"/>
    <s v="CF00"/>
    <s v="JRNL00548397"/>
    <s v="CF00-FC460-7830-8910"/>
    <s v="CF00"/>
    <s v="FC460"/>
    <s v="7830"/>
    <x v="3"/>
    <s v=""/>
    <n v="187.15"/>
    <x v="224"/>
    <x v="10"/>
    <s v="11937"/>
    <s v="JRNL00548397"/>
    <d v="2021-12-31T00:00:00"/>
    <d v="2022-01-10T00:00:00"/>
    <s v="Yes"/>
    <s v="Facilities-West"/>
    <s v="Facilities Maintenance"/>
  </r>
  <r>
    <s v="AP-PCARD"/>
    <s v="CU00"/>
    <s v="JRNL00528697"/>
    <s v="CF00-OP460-7830-8910"/>
    <s v="CF00"/>
    <s v="OP460"/>
    <s v="7830"/>
    <x v="3"/>
    <s v=""/>
    <n v="56.08"/>
    <x v="119"/>
    <x v="10"/>
    <s v="012021"/>
    <s v="JRNL00528697"/>
    <d v="2021-01-31T00:00:00"/>
    <d v="2021-02-02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38.32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56.72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49.32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336.79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120.38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79.08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59.32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57.24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48036"/>
    <s v="CF00-OP460-7830-8910"/>
    <s v="CF00"/>
    <s v="OP460"/>
    <s v="7830"/>
    <x v="3"/>
    <s v=""/>
    <n v="8.4700000000000006"/>
    <x v="119"/>
    <x v="10"/>
    <s v="123021"/>
    <s v="JRNL00548036"/>
    <d v="2021-12-31T00:00:00"/>
    <d v="2022-01-03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50.22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55.97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59.98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31.96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60.98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45.13"/>
    <x v="119"/>
    <x v="10"/>
    <s v="022421"/>
    <s v="JRNL00530752"/>
    <d v="2021-02-28T00:00:00"/>
    <d v="2021-03-01T00:00:00"/>
    <s v="Yes"/>
    <s v="Gas Operations-West"/>
    <s v="Facilities Maintenance"/>
  </r>
  <r>
    <s v="AP-PCARD"/>
    <s v="CU00"/>
    <s v="JRNL00530752"/>
    <s v="CF00-OP460-7830-8910"/>
    <s v="CF00"/>
    <s v="OP460"/>
    <s v="7830"/>
    <x v="3"/>
    <s v=""/>
    <n v="29.97"/>
    <x v="119"/>
    <x v="10"/>
    <s v="022421"/>
    <s v="JRNL00530752"/>
    <d v="2021-02-28T00:00:00"/>
    <d v="2021-03-01T00:00:00"/>
    <s v="Yes"/>
    <s v="Gas Operations-West"/>
    <s v="Facilities Maintenance"/>
  </r>
  <r>
    <s v="AP-ACCR"/>
    <s v="CF00"/>
    <s v="JRNL00534973"/>
    <s v="CF00-FC460-7830-8910"/>
    <s v="CF00"/>
    <s v="FC460"/>
    <s v="7830"/>
    <x v="3"/>
    <s v=""/>
    <n v="373.98"/>
    <x v="152"/>
    <x v="10"/>
    <s v="1122942"/>
    <s v="JRNL00534973"/>
    <d v="2021-04-30T00:00:00"/>
    <d v="2021-05-06T00:00:00"/>
    <s v="Yes"/>
    <s v="Facilities-West"/>
    <s v="Facilities Maintenance"/>
  </r>
  <r>
    <s v="AP-ACCR"/>
    <s v="CF00"/>
    <s v="JRNL00534973"/>
    <s v="CF00-FC460-7830-8910"/>
    <s v="CF00"/>
    <s v="FC460"/>
    <s v="7830"/>
    <x v="3"/>
    <s v=""/>
    <n v="465.88"/>
    <x v="152"/>
    <x v="10"/>
    <s v="1122958"/>
    <s v="JRNL00534973"/>
    <d v="2021-04-30T00:00:00"/>
    <d v="2021-05-06T00:00:00"/>
    <s v="Yes"/>
    <s v="Facilities-West"/>
    <s v="Facilities Maintenance"/>
  </r>
  <r>
    <s v="AP-ACCR"/>
    <s v="CF00"/>
    <s v="JRNL00535212"/>
    <s v="CF00-FC460-7830-8910"/>
    <s v="CF00"/>
    <s v="FC460"/>
    <s v="7830"/>
    <x v="3"/>
    <s v=""/>
    <n v="-373.98"/>
    <x v="152"/>
    <x v="10"/>
    <s v="1122942"/>
    <s v="JRNL00534973"/>
    <d v="2021-05-31T00:00:00"/>
    <d v="2021-05-06T00:00:00"/>
    <s v="Yes"/>
    <s v="Facilities-West"/>
    <s v="Facilities Maintenance"/>
  </r>
  <r>
    <s v="AP-ACCR"/>
    <s v="CF00"/>
    <s v="JRNL00535212"/>
    <s v="CF00-FC460-7830-8910"/>
    <s v="CF00"/>
    <s v="FC460"/>
    <s v="7830"/>
    <x v="3"/>
    <s v=""/>
    <n v="-465.88"/>
    <x v="152"/>
    <x v="10"/>
    <s v="1122958"/>
    <s v="JRNL00534973"/>
    <d v="2021-05-31T00:00:00"/>
    <d v="2021-05-06T00:00:00"/>
    <s v="Yes"/>
    <s v="Facilities-West"/>
    <s v="Facilities Maintenance"/>
  </r>
  <r>
    <s v="SYS-AP"/>
    <s v="FC00"/>
    <s v="JRNL00534756"/>
    <s v="CF00-OP460-7830-8910"/>
    <s v="CF00"/>
    <s v="OP460"/>
    <s v="7830"/>
    <x v="3"/>
    <s v=""/>
    <n v="526.29"/>
    <x v="225"/>
    <x v="2"/>
    <s v="7711005-000-000"/>
    <s v="VO852077"/>
    <d v="2021-05-03T00:00:00"/>
    <d v="2021-05-04T00:00:00"/>
    <s v="Yes"/>
    <s v="Gas Operations-West"/>
    <s v="Facilities Maintenance"/>
  </r>
  <r>
    <s v="SYS-AP"/>
    <s v="FC00"/>
    <s v="JRNL00532420"/>
    <s v="CF00-FC460-7830-8920"/>
    <s v="CF00"/>
    <s v="FC460"/>
    <s v="7830"/>
    <x v="4"/>
    <s v=""/>
    <n v="765"/>
    <x v="226"/>
    <x v="9"/>
    <s v="9176"/>
    <s v="VO844286"/>
    <d v="2021-03-25T00:00:00"/>
    <d v="2021-03-26T00:00:00"/>
    <s v="Yes"/>
    <s v="Facilities-West"/>
    <s v="Facilities Maintenance"/>
  </r>
  <r>
    <s v="SYS-AP"/>
    <s v="FC00"/>
    <s v="JRNL00546062"/>
    <s v="CF00-FC460-7830-8920"/>
    <s v="CF00"/>
    <s v="FC460"/>
    <s v="7830"/>
    <x v="4"/>
    <s v=""/>
    <n v="425"/>
    <x v="227"/>
    <x v="9"/>
    <s v="9457"/>
    <s v="VO888159"/>
    <d v="2021-11-17T00:00:00"/>
    <d v="2021-11-18T00:00:00"/>
    <s v="Yes"/>
    <s v="Facilities-West"/>
    <s v="Facilities Maintenance"/>
  </r>
  <r>
    <s v="SYS-AP"/>
    <s v="FC00"/>
    <s v="JRNL00532420"/>
    <s v="CF00-FC460-7830-8920"/>
    <s v="CF00"/>
    <s v="FC460"/>
    <s v="7830"/>
    <x v="4"/>
    <s v=""/>
    <n v="924"/>
    <x v="228"/>
    <x v="0"/>
    <s v="113527A"/>
    <s v="VO844302"/>
    <d v="2021-03-25T00:00:00"/>
    <d v="2021-03-26T00:00:00"/>
    <s v="Yes"/>
    <s v="Facilities-West"/>
    <s v="Facilities Maintenance"/>
  </r>
  <r>
    <s v="SYS-AP"/>
    <s v="FC00"/>
    <s v="JRNL00543195"/>
    <s v="CF00-FC460-7830-8920"/>
    <s v="CF00"/>
    <s v="FC460"/>
    <s v="7830"/>
    <x v="4"/>
    <s v=""/>
    <n v="1800"/>
    <x v="229"/>
    <x v="1"/>
    <s v="2043"/>
    <s v="VO879500"/>
    <d v="2021-10-01T00:00:00"/>
    <d v="2021-10-04T00:00:00"/>
    <s v="Yes"/>
    <s v="Facilities-West"/>
    <s v="Facilities Maintenance"/>
  </r>
  <r>
    <s v="SYS-AP"/>
    <s v="FC00"/>
    <s v="JRNL00535889"/>
    <s v="CF00-FC460-7830-8920"/>
    <s v="CF00"/>
    <s v="FC460"/>
    <s v="7830"/>
    <x v="4"/>
    <s v=""/>
    <n v="900"/>
    <x v="230"/>
    <x v="0"/>
    <s v="113605A"/>
    <s v="VO855548"/>
    <d v="2021-05-20T00:00:00"/>
    <d v="2021-05-21T00:00:00"/>
    <s v="Yes"/>
    <s v="Facilities-West"/>
    <s v="Facilities Maintenance"/>
  </r>
  <r>
    <s v="SYS-AP"/>
    <s v="FC00"/>
    <s v="JRNL00529162"/>
    <s v="CF00-FC460-7830-8920"/>
    <s v="CF00"/>
    <s v="FC460"/>
    <s v="7830"/>
    <x v="4"/>
    <s v=""/>
    <n v="1955"/>
    <x v="226"/>
    <x v="9"/>
    <s v="9098"/>
    <s v="VO832323"/>
    <d v="2021-02-01T00:00:00"/>
    <d v="2021-02-02T00:00:00"/>
    <s v="Yes"/>
    <s v="Facilities-West"/>
    <s v="Facilities Maintenance"/>
  </r>
  <r>
    <s v="SYS-AP"/>
    <s v="FC00"/>
    <s v="JRNL00536608"/>
    <s v="CF00-FC460-7830-8920"/>
    <s v="CF00"/>
    <s v="FC460"/>
    <s v="7830"/>
    <x v="4"/>
    <s v=""/>
    <n v="3400"/>
    <x v="231"/>
    <x v="9"/>
    <s v="9262"/>
    <s v="VO857791"/>
    <d v="2021-06-02T00:00:00"/>
    <d v="2021-06-03T00:00:00"/>
    <s v="Yes"/>
    <s v="Facilities-West"/>
    <s v="Facilities Maintenance"/>
  </r>
  <r>
    <s v="SYS-AP"/>
    <s v="FC00"/>
    <s v="JRNL00529162"/>
    <s v="CF00-FC460-7830-8920"/>
    <s v="CF00"/>
    <s v="FC460"/>
    <s v="7830"/>
    <x v="4"/>
    <s v=""/>
    <n v="2295"/>
    <x v="226"/>
    <x v="9"/>
    <s v="9104"/>
    <s v="VO832327"/>
    <d v="2021-02-01T00:00:00"/>
    <d v="2021-02-02T00:00:00"/>
    <s v="Yes"/>
    <s v="Facilities-West"/>
    <s v="Facilities Maintenance"/>
  </r>
  <r>
    <s v="SYS-AP"/>
    <s v="FC00"/>
    <s v="JRNL00532420"/>
    <s v="CF00-FC460-7830-8920"/>
    <s v="CF00"/>
    <s v="FC460"/>
    <s v="7830"/>
    <x v="4"/>
    <s v=""/>
    <n v="510"/>
    <x v="226"/>
    <x v="9"/>
    <s v="9162"/>
    <s v="VO844280"/>
    <d v="2021-03-25T00:00:00"/>
    <d v="2021-03-26T00:00:00"/>
    <s v="Yes"/>
    <s v="Facilities-West"/>
    <s v="Facilities Maintenance"/>
  </r>
  <r>
    <s v="SYS-AP"/>
    <s v="FC00"/>
    <s v="JRNL00541507"/>
    <s v="CF00-FC460-7830-8920"/>
    <s v="CF00"/>
    <s v="FC460"/>
    <s v="7830"/>
    <x v="4"/>
    <s v=""/>
    <n v="960"/>
    <x v="232"/>
    <x v="1"/>
    <s v="2001"/>
    <s v="VO874327"/>
    <d v="2021-09-01T00:00:00"/>
    <d v="2021-09-02T00:00:00"/>
    <s v="Yes"/>
    <s v="Facilities-West"/>
    <s v="Facilities Maintenance"/>
  </r>
  <r>
    <s v="SYS-AP"/>
    <s v="FC00"/>
    <s v="JRNL00533239"/>
    <s v="CF00-FC460-7830-8920"/>
    <s v="CF00"/>
    <s v="FC460"/>
    <s v="7830"/>
    <x v="4"/>
    <s v=""/>
    <n v="1020"/>
    <x v="226"/>
    <x v="9"/>
    <s v="9188"/>
    <s v="VO846412"/>
    <d v="2021-04-05T00:00:00"/>
    <d v="2021-04-06T00:00:00"/>
    <s v="Yes"/>
    <s v="Facilities-West"/>
    <s v="Facilities Maintenance"/>
  </r>
  <r>
    <s v="SYS-AP"/>
    <s v="FC00"/>
    <s v="JRNL00536608"/>
    <s v="CF00-FC460-7830-8920"/>
    <s v="CF00"/>
    <s v="FC460"/>
    <s v="7830"/>
    <x v="4"/>
    <s v=""/>
    <n v="85"/>
    <x v="233"/>
    <x v="9"/>
    <s v="9263"/>
    <s v="VO857790"/>
    <d v="2021-06-02T00:00:00"/>
    <d v="2021-06-03T00:00:00"/>
    <s v="Yes"/>
    <s v="Facilities-West"/>
    <s v="Facilities Maintenance"/>
  </r>
  <r>
    <s v="SYS-AP"/>
    <s v="FC00"/>
    <s v="JRNL00537791"/>
    <s v="CF00-FC460-7830-8920"/>
    <s v="CF00"/>
    <s v="FC460"/>
    <s v="7830"/>
    <x v="4"/>
    <s v=""/>
    <n v="562.5"/>
    <x v="234"/>
    <x v="0"/>
    <s v="113659A"/>
    <s v="VO862678"/>
    <d v="2021-06-25T00:00:00"/>
    <d v="2021-06-28T00:00:00"/>
    <s v="Yes"/>
    <s v="Facilities-West"/>
    <s v="Facilities Maintenance"/>
  </r>
  <r>
    <s v="SYS-AP"/>
    <s v="FC00"/>
    <s v="JRNL00539853"/>
    <s v="CF00-FC460-7830-8920"/>
    <s v="CF00"/>
    <s v="FC460"/>
    <s v="7830"/>
    <x v="4"/>
    <s v=""/>
    <n v="1125"/>
    <x v="235"/>
    <x v="0"/>
    <s v="113681A"/>
    <s v="VO868626"/>
    <d v="2021-08-02T00:00:00"/>
    <d v="2021-08-03T00:00:00"/>
    <s v="Yes"/>
    <s v="Facilities-West"/>
    <s v="Facilities Maintenance"/>
  </r>
  <r>
    <s v="SYS-AP"/>
    <s v="FC00"/>
    <s v="JRNL00532420"/>
    <s v="CF00-FC460-7830-8920"/>
    <s v="CF00"/>
    <s v="FC460"/>
    <s v="7830"/>
    <x v="4"/>
    <s v=""/>
    <n v="977.5"/>
    <x v="226"/>
    <x v="9"/>
    <s v="9152"/>
    <s v="VO844279"/>
    <d v="2021-03-25T00:00:00"/>
    <d v="2021-03-26T00:00:00"/>
    <s v="Yes"/>
    <s v="Facilities-West"/>
    <s v="Facilities Maintenance"/>
  </r>
  <r>
    <s v="SYS-AP"/>
    <s v="FC00"/>
    <s v="JRNL00530320"/>
    <s v="CF00-FC460-7830-8920"/>
    <s v="CF00"/>
    <s v="FC460"/>
    <s v="7830"/>
    <x v="4"/>
    <s v=""/>
    <n v="2380"/>
    <x v="226"/>
    <x v="9"/>
    <s v="9122"/>
    <s v="VO835249"/>
    <d v="2021-02-15T00:00:00"/>
    <d v="2021-02-16T00:00:00"/>
    <s v="Yes"/>
    <s v="Facilities-West"/>
    <s v="Facilities Maintenance"/>
  </r>
  <r>
    <s v="SYS-AP"/>
    <s v="FC00"/>
    <s v="JRNL00547097"/>
    <s v="CF00-FC460-7830-8920"/>
    <s v="CF00"/>
    <s v="FC460"/>
    <s v="7830"/>
    <x v="4"/>
    <s v=""/>
    <n v="170"/>
    <x v="236"/>
    <x v="9"/>
    <s v="9502"/>
    <s v="VO891642"/>
    <d v="2021-12-07T00:00:00"/>
    <d v="2021-12-07T00:00:00"/>
    <s v="Yes"/>
    <s v="Facilities-West"/>
    <s v="Facilities Maintenance"/>
  </r>
  <r>
    <s v="SYS-AP"/>
    <s v="FC00"/>
    <s v="JRNL00547785"/>
    <s v="CF00-FC460-7830-8920"/>
    <s v="CF00"/>
    <s v="FC460"/>
    <s v="7830"/>
    <x v="4"/>
    <s v=""/>
    <n v="2775.39"/>
    <x v="237"/>
    <x v="2"/>
    <s v="7704840-000-000"/>
    <s v="VO895016"/>
    <d v="2021-12-27T00:00:00"/>
    <d v="2021-12-28T00:00:00"/>
    <s v="Yes"/>
    <s v="Facilities-West"/>
    <s v="Facilities Maintenance"/>
  </r>
  <r>
    <s v="SYS-AP"/>
    <s v="FC00"/>
    <s v="JRNL00532420"/>
    <s v="CF00-FC460-7830-8920"/>
    <s v="CF00"/>
    <s v="FC460"/>
    <s v="7830"/>
    <x v="4"/>
    <s v=""/>
    <n v="1870"/>
    <x v="238"/>
    <x v="9"/>
    <s v="9175"/>
    <s v="VO844285"/>
    <d v="2021-03-25T00:00:00"/>
    <d v="2021-03-26T00:00:00"/>
    <s v="Yes"/>
    <s v="Facilities-West"/>
    <s v="Facilities Maintenance"/>
  </r>
  <r>
    <s v="SYS-AP"/>
    <s v="FC00"/>
    <s v="JRNL00543195"/>
    <s v="CF00-FC460-7830-8920"/>
    <s v="CF00"/>
    <s v="FC460"/>
    <s v="7830"/>
    <x v="4"/>
    <s v=""/>
    <n v="2420"/>
    <x v="239"/>
    <x v="1"/>
    <s v="2031"/>
    <s v="VO879496"/>
    <d v="2021-10-01T00:00:00"/>
    <d v="2021-10-04T00:00:00"/>
    <s v="Yes"/>
    <s v="Facilities-West"/>
    <s v="Facilities Maintenance"/>
  </r>
  <r>
    <s v="SYS-AP"/>
    <s v="FC00"/>
    <s v="JRNL00537357"/>
    <s v="CF00-FC460-7830-8920"/>
    <s v="CF00"/>
    <s v="FC460"/>
    <s v="7830"/>
    <x v="4"/>
    <s v=""/>
    <n v="1736"/>
    <x v="240"/>
    <x v="0"/>
    <s v="113631A"/>
    <s v="VO859604"/>
    <d v="2021-06-11T00:00:00"/>
    <d v="2021-06-14T00:00:00"/>
    <s v="Yes"/>
    <s v="Facilities-West"/>
    <s v="Facilities Maintenance"/>
  </r>
  <r>
    <s v="SYS-AP"/>
    <s v="FC00"/>
    <s v="JRNL00535675"/>
    <s v="CF00-FC460-7830-8920"/>
    <s v="CF00"/>
    <s v="FC460"/>
    <s v="7830"/>
    <x v="4"/>
    <s v=""/>
    <n v="750"/>
    <x v="241"/>
    <x v="0"/>
    <s v="113583A"/>
    <s v="VO854073"/>
    <d v="2021-05-12T00:00:00"/>
    <d v="2021-05-13T00:00:00"/>
    <s v="Yes"/>
    <s v="Facilities-West"/>
    <s v="Facilities Maintenance"/>
  </r>
  <r>
    <s v="SYS-AP"/>
    <s v="FC00"/>
    <s v="JRNL00534756"/>
    <s v="CF00-FC460-7830-8920"/>
    <s v="CF00"/>
    <s v="FC460"/>
    <s v="7830"/>
    <x v="4"/>
    <s v=""/>
    <n v="3315"/>
    <x v="242"/>
    <x v="9"/>
    <s v="9223"/>
    <s v="VO852034"/>
    <d v="2021-05-03T00:00:00"/>
    <d v="2021-05-04T00:00:00"/>
    <s v="Yes"/>
    <s v="Facilities-West"/>
    <s v="Facilities Maintenance"/>
  </r>
  <r>
    <s v="SYS-AP"/>
    <s v="FC00"/>
    <s v="JRNL00529162"/>
    <s v="CF00-FC460-7830-8920"/>
    <s v="CF00"/>
    <s v="FC460"/>
    <s v="7830"/>
    <x v="4"/>
    <s v=""/>
    <n v="85"/>
    <x v="226"/>
    <x v="9"/>
    <s v="9093"/>
    <s v="VO832322"/>
    <d v="2021-02-01T00:00:00"/>
    <d v="2021-02-02T00:00:00"/>
    <s v="Yes"/>
    <s v="Facilities-West"/>
    <s v="Facilities Maintenance"/>
  </r>
  <r>
    <s v="SYS-AP"/>
    <s v="FC00"/>
    <s v="JRNL00531904"/>
    <s v="CF00-FC460-7830-8920"/>
    <s v="CF00"/>
    <s v="FC460"/>
    <s v="7830"/>
    <x v="4"/>
    <s v=""/>
    <n v="425"/>
    <x v="226"/>
    <x v="9"/>
    <s v="9142"/>
    <s v="VO840449"/>
    <d v="2021-03-09T00:00:00"/>
    <d v="2021-03-10T00:00:00"/>
    <s v="Yes"/>
    <s v="Facilities-West"/>
    <s v="Facilities Maintenance"/>
  </r>
  <r>
    <s v="SYS-AP"/>
    <s v="FC00"/>
    <s v="JRNL00536608"/>
    <s v="CF00-FC460-7830-8920"/>
    <s v="CF00"/>
    <s v="FC460"/>
    <s v="7830"/>
    <x v="4"/>
    <s v=""/>
    <n v="337.5"/>
    <x v="243"/>
    <x v="1"/>
    <s v="1917"/>
    <s v="VO857793"/>
    <d v="2021-06-02T00:00:00"/>
    <d v="2021-06-03T00:00:00"/>
    <s v="Yes"/>
    <s v="Facilities-West"/>
    <s v="Facilities Maintenance"/>
  </r>
  <r>
    <s v="SYS-AP"/>
    <s v="FC00"/>
    <s v="JRNL00546361"/>
    <s v="CF00-FC460-7830-8920"/>
    <s v="CF00"/>
    <s v="FC460"/>
    <s v="7830"/>
    <x v="4"/>
    <s v=""/>
    <n v="318.75"/>
    <x v="236"/>
    <x v="9"/>
    <s v="9480"/>
    <s v="VO889888"/>
    <d v="2021-11-29T00:00:00"/>
    <d v="2021-11-30T00:00:00"/>
    <s v="Yes"/>
    <s v="Facilities-West"/>
    <s v="Facilities Maintenance"/>
  </r>
  <r>
    <s v="SYS-AP"/>
    <s v="FC00"/>
    <s v="JRNL00531329"/>
    <s v="CF00-FC460-7830-8920"/>
    <s v="CF00"/>
    <s v="FC460"/>
    <s v="7830"/>
    <x v="4"/>
    <s v=""/>
    <n v="977.5"/>
    <x v="226"/>
    <x v="9"/>
    <s v="9137"/>
    <s v="VO839187"/>
    <d v="2021-03-03T00:00:00"/>
    <d v="2021-03-04T00:00:00"/>
    <s v="Yes"/>
    <s v="Facilities-West"/>
    <s v="Facilities Maintenance"/>
  </r>
  <r>
    <s v="SYS-AP"/>
    <s v="FC00"/>
    <s v="JRNL00529162"/>
    <s v="CF00-FC460-7830-8920"/>
    <s v="CF00"/>
    <s v="FC460"/>
    <s v="7830"/>
    <x v="4"/>
    <s v=""/>
    <n v="3707"/>
    <x v="244"/>
    <x v="0"/>
    <s v="113423A"/>
    <s v="VO832350"/>
    <d v="2021-02-01T00:00:00"/>
    <d v="2021-02-02T00:00:00"/>
    <s v="Yes"/>
    <s v="Facilities-West"/>
    <s v="Facilities Maintenance"/>
  </r>
  <r>
    <s v="SYS-AP"/>
    <s v="FC00"/>
    <s v="JRNL00543535"/>
    <s v="CF00-FC460-7830-8920"/>
    <s v="CF00"/>
    <s v="FC460"/>
    <s v="7830"/>
    <x v="4"/>
    <s v=""/>
    <n v="680"/>
    <x v="226"/>
    <x v="9"/>
    <s v="9390"/>
    <s v="VO879778"/>
    <d v="2021-10-05T00:00:00"/>
    <d v="2021-10-06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510"/>
    <x v="207"/>
    <x v="10"/>
    <s v="9367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255"/>
    <x v="207"/>
    <x v="10"/>
    <s v="9383"/>
    <s v="JRNL00543563"/>
    <d v="2021-10-31T00:00:00"/>
    <d v="2021-10-06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212.5"/>
    <x v="207"/>
    <x v="10"/>
    <s v="9412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212.5"/>
    <x v="207"/>
    <x v="10"/>
    <s v="9412"/>
    <s v="JRNL00543563"/>
    <d v="2021-09-30T00:00:00"/>
    <d v="2021-10-06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680"/>
    <x v="207"/>
    <x v="10"/>
    <s v="9390"/>
    <s v="JRNL00543563"/>
    <d v="2021-10-31T00:00:00"/>
    <d v="2021-10-06T00:00:00"/>
    <s v="Yes"/>
    <s v="Facilities-West"/>
    <s v="Facilities Maintenance"/>
  </r>
  <r>
    <s v="SYS-AP"/>
    <s v="FC00"/>
    <s v="JRNL00544661"/>
    <s v="CF00-FC460-7830-8920"/>
    <s v="CF00"/>
    <s v="FC460"/>
    <s v="7830"/>
    <x v="4"/>
    <s v=""/>
    <n v="298"/>
    <x v="245"/>
    <x v="0"/>
    <s v="113779A"/>
    <s v="VO884103"/>
    <d v="2021-10-27T00:00:00"/>
    <d v="2021-10-28T00:00:00"/>
    <s v="Yes"/>
    <s v="Facilities-West"/>
    <s v="Facilities Maintenance"/>
  </r>
  <r>
    <s v="SYS-AP"/>
    <s v="FC00"/>
    <s v="JRNL00534756"/>
    <s v="CF00-FC460-7830-8920"/>
    <s v="CF00"/>
    <s v="FC460"/>
    <s v="7830"/>
    <x v="4"/>
    <s v=""/>
    <n v="680"/>
    <x v="226"/>
    <x v="9"/>
    <s v="9225"/>
    <s v="VO852032"/>
    <d v="2021-05-03T00:00:00"/>
    <d v="2021-05-04T00:00:00"/>
    <s v="Yes"/>
    <s v="Facilities-West"/>
    <s v="Facilities Maintenance"/>
  </r>
  <r>
    <s v="SYS-AP"/>
    <s v="FC00"/>
    <s v="JRNL00546697"/>
    <s v="CF00-FC460-7830-8920"/>
    <s v="CF00"/>
    <s v="FC460"/>
    <s v="7830"/>
    <x v="4"/>
    <s v=""/>
    <n v="340"/>
    <x v="246"/>
    <x v="9"/>
    <s v="9497"/>
    <s v="VO890855"/>
    <d v="2021-12-02T00:00:00"/>
    <d v="2021-12-03T00:00:00"/>
    <s v="Yes"/>
    <s v="Facilities-West"/>
    <s v="Facilities Maintenance"/>
  </r>
  <r>
    <s v="SYS-AP"/>
    <s v="FC00"/>
    <s v="JRNL00547647"/>
    <s v="CF00-FC460-7830-8920"/>
    <s v="CF00"/>
    <s v="FC460"/>
    <s v="7830"/>
    <x v="4"/>
    <s v=""/>
    <n v="127.5"/>
    <x v="236"/>
    <x v="9"/>
    <s v="9514"/>
    <s v="VO894421"/>
    <d v="2021-12-20T00:00:00"/>
    <d v="2021-12-21T00:00:00"/>
    <s v="Yes"/>
    <s v="Facilities-West"/>
    <s v="Facilities Maintenance"/>
  </r>
  <r>
    <s v="SYS-AP"/>
    <s v="FC00"/>
    <s v="JRNL00531329"/>
    <s v="CF00-FC460-7830-8920"/>
    <s v="CF00"/>
    <s v="FC460"/>
    <s v="7830"/>
    <x v="4"/>
    <s v=""/>
    <n v="1955"/>
    <x v="226"/>
    <x v="9"/>
    <s v="9131"/>
    <s v="VO839186"/>
    <d v="2021-03-03T00:00:00"/>
    <d v="2021-03-04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510"/>
    <x v="207"/>
    <x v="10"/>
    <s v="9367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255"/>
    <x v="207"/>
    <x v="10"/>
    <s v="9383"/>
    <s v="JRNL00543563"/>
    <d v="2021-09-30T00:00:00"/>
    <d v="2021-10-06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680"/>
    <x v="207"/>
    <x v="10"/>
    <s v="9390"/>
    <s v="JRNL00543563"/>
    <d v="2021-09-30T00:00:00"/>
    <d v="2021-10-06T00:00:00"/>
    <s v="Yes"/>
    <s v="Facilities-West"/>
    <s v="Facilities Maintenance"/>
  </r>
  <r>
    <s v="AP-ACCR"/>
    <s v="CF00"/>
    <s v="JRNL00531493"/>
    <s v="CF00-FC460-7830-8920"/>
    <s v="CF00"/>
    <s v="FC460"/>
    <s v="7830"/>
    <x v="4"/>
    <s v=""/>
    <n v="-977.5"/>
    <x v="132"/>
    <x v="10"/>
    <s v="9137"/>
    <s v="JRNL00531302"/>
    <d v="2021-03-31T00:00:00"/>
    <d v="2021-03-06T00:00:00"/>
    <s v="Yes"/>
    <s v="Facilities-West"/>
    <s v="Facilities Maintenance"/>
  </r>
  <r>
    <s v="AP-ACCR"/>
    <s v="CF00"/>
    <s v="JRNL00531493"/>
    <s v="CF00-FC460-7830-8920"/>
    <s v="CF00"/>
    <s v="FC460"/>
    <s v="7830"/>
    <x v="4"/>
    <s v=""/>
    <n v="-1955"/>
    <x v="132"/>
    <x v="10"/>
    <s v="9131"/>
    <s v="JRNL00531302"/>
    <d v="2021-03-31T00:00:00"/>
    <d v="2021-03-06T00:00:00"/>
    <s v="Yes"/>
    <s v="Facilities-West"/>
    <s v="Facilities Maintenance"/>
  </r>
  <r>
    <s v="AP-ACCR"/>
    <s v="CF00"/>
    <s v="JRNL00531302"/>
    <s v="CF00-FC460-7830-8920"/>
    <s v="CF00"/>
    <s v="FC460"/>
    <s v="7830"/>
    <x v="4"/>
    <s v=""/>
    <n v="1955"/>
    <x v="132"/>
    <x v="10"/>
    <s v="9131"/>
    <s v="JRNL00531302"/>
    <d v="2021-02-28T00:00:00"/>
    <d v="2021-03-06T00:00:00"/>
    <s v="Yes"/>
    <s v="Facilities-West"/>
    <s v="Facilities Maintenance"/>
  </r>
  <r>
    <s v="AP-ACCR"/>
    <s v="CF00"/>
    <s v="JRNL00531302"/>
    <s v="CF00-FC460-7830-8920"/>
    <s v="CF00"/>
    <s v="FC460"/>
    <s v="7830"/>
    <x v="4"/>
    <s v=""/>
    <n v="977.5"/>
    <x v="132"/>
    <x v="10"/>
    <s v="9137"/>
    <s v="JRNL00531302"/>
    <d v="2021-02-28T00:00:00"/>
    <d v="2021-03-06T00:00:00"/>
    <s v="Yes"/>
    <s v="Facilities-West"/>
    <s v="Facilities Maintenance"/>
  </r>
  <r>
    <s v="AP-ACCR"/>
    <s v="CF00"/>
    <s v="JRNL00535212"/>
    <s v="CF00-FC460-7830-8920"/>
    <s v="CF00"/>
    <s v="FC460"/>
    <s v="7830"/>
    <x v="4"/>
    <s v=""/>
    <n v="-680"/>
    <x v="207"/>
    <x v="10"/>
    <s v="9225"/>
    <s v="JRNL00534973"/>
    <d v="2021-05-31T00:00:00"/>
    <d v="2021-05-06T00:00:00"/>
    <s v="Yes"/>
    <s v="Facilities-West"/>
    <s v="Facilities Maintenance"/>
  </r>
  <r>
    <s v="AP-ACCR"/>
    <s v="CF00"/>
    <s v="JRNL00535212"/>
    <s v="CF00-FC460-7830-8920"/>
    <s v="CF00"/>
    <s v="FC460"/>
    <s v="7830"/>
    <x v="4"/>
    <s v=""/>
    <n v="-2805"/>
    <x v="207"/>
    <x v="10"/>
    <s v="9227"/>
    <s v="JRNL00534973"/>
    <d v="2021-05-31T00:00:00"/>
    <d v="2021-05-06T00:00:00"/>
    <s v="Yes"/>
    <s v="Facilities-West"/>
    <s v="Facilities Maintenance"/>
  </r>
  <r>
    <s v="AP-ACCR"/>
    <s v="CF00"/>
    <s v="JRNL00535212"/>
    <s v="CF00-FC460-7830-8920"/>
    <s v="CF00"/>
    <s v="FC460"/>
    <s v="7830"/>
    <x v="4"/>
    <s v=""/>
    <n v="-382.5"/>
    <x v="207"/>
    <x v="10"/>
    <s v="9228"/>
    <s v="JRNL00534973"/>
    <d v="2021-05-31T00:00:00"/>
    <d v="2021-05-06T00:00:00"/>
    <s v="Yes"/>
    <s v="Facilities-West"/>
    <s v="Facilities Maintenance"/>
  </r>
  <r>
    <s v="SYS-AP"/>
    <s v="FC00"/>
    <s v="JRNL00532223"/>
    <s v="CF00-FC460-7830-8920"/>
    <s v="CF00"/>
    <s v="FC460"/>
    <s v="7830"/>
    <x v="4"/>
    <s v=""/>
    <n v="1742.5"/>
    <x v="247"/>
    <x v="9"/>
    <s v="9153"/>
    <s v="VO843019"/>
    <d v="2021-03-19T00:00:00"/>
    <d v="2021-03-22T00:00:00"/>
    <s v="Yes"/>
    <s v="Facilities-West"/>
    <s v="Facilities Maintenance"/>
  </r>
  <r>
    <s v="SYS-AP"/>
    <s v="FC00"/>
    <s v="JRNL00538675"/>
    <s v="CF00-FC460-7830-8920"/>
    <s v="CF00"/>
    <s v="FC460"/>
    <s v="7830"/>
    <x v="4"/>
    <s v=""/>
    <n v="552.5"/>
    <x v="226"/>
    <x v="9"/>
    <s v="9210"/>
    <s v="VO864395"/>
    <d v="2021-07-07T00:00:00"/>
    <d v="2021-07-08T00:00:00"/>
    <s v="Yes"/>
    <s v="Facilities-West"/>
    <s v="Facilities Maintenance"/>
  </r>
  <r>
    <s v="SYS-AP"/>
    <s v="FC00"/>
    <s v="JRNL00547647"/>
    <s v="CF00-FC460-7830-8920"/>
    <s v="CF00"/>
    <s v="FC460"/>
    <s v="7830"/>
    <x v="4"/>
    <s v=""/>
    <n v="148.75"/>
    <x v="236"/>
    <x v="9"/>
    <s v="9513"/>
    <s v="VO894420"/>
    <d v="2021-12-20T00:00:00"/>
    <d v="2021-12-21T00:00:00"/>
    <s v="Yes"/>
    <s v="Facilities-West"/>
    <s v="Facilities Maintenance"/>
  </r>
  <r>
    <s v="SYS-AP"/>
    <s v="FC00"/>
    <s v="JRNL00543535"/>
    <s v="CF00-FC460-7830-8920"/>
    <s v="CF00"/>
    <s v="FC460"/>
    <s v="7830"/>
    <x v="4"/>
    <s v=""/>
    <n v="255"/>
    <x v="227"/>
    <x v="9"/>
    <s v="9383"/>
    <s v="VO879771"/>
    <d v="2021-10-05T00:00:00"/>
    <d v="2021-10-06T00:00:00"/>
    <s v="Yes"/>
    <s v="Facilities-West"/>
    <s v="Facilities Maintenance"/>
  </r>
  <r>
    <s v="SYS-AP"/>
    <s v="FC00"/>
    <s v="JRNL00546697"/>
    <s v="CF00-FC460-7830-8920"/>
    <s v="CF00"/>
    <s v="FC460"/>
    <s v="7830"/>
    <x v="4"/>
    <s v=""/>
    <n v="1125"/>
    <x v="248"/>
    <x v="0"/>
    <s v="113819A"/>
    <s v="VO890867"/>
    <d v="2021-12-02T00:00:00"/>
    <d v="2021-12-03T00:00:00"/>
    <s v="Yes"/>
    <s v="Facilities-West"/>
    <s v="Facilities Maintenance"/>
  </r>
  <r>
    <s v="SYS-AP"/>
    <s v="FC00"/>
    <s v="JRNL00535889"/>
    <s v="CF00-FC460-7830-8920"/>
    <s v="CF00"/>
    <s v="FC460"/>
    <s v="7830"/>
    <x v="4"/>
    <s v=""/>
    <n v="2437.5"/>
    <x v="249"/>
    <x v="0"/>
    <s v="113603A"/>
    <s v="VO855547"/>
    <d v="2021-05-20T00:00:00"/>
    <d v="2021-05-21T00:00:00"/>
    <s v="Yes"/>
    <s v="Facilities-West"/>
    <s v="Facilities Maintenance"/>
  </r>
  <r>
    <s v="SYS-AP"/>
    <s v="FC00"/>
    <s v="JRNL00537644"/>
    <s v="CF00-FC460-7830-8920"/>
    <s v="CF00"/>
    <s v="FC460"/>
    <s v="7830"/>
    <x v="4"/>
    <s v=""/>
    <n v="2720"/>
    <x v="250"/>
    <x v="9"/>
    <s v="9279"/>
    <s v="VO861626"/>
    <d v="2021-06-22T00:00:00"/>
    <d v="2021-06-23T00:00:00"/>
    <s v="Yes"/>
    <s v="Facilities-West"/>
    <s v="Facilities Maintenance"/>
  </r>
  <r>
    <s v="SYS-AP"/>
    <s v="FC00"/>
    <s v="JRNL00541507"/>
    <s v="CF00-FC460-7830-8920"/>
    <s v="CF00"/>
    <s v="FC460"/>
    <s v="7830"/>
    <x v="4"/>
    <s v=""/>
    <n v="4077.5"/>
    <x v="251"/>
    <x v="0"/>
    <s v="113694A"/>
    <s v="VO874349"/>
    <d v="2021-09-01T00:00:00"/>
    <d v="2021-09-02T00:00:00"/>
    <s v="Yes"/>
    <s v="Facilities-West"/>
    <s v="Facilities Maintenance"/>
  </r>
  <r>
    <s v="SYS-AP"/>
    <s v="FC00"/>
    <s v="JRNL00543535"/>
    <s v="CF00-FC460-7830-8920"/>
    <s v="CF00"/>
    <s v="FC460"/>
    <s v="7830"/>
    <x v="4"/>
    <s v=""/>
    <n v="510"/>
    <x v="226"/>
    <x v="9"/>
    <s v="9367"/>
    <s v="VO879773"/>
    <d v="2021-10-05T00:00:00"/>
    <d v="2021-10-06T00:00:00"/>
    <s v="Yes"/>
    <s v="Facilities-West"/>
    <s v="Facilities Maintenance"/>
  </r>
  <r>
    <s v="SYS-AP"/>
    <s v="FC00"/>
    <s v="JRNL00534756"/>
    <s v="CF00-FC460-7830-8920"/>
    <s v="CF00"/>
    <s v="FC460"/>
    <s v="7830"/>
    <x v="4"/>
    <s v=""/>
    <n v="2805"/>
    <x v="242"/>
    <x v="9"/>
    <s v="9227"/>
    <s v="VO852037"/>
    <d v="2021-05-03T00:00:00"/>
    <d v="2021-05-04T00:00:00"/>
    <s v="Yes"/>
    <s v="Facilities-West"/>
    <s v="Facilities Maintenance"/>
  </r>
  <r>
    <s v="SYS-AP"/>
    <s v="FC00"/>
    <s v="JRNL00534756"/>
    <s v="CF00-FC460-7830-8920"/>
    <s v="CF00"/>
    <s v="FC460"/>
    <s v="7830"/>
    <x v="4"/>
    <s v=""/>
    <n v="382.5"/>
    <x v="226"/>
    <x v="9"/>
    <s v="9228"/>
    <s v="VO852036"/>
    <d v="2021-05-03T00:00:00"/>
    <d v="2021-05-04T00:00:00"/>
    <s v="Yes"/>
    <s v="Facilities-West"/>
    <s v="Facilities Maintenance"/>
  </r>
  <r>
    <s v="SYS-AP"/>
    <s v="FC00"/>
    <s v="JRNL00529763"/>
    <s v="CF00-FC460-7830-8920"/>
    <s v="CF00"/>
    <s v="FC460"/>
    <s v="7830"/>
    <x v="4"/>
    <s v=""/>
    <n v="3230"/>
    <x v="226"/>
    <x v="9"/>
    <s v="9114"/>
    <s v="VO834262"/>
    <d v="2021-02-09T00:00:00"/>
    <d v="2021-02-09T00:00:00"/>
    <s v="Yes"/>
    <s v="Facilities-West"/>
    <s v="Facilities Maintenance"/>
  </r>
  <r>
    <s v="AP-ACCR"/>
    <s v="CF00"/>
    <s v="JRNL00535212"/>
    <s v="CF00-FC460-7830-8920"/>
    <s v="CF00"/>
    <s v="FC460"/>
    <s v="7830"/>
    <x v="4"/>
    <s v=""/>
    <n v="-3315"/>
    <x v="207"/>
    <x v="10"/>
    <s v="9223"/>
    <s v="JRNL00534973"/>
    <d v="2021-05-31T00:00:00"/>
    <d v="2021-05-06T00:00:00"/>
    <s v="Yes"/>
    <s v="Facilities-West"/>
    <s v="Facilities Maintenance"/>
  </r>
  <r>
    <s v="AP-ACCR"/>
    <s v="CF00"/>
    <s v="JRNL00534973"/>
    <s v="CF00-FC460-7830-8920"/>
    <s v="CF00"/>
    <s v="FC460"/>
    <s v="7830"/>
    <x v="4"/>
    <s v=""/>
    <n v="3315"/>
    <x v="207"/>
    <x v="10"/>
    <s v="9223"/>
    <s v="JRNL00534973"/>
    <d v="2021-04-30T00:00:00"/>
    <d v="2021-05-06T00:00:00"/>
    <s v="Yes"/>
    <s v="Facilities-West"/>
    <s v="Facilities Maintenance"/>
  </r>
  <r>
    <s v="AP-ACCR"/>
    <s v="CF00"/>
    <s v="JRNL00534973"/>
    <s v="CF00-FC460-7830-8920"/>
    <s v="CF00"/>
    <s v="FC460"/>
    <s v="7830"/>
    <x v="4"/>
    <s v=""/>
    <n v="680"/>
    <x v="207"/>
    <x v="10"/>
    <s v="9225"/>
    <s v="JRNL00534973"/>
    <d v="2021-04-30T00:00:00"/>
    <d v="2021-05-06T00:00:00"/>
    <s v="Yes"/>
    <s v="Facilities-West"/>
    <s v="Facilities Maintenance"/>
  </r>
  <r>
    <s v="AP-ACCR"/>
    <s v="CF00"/>
    <s v="JRNL00534973"/>
    <s v="CF00-FC460-7830-8920"/>
    <s v="CF00"/>
    <s v="FC460"/>
    <s v="7830"/>
    <x v="4"/>
    <s v=""/>
    <n v="2805"/>
    <x v="207"/>
    <x v="10"/>
    <s v="9227"/>
    <s v="JRNL00534973"/>
    <d v="2021-04-30T00:00:00"/>
    <d v="2021-05-06T00:00:00"/>
    <s v="Yes"/>
    <s v="Facilities-West"/>
    <s v="Facilities Maintenance"/>
  </r>
  <r>
    <s v="AP-ACCR"/>
    <s v="CF00"/>
    <s v="JRNL00534973"/>
    <s v="CF00-FC460-7830-8920"/>
    <s v="CF00"/>
    <s v="FC460"/>
    <s v="7830"/>
    <x v="4"/>
    <s v=""/>
    <n v="382.5"/>
    <x v="207"/>
    <x v="10"/>
    <s v="9228"/>
    <s v="JRNL00534973"/>
    <d v="2021-04-30T00:00:00"/>
    <d v="2021-05-06T00:00:00"/>
    <s v="Yes"/>
    <s v="Facilities-West"/>
    <s v="Facilities Maintenance"/>
  </r>
  <r>
    <s v="SYS-AP"/>
    <s v="FC00"/>
    <s v="JRNL00537357"/>
    <s v="CF00-FC460-7830-8920"/>
    <s v="CF00"/>
    <s v="FC460"/>
    <s v="7830"/>
    <x v="4"/>
    <s v=""/>
    <n v="3400"/>
    <x v="252"/>
    <x v="9"/>
    <s v="9272"/>
    <s v="VO859593"/>
    <d v="2021-06-11T00:00:00"/>
    <d v="2021-06-14T00:00:00"/>
    <s v="Yes"/>
    <s v="Facilities-West"/>
    <s v="Facilities Maintenance"/>
  </r>
  <r>
    <s v="SYS-AP"/>
    <s v="FC00"/>
    <s v="JRNL00541507"/>
    <s v="CF00-FC460-7830-8920"/>
    <s v="CF00"/>
    <s v="FC460"/>
    <s v="7830"/>
    <x v="4"/>
    <s v=""/>
    <n v="2870"/>
    <x v="253"/>
    <x v="1"/>
    <s v="2003"/>
    <s v="VO874326"/>
    <d v="2021-09-01T00:00:00"/>
    <d v="2021-09-02T00:00:00"/>
    <s v="Yes"/>
    <s v="Facilities-West"/>
    <s v="Facilities Maintenance"/>
  </r>
  <r>
    <s v="AP-ACCR"/>
    <s v="CF00"/>
    <s v="JRNL00546759"/>
    <s v="CF00-FC460-7830-8920"/>
    <s v="CF00"/>
    <s v="FC460"/>
    <s v="7830"/>
    <x v="4"/>
    <s v=""/>
    <n v="1125"/>
    <x v="121"/>
    <x v="10"/>
    <s v="113819A"/>
    <s v="JRNL00546759"/>
    <d v="2021-11-30T00:00:00"/>
    <d v="2021-12-06T00:00:00"/>
    <s v="Yes"/>
    <s v="Facilities-West"/>
    <s v="Facilities Maintenance"/>
  </r>
  <r>
    <s v="AP-ACCR"/>
    <s v="CF00"/>
    <s v="JRNL00546898"/>
    <s v="CF00-FC460-7830-8920"/>
    <s v="CF00"/>
    <s v="FC460"/>
    <s v="7830"/>
    <x v="4"/>
    <s v=""/>
    <n v="-1125"/>
    <x v="121"/>
    <x v="10"/>
    <s v="113819A"/>
    <s v="JRNL00546759"/>
    <d v="2021-12-31T00:00:00"/>
    <d v="2021-12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2893.69"/>
    <x v="225"/>
    <x v="10"/>
    <s v="VO837711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411.96"/>
    <x v="225"/>
    <x v="10"/>
    <s v="VO837712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245.01"/>
    <x v="225"/>
    <x v="10"/>
    <s v="VO837713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101.45"/>
    <x v="225"/>
    <x v="10"/>
    <s v="VO837714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1284.24"/>
    <x v="225"/>
    <x v="10"/>
    <s v="VO837715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1446.31"/>
    <x v="225"/>
    <x v="10"/>
    <s v="VO837716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233.2"/>
    <x v="225"/>
    <x v="10"/>
    <s v="VO837717"/>
    <s v="JRNL00531344"/>
    <d v="2021-02-28T00:00:00"/>
    <d v="2021-03-06T00:00:00"/>
    <s v="Yes"/>
    <s v="Facilities-West"/>
    <s v="Facilities Maintenance"/>
  </r>
  <r>
    <s v="AP-ADJ"/>
    <s v="CF00"/>
    <s v="JRNL00531344"/>
    <s v="CF00-FC460-7830-8920"/>
    <s v="CF00"/>
    <s v="FC460"/>
    <s v="7830"/>
    <x v="4"/>
    <s v=""/>
    <n v="101.45"/>
    <x v="225"/>
    <x v="10"/>
    <s v="VO837718"/>
    <s v="JRNL00531344"/>
    <d v="2021-02-28T00:00:00"/>
    <d v="2021-03-06T00:00:00"/>
    <s v="Yes"/>
    <s v="Facilities-West"/>
    <s v="Facilities Maintenance"/>
  </r>
  <r>
    <s v="AP-ADJ"/>
    <s v="CF00"/>
    <s v="JRNL00535120"/>
    <s v="CF00-FC460-7830-8920"/>
    <s v="CF00"/>
    <s v="FC460"/>
    <s v="7830"/>
    <x v="4"/>
    <s v=""/>
    <n v="1025"/>
    <x v="254"/>
    <x v="10"/>
    <s v="VO846538"/>
    <s v="JRNL00535120"/>
    <d v="2021-04-30T00:00:00"/>
    <d v="2021-05-07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2420"/>
    <x v="123"/>
    <x v="10"/>
    <s v="2031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1800"/>
    <x v="123"/>
    <x v="10"/>
    <s v="2043"/>
    <s v="JRNL00543563"/>
    <d v="2021-09-30T00:00:00"/>
    <d v="2021-10-06T00:00:00"/>
    <s v="Yes"/>
    <s v="Facilities-West"/>
    <s v="Facilities Maintenance"/>
  </r>
  <r>
    <s v="AP-ACCR"/>
    <s v="CF00"/>
    <s v="JRNL00543608"/>
    <s v="CF00-FC460-7830-8920"/>
    <s v="CF00"/>
    <s v="FC460"/>
    <s v="7830"/>
    <x v="4"/>
    <s v=""/>
    <n v="-1800"/>
    <x v="123"/>
    <x v="10"/>
    <s v="2043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920"/>
    <s v="CF00"/>
    <s v="FC460"/>
    <s v="7830"/>
    <x v="4"/>
    <s v=""/>
    <n v="2420"/>
    <x v="123"/>
    <x v="10"/>
    <s v="2031"/>
    <s v="JRNL00543563"/>
    <d v="2021-09-30T00:00:00"/>
    <d v="2021-10-06T00:00:00"/>
    <s v="Yes"/>
    <s v="Facilities-West"/>
    <s v="Facilities Maintenance"/>
  </r>
  <r>
    <s v="AP-ACCR"/>
    <s v="CF00"/>
    <s v="JRNL00540146"/>
    <s v="CF00-FC460-7830-8920"/>
    <s v="CF00"/>
    <s v="FC460"/>
    <s v="7830"/>
    <x v="4"/>
    <s v=""/>
    <n v="-1125"/>
    <x v="121"/>
    <x v="10"/>
    <s v="113681A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920"/>
    <s v="CF00"/>
    <s v="FC460"/>
    <s v="7830"/>
    <x v="4"/>
    <s v=""/>
    <n v="1125"/>
    <x v="121"/>
    <x v="10"/>
    <s v="113681A"/>
    <s v="JRNL00540018"/>
    <d v="2021-07-31T00:00:00"/>
    <d v="2021-08-04T00:00:00"/>
    <s v="Yes"/>
    <s v="Facilities-West"/>
    <s v="Facilities Maintenance"/>
  </r>
  <r>
    <s v="AP-ACCR"/>
    <s v="CF00"/>
    <s v="JRNL00536683"/>
    <s v="CF00-FC460-7830-8920"/>
    <s v="CF00"/>
    <s v="FC460"/>
    <s v="7830"/>
    <x v="4"/>
    <s v=""/>
    <n v="337.5"/>
    <x v="123"/>
    <x v="10"/>
    <s v="1917"/>
    <s v="JRNL00536683"/>
    <d v="2021-05-31T00:00:00"/>
    <d v="2021-06-04T00:00:00"/>
    <s v="Yes"/>
    <s v="Facilities-West"/>
    <s v="Facilities Maintenance"/>
  </r>
  <r>
    <s v="AP-ACCR"/>
    <s v="CF00"/>
    <s v="JRNL00536811"/>
    <s v="CF00-FC460-7830-8920"/>
    <s v="CF00"/>
    <s v="FC460"/>
    <s v="7830"/>
    <x v="4"/>
    <s v=""/>
    <n v="-337.5"/>
    <x v="123"/>
    <x v="10"/>
    <s v="1917"/>
    <s v="JRNL00536683"/>
    <d v="2021-06-30T00:00:00"/>
    <d v="2021-06-04T00:00:00"/>
    <s v="Yes"/>
    <s v="Facilities-West"/>
    <s v="Facilities Maintenance"/>
  </r>
  <r>
    <s v="AP-ACCR"/>
    <s v="CF00"/>
    <s v="JRNL00541913"/>
    <s v="CF00-FC460-7830-8920"/>
    <s v="CF00"/>
    <s v="FC460"/>
    <s v="7830"/>
    <x v="4"/>
    <s v=""/>
    <n v="-960"/>
    <x v="123"/>
    <x v="10"/>
    <s v="2001"/>
    <s v="JRNL00541780"/>
    <d v="2021-09-30T00:00:00"/>
    <d v="2021-09-08T00:00:00"/>
    <s v="Yes"/>
    <s v="Facilities-West"/>
    <s v="Facilities Maintenance"/>
  </r>
  <r>
    <s v="AP-ACCR"/>
    <s v="CF00"/>
    <s v="JRNL00541913"/>
    <s v="CF00-FC460-7830-8920"/>
    <s v="CF00"/>
    <s v="FC460"/>
    <s v="7830"/>
    <x v="4"/>
    <s v=""/>
    <n v="-2870"/>
    <x v="123"/>
    <x v="10"/>
    <s v="2003"/>
    <s v="JRNL00541780"/>
    <d v="2021-09-30T00:00:00"/>
    <d v="2021-09-08T00:00:00"/>
    <s v="Yes"/>
    <s v="Facilities-West"/>
    <s v="Facilities Maintenance"/>
  </r>
  <r>
    <s v="AP-ACCR"/>
    <s v="CF00"/>
    <s v="JRNL00541780"/>
    <s v="CF00-FC460-7830-8920"/>
    <s v="CF00"/>
    <s v="FC460"/>
    <s v="7830"/>
    <x v="4"/>
    <s v=""/>
    <n v="960"/>
    <x v="123"/>
    <x v="10"/>
    <s v="2001"/>
    <s v="JRNL00541780"/>
    <d v="2021-08-31T00:00:00"/>
    <d v="2021-09-08T00:00:00"/>
    <s v="Yes"/>
    <s v="Facilities-West"/>
    <s v="Facilities Maintenance"/>
  </r>
  <r>
    <s v="AP-ACCR"/>
    <s v="CF00"/>
    <s v="JRNL00541780"/>
    <s v="CF00-FC460-7830-8920"/>
    <s v="CF00"/>
    <s v="FC460"/>
    <s v="7830"/>
    <x v="4"/>
    <s v=""/>
    <n v="2870"/>
    <x v="123"/>
    <x v="10"/>
    <s v="2003"/>
    <s v="JRNL00541780"/>
    <d v="2021-08-31T00:00:00"/>
    <d v="2021-09-08T00:00:00"/>
    <s v="Yes"/>
    <s v="Facilities-West"/>
    <s v="Facilities Maintenance"/>
  </r>
  <r>
    <s v="AP-ACCR"/>
    <s v="CF00"/>
    <s v="JRNL00538531"/>
    <s v="CF00-FC460-7830-8920"/>
    <s v="CF00"/>
    <s v="FC460"/>
    <s v="7830"/>
    <x v="4"/>
    <s v=""/>
    <n v="552.5"/>
    <x v="207"/>
    <x v="10"/>
    <s v="9210"/>
    <s v="JRNL00538531"/>
    <d v="2021-06-30T00:00:00"/>
    <d v="2021-07-08T00:00:00"/>
    <s v="Yes"/>
    <s v="Facilities-West"/>
    <s v="Facilities Maintenance"/>
  </r>
  <r>
    <s v="AP-ACCR"/>
    <s v="CF00"/>
    <s v="JRNL00538678"/>
    <s v="CF00-FC460-7830-8920"/>
    <s v="CF00"/>
    <s v="FC460"/>
    <s v="7830"/>
    <x v="4"/>
    <s v=""/>
    <n v="-552.5"/>
    <x v="207"/>
    <x v="10"/>
    <s v="9210"/>
    <s v="JRNL00538531"/>
    <d v="2021-07-31T00:00:00"/>
    <d v="2021-07-08T00:00:00"/>
    <s v="Yes"/>
    <s v="Facilities-West"/>
    <s v="Facilities Maintenance"/>
  </r>
  <r>
    <s v="AP-ACCR"/>
    <s v="CF00"/>
    <s v="JRNL00531823"/>
    <s v="CF00-FC460-7830-8920"/>
    <s v="CF00"/>
    <s v="FC460"/>
    <s v="7830"/>
    <x v="4"/>
    <s v=""/>
    <n v="-3187.5"/>
    <x v="132"/>
    <x v="10"/>
    <s v="9121"/>
    <s v="JRNL00531813"/>
    <d v="2021-03-31T00:00:00"/>
    <d v="2021-03-09T00:00:00"/>
    <s v="Yes"/>
    <s v="Facilities-West"/>
    <s v="Facilities Maintenance"/>
  </r>
  <r>
    <s v="AP-ACCR"/>
    <s v="CF00"/>
    <s v="JRNL00531813"/>
    <s v="CF00-FC460-7830-8920"/>
    <s v="CF00"/>
    <s v="FC460"/>
    <s v="7830"/>
    <x v="4"/>
    <s v=""/>
    <n v="3187.5"/>
    <x v="132"/>
    <x v="10"/>
    <s v="9121"/>
    <s v="JRNL00531813"/>
    <d v="2021-02-28T00:00:00"/>
    <d v="2021-03-09T00:00:00"/>
    <s v="Yes"/>
    <s v="Facilities-West"/>
    <s v="Facilities Maintenance"/>
  </r>
  <r>
    <s v="AP-ACCR"/>
    <s v="CF00"/>
    <s v="JRNL00536683"/>
    <s v="CF00-FC460-7830-8920"/>
    <s v="CF00"/>
    <s v="FC460"/>
    <s v="7830"/>
    <x v="4"/>
    <s v=""/>
    <n v="3400"/>
    <x v="207"/>
    <x v="10"/>
    <s v="9262"/>
    <s v="JRNL00536683"/>
    <d v="2021-05-31T00:00:00"/>
    <d v="2021-06-04T00:00:00"/>
    <s v="Yes"/>
    <s v="Facilities-West"/>
    <s v="Facilities Maintenance"/>
  </r>
  <r>
    <s v="AP-ACCR"/>
    <s v="CF00"/>
    <s v="JRNL00536811"/>
    <s v="CF00-FC460-7830-8920"/>
    <s v="CF00"/>
    <s v="FC460"/>
    <s v="7830"/>
    <x v="4"/>
    <s v=""/>
    <n v="-3400"/>
    <x v="207"/>
    <x v="10"/>
    <s v="9262"/>
    <s v="JRNL00536683"/>
    <d v="2021-06-30T00:00:00"/>
    <d v="2021-06-04T00:00:00"/>
    <s v="Yes"/>
    <s v="Facilities-West"/>
    <s v="Facilities Maintenance"/>
  </r>
  <r>
    <s v="AP-ACCR"/>
    <s v="CF00"/>
    <s v="JRNL00536811"/>
    <s v="CF00-FC460-7830-8920"/>
    <s v="CF00"/>
    <s v="FC460"/>
    <s v="7830"/>
    <x v="4"/>
    <s v=""/>
    <n v="-85"/>
    <x v="207"/>
    <x v="10"/>
    <s v="9263"/>
    <s v="JRNL00536683"/>
    <d v="2021-06-30T00:00:00"/>
    <d v="2021-06-04T00:00:00"/>
    <s v="Yes"/>
    <s v="Facilities-West"/>
    <s v="Facilities Maintenance"/>
  </r>
  <r>
    <s v="AP-ACCR"/>
    <s v="CF00"/>
    <s v="JRNL00536683"/>
    <s v="CF00-FC460-7830-8920"/>
    <s v="CF00"/>
    <s v="FC460"/>
    <s v="7830"/>
    <x v="4"/>
    <s v=""/>
    <n v="85"/>
    <x v="207"/>
    <x v="10"/>
    <s v="9263"/>
    <s v="JRNL00536683"/>
    <d v="2021-05-31T00:00:00"/>
    <d v="2021-06-04T00:00:00"/>
    <s v="Yes"/>
    <s v="Facilities-West"/>
    <s v="Facilities Maintenance"/>
  </r>
  <r>
    <s v="AP-ACCR"/>
    <s v="CF00"/>
    <s v="JRNL00533262"/>
    <s v="CF00-FC460-7830-8920"/>
    <s v="CF00"/>
    <s v="FC460"/>
    <s v="7830"/>
    <x v="4"/>
    <s v=""/>
    <n v="-10000"/>
    <x v="132"/>
    <x v="10"/>
    <s v="March Estimate"/>
    <s v="JRNL00533061"/>
    <d v="2021-04-30T00:00:00"/>
    <d v="2021-04-06T00:00:00"/>
    <s v="Yes"/>
    <s v="Facilities-West"/>
    <s v="Facilities Maintenance"/>
  </r>
  <r>
    <s v="AP-ACCR"/>
    <s v="CF00"/>
    <s v="JRNL00533262"/>
    <s v="CF00-FC460-7830-8920"/>
    <s v="CF00"/>
    <s v="FC460"/>
    <s v="7830"/>
    <x v="4"/>
    <s v=""/>
    <n v="-1020"/>
    <x v="132"/>
    <x v="10"/>
    <s v="9188"/>
    <s v="JRNL00533061"/>
    <d v="2021-04-30T00:00:00"/>
    <d v="2021-04-06T00:00:00"/>
    <s v="Yes"/>
    <s v="Facilities-West"/>
    <s v="Facilities Maintenance"/>
  </r>
  <r>
    <s v="AP-ACCR"/>
    <s v="CF00"/>
    <s v="JRNL00533061"/>
    <s v="CF00-FC460-7830-8920"/>
    <s v="CF00"/>
    <s v="FC460"/>
    <s v="7830"/>
    <x v="4"/>
    <s v=""/>
    <n v="10000"/>
    <x v="132"/>
    <x v="10"/>
    <s v="March Estimate"/>
    <s v="JRNL00533061"/>
    <d v="2021-03-31T00:00:00"/>
    <d v="2021-04-06T00:00:00"/>
    <s v="Yes"/>
    <s v="Facilities-West"/>
    <s v="Facilities Maintenance"/>
  </r>
  <r>
    <s v="AP-ACCR"/>
    <s v="CF00"/>
    <s v="JRNL00533061"/>
    <s v="CF00-FC460-7830-8920"/>
    <s v="CF00"/>
    <s v="FC460"/>
    <s v="7830"/>
    <x v="4"/>
    <s v=""/>
    <n v="1020"/>
    <x v="132"/>
    <x v="10"/>
    <s v="9188"/>
    <s v="JRNL00533061"/>
    <d v="2021-03-31T00:00:00"/>
    <d v="2021-04-06T00:00:00"/>
    <s v="Yes"/>
    <s v="Facilities-West"/>
    <s v="Facilities Maintenance"/>
  </r>
  <r>
    <s v="AP-ACCR"/>
    <s v="CF00"/>
    <s v="JRNL00534973"/>
    <s v="CF00-FC460-7830-8920"/>
    <s v="CF00"/>
    <s v="FC460"/>
    <s v="7830"/>
    <x v="4"/>
    <s v=""/>
    <n v="750"/>
    <x v="121"/>
    <x v="10"/>
    <s v="113583A"/>
    <s v="JRNL00534973"/>
    <d v="2021-04-30T00:00:00"/>
    <d v="2021-05-06T00:00:00"/>
    <s v="Yes"/>
    <s v="Facilities-West"/>
    <s v="Facilities Maintenance"/>
  </r>
  <r>
    <s v="AP-ACCR"/>
    <s v="CF00"/>
    <s v="JRNL00535212"/>
    <s v="CF00-FC460-7830-8920"/>
    <s v="CF00"/>
    <s v="FC460"/>
    <s v="7830"/>
    <x v="4"/>
    <s v=""/>
    <n v="-750"/>
    <x v="121"/>
    <x v="10"/>
    <s v="113583A"/>
    <s v="JRNL00534973"/>
    <d v="2021-05-31T00:00:00"/>
    <d v="2021-05-06T00:00:00"/>
    <s v="Yes"/>
    <s v="Facilities-West"/>
    <s v="Facilities Maintenance"/>
  </r>
  <r>
    <s v="AP-ACCR"/>
    <s v="CF00"/>
    <s v="JRNL00546759"/>
    <s v="CF00-FC460-7830-8920"/>
    <s v="CF00"/>
    <s v="FC460"/>
    <s v="7830"/>
    <x v="4"/>
    <s v=""/>
    <n v="340"/>
    <x v="207"/>
    <x v="10"/>
    <s v="9497"/>
    <s v="JRNL00546759"/>
    <d v="2021-11-30T00:00:00"/>
    <d v="2021-12-06T00:00:00"/>
    <s v="Yes"/>
    <s v="Facilities-West"/>
    <s v="Facilities Maintenance"/>
  </r>
  <r>
    <s v="AP-ACCR"/>
    <s v="CF00"/>
    <s v="JRNL00546759"/>
    <s v="CF00-FC460-7830-8920"/>
    <s v="CF00"/>
    <s v="FC460"/>
    <s v="7830"/>
    <x v="4"/>
    <s v=""/>
    <n v="170"/>
    <x v="207"/>
    <x v="10"/>
    <s v="9502"/>
    <s v="JRNL00546759"/>
    <d v="2021-11-30T00:00:00"/>
    <d v="2021-12-06T00:00:00"/>
    <s v="Yes"/>
    <s v="Facilities-West"/>
    <s v="Facilities Maintenance"/>
  </r>
  <r>
    <s v="AP-ACCR"/>
    <s v="CF00"/>
    <s v="JRNL00546898"/>
    <s v="CF00-FC460-7830-8920"/>
    <s v="CF00"/>
    <s v="FC460"/>
    <s v="7830"/>
    <x v="4"/>
    <s v=""/>
    <n v="-340"/>
    <x v="207"/>
    <x v="10"/>
    <s v="9497"/>
    <s v="JRNL00546759"/>
    <d v="2021-12-31T00:00:00"/>
    <d v="2021-12-06T00:00:00"/>
    <s v="Yes"/>
    <s v="Facilities-West"/>
    <s v="Facilities Maintenance"/>
  </r>
  <r>
    <s v="AP-ACCR"/>
    <s v="CF00"/>
    <s v="JRNL00546898"/>
    <s v="CF00-FC460-7830-8920"/>
    <s v="CF00"/>
    <s v="FC460"/>
    <s v="7830"/>
    <x v="4"/>
    <s v=""/>
    <n v="-170"/>
    <x v="207"/>
    <x v="10"/>
    <s v="9502"/>
    <s v="JRNL00546759"/>
    <d v="2021-12-31T00:00:00"/>
    <d v="2021-12-06T00:00:00"/>
    <s v="Yes"/>
    <s v="Facilities-West"/>
    <s v="Facilities Maintenance"/>
  </r>
  <r>
    <s v="AP-ACCR"/>
    <s v="CF00"/>
    <s v="JRNL00548397"/>
    <s v="CF00-FC460-7830-8920"/>
    <s v="CF00"/>
    <s v="FC460"/>
    <s v="7830"/>
    <x v="4"/>
    <s v=""/>
    <n v="127.5"/>
    <x v="132"/>
    <x v="10"/>
    <s v="9525"/>
    <s v="JRNL00548397"/>
    <d v="2021-12-31T00:00:00"/>
    <d v="2022-01-10T00:00:00"/>
    <s v="Yes"/>
    <s v="Facilities-West"/>
    <s v="Facilities Maintenance"/>
  </r>
  <r>
    <s v="AP-ACCR"/>
    <s v="CF00"/>
    <s v="JRNL00549133"/>
    <s v="CF00-FC460-7830-8920"/>
    <s v="CF00"/>
    <s v="FC460"/>
    <s v="7830"/>
    <x v="4"/>
    <s v=""/>
    <n v="290"/>
    <x v="116"/>
    <x v="10"/>
    <s v="113850A"/>
    <s v="JRNL00549133"/>
    <d v="2021-12-31T00:00:00"/>
    <d v="2022-01-13T00:00:00"/>
    <s v="Yes"/>
    <s v="Facilities-West"/>
    <s v="Facilities Maintenance"/>
  </r>
  <r>
    <s v="AP-ACCR"/>
    <s v="CF00"/>
    <s v="JRNL00541780"/>
    <s v="CF00-FC460-7830-8920"/>
    <s v="CF00"/>
    <s v="FC460"/>
    <s v="7830"/>
    <x v="4"/>
    <s v=""/>
    <n v="4077.5"/>
    <x v="121"/>
    <x v="10"/>
    <s v="113694A"/>
    <s v="JRNL00541780"/>
    <d v="2021-08-31T00:00:00"/>
    <d v="2021-09-08T00:00:00"/>
    <s v="Yes"/>
    <s v="Facilities-West"/>
    <s v="Facilities Maintenance"/>
  </r>
  <r>
    <s v="AP-ACCR"/>
    <s v="CF00"/>
    <s v="JRNL00541913"/>
    <s v="CF00-FC460-7830-8920"/>
    <s v="CF00"/>
    <s v="FC460"/>
    <s v="7830"/>
    <x v="4"/>
    <s v=""/>
    <n v="-4077.5"/>
    <x v="121"/>
    <x v="10"/>
    <s v="113694A"/>
    <s v="JRNL00541780"/>
    <d v="2021-09-30T00:00:00"/>
    <d v="2021-09-08T00:00:00"/>
    <s v="Yes"/>
    <s v="Facilities-West"/>
    <s v="Facilities Maintenance"/>
  </r>
  <r>
    <s v="AP-ACCR"/>
    <s v="CF00"/>
    <s v="JRNL00548397"/>
    <s v="CF00-FC460-7830-8920"/>
    <s v="CF00"/>
    <s v="FC460"/>
    <s v="7830"/>
    <x v="4"/>
    <s v=""/>
    <n v="170"/>
    <x v="132"/>
    <x v="10"/>
    <s v="9537"/>
    <s v="JRNL00548397"/>
    <d v="2021-12-31T00:00:00"/>
    <d v="2022-01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1683"/>
    <x v="132"/>
    <x v="10"/>
    <s v="9104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3707"/>
    <x v="116"/>
    <x v="10"/>
    <s v="113423A"/>
    <s v="JRNL00529451"/>
    <d v="2021-02-28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3707"/>
    <x v="116"/>
    <x v="10"/>
    <s v="113423A"/>
    <s v="JRNL00529451"/>
    <d v="2021-01-31T00:00:00"/>
    <d v="2021-02-10T00:00:00"/>
    <s v="Yes"/>
    <s v="Facilities-West"/>
    <s v="Facilities Maintenance"/>
  </r>
  <r>
    <s v="AP-ADJ"/>
    <s v="CF00"/>
    <s v="JRNL00535120"/>
    <s v="CF00-FC460-7830-8920"/>
    <s v="CF00"/>
    <s v="FC460"/>
    <s v="7830"/>
    <x v="4"/>
    <s v=""/>
    <n v="3145"/>
    <x v="255"/>
    <x v="10"/>
    <s v="VO846537"/>
    <s v="JRNL00535120"/>
    <d v="2021-04-30T00:00:00"/>
    <d v="2021-05-07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3564"/>
    <x v="132"/>
    <x v="10"/>
    <s v="9104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3318.75"/>
    <x v="132"/>
    <x v="10"/>
    <s v="8807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280.5"/>
    <x v="132"/>
    <x v="10"/>
    <s v="9093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132"/>
    <x v="132"/>
    <x v="10"/>
    <s v="9093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561"/>
    <x v="132"/>
    <x v="10"/>
    <s v="9098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3036"/>
    <x v="132"/>
    <x v="10"/>
    <s v="9098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85"/>
    <x v="132"/>
    <x v="10"/>
    <s v="9093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1955"/>
    <x v="132"/>
    <x v="10"/>
    <s v="9098"/>
    <s v="JRNL00529451"/>
    <d v="2021-02-28T00:00:00"/>
    <d v="2021-02-10T00:00:00"/>
    <s v="Yes"/>
    <s v="Facilities-West"/>
    <s v="Facilities Maintenance"/>
  </r>
  <r>
    <s v="AP-ACCR"/>
    <s v="CF00"/>
    <s v="JRNL00529796"/>
    <s v="CF00-FC460-7830-8920"/>
    <s v="CF00"/>
    <s v="FC460"/>
    <s v="7830"/>
    <x v="4"/>
    <s v=""/>
    <n v="-2295"/>
    <x v="132"/>
    <x v="10"/>
    <s v="9104"/>
    <s v="JRNL00529451"/>
    <d v="2021-02-28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1683"/>
    <x v="132"/>
    <x v="10"/>
    <s v="9104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3564"/>
    <x v="132"/>
    <x v="10"/>
    <s v="9104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3318.75"/>
    <x v="132"/>
    <x v="10"/>
    <s v="8807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280.5"/>
    <x v="132"/>
    <x v="10"/>
    <s v="9093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132"/>
    <x v="132"/>
    <x v="10"/>
    <s v="9093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561"/>
    <x v="132"/>
    <x v="10"/>
    <s v="9098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3036"/>
    <x v="132"/>
    <x v="10"/>
    <s v="9098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85"/>
    <x v="132"/>
    <x v="10"/>
    <s v="9093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1955"/>
    <x v="132"/>
    <x v="10"/>
    <s v="9098"/>
    <s v="JRNL00529451"/>
    <d v="2021-01-31T00:00:00"/>
    <d v="2021-02-10T00:00:00"/>
    <s v="Yes"/>
    <s v="Facilities-West"/>
    <s v="Facilities Maintenance"/>
  </r>
  <r>
    <s v="AP-ACCR"/>
    <s v="CF00"/>
    <s v="JRNL00529451"/>
    <s v="CF00-FC460-7830-8920"/>
    <s v="CF00"/>
    <s v="FC460"/>
    <s v="7830"/>
    <x v="4"/>
    <s v=""/>
    <n v="2295"/>
    <x v="132"/>
    <x v="10"/>
    <s v="9104"/>
    <s v="JRNL00529451"/>
    <d v="2021-01-31T00:00:00"/>
    <d v="2021-02-10T00:00:00"/>
    <s v="Yes"/>
    <s v="Facilities-West"/>
    <s v="Facilities Maintenance"/>
  </r>
  <r>
    <s v="AP-ADJ"/>
    <s v="CF00"/>
    <s v="JRNL00535120"/>
    <s v="CF00-FC460-7830-8920"/>
    <s v="CF00"/>
    <s v="FC460"/>
    <s v="7830"/>
    <x v="4"/>
    <s v=""/>
    <n v="3442.5"/>
    <x v="256"/>
    <x v="10"/>
    <s v="VO846536"/>
    <s v="JRNL00535120"/>
    <d v="2021-04-30T00:00:00"/>
    <d v="2021-05-07T00:00:00"/>
    <s v="Yes"/>
    <s v="Facilities-West"/>
    <s v="Facilities Maintenance"/>
  </r>
  <r>
    <s v="SYS-AP"/>
    <s v="FC00"/>
    <s v="JRNL00543535"/>
    <s v="CF00-FC460-7830-8920"/>
    <s v="CF00"/>
    <s v="FC460"/>
    <s v="7830"/>
    <x v="4"/>
    <s v=""/>
    <n v="212.5"/>
    <x v="257"/>
    <x v="9"/>
    <s v="9412"/>
    <s v="VO879783"/>
    <d v="2021-10-05T00:00:00"/>
    <d v="2021-10-06T00:00:00"/>
    <s v="Yes"/>
    <s v="Facilities-West"/>
    <s v="Facilities Maintenance"/>
  </r>
  <r>
    <s v="SYS-AP"/>
    <s v="FC00"/>
    <s v="JRNL00529255"/>
    <s v="CF00-FC460-7830-8930"/>
    <s v="CF00"/>
    <s v="FC460"/>
    <s v="7830"/>
    <x v="5"/>
    <s v=""/>
    <n v="2196"/>
    <x v="258"/>
    <x v="16"/>
    <s v="18004758 RI"/>
    <s v="VO832803"/>
    <d v="2021-02-02T00:00:00"/>
    <d v="2021-02-03T00:00:00"/>
    <s v="Yes"/>
    <s v="Facilities-West"/>
    <s v="Facilities Maintenance"/>
  </r>
  <r>
    <s v="SYS-AP"/>
    <s v="FC00"/>
    <s v="JRNL00530627"/>
    <s v="CF00-FC460-7830-8930"/>
    <s v="CF00"/>
    <s v="FC460"/>
    <s v="7830"/>
    <x v="5"/>
    <s v=""/>
    <n v="73.95"/>
    <x v="259"/>
    <x v="17"/>
    <s v="S100901381.002"/>
    <s v="VO837725"/>
    <d v="2021-02-24T00:00:00"/>
    <d v="2021-02-25T00:00:00"/>
    <s v="Yes"/>
    <s v="Facilities-West"/>
    <s v="Facilities Maintenance"/>
  </r>
  <r>
    <s v="SYS-AP"/>
    <s v="FC00"/>
    <s v="JRNL00541278"/>
    <s v="CF00-FC460-7830-8930"/>
    <s v="CF00"/>
    <s v="FC460"/>
    <s v="7830"/>
    <x v="5"/>
    <s v=""/>
    <n v="280.93"/>
    <x v="260"/>
    <x v="12"/>
    <s v="1123014"/>
    <s v="VO873505"/>
    <d v="2021-08-30T00:00:00"/>
    <d v="2021-08-31T00:00:00"/>
    <s v="Yes"/>
    <s v="Facilities-West"/>
    <s v="Facilities Maintenance"/>
  </r>
  <r>
    <s v="SYS-AP"/>
    <s v="FC00"/>
    <s v="JRNL00541278"/>
    <s v="CF00-FC460-7830-8930"/>
    <s v="CF00"/>
    <s v="FC460"/>
    <s v="7830"/>
    <x v="5"/>
    <s v=""/>
    <n v="310.08999999999997"/>
    <x v="261"/>
    <x v="12"/>
    <s v="1123094"/>
    <s v="VO873506"/>
    <d v="2021-08-30T00:00:00"/>
    <d v="2021-08-31T00:00:00"/>
    <s v="Yes"/>
    <s v="Facilities-West"/>
    <s v="Facilities Maintenance"/>
  </r>
  <r>
    <s v="SYS-AP"/>
    <s v="FC00"/>
    <s v="JRNL00536608"/>
    <s v="CF00-FC460-7830-8930"/>
    <s v="CF00"/>
    <s v="FC460"/>
    <s v="7830"/>
    <x v="5"/>
    <s v=""/>
    <n v="8130.02"/>
    <x v="262"/>
    <x v="1"/>
    <s v="1910"/>
    <s v="VO857794"/>
    <d v="2021-06-02T00:00:00"/>
    <d v="2021-06-03T00:00:00"/>
    <s v="Yes"/>
    <s v="Facilities-West"/>
    <s v="Facilities Maintenance"/>
  </r>
  <r>
    <s v="AP-ACCR"/>
    <s v="CF00"/>
    <s v="JRNL00536683"/>
    <s v="CF00-FC460-7830-8930"/>
    <s v="CF00"/>
    <s v="FC460"/>
    <s v="7830"/>
    <x v="5"/>
    <s v=""/>
    <n v="8130.02"/>
    <x v="123"/>
    <x v="10"/>
    <s v="1910"/>
    <s v="JRNL00536683"/>
    <d v="2021-05-31T00:00:00"/>
    <d v="2021-06-04T00:00:00"/>
    <s v="Yes"/>
    <s v="Facilities-West"/>
    <s v="Facilities Maintenance"/>
  </r>
  <r>
    <s v="AP-ACCR"/>
    <s v="CF00"/>
    <s v="JRNL00536811"/>
    <s v="CF00-FC460-7830-8930"/>
    <s v="CF00"/>
    <s v="FC460"/>
    <s v="7830"/>
    <x v="5"/>
    <s v=""/>
    <n v="-8130.02"/>
    <x v="123"/>
    <x v="10"/>
    <s v="1910"/>
    <s v="JRNL00536683"/>
    <d v="2021-06-30T00:00:00"/>
    <d v="2021-06-04T00:00:00"/>
    <s v="Yes"/>
    <s v="Facilities-West"/>
    <s v="Facilities Maintenance"/>
  </r>
  <r>
    <s v="AP-ACCR"/>
    <s v="CF00"/>
    <s v="JRNL00529796"/>
    <s v="CF00-FC460-7830-8930"/>
    <s v="CF00"/>
    <s v="FC460"/>
    <s v="7830"/>
    <x v="5"/>
    <s v=""/>
    <n v="-2196"/>
    <x v="263"/>
    <x v="10"/>
    <s v="18004758 RI"/>
    <s v="JRNL00529451"/>
    <d v="2021-02-28T00:00:00"/>
    <d v="2021-02-10T00:00:00"/>
    <s v="Yes"/>
    <s v="Facilities-West"/>
    <s v="Facilities Maintenance"/>
  </r>
  <r>
    <s v="AP-ACCR"/>
    <s v="CF00"/>
    <s v="JRNL00529451"/>
    <s v="CF00-FC460-7830-8930"/>
    <s v="CF00"/>
    <s v="FC460"/>
    <s v="7830"/>
    <x v="5"/>
    <s v=""/>
    <n v="2196"/>
    <x v="263"/>
    <x v="10"/>
    <s v="18004758 RI"/>
    <s v="JRNL00529451"/>
    <d v="2021-01-31T00:00:00"/>
    <d v="2021-02-10T00:00:00"/>
    <s v="Yes"/>
    <s v="Facilities-West"/>
    <s v="Facilities Maintenance"/>
  </r>
  <r>
    <s v="SYS-AP"/>
    <s v="FC00"/>
    <s v="JRNL00536030"/>
    <s v="CF00-FC460-7830-8940"/>
    <s v="CF00"/>
    <s v="FC460"/>
    <s v="7830"/>
    <x v="6"/>
    <s v=""/>
    <n v="1902.7"/>
    <x v="264"/>
    <x v="18"/>
    <s v="700013795"/>
    <s v="VO856351"/>
    <d v="2021-05-25T00:00:00"/>
    <d v="2021-05-26T00:00:00"/>
    <s v="Yes"/>
    <s v="Facilities-West"/>
    <s v="Facilities Maintenance"/>
  </r>
  <r>
    <s v="SYS-AP"/>
    <s v="FC00"/>
    <s v="JRNL00544255"/>
    <s v="CF00-FC460-7830-8940"/>
    <s v="CF00"/>
    <s v="FC460"/>
    <s v="7830"/>
    <x v="6"/>
    <s v=""/>
    <n v="-0.28000000000000003"/>
    <x v="265"/>
    <x v="19"/>
    <s v="644293672"/>
    <s v="VO881921"/>
    <d v="2021-10-18T00:00:00"/>
    <d v="2021-10-19T00:00:00"/>
    <s v="Yes"/>
    <s v="Facilities-West"/>
    <s v="Facilities Maintenance"/>
  </r>
  <r>
    <s v="SYS-AP"/>
    <s v="FC00"/>
    <s v="JRNL00544255"/>
    <s v="CF00-FC460-7830-8940"/>
    <s v="CF00"/>
    <s v="FC460"/>
    <s v="7830"/>
    <x v="6"/>
    <s v=""/>
    <n v="29.7"/>
    <x v="266"/>
    <x v="19"/>
    <s v="644293672"/>
    <s v="VO881921"/>
    <d v="2021-10-18T00:00:00"/>
    <d v="2021-10-19T00:00:00"/>
    <s v="Yes"/>
    <s v="Facilities-West"/>
    <s v="Facilities Maintenance"/>
  </r>
  <r>
    <s v="SYS-AP"/>
    <s v="FC00"/>
    <s v="JRNL00544307"/>
    <s v="CF00-FC460-7830-8940"/>
    <s v="CF00"/>
    <s v="FC460"/>
    <s v="7830"/>
    <x v="6"/>
    <s v=""/>
    <n v="1847.48"/>
    <x v="267"/>
    <x v="20"/>
    <s v="1091705"/>
    <s v="VO882389"/>
    <d v="2021-10-19T00:00:00"/>
    <d v="2021-10-20T00:00:00"/>
    <s v="Yes"/>
    <s v="Facilities-West"/>
    <s v="Facilities Maintenance"/>
  </r>
  <r>
    <s v="SYS-AP"/>
    <s v="FC00"/>
    <s v="JRNL00544595"/>
    <s v="CF00-FC460-7830-8940"/>
    <s v="CF00"/>
    <s v="FC460"/>
    <s v="7830"/>
    <x v="6"/>
    <s v=""/>
    <n v="1686.83"/>
    <x v="268"/>
    <x v="20"/>
    <s v="1092469"/>
    <s v="VO883802"/>
    <d v="2021-10-26T00:00:00"/>
    <d v="2021-10-27T00:00:00"/>
    <s v="Yes"/>
    <s v="Facilities-West"/>
    <s v="Facilities Maintenance"/>
  </r>
  <r>
    <s v="SYS-AP"/>
    <s v="FC00"/>
    <s v="JRNL00544307"/>
    <s v="CF00-FC460-7830-8940"/>
    <s v="CF00"/>
    <s v="FC460"/>
    <s v="7830"/>
    <x v="6"/>
    <s v=""/>
    <n v="2065.5"/>
    <x v="268"/>
    <x v="20"/>
    <s v="1092061"/>
    <s v="VO882393"/>
    <d v="2021-10-19T00:00:00"/>
    <d v="2021-10-20T00:00:00"/>
    <s v="Yes"/>
    <s v="Facilities-West"/>
    <s v="Facilities Maintenance"/>
  </r>
  <r>
    <s v="SYS-AP"/>
    <s v="FC00"/>
    <s v="JRNL00539961"/>
    <s v="CF00-FC460-7830-8940"/>
    <s v="CF00"/>
    <s v="FC460"/>
    <s v="7830"/>
    <x v="6"/>
    <s v=""/>
    <n v="1902.7"/>
    <x v="269"/>
    <x v="18"/>
    <s v="7000142459"/>
    <s v="VO868935"/>
    <d v="2021-08-03T00:00:00"/>
    <d v="2021-08-04T00:00:00"/>
    <s v="Yes"/>
    <s v="Facilities-West"/>
    <s v="Facilities Maintenance"/>
  </r>
  <r>
    <s v="SYS-AP"/>
    <s v="FC00"/>
    <s v="JRNL00539853"/>
    <s v="CF00-FC460-7830-8940"/>
    <s v="CF00"/>
    <s v="FC460"/>
    <s v="7830"/>
    <x v="6"/>
    <s v=""/>
    <n v="179"/>
    <x v="270"/>
    <x v="21"/>
    <s v="PS-INV1000442"/>
    <s v="VO868734"/>
    <d v="2021-08-02T00:00:00"/>
    <d v="2021-08-03T00:00:00"/>
    <s v="Yes"/>
    <s v="Facilities-West"/>
    <s v="Facilities Maintenance"/>
  </r>
  <r>
    <s v="SYS-AP"/>
    <s v="FC00"/>
    <s v="JRNL00537746"/>
    <s v="CF00-FC460-7830-8940"/>
    <s v="CF00"/>
    <s v="FC460"/>
    <s v="7830"/>
    <x v="6"/>
    <s v=""/>
    <n v="66.209999999999994"/>
    <x v="271"/>
    <x v="19"/>
    <s v="618271092"/>
    <s v="VO862310"/>
    <d v="2021-06-24T00:00:00"/>
    <d v="2021-06-25T00:00:00"/>
    <s v="Yes"/>
    <s v="Facilities-West"/>
    <s v="Facilities Maintenance"/>
  </r>
  <r>
    <s v="SYS-AP"/>
    <s v="FC00"/>
    <s v="JRNL00541278"/>
    <s v="CF00-FC460-7830-8940"/>
    <s v="CF00"/>
    <s v="FC460"/>
    <s v="7830"/>
    <x v="6"/>
    <s v=""/>
    <n v="1522.16"/>
    <x v="272"/>
    <x v="18"/>
    <s v="700014767"/>
    <s v="VO873545"/>
    <d v="2021-08-30T00:00:00"/>
    <d v="2021-08-31T00:00:00"/>
    <s v="Yes"/>
    <s v="Facilities-West"/>
    <s v="Facilities Maintenance"/>
  </r>
  <r>
    <s v="SYS-AP"/>
    <s v="FC00"/>
    <s v="JRNL00543872"/>
    <s v="CF00-FC460-7830-8940"/>
    <s v="CF00"/>
    <s v="FC460"/>
    <s v="7830"/>
    <x v="6"/>
    <s v=""/>
    <n v="373.35"/>
    <x v="273"/>
    <x v="21"/>
    <s v="PS-INV1003908"/>
    <s v="VO880314"/>
    <d v="2021-10-07T00:00:00"/>
    <d v="2021-10-08T00:00:00"/>
    <s v="Yes"/>
    <s v="Facilities-West"/>
    <s v="Facilities Maintenance"/>
  </r>
  <r>
    <s v="SYS-AP"/>
    <s v="FC00"/>
    <s v="JRNL00540663"/>
    <s v="CF00-FC460-7830-8940"/>
    <s v="CF00"/>
    <s v="FC460"/>
    <s v="7830"/>
    <x v="6"/>
    <s v=""/>
    <n v="1522.16"/>
    <x v="272"/>
    <x v="18"/>
    <s v="700014516"/>
    <s v="VO870090"/>
    <d v="2021-08-09T00:00:00"/>
    <d v="2021-08-10T00:00:00"/>
    <s v="Yes"/>
    <s v="Facilities-West"/>
    <s v="Facilities Maintenance"/>
  </r>
  <r>
    <s v="SYS-AP"/>
    <s v="FC00"/>
    <s v="JRNL00539961"/>
    <s v="CF00-FC460-7830-8940"/>
    <s v="CF00"/>
    <s v="FC460"/>
    <s v="7830"/>
    <x v="6"/>
    <s v=""/>
    <n v="1539.38"/>
    <x v="274"/>
    <x v="3"/>
    <s v="372570"/>
    <s v="VO869004"/>
    <d v="2021-08-03T00:00:00"/>
    <d v="2021-08-04T00:00:00"/>
    <s v="Yes"/>
    <s v="Facilities-West"/>
    <s v="Facilities Maintenance"/>
  </r>
  <r>
    <s v="SYS-AP"/>
    <s v="FC00"/>
    <s v="JRNL00544446"/>
    <s v="CF00-FC460-7830-8940"/>
    <s v="CF00"/>
    <s v="FC460"/>
    <s v="7830"/>
    <x v="6"/>
    <s v=""/>
    <n v="1522.16"/>
    <x v="272"/>
    <x v="18"/>
    <s v="700015323"/>
    <s v="VO883306"/>
    <d v="2021-10-22T00:00:00"/>
    <d v="2021-10-23T00:00:00"/>
    <s v="Yes"/>
    <s v="Facilities-West"/>
    <s v="Facilities Maintenance"/>
  </r>
  <r>
    <s v="SYS-AP"/>
    <s v="FC00"/>
    <s v="JRNL00541961"/>
    <s v="CF00-FC460-7830-8940"/>
    <s v="CF00"/>
    <s v="FC460"/>
    <s v="7830"/>
    <x v="6"/>
    <s v=""/>
    <n v="373.35"/>
    <x v="275"/>
    <x v="21"/>
    <s v="PS-INV1002191"/>
    <s v="VO874964"/>
    <d v="2021-09-08T00:00:00"/>
    <d v="2021-09-09T00:00:00"/>
    <s v="Yes"/>
    <s v="Facilities-West"/>
    <s v="Facilities Maintenance"/>
  </r>
  <r>
    <s v="SYS-AP"/>
    <s v="FC00"/>
    <s v="JRNL00540781"/>
    <s v="CF00-FC460-7830-8940"/>
    <s v="CF00"/>
    <s v="FC460"/>
    <s v="7830"/>
    <x v="6"/>
    <s v=""/>
    <n v="373.35"/>
    <x v="270"/>
    <x v="21"/>
    <s v="PS-INV1001186"/>
    <s v="VO870917"/>
    <d v="2021-08-13T00:00:00"/>
    <d v="2021-08-16T00:00:00"/>
    <s v="Yes"/>
    <s v="Facilities-West"/>
    <s v="Facilities Maintenance"/>
  </r>
  <r>
    <s v="SYS-AP"/>
    <s v="FC00"/>
    <s v="JRNL00539853"/>
    <s v="CF00-FC460-7830-8940"/>
    <s v="CF00"/>
    <s v="FC460"/>
    <s v="7830"/>
    <x v="6"/>
    <s v=""/>
    <n v="373.36"/>
    <x v="270"/>
    <x v="21"/>
    <s v="PS-INV1000156"/>
    <s v="VO868733"/>
    <d v="2021-08-02T00:00:00"/>
    <d v="2021-08-03T00:00:00"/>
    <s v="Yes"/>
    <s v="Facilities-West"/>
    <s v="Facilities Maintenance"/>
  </r>
  <r>
    <s v="SYS-AP"/>
    <s v="FC00"/>
    <s v="JRNL00542704"/>
    <s v="CF00-FC460-7830-8940"/>
    <s v="CF00"/>
    <s v="FC460"/>
    <s v="7830"/>
    <x v="6"/>
    <s v=""/>
    <n v="1522.16"/>
    <x v="272"/>
    <x v="18"/>
    <s v="700015052"/>
    <s v="VO878095"/>
    <d v="2021-09-24T00:00:00"/>
    <d v="2021-09-27T00:00:00"/>
    <s v="Yes"/>
    <s v="Facilities-West"/>
    <s v="Facilities Maintenance"/>
  </r>
  <r>
    <s v="AP-ACCR"/>
    <s v="CF00"/>
    <s v="JRNL00543608"/>
    <s v="CF00-FC460-7830-8940"/>
    <s v="CF00"/>
    <s v="FC460"/>
    <s v="7830"/>
    <x v="6"/>
    <s v=""/>
    <n v="-373.35"/>
    <x v="276"/>
    <x v="10"/>
    <s v="PS-INV1003908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940"/>
    <s v="CF00"/>
    <s v="FC460"/>
    <s v="7830"/>
    <x v="6"/>
    <s v=""/>
    <n v="373.35"/>
    <x v="276"/>
    <x v="10"/>
    <s v="PS-INV1003908"/>
    <s v="JRNL00543563"/>
    <d v="2021-09-30T00:00:00"/>
    <d v="2021-10-06T00:00:00"/>
    <s v="Yes"/>
    <s v="Facilities-West"/>
    <s v="Facilities Maintenance"/>
  </r>
  <r>
    <s v="AP-ACCR"/>
    <s v="CF00"/>
    <s v="JRNL00540506"/>
    <s v="CF00-FC460-7830-8940"/>
    <s v="CF00"/>
    <s v="FC460"/>
    <s v="7830"/>
    <x v="6"/>
    <s v=""/>
    <n v="1522.16"/>
    <x v="277"/>
    <x v="10"/>
    <s v="700014516"/>
    <s v="JRNL00540506"/>
    <d v="2021-07-31T00:00:00"/>
    <d v="2021-08-09T00:00:00"/>
    <s v="Yes"/>
    <s v="Facilities-West"/>
    <s v="Facilities Maintenance"/>
  </r>
  <r>
    <s v="AP-ACCR"/>
    <s v="CF00"/>
    <s v="JRNL00540578"/>
    <s v="CF00-FC460-7830-8940"/>
    <s v="CF00"/>
    <s v="FC460"/>
    <s v="7830"/>
    <x v="6"/>
    <s v=""/>
    <n v="-1522.16"/>
    <x v="277"/>
    <x v="10"/>
    <s v="700014516"/>
    <s v="JRNL00540506"/>
    <d v="2021-08-31T00:00:00"/>
    <d v="2021-08-09T00:00:00"/>
    <s v="Yes"/>
    <s v="Facilities-West"/>
    <s v="Facilities Maintenance"/>
  </r>
  <r>
    <s v="AP-ACCR"/>
    <s v="CF00"/>
    <s v="JRNL00543608"/>
    <s v="CF00-FC460-7830-8940"/>
    <s v="CF00"/>
    <s v="FC460"/>
    <s v="7830"/>
    <x v="6"/>
    <s v=""/>
    <n v="-1904.85"/>
    <x v="278"/>
    <x v="10"/>
    <s v="1091364"/>
    <s v="JRNL00543563"/>
    <d v="2021-10-31T00:00:00"/>
    <d v="2021-10-06T00:00:00"/>
    <s v="Yes"/>
    <s v="Facilities-West"/>
    <s v="Facilities Maintenance"/>
  </r>
  <r>
    <s v="AP-ACCR"/>
    <s v="CF00"/>
    <s v="JRNL00543563"/>
    <s v="CF00-FC460-7830-8940"/>
    <s v="CF00"/>
    <s v="FC460"/>
    <s v="7830"/>
    <x v="6"/>
    <s v=""/>
    <n v="1904.85"/>
    <x v="278"/>
    <x v="10"/>
    <s v="1091364"/>
    <s v="JRNL00543563"/>
    <d v="2021-09-30T00:00:00"/>
    <d v="2021-10-06T00:00:00"/>
    <s v="Yes"/>
    <s v="Facilities-West"/>
    <s v="Facilities Maintenance"/>
  </r>
  <r>
    <s v="AP-ACCR"/>
    <s v="CF00"/>
    <s v="JRNL00541913"/>
    <s v="CF00-FC460-7830-8940"/>
    <s v="CF00"/>
    <s v="FC460"/>
    <s v="7830"/>
    <x v="6"/>
    <s v=""/>
    <n v="-373.35"/>
    <x v="276"/>
    <x v="10"/>
    <s v="PS-INV1002191"/>
    <s v="JRNL00541780"/>
    <d v="2021-09-30T00:00:00"/>
    <d v="2021-09-08T00:00:00"/>
    <s v="Yes"/>
    <s v="Facilities-West"/>
    <s v="Facilities Maintenance"/>
  </r>
  <r>
    <s v="AP-ACCR"/>
    <s v="CF00"/>
    <s v="JRNL00541780"/>
    <s v="CF00-FC460-7830-8940"/>
    <s v="CF00"/>
    <s v="FC460"/>
    <s v="7830"/>
    <x v="6"/>
    <s v=""/>
    <n v="373.35"/>
    <x v="276"/>
    <x v="10"/>
    <s v="PS-INV1002191"/>
    <s v="JRNL00541780"/>
    <d v="2021-08-31T00:00:00"/>
    <d v="2021-09-08T00:00:00"/>
    <s v="Yes"/>
    <s v="Facilities-West"/>
    <s v="Facilities Maintenance"/>
  </r>
  <r>
    <s v="AP-ACCR"/>
    <s v="CF00"/>
    <s v="JRNL00540018"/>
    <s v="CF00-FC460-7830-8940"/>
    <s v="CF00"/>
    <s v="FC460"/>
    <s v="7830"/>
    <x v="6"/>
    <s v=""/>
    <n v="1539.38"/>
    <x v="92"/>
    <x v="10"/>
    <s v="372570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940"/>
    <s v="CF00"/>
    <s v="FC460"/>
    <s v="7830"/>
    <x v="6"/>
    <s v=""/>
    <n v="-1539.38"/>
    <x v="92"/>
    <x v="10"/>
    <s v="372570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940"/>
    <s v="CF00"/>
    <s v="FC460"/>
    <s v="7830"/>
    <x v="6"/>
    <s v=""/>
    <n v="1902.7"/>
    <x v="277"/>
    <x v="10"/>
    <s v="7000142459"/>
    <s v="JRNL00540018"/>
    <d v="2021-07-31T00:00:00"/>
    <d v="2021-08-04T00:00:00"/>
    <s v="Yes"/>
    <s v="Facilities-West"/>
    <s v="Facilities Maintenance"/>
  </r>
  <r>
    <s v="AP-ACCR"/>
    <s v="CF00"/>
    <s v="JRNL00540146"/>
    <s v="CF00-FC460-7830-8940"/>
    <s v="CF00"/>
    <s v="FC460"/>
    <s v="7830"/>
    <x v="6"/>
    <s v=""/>
    <n v="-1902.7"/>
    <x v="277"/>
    <x v="10"/>
    <s v="7000142459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940"/>
    <s v="CF00"/>
    <s v="FC460"/>
    <s v="7830"/>
    <x v="6"/>
    <s v=""/>
    <n v="-179"/>
    <x v="276"/>
    <x v="10"/>
    <s v="PS-INV1000442"/>
    <s v="JRNL00540018"/>
    <d v="2021-08-31T00:00:00"/>
    <d v="2021-08-05T00:00:00"/>
    <s v="Yes"/>
    <s v="Facilities-West"/>
    <s v="Facilities Maintenance"/>
  </r>
  <r>
    <s v="AP-ACCR"/>
    <s v="CF00"/>
    <s v="JRNL00540146"/>
    <s v="CF00-FC460-7830-8940"/>
    <s v="CF00"/>
    <s v="FC460"/>
    <s v="7830"/>
    <x v="6"/>
    <s v=""/>
    <n v="-373.36"/>
    <x v="276"/>
    <x v="10"/>
    <s v="PS-INV1000156"/>
    <s v="JRNL00540018"/>
    <d v="2021-08-31T00:00:00"/>
    <d v="2021-08-05T00:00:00"/>
    <s v="Yes"/>
    <s v="Facilities-West"/>
    <s v="Facilities Maintenance"/>
  </r>
  <r>
    <s v="AP-ACCR"/>
    <s v="CF00"/>
    <s v="JRNL00540018"/>
    <s v="CF00-FC460-7830-8940"/>
    <s v="CF00"/>
    <s v="FC460"/>
    <s v="7830"/>
    <x v="6"/>
    <s v=""/>
    <n v="373.36"/>
    <x v="276"/>
    <x v="10"/>
    <s v="PS-INV1000156"/>
    <s v="JRNL00540018"/>
    <d v="2021-07-31T00:00:00"/>
    <d v="2021-08-04T00:00:00"/>
    <s v="Yes"/>
    <s v="Facilities-West"/>
    <s v="Facilities Maintenance"/>
  </r>
  <r>
    <s v="AP-ACCR"/>
    <s v="CF00"/>
    <s v="JRNL00540018"/>
    <s v="CF00-FC460-7830-8940"/>
    <s v="CF00"/>
    <s v="FC460"/>
    <s v="7830"/>
    <x v="6"/>
    <s v=""/>
    <n v="179"/>
    <x v="276"/>
    <x v="10"/>
    <s v="PS-INV1000442"/>
    <s v="JRNL00540018"/>
    <d v="2021-07-31T00:00:00"/>
    <d v="2021-08-04T00:00:00"/>
    <s v="Yes"/>
    <s v="Facilities-West"/>
    <s v="Facilities Maintenance"/>
  </r>
  <r>
    <s v="SYS-AP"/>
    <s v="FC00"/>
    <s v="JRNL00543872"/>
    <s v="CF00-FC460-7830-8940"/>
    <s v="CF00"/>
    <s v="FC460"/>
    <s v="7830"/>
    <x v="6"/>
    <s v=""/>
    <n v="1904.85"/>
    <x v="279"/>
    <x v="20"/>
    <s v="1091364"/>
    <s v="VO880289"/>
    <d v="2021-10-07T00:00:00"/>
    <d v="2021-10-08T00:00:00"/>
    <s v="Yes"/>
    <s v="Facilities-West"/>
    <s v="Facilities Maintenance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97">
  <r>
    <s v="SYS-AP"/>
    <s v="3000"/>
    <s v="JRNL00034747"/>
    <s v="CF10-FC300-7830-8930"/>
    <s v="CF10"/>
    <s v="FC300"/>
    <s v="7830"/>
    <x v="0"/>
    <s v=""/>
    <n v="100"/>
    <x v="0"/>
    <x v="0"/>
    <s v="4677"/>
    <s v="VO015335"/>
    <d v="2008-10-22T00:00:00"/>
    <d v="2008-10-22T00:00:00"/>
    <s v="Yes"/>
    <s v="X Facilities-Florida"/>
    <s v="Facilities Maintenance"/>
  </r>
  <r>
    <s v="SYS-AP"/>
    <s v="3000"/>
    <s v="JRNL00035159"/>
    <s v="CF10-FC300-7830-8930"/>
    <s v="CF10"/>
    <s v="FC300"/>
    <s v="7830"/>
    <x v="0"/>
    <s v=""/>
    <n v="60"/>
    <x v="1"/>
    <x v="0"/>
    <s v="4705"/>
    <s v="VO016594"/>
    <d v="2008-10-31T00:00:00"/>
    <d v="2008-11-03T00:00:00"/>
    <s v="Yes"/>
    <s v="X Facilities-Florida"/>
    <s v="Facilities Maintenance"/>
  </r>
  <r>
    <s v="SYS-AP"/>
    <s v="3000"/>
    <s v="JRNL00034479"/>
    <s v="CF10-FC300-7830-8930"/>
    <s v="CF10"/>
    <s v="FC300"/>
    <s v="7830"/>
    <x v="0"/>
    <s v=""/>
    <n v="1920"/>
    <x v="2"/>
    <x v="0"/>
    <s v="4674"/>
    <s v="VO014280"/>
    <d v="2008-10-09T00:00:00"/>
    <d v="2008-10-09T00:00:00"/>
    <s v="Yes"/>
    <s v="X Facilities-Florida"/>
    <s v="Facilities Maintenance"/>
  </r>
  <r>
    <s v="SYS-AP"/>
    <s v="3000"/>
    <s v="JRNL00034747"/>
    <s v="CF10-FC300-7830-8930"/>
    <s v="CF10"/>
    <s v="FC300"/>
    <s v="7830"/>
    <x v="0"/>
    <s v=""/>
    <n v="250"/>
    <x v="2"/>
    <x v="0"/>
    <s v="4677"/>
    <s v="VO015335"/>
    <d v="2008-10-22T00:00:00"/>
    <d v="2008-10-22T00:00:00"/>
    <s v="Yes"/>
    <s v="X Facilities-Florida"/>
    <s v="Facilities Maintenance"/>
  </r>
  <r>
    <s v="SYS-AP"/>
    <s v="3000"/>
    <s v="JRNL00034747"/>
    <s v="CF10-FC300-7830-8930"/>
    <s v="CF10"/>
    <s v="FC300"/>
    <s v="7830"/>
    <x v="0"/>
    <s v=""/>
    <n v="615"/>
    <x v="1"/>
    <x v="0"/>
    <s v="4677"/>
    <s v="VO015335"/>
    <d v="2008-10-22T00:00:00"/>
    <d v="2008-10-22T00:00:00"/>
    <s v="Yes"/>
    <s v="X Facilities-Florida"/>
    <s v="Facilities Maintenance"/>
  </r>
  <r>
    <s v="SYS-AP"/>
    <s v="3000"/>
    <s v="JRNL00030724"/>
    <s v="CF10-FC300-7830-8870"/>
    <s v="CF10"/>
    <s v="FC300"/>
    <s v="7830"/>
    <x v="1"/>
    <s v=""/>
    <n v="1153"/>
    <x v="3"/>
    <x v="1"/>
    <s v="2409"/>
    <s v="VO009120"/>
    <d v="2008-08-19T00:00:00"/>
    <d v="2008-08-20T00:00:00"/>
    <s v="Yes"/>
    <s v="X Facilities-Florida"/>
    <s v="Facilities Maintenance"/>
  </r>
  <r>
    <s v="SYS-AP"/>
    <s v="3000"/>
    <s v="FLJE00018695"/>
    <s v="CF10-FC300-7830-8870"/>
    <s v="CF10"/>
    <s v="FC300"/>
    <s v="7830"/>
    <x v="1"/>
    <s v=""/>
    <n v="883.7"/>
    <x v="4"/>
    <x v="2"/>
    <s v="7780154-000-000"/>
    <s v="FVO0039512"/>
    <d v="2008-01-31T00:00:00"/>
    <d v="2008-02-04T00:00:00"/>
    <s v="Yes"/>
    <s v="X Facilities-Florida"/>
    <s v="Facilities Maintenance"/>
  </r>
  <r>
    <s v="SYS-AP"/>
    <s v="3000"/>
    <s v="FLJE00019153"/>
    <s v="CF20-FC300-7830-8930"/>
    <s v="CF20"/>
    <s v="FC300"/>
    <s v="7830"/>
    <x v="0"/>
    <s v=""/>
    <n v="60"/>
    <x v="5"/>
    <x v="2"/>
    <s v="4415"/>
    <s v="FVO0040286"/>
    <d v="2008-03-12T00:00:00"/>
    <d v="2008-03-12T00:00:00"/>
    <s v="Yes"/>
    <s v="X Facilities-Florida"/>
    <s v="Facilities Maintenance"/>
  </r>
  <r>
    <s v="SYS-AP"/>
    <s v="3000"/>
    <s v="FLJE00019153"/>
    <s v="CF10-FC300-7830-8930"/>
    <s v="CF10"/>
    <s v="FC300"/>
    <s v="7830"/>
    <x v="0"/>
    <s v=""/>
    <n v="1075"/>
    <x v="5"/>
    <x v="2"/>
    <s v="4415"/>
    <s v="FVO0040286"/>
    <d v="2008-03-12T00:00:00"/>
    <d v="2008-03-12T00:00:00"/>
    <s v="Yes"/>
    <s v="X Facilities-Florida"/>
    <s v="Facilities Maintenance"/>
  </r>
  <r>
    <s v="SYS-AP"/>
    <s v="3000"/>
    <s v="JRNL00034745"/>
    <s v="CF10-FC300-7830-8910"/>
    <s v="CF10"/>
    <s v="FC300"/>
    <s v="7830"/>
    <x v="2"/>
    <s v=""/>
    <n v="423.25"/>
    <x v="6"/>
    <x v="3"/>
    <s v="0060476"/>
    <s v="VO015256"/>
    <d v="2008-10-21T00:00:00"/>
    <d v="2008-10-22T00:00:00"/>
    <s v="Yes"/>
    <s v="X Facilities-Florida"/>
    <s v="Facilities Maintenance"/>
  </r>
  <r>
    <s v="SYS-AP"/>
    <s v="3000"/>
    <s v="JRNL00030628"/>
    <s v="CF10-FC300-7830-8870"/>
    <s v="CF10"/>
    <s v="FC300"/>
    <s v="7830"/>
    <x v="1"/>
    <s v=""/>
    <n v="65.95"/>
    <x v="7"/>
    <x v="4"/>
    <s v="3000052640"/>
    <s v="VO008979"/>
    <d v="2008-08-18T00:00:00"/>
    <d v="2008-08-19T00:00:00"/>
    <s v="Yes"/>
    <s v="X Facilities-Florida"/>
    <s v="Facilities Maintenance"/>
  </r>
  <r>
    <s v="SYS-AP"/>
    <s v="3000"/>
    <s v="JRNL00037240"/>
    <s v="CF10-FC300-7830-8900"/>
    <s v="CF10"/>
    <s v="FC300"/>
    <s v="7830"/>
    <x v="3"/>
    <s v=""/>
    <n v="1500"/>
    <x v="8"/>
    <x v="1"/>
    <s v="2458"/>
    <s v="VO019514"/>
    <d v="2008-12-03T00:00:00"/>
    <d v="2008-12-03T00:00:00"/>
    <s v="Yes"/>
    <s v="X Facilities-Florida"/>
    <s v="Facilities Maintenance"/>
  </r>
  <r>
    <s v="SYS-AP"/>
    <s v="3000"/>
    <s v="JRNL00029572"/>
    <s v="CF10-FC300-7830-8870"/>
    <s v="CF10"/>
    <s v="FC300"/>
    <s v="7830"/>
    <x v="1"/>
    <s v=""/>
    <n v="3935"/>
    <x v="9"/>
    <x v="1"/>
    <s v="2386"/>
    <s v="VO008146"/>
    <d v="2008-08-06T00:00:00"/>
    <d v="2008-08-06T00:00:00"/>
    <s v="Yes"/>
    <s v="X Facilities-Florida"/>
    <s v="Facilities Maintenance"/>
  </r>
  <r>
    <s v="SYS-AP"/>
    <s v="3000"/>
    <s v="JRNL00030375"/>
    <s v="CF10-FC300-7830-8870"/>
    <s v="CF10"/>
    <s v="FC300"/>
    <s v="7830"/>
    <x v="1"/>
    <s v=""/>
    <n v="180"/>
    <x v="10"/>
    <x v="5"/>
    <s v="29954"/>
    <s v="VO008509"/>
    <d v="2008-08-11T00:00:00"/>
    <d v="2008-08-12T00:00:00"/>
    <s v="Yes"/>
    <s v="X Facilities-Florida"/>
    <s v="Facilities Maintenance"/>
  </r>
  <r>
    <s v="SYS-AP"/>
    <s v="3000"/>
    <s v="JRNL00028312"/>
    <s v="CF10-FC300-7830-8890"/>
    <s v="CF10"/>
    <s v="FC300"/>
    <s v="7830"/>
    <x v="4"/>
    <s v=""/>
    <n v="1251"/>
    <x v="11"/>
    <x v="1"/>
    <s v="2364"/>
    <s v="VO005462"/>
    <d v="2008-07-10T00:00:00"/>
    <d v="2008-07-10T00:00:00"/>
    <s v="Yes"/>
    <s v="X Facilities-Florida"/>
    <s v="Facilities Maintenance"/>
  </r>
  <r>
    <s v="SYS-AP"/>
    <s v="3000"/>
    <s v="JRNL00031019"/>
    <s v="CF10-FC300-7830-8930"/>
    <s v="CF10"/>
    <s v="FC300"/>
    <s v="7830"/>
    <x v="0"/>
    <s v=""/>
    <n v="360"/>
    <x v="12"/>
    <x v="0"/>
    <s v="4639"/>
    <s v="VO009848"/>
    <d v="2008-08-27T00:00:00"/>
    <d v="2008-08-27T00:00:00"/>
    <s v="Yes"/>
    <s v="X Facilities-Florida"/>
    <s v="Facilities Maintenance"/>
  </r>
  <r>
    <s v="SYS-AP"/>
    <s v="3000"/>
    <s v="JRNL00035995"/>
    <s v="CF10-FC300-7830-8930"/>
    <s v="CF10"/>
    <s v="FC300"/>
    <s v="7830"/>
    <x v="0"/>
    <s v=""/>
    <n v="86.52"/>
    <x v="13"/>
    <x v="6"/>
    <s v="91081417"/>
    <s v="VO017253"/>
    <d v="2008-11-11T00:00:00"/>
    <d v="2008-11-11T00:00:00"/>
    <s v="Yes"/>
    <s v="X Facilities-Florida"/>
    <s v="Facilities Maintenance"/>
  </r>
  <r>
    <s v="SYS-AP"/>
    <s v="3000"/>
    <s v="JRNL00035159"/>
    <s v="CF10-FC300-7830-8930"/>
    <s v="CF10"/>
    <s v="FC300"/>
    <s v="7830"/>
    <x v="0"/>
    <s v=""/>
    <n v="220"/>
    <x v="14"/>
    <x v="0"/>
    <s v="4705"/>
    <s v="VO016594"/>
    <d v="2008-10-31T00:00:00"/>
    <d v="2008-11-03T00:00:00"/>
    <s v="Yes"/>
    <s v="X Facilities-Florida"/>
    <s v="Facilities Maintenance"/>
  </r>
  <r>
    <s v="SYS-AP"/>
    <s v="3000"/>
    <s v="JRNL00036204"/>
    <s v="CF10-FC300-7830-8920"/>
    <s v="CF10"/>
    <s v="FC300"/>
    <s v="7830"/>
    <x v="5"/>
    <s v=""/>
    <n v="129.5"/>
    <x v="15"/>
    <x v="1"/>
    <s v="2454"/>
    <s v="VO018761"/>
    <d v="2008-11-25T00:00:00"/>
    <d v="2008-11-25T00:00:00"/>
    <s v="Yes"/>
    <s v="X Facilities-Florida"/>
    <s v="Facilities Maintenance"/>
  </r>
  <r>
    <s v="SYS-AP"/>
    <s v="3000"/>
    <s v="JRNL00031018"/>
    <s v="CF10-FC300-7830-8920"/>
    <s v="CF10"/>
    <s v="FC300"/>
    <s v="7830"/>
    <x v="5"/>
    <s v=""/>
    <n v="695"/>
    <x v="16"/>
    <x v="1"/>
    <s v="2396"/>
    <s v="VO009818"/>
    <d v="2008-08-27T00:00:00"/>
    <d v="2008-08-27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2.52"/>
    <x v="17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2.52"/>
    <x v="17"/>
    <x v="2"/>
    <s v=""/>
    <s v="JRNL00031420"/>
    <d v="2008-08-31T00:00:00"/>
    <d v="2008-09-04T00:00:00"/>
    <s v="Yes"/>
    <s v="X Facilities-Florida"/>
    <s v="Facilities Maintenance"/>
  </r>
  <r>
    <s v="ACCR"/>
    <s v="CF00"/>
    <s v="JRNL00040830"/>
    <s v="CF10-FC300-7830-8890"/>
    <s v="CF10"/>
    <s v="FC300"/>
    <s v="7830"/>
    <x v="4"/>
    <s v=""/>
    <n v="1726.14"/>
    <x v="18"/>
    <x v="2"/>
    <s v=""/>
    <s v="JRNL00040830"/>
    <d v="2008-12-31T00:00:00"/>
    <d v="2009-01-22T00:00:00"/>
    <s v="Yes"/>
    <s v="X Facilities-Florida"/>
    <s v="Facilities Maintenance"/>
  </r>
  <r>
    <s v="SYS-AP"/>
    <s v="3000"/>
    <s v="FLJE00018675"/>
    <s v="CF10-FC300-7830-8870"/>
    <s v="CF10"/>
    <s v="FC300"/>
    <s v="7830"/>
    <x v="1"/>
    <s v=""/>
    <n v="3058"/>
    <x v="19"/>
    <x v="2"/>
    <s v="2306"/>
    <s v="FVO0039421"/>
    <d v="2008-01-30T00:00:00"/>
    <d v="2008-01-30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51.48"/>
    <x v="20"/>
    <x v="2"/>
    <s v=""/>
    <s v="JRNL00029232"/>
    <d v="2008-07-31T00:00:00"/>
    <d v="2008-08-05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63.3"/>
    <x v="21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63.3"/>
    <x v="21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26.6"/>
    <x v="21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26.6"/>
    <x v="21"/>
    <x v="2"/>
    <s v=""/>
    <s v="JRNL00035203"/>
    <d v="2008-10-31T00:00:00"/>
    <d v="2008-11-04T00:00:00"/>
    <s v="Yes"/>
    <s v="X Facilities-Florida"/>
    <s v="Facilities Maintenance"/>
  </r>
  <r>
    <s v="SYS-AP"/>
    <s v="3000"/>
    <s v="FLJE00019459"/>
    <s v="CF10-FC300-7830-8930"/>
    <s v="CF10"/>
    <s v="FC300"/>
    <s v="7830"/>
    <x v="0"/>
    <s v=""/>
    <n v="2292"/>
    <x v="5"/>
    <x v="2"/>
    <s v="4511"/>
    <s v="FVO0040967"/>
    <d v="2008-04-08T00:00:00"/>
    <d v="2008-04-08T00:00:00"/>
    <s v="Yes"/>
    <s v="X Facilities-Florida"/>
    <s v="Facilities Maintenance"/>
  </r>
  <r>
    <s v="SF-ACCR"/>
    <s v="3000"/>
    <s v="FLJE00018561"/>
    <s v="CF10-FC300-7830-8870"/>
    <s v="CF10"/>
    <s v="FC300"/>
    <s v="7830"/>
    <x v="1"/>
    <s v=""/>
    <n v="-205"/>
    <x v="22"/>
    <x v="2"/>
    <s v=""/>
    <s v="FLJE00018553"/>
    <d v="2008-01-31T00:00:00"/>
    <d v="2008-01-11T00:00:00"/>
    <s v="Yes"/>
    <s v="X Facilities-Florida"/>
    <s v="Facilities Maintenance"/>
  </r>
  <r>
    <s v="SYS-AP"/>
    <s v="3000"/>
    <s v="FLJE00018950"/>
    <s v="CF10-FC300-7830-8900"/>
    <s v="CF10"/>
    <s v="FC300"/>
    <s v="7830"/>
    <x v="3"/>
    <s v=""/>
    <n v="5359.51"/>
    <x v="23"/>
    <x v="2"/>
    <s v="130028"/>
    <s v="FVO0040084"/>
    <d v="2008-02-28T00:00:00"/>
    <d v="2008-03-03T00:00:00"/>
    <s v="Yes"/>
    <s v="X Facilities-Florida"/>
    <s v="Facilities Maintenance"/>
  </r>
  <r>
    <s v="SYS-AP"/>
    <s v="3000"/>
    <s v="FLJE00019518"/>
    <s v="CF10-FC300-7830-8930"/>
    <s v="CF10"/>
    <s v="FC300"/>
    <s v="7830"/>
    <x v="0"/>
    <s v=""/>
    <n v="889"/>
    <x v="5"/>
    <x v="2"/>
    <s v="4530"/>
    <s v="FVO0041302"/>
    <d v="2008-04-21T00:00:00"/>
    <d v="2008-04-21T00:00:00"/>
    <s v="Yes"/>
    <s v="X Facilities-Florida"/>
    <s v="Facilities Maintenance"/>
  </r>
  <r>
    <s v="SYS-AP"/>
    <s v="3000"/>
    <s v="JRNL00031003"/>
    <s v="CF10-FC300-7830-8900"/>
    <s v="CF10"/>
    <s v="FC300"/>
    <s v="7830"/>
    <x v="3"/>
    <s v=""/>
    <n v="3014.16"/>
    <x v="24"/>
    <x v="7"/>
    <s v="131613"/>
    <s v="VO009631"/>
    <d v="2008-08-26T00:00:00"/>
    <d v="2008-08-26T00:00:00"/>
    <s v="Yes"/>
    <s v="X Facilities-Florida"/>
    <s v="Facilities Maintenance"/>
  </r>
  <r>
    <s v="SYS-AP"/>
    <s v="3000"/>
    <s v="JRNL00034479"/>
    <s v="CF10-FC300-7830-8930"/>
    <s v="CF10"/>
    <s v="FC300"/>
    <s v="7830"/>
    <x v="0"/>
    <s v=""/>
    <n v="305"/>
    <x v="25"/>
    <x v="0"/>
    <s v="4674"/>
    <s v="VO014280"/>
    <d v="2008-10-09T00:00:00"/>
    <d v="2008-10-09T00:00:00"/>
    <s v="Yes"/>
    <s v="X Facilities-Florida"/>
    <s v="Facilities Maintenance"/>
  </r>
  <r>
    <s v="SYS-AP"/>
    <s v="3000"/>
    <s v="JRNL00034479"/>
    <s v="CF10-FC300-7830-8930"/>
    <s v="CF10"/>
    <s v="FC300"/>
    <s v="7830"/>
    <x v="0"/>
    <s v=""/>
    <n v="38"/>
    <x v="26"/>
    <x v="0"/>
    <s v="4674"/>
    <s v="VO014280"/>
    <d v="2008-10-09T00:00:00"/>
    <d v="2008-10-09T00:00:00"/>
    <s v="Yes"/>
    <s v="X Facilities-Florida"/>
    <s v="Facilities Maintenance"/>
  </r>
  <r>
    <s v="SYS-AP"/>
    <s v="3000"/>
    <s v="JRNL00029572"/>
    <s v="CF10-FC300-7830-8920"/>
    <s v="CF10"/>
    <s v="FC300"/>
    <s v="7830"/>
    <x v="5"/>
    <s v=""/>
    <n v="488.5"/>
    <x v="27"/>
    <x v="1"/>
    <s v="2382"/>
    <s v="VO008149"/>
    <d v="2008-08-06T00:00:00"/>
    <d v="2008-08-06T00:00:00"/>
    <s v="Yes"/>
    <s v="X Facilities-Florida"/>
    <s v="Facilities Maintenance"/>
  </r>
  <r>
    <s v="SYS-AP"/>
    <s v="3000"/>
    <s v="JRNL00028682"/>
    <s v="CF10-FC300-7830-8870"/>
    <s v="CF10"/>
    <s v="FC300"/>
    <s v="7830"/>
    <x v="1"/>
    <s v=""/>
    <n v="772.24"/>
    <x v="28"/>
    <x v="8"/>
    <s v="7781651-000-000"/>
    <s v="VO006584"/>
    <d v="2008-07-23T00:00:00"/>
    <d v="2008-07-24T00:00:00"/>
    <s v="Yes"/>
    <s v="X Facilities-Florida"/>
    <s v="Facilities Maintenance"/>
  </r>
  <r>
    <s v="SYS-AP"/>
    <s v="3000"/>
    <s v="JRNL00028682"/>
    <s v="CF10-FC300-7830-8870"/>
    <s v="CF10"/>
    <s v="FC300"/>
    <s v="7830"/>
    <x v="1"/>
    <s v=""/>
    <n v="245.92"/>
    <x v="28"/>
    <x v="8"/>
    <s v="7781651-000-000"/>
    <s v="VO006584"/>
    <d v="2008-07-23T00:00:00"/>
    <d v="2008-07-24T00:00:00"/>
    <s v="Yes"/>
    <s v="X Facilities-Florida"/>
    <s v="Facilities Maintenance"/>
  </r>
  <r>
    <s v="E4SE-ADJ"/>
    <s v="CF00"/>
    <s v="JRNL00038669"/>
    <s v="CF20-FC300-7830-8870"/>
    <s v="CF20"/>
    <s v="FC300"/>
    <s v="7830"/>
    <x v="1"/>
    <s v=""/>
    <n v="1364.39"/>
    <x v="29"/>
    <x v="2"/>
    <s v=""/>
    <s v="JRNL00038669"/>
    <d v="2008-12-31T00:00:00"/>
    <d v="2009-01-05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315.14"/>
    <x v="30"/>
    <x v="2"/>
    <s v=""/>
    <s v="JRNL00031420"/>
    <d v="2008-08-31T00:00:00"/>
    <d v="2008-09-04T00:00:00"/>
    <s v="Yes"/>
    <s v="X Facilities-Florida"/>
    <s v="Facilities Maintenance"/>
  </r>
  <r>
    <s v="ACCR"/>
    <s v="CF00"/>
    <s v="JRNL00040833"/>
    <s v="CF10-FC300-7830-8890"/>
    <s v="CF10"/>
    <s v="FC300"/>
    <s v="7830"/>
    <x v="4"/>
    <s v=""/>
    <n v="103.57"/>
    <x v="31"/>
    <x v="2"/>
    <s v=""/>
    <s v="JRNL00040833"/>
    <d v="2008-12-31T00:00:00"/>
    <d v="2009-01-22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253.2"/>
    <x v="21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253.2"/>
    <x v="21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2.87"/>
    <x v="20"/>
    <x v="2"/>
    <s v=""/>
    <s v="JRNL00038749"/>
    <d v="2008-12-31T00:00:00"/>
    <d v="2009-01-06T00:00:00"/>
    <s v="Yes"/>
    <s v="X Facilities-Florida"/>
    <s v="Facilities Maintenance"/>
  </r>
  <r>
    <s v="SYS-AP"/>
    <s v="3000"/>
    <s v="FLJE00018487"/>
    <s v="CF10-FC300-7830-8870"/>
    <s v="CF10"/>
    <s v="FC300"/>
    <s v="7830"/>
    <x v="1"/>
    <s v=""/>
    <n v="4049"/>
    <x v="19"/>
    <x v="2"/>
    <s v="2296"/>
    <s v="FVO0038924"/>
    <d v="2008-01-08T00:00:00"/>
    <d v="2008-01-09T00:00:00"/>
    <s v="Yes"/>
    <s v="X Facilities-Florida"/>
    <s v="Facilities Maintenance"/>
  </r>
  <r>
    <s v="SYS-AP"/>
    <s v="3000"/>
    <s v="JRNL00037317"/>
    <s v="CF10-FC300-7830-8910"/>
    <s v="CF10"/>
    <s v="FC300"/>
    <s v="7830"/>
    <x v="2"/>
    <s v=""/>
    <n v="750"/>
    <x v="32"/>
    <x v="1"/>
    <s v="2449"/>
    <s v="VO019625"/>
    <d v="2008-12-03T00:00:00"/>
    <d v="2008-12-03T00:00:00"/>
    <s v="Yes"/>
    <s v="X Facilities-Florida"/>
    <s v="Facilities Maintenance"/>
  </r>
  <r>
    <s v="SYS-AP"/>
    <s v="3000"/>
    <s v="JRNL00027049"/>
    <s v="CF20-FC300-7830-8870"/>
    <s v="CF20"/>
    <s v="FC300"/>
    <s v="7830"/>
    <x v="1"/>
    <s v=""/>
    <n v="135"/>
    <x v="33"/>
    <x v="9"/>
    <s v="28569"/>
    <s v="VO003960"/>
    <d v="2008-06-24T00:00:00"/>
    <d v="2008-06-26T00:00:00"/>
    <s v="Yes"/>
    <s v="X Facilities-Florida"/>
    <s v="Facilities Maintenance"/>
  </r>
  <r>
    <s v="SYS-AP"/>
    <s v="3000"/>
    <s v="JRNL00025641"/>
    <s v="CF10-FC300-7830-8930"/>
    <s v="CF10"/>
    <s v="FC300"/>
    <s v="7830"/>
    <x v="0"/>
    <s v=""/>
    <n v="1691"/>
    <x v="34"/>
    <x v="0"/>
    <s v="4563"/>
    <s v="VO001425"/>
    <d v="2008-05-31T00:00:00"/>
    <d v="2008-06-02T00:00:00"/>
    <s v="Yes"/>
    <s v="X Facilities-Florida"/>
    <s v="Facilities Maintenance"/>
  </r>
  <r>
    <s v="SYS-AP"/>
    <s v="3000"/>
    <s v="JRNL00025641"/>
    <s v="CF10-FC300-7830-8930"/>
    <s v="CF10"/>
    <s v="FC300"/>
    <s v="7830"/>
    <x v="0"/>
    <s v=""/>
    <n v="1845"/>
    <x v="35"/>
    <x v="0"/>
    <s v="4549"/>
    <s v="VO001459"/>
    <d v="2008-05-31T00:00:00"/>
    <d v="2008-06-02T00:00:00"/>
    <s v="Yes"/>
    <s v="X Facilities-Florida"/>
    <s v="Facilities Maintenance"/>
  </r>
  <r>
    <s v="SYS-AP"/>
    <s v="3000"/>
    <s v="JRNL00031003"/>
    <s v="CF10-FC300-7830-8870"/>
    <s v="CF10"/>
    <s v="FC300"/>
    <s v="7830"/>
    <x v="1"/>
    <s v=""/>
    <n v="92.64"/>
    <x v="36"/>
    <x v="10"/>
    <s v="91566"/>
    <s v="VO009648"/>
    <d v="2008-08-26T00:00:00"/>
    <d v="2008-08-26T00:00:00"/>
    <s v="Yes"/>
    <s v="X Facilities-Florida"/>
    <s v="Facilities Maintenance"/>
  </r>
  <r>
    <s v="SYS-AP"/>
    <s v="3000"/>
    <s v="JRNL00038148"/>
    <s v="CF10-FC300-7830-8870"/>
    <s v="CF10"/>
    <s v="FC300"/>
    <s v="7830"/>
    <x v="1"/>
    <s v=""/>
    <n v="1526.25"/>
    <x v="37"/>
    <x v="11"/>
    <s v="65636"/>
    <s v="VO020624"/>
    <d v="2008-12-15T00:00:00"/>
    <d v="2008-12-16T00:00:00"/>
    <s v="Yes"/>
    <s v="X Facilities-Florida"/>
    <s v="Facilities Maintenance"/>
  </r>
  <r>
    <s v="SYS-AP"/>
    <s v="3000"/>
    <s v="JRNL00037240"/>
    <s v="CF10-FC300-7830-8910"/>
    <s v="CF10"/>
    <s v="FC300"/>
    <s v="7830"/>
    <x v="2"/>
    <s v=""/>
    <n v="1062"/>
    <x v="38"/>
    <x v="1"/>
    <s v="2458"/>
    <s v="VO019514"/>
    <d v="2008-12-03T00:00:00"/>
    <d v="2008-12-03T00:00:00"/>
    <s v="Yes"/>
    <s v="X Facilities-Florida"/>
    <s v="Facilities Maintenance"/>
  </r>
  <r>
    <s v="SYS-AP"/>
    <s v="3000"/>
    <s v="JRNL00027771"/>
    <s v="CF10-FC300-7830-8870"/>
    <s v="CF10"/>
    <s v="FC300"/>
    <s v="7830"/>
    <x v="1"/>
    <s v=""/>
    <n v="754.25"/>
    <x v="39"/>
    <x v="12"/>
    <s v="5127308"/>
    <s v="VO005091"/>
    <d v="2008-07-08T00:00:00"/>
    <d v="2008-07-09T00:00:00"/>
    <s v="Yes"/>
    <s v="X Facilities-Florida"/>
    <s v="Facilities Maintenance"/>
  </r>
  <r>
    <s v="SYS-AP"/>
    <s v="3000"/>
    <s v="JRNL00028839"/>
    <s v="CF10-FC300-7830-8900"/>
    <s v="CF10"/>
    <s v="FC300"/>
    <s v="7830"/>
    <x v="3"/>
    <s v=""/>
    <n v="337.5"/>
    <x v="40"/>
    <x v="13"/>
    <s v="658"/>
    <s v="VO006952"/>
    <d v="2008-07-28T00:00:00"/>
    <d v="2008-07-29T00:00:00"/>
    <s v="Yes"/>
    <s v="X Facilities-Florida"/>
    <s v="Facilities Maintenance"/>
  </r>
  <r>
    <s v="SYS-AP"/>
    <s v="3000"/>
    <s v="JRNL00034747"/>
    <s v="CF20-FC300-7830-8930"/>
    <s v="CF20"/>
    <s v="FC300"/>
    <s v="7830"/>
    <x v="0"/>
    <s v=""/>
    <n v="30"/>
    <x v="41"/>
    <x v="0"/>
    <s v="4679"/>
    <s v="VO015334"/>
    <d v="2008-10-22T00:00:00"/>
    <d v="2008-10-22T00:00:00"/>
    <s v="Yes"/>
    <s v="X Facilities-Florida"/>
    <s v="Facilities Maintenance"/>
  </r>
  <r>
    <s v="SYS-AP"/>
    <s v="3000"/>
    <s v="JRNL00029572"/>
    <s v="CF10-FC300-7830-8930"/>
    <s v="CF10"/>
    <s v="FC300"/>
    <s v="7830"/>
    <x v="0"/>
    <s v=""/>
    <n v="2117"/>
    <x v="42"/>
    <x v="0"/>
    <s v="4607"/>
    <s v="VO008145"/>
    <d v="2008-08-06T00:00:00"/>
    <d v="2008-08-06T00:00:00"/>
    <s v="Yes"/>
    <s v="X Facilities-Florida"/>
    <s v="Facilities Maintenance"/>
  </r>
  <r>
    <s v="SYS-AP"/>
    <s v="3000"/>
    <s v="JRNL00028387"/>
    <s v="CF10-FC300-7830-8870"/>
    <s v="CF10"/>
    <s v="FC300"/>
    <s v="7830"/>
    <x v="1"/>
    <s v=""/>
    <n v="1235"/>
    <x v="43"/>
    <x v="1"/>
    <s v="2376"/>
    <s v="VO005741"/>
    <d v="2008-07-15T00:00:00"/>
    <d v="2008-07-15T00:00:00"/>
    <s v="Yes"/>
    <s v="X Facilities-Florida"/>
    <s v="Facilities Maintenance"/>
  </r>
  <r>
    <s v="SYS-AP"/>
    <s v="3000"/>
    <s v="JRNL00025506"/>
    <s v="CF10-FC300-7830-8900"/>
    <s v="CF10"/>
    <s v="FC300"/>
    <s v="7830"/>
    <x v="3"/>
    <s v=""/>
    <n v="300"/>
    <x v="44"/>
    <x v="13"/>
    <s v="643"/>
    <s v="VO000481"/>
    <d v="2008-05-21T00:00:00"/>
    <d v="2008-05-21T00:00:00"/>
    <s v="Yes"/>
    <s v="X Facilities-Florida"/>
    <s v="Facilities Maintenance"/>
  </r>
  <r>
    <s v="SYS-AP"/>
    <s v="3000"/>
    <s v="JRNL00032921"/>
    <s v="CF10-FC300-7830-8870"/>
    <s v="CF10"/>
    <s v="FC300"/>
    <s v="7830"/>
    <x v="1"/>
    <s v=""/>
    <n v="328.6"/>
    <x v="45"/>
    <x v="8"/>
    <s v="7782132-000-000"/>
    <s v="VO012669"/>
    <d v="2008-09-25T00:00:00"/>
    <d v="2008-09-25T00:00:00"/>
    <s v="Yes"/>
    <s v="X Facilities-Florida"/>
    <s v="Facilities Maintenance"/>
  </r>
  <r>
    <s v="E4SE-ADJ"/>
    <s v="CU00"/>
    <s v="JRNL00038829"/>
    <s v="CF20-FC300-7830-8870"/>
    <s v="CF20"/>
    <s v="FC300"/>
    <s v="7830"/>
    <x v="1"/>
    <s v=""/>
    <n v="-1591.1"/>
    <x v="46"/>
    <x v="2"/>
    <s v=""/>
    <s v="JRNL00038829"/>
    <d v="2008-12-31T00:00:00"/>
    <d v="2009-01-07T00:00:00"/>
    <s v="Yes"/>
    <s v="X Facilities-Florida"/>
    <s v="Facilities Maintenance"/>
  </r>
  <r>
    <s v="E4SE-ADJ"/>
    <s v="CU00"/>
    <s v="JRNL00038829"/>
    <s v="CF20-FC300-7830-8870"/>
    <s v="CF20"/>
    <s v="FC300"/>
    <s v="7830"/>
    <x v="1"/>
    <s v=""/>
    <n v="-874.48"/>
    <x v="46"/>
    <x v="2"/>
    <s v=""/>
    <s v="JRNL00038829"/>
    <d v="2008-12-31T00:00:00"/>
    <d v="2009-01-07T00:00:00"/>
    <s v="Yes"/>
    <s v="X Facilities-Florida"/>
    <s v="Facilities Maintenance"/>
  </r>
  <r>
    <s v="SYS-AP"/>
    <s v="3000"/>
    <s v="FLJE00018899"/>
    <s v="CF10-FC300-7830-8870"/>
    <s v="CF10"/>
    <s v="FC300"/>
    <s v="7830"/>
    <x v="1"/>
    <s v=""/>
    <n v="1130"/>
    <x v="19"/>
    <x v="2"/>
    <s v="2318"/>
    <s v="FVO0039786"/>
    <d v="2008-02-19T00:00:00"/>
    <d v="2008-02-19T00:00:00"/>
    <s v="Yes"/>
    <s v="X Facilities-Florida"/>
    <s v="Facilities Maintenance"/>
  </r>
  <r>
    <s v="CF-ADJ"/>
    <s v="3000"/>
    <s v="FLJE00019583"/>
    <s v="CF10-FC300-7830-8870"/>
    <s v="CF10"/>
    <s v="FC300"/>
    <s v="7830"/>
    <x v="1"/>
    <s v=""/>
    <n v="174.66"/>
    <x v="47"/>
    <x v="2"/>
    <s v=""/>
    <s v="FLJE00019583"/>
    <d v="2008-04-16T00:00:00"/>
    <d v="2008-05-01T00:00:00"/>
    <s v="Yes"/>
    <s v="X Facilities-Florida"/>
    <s v="Facilities Maintenance"/>
  </r>
  <r>
    <s v="ACCR"/>
    <s v="CF00"/>
    <s v="JRNL00040830"/>
    <s v="CF10-FC300-7830-8910"/>
    <s v="CF10"/>
    <s v="FC300"/>
    <s v="7830"/>
    <x v="2"/>
    <s v=""/>
    <n v="2475.15"/>
    <x v="48"/>
    <x v="2"/>
    <s v=""/>
    <s v="JRNL00040830"/>
    <d v="2008-12-31T00:00:00"/>
    <d v="2009-01-22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3.01"/>
    <x v="49"/>
    <x v="2"/>
    <s v=""/>
    <s v="JRNL00031420"/>
    <d v="2008-08-31T00:00:00"/>
    <d v="2008-09-04T00:00:00"/>
    <s v="Yes"/>
    <s v="X Facilities-Florida"/>
    <s v="Facilities Maintenance"/>
  </r>
  <r>
    <s v="UTILICIS"/>
    <s v="CF00"/>
    <s v="JRNL00032461"/>
    <s v="CF10-FC300-7830-8870"/>
    <s v="CF10"/>
    <s v="FC300"/>
    <s v="7830"/>
    <x v="1"/>
    <s v=""/>
    <n v="-436"/>
    <x v="50"/>
    <x v="2"/>
    <s v=""/>
    <s v="JRNL00032461"/>
    <d v="2008-08-31T00:00:00"/>
    <d v="2008-09-23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888.44"/>
    <x v="51"/>
    <x v="2"/>
    <s v=""/>
    <s v="JRNL00029232"/>
    <d v="2008-07-31T00:00:00"/>
    <d v="2008-08-05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222.11"/>
    <x v="51"/>
    <x v="2"/>
    <s v=""/>
    <s v="JRNL00029232"/>
    <d v="2008-07-31T00:00:00"/>
    <d v="2008-08-05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8.26"/>
    <x v="52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3550"/>
    <s v="CF10-FC300-7830-8870"/>
    <s v="CF10"/>
    <s v="FC300"/>
    <s v="7830"/>
    <x v="1"/>
    <s v=""/>
    <n v="68.319999999999993"/>
    <x v="53"/>
    <x v="2"/>
    <s v=""/>
    <s v="JRNL00033550"/>
    <d v="2008-09-30T00:00:00"/>
    <d v="2008-10-06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2.13"/>
    <x v="54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2.13"/>
    <x v="54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2.13"/>
    <x v="54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.59"/>
    <x v="55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.19"/>
    <x v="55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33.63"/>
    <x v="56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9.16"/>
    <x v="57"/>
    <x v="2"/>
    <s v=""/>
    <s v="JRNL00035203"/>
    <d v="2008-10-31T00:00:00"/>
    <d v="2008-11-04T00:00:00"/>
    <s v="Yes"/>
    <s v="X Facilities-Florida"/>
    <s v="Facilities Maintenance"/>
  </r>
  <r>
    <s v="SYS-AP"/>
    <s v="3000"/>
    <s v="FLJE00019518"/>
    <s v="CF10-FC300-7830-8930"/>
    <s v="CF10"/>
    <s v="FC300"/>
    <s v="7830"/>
    <x v="0"/>
    <s v=""/>
    <n v="814"/>
    <x v="5"/>
    <x v="2"/>
    <s v="4529"/>
    <s v="FVO0041298"/>
    <d v="2008-04-21T00:00:00"/>
    <d v="2008-04-21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380.76"/>
    <x v="51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380.76"/>
    <x v="51"/>
    <x v="2"/>
    <s v=""/>
    <s v="JRNL00037172"/>
    <d v="2008-11-30T00:00:00"/>
    <d v="2008-12-02T00:00:00"/>
    <s v="Yes"/>
    <s v="X Facilities-Florida"/>
    <s v="Facilities Maintenance"/>
  </r>
  <r>
    <s v="SYS-AP"/>
    <s v="3000"/>
    <s v="JRNL00035995"/>
    <s v="CF10-FC300-7830-8900"/>
    <s v="CF10"/>
    <s v="FC300"/>
    <s v="7830"/>
    <x v="3"/>
    <s v=""/>
    <n v="3860.35"/>
    <x v="58"/>
    <x v="7"/>
    <s v="132277"/>
    <s v="VO017262"/>
    <d v="2008-11-11T00:00:00"/>
    <d v="2008-11-11T00:00:00"/>
    <s v="Yes"/>
    <s v="X Facilities-Florida"/>
    <s v="Facilities Maintenance"/>
  </r>
  <r>
    <s v="SYS-AP"/>
    <s v="3000"/>
    <s v="JRNL00038157"/>
    <s v="CF10-FC300-7830-8930"/>
    <s v="CF10"/>
    <s v="FC300"/>
    <s v="7830"/>
    <x v="0"/>
    <s v=""/>
    <n v="4305"/>
    <x v="59"/>
    <x v="0"/>
    <s v="4733"/>
    <s v="VO020791"/>
    <d v="2008-12-16T00:00:00"/>
    <d v="2008-12-17T00:00:00"/>
    <s v="Yes"/>
    <s v="X Facilities-Florida"/>
    <s v="Facilities Maintenance"/>
  </r>
  <r>
    <s v="SYS-AP"/>
    <s v="3000"/>
    <s v="JRNL00032494"/>
    <s v="CF10-FC300-7830-8900"/>
    <s v="CF10"/>
    <s v="FC300"/>
    <s v="7830"/>
    <x v="3"/>
    <s v=""/>
    <n v="225"/>
    <x v="60"/>
    <x v="13"/>
    <s v="666"/>
    <s v="VO011399"/>
    <d v="2008-09-16T00:00:00"/>
    <d v="2008-09-17T00:00:00"/>
    <s v="Yes"/>
    <s v="X Facilities-Florida"/>
    <s v="Facilities Maintenance"/>
  </r>
  <r>
    <s v="SYS-AP"/>
    <s v="3000"/>
    <s v="JRNL00030724"/>
    <s v="CF20-FC300-7830-8930"/>
    <s v="CF20"/>
    <s v="FC300"/>
    <s v="7830"/>
    <x v="0"/>
    <s v=""/>
    <n v="30"/>
    <x v="61"/>
    <x v="0"/>
    <s v="4627"/>
    <s v="VO009121"/>
    <d v="2008-08-19T00:00:00"/>
    <d v="2008-08-20T00:00:00"/>
    <s v="Yes"/>
    <s v="X Facilities-Florida"/>
    <s v="Facilities Maintenance"/>
  </r>
  <r>
    <s v="SYS-AP"/>
    <s v="3000"/>
    <s v="JRNL00038866"/>
    <s v="CF10-FC300-7830-8870"/>
    <s v="CF10"/>
    <s v="FC300"/>
    <s v="7830"/>
    <x v="1"/>
    <s v=""/>
    <n v="1410.4"/>
    <x v="62"/>
    <x v="11"/>
    <s v="65636A"/>
    <s v="VO023184"/>
    <d v="2008-12-31T00:00:00"/>
    <d v="2009-01-08T00:00:00"/>
    <s v="Yes"/>
    <s v="X Facilities-Florida"/>
    <s v="Facilities Maintenance"/>
  </r>
  <r>
    <s v="SYS-AP"/>
    <s v="3000"/>
    <s v="FLJE00019585"/>
    <s v="CF10-FC300-7830-8900"/>
    <s v="CF10"/>
    <s v="FC300"/>
    <s v="7830"/>
    <x v="3"/>
    <s v=""/>
    <n v="750"/>
    <x v="19"/>
    <x v="2"/>
    <s v="2340"/>
    <s v="FVO0041461"/>
    <d v="2008-04-30T00:00:00"/>
    <d v="2008-04-30T00:00:00"/>
    <s v="Yes"/>
    <s v="X Facilities-Florida"/>
    <s v="Facilities Maintenance"/>
  </r>
  <r>
    <s v="SYS-AP"/>
    <s v="3000"/>
    <s v="FLJE00019585"/>
    <s v="CF10-FC300-7830-8900"/>
    <s v="CF10"/>
    <s v="FC300"/>
    <s v="7830"/>
    <x v="3"/>
    <s v=""/>
    <n v="750"/>
    <x v="19"/>
    <x v="2"/>
    <s v="2340"/>
    <s v="FVO0041461"/>
    <d v="2008-04-30T00:00:00"/>
    <d v="2008-04-30T00:00:00"/>
    <s v="Yes"/>
    <s v="X Facilities-Florida"/>
    <s v="Facilities Maintenance"/>
  </r>
  <r>
    <s v="SYS-AP"/>
    <s v="3000"/>
    <s v="FLJE00019585"/>
    <s v="CF10-FC300-7830-8930"/>
    <s v="CF10"/>
    <s v="FC300"/>
    <s v="7830"/>
    <x v="0"/>
    <s v=""/>
    <n v="675"/>
    <x v="19"/>
    <x v="2"/>
    <s v="2340"/>
    <s v="FVO0041461"/>
    <d v="2008-04-30T00:00:00"/>
    <d v="2008-04-30T00:00:00"/>
    <s v="Yes"/>
    <s v="X Facilities-Florida"/>
    <s v="Facilities Maintenance"/>
  </r>
  <r>
    <s v="SYS-AP"/>
    <s v="3000"/>
    <s v="FLJE00019585"/>
    <s v="CF10-FC300-7830-8900"/>
    <s v="CF10"/>
    <s v="FC300"/>
    <s v="7830"/>
    <x v="3"/>
    <s v=""/>
    <n v="854.5"/>
    <x v="19"/>
    <x v="2"/>
    <s v="2340"/>
    <s v="FVO0041461"/>
    <d v="2008-04-30T00:00:00"/>
    <d v="2008-04-30T00:00:00"/>
    <s v="Yes"/>
    <s v="X Facilities-Florida"/>
    <s v="Facilities Maintenance"/>
  </r>
  <r>
    <s v="SYS-AP"/>
    <s v="3000"/>
    <s v="FLJE00018950"/>
    <s v="CF10-FC300-7830-8870"/>
    <s v="CF10"/>
    <s v="FC300"/>
    <s v="7830"/>
    <x v="1"/>
    <s v=""/>
    <n v="1598.97"/>
    <x v="63"/>
    <x v="2"/>
    <s v="27899"/>
    <s v="FVO0040042"/>
    <d v="2008-02-28T00:00:00"/>
    <d v="2008-03-03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183.81"/>
    <x v="17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210.07"/>
    <x v="17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210.07"/>
    <x v="17"/>
    <x v="2"/>
    <s v=""/>
    <s v="JRNL00035203"/>
    <d v="2008-10-31T00:00:00"/>
    <d v="2008-11-04T00:00:00"/>
    <s v="Yes"/>
    <s v="X Facilities-Florida"/>
    <s v="Facilities Maintenance"/>
  </r>
  <r>
    <s v="CF-ACCR"/>
    <s v="3000"/>
    <s v="FLJE00019051"/>
    <s v="CF10-FC300-7830-8870"/>
    <s v="CF10"/>
    <s v="FC300"/>
    <s v="7830"/>
    <x v="1"/>
    <s v=""/>
    <n v="2225"/>
    <x v="64"/>
    <x v="2"/>
    <s v=""/>
    <s v="FLJE00019051"/>
    <d v="2008-02-29T00:00:00"/>
    <d v="2008-03-10T00:00:00"/>
    <s v="Yes"/>
    <s v="X Facilities-Florida"/>
    <s v="Facilities Maintenance"/>
  </r>
  <r>
    <s v="CF-ACCR"/>
    <s v="3000"/>
    <s v="FLJE00019110"/>
    <s v="CF10-FC300-7830-8870"/>
    <s v="CF10"/>
    <s v="FC300"/>
    <s v="7830"/>
    <x v="1"/>
    <s v=""/>
    <n v="-2225"/>
    <x v="64"/>
    <x v="2"/>
    <s v=""/>
    <s v="FLJE00019051"/>
    <d v="2008-03-31T00:00:00"/>
    <d v="2008-03-10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0.59"/>
    <x v="65"/>
    <x v="2"/>
    <s v=""/>
    <s v="JRNL00031420"/>
    <d v="2008-08-31T00:00:00"/>
    <d v="2008-09-04T00:00:00"/>
    <s v="Yes"/>
    <s v="X Facilities-Florida"/>
    <s v="Facilities Maintenance"/>
  </r>
  <r>
    <s v="SYS-AP"/>
    <s v="3000"/>
    <s v="JRNL00034479"/>
    <s v="CF10-FC300-7830-8930"/>
    <s v="CF10"/>
    <s v="FC300"/>
    <s v="7830"/>
    <x v="0"/>
    <s v=""/>
    <n v="25"/>
    <x v="66"/>
    <x v="0"/>
    <s v="4674"/>
    <s v="VO014280"/>
    <d v="2008-10-09T00:00:00"/>
    <d v="2008-10-09T00:00:00"/>
    <s v="Yes"/>
    <s v="X Facilities-Florida"/>
    <s v="Facilities Maintenance"/>
  </r>
  <r>
    <s v="SYS-AP"/>
    <s v="3000"/>
    <s v="JRNL00034479"/>
    <s v="CF10-FC300-7830-8930"/>
    <s v="CF10"/>
    <s v="FC300"/>
    <s v="7830"/>
    <x v="0"/>
    <s v=""/>
    <n v="100"/>
    <x v="67"/>
    <x v="0"/>
    <s v="4674"/>
    <s v="VO014280"/>
    <d v="2008-10-09T00:00:00"/>
    <d v="2008-10-09T00:00:00"/>
    <s v="Yes"/>
    <s v="X Facilities-Florida"/>
    <s v="Facilities Maintenance"/>
  </r>
  <r>
    <s v="SYS-AP"/>
    <s v="3000"/>
    <s v="JRNL00034747"/>
    <s v="CF20-FC300-7830-8930"/>
    <s v="CF20"/>
    <s v="FC300"/>
    <s v="7830"/>
    <x v="0"/>
    <s v=""/>
    <n v="60"/>
    <x v="68"/>
    <x v="0"/>
    <s v="4679"/>
    <s v="VO015334"/>
    <d v="2008-10-22T00:00:00"/>
    <d v="2008-10-22T00:00:00"/>
    <s v="Yes"/>
    <s v="X Facilities-Florida"/>
    <s v="Facilities Maintenance"/>
  </r>
  <r>
    <s v="SYS-AP"/>
    <s v="3000"/>
    <s v="JRNL00032828"/>
    <s v="CF10-FC300-7830-8910"/>
    <s v="CF10"/>
    <s v="FC300"/>
    <s v="7830"/>
    <x v="2"/>
    <s v=""/>
    <n v="451.86"/>
    <x v="69"/>
    <x v="14"/>
    <s v="082523"/>
    <s v="VO012284"/>
    <d v="2008-09-23T00:00:00"/>
    <d v="2008-09-23T00:00:00"/>
    <s v="Yes"/>
    <s v="X Facilities-Florida"/>
    <s v="Facilities Maintenance"/>
  </r>
  <r>
    <s v="SYS-AP"/>
    <s v="3000"/>
    <s v="JRNL00038384"/>
    <s v="CF20-FC300-7830-8910"/>
    <s v="CF20"/>
    <s v="FC300"/>
    <s v="7830"/>
    <x v="2"/>
    <s v=""/>
    <n v="1258"/>
    <x v="70"/>
    <x v="1"/>
    <s v="2464"/>
    <s v="VO022030"/>
    <d v="2008-12-31T00:00:00"/>
    <d v="2008-12-31T00:00:00"/>
    <s v="Yes"/>
    <s v="X Facilities-Florida"/>
    <s v="Facilities Maintenance"/>
  </r>
  <r>
    <s v="SYS-AP"/>
    <s v="3000"/>
    <s v="JRNL00030817"/>
    <s v="CF10-FC300-7830-8870"/>
    <s v="CF10"/>
    <s v="FC300"/>
    <s v="7830"/>
    <x v="1"/>
    <s v=""/>
    <n v="741.28"/>
    <x v="71"/>
    <x v="9"/>
    <s v="29204"/>
    <s v="VO009404"/>
    <d v="2008-08-21T00:00:00"/>
    <d v="2008-08-21T00:00:00"/>
    <s v="Yes"/>
    <s v="X Facilities-Florida"/>
    <s v="Facilities Maintenance"/>
  </r>
  <r>
    <s v="SYS-AP"/>
    <s v="3000"/>
    <s v="JRNL00037240"/>
    <s v="CF10-FC300-7830-8910"/>
    <s v="CF10"/>
    <s v="FC300"/>
    <s v="7830"/>
    <x v="2"/>
    <s v=""/>
    <n v="1239"/>
    <x v="72"/>
    <x v="1"/>
    <s v="2448"/>
    <s v="VO019510"/>
    <d v="2008-12-03T00:00:00"/>
    <d v="2008-12-03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88.5"/>
    <x v="73"/>
    <x v="2"/>
    <s v=""/>
    <s v="JRNL00031420"/>
    <d v="2008-08-31T00:00:00"/>
    <d v="2008-09-04T00:00:00"/>
    <s v="Yes"/>
    <s v="X Facilities-Florida"/>
    <s v="Facilities Maintenance"/>
  </r>
  <r>
    <s v="SYS-AP"/>
    <s v="3000"/>
    <s v="FLJE00018609"/>
    <s v="CF10-FC300-7830-8930"/>
    <s v="CF10"/>
    <s v="FC300"/>
    <s v="7830"/>
    <x v="0"/>
    <s v=""/>
    <n v="915"/>
    <x v="5"/>
    <x v="2"/>
    <s v="4453"/>
    <s v="FVO0039035"/>
    <d v="2008-01-15T00:00:00"/>
    <d v="2008-01-17T00:00:00"/>
    <s v="Yes"/>
    <s v="X Facilities-Florida"/>
    <s v="Facilities Maintenance"/>
  </r>
  <r>
    <s v="SYS-AP"/>
    <s v="3000"/>
    <s v="FLJE00018647"/>
    <s v="CF20-FC300-7830-8930"/>
    <s v="CF20"/>
    <s v="FC300"/>
    <s v="7830"/>
    <x v="0"/>
    <s v=""/>
    <n v="201"/>
    <x v="5"/>
    <x v="2"/>
    <s v="4459"/>
    <s v="FVO0039216"/>
    <d v="2008-01-22T00:00:00"/>
    <d v="2008-01-23T00:00:00"/>
    <s v="Yes"/>
    <s v="X Facilities-Florida"/>
    <s v="Facilities Maintenance"/>
  </r>
  <r>
    <s v="SYS-AP"/>
    <s v="3000"/>
    <s v="FLJE00018647"/>
    <s v="CF20-FC300-7830-8930"/>
    <s v="CF20"/>
    <s v="FC300"/>
    <s v="7830"/>
    <x v="0"/>
    <s v=""/>
    <n v="80"/>
    <x v="5"/>
    <x v="2"/>
    <s v="4459"/>
    <s v="FVO0039216"/>
    <d v="2008-01-22T00:00:00"/>
    <d v="2008-01-23T00:00:00"/>
    <s v="Yes"/>
    <s v="X Facilities-Florida"/>
    <s v="Facilities Maintenance"/>
  </r>
  <r>
    <s v="SYS-AP"/>
    <s v="3000"/>
    <s v="FLJE00018647"/>
    <s v="CF10-FC300-7830-8930"/>
    <s v="CF10"/>
    <s v="FC300"/>
    <s v="7830"/>
    <x v="0"/>
    <s v=""/>
    <n v="80"/>
    <x v="5"/>
    <x v="2"/>
    <s v="4459"/>
    <s v="FVO0039216"/>
    <d v="2008-01-22T00:00:00"/>
    <d v="2008-01-23T00:00:00"/>
    <s v="Yes"/>
    <s v="X Facilities-Florida"/>
    <s v="Facilities Maintenance"/>
  </r>
  <r>
    <s v="SYS-AP"/>
    <s v="3000"/>
    <s v="FLJE00018949"/>
    <s v="CF10-FC300-7830-8930"/>
    <s v="CF10"/>
    <s v="FC300"/>
    <s v="7830"/>
    <x v="0"/>
    <s v=""/>
    <n v="600"/>
    <x v="5"/>
    <x v="2"/>
    <s v="4471"/>
    <s v="FVO0039923"/>
    <d v="2008-02-27T00:00:00"/>
    <d v="2008-03-03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395.35"/>
    <x v="74"/>
    <x v="2"/>
    <s v=""/>
    <s v="JRNL00038749"/>
    <d v="2008-12-31T00:00:00"/>
    <d v="2009-01-06T00:00:00"/>
    <s v="Yes"/>
    <s v="X Facilities-Florida"/>
    <s v="Facilities Maintenance"/>
  </r>
  <r>
    <s v="SYS-AP"/>
    <s v="3000"/>
    <s v="FLJE00019250"/>
    <s v="CF10-FC300-7830-8910"/>
    <s v="CF10"/>
    <s v="FC300"/>
    <s v="7830"/>
    <x v="2"/>
    <s v=""/>
    <n v="527.63"/>
    <x v="75"/>
    <x v="2"/>
    <s v="0055419"/>
    <s v="FVO0040749"/>
    <d v="2008-03-31T00:00:00"/>
    <d v="2008-03-31T00:00:00"/>
    <s v="Yes"/>
    <s v="X Facilities-Florida"/>
    <s v="Facilities Maintenance"/>
  </r>
  <r>
    <s v="E4SE-ADJ"/>
    <s v="CF00"/>
    <s v="JRNL00038669"/>
    <s v="CF20-FC300-7830-8870"/>
    <s v="CF20"/>
    <s v="FC300"/>
    <s v="7830"/>
    <x v="1"/>
    <s v=""/>
    <n v="-10.51"/>
    <x v="76"/>
    <x v="2"/>
    <s v=""/>
    <s v="JRNL00038669"/>
    <d v="2008-12-31T00:00:00"/>
    <d v="2009-01-05T00:00:00"/>
    <s v="Yes"/>
    <s v="X Facilities-Florida"/>
    <s v="Facilities Maintenance"/>
  </r>
  <r>
    <s v="E4SE-ADJ"/>
    <s v="CF00"/>
    <s v="JRNL00038669"/>
    <s v="CF20-FC300-7830-8870"/>
    <s v="CF20"/>
    <s v="FC300"/>
    <s v="7830"/>
    <x v="1"/>
    <s v=""/>
    <n v="0.01"/>
    <x v="77"/>
    <x v="2"/>
    <s v=""/>
    <s v="JRNL00038669"/>
    <d v="2008-12-31T00:00:00"/>
    <d v="2009-01-05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207.47"/>
    <x v="78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52.52"/>
    <x v="17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52.52"/>
    <x v="17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8.92"/>
    <x v="79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8.1999999999999993"/>
    <x v="80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0.02"/>
    <x v="81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4.0999999999999996"/>
    <x v="80"/>
    <x v="2"/>
    <s v=""/>
    <s v="JRNL00031420"/>
    <d v="2008-08-31T00:00:00"/>
    <d v="2008-09-04T00:00:00"/>
    <s v="Yes"/>
    <s v="X Facilities-Florida"/>
    <s v="Facilities Maintenance"/>
  </r>
  <r>
    <s v="SYS-AP"/>
    <s v="3000"/>
    <s v="JRNL00035159"/>
    <s v="CF10-FC300-7830-8930"/>
    <s v="CF10"/>
    <s v="FC300"/>
    <s v="7830"/>
    <x v="0"/>
    <s v=""/>
    <n v="1456"/>
    <x v="82"/>
    <x v="0"/>
    <s v="4704"/>
    <s v="VO016595"/>
    <d v="2008-10-31T00:00:00"/>
    <d v="2008-11-03T00:00:00"/>
    <s v="Yes"/>
    <s v="X Facilities-Florida"/>
    <s v="Facilities Maintenance"/>
  </r>
  <r>
    <s v="SYS-AP"/>
    <s v="3000"/>
    <s v="JRNL00032494"/>
    <s v="CF10-FC300-7830-8900"/>
    <s v="CF10"/>
    <s v="FC300"/>
    <s v="7830"/>
    <x v="3"/>
    <s v=""/>
    <n v="225"/>
    <x v="83"/>
    <x v="13"/>
    <s v="667"/>
    <s v="VO011398"/>
    <d v="2008-09-16T00:00:00"/>
    <d v="2008-09-17T00:00:00"/>
    <s v="Yes"/>
    <s v="X Facilities-Florida"/>
    <s v="Facilities Maintenance"/>
  </r>
  <r>
    <s v="SYS-AP"/>
    <s v="3000"/>
    <s v="JRNL00031486"/>
    <s v="CF10-FC300-7830-8870"/>
    <s v="CF10"/>
    <s v="FC300"/>
    <s v="7830"/>
    <x v="1"/>
    <s v=""/>
    <n v="308.45"/>
    <x v="84"/>
    <x v="15"/>
    <s v="876786"/>
    <s v="VO010773"/>
    <d v="2008-09-04T00:00:00"/>
    <d v="2008-09-04T00:00:00"/>
    <s v="Yes"/>
    <s v="X Facilities-Florida"/>
    <s v="Facilities Maintenance"/>
  </r>
  <r>
    <s v="SYS-AP"/>
    <s v="3000"/>
    <s v="JRNL00027044"/>
    <s v="CF10-FC300-7830-8870"/>
    <s v="CF10"/>
    <s v="FC300"/>
    <s v="7830"/>
    <x v="1"/>
    <s v=""/>
    <n v="315.88"/>
    <x v="45"/>
    <x v="8"/>
    <s v="7781387-000-000"/>
    <s v="VO004203"/>
    <d v="2008-06-26T00:00:00"/>
    <d v="2008-06-26T00:00:00"/>
    <s v="Yes"/>
    <s v="X Facilities-Florida"/>
    <s v="Facilities Maintenance"/>
  </r>
  <r>
    <s v="SYS-AP"/>
    <s v="3000"/>
    <s v="FLJE00019485"/>
    <s v="CF10-FC300-7830-8900"/>
    <s v="CF10"/>
    <s v="FC300"/>
    <s v="7830"/>
    <x v="3"/>
    <s v=""/>
    <n v="310.74"/>
    <x v="85"/>
    <x v="2"/>
    <s v="080944"/>
    <s v="FVO0041073"/>
    <d v="2008-04-14T00:00:00"/>
    <d v="2008-04-14T00:00:00"/>
    <s v="Yes"/>
    <s v="X Facilities-Florida"/>
    <s v="Facilities Maintenance"/>
  </r>
  <r>
    <s v="SYS-AP"/>
    <s v="3000"/>
    <s v="FLJE00019612"/>
    <s v="CF10-FC300-7830-8870"/>
    <s v="CF10"/>
    <s v="FC300"/>
    <s v="7830"/>
    <x v="1"/>
    <s v=""/>
    <n v="1983.75"/>
    <x v="19"/>
    <x v="2"/>
    <s v="2341"/>
    <s v="FVO0041541"/>
    <d v="2008-04-30T00:00:00"/>
    <d v="2008-05-01T00:00:00"/>
    <s v="Yes"/>
    <s v="X Facilities-Florida"/>
    <s v="Facilities Maintenance"/>
  </r>
  <r>
    <s v="SYS-AP"/>
    <s v="3000"/>
    <s v="FLJE00019195"/>
    <s v="CF10-FC300-7830-8870"/>
    <s v="CF10"/>
    <s v="FC300"/>
    <s v="7830"/>
    <x v="1"/>
    <s v=""/>
    <n v="246"/>
    <x v="19"/>
    <x v="2"/>
    <s v="2323"/>
    <s v="FVO0040481"/>
    <d v="2008-03-24T00:00:00"/>
    <d v="2008-03-24T00:00:00"/>
    <s v="Yes"/>
    <s v="X Facilities-Florida"/>
    <s v="Facilities Maintenance"/>
  </r>
  <r>
    <s v="SYS-AP"/>
    <s v="3000"/>
    <s v="FLJE00018675"/>
    <s v="CF10-FC300-7830-8870"/>
    <s v="CF10"/>
    <s v="FC300"/>
    <s v="7830"/>
    <x v="1"/>
    <s v=""/>
    <n v="2035"/>
    <x v="19"/>
    <x v="2"/>
    <s v="2307"/>
    <s v="FVO0039422"/>
    <d v="2008-01-30T00:00:00"/>
    <d v="2008-01-30T00:00:00"/>
    <s v="Yes"/>
    <s v="X Facilities-Florida"/>
    <s v="Facilities Maintenance"/>
  </r>
  <r>
    <s v="SYS-AP"/>
    <s v="3000"/>
    <s v="FLJE00019278"/>
    <s v="CF10-FC300-7830-8870"/>
    <s v="CF10"/>
    <s v="FC300"/>
    <s v="7830"/>
    <x v="1"/>
    <s v=""/>
    <n v="460"/>
    <x v="19"/>
    <x v="2"/>
    <s v="2336"/>
    <s v="FVO0040897"/>
    <d v="2008-03-31T00:00:00"/>
    <d v="2008-04-01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59.78"/>
    <x v="86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59.78"/>
    <x v="86"/>
    <x v="2"/>
    <s v=""/>
    <s v="JRNL00037172"/>
    <d v="2008-11-30T00:00:00"/>
    <d v="2008-12-02T00:00:00"/>
    <s v="Yes"/>
    <s v="X Facilities-Florida"/>
    <s v="Facilities Maintenance"/>
  </r>
  <r>
    <s v="SF-ACCR"/>
    <s v="3000"/>
    <s v="FLJE00018561"/>
    <s v="CF10-FC300-7830-8870"/>
    <s v="CF10"/>
    <s v="FC300"/>
    <s v="7830"/>
    <x v="1"/>
    <s v=""/>
    <n v="-4049"/>
    <x v="22"/>
    <x v="2"/>
    <s v=""/>
    <s v="FLJE00018553"/>
    <d v="2008-01-31T00:00:00"/>
    <d v="2008-01-11T00:00:00"/>
    <s v="Yes"/>
    <s v="X Facilities-Florida"/>
    <s v="Facilities Maintenance"/>
  </r>
  <r>
    <s v="SF-ACCR"/>
    <s v="3000"/>
    <s v="FLJE00018561"/>
    <s v="CF10-FC300-7830-8870"/>
    <s v="CF10"/>
    <s v="FC300"/>
    <s v="7830"/>
    <x v="1"/>
    <s v=""/>
    <n v="-3756.5"/>
    <x v="22"/>
    <x v="2"/>
    <s v=""/>
    <s v="FLJE00018553"/>
    <d v="2008-01-31T00:00:00"/>
    <d v="2008-01-11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4.94"/>
    <x v="86"/>
    <x v="2"/>
    <s v=""/>
    <s v="JRNL00038749"/>
    <d v="2008-12-31T00:00:00"/>
    <d v="2009-01-06T00:00:00"/>
    <s v="Yes"/>
    <s v="X Facilities-Florida"/>
    <s v="Facilities Maintenance"/>
  </r>
  <r>
    <s v="SYS-AP"/>
    <s v="3000"/>
    <s v="FLJE00018963"/>
    <s v="CF10-FC300-7830-8930"/>
    <s v="CF10"/>
    <s v="FC300"/>
    <s v="7830"/>
    <x v="0"/>
    <s v=""/>
    <n v="825"/>
    <x v="5"/>
    <x v="2"/>
    <s v="4479"/>
    <s v="FVO0040165"/>
    <d v="2008-02-29T00:00:00"/>
    <d v="2008-03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79.069999999999993"/>
    <x v="74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7199"/>
    <s v="CF10-FC300-7830-8870"/>
    <s v="CF10"/>
    <s v="FC300"/>
    <s v="7830"/>
    <x v="1"/>
    <s v=""/>
    <n v="409.62"/>
    <x v="87"/>
    <x v="2"/>
    <s v=""/>
    <s v="JRNL00037199"/>
    <d v="2008-11-30T00:00:00"/>
    <d v="2008-12-02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9.89"/>
    <x v="86"/>
    <x v="2"/>
    <s v=""/>
    <s v="JRNL00031420"/>
    <d v="2008-08-31T00:00:00"/>
    <d v="2008-09-04T00:00:00"/>
    <s v="Yes"/>
    <s v="X Facilities-Florida"/>
    <s v="Facilities Maintenance"/>
  </r>
  <r>
    <s v="E4SE-ADJ"/>
    <s v="CF00"/>
    <s v="JRNL00038669"/>
    <s v="CF20-FC300-7830-8870"/>
    <s v="CF20"/>
    <s v="FC300"/>
    <s v="7830"/>
    <x v="1"/>
    <s v=""/>
    <n v="237.21"/>
    <x v="88"/>
    <x v="2"/>
    <s v=""/>
    <s v="JRNL00038669"/>
    <d v="2008-12-31T00:00:00"/>
    <d v="2009-01-05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30.58"/>
    <x v="89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63.3"/>
    <x v="21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52.96"/>
    <x v="90"/>
    <x v="2"/>
    <s v=""/>
    <s v="JRNL00035203"/>
    <d v="2008-10-31T00:00:00"/>
    <d v="2008-11-04T00:00:00"/>
    <s v="Yes"/>
    <s v="X Facilities-Florida"/>
    <s v="Facilities Maintenance"/>
  </r>
  <r>
    <s v="SYS-AP"/>
    <s v="3000"/>
    <s v="FLJE00019022"/>
    <s v="CF10-FC300-7830-8910"/>
    <s v="CF10"/>
    <s v="FC300"/>
    <s v="7830"/>
    <x v="2"/>
    <s v=""/>
    <n v="354"/>
    <x v="19"/>
    <x v="2"/>
    <s v="2326"/>
    <s v="FVO0040194"/>
    <d v="2008-03-05T00:00:00"/>
    <d v="2008-03-05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53.2"/>
    <x v="21"/>
    <x v="2"/>
    <s v=""/>
    <s v="JRNL00031420"/>
    <d v="2008-08-31T00:00:00"/>
    <d v="2008-09-04T00:00:00"/>
    <s v="Yes"/>
    <s v="X Facilities-Florida"/>
    <s v="Facilities Maintenance"/>
  </r>
  <r>
    <s v="UTILICIS"/>
    <s v="CF00"/>
    <s v="JRNL00029607"/>
    <s v="CF10-FC300-7830-8870"/>
    <s v="CF10"/>
    <s v="FC300"/>
    <s v="7830"/>
    <x v="1"/>
    <s v=""/>
    <n v="-4467.8599999999997"/>
    <x v="50"/>
    <x v="2"/>
    <s v=""/>
    <s v="JRNL00029607"/>
    <d v="2008-07-31T00:00:00"/>
    <d v="2008-08-08T00:00:00"/>
    <s v="Yes"/>
    <s v="X Facilities-Florida"/>
    <s v="Facilities Maintenance"/>
  </r>
  <r>
    <s v="UTILICIS"/>
    <s v="CF00"/>
    <s v="JRNL00029607"/>
    <s v="CF10-FC300-7830-8870"/>
    <s v="CF10"/>
    <s v="FC300"/>
    <s v="7830"/>
    <x v="1"/>
    <s v=""/>
    <n v="-2500"/>
    <x v="50"/>
    <x v="2"/>
    <s v=""/>
    <s v="JRNL00029607"/>
    <d v="2008-07-31T00:00:00"/>
    <d v="2008-08-08T00:00:00"/>
    <s v="Yes"/>
    <s v="X Facilities-Florida"/>
    <s v="Facilities Maintenance"/>
  </r>
  <r>
    <s v="CF-ADJ"/>
    <s v="3000"/>
    <s v="FLJE00019583"/>
    <s v="CF20-FC300-7830-8870"/>
    <s v="CF20"/>
    <s v="FC300"/>
    <s v="7830"/>
    <x v="1"/>
    <s v=""/>
    <n v="1060.22"/>
    <x v="91"/>
    <x v="2"/>
    <s v=""/>
    <s v="FLJE00019583"/>
    <d v="2008-04-16T00:00:00"/>
    <d v="2008-05-01T00:00:00"/>
    <s v="Yes"/>
    <s v="X Facilities-Florida"/>
    <s v="Facilities Maintenance"/>
  </r>
  <r>
    <s v="CF-ADJ"/>
    <s v="3000"/>
    <s v="FLJE00019583"/>
    <s v="CF20-FC300-7830-8870"/>
    <s v="CF20"/>
    <s v="FC300"/>
    <s v="7830"/>
    <x v="1"/>
    <s v=""/>
    <n v="1538.54"/>
    <x v="91"/>
    <x v="2"/>
    <s v=""/>
    <s v="FLJE00019583"/>
    <d v="2008-04-16T00:00:00"/>
    <d v="2008-05-01T00:00:00"/>
    <s v="Yes"/>
    <s v="X Facilities-Florida"/>
    <s v="Facilities Maintenance"/>
  </r>
  <r>
    <s v="CF-ADJ"/>
    <s v="3000"/>
    <s v="FLJE00019583"/>
    <s v="CF20-FC300-7830-8870"/>
    <s v="CF20"/>
    <s v="FC300"/>
    <s v="7830"/>
    <x v="1"/>
    <s v=""/>
    <n v="1418.56"/>
    <x v="91"/>
    <x v="2"/>
    <s v=""/>
    <s v="FLJE00019583"/>
    <d v="2008-04-16T00:00:00"/>
    <d v="2008-05-01T00:00:00"/>
    <s v="Yes"/>
    <s v="X Facilities-Florida"/>
    <s v="Facilities Maintenance"/>
  </r>
  <r>
    <s v="CF-ADJ"/>
    <s v="3000"/>
    <s v="FLJE00019583"/>
    <s v="CF20-FC300-7830-8870"/>
    <s v="CF20"/>
    <s v="FC300"/>
    <s v="7830"/>
    <x v="1"/>
    <s v=""/>
    <n v="457.28"/>
    <x v="91"/>
    <x v="2"/>
    <s v=""/>
    <s v="FLJE00019583"/>
    <d v="2008-04-16T00:00:00"/>
    <d v="2008-05-01T00:00:00"/>
    <s v="Yes"/>
    <s v="X Facilities-Florida"/>
    <s v="Facilities Maintenance"/>
  </r>
  <r>
    <s v="CF-ADJ"/>
    <s v="3000"/>
    <s v="FLJE00019583"/>
    <s v="CF20-FC300-7830-8870"/>
    <s v="CF20"/>
    <s v="FC300"/>
    <s v="7830"/>
    <x v="1"/>
    <s v=""/>
    <n v="1178.2"/>
    <x v="91"/>
    <x v="2"/>
    <s v=""/>
    <s v="FLJE00019583"/>
    <d v="2008-04-16T00:00:00"/>
    <d v="2008-05-01T00:00:00"/>
    <s v="Yes"/>
    <s v="X Facilities-Florida"/>
    <s v="Facilities Maintenance"/>
  </r>
  <r>
    <s v="IVADJ"/>
    <s v="3000"/>
    <s v="FLJE00018968"/>
    <s v="CF10-FC300-7830-8870"/>
    <s v="CF10"/>
    <s v="FC300"/>
    <s v="7830"/>
    <x v="1"/>
    <s v=""/>
    <n v="223.54"/>
    <x v="92"/>
    <x v="2"/>
    <s v=""/>
    <s v="FLJE00018968"/>
    <d v="2008-02-29T00:00:00"/>
    <d v="2008-03-04T00:00:00"/>
    <s v="Yes"/>
    <s v="X Facilities-Florida"/>
    <s v="Facilities Maintenance"/>
  </r>
  <r>
    <s v="SYS-AP"/>
    <s v="3000"/>
    <s v="JRNL00030724"/>
    <s v="CF10-FC300-7830-8930"/>
    <s v="CF10"/>
    <s v="FC300"/>
    <s v="7830"/>
    <x v="0"/>
    <s v=""/>
    <n v="2070"/>
    <x v="42"/>
    <x v="0"/>
    <s v="4627"/>
    <s v="VO009121"/>
    <d v="2008-08-19T00:00:00"/>
    <d v="2008-08-20T00:00:00"/>
    <s v="Yes"/>
    <s v="X Facilities-Florida"/>
    <s v="Facilities Maintenance"/>
  </r>
  <r>
    <s v="SYS-AP"/>
    <s v="3000"/>
    <s v="JRNL00025747"/>
    <s v="CF10-FC300-7830-8930"/>
    <s v="CF10"/>
    <s v="FC300"/>
    <s v="7830"/>
    <x v="0"/>
    <s v=""/>
    <n v="76"/>
    <x v="93"/>
    <x v="0"/>
    <s v="4551"/>
    <s v="VO001841"/>
    <d v="2008-05-31T00:00:00"/>
    <d v="2008-06-03T00:00:00"/>
    <s v="Yes"/>
    <s v="X Facilities-Florida"/>
    <s v="Facilities Maintenance"/>
  </r>
  <r>
    <s v="SYS-AP"/>
    <s v="3000"/>
    <s v="JRNL00025747"/>
    <s v="CF10-FC300-7830-8930"/>
    <s v="CF10"/>
    <s v="FC300"/>
    <s v="7830"/>
    <x v="0"/>
    <s v=""/>
    <n v="480"/>
    <x v="1"/>
    <x v="0"/>
    <s v="4551"/>
    <s v="VO001841"/>
    <d v="2008-05-31T00:00:00"/>
    <d v="2008-06-03T00:00:00"/>
    <s v="Yes"/>
    <s v="X Facilities-Florida"/>
    <s v="Facilities Maintenance"/>
  </r>
  <r>
    <s v="SYS-AP"/>
    <s v="3000"/>
    <s v="JRNL00025747"/>
    <s v="CF10-FC300-7830-8930"/>
    <s v="CF10"/>
    <s v="FC300"/>
    <s v="7830"/>
    <x v="0"/>
    <s v=""/>
    <n v="200"/>
    <x v="2"/>
    <x v="0"/>
    <s v="4551"/>
    <s v="VO001841"/>
    <d v="2008-05-31T00:00:00"/>
    <d v="2008-06-03T00:00:00"/>
    <s v="Yes"/>
    <s v="X Facilities-Florida"/>
    <s v="Facilities Maintenance"/>
  </r>
  <r>
    <s v="SYS-AP"/>
    <s v="3000"/>
    <s v="JRNL00031239"/>
    <s v="CF10-FC300-7830-8870"/>
    <s v="CF10"/>
    <s v="FC300"/>
    <s v="7830"/>
    <x v="1"/>
    <s v=""/>
    <n v="83.58"/>
    <x v="7"/>
    <x v="16"/>
    <s v="9022795 0808"/>
    <s v="VO010263"/>
    <d v="2008-08-29T00:00:00"/>
    <d v="2008-08-29T00:00:00"/>
    <s v="Yes"/>
    <s v="X Facilities-Florida"/>
    <s v="Facilities Maintenance"/>
  </r>
  <r>
    <s v="SYS-AP"/>
    <s v="3000"/>
    <s v="JRNL00037240"/>
    <s v="CF10-FC300-7830-8910"/>
    <s v="CF10"/>
    <s v="FC300"/>
    <s v="7830"/>
    <x v="2"/>
    <s v=""/>
    <n v="1500"/>
    <x v="94"/>
    <x v="1"/>
    <s v="2447"/>
    <s v="VO019507"/>
    <d v="2008-12-03T00:00:00"/>
    <d v="2008-12-03T00:00:00"/>
    <s v="Yes"/>
    <s v="X Facilities-Florida"/>
    <s v="Facilities Maintenance"/>
  </r>
  <r>
    <s v="SYS-AP"/>
    <s v="3000"/>
    <s v="JRNL00025582"/>
    <s v="CF10-FC300-7830-8900"/>
    <s v="CF10"/>
    <s v="FC300"/>
    <s v="7830"/>
    <x v="3"/>
    <s v=""/>
    <n v="225"/>
    <x v="95"/>
    <x v="13"/>
    <s v="645"/>
    <s v="VO001065"/>
    <d v="2008-05-28T00:00:00"/>
    <d v="2008-05-29T00:00:00"/>
    <s v="Yes"/>
    <s v="X Facilities-Florida"/>
    <s v="Facilities Maintenance"/>
  </r>
  <r>
    <s v="SYS-AP"/>
    <s v="3000"/>
    <s v="JRNL00028326"/>
    <s v="CF10-FC300-7830-8870"/>
    <s v="CF10"/>
    <s v="FC300"/>
    <s v="7830"/>
    <x v="1"/>
    <s v=""/>
    <n v="80.14"/>
    <x v="96"/>
    <x v="8"/>
    <s v="7781429-000-000"/>
    <s v="VO005444"/>
    <d v="2008-07-10T00:00:00"/>
    <d v="2008-07-10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2.5"/>
    <x v="97"/>
    <x v="2"/>
    <s v=""/>
    <s v="JRNL00031420"/>
    <d v="2008-08-31T00:00:00"/>
    <d v="2008-09-04T00:00:00"/>
    <s v="Yes"/>
    <s v="X Facilities-Florida"/>
    <s v="Facilities Maintenance"/>
  </r>
  <r>
    <s v="SYS-AP"/>
    <s v="3000"/>
    <s v="FLJE00019250"/>
    <s v="CF10-FC300-7830-8870"/>
    <s v="CF10"/>
    <s v="FC300"/>
    <s v="7830"/>
    <x v="1"/>
    <s v=""/>
    <n v="723.94"/>
    <x v="98"/>
    <x v="2"/>
    <s v="870604"/>
    <s v="FVO0040759"/>
    <d v="2008-03-31T00:00:00"/>
    <d v="2008-03-31T00:00:00"/>
    <s v="Yes"/>
    <s v="X Facilities-Florida"/>
    <s v="Facilities Maintenance"/>
  </r>
  <r>
    <s v="SYS-AP"/>
    <s v="3000"/>
    <s v="FLJE00019250"/>
    <s v="CF10-FC300-7830-8870"/>
    <s v="CF10"/>
    <s v="FC300"/>
    <s v="7830"/>
    <x v="1"/>
    <s v=""/>
    <n v="47.48"/>
    <x v="98"/>
    <x v="2"/>
    <s v="870604"/>
    <s v="FVO0040759"/>
    <d v="2008-03-31T00:00:00"/>
    <d v="2008-03-31T00:00:00"/>
    <s v="Yes"/>
    <s v="X Facilities-Florida"/>
    <s v="Facilities Maintenance"/>
  </r>
  <r>
    <s v="SYS-AP"/>
    <s v="3000"/>
    <s v="FLJE00019168"/>
    <s v="CF10-FC300-7830-8870"/>
    <s v="CF10"/>
    <s v="FC300"/>
    <s v="7830"/>
    <x v="1"/>
    <s v=""/>
    <n v="293.05"/>
    <x v="98"/>
    <x v="2"/>
    <s v="870442"/>
    <s v="FVO0040442"/>
    <d v="2008-03-18T00:00:00"/>
    <d v="2008-03-18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0.79"/>
    <x v="99"/>
    <x v="2"/>
    <s v=""/>
    <s v="JRNL00031420"/>
    <d v="2008-08-31T00:00:00"/>
    <d v="2008-09-04T00:00:00"/>
    <s v="Yes"/>
    <s v="X Facilities-Florida"/>
    <s v="Facilities Maintenance"/>
  </r>
  <r>
    <s v="SYS-AP"/>
    <s v="3000"/>
    <s v="FLJE00018609"/>
    <s v="CF10-FC300-7830-8870"/>
    <s v="CF10"/>
    <s v="FC300"/>
    <s v="7830"/>
    <x v="1"/>
    <s v=""/>
    <n v="9.5399999999999991"/>
    <x v="100"/>
    <x v="2"/>
    <s v="01141"/>
    <s v="FVO0039083"/>
    <d v="2008-01-15T00:00:00"/>
    <d v="2008-01-17T00:00:00"/>
    <s v="Yes"/>
    <s v="X Facilities-Florida"/>
    <s v="Facilities Maintenance"/>
  </r>
  <r>
    <s v="SYS-AP"/>
    <s v="3000"/>
    <s v="FLJE00018927"/>
    <s v="CF10-FC300-7830-8870"/>
    <s v="CF10"/>
    <s v="FC300"/>
    <s v="7830"/>
    <x v="1"/>
    <s v=""/>
    <n v="492.9"/>
    <x v="4"/>
    <x v="2"/>
    <s v="7780181-000-000"/>
    <s v="FVO0039897"/>
    <d v="2008-02-25T00:00:00"/>
    <d v="2008-02-26T00:00:00"/>
    <s v="Yes"/>
    <s v="X Facilities-Florida"/>
    <s v="Facilities Maintenance"/>
  </r>
  <r>
    <s v="SYS-AP"/>
    <s v="3000"/>
    <s v="FLJE00019022"/>
    <s v="CF10-FC300-7830-8870"/>
    <s v="CF10"/>
    <s v="FC300"/>
    <s v="7830"/>
    <x v="1"/>
    <s v=""/>
    <n v="1871"/>
    <x v="19"/>
    <x v="2"/>
    <s v="2327"/>
    <s v="FVO0040196"/>
    <d v="2008-03-05T00:00:00"/>
    <d v="2008-03-05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90.38"/>
    <x v="51"/>
    <x v="2"/>
    <s v=""/>
    <s v="JRNL00031420"/>
    <d v="2008-08-31T00:00:00"/>
    <d v="2008-09-04T00:00:00"/>
    <s v="Yes"/>
    <s v="X Facilities-Florida"/>
    <s v="Facilities Maintenance"/>
  </r>
  <r>
    <s v="SYS-AP"/>
    <s v="3000"/>
    <s v="FLJE00019477"/>
    <s v="CF10-FC300-7830-8920"/>
    <s v="CF10"/>
    <s v="FC300"/>
    <s v="7830"/>
    <x v="5"/>
    <s v=""/>
    <n v="646"/>
    <x v="19"/>
    <x v="2"/>
    <s v="2337"/>
    <s v="FVO0041071"/>
    <d v="2008-04-10T00:00:00"/>
    <d v="2008-04-10T00:00:00"/>
    <s v="Yes"/>
    <s v="X Facilities-Florida"/>
    <s v="Facilities Maintenance"/>
  </r>
  <r>
    <s v="SYS-AP"/>
    <s v="3000"/>
    <s v="FLJE00019477"/>
    <s v="CF10-FC300-7830-8870"/>
    <s v="CF10"/>
    <s v="FC300"/>
    <s v="7830"/>
    <x v="1"/>
    <s v=""/>
    <n v="1217"/>
    <x v="19"/>
    <x v="2"/>
    <s v="2337"/>
    <s v="FVO0041071"/>
    <d v="2008-04-10T00:00:00"/>
    <d v="2008-04-10T00:00:00"/>
    <s v="Yes"/>
    <s v="X Facilities-Florida"/>
    <s v="Facilities Maintenance"/>
  </r>
  <r>
    <s v="SYS-AP"/>
    <s v="3000"/>
    <s v="FLJE00018487"/>
    <s v="CF10-FC300-7830-8870"/>
    <s v="CF10"/>
    <s v="FC300"/>
    <s v="7830"/>
    <x v="1"/>
    <s v=""/>
    <n v="3576.5"/>
    <x v="19"/>
    <x v="2"/>
    <s v="2298"/>
    <s v="FVO0038926"/>
    <d v="2008-01-08T00:00:00"/>
    <d v="2008-01-09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92.04"/>
    <x v="49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394.54"/>
    <x v="30"/>
    <x v="2"/>
    <s v=""/>
    <s v="JRNL00038749"/>
    <d v="2008-12-31T00:00:00"/>
    <d v="2009-01-06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229.28"/>
    <x v="101"/>
    <x v="2"/>
    <s v=""/>
    <s v=""/>
    <d v="2008-01-02T00:00:00"/>
    <d v="2008-01-02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269.05"/>
    <x v="102"/>
    <x v="2"/>
    <s v=""/>
    <s v=""/>
    <d v="2008-01-02T00:00:00"/>
    <d v="2008-01-02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42.3"/>
    <x v="103"/>
    <x v="2"/>
    <s v=""/>
    <s v=""/>
    <d v="2008-01-02T00:00:00"/>
    <d v="2008-01-02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4.28"/>
    <x v="104"/>
    <x v="2"/>
    <s v=""/>
    <s v=""/>
    <d v="2008-04-24T00:00:00"/>
    <d v="2008-04-25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41.22"/>
    <x v="105"/>
    <x v="2"/>
    <s v=""/>
    <s v=""/>
    <d v="2008-04-30T00:00:00"/>
    <d v="2008-04-30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236.53"/>
    <x v="106"/>
    <x v="2"/>
    <s v=""/>
    <s v=""/>
    <d v="2008-02-25T00:00:00"/>
    <d v="2008-02-25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27.05"/>
    <x v="107"/>
    <x v="2"/>
    <s v=""/>
    <s v=""/>
    <d v="2008-02-20T00:00:00"/>
    <d v="2008-02-20T00:00:00"/>
    <s v="Yes"/>
    <s v="X Facilities-Florida"/>
    <s v="Facilities Maintenance"/>
  </r>
  <r>
    <s v="SYS-IV"/>
    <s v="3000"/>
    <s v="FLJE00019198"/>
    <s v="CF10-FC300-7830-8870"/>
    <s v="CF10"/>
    <s v="FC300"/>
    <s v="7830"/>
    <x v="1"/>
    <s v=""/>
    <n v="5.37"/>
    <x v="108"/>
    <x v="2"/>
    <s v=""/>
    <s v=""/>
    <d v="2008-03-25T00:00:00"/>
    <d v="2008-03-25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14.4"/>
    <x v="109"/>
    <x v="2"/>
    <s v=""/>
    <s v=""/>
    <d v="2008-02-20T00:00:00"/>
    <d v="2008-02-20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11.7"/>
    <x v="110"/>
    <x v="2"/>
    <s v=""/>
    <s v=""/>
    <d v="2008-02-20T00:00:00"/>
    <d v="2008-02-20T00:00:00"/>
    <s v="Yes"/>
    <s v="X Facilities-Florida"/>
    <s v="Facilities Maintenance"/>
  </r>
  <r>
    <s v="SYS-IV"/>
    <s v="3000"/>
    <s v="FLJE00019197"/>
    <s v="CF10-FC300-7830-8870"/>
    <s v="CF10"/>
    <s v="FC300"/>
    <s v="7830"/>
    <x v="1"/>
    <s v=""/>
    <n v="70.510000000000005"/>
    <x v="111"/>
    <x v="2"/>
    <s v=""/>
    <s v=""/>
    <d v="2008-03-24T00:00:00"/>
    <d v="2008-03-25T00:00:00"/>
    <s v="Yes"/>
    <s v="X Facilities-Florida"/>
    <s v="Facilities Maintenance"/>
  </r>
  <r>
    <s v="SYS-IV"/>
    <s v="3000"/>
    <s v="FLJE00019197"/>
    <s v="CF10-FC300-7830-8870"/>
    <s v="CF10"/>
    <s v="FC300"/>
    <s v="7830"/>
    <x v="1"/>
    <s v=""/>
    <n v="67.260000000000005"/>
    <x v="112"/>
    <x v="2"/>
    <s v=""/>
    <s v=""/>
    <d v="2008-03-24T00:00:00"/>
    <d v="2008-03-25T00:00:00"/>
    <s v="Yes"/>
    <s v="X Facilities-Florida"/>
    <s v="Facilities Maintenance"/>
  </r>
  <r>
    <s v="SYS-IV"/>
    <s v="3000"/>
    <s v="FLJE00018912"/>
    <s v="CF10-FC300-7830-8870"/>
    <s v="CF10"/>
    <s v="FC300"/>
    <s v="7830"/>
    <x v="1"/>
    <s v=""/>
    <n v="26.67"/>
    <x v="113"/>
    <x v="2"/>
    <s v=""/>
    <s v=""/>
    <d v="2008-02-20T00:00:00"/>
    <d v="2008-02-20T00:00:00"/>
    <s v="Yes"/>
    <s v="X Facilities-Florida"/>
    <s v="Facilities Maintenance"/>
  </r>
  <r>
    <s v="SYS-IV"/>
    <s v="3000"/>
    <s v="FLJE00018661"/>
    <s v="CF10-FC300-7830-8870"/>
    <s v="CF10"/>
    <s v="FC300"/>
    <s v="7830"/>
    <x v="1"/>
    <s v=""/>
    <n v="17.649999999999999"/>
    <x v="114"/>
    <x v="2"/>
    <s v=""/>
    <s v=""/>
    <d v="2008-01-29T00:00:00"/>
    <d v="2008-01-29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2.56"/>
    <x v="115"/>
    <x v="2"/>
    <s v=""/>
    <s v=""/>
    <d v="2008-01-02T00:00:00"/>
    <d v="2008-01-02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61.08"/>
    <x v="116"/>
    <x v="2"/>
    <s v=""/>
    <s v="JRNL00038749"/>
    <d v="2008-12-31T00:00:00"/>
    <d v="2009-01-06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101.18"/>
    <x v="65"/>
    <x v="2"/>
    <s v=""/>
    <s v="JRNL00029232"/>
    <d v="2008-07-31T00:00:00"/>
    <d v="2008-08-05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9.1"/>
    <x v="117"/>
    <x v="2"/>
    <s v=""/>
    <s v=""/>
    <d v="2008-01-02T00:00:00"/>
    <d v="2008-01-02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6.31"/>
    <x v="118"/>
    <x v="2"/>
    <s v=""/>
    <s v=""/>
    <d v="2008-01-02T00:00:00"/>
    <d v="2008-01-02T00:00:00"/>
    <s v="Yes"/>
    <s v="X Facilities-Florida"/>
    <s v="Facilities Maintenance"/>
  </r>
  <r>
    <s v="SYS-IV"/>
    <s v="3000"/>
    <s v="FLJE00019146"/>
    <s v="CF10-FC300-7830-8870"/>
    <s v="CF10"/>
    <s v="FC300"/>
    <s v="7830"/>
    <x v="1"/>
    <s v=""/>
    <n v="7.7"/>
    <x v="119"/>
    <x v="2"/>
    <s v=""/>
    <s v=""/>
    <d v="2008-03-11T00:00:00"/>
    <d v="2008-03-11T00:00:00"/>
    <s v="Yes"/>
    <s v="X Facilities-Florida"/>
    <s v="Facilities Maintenance"/>
  </r>
  <r>
    <s v="SYS-IV"/>
    <s v="3000"/>
    <s v="FLJE00019146"/>
    <s v="CF10-FC300-7830-8870"/>
    <s v="CF10"/>
    <s v="FC300"/>
    <s v="7830"/>
    <x v="1"/>
    <s v=""/>
    <n v="97.04"/>
    <x v="120"/>
    <x v="2"/>
    <s v=""/>
    <s v=""/>
    <d v="2008-03-11T00:00:00"/>
    <d v="2008-03-11T00:00:00"/>
    <s v="Yes"/>
    <s v="X Facilities-Florida"/>
    <s v="Facilities Maintenance"/>
  </r>
  <r>
    <s v="SYS-IV"/>
    <s v="3000"/>
    <s v="FLJE00019146"/>
    <s v="CF10-FC300-7830-8870"/>
    <s v="CF10"/>
    <s v="FC300"/>
    <s v="7830"/>
    <x v="1"/>
    <s v=""/>
    <n v="216.84"/>
    <x v="121"/>
    <x v="2"/>
    <s v=""/>
    <s v=""/>
    <d v="2008-03-11T00:00:00"/>
    <d v="2008-03-11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6.08"/>
    <x v="122"/>
    <x v="2"/>
    <s v=""/>
    <s v=""/>
    <d v="2008-04-30T00:00:00"/>
    <d v="2008-04-30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44.7"/>
    <x v="123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9.14"/>
    <x v="124"/>
    <x v="2"/>
    <s v=""/>
    <s v=""/>
    <d v="2008-02-25T00:00:00"/>
    <d v="2008-02-25T00:00:00"/>
    <s v="Yes"/>
    <s v="X Facilities-Florida"/>
    <s v="Facilities Maintenance"/>
  </r>
  <r>
    <s v="SYS-IV"/>
    <s v="3000"/>
    <s v="FLJE00019546"/>
    <s v="CF10-FC300-7830-8870"/>
    <s v="CF10"/>
    <s v="FC300"/>
    <s v="7830"/>
    <x v="1"/>
    <s v=""/>
    <n v="73.64"/>
    <x v="125"/>
    <x v="2"/>
    <s v=""/>
    <s v=""/>
    <d v="2008-04-23T00:00:00"/>
    <d v="2008-04-23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25.93"/>
    <x v="126"/>
    <x v="2"/>
    <s v=""/>
    <s v=""/>
    <d v="2008-04-30T00:00:00"/>
    <d v="2008-04-30T00:00:00"/>
    <s v="Yes"/>
    <s v="X Facilities-Florida"/>
    <s v="Facilities Maintenance"/>
  </r>
  <r>
    <s v="E4SE-ADJ"/>
    <s v="CU00"/>
    <s v="JRNL00033550"/>
    <s v="CF10-FC300-7830-8870"/>
    <s v="CF10"/>
    <s v="FC300"/>
    <s v="7830"/>
    <x v="1"/>
    <s v=""/>
    <n v="50.59"/>
    <x v="65"/>
    <x v="2"/>
    <s v=""/>
    <s v="JRNL00033550"/>
    <d v="2008-09-30T00:00:00"/>
    <d v="2008-10-06T00:00:00"/>
    <s v="Yes"/>
    <s v="X Facilities-Florida"/>
    <s v="Facilities Maintenance"/>
  </r>
  <r>
    <s v="SYS-IV"/>
    <s v="3000"/>
    <s v="FLJE00018917"/>
    <s v="CF10-FC300-7830-8870"/>
    <s v="CF10"/>
    <s v="FC300"/>
    <s v="7830"/>
    <x v="1"/>
    <s v=""/>
    <n v="44.7"/>
    <x v="127"/>
    <x v="2"/>
    <s v=""/>
    <s v=""/>
    <d v="2008-02-22T00:00:00"/>
    <d v="2008-02-22T00:00:00"/>
    <s v="Yes"/>
    <s v="X Facilities-Florida"/>
    <s v="Facilities Maintenance"/>
  </r>
  <r>
    <s v="SYS-IV"/>
    <s v="3000"/>
    <s v="FLJE00018661"/>
    <s v="CF10-FC300-7830-8870"/>
    <s v="CF10"/>
    <s v="FC300"/>
    <s v="7830"/>
    <x v="1"/>
    <s v=""/>
    <n v="114.64"/>
    <x v="128"/>
    <x v="2"/>
    <s v=""/>
    <s v=""/>
    <d v="2008-01-29T00:00:00"/>
    <d v="2008-01-29T00:00:00"/>
    <s v="Yes"/>
    <s v="X Facilities-Florida"/>
    <s v="Facilities Maintenance"/>
  </r>
  <r>
    <s v="SYS-IV"/>
    <s v="3000"/>
    <s v="FLJE00018917"/>
    <s v="CF10-FC300-7830-8870"/>
    <s v="CF10"/>
    <s v="FC300"/>
    <s v="7830"/>
    <x v="1"/>
    <s v=""/>
    <n v="65.05"/>
    <x v="129"/>
    <x v="2"/>
    <s v=""/>
    <s v=""/>
    <d v="2008-02-22T00:00:00"/>
    <d v="2008-02-22T00:00:00"/>
    <s v="Yes"/>
    <s v="X Facilities-Florida"/>
    <s v="Facilities Maintenance"/>
  </r>
  <r>
    <s v="SYS-IV"/>
    <s v="3000"/>
    <s v="FLJE00018661"/>
    <s v="CF10-FC300-7830-8870"/>
    <s v="CF10"/>
    <s v="FC300"/>
    <s v="7830"/>
    <x v="1"/>
    <s v=""/>
    <n v="14.4"/>
    <x v="130"/>
    <x v="2"/>
    <s v=""/>
    <s v=""/>
    <d v="2008-01-29T00:00:00"/>
    <d v="2008-01-29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1178.76"/>
    <x v="131"/>
    <x v="2"/>
    <s v=""/>
    <s v="JRNL00029232"/>
    <d v="2008-07-31T00:00:00"/>
    <d v="2008-08-05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51.87"/>
    <x v="78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51.87"/>
    <x v="78"/>
    <x v="2"/>
    <s v=""/>
    <s v="JRNL00035203"/>
    <d v="2008-10-31T00:00:00"/>
    <d v="2008-11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51.87"/>
    <x v="78"/>
    <x v="2"/>
    <s v=""/>
    <s v="JRNL00035203"/>
    <d v="2008-10-31T00:00:00"/>
    <d v="2008-11-04T00:00:00"/>
    <s v="Yes"/>
    <s v="X Facilities-Florida"/>
    <s v="Facilities Maintenance"/>
  </r>
  <r>
    <s v="CF-ADJ"/>
    <s v="3000"/>
    <s v="FLJE00019568"/>
    <s v="CF10-FC300-7830-8870"/>
    <s v="CF10"/>
    <s v="FC300"/>
    <s v="7830"/>
    <x v="1"/>
    <s v=""/>
    <n v="-2300"/>
    <x v="132"/>
    <x v="2"/>
    <s v=""/>
    <s v="FLJE00019568"/>
    <d v="2008-04-16T00:00:00"/>
    <d v="2008-05-01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196.25"/>
    <x v="133"/>
    <x v="2"/>
    <s v=""/>
    <s v="JRNL00029232"/>
    <d v="2008-07-31T00:00:00"/>
    <d v="2008-08-05T00:00:00"/>
    <s v="Yes"/>
    <s v="X Facilities-Florida"/>
    <s v="Facilities Maintenance"/>
  </r>
  <r>
    <s v="SYS-AP"/>
    <s v="3000"/>
    <s v="FLJE00018963"/>
    <s v="CF10-FC300-7830-8900"/>
    <s v="CF10"/>
    <s v="FC300"/>
    <s v="7830"/>
    <x v="3"/>
    <s v=""/>
    <n v="43.88"/>
    <x v="134"/>
    <x v="2"/>
    <s v="15478"/>
    <s v="FVO0040162"/>
    <d v="2008-02-29T00:00:00"/>
    <d v="2008-03-04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7.5600000000000005"/>
    <x v="135"/>
    <x v="2"/>
    <s v=""/>
    <s v=""/>
    <d v="2008-05-06T00:00:00"/>
    <d v="2008-05-06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98.12"/>
    <x v="136"/>
    <x v="2"/>
    <s v=""/>
    <s v=""/>
    <d v="2008-04-24T00:00:00"/>
    <d v="2008-04-25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73.41"/>
    <x v="137"/>
    <x v="2"/>
    <s v=""/>
    <s v=""/>
    <d v="2008-05-06T00:00:00"/>
    <d v="2008-05-06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1429.94"/>
    <x v="74"/>
    <x v="2"/>
    <s v=""/>
    <s v="JRNL00029232"/>
    <d v="2008-07-31T00:00:00"/>
    <d v="2008-08-0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3.08"/>
    <x v="138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8.73"/>
    <x v="139"/>
    <x v="2"/>
    <s v=""/>
    <s v=""/>
    <d v="2008-02-25T00:00:00"/>
    <d v="2008-02-25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5.71"/>
    <x v="140"/>
    <x v="2"/>
    <s v=""/>
    <s v=""/>
    <d v="2008-02-20T00:00:00"/>
    <d v="2008-02-20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1.87"/>
    <x v="78"/>
    <x v="2"/>
    <s v=""/>
    <s v="JRNL00031420"/>
    <d v="2008-08-31T00:00:00"/>
    <d v="2008-09-04T00:00:00"/>
    <s v="Yes"/>
    <s v="X Facilities-Florida"/>
    <s v="Facilities Maintenance"/>
  </r>
  <r>
    <s v="SYS-IV"/>
    <s v="3000"/>
    <s v="FLJE00018912"/>
    <s v="CF10-FC300-7830-8870"/>
    <s v="CF10"/>
    <s v="FC300"/>
    <s v="7830"/>
    <x v="1"/>
    <s v=""/>
    <n v="155.83000000000001"/>
    <x v="141"/>
    <x v="2"/>
    <s v=""/>
    <s v=""/>
    <d v="2008-02-20T00:00:00"/>
    <d v="2008-02-20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22.35"/>
    <x v="142"/>
    <x v="2"/>
    <s v=""/>
    <s v=""/>
    <d v="2008-01-02T00:00:00"/>
    <d v="2008-01-02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164.68"/>
    <x v="143"/>
    <x v="2"/>
    <s v=""/>
    <s v=""/>
    <d v="2008-01-02T00:00:00"/>
    <d v="2008-01-02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18.26"/>
    <x v="144"/>
    <x v="2"/>
    <s v=""/>
    <s v="JRNL00038749"/>
    <d v="2008-12-31T00:00:00"/>
    <d v="2009-01-06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9.1"/>
    <x v="145"/>
    <x v="2"/>
    <s v=""/>
    <s v=""/>
    <d v="2008-05-06T00:00:00"/>
    <d v="2008-05-06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44.7"/>
    <x v="146"/>
    <x v="2"/>
    <s v=""/>
    <s v=""/>
    <d v="2008-05-06T00:00:00"/>
    <d v="2008-05-06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65.61"/>
    <x v="147"/>
    <x v="2"/>
    <s v=""/>
    <s v=""/>
    <d v="2008-04-24T00:00:00"/>
    <d v="2008-04-25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73.41"/>
    <x v="148"/>
    <x v="2"/>
    <s v=""/>
    <s v=""/>
    <d v="2008-04-24T00:00:00"/>
    <d v="2008-04-25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18.850000000000001"/>
    <x v="149"/>
    <x v="2"/>
    <s v=""/>
    <s v=""/>
    <d v="2008-04-30T00:00:00"/>
    <d v="2008-04-30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2.69"/>
    <x v="150"/>
    <x v="2"/>
    <s v=""/>
    <s v=""/>
    <d v="2008-02-20T00:00:00"/>
    <d v="2008-02-20T00:00:00"/>
    <s v="Yes"/>
    <s v="X Facilities-Florida"/>
    <s v="Facilities Maintenance"/>
  </r>
  <r>
    <s v="SYS-IV"/>
    <s v="3000"/>
    <s v="FLJE00018906"/>
    <s v="CF10-FC300-7830-8870"/>
    <s v="CF10"/>
    <s v="FC300"/>
    <s v="7830"/>
    <x v="1"/>
    <s v=""/>
    <n v="7.7"/>
    <x v="151"/>
    <x v="2"/>
    <s v=""/>
    <s v=""/>
    <d v="2008-02-20T00:00:00"/>
    <d v="2008-02-20T00:00:00"/>
    <s v="Yes"/>
    <s v="X Facilities-Florida"/>
    <s v="Facilities Maintenance"/>
  </r>
  <r>
    <s v="SYS-IV"/>
    <s v="3000"/>
    <s v="FLJE00019198"/>
    <s v="CF10-FC300-7830-8870"/>
    <s v="CF10"/>
    <s v="FC300"/>
    <s v="7830"/>
    <x v="1"/>
    <s v=""/>
    <n v="16.22"/>
    <x v="152"/>
    <x v="2"/>
    <s v=""/>
    <s v=""/>
    <d v="2008-03-25T00:00:00"/>
    <d v="2008-03-25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22.21"/>
    <x v="153"/>
    <x v="2"/>
    <s v=""/>
    <s v=""/>
    <d v="2008-01-02T00:00:00"/>
    <d v="2008-01-02T00:00:00"/>
    <s v="Yes"/>
    <s v="X Facilities-Florida"/>
    <s v="Facilities Maintenance"/>
  </r>
  <r>
    <s v="E4SE-ADJ"/>
    <s v="CU00"/>
    <s v="JRNL00031421"/>
    <s v="CF10-FC300-7830-8870"/>
    <s v="CF10"/>
    <s v="FC300"/>
    <s v="7830"/>
    <x v="1"/>
    <s v=""/>
    <n v="-1104.1400000000001"/>
    <x v="154"/>
    <x v="2"/>
    <s v=""/>
    <s v="JRNL00031421"/>
    <d v="2008-08-31T00:00:00"/>
    <d v="2008-09-04T00:00:00"/>
    <s v="Yes"/>
    <s v="X Facilities-Florida"/>
    <s v="Facilities Maintenance"/>
  </r>
  <r>
    <s v="SYS-IV"/>
    <s v="3000"/>
    <s v="FLJE00019146"/>
    <s v="CF10-FC300-7830-8870"/>
    <s v="CF10"/>
    <s v="FC300"/>
    <s v="7830"/>
    <x v="1"/>
    <s v=""/>
    <n v="5.85"/>
    <x v="155"/>
    <x v="2"/>
    <s v=""/>
    <s v=""/>
    <d v="2008-03-11T00:00:00"/>
    <d v="2008-03-11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11.42"/>
    <x v="156"/>
    <x v="2"/>
    <s v=""/>
    <s v=""/>
    <d v="2008-04-24T00:00:00"/>
    <d v="2008-04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19.63"/>
    <x v="157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20.53"/>
    <x v="158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13.48"/>
    <x v="159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171.96"/>
    <x v="160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41.22"/>
    <x v="161"/>
    <x v="2"/>
    <s v=""/>
    <s v=""/>
    <d v="2008-02-25T00:00:00"/>
    <d v="2008-02-25T00:00:00"/>
    <s v="Yes"/>
    <s v="X Facilities-Florida"/>
    <s v="Facilities Maintenance"/>
  </r>
  <r>
    <s v="SYS-IV"/>
    <s v="3000"/>
    <s v="FLJE00018912"/>
    <s v="CF10-FC300-7830-8870"/>
    <s v="CF10"/>
    <s v="FC300"/>
    <s v="7830"/>
    <x v="1"/>
    <s v=""/>
    <n v="114.64"/>
    <x v="162"/>
    <x v="2"/>
    <s v=""/>
    <s v=""/>
    <d v="2008-02-20T00:00:00"/>
    <d v="2008-02-20T00:00:00"/>
    <s v="Yes"/>
    <s v="X Facilities-Florida"/>
    <s v="Facilities Maintenance"/>
  </r>
  <r>
    <s v="SYS-IV"/>
    <s v="3000"/>
    <s v="FLJE00018912"/>
    <s v="CF10-FC300-7830-8870"/>
    <s v="CF10"/>
    <s v="FC300"/>
    <s v="7830"/>
    <x v="1"/>
    <s v=""/>
    <n v="22.95"/>
    <x v="163"/>
    <x v="2"/>
    <s v=""/>
    <s v=""/>
    <d v="2008-02-20T00:00:00"/>
    <d v="2008-02-20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68.319999999999993"/>
    <x v="53"/>
    <x v="2"/>
    <s v=""/>
    <s v="JRNL00029232"/>
    <d v="2008-07-31T00:00:00"/>
    <d v="2008-08-05T00:00:00"/>
    <s v="Yes"/>
    <s v="X Facilities-Florida"/>
    <s v="Facilities Maintenance"/>
  </r>
  <r>
    <s v="E4SE-ADJ"/>
    <s v="CU00"/>
    <s v="JRNL00031421"/>
    <s v="CF10-FC300-7830-8870"/>
    <s v="CF10"/>
    <s v="FC300"/>
    <s v="7830"/>
    <x v="1"/>
    <s v=""/>
    <n v="550.16999999999996"/>
    <x v="164"/>
    <x v="2"/>
    <s v=""/>
    <s v="JRNL00031421"/>
    <d v="2008-08-31T00:00:00"/>
    <d v="2008-09-04T00:00:00"/>
    <s v="Yes"/>
    <s v="X Facilities-Florida"/>
    <s v="Facilities Maintenance"/>
  </r>
  <r>
    <s v="E4SE-ADJ"/>
    <s v="CU00"/>
    <s v="JRNL00029232"/>
    <s v="CF10-FC300-7830-8870"/>
    <s v="CF10"/>
    <s v="FC300"/>
    <s v="7830"/>
    <x v="1"/>
    <s v=""/>
    <n v="92.04"/>
    <x v="49"/>
    <x v="2"/>
    <s v=""/>
    <s v="JRNL00029232"/>
    <d v="2008-07-31T00:00:00"/>
    <d v="2008-08-05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43.19"/>
    <x v="165"/>
    <x v="2"/>
    <s v=""/>
    <s v=""/>
    <d v="2008-01-02T00:00:00"/>
    <d v="2008-01-02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22.82"/>
    <x v="166"/>
    <x v="2"/>
    <s v=""/>
    <s v=""/>
    <d v="2008-05-06T00:00:00"/>
    <d v="2008-05-06T00:00:00"/>
    <s v="Yes"/>
    <s v="X Facilities-Florida"/>
    <s v="Facilities Maintenance"/>
  </r>
  <r>
    <s v="SYS-IV"/>
    <s v="3000"/>
    <s v="FLJE00019690"/>
    <s v="CF10-FC300-7830-8870"/>
    <s v="CF10"/>
    <s v="FC300"/>
    <s v="7830"/>
    <x v="1"/>
    <s v=""/>
    <n v="18.03"/>
    <x v="167"/>
    <x v="2"/>
    <s v=""/>
    <s v=""/>
    <d v="2008-05-06T00:00:00"/>
    <d v="2008-05-06T00:00:00"/>
    <s v="Yes"/>
    <s v="X Facilities-Florida"/>
    <s v="Facilities Maintenance"/>
  </r>
  <r>
    <s v="SYS-IV"/>
    <s v="3000"/>
    <s v="FLJE00019552"/>
    <s v="CF10-FC300-7830-8870"/>
    <s v="CF10"/>
    <s v="FC300"/>
    <s v="7830"/>
    <x v="1"/>
    <s v=""/>
    <n v="73.41"/>
    <x v="168"/>
    <x v="2"/>
    <s v=""/>
    <s v=""/>
    <d v="2008-04-24T00:00:00"/>
    <d v="2008-04-25T00:00:00"/>
    <s v="Yes"/>
    <s v="X Facilities-Florida"/>
    <s v="Facilities Maintenance"/>
  </r>
  <r>
    <s v="SYS-IV"/>
    <s v="3000"/>
    <s v="FLJE00019146"/>
    <s v="CF10-FC300-7830-8870"/>
    <s v="CF10"/>
    <s v="FC300"/>
    <s v="7830"/>
    <x v="1"/>
    <s v=""/>
    <n v="131.22"/>
    <x v="169"/>
    <x v="2"/>
    <s v=""/>
    <s v=""/>
    <d v="2008-03-11T00:00:00"/>
    <d v="2008-03-11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41.07"/>
    <x v="170"/>
    <x v="2"/>
    <s v=""/>
    <s v=""/>
    <d v="2008-04-30T00:00:00"/>
    <d v="2008-04-30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33.409999999999997"/>
    <x v="171"/>
    <x v="2"/>
    <s v=""/>
    <s v=""/>
    <d v="2008-04-30T00:00:00"/>
    <d v="2008-04-30T00:00:00"/>
    <s v="Yes"/>
    <s v="X Facilities-Florida"/>
    <s v="Facilities Maintenance"/>
  </r>
  <r>
    <s v="SYS-IV"/>
    <s v="3000"/>
    <s v="FLJE00019582"/>
    <s v="CF10-FC300-7830-8870"/>
    <s v="CF10"/>
    <s v="FC300"/>
    <s v="7830"/>
    <x v="1"/>
    <s v=""/>
    <n v="73.41"/>
    <x v="172"/>
    <x v="2"/>
    <s v=""/>
    <s v=""/>
    <d v="2008-04-30T00:00:00"/>
    <d v="2008-04-30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20.77"/>
    <x v="173"/>
    <x v="2"/>
    <s v=""/>
    <s v=""/>
    <d v="2008-02-25T00:00:00"/>
    <d v="2008-02-25T00:00:00"/>
    <s v="Yes"/>
    <s v="X Facilities-Florida"/>
    <s v="Facilities Maintenance"/>
  </r>
  <r>
    <s v="SYS-IV"/>
    <s v="3000"/>
    <s v="FLJE00018926"/>
    <s v="CF10-FC300-7830-8870"/>
    <s v="CF10"/>
    <s v="FC300"/>
    <s v="7830"/>
    <x v="1"/>
    <s v=""/>
    <n v="44.7"/>
    <x v="174"/>
    <x v="2"/>
    <s v=""/>
    <s v=""/>
    <d v="2008-02-25T00:00:00"/>
    <d v="2008-02-25T00:00:00"/>
    <s v="Yes"/>
    <s v="X Facilities-Florida"/>
    <s v="Facilities Maintenance"/>
  </r>
  <r>
    <s v="SYS-IV"/>
    <s v="3000"/>
    <s v="FLJE00018917"/>
    <s v="CF10-FC300-7830-8870"/>
    <s v="CF10"/>
    <s v="FC300"/>
    <s v="7830"/>
    <x v="1"/>
    <s v=""/>
    <n v="164.68"/>
    <x v="175"/>
    <x v="2"/>
    <s v=""/>
    <s v=""/>
    <d v="2008-02-22T00:00:00"/>
    <d v="2008-02-22T00:00:00"/>
    <s v="Yes"/>
    <s v="X Facilities-Florida"/>
    <s v="Facilities Maintenance"/>
  </r>
  <r>
    <s v="SYS-IV"/>
    <s v="3000"/>
    <s v="FLJE00018917"/>
    <s v="CF10-FC300-7830-8870"/>
    <s v="CF10"/>
    <s v="FC300"/>
    <s v="7830"/>
    <x v="1"/>
    <s v=""/>
    <n v="9.1"/>
    <x v="176"/>
    <x v="2"/>
    <s v=""/>
    <s v=""/>
    <d v="2008-02-22T00:00:00"/>
    <d v="2008-02-22T00:00:00"/>
    <s v="Yes"/>
    <s v="X Facilities-Florida"/>
    <s v="Facilities Maintenance"/>
  </r>
  <r>
    <s v="SYS-IV"/>
    <s v="3000"/>
    <s v="FLJE00018917"/>
    <s v="CF10-FC300-7830-8870"/>
    <s v="CF10"/>
    <s v="FC300"/>
    <s v="7830"/>
    <x v="1"/>
    <s v=""/>
    <n v="13.48"/>
    <x v="177"/>
    <x v="2"/>
    <s v=""/>
    <s v=""/>
    <d v="2008-02-22T00:00:00"/>
    <d v="2008-02-22T00:00:00"/>
    <s v="Yes"/>
    <s v="X Facilities-Florida"/>
    <s v="Facilities Maintenance"/>
  </r>
  <r>
    <s v="SYS-IV"/>
    <s v="3000"/>
    <s v="FLJE00018381"/>
    <s v="CF10-FC300-7830-8870"/>
    <s v="CF10"/>
    <s v="FC300"/>
    <s v="7830"/>
    <x v="1"/>
    <s v=""/>
    <n v="128.68"/>
    <x v="178"/>
    <x v="2"/>
    <s v=""/>
    <s v=""/>
    <d v="2008-01-02T00:00:00"/>
    <d v="2008-01-02T00:00:00"/>
    <s v="Yes"/>
    <s v="X Facilities-Florida"/>
    <s v="Facilities Maintenance"/>
  </r>
  <r>
    <s v="SYS-IV"/>
    <s v="3000"/>
    <s v="FLJE00018661"/>
    <s v="CF10-FC300-7830-8870"/>
    <s v="CF10"/>
    <s v="FC300"/>
    <s v="7830"/>
    <x v="1"/>
    <s v=""/>
    <n v="5.71"/>
    <x v="179"/>
    <x v="2"/>
    <s v=""/>
    <s v=""/>
    <d v="2008-01-29T00:00:00"/>
    <d v="2008-01-29T00:00:00"/>
    <s v="Yes"/>
    <s v="X Facilities-Florida"/>
    <s v="Facilities Maintenance"/>
  </r>
  <r>
    <s v="SYS-AP"/>
    <s v="3000"/>
    <s v="FLJE00018609"/>
    <s v="CF10-FC300-7830-8870"/>
    <s v="CF10"/>
    <s v="FC300"/>
    <s v="7830"/>
    <x v="1"/>
    <s v=""/>
    <n v="370.5"/>
    <x v="180"/>
    <x v="2"/>
    <s v="5124950"/>
    <s v="FVO0039041"/>
    <d v="2008-01-15T00:00:00"/>
    <d v="2008-01-17T00:00:00"/>
    <s v="Yes"/>
    <s v="X Facilities-Florida"/>
    <s v="Facilities Maintenance"/>
  </r>
  <r>
    <s v="SYS-AP"/>
    <s v="3000"/>
    <s v="FLJE00018609"/>
    <s v="CF10-FC300-7830-8870"/>
    <s v="CF10"/>
    <s v="FC300"/>
    <s v="7830"/>
    <x v="1"/>
    <s v=""/>
    <n v="25.94"/>
    <x v="180"/>
    <x v="2"/>
    <s v="5124950"/>
    <s v="FVO0039041"/>
    <d v="2008-01-15T00:00:00"/>
    <d v="2008-01-17T00:00:00"/>
    <s v="Yes"/>
    <s v="X Facilities-Florida"/>
    <s v="Facilities Maintenance"/>
  </r>
  <r>
    <s v="SYS-AP"/>
    <s v="3000"/>
    <s v="FLJE00018487"/>
    <s v="CF10-FC300-7830-8870"/>
    <s v="CF10"/>
    <s v="FC300"/>
    <s v="7830"/>
    <x v="1"/>
    <s v=""/>
    <n v="205"/>
    <x v="19"/>
    <x v="2"/>
    <s v="2299"/>
    <s v="FVO0038925"/>
    <d v="2008-01-08T00:00:00"/>
    <d v="2008-01-09T00:00:00"/>
    <s v="Yes"/>
    <s v="X Facilities-Florida"/>
    <s v="Facilities Maintenance"/>
  </r>
  <r>
    <s v="SYS-AP"/>
    <s v="3000"/>
    <s v="FLJE00019459"/>
    <s v="CF20-FC300-7830-8930"/>
    <s v="CF20"/>
    <s v="FC300"/>
    <s v="7830"/>
    <x v="0"/>
    <s v=""/>
    <n v="176"/>
    <x v="5"/>
    <x v="2"/>
    <s v="4512"/>
    <s v="FVO0040970"/>
    <d v="2008-04-08T00:00:00"/>
    <d v="2008-04-08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.52"/>
    <x v="54"/>
    <x v="2"/>
    <s v=""/>
    <s v="JRNL00031420"/>
    <d v="2008-08-31T00:00:00"/>
    <d v="2008-09-04T00:00:00"/>
    <s v="Yes"/>
    <s v="X Facilities-Florida"/>
    <s v="Facilities Maintenance"/>
  </r>
  <r>
    <s v="SYS-AP"/>
    <s v="3000"/>
    <s v="JRNL00032828"/>
    <s v="CF10-FC300-7830-8910"/>
    <s v="CF10"/>
    <s v="FC300"/>
    <s v="7830"/>
    <x v="2"/>
    <s v=""/>
    <n v="2165.48"/>
    <x v="181"/>
    <x v="14"/>
    <s v="082464"/>
    <s v="VO012287"/>
    <d v="2008-09-23T00:00:00"/>
    <d v="2008-09-23T00:00:00"/>
    <s v="Yes"/>
    <s v="X Facilities-Florida"/>
    <s v="Facilities Maintenance"/>
  </r>
  <r>
    <s v="SYS-AP"/>
    <s v="3000"/>
    <s v="JRNL00025641"/>
    <s v="CF10-FC300-7830-8930"/>
    <s v="CF10"/>
    <s v="FC300"/>
    <s v="7830"/>
    <x v="0"/>
    <s v=""/>
    <n v="75"/>
    <x v="2"/>
    <x v="0"/>
    <s v="4549"/>
    <s v="VO001459"/>
    <d v="2008-05-31T00:00:00"/>
    <d v="2008-06-02T00:00:00"/>
    <s v="Yes"/>
    <s v="X Facilities-Florida"/>
    <s v="Facilities Maintenance"/>
  </r>
  <r>
    <s v="SYS-AP"/>
    <s v="3000"/>
    <s v="FLJE00019485"/>
    <s v="CF10-FC300-7830-8870"/>
    <s v="CF10"/>
    <s v="FC300"/>
    <s v="7830"/>
    <x v="1"/>
    <s v=""/>
    <n v="69.45"/>
    <x v="100"/>
    <x v="2"/>
    <s v="S1079AC1"/>
    <s v="FVO0041085"/>
    <d v="2008-04-14T00:00:00"/>
    <d v="2008-04-14T00:00:00"/>
    <s v="Yes"/>
    <s v="X Facilities-Florida"/>
    <s v="Facilities Maintenance"/>
  </r>
  <r>
    <s v="E4SE-ADJ"/>
    <s v="CU00"/>
    <s v="JRNL00037172"/>
    <s v="CF10-FC300-7830-8870"/>
    <s v="CF10"/>
    <s v="FC300"/>
    <s v="7830"/>
    <x v="1"/>
    <s v=""/>
    <n v="15.16"/>
    <x v="182"/>
    <x v="2"/>
    <s v=""/>
    <s v="JRNL00037172"/>
    <d v="2008-11-30T00:00:00"/>
    <d v="2008-12-02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1.51"/>
    <x v="183"/>
    <x v="2"/>
    <s v=""/>
    <s v="JRNL00038749"/>
    <d v="2008-12-31T00:00:00"/>
    <d v="2009-01-06T00:00:00"/>
    <s v="Yes"/>
    <s v="X Facilities-Florida"/>
    <s v="Facilities Maintenance"/>
  </r>
  <r>
    <s v="SYS-AP"/>
    <s v="3000"/>
    <s v="FLJE00019477"/>
    <s v="CF10-FC300-7830-8930"/>
    <s v="CF10"/>
    <s v="FC300"/>
    <s v="7830"/>
    <x v="0"/>
    <s v=""/>
    <n v="1508"/>
    <x v="5"/>
    <x v="2"/>
    <s v="4521"/>
    <s v="FVO0041062"/>
    <d v="2008-04-10T00:00:00"/>
    <d v="2008-04-10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1581.4"/>
    <x v="74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237.21"/>
    <x v="74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1420"/>
    <s v="CF10-FC300-7830-8870"/>
    <s v="CF10"/>
    <s v="FC300"/>
    <s v="7830"/>
    <x v="1"/>
    <s v=""/>
    <n v="5851.18"/>
    <x v="74"/>
    <x v="2"/>
    <s v=""/>
    <s v="JRNL00031420"/>
    <d v="2008-08-31T00:00:00"/>
    <d v="2008-09-04T00:00:00"/>
    <s v="Yes"/>
    <s v="X Facilities-Florida"/>
    <s v="Facilities Maintenance"/>
  </r>
  <r>
    <s v="E4SE-ADJ"/>
    <s v="CU00"/>
    <s v="JRNL00035203"/>
    <s v="CF10-FC300-7830-8870"/>
    <s v="CF10"/>
    <s v="FC300"/>
    <s v="7830"/>
    <x v="1"/>
    <s v=""/>
    <n v="44.83"/>
    <x v="86"/>
    <x v="2"/>
    <s v=""/>
    <s v="JRNL00035203"/>
    <d v="2008-10-31T00:00:00"/>
    <d v="2008-11-04T00:00:00"/>
    <s v="Yes"/>
    <s v="X Facilities-Florida"/>
    <s v="Facilities Maintenance"/>
  </r>
  <r>
    <s v="SYS-AP"/>
    <s v="3000"/>
    <s v="JRNL00030628"/>
    <s v="CF10-FC300-7830-8870"/>
    <s v="CF10"/>
    <s v="FC300"/>
    <s v="7830"/>
    <x v="1"/>
    <s v=""/>
    <n v="18.11"/>
    <x v="184"/>
    <x v="17"/>
    <s v="60353225048 0808"/>
    <s v="VO008896"/>
    <d v="2008-08-18T00:00:00"/>
    <d v="2008-08-19T00:00:00"/>
    <s v="Yes"/>
    <s v="X Facilities-Florida"/>
    <s v="Facilities Maintenance"/>
  </r>
  <r>
    <s v="SYS-AP"/>
    <s v="3000"/>
    <s v="JRNL00037317"/>
    <s v="CF10-FC300-7830-8910"/>
    <s v="CF10"/>
    <s v="FC300"/>
    <s v="7830"/>
    <x v="2"/>
    <s v=""/>
    <n v="1350"/>
    <x v="185"/>
    <x v="1"/>
    <s v="2449"/>
    <s v="VO019625"/>
    <d v="2008-12-03T00:00:00"/>
    <d v="2008-12-03T00:00:00"/>
    <s v="Yes"/>
    <s v="X Facilities-Florida"/>
    <s v="Facilities Maintenance"/>
  </r>
  <r>
    <s v="CF-ACCR"/>
    <s v="3000"/>
    <s v="FLJE00019372"/>
    <s v="CF10-FC300-7830-8930"/>
    <s v="CF10"/>
    <s v="FC300"/>
    <s v="7830"/>
    <x v="0"/>
    <s v=""/>
    <n v="2292"/>
    <x v="186"/>
    <x v="2"/>
    <s v=""/>
    <s v="FLJE00019372"/>
    <d v="2008-03-31T00:00:00"/>
    <d v="2008-04-07T00:00:00"/>
    <s v="Yes"/>
    <s v="X Facilities-Florida"/>
    <s v="Facilities Maintenance"/>
  </r>
  <r>
    <s v="CF-ACCR"/>
    <s v="3000"/>
    <s v="FLJE00019443"/>
    <s v="CF10-FC300-7830-8930"/>
    <s v="CF10"/>
    <s v="FC300"/>
    <s v="7830"/>
    <x v="0"/>
    <s v=""/>
    <n v="-2292"/>
    <x v="186"/>
    <x v="2"/>
    <s v=""/>
    <s v="FLJE00019372"/>
    <d v="2008-04-30T00:00:00"/>
    <d v="2008-04-07T00:00:00"/>
    <s v="Yes"/>
    <s v="X Facilities-Florida"/>
    <s v="Facilities Maintenance"/>
  </r>
  <r>
    <s v="E4SE-ADJ"/>
    <s v="CU00"/>
    <s v="JRNL00038749"/>
    <s v="CF10-FC300-7830-8920"/>
    <s v="CF10"/>
    <s v="FC300"/>
    <s v="7830"/>
    <x v="5"/>
    <s v=""/>
    <n v="15.12"/>
    <x v="187"/>
    <x v="2"/>
    <s v=""/>
    <s v="JRNL00038749"/>
    <d v="2008-12-31T00:00:00"/>
    <d v="2009-01-06T00:00:00"/>
    <s v="Yes"/>
    <s v="X Facilities-Florida"/>
    <s v="Facilities Maintenance"/>
  </r>
  <r>
    <s v="SYS-AP"/>
    <s v="3000"/>
    <s v="FLJE00019628"/>
    <s v="CF10-FC300-7830-8870"/>
    <s v="CF10"/>
    <s v="FC300"/>
    <s v="7830"/>
    <x v="1"/>
    <s v=""/>
    <n v="253.1"/>
    <x v="188"/>
    <x v="2"/>
    <s v="D10298"/>
    <s v="FVO0041563"/>
    <d v="2008-04-30T00:00:00"/>
    <d v="2008-05-02T00:00:00"/>
    <s v="Yes"/>
    <s v="X Facilities-Florida"/>
    <s v="Facilities Maintenance"/>
  </r>
  <r>
    <s v="E4SE-ADJ"/>
    <s v="CU00"/>
    <s v="JRNL00033550"/>
    <s v="CF10-FC300-7830-8870"/>
    <s v="CF10"/>
    <s v="FC300"/>
    <s v="7830"/>
    <x v="1"/>
    <s v=""/>
    <n v="190.38"/>
    <x v="51"/>
    <x v="2"/>
    <s v=""/>
    <s v="JRNL00033550"/>
    <d v="2008-09-30T00:00:00"/>
    <d v="2008-10-06T00:00:00"/>
    <s v="Yes"/>
    <s v="X Facilities-Florida"/>
    <s v="Facilities Maintenance"/>
  </r>
  <r>
    <s v="E4SE-ADJ"/>
    <s v="CU00"/>
    <s v="JRNL00033550"/>
    <s v="CF10-FC300-7830-8870"/>
    <s v="CF10"/>
    <s v="FC300"/>
    <s v="7830"/>
    <x v="1"/>
    <s v=""/>
    <n v="95.19"/>
    <x v="51"/>
    <x v="2"/>
    <s v=""/>
    <s v="JRNL00033550"/>
    <d v="2008-09-30T00:00:00"/>
    <d v="2008-10-06T00:00:00"/>
    <s v="Yes"/>
    <s v="X Facilities-Florida"/>
    <s v="Facilities Maintenance"/>
  </r>
  <r>
    <s v="SYS-AP"/>
    <s v="3000"/>
    <s v="JRNL00031019"/>
    <s v="CF10-FC300-7830-8930"/>
    <s v="CF10"/>
    <s v="FC300"/>
    <s v="7830"/>
    <x v="0"/>
    <s v=""/>
    <n v="5885"/>
    <x v="189"/>
    <x v="0"/>
    <s v="4637"/>
    <s v="VO009849"/>
    <d v="2008-08-27T00:00:00"/>
    <d v="2008-08-27T00:00:00"/>
    <s v="Yes"/>
    <s v="X Facilities-Florida"/>
    <s v="Facilities Maintenance"/>
  </r>
  <r>
    <s v="SYS-AP"/>
    <s v="3000"/>
    <s v="JRNL00035159"/>
    <s v="CF10-FC300-7830-8930"/>
    <s v="CF10"/>
    <s v="FC300"/>
    <s v="7830"/>
    <x v="0"/>
    <s v=""/>
    <n v="25"/>
    <x v="190"/>
    <x v="0"/>
    <s v="4705"/>
    <s v="VO016594"/>
    <d v="2008-10-31T00:00:00"/>
    <d v="2008-11-03T00:00:00"/>
    <s v="Yes"/>
    <s v="X Facilities-Florida"/>
    <s v="Facilities Maintenance"/>
  </r>
  <r>
    <s v="SYS-AP"/>
    <s v="3000"/>
    <s v="JRNL00030724"/>
    <s v="CF10-FC300-7830-8930"/>
    <s v="CF10"/>
    <s v="FC300"/>
    <s v="7830"/>
    <x v="0"/>
    <s v=""/>
    <n v="19"/>
    <x v="191"/>
    <x v="0"/>
    <s v="4627"/>
    <s v="VO009121"/>
    <d v="2008-08-19T00:00:00"/>
    <d v="2008-08-20T00:00:00"/>
    <s v="Yes"/>
    <s v="X Facilities-Florida"/>
    <s v="Facilities Maintenance"/>
  </r>
  <r>
    <s v="SYS-AP"/>
    <s v="3000"/>
    <s v="JRNL00030724"/>
    <s v="CF10-FC300-7830-8930"/>
    <s v="CF10"/>
    <s v="FC300"/>
    <s v="7830"/>
    <x v="0"/>
    <s v=""/>
    <n v="247"/>
    <x v="191"/>
    <x v="0"/>
    <s v="4627"/>
    <s v="VO009121"/>
    <d v="2008-08-19T00:00:00"/>
    <d v="2008-08-20T00:00:00"/>
    <s v="Yes"/>
    <s v="X Facilities-Florida"/>
    <s v="Facilities Maintenance"/>
  </r>
  <r>
    <s v="SYS-AP"/>
    <s v="3000"/>
    <s v="JRNL00037240"/>
    <s v="CF10-FC300-7830-8910"/>
    <s v="CF10"/>
    <s v="FC300"/>
    <s v="7830"/>
    <x v="2"/>
    <s v=""/>
    <n v="1415"/>
    <x v="192"/>
    <x v="1"/>
    <s v="2446"/>
    <s v="VO019509"/>
    <d v="2008-12-03T00:00:00"/>
    <d v="2008-12-03T00:00:00"/>
    <s v="Yes"/>
    <s v="X Facilities-Florida"/>
    <s v="Facilities Maintenance"/>
  </r>
  <r>
    <s v="SYS-AP"/>
    <s v="3000"/>
    <s v="JRNL00030459"/>
    <s v="CF20-FC300-7830-8930"/>
    <s v="CF20"/>
    <s v="FC300"/>
    <s v="7830"/>
    <x v="0"/>
    <s v=""/>
    <n v="758.03"/>
    <x v="193"/>
    <x v="0"/>
    <s v="4625"/>
    <s v="VO008562"/>
    <d v="2008-08-13T00:00:00"/>
    <d v="2008-08-13T00:00:00"/>
    <s v="Yes"/>
    <s v="X Facilities-Florida"/>
    <s v="Facilities Maintenance"/>
  </r>
  <r>
    <s v="SYS-AP"/>
    <s v="3000"/>
    <s v="JRNL00034747"/>
    <s v="CF10-FC300-7830-8930"/>
    <s v="CF10"/>
    <s v="FC300"/>
    <s v="7830"/>
    <x v="0"/>
    <s v=""/>
    <n v="760"/>
    <x v="194"/>
    <x v="0"/>
    <s v="4677"/>
    <s v="VO015335"/>
    <d v="2008-10-22T00:00:00"/>
    <d v="2008-10-22T00:00:00"/>
    <s v="Yes"/>
    <s v="X Facilities-Florida"/>
    <s v="Facilities Maintenance"/>
  </r>
  <r>
    <s v="SYS-AP"/>
    <s v="3000"/>
    <s v="JRNL00037240"/>
    <s v="CF10-FC300-7830-8900"/>
    <s v="CF10"/>
    <s v="FC300"/>
    <s v="7830"/>
    <x v="3"/>
    <s v=""/>
    <n v="1500"/>
    <x v="195"/>
    <x v="1"/>
    <s v="2450"/>
    <s v="VO019512"/>
    <d v="2008-12-03T00:00:00"/>
    <d v="2008-12-03T00:00:00"/>
    <s v="Yes"/>
    <s v="X Facilities-Florida"/>
    <s v="Facilities Maintenance"/>
  </r>
  <r>
    <s v="SYS-AP"/>
    <s v="3000"/>
    <s v="JRNL00030376"/>
    <s v="CF10-FC300-7830-8910"/>
    <s v="CF10"/>
    <s v="FC300"/>
    <s v="7830"/>
    <x v="2"/>
    <s v=""/>
    <n v="106.34"/>
    <x v="196"/>
    <x v="18"/>
    <s v="56277"/>
    <s v="VO008454"/>
    <d v="2008-08-11T00:00:00"/>
    <d v="2008-08-12T00:00:00"/>
    <s v="Yes"/>
    <s v="X Facilities-Florida"/>
    <s v="Facilities Maintenance"/>
  </r>
  <r>
    <s v="SYS-AP"/>
    <s v="3000"/>
    <s v="JRNL00030376"/>
    <s v="CF10-FC300-7830-8900"/>
    <s v="CF10"/>
    <s v="FC300"/>
    <s v="7830"/>
    <x v="3"/>
    <s v=""/>
    <n v="106.34"/>
    <x v="196"/>
    <x v="18"/>
    <s v="56277"/>
    <s v="VO008454"/>
    <d v="2008-08-11T00:00:00"/>
    <d v="2008-08-12T00:00:00"/>
    <s v="Yes"/>
    <s v="X Facilities-Florida"/>
    <s v="Facilities Maintenance"/>
  </r>
  <r>
    <s v="SYS-AP"/>
    <s v="3000"/>
    <s v="JRNL00030376"/>
    <s v="CF10-FC300-7830-8890"/>
    <s v="CF10"/>
    <s v="FC300"/>
    <s v="7830"/>
    <x v="4"/>
    <s v=""/>
    <n v="106.34"/>
    <x v="196"/>
    <x v="18"/>
    <s v="56277"/>
    <s v="VO008454"/>
    <d v="2008-08-11T00:00:00"/>
    <d v="2008-08-12T00:00:00"/>
    <s v="Yes"/>
    <s v="X Facilities-Florida"/>
    <s v="Facilities Maintenanc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E3:F11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1"/>
        <item x="4"/>
        <item x="5"/>
        <item x="0"/>
        <item x="3"/>
        <item x="6"/>
        <item t="default"/>
      </items>
    </pivotField>
    <pivotField showAll="0"/>
    <pivotField dataField="1" numFmtId="164"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 of Amount" fld="9" baseField="0" baseItem="0" numFmtId="44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2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Row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numFmtId="164" showAll="0">
      <items count="2805">
        <item x="814"/>
        <item x="1059"/>
        <item x="664"/>
        <item x="614"/>
        <item x="1947"/>
        <item x="2248"/>
        <item x="569"/>
        <item x="887"/>
        <item x="948"/>
        <item x="941"/>
        <item x="2497"/>
        <item x="676"/>
        <item x="400"/>
        <item x="659"/>
        <item x="484"/>
        <item x="1073"/>
        <item x="657"/>
        <item x="1122"/>
        <item x="663"/>
        <item x="485"/>
        <item x="1148"/>
        <item x="940"/>
        <item x="1081"/>
        <item x="992"/>
        <item x="1155"/>
        <item x="962"/>
        <item x="991"/>
        <item x="596"/>
        <item x="1162"/>
        <item x="356"/>
        <item x="1109"/>
        <item x="951"/>
        <item x="952"/>
        <item x="2263"/>
        <item x="481"/>
        <item x="1348"/>
        <item x="612"/>
        <item x="873"/>
        <item x="2016"/>
        <item x="2267"/>
        <item x="2219"/>
        <item x="1717"/>
        <item x="1708"/>
        <item x="2269"/>
        <item x="1149"/>
        <item x="1966"/>
        <item x="1718"/>
        <item x="1716"/>
        <item x="883"/>
        <item x="2270"/>
        <item x="2102"/>
        <item x="2244"/>
        <item x="595"/>
        <item x="947"/>
        <item x="2241"/>
        <item x="2272"/>
        <item x="394"/>
        <item x="1783"/>
        <item x="1812"/>
        <item x="2157"/>
        <item x="2223"/>
        <item x="2071"/>
        <item x="1025"/>
        <item x="1028"/>
        <item x="1146"/>
        <item x="482"/>
        <item x="383"/>
        <item x="1838"/>
        <item x="1133"/>
        <item x="671"/>
        <item x="1782"/>
        <item x="954"/>
        <item x="886"/>
        <item x="937"/>
        <item x="660"/>
        <item x="888"/>
        <item x="586"/>
        <item x="1110"/>
        <item x="2273"/>
        <item x="680"/>
        <item x="1032"/>
        <item x="419"/>
        <item x="1072"/>
        <item x="2607"/>
        <item x="1131"/>
        <item x="585"/>
        <item x="1101"/>
        <item x="486"/>
        <item x="1544"/>
        <item x="382"/>
        <item x="2068"/>
        <item x="2741"/>
        <item x="2794"/>
        <item x="1654"/>
        <item x="613"/>
        <item x="1070"/>
        <item x="1968"/>
        <item x="1474"/>
        <item x="681"/>
        <item x="945"/>
        <item x="2175"/>
        <item x="1739"/>
        <item x="1026"/>
        <item x="809"/>
        <item x="568"/>
        <item x="2264"/>
        <item x="1120"/>
        <item x="1084"/>
        <item x="1147"/>
        <item x="488"/>
        <item x="2780"/>
        <item x="2688"/>
        <item x="1685"/>
        <item x="2226"/>
        <item x="1156"/>
        <item x="2154"/>
        <item x="483"/>
        <item x="819"/>
        <item x="373"/>
        <item x="949"/>
        <item x="487"/>
        <item x="257"/>
        <item x="1071"/>
        <item x="872"/>
        <item x="2153"/>
        <item x="1807"/>
        <item x="69"/>
        <item x="384"/>
        <item x="1074"/>
        <item x="825"/>
        <item x="427"/>
        <item x="380"/>
        <item x="1965"/>
        <item x="990"/>
        <item x="946"/>
        <item x="1656"/>
        <item x="943"/>
        <item x="1060"/>
        <item x="1108"/>
        <item x="891"/>
        <item x="71"/>
        <item x="2149"/>
        <item x="2516"/>
        <item x="732"/>
        <item x="832"/>
        <item x="1781"/>
        <item x="584"/>
        <item x="260"/>
        <item x="2249"/>
        <item x="1526"/>
        <item x="2067"/>
        <item x="2568"/>
        <item x="381"/>
        <item x="2222"/>
        <item x="1946"/>
        <item x="1118"/>
        <item x="246"/>
        <item x="1225"/>
        <item x="1082"/>
        <item x="1653"/>
        <item x="1655"/>
        <item x="428"/>
        <item x="70"/>
        <item x="1075"/>
        <item x="2543"/>
        <item x="953"/>
        <item x="426"/>
        <item x="2252"/>
        <item x="1119"/>
        <item x="1967"/>
        <item x="2397"/>
        <item x="245"/>
        <item x="1493"/>
        <item x="1852"/>
        <item x="2059"/>
        <item x="874"/>
        <item x="1876"/>
        <item x="1226"/>
        <item x="2298"/>
        <item x="421"/>
        <item x="10"/>
        <item x="1473"/>
        <item x="588"/>
        <item x="1506"/>
        <item x="1501"/>
        <item x="2592"/>
        <item x="256"/>
        <item x="422"/>
        <item x="1714"/>
        <item x="62"/>
        <item x="1069"/>
        <item x="2240"/>
        <item x="1121"/>
        <item x="2260"/>
        <item x="881"/>
        <item x="1756"/>
        <item x="372"/>
        <item x="587"/>
        <item x="661"/>
        <item x="1941"/>
        <item x="1350"/>
        <item x="66"/>
        <item x="425"/>
        <item x="94"/>
        <item x="724"/>
        <item x="405"/>
        <item x="936"/>
        <item x="1061"/>
        <item x="950"/>
        <item x="938"/>
        <item x="249"/>
        <item x="1167"/>
        <item x="388"/>
        <item x="1505"/>
        <item x="2011"/>
        <item x="2012"/>
        <item x="11"/>
        <item x="21"/>
        <item x="1250"/>
        <item x="1095"/>
        <item x="1937"/>
        <item x="989"/>
        <item x="1134"/>
        <item x="1773"/>
        <item x="2158"/>
        <item x="2229"/>
        <item x="2494"/>
        <item x="255"/>
        <item x="1230"/>
        <item x="1823"/>
        <item x="658"/>
        <item x="1790"/>
        <item x="2072"/>
        <item x="2396"/>
        <item x="2010"/>
        <item x="2802"/>
        <item x="2685"/>
        <item x="890"/>
        <item x="831"/>
        <item x="1057"/>
        <item x="693"/>
        <item x="2384"/>
        <item x="1497"/>
        <item x="252"/>
        <item x="2258"/>
        <item x="2217"/>
        <item x="60"/>
        <item x="876"/>
        <item x="1129"/>
        <item x="2713"/>
        <item x="935"/>
        <item x="1569"/>
        <item x="1212"/>
        <item x="1859"/>
        <item x="1368"/>
        <item x="1213"/>
        <item x="1214"/>
        <item x="45"/>
        <item x="2271"/>
        <item x="1132"/>
        <item x="1715"/>
        <item x="1471"/>
        <item x="2385"/>
        <item x="2720"/>
        <item x="866"/>
        <item x="2056"/>
        <item x="254"/>
        <item x="1223"/>
        <item x="2159"/>
        <item x="669"/>
        <item x="1366"/>
        <item x="1626"/>
        <item x="2224"/>
        <item x="2520"/>
        <item x="68"/>
        <item x="1128"/>
        <item x="2515"/>
        <item x="174"/>
        <item x="2155"/>
        <item x="1813"/>
        <item x="1290"/>
        <item x="253"/>
        <item x="1125"/>
        <item x="151"/>
        <item x="591"/>
        <item x="2057"/>
        <item x="2197"/>
        <item x="892"/>
        <item x="1396"/>
        <item x="2496"/>
        <item x="2295"/>
        <item x="1681"/>
        <item x="1943"/>
        <item x="489"/>
        <item x="1083"/>
        <item x="781"/>
        <item x="737"/>
        <item x="2522"/>
        <item x="665"/>
        <item x="808"/>
        <item x="2259"/>
        <item x="61"/>
        <item x="1553"/>
        <item x="1936"/>
        <item x="1065"/>
        <item x="2563"/>
        <item x="251"/>
        <item x="2719"/>
        <item x="1515"/>
        <item x="2706"/>
        <item x="131"/>
        <item x="1130"/>
        <item x="2225"/>
        <item x="154"/>
        <item x="1537"/>
        <item x="647"/>
        <item x="2509"/>
        <item x="2581"/>
        <item x="379"/>
        <item x="1810"/>
        <item x="1217"/>
        <item x="1740"/>
        <item x="1788"/>
        <item x="958"/>
        <item x="822"/>
        <item x="1980"/>
        <item x="1628"/>
        <item x="1367"/>
        <item x="1906"/>
        <item x="31"/>
        <item x="2291"/>
        <item x="420"/>
        <item x="1625"/>
        <item x="2743"/>
        <item x="1097"/>
        <item x="1728"/>
        <item x="1627"/>
        <item x="1850"/>
        <item x="889"/>
        <item x="922"/>
        <item x="1291"/>
        <item x="2156"/>
        <item x="1058"/>
        <item x="2521"/>
        <item x="2782"/>
        <item x="2785"/>
        <item x="1938"/>
        <item x="2703"/>
        <item x="1096"/>
        <item x="2187"/>
        <item x="2227"/>
        <item x="2221"/>
        <item x="2253"/>
        <item x="2163"/>
        <item x="2395"/>
        <item x="986"/>
        <item x="2247"/>
        <item x="2393"/>
        <item x="2242"/>
        <item x="995"/>
        <item x="823"/>
        <item x="2658"/>
        <item x="2803"/>
        <item x="1499"/>
        <item x="2608"/>
        <item x="1260"/>
        <item x="1535"/>
        <item x="1365"/>
        <item x="2383"/>
        <item x="1477"/>
        <item x="934"/>
        <item x="1160"/>
        <item x="84"/>
        <item x="1599"/>
        <item x="2189"/>
        <item x="1240"/>
        <item x="2589"/>
        <item x="2591"/>
        <item x="2590"/>
        <item x="2077"/>
        <item x="2218"/>
        <item x="2552"/>
        <item x="2394"/>
        <item x="2495"/>
        <item x="985"/>
        <item x="1159"/>
        <item x="63"/>
        <item x="1540"/>
        <item x="1062"/>
        <item x="2723"/>
        <item x="2582"/>
        <item x="1218"/>
        <item x="1539"/>
        <item x="1033"/>
        <item x="2781"/>
        <item x="24"/>
        <item x="27"/>
        <item x="2150"/>
        <item x="2518"/>
        <item x="1410"/>
        <item x="2707"/>
        <item x="2580"/>
        <item x="1503"/>
        <item x="2686"/>
        <item x="1901"/>
        <item x="988"/>
        <item x="1268"/>
        <item x="2569"/>
        <item x="1204"/>
        <item x="2490"/>
        <item x="2281"/>
        <item x="1228"/>
        <item x="966"/>
        <item x="2188"/>
        <item x="2474"/>
        <item x="2684"/>
        <item x="2744"/>
        <item x="1219"/>
        <item x="670"/>
        <item x="2290"/>
        <item x="1316"/>
        <item x="2786"/>
        <item x="155"/>
        <item x="2721"/>
        <item x="1344"/>
        <item x="1541"/>
        <item x="1346"/>
        <item x="1582"/>
        <item x="1979"/>
        <item x="0"/>
        <item x="2787"/>
        <item x="1231"/>
        <item x="812"/>
        <item x="987"/>
        <item x="1216"/>
        <item x="882"/>
        <item x="1392"/>
        <item x="2772"/>
        <item x="2783"/>
        <item x="258"/>
        <item x="247"/>
        <item x="875"/>
        <item x="2595"/>
        <item x="1273"/>
        <item x="2504"/>
        <item x="1851"/>
        <item x="1547"/>
        <item x="2705"/>
        <item x="1158"/>
        <item x="28"/>
        <item x="878"/>
        <item x="1570"/>
        <item x="1542"/>
        <item x="248"/>
        <item x="1546"/>
        <item x="1502"/>
        <item x="1536"/>
        <item x="1023"/>
        <item x="880"/>
        <item x="1451"/>
        <item x="1449"/>
        <item x="2597"/>
        <item x="1405"/>
        <item x="2565"/>
        <item x="1262"/>
        <item x="1261"/>
        <item x="104"/>
        <item x="2228"/>
        <item x="2210"/>
        <item x="2445"/>
        <item x="2243"/>
        <item x="1345"/>
        <item x="64"/>
        <item x="906"/>
        <item x="1538"/>
        <item x="113"/>
        <item x="944"/>
        <item x="2215"/>
        <item x="2704"/>
        <item x="2689"/>
        <item x="2220"/>
        <item x="1063"/>
        <item x="2774"/>
        <item x="259"/>
        <item x="2526"/>
        <item x="2596"/>
        <item x="2161"/>
        <item x="2070"/>
        <item x="1064"/>
        <item x="2564"/>
        <item x="2493"/>
        <item x="2657"/>
        <item x="1343"/>
        <item x="2605"/>
        <item x="46"/>
        <item x="2246"/>
        <item x="2423"/>
        <item x="2773"/>
        <item x="2728"/>
        <item x="1404"/>
        <item x="1997"/>
        <item x="1312"/>
        <item x="175"/>
        <item x="2544"/>
        <item x="682"/>
        <item x="65"/>
        <item x="2673"/>
        <item x="250"/>
        <item x="2562"/>
        <item x="2722"/>
        <item x="239"/>
        <item x="2567"/>
        <item x="984"/>
        <item x="2279"/>
        <item x="2702"/>
        <item x="2775"/>
        <item x="2566"/>
        <item x="2471"/>
        <item x="2762"/>
        <item x="244"/>
        <item x="47"/>
        <item x="73"/>
        <item x="1006"/>
        <item x="2776"/>
        <item x="828"/>
        <item x="2777"/>
        <item x="1469"/>
        <item x="789"/>
        <item x="2216"/>
        <item x="695"/>
        <item x="2198"/>
        <item x="2551"/>
        <item x="2519"/>
        <item x="2753"/>
        <item x="2611"/>
        <item x="1016"/>
        <item x="1446"/>
        <item x="2757"/>
        <item x="2667"/>
        <item x="2747"/>
        <item x="2337"/>
        <item x="2237"/>
        <item x="1010"/>
        <item x="2256"/>
        <item x="1012"/>
        <item x="2536"/>
        <item x="1298"/>
        <item x="2137"/>
        <item x="1190"/>
        <item x="1454"/>
        <item x="2558"/>
        <item x="1591"/>
        <item x="2499"/>
        <item x="2106"/>
        <item x="1004"/>
        <item x="2570"/>
        <item x="2578"/>
        <item x="1008"/>
        <item x="2538"/>
        <item x="1438"/>
        <item x="2123"/>
        <item x="2211"/>
        <item x="1749"/>
        <item x="2542"/>
        <item x="2129"/>
        <item x="2648"/>
        <item x="1011"/>
        <item x="116"/>
        <item x="1494"/>
        <item x="2748"/>
        <item x="2233"/>
        <item x="2660"/>
        <item x="1363"/>
        <item x="2232"/>
        <item x="1337"/>
        <item x="2662"/>
        <item x="2209"/>
        <item x="2407"/>
        <item x="2755"/>
        <item x="1481"/>
        <item x="2502"/>
        <item x="1014"/>
        <item x="2503"/>
        <item x="2096"/>
        <item x="1443"/>
        <item x="1013"/>
        <item x="1491"/>
        <item x="2439"/>
        <item x="2754"/>
        <item x="1738"/>
        <item x="2647"/>
        <item x="2669"/>
        <item x="2740"/>
        <item x="2665"/>
        <item x="2644"/>
        <item x="217"/>
        <item x="2254"/>
        <item x="697"/>
        <item x="1233"/>
        <item x="2083"/>
        <item x="1294"/>
        <item x="1267"/>
        <item x="2587"/>
        <item x="2546"/>
        <item x="2547"/>
        <item x="1465"/>
        <item x="970"/>
        <item x="1003"/>
        <item x="1826"/>
        <item x="242"/>
        <item x="2716"/>
        <item x="122"/>
        <item x="1243"/>
        <item x="2541"/>
        <item x="2466"/>
        <item x="1183"/>
        <item x="2554"/>
        <item x="1883"/>
        <item x="2695"/>
        <item x="2763"/>
        <item x="2130"/>
        <item x="2112"/>
        <item x="2760"/>
        <item x="2540"/>
        <item x="2148"/>
        <item x="2530"/>
        <item x="1050"/>
        <item x="1186"/>
        <item x="2452"/>
        <item x="2368"/>
        <item x="2453"/>
        <item x="2572"/>
        <item x="2654"/>
        <item x="2109"/>
        <item x="2548"/>
        <item x="2750"/>
        <item x="2365"/>
        <item x="166"/>
        <item x="1779"/>
        <item x="34"/>
        <item x="1423"/>
        <item x="224"/>
        <item x="158"/>
        <item x="2110"/>
        <item x="2659"/>
        <item x="2239"/>
        <item x="2255"/>
        <item x="2737"/>
        <item x="772"/>
        <item x="2138"/>
        <item x="1750"/>
        <item x="2725"/>
        <item x="2115"/>
        <item x="2377"/>
        <item x="2500"/>
        <item x="2082"/>
        <item x="2640"/>
        <item x="1466"/>
        <item x="975"/>
        <item x="980"/>
        <item x="1354"/>
        <item x="2349"/>
        <item x="1427"/>
        <item x="708"/>
        <item x="1086"/>
        <item x="2717"/>
        <item x="972"/>
        <item x="2122"/>
        <item x="2653"/>
        <item x="999"/>
        <item x="694"/>
        <item x="1191"/>
        <item x="2549"/>
        <item x="1005"/>
        <item x="2166"/>
        <item x="2676"/>
        <item x="1455"/>
        <item x="1482"/>
        <item x="1105"/>
        <item x="1209"/>
        <item x="2791"/>
        <item x="1237"/>
        <item x="2483"/>
        <item x="2487"/>
        <item x="1238"/>
        <item x="1283"/>
        <item x="1195"/>
        <item x="1235"/>
        <item x="2424"/>
        <item x="1356"/>
        <item x="2208"/>
        <item x="2151"/>
        <item x="1778"/>
        <item x="2195"/>
        <item x="2537"/>
        <item x="2507"/>
        <item x="1331"/>
        <item x="1305"/>
        <item x="505"/>
        <item x="2683"/>
        <item x="2376"/>
        <item x="2143"/>
        <item x="2535"/>
        <item x="1777"/>
        <item x="26"/>
        <item x="25"/>
        <item x="1254"/>
        <item x="20"/>
        <item x="19"/>
        <item x="2442"/>
        <item x="1192"/>
        <item x="2710"/>
        <item x="2095"/>
        <item x="2327"/>
        <item x="2333"/>
        <item x="1307"/>
        <item x="2532"/>
        <item x="1332"/>
        <item x="1490"/>
        <item x="2236"/>
        <item x="2675"/>
        <item x="2111"/>
        <item x="2513"/>
        <item x="1463"/>
        <item x="2169"/>
        <item x="2573"/>
        <item x="1187"/>
        <item x="2432"/>
        <item x="42"/>
        <item x="2181"/>
        <item x="2185"/>
        <item x="1007"/>
        <item x="38"/>
        <item x="2136"/>
        <item x="218"/>
        <item x="2733"/>
        <item x="1492"/>
        <item x="2107"/>
        <item x="1362"/>
        <item x="2508"/>
        <item x="2715"/>
        <item x="2101"/>
        <item x="2133"/>
        <item x="2408"/>
        <item x="2637"/>
        <item x="2661"/>
        <item x="2756"/>
        <item x="2575"/>
        <item x="2235"/>
        <item x="2401"/>
        <item x="631"/>
        <item x="1445"/>
        <item x="1573"/>
        <item x="1464"/>
        <item x="2142"/>
        <item x="2462"/>
        <item x="2119"/>
        <item x="1244"/>
        <item x="1586"/>
        <item x="1189"/>
        <item x="1439"/>
        <item x="2482"/>
        <item x="2446"/>
        <item x="2646"/>
        <item x="2403"/>
        <item x="1448"/>
        <item x="2178"/>
        <item x="2257"/>
        <item x="971"/>
        <item x="2768"/>
        <item x="1009"/>
        <item x="226"/>
        <item x="2416"/>
        <item x="187"/>
        <item x="1587"/>
        <item x="2545"/>
        <item x="2714"/>
        <item x="2724"/>
        <item x="2193"/>
        <item x="977"/>
        <item x="2104"/>
        <item x="1412"/>
        <item x="2097"/>
        <item x="2649"/>
        <item x="2560"/>
        <item x="1182"/>
        <item x="1467"/>
        <item x="1772"/>
        <item x="1015"/>
        <item x="2588"/>
        <item x="1413"/>
        <item x="1270"/>
        <item x="1620"/>
        <item x="2213"/>
        <item x="1336"/>
        <item x="769"/>
        <item x="2577"/>
        <item x="2712"/>
        <item x="1278"/>
        <item x="2132"/>
        <item x="1181"/>
        <item x="974"/>
        <item x="2632"/>
        <item x="1205"/>
        <item x="2512"/>
        <item x="1039"/>
        <item x="1357"/>
        <item x="2465"/>
        <item x="1208"/>
        <item x="2678"/>
        <item x="1440"/>
        <item x="2206"/>
        <item x="1024"/>
        <item x="2663"/>
        <item x="2739"/>
        <item x="2641"/>
        <item x="2668"/>
        <item x="2140"/>
        <item x="1285"/>
        <item x="1258"/>
        <item x="983"/>
        <item x="182"/>
        <item x="2759"/>
        <item x="1256"/>
        <item x="2419"/>
        <item x="1347"/>
        <item x="2711"/>
        <item x="1435"/>
        <item x="1751"/>
        <item x="2672"/>
        <item x="2779"/>
        <item x="1496"/>
        <item x="238"/>
        <item x="41"/>
        <item x="2341"/>
        <item x="1638"/>
        <item x="738"/>
        <item x="1041"/>
        <item x="2531"/>
        <item x="1892"/>
        <item x="1295"/>
        <item x="2461"/>
        <item x="1430"/>
        <item x="2708"/>
        <item x="2557"/>
        <item x="845"/>
        <item x="2696"/>
        <item x="1035"/>
        <item x="2729"/>
        <item x="2603"/>
        <item x="1020"/>
        <item x="2511"/>
        <item x="36"/>
        <item x="2523"/>
        <item x="1649"/>
        <item x="1457"/>
        <item x="1045"/>
        <item x="2460"/>
        <item x="2428"/>
        <item x="2682"/>
        <item x="1246"/>
        <item x="2734"/>
        <item x="2651"/>
        <item x="2764"/>
        <item x="1301"/>
        <item x="2534"/>
        <item x="2315"/>
        <item x="1762"/>
        <item x="1234"/>
        <item x="2698"/>
        <item x="1441"/>
        <item x="2131"/>
        <item x="1002"/>
        <item x="1422"/>
        <item x="2571"/>
        <item x="2455"/>
        <item x="2430"/>
        <item x="2371"/>
        <item x="1257"/>
        <item x="2639"/>
        <item x="1046"/>
        <item x="1437"/>
        <item x="1447"/>
        <item x="1824"/>
        <item x="1323"/>
        <item x="2556"/>
        <item x="1453"/>
        <item x="1990"/>
        <item x="1748"/>
        <item x="1589"/>
        <item x="2645"/>
        <item x="1259"/>
        <item x="2139"/>
        <item x="1361"/>
        <item x="1849"/>
        <item x="2622"/>
        <item x="2367"/>
        <item x="2121"/>
        <item x="706"/>
        <item x="2448"/>
        <item x="2758"/>
        <item x="2550"/>
        <item x="2438"/>
        <item x="2415"/>
        <item x="2212"/>
        <item x="2411"/>
        <item x="690"/>
        <item x="1444"/>
        <item x="2124"/>
        <item x="2671"/>
        <item x="2117"/>
        <item x="40"/>
        <item x="2561"/>
        <item x="2238"/>
        <item x="1326"/>
        <item x="2539"/>
        <item x="2586"/>
        <item x="963"/>
        <item x="2234"/>
        <item x="1255"/>
        <item x="1792"/>
        <item x="2576"/>
        <item x="1426"/>
        <item x="1282"/>
        <item x="2204"/>
        <item x="1371"/>
        <item x="102"/>
        <item x="1303"/>
        <item x="1000"/>
        <item x="2350"/>
        <item x="1962"/>
        <item x="1848"/>
        <item x="1754"/>
        <item x="1456"/>
        <item x="1317"/>
        <item x="2477"/>
        <item x="1483"/>
        <item x="2434"/>
        <item x="2635"/>
        <item x="2486"/>
        <item x="1279"/>
        <item x="2441"/>
        <item x="2192"/>
        <item x="2147"/>
        <item x="2699"/>
        <item x="2302"/>
        <item x="928"/>
        <item x="1107"/>
        <item x="1495"/>
        <item x="197"/>
        <item x="2079"/>
        <item x="2080"/>
        <item x="788"/>
        <item x="1578"/>
        <item x="2379"/>
        <item x="2650"/>
        <item x="2174"/>
        <item x="2456"/>
        <item x="2655"/>
        <item x="1306"/>
        <item x="2429"/>
        <item x="1507"/>
        <item x="2681"/>
        <item x="1241"/>
        <item x="196"/>
        <item x="2489"/>
        <item x="499"/>
        <item x="1558"/>
        <item x="1951"/>
        <item x="2398"/>
        <item x="2126"/>
        <item x="2190"/>
        <item x="2778"/>
        <item x="2636"/>
        <item x="1266"/>
        <item x="2680"/>
        <item x="1319"/>
        <item x="2727"/>
        <item x="2752"/>
        <item x="1253"/>
        <item x="2177"/>
        <item x="1269"/>
        <item x="2196"/>
        <item x="2085"/>
        <item x="2370"/>
        <item x="2790"/>
        <item x="1313"/>
        <item x="106"/>
        <item x="2484"/>
        <item x="2761"/>
        <item x="1051"/>
        <item x="1896"/>
        <item x="2701"/>
        <item x="14"/>
        <item x="2359"/>
        <item x="1929"/>
        <item x="2183"/>
        <item x="2382"/>
        <item x="2784"/>
        <item x="1242"/>
        <item x="2656"/>
        <item x="696"/>
        <item x="1034"/>
        <item x="967"/>
        <item x="228"/>
        <item x="2414"/>
        <item x="1106"/>
        <item x="1516"/>
        <item x="2378"/>
        <item x="979"/>
        <item x="2652"/>
        <item x="2736"/>
        <item x="1794"/>
        <item x="1434"/>
        <item x="2732"/>
        <item x="108"/>
        <item x="2634"/>
        <item x="2451"/>
        <item x="2362"/>
        <item x="1753"/>
        <item x="2343"/>
        <item x="1417"/>
        <item x="1102"/>
        <item x="39"/>
        <item x="930"/>
        <item x="1353"/>
        <item x="2081"/>
        <item x="16"/>
        <item x="2464"/>
        <item x="2746"/>
        <item x="982"/>
        <item x="1042"/>
        <item x="1087"/>
        <item x="2366"/>
        <item x="2141"/>
        <item x="2425"/>
        <item x="2265"/>
        <item x="2164"/>
        <item x="915"/>
        <item x="93"/>
        <item x="128"/>
        <item x="1831"/>
        <item x="2664"/>
        <item x="2172"/>
        <item x="2431"/>
        <item x="1376"/>
        <item x="2488"/>
        <item x="1175"/>
        <item x="2191"/>
        <item x="1335"/>
        <item x="1287"/>
        <item x="1308"/>
        <item x="2709"/>
        <item x="2630"/>
        <item x="1585"/>
        <item x="1771"/>
        <item x="2584"/>
        <item x="1874"/>
        <item x="1605"/>
        <item x="1406"/>
        <item x="126"/>
        <item x="2765"/>
        <item x="2399"/>
        <item x="2525"/>
        <item x="2726"/>
        <item x="1450"/>
        <item x="924"/>
        <item x="969"/>
        <item x="2400"/>
        <item x="117"/>
        <item x="2103"/>
        <item x="1452"/>
        <item x="2629"/>
        <item x="1089"/>
        <item x="1563"/>
        <item x="2670"/>
        <item x="229"/>
        <item x="143"/>
        <item x="313"/>
        <item x="2677"/>
        <item x="2091"/>
        <item x="759"/>
        <item x="2769"/>
        <item x="981"/>
        <item x="107"/>
        <item x="180"/>
        <item x="925"/>
        <item x="1289"/>
        <item x="2458"/>
        <item x="2319"/>
        <item x="79"/>
        <item x="1018"/>
        <item x="2528"/>
        <item x="2338"/>
        <item x="1339"/>
        <item x="750"/>
        <item x="1629"/>
        <item x="2505"/>
        <item x="2135"/>
        <item x="2447"/>
        <item x="1188"/>
        <item x="751"/>
        <item x="37"/>
        <item x="233"/>
        <item x="1053"/>
        <item x="2555"/>
        <item x="2184"/>
        <item x="1543"/>
        <item x="30"/>
        <item x="2355"/>
        <item x="213"/>
        <item x="913"/>
        <item x="968"/>
        <item x="32"/>
        <item x="1144"/>
        <item x="123"/>
        <item x="1829"/>
        <item x="1157"/>
        <item x="2643"/>
        <item x="1529"/>
        <item x="1239"/>
        <item x="29"/>
        <item x="2146"/>
        <item x="2492"/>
        <item x="1210"/>
        <item x="797"/>
        <item x="1248"/>
        <item x="2517"/>
        <item x="1610"/>
        <item x="1548"/>
        <item x="1334"/>
        <item x="543"/>
        <item x="76"/>
        <item x="2468"/>
        <item x="2666"/>
        <item x="1713"/>
        <item x="2478"/>
        <item x="771"/>
        <item x="2585"/>
        <item x="2559"/>
        <item x="2304"/>
        <item x="160"/>
        <item x="72"/>
        <item x="83"/>
        <item x="167"/>
        <item x="2420"/>
        <item x="1277"/>
        <item x="1265"/>
        <item x="67"/>
        <item x="2167"/>
        <item x="728"/>
        <item x="1001"/>
        <item x="1598"/>
        <item x="1567"/>
        <item x="232"/>
        <item x="130"/>
        <item x="1103"/>
        <item x="1288"/>
        <item x="1561"/>
        <item x="43"/>
        <item x="1893"/>
        <item x="2700"/>
        <item x="2687"/>
        <item x="2443"/>
        <item x="2374"/>
        <item x="2427"/>
        <item x="923"/>
        <item x="2766"/>
        <item x="932"/>
        <item x="2344"/>
        <item x="2387"/>
        <item x="704"/>
        <item x="2436"/>
        <item x="1614"/>
        <item x="92"/>
        <item x="632"/>
        <item x="1325"/>
        <item x="648"/>
        <item x="1560"/>
        <item x="911"/>
        <item x="198"/>
        <item x="773"/>
        <item x="2173"/>
        <item x="112"/>
        <item x="2642"/>
        <item x="2323"/>
        <item x="103"/>
        <item x="525"/>
        <item x="1374"/>
        <item x="2679"/>
        <item x="1281"/>
        <item x="1895"/>
        <item x="592"/>
        <item x="2514"/>
        <item x="2529"/>
        <item x="796"/>
        <item x="2771"/>
        <item x="1318"/>
        <item x="1300"/>
        <item x="885"/>
        <item x="2745"/>
        <item x="1043"/>
        <item x="492"/>
        <item x="264"/>
        <item x="1590"/>
        <item x="223"/>
        <item x="1360"/>
        <item x="1207"/>
        <item x="1602"/>
        <item x="897"/>
        <item x="2524"/>
        <item x="1615"/>
        <item x="208"/>
        <item x="1090"/>
        <item x="973"/>
        <item x="1206"/>
        <item x="1594"/>
        <item x="186"/>
        <item x="731"/>
        <item x="1359"/>
        <item x="199"/>
        <item x="2574"/>
        <item x="2801"/>
        <item x="2631"/>
        <item x="2751"/>
        <item x="758"/>
        <item x="2180"/>
        <item x="1575"/>
        <item x="44"/>
        <item x="566"/>
        <item x="2527"/>
        <item x="2402"/>
        <item x="1296"/>
        <item x="565"/>
        <item x="207"/>
        <item x="441"/>
        <item x="753"/>
        <item x="2105"/>
        <item x="688"/>
        <item x="1758"/>
        <item x="2205"/>
        <item x="2116"/>
        <item x="517"/>
        <item x="919"/>
        <item x="2467"/>
        <item x="1747"/>
        <item x="142"/>
        <item x="563"/>
        <item x="1019"/>
        <item x="1512"/>
        <item x="2612"/>
        <item x="1040"/>
        <item x="35"/>
        <item x="1377"/>
        <item x="12"/>
        <item x="2348"/>
        <item x="1511"/>
        <item x="136"/>
        <item x="170"/>
        <item x="1411"/>
        <item x="2331"/>
        <item x="622"/>
        <item x="80"/>
        <item x="1509"/>
        <item x="2623"/>
        <item x="1734"/>
        <item x="1038"/>
        <item x="185"/>
        <item x="1272"/>
        <item x="2314"/>
        <item x="2351"/>
        <item x="1522"/>
        <item x="739"/>
        <item x="243"/>
        <item x="702"/>
        <item x="1863"/>
        <item x="1197"/>
        <item x="1641"/>
        <item x="1994"/>
        <item x="2262"/>
        <item x="1341"/>
        <item x="2171"/>
        <item x="1352"/>
        <item x="274"/>
        <item x="1865"/>
        <item x="1837"/>
        <item x="225"/>
        <item x="2697"/>
        <item x="210"/>
        <item x="2372"/>
        <item x="2339"/>
        <item x="145"/>
        <item x="1056"/>
        <item x="1085"/>
        <item x="2342"/>
        <item x="768"/>
        <item x="733"/>
        <item x="802"/>
        <item x="2388"/>
        <item x="820"/>
        <item x="101"/>
        <item x="2194"/>
        <item x="2491"/>
        <item x="1801"/>
        <item x="625"/>
        <item x="1251"/>
        <item x="81"/>
        <item x="2134"/>
        <item x="129"/>
        <item x="1436"/>
        <item x="1752"/>
        <item x="500"/>
        <item x="976"/>
        <item x="1126"/>
        <item x="1076"/>
        <item x="119"/>
        <item x="2533"/>
        <item x="2800"/>
        <item x="1036"/>
        <item x="2353"/>
        <item x="241"/>
        <item x="2328"/>
        <item x="794"/>
        <item x="2798"/>
        <item x="2767"/>
        <item x="1327"/>
        <item x="2336"/>
        <item x="619"/>
        <item x="1579"/>
        <item x="2718"/>
        <item x="2114"/>
        <item x="1800"/>
        <item x="927"/>
        <item x="1907"/>
        <item x="2498"/>
        <item x="1017"/>
        <item x="2749"/>
        <item x="2435"/>
        <item x="148"/>
        <item x="2092"/>
        <item x="1984"/>
        <item x="230"/>
        <item x="998"/>
        <item x="1871"/>
        <item x="1797"/>
        <item x="783"/>
        <item x="1373"/>
        <item x="2412"/>
        <item x="683"/>
        <item x="179"/>
        <item x="1530"/>
        <item x="2501"/>
        <item x="2266"/>
        <item x="2404"/>
        <item x="1249"/>
        <item x="1583"/>
        <item x="87"/>
        <item x="2347"/>
        <item x="144"/>
        <item x="2345"/>
        <item x="1049"/>
        <item x="902"/>
        <item x="1351"/>
        <item x="1820"/>
        <item x="1619"/>
        <item x="1284"/>
        <item x="1196"/>
        <item x="1881"/>
        <item x="2470"/>
        <item x="903"/>
        <item x="1549"/>
        <item x="2730"/>
        <item x="1821"/>
        <item x="2179"/>
        <item x="766"/>
        <item x="181"/>
        <item x="900"/>
        <item x="1358"/>
        <item x="222"/>
        <item x="1021"/>
        <item x="1245"/>
        <item x="1818"/>
        <item x="1479"/>
        <item x="1329"/>
        <item x="1468"/>
        <item x="1637"/>
        <item x="718"/>
        <item x="1911"/>
        <item x="1648"/>
        <item x="1475"/>
        <item x="916"/>
        <item x="2418"/>
        <item x="1271"/>
        <item x="1735"/>
        <item x="898"/>
        <item x="1996"/>
        <item x="1903"/>
        <item x="1322"/>
        <item x="865"/>
        <item x="1293"/>
        <item x="2417"/>
        <item x="110"/>
        <item x="2795"/>
        <item x="2329"/>
        <item x="1953"/>
        <item x="1504"/>
        <item x="156"/>
        <item x="89"/>
        <item x="159"/>
        <item x="2600"/>
        <item x="1877"/>
        <item x="2128"/>
        <item x="2789"/>
        <item x="1557"/>
        <item x="202"/>
        <item x="1407"/>
        <item x="1520"/>
        <item x="628"/>
        <item x="836"/>
        <item x="1768"/>
        <item x="1532"/>
        <item x="2312"/>
        <item x="2770"/>
        <item x="2018"/>
        <item x="926"/>
        <item x="1780"/>
        <item x="756"/>
        <item x="1333"/>
        <item x="1355"/>
        <item x="2738"/>
        <item x="1330"/>
        <item x="1194"/>
        <item x="2303"/>
        <item x="1986"/>
        <item x="152"/>
        <item x="686"/>
        <item x="1518"/>
        <item x="1609"/>
        <item x="361"/>
        <item x="1048"/>
        <item x="17"/>
        <item x="1835"/>
        <item x="1088"/>
        <item x="2450"/>
        <item x="2638"/>
        <item x="709"/>
        <item x="1991"/>
        <item x="805"/>
        <item x="2626"/>
        <item x="2324"/>
        <item x="604"/>
        <item x="2361"/>
        <item x="1791"/>
        <item x="1601"/>
        <item x="1662"/>
        <item x="1310"/>
        <item x="97"/>
        <item x="1825"/>
        <item x="1531"/>
        <item x="710"/>
        <item x="1304"/>
        <item x="736"/>
        <item x="2475"/>
        <item x="234"/>
        <item x="1338"/>
        <item x="2340"/>
        <item x="480"/>
        <item x="1428"/>
        <item x="1375"/>
        <item x="1584"/>
        <item x="1311"/>
        <item x="643"/>
        <item x="2356"/>
        <item x="2321"/>
        <item x="848"/>
        <item x="2510"/>
        <item x="2583"/>
        <item x="635"/>
        <item x="2731"/>
        <item x="793"/>
        <item x="1793"/>
        <item x="1886"/>
        <item x="1736"/>
        <item x="2621"/>
        <item x="2120"/>
        <item x="1067"/>
        <item x="1992"/>
        <item x="85"/>
        <item x="1643"/>
        <item x="2440"/>
        <item x="964"/>
        <item x="2364"/>
        <item x="1985"/>
        <item x="172"/>
        <item x="478"/>
        <item x="1566"/>
        <item x="1588"/>
        <item x="1989"/>
        <item x="1795"/>
        <item x="1796"/>
        <item x="1923"/>
        <item x="1342"/>
        <item x="1297"/>
        <item x="1104"/>
        <item x="195"/>
        <item x="2409"/>
        <item x="1723"/>
        <item x="1869"/>
        <item x="169"/>
        <item x="734"/>
        <item x="813"/>
        <item x="791"/>
        <item x="18"/>
        <item x="2168"/>
        <item x="1055"/>
        <item x="203"/>
        <item x="1993"/>
        <item x="1232"/>
        <item x="1369"/>
        <item x="1963"/>
        <item x="212"/>
        <item x="236"/>
        <item x="997"/>
        <item x="895"/>
        <item x="1275"/>
        <item x="2485"/>
        <item x="1995"/>
        <item x="752"/>
        <item x="1220"/>
        <item x="162"/>
        <item x="2313"/>
        <item x="726"/>
        <item x="765"/>
        <item x="1022"/>
        <item x="215"/>
        <item x="1889"/>
        <item x="2309"/>
        <item x="2090"/>
        <item x="2086"/>
        <item x="1866"/>
        <item x="1733"/>
        <item x="1961"/>
        <item x="1844"/>
        <item x="2633"/>
        <item x="1320"/>
        <item x="1924"/>
        <item x="192"/>
        <item x="2326"/>
        <item x="1640"/>
        <item x="761"/>
        <item x="564"/>
        <item x="1044"/>
        <item x="767"/>
        <item x="1399"/>
        <item x="2386"/>
        <item x="787"/>
        <item x="2182"/>
        <item x="540"/>
        <item x="1755"/>
        <item x="2454"/>
        <item x="774"/>
        <item x="533"/>
        <item x="2616"/>
        <item x="2391"/>
        <item x="1565"/>
        <item x="2392"/>
        <item x="868"/>
        <item x="304"/>
        <item x="1442"/>
        <item x="1372"/>
        <item x="2127"/>
        <item x="1533"/>
        <item x="849"/>
        <item x="146"/>
        <item x="1798"/>
        <item x="209"/>
        <item x="2026"/>
        <item x="132"/>
        <item x="673"/>
        <item x="914"/>
        <item x="539"/>
        <item x="1830"/>
        <item x="194"/>
        <item x="2165"/>
        <item x="1630"/>
        <item x="1137"/>
        <item x="830"/>
        <item x="150"/>
        <item x="74"/>
        <item x="1854"/>
        <item x="678"/>
        <item x="1644"/>
        <item x="957"/>
        <item x="188"/>
        <item x="1292"/>
        <item x="701"/>
        <item x="95"/>
        <item x="2285"/>
        <item x="799"/>
        <item x="1324"/>
        <item x="1767"/>
        <item x="1949"/>
        <item x="1915"/>
        <item x="956"/>
        <item x="2360"/>
        <item x="2375"/>
        <item x="370"/>
        <item x="2292"/>
        <item x="542"/>
        <item x="13"/>
        <item x="2318"/>
        <item x="2170"/>
        <item x="1832"/>
        <item x="567"/>
        <item x="1115"/>
        <item x="1419"/>
        <item x="645"/>
        <item x="1581"/>
        <item x="219"/>
        <item x="1315"/>
        <item x="1528"/>
        <item x="497"/>
        <item x="1612"/>
        <item x="1856"/>
        <item x="2317"/>
        <item x="1276"/>
        <item x="782"/>
        <item x="138"/>
        <item x="1177"/>
        <item x="1988"/>
        <item x="2449"/>
        <item x="2735"/>
        <item x="1950"/>
        <item x="2363"/>
        <item x="2602"/>
        <item x="1201"/>
        <item x="1660"/>
        <item x="746"/>
        <item x="965"/>
        <item x="508"/>
        <item x="1203"/>
        <item x="1890"/>
        <item x="1845"/>
        <item x="2369"/>
        <item x="2674"/>
        <item x="2624"/>
        <item x="716"/>
        <item x="149"/>
        <item x="2457"/>
        <item x="1037"/>
        <item x="1894"/>
        <item x="2476"/>
        <item x="1508"/>
        <item x="824"/>
        <item x="1918"/>
        <item x="1785"/>
        <item x="1123"/>
        <item x="1145"/>
        <item x="2125"/>
        <item x="2284"/>
        <item x="1274"/>
        <item x="1211"/>
        <item x="1910"/>
        <item x="2381"/>
        <item x="1168"/>
        <item x="1161"/>
        <item x="1843"/>
        <item x="1897"/>
        <item x="2594"/>
        <item x="2089"/>
        <item x="1624"/>
        <item x="1636"/>
        <item x="134"/>
        <item x="896"/>
        <item x="137"/>
        <item x="1667"/>
        <item x="2300"/>
        <item x="237"/>
        <item x="2087"/>
        <item x="571"/>
        <item x="2200"/>
        <item x="121"/>
        <item x="2069"/>
        <item x="2028"/>
        <item x="184"/>
        <item x="109"/>
        <item x="235"/>
        <item x="1608"/>
        <item x="177"/>
        <item x="1252"/>
        <item x="100"/>
        <item x="1954"/>
        <item x="221"/>
        <item x="2152"/>
        <item x="298"/>
        <item x="1328"/>
        <item x="760"/>
        <item x="205"/>
        <item x="1606"/>
        <item x="1815"/>
        <item x="2413"/>
        <item x="2061"/>
        <item x="2799"/>
        <item x="550"/>
        <item x="1066"/>
        <item x="1931"/>
        <item x="1527"/>
        <item x="2788"/>
        <item x="1939"/>
        <item x="1550"/>
        <item x="2422"/>
        <item x="1647"/>
        <item x="220"/>
        <item x="2692"/>
        <item x="461"/>
        <item x="2186"/>
        <item x="2289"/>
        <item x="77"/>
        <item x="776"/>
        <item x="780"/>
        <item x="2030"/>
        <item x="1309"/>
        <item x="859"/>
        <item x="1390"/>
        <item x="176"/>
        <item x="1928"/>
        <item x="1141"/>
        <item x="1799"/>
        <item x="1613"/>
        <item x="605"/>
        <item x="140"/>
        <item x="240"/>
        <item x="1770"/>
        <item x="1470"/>
        <item x="1247"/>
        <item x="1974"/>
        <item x="1595"/>
        <item x="1880"/>
        <item x="1574"/>
        <item x="1705"/>
        <item x="1314"/>
        <item x="1098"/>
        <item x="1302"/>
        <item x="2373"/>
        <item x="2405"/>
        <item x="711"/>
        <item x="2390"/>
        <item x="955"/>
        <item x="2176"/>
        <item x="1402"/>
        <item x="2463"/>
        <item x="363"/>
        <item x="2691"/>
        <item x="191"/>
        <item x="1280"/>
        <item x="1645"/>
        <item x="127"/>
        <item x="1264"/>
        <item x="355"/>
        <item x="2293"/>
        <item x="2437"/>
        <item x="2316"/>
        <item x="2694"/>
        <item x="2230"/>
        <item x="1047"/>
        <item x="1769"/>
        <item x="899"/>
        <item x="978"/>
        <item x="183"/>
        <item x="1817"/>
        <item x="1663"/>
        <item x="2506"/>
        <item x="2380"/>
        <item x="1981"/>
        <item x="200"/>
        <item x="1875"/>
        <item x="1722"/>
        <item x="918"/>
        <item x="1393"/>
        <item x="574"/>
        <item x="2214"/>
        <item x="231"/>
        <item x="621"/>
        <item x="599"/>
        <item x="519"/>
        <item x="1898"/>
        <item x="1847"/>
        <item x="821"/>
        <item x="1864"/>
        <item x="1052"/>
        <item x="1562"/>
        <item x="601"/>
        <item x="679"/>
        <item x="2065"/>
        <item x="2113"/>
        <item x="105"/>
        <item x="1957"/>
        <item x="2593"/>
        <item x="1618"/>
        <item x="1514"/>
        <item x="1523"/>
        <item x="1603"/>
        <item x="502"/>
        <item x="1741"/>
        <item x="2207"/>
        <item x="1555"/>
        <item x="1948"/>
        <item x="366"/>
        <item x="204"/>
        <item x="1395"/>
        <item x="2251"/>
        <item x="748"/>
        <item x="650"/>
        <item x="1639"/>
        <item x="58"/>
        <item x="524"/>
        <item x="1193"/>
        <item x="713"/>
        <item x="551"/>
        <item x="1572"/>
        <item x="1236"/>
        <item x="1970"/>
        <item x="118"/>
        <item x="120"/>
        <item x="1286"/>
        <item x="341"/>
        <item x="2599"/>
        <item x="2346"/>
        <item x="2601"/>
        <item x="1873"/>
        <item x="2406"/>
        <item x="1418"/>
        <item x="639"/>
        <item x="1381"/>
        <item x="2693"/>
        <item x="1868"/>
        <item x="1842"/>
        <item x="1960"/>
        <item x="2410"/>
        <item x="468"/>
        <item x="2039"/>
        <item x="603"/>
        <item x="2426"/>
        <item x="666"/>
        <item x="858"/>
        <item x="1094"/>
        <item x="1340"/>
        <item x="2796"/>
        <item x="1659"/>
        <item x="877"/>
        <item x="164"/>
        <item x="190"/>
        <item x="2076"/>
        <item x="1517"/>
        <item x="1054"/>
        <item x="1321"/>
        <item x="2627"/>
        <item x="1607"/>
        <item x="792"/>
        <item x="721"/>
        <item x="2118"/>
        <item x="271"/>
        <item x="1299"/>
        <item x="114"/>
        <item x="570"/>
        <item x="909"/>
        <item x="1597"/>
        <item x="1617"/>
        <item x="530"/>
        <item x="655"/>
        <item x="1809"/>
        <item x="2357"/>
        <item x="790"/>
        <item x="526"/>
        <item x="1933"/>
        <item x="1623"/>
        <item x="1935"/>
        <item x="214"/>
        <item x="2481"/>
        <item x="837"/>
        <item x="124"/>
        <item x="1958"/>
        <item x="691"/>
        <item x="1580"/>
        <item x="1635"/>
        <item x="942"/>
        <item x="698"/>
        <item x="931"/>
        <item x="749"/>
        <item x="57"/>
        <item x="2352"/>
        <item x="1882"/>
        <item x="2041"/>
        <item x="755"/>
        <item x="1556"/>
        <item x="1142"/>
        <item x="575"/>
        <item x="362"/>
        <item x="602"/>
        <item x="2469"/>
        <item x="2286"/>
        <item x="807"/>
        <item x="833"/>
        <item x="2444"/>
        <item x="1424"/>
        <item x="448"/>
        <item x="2421"/>
        <item x="1634"/>
        <item x="600"/>
        <item x="1841"/>
        <item x="1885"/>
        <item x="1478"/>
        <item x="2050"/>
        <item x="1646"/>
        <item x="1855"/>
        <item x="904"/>
        <item x="464"/>
        <item x="1827"/>
        <item x="475"/>
        <item x="675"/>
        <item x="1682"/>
        <item x="2031"/>
        <item x="2330"/>
        <item x="1975"/>
        <item x="1661"/>
        <item x="534"/>
        <item x="1902"/>
        <item x="1982"/>
        <item x="316"/>
        <item x="511"/>
        <item x="413"/>
        <item x="2690"/>
        <item x="1554"/>
        <item x="2294"/>
        <item x="842"/>
        <item x="1485"/>
        <item x="689"/>
        <item x="2358"/>
        <item x="1388"/>
        <item x="157"/>
        <item x="545"/>
        <item x="624"/>
        <item x="147"/>
        <item x="1139"/>
        <item x="795"/>
        <item x="1179"/>
        <item x="1611"/>
        <item x="2280"/>
        <item x="1593"/>
        <item x="1173"/>
        <item x="2094"/>
        <item x="90"/>
        <item x="1917"/>
        <item x="153"/>
        <item x="920"/>
        <item x="75"/>
        <item x="912"/>
        <item x="165"/>
        <item x="133"/>
        <item x="173"/>
        <item x="1828"/>
        <item x="1834"/>
        <item x="96"/>
        <item x="86"/>
        <item x="163"/>
        <item x="23"/>
        <item x="677"/>
        <item x="2058"/>
        <item x="770"/>
        <item x="286"/>
        <item x="1029"/>
        <item x="754"/>
        <item x="1488"/>
        <item x="1571"/>
        <item x="740"/>
        <item x="806"/>
        <item x="2619"/>
        <item x="894"/>
        <item x="1382"/>
        <item x="637"/>
        <item x="1525"/>
        <item x="803"/>
        <item x="715"/>
        <item x="1476"/>
        <item x="609"/>
        <item x="1513"/>
        <item x="1080"/>
        <item x="723"/>
        <item x="2609"/>
        <item x="552"/>
        <item x="1912"/>
        <item x="630"/>
        <item x="1596"/>
        <item x="139"/>
        <item x="700"/>
        <item x="1349"/>
        <item x="1576"/>
        <item x="1956"/>
        <item x="1577"/>
        <item x="2045"/>
        <item x="840"/>
        <item x="447"/>
        <item x="674"/>
        <item x="703"/>
        <item x="48"/>
        <item x="907"/>
        <item x="2310"/>
        <item x="720"/>
        <item x="606"/>
        <item x="55"/>
        <item x="2301"/>
        <item x="921"/>
        <item x="2046"/>
        <item x="1631"/>
        <item x="1421"/>
        <item x="2108"/>
        <item x="1222"/>
        <item x="1409"/>
        <item x="216"/>
        <item x="1697"/>
        <item x="1552"/>
        <item x="1370"/>
        <item x="305"/>
        <item x="1686"/>
        <item x="1215"/>
        <item x="810"/>
        <item x="1068"/>
        <item x="2029"/>
        <item x="623"/>
        <item x="2604"/>
        <item x="1952"/>
        <item x="1136"/>
        <item x="1385"/>
        <item x="1559"/>
        <item x="51"/>
        <item x="784"/>
        <item x="2066"/>
        <item x="1524"/>
        <item x="929"/>
        <item x="1140"/>
        <item x="2625"/>
        <item x="2100"/>
        <item x="1959"/>
        <item x="2287"/>
        <item x="862"/>
        <item x="712"/>
        <item x="1632"/>
        <item x="1184"/>
        <item x="1030"/>
        <item x="1079"/>
        <item x="2332"/>
        <item x="1743"/>
        <item x="1700"/>
        <item x="747"/>
        <item x="1870"/>
        <item x="908"/>
        <item x="1227"/>
        <item x="2202"/>
        <item x="1944"/>
        <item x="786"/>
        <item x="1905"/>
        <item x="638"/>
        <item x="332"/>
        <item x="1519"/>
        <item x="493"/>
        <item x="735"/>
        <item x="2325"/>
        <item x="757"/>
        <item x="714"/>
        <item x="385"/>
        <item x="2277"/>
        <item x="512"/>
        <item x="2296"/>
        <item x="307"/>
        <item x="2793"/>
        <item x="54"/>
        <item x="135"/>
        <item x="1383"/>
        <item x="626"/>
        <item x="1384"/>
        <item x="2261"/>
        <item x="801"/>
        <item x="1461"/>
        <item x="1879"/>
        <item x="2199"/>
        <item x="863"/>
        <item x="667"/>
        <item x="470"/>
        <item x="1934"/>
        <item x="2063"/>
        <item x="1391"/>
        <item x="1415"/>
        <item x="501"/>
        <item x="1784"/>
        <item x="1387"/>
        <item x="1677"/>
        <item x="1135"/>
        <item x="1604"/>
        <item x="473"/>
        <item x="730"/>
        <item x="2297"/>
        <item x="905"/>
        <item x="2797"/>
        <item x="598"/>
        <item x="1822"/>
        <item x="1900"/>
        <item x="1702"/>
        <item x="2606"/>
        <item x="610"/>
        <item x="2053"/>
        <item x="1431"/>
        <item x="1927"/>
        <item x="1919"/>
        <item x="839"/>
        <item x="744"/>
        <item x="2013"/>
        <item x="1394"/>
        <item x="1774"/>
        <item x="656"/>
        <item x="52"/>
        <item x="1150"/>
        <item x="798"/>
        <item x="644"/>
        <item x="850"/>
        <item x="719"/>
        <item x="1078"/>
        <item x="538"/>
        <item x="1987"/>
        <item x="2472"/>
        <item x="2052"/>
        <item x="634"/>
        <item x="2064"/>
        <item x="4"/>
        <item x="263"/>
        <item x="1416"/>
        <item x="1198"/>
        <item x="2283"/>
        <item x="494"/>
        <item x="1551"/>
        <item x="827"/>
        <item x="1839"/>
        <item x="1633"/>
        <item x="1861"/>
        <item x="654"/>
        <item x="777"/>
        <item x="1888"/>
        <item x="579"/>
        <item x="518"/>
        <item x="742"/>
        <item x="620"/>
        <item x="1776"/>
        <item x="1727"/>
        <item x="685"/>
        <item x="608"/>
        <item x="1433"/>
        <item x="641"/>
        <item x="520"/>
        <item x="1616"/>
        <item x="2618"/>
        <item x="2628"/>
        <item x="1692"/>
        <item x="1891"/>
        <item x="350"/>
        <item x="295"/>
        <item x="640"/>
        <item x="2311"/>
        <item x="1921"/>
        <item x="1091"/>
        <item x="2098"/>
        <item x="1973"/>
        <item x="2203"/>
        <item x="476"/>
        <item x="315"/>
        <item x="1199"/>
        <item x="1185"/>
        <item x="707"/>
        <item x="1600"/>
        <item x="390"/>
        <item x="1926"/>
        <item x="1904"/>
        <item x="1730"/>
        <item x="1971"/>
        <item x="504"/>
        <item x="1914"/>
        <item x="1621"/>
        <item x="1389"/>
        <item x="53"/>
        <item x="510"/>
        <item x="495"/>
        <item x="1592"/>
        <item x="1622"/>
        <item x="1200"/>
        <item x="1836"/>
        <item x="2201"/>
        <item x="2051"/>
        <item x="864"/>
        <item x="1942"/>
        <item x="328"/>
        <item x="1564"/>
        <item x="1263"/>
        <item x="1709"/>
        <item x="2021"/>
        <item x="547"/>
        <item x="1814"/>
        <item x="1737"/>
        <item x="1922"/>
        <item x="1229"/>
        <item x="835"/>
        <item x="607"/>
        <item x="959"/>
        <item x="1846"/>
        <item x="1940"/>
        <item x="1100"/>
        <item x="506"/>
        <item x="1420"/>
        <item x="2354"/>
        <item x="1858"/>
        <item x="1386"/>
        <item x="440"/>
        <item x="1432"/>
        <item x="56"/>
        <item x="800"/>
        <item x="1972"/>
        <item x="1862"/>
        <item x="1878"/>
        <item x="2231"/>
        <item x="1027"/>
        <item x="725"/>
        <item x="1710"/>
        <item x="1398"/>
        <item x="816"/>
        <item x="1802"/>
        <item x="287"/>
        <item x="1143"/>
        <item x="541"/>
        <item x="50"/>
        <item x="775"/>
        <item x="1642"/>
        <item x="515"/>
        <item x="309"/>
        <item x="415"/>
        <item x="860"/>
        <item x="1180"/>
        <item x="1408"/>
        <item x="406"/>
        <item x="491"/>
        <item x="523"/>
        <item x="397"/>
        <item x="2553"/>
        <item x="869"/>
        <item x="387"/>
        <item x="513"/>
        <item x="826"/>
        <item x="549"/>
        <item x="1462"/>
        <item x="281"/>
        <item x="22"/>
        <item x="1176"/>
        <item x="1724"/>
        <item x="1703"/>
        <item x="1397"/>
        <item x="1860"/>
        <item x="320"/>
        <item x="442"/>
        <item x="653"/>
        <item x="854"/>
        <item x="1679"/>
        <item x="227"/>
        <item x="573"/>
        <item x="1757"/>
        <item x="884"/>
        <item x="779"/>
        <item x="1913"/>
        <item x="265"/>
        <item x="2078"/>
        <item x="1484"/>
        <item x="578"/>
        <item x="1364"/>
        <item x="1380"/>
        <item x="115"/>
        <item x="1092"/>
        <item x="1152"/>
        <item x="2075"/>
        <item x="548"/>
        <item x="1568"/>
        <item x="743"/>
        <item x="317"/>
        <item x="636"/>
        <item x="1"/>
        <item x="1742"/>
        <item x="1154"/>
        <item x="467"/>
        <item x="846"/>
        <item x="414"/>
        <item x="5"/>
        <item x="1803"/>
        <item x="2792"/>
        <item x="741"/>
        <item x="2579"/>
        <item x="529"/>
        <item x="717"/>
        <item x="2299"/>
        <item x="589"/>
        <item x="1486"/>
        <item x="451"/>
        <item x="558"/>
        <item x="804"/>
        <item x="1676"/>
        <item x="594"/>
        <item x="532"/>
        <item x="537"/>
        <item x="684"/>
        <item x="1789"/>
        <item x="1670"/>
        <item x="403"/>
        <item x="1899"/>
        <item x="1674"/>
        <item x="1916"/>
        <item x="59"/>
        <item x="557"/>
        <item x="917"/>
        <item x="509"/>
        <item x="280"/>
        <item x="1857"/>
        <item x="2017"/>
        <item x="546"/>
        <item x="2305"/>
        <item x="168"/>
        <item x="727"/>
        <item x="1202"/>
        <item x="554"/>
        <item x="1172"/>
        <item x="2008"/>
        <item x="1691"/>
        <item x="2162"/>
        <item x="838"/>
        <item x="293"/>
        <item x="1657"/>
        <item x="1786"/>
        <item x="1163"/>
        <item x="1867"/>
        <item x="580"/>
        <item x="318"/>
        <item x="1650"/>
        <item x="2055"/>
        <item x="1521"/>
        <item x="561"/>
        <item x="1711"/>
        <item x="536"/>
        <item x="1671"/>
        <item x="1169"/>
        <item x="1955"/>
        <item x="1221"/>
        <item x="1164"/>
        <item x="507"/>
        <item x="453"/>
        <item x="834"/>
        <item x="1178"/>
        <item x="49"/>
        <item x="2389"/>
        <item x="443"/>
        <item x="829"/>
        <item x="171"/>
        <item x="2334"/>
        <item x="1534"/>
        <item x="1378"/>
        <item x="762"/>
        <item x="2306"/>
        <item x="1732"/>
        <item x="1379"/>
        <item x="1932"/>
        <item x="581"/>
        <item x="652"/>
        <item x="284"/>
        <item x="2048"/>
        <item x="1668"/>
        <item x="393"/>
        <item x="498"/>
        <item x="576"/>
        <item x="2020"/>
        <item x="2479"/>
        <item x="692"/>
        <item x="672"/>
        <item x="559"/>
        <item x="893"/>
        <item x="340"/>
        <item x="125"/>
        <item x="8"/>
        <item x="629"/>
        <item x="544"/>
        <item x="1887"/>
        <item x="856"/>
        <item x="572"/>
        <item x="301"/>
        <item x="847"/>
        <item x="649"/>
        <item x="633"/>
        <item x="1920"/>
        <item x="1672"/>
        <item x="282"/>
        <item x="1652"/>
        <item x="15"/>
        <item x="867"/>
        <item x="503"/>
        <item x="161"/>
        <item x="358"/>
        <item x="1665"/>
        <item x="277"/>
        <item x="465"/>
        <item x="531"/>
        <item x="466"/>
        <item x="1429"/>
        <item x="1224"/>
        <item x="785"/>
        <item x="296"/>
        <item x="1872"/>
        <item x="6"/>
        <item x="288"/>
        <item x="2024"/>
        <item x="474"/>
        <item x="939"/>
        <item x="763"/>
        <item x="1925"/>
        <item x="1666"/>
        <item x="1099"/>
        <item x="2022"/>
        <item x="1969"/>
        <item x="279"/>
        <item x="616"/>
        <item x="2459"/>
        <item x="1124"/>
        <item x="1460"/>
        <item x="1689"/>
        <item x="1403"/>
        <item x="722"/>
        <item x="211"/>
        <item x="1651"/>
        <item x="2035"/>
        <item x="1500"/>
        <item x="206"/>
        <item x="325"/>
        <item x="910"/>
        <item x="2480"/>
        <item x="1766"/>
        <item x="1816"/>
        <item x="535"/>
        <item x="2038"/>
        <item x="1673"/>
        <item x="1930"/>
        <item x="745"/>
        <item x="651"/>
        <item x="1998"/>
        <item x="597"/>
        <item x="627"/>
        <item x="617"/>
        <item x="2036"/>
        <item x="9"/>
        <item x="2160"/>
        <item x="1545"/>
        <item x="1787"/>
        <item x="278"/>
        <item x="111"/>
        <item x="1111"/>
        <item x="1116"/>
        <item x="764"/>
        <item x="2004"/>
        <item x="1480"/>
        <item x="1684"/>
        <item x="285"/>
        <item x="1833"/>
        <item x="99"/>
        <item x="577"/>
        <item x="2308"/>
        <item x="2014"/>
        <item x="302"/>
        <item x="1114"/>
        <item x="1683"/>
        <item x="201"/>
        <item x="1884"/>
        <item x="2"/>
        <item x="407"/>
        <item x="528"/>
        <item x="189"/>
        <item x="2473"/>
        <item x="2322"/>
        <item x="469"/>
        <item x="300"/>
        <item x="527"/>
        <item x="436"/>
        <item x="668"/>
        <item x="1678"/>
        <item x="1909"/>
        <item x="1765"/>
        <item x="378"/>
        <item x="289"/>
        <item x="2003"/>
        <item x="642"/>
        <item x="334"/>
        <item x="1489"/>
        <item x="449"/>
        <item x="391"/>
        <item x="321"/>
        <item x="375"/>
        <item x="1425"/>
        <item x="562"/>
        <item x="349"/>
        <item x="3"/>
        <item x="479"/>
        <item x="2002"/>
        <item x="33"/>
        <item x="1760"/>
        <item x="2027"/>
        <item x="360"/>
        <item x="961"/>
        <item x="1165"/>
        <item x="336"/>
        <item x="283"/>
        <item x="342"/>
        <item x="1487"/>
        <item x="1840"/>
        <item x="359"/>
        <item x="1401"/>
        <item x="1459"/>
        <item x="2034"/>
        <item x="7"/>
        <item x="347"/>
        <item x="348"/>
        <item x="1695"/>
        <item x="269"/>
        <item x="1472"/>
        <item x="2598"/>
        <item x="299"/>
        <item x="852"/>
        <item x="402"/>
        <item x="583"/>
        <item x="2335"/>
        <item x="463"/>
        <item x="2037"/>
        <item x="705"/>
        <item x="193"/>
        <item x="1151"/>
        <item x="1804"/>
        <item x="1945"/>
        <item x="333"/>
        <item x="1763"/>
        <item x="446"/>
        <item x="352"/>
        <item x="2060"/>
        <item x="1675"/>
        <item x="1510"/>
        <item x="2617"/>
        <item x="993"/>
        <item x="870"/>
        <item x="2620"/>
        <item x="319"/>
        <item x="398"/>
        <item x="345"/>
        <item x="261"/>
        <item x="455"/>
        <item x="811"/>
        <item x="1498"/>
        <item x="367"/>
        <item x="818"/>
        <item x="2433"/>
        <item x="556"/>
        <item x="2320"/>
        <item x="516"/>
        <item x="560"/>
        <item x="2274"/>
        <item x="2614"/>
        <item x="411"/>
        <item x="1138"/>
        <item x="178"/>
        <item x="1775"/>
        <item x="1853"/>
        <item x="933"/>
        <item x="2047"/>
        <item x="2073"/>
        <item x="1698"/>
        <item x="778"/>
        <item x="1761"/>
        <item x="1731"/>
        <item x="687"/>
        <item x="1458"/>
        <item x="2023"/>
        <item x="404"/>
        <item x="368"/>
        <item x="335"/>
        <item x="1669"/>
        <item x="262"/>
        <item x="2009"/>
        <item x="2613"/>
        <item x="1664"/>
        <item x="268"/>
        <item x="2043"/>
        <item x="266"/>
        <item x="472"/>
        <item x="410"/>
        <item x="553"/>
        <item x="1712"/>
        <item x="1658"/>
        <item x="2610"/>
        <item x="1729"/>
        <item x="2742"/>
        <item x="1693"/>
        <item x="2032"/>
        <item x="343"/>
        <item x="88"/>
        <item x="1414"/>
        <item x="303"/>
        <item x="339"/>
        <item x="1031"/>
        <item x="521"/>
        <item x="306"/>
        <item x="1806"/>
        <item x="454"/>
        <item x="399"/>
        <item x="1977"/>
        <item x="2615"/>
        <item x="490"/>
        <item x="435"/>
        <item x="901"/>
        <item x="1819"/>
        <item x="1113"/>
        <item x="457"/>
        <item x="1978"/>
        <item x="462"/>
        <item x="1720"/>
        <item x="1680"/>
        <item x="2288"/>
        <item x="312"/>
        <item x="429"/>
        <item x="330"/>
        <item x="344"/>
        <item x="141"/>
        <item x="327"/>
        <item x="514"/>
        <item x="1759"/>
        <item x="452"/>
        <item x="82"/>
        <item x="78"/>
        <item x="861"/>
        <item x="2033"/>
        <item x="2015"/>
        <item x="412"/>
        <item x="1171"/>
        <item x="389"/>
        <item x="2040"/>
        <item x="459"/>
        <item x="408"/>
        <item x="555"/>
        <item x="477"/>
        <item x="1808"/>
        <item x="582"/>
        <item x="2001"/>
        <item x="1706"/>
        <item x="423"/>
        <item x="1805"/>
        <item x="1964"/>
        <item x="376"/>
        <item x="1811"/>
        <item x="2074"/>
        <item x="1721"/>
        <item x="2005"/>
        <item x="439"/>
        <item x="292"/>
        <item x="1699"/>
        <item x="646"/>
        <item x="2084"/>
        <item x="377"/>
        <item x="1174"/>
        <item x="1719"/>
        <item x="1764"/>
        <item x="729"/>
        <item x="430"/>
        <item x="275"/>
        <item x="855"/>
        <item x="1725"/>
        <item x="2042"/>
        <item x="338"/>
        <item x="1701"/>
        <item x="1694"/>
        <item x="2093"/>
        <item x="2144"/>
        <item x="2044"/>
        <item x="2007"/>
        <item x="2000"/>
        <item x="1696"/>
        <item x="392"/>
        <item x="2019"/>
        <item x="1908"/>
        <item x="522"/>
        <item x="2278"/>
        <item x="2145"/>
        <item x="1976"/>
        <item x="369"/>
        <item x="2268"/>
        <item x="460"/>
        <item x="432"/>
        <item x="2245"/>
        <item x="2099"/>
        <item x="290"/>
        <item x="1726"/>
        <item x="308"/>
        <item x="2049"/>
        <item x="2276"/>
        <item x="322"/>
        <item x="91"/>
        <item x="2282"/>
        <item x="98"/>
        <item x="1744"/>
        <item x="1746"/>
        <item x="1999"/>
        <item x="310"/>
        <item x="2275"/>
        <item x="326"/>
        <item x="1400"/>
        <item x="1687"/>
        <item x="386"/>
        <item x="1745"/>
        <item x="2025"/>
        <item x="2054"/>
        <item x="2006"/>
        <item x="331"/>
        <item x="2062"/>
        <item x="1688"/>
        <item x="409"/>
        <item x="276"/>
        <item x="1170"/>
        <item x="357"/>
        <item x="433"/>
        <item x="2088"/>
        <item x="297"/>
        <item x="456"/>
        <item x="445"/>
        <item x="1153"/>
        <item x="699"/>
        <item x="994"/>
        <item x="1983"/>
        <item x="365"/>
        <item x="853"/>
        <item x="371"/>
        <item x="424"/>
        <item x="417"/>
        <item x="871"/>
        <item x="267"/>
        <item x="851"/>
        <item x="960"/>
        <item x="395"/>
        <item x="615"/>
        <item x="351"/>
        <item x="593"/>
        <item x="434"/>
        <item x="843"/>
        <item x="1077"/>
        <item x="879"/>
        <item x="844"/>
        <item x="471"/>
        <item x="291"/>
        <item x="1127"/>
        <item x="431"/>
        <item x="1704"/>
        <item x="272"/>
        <item x="841"/>
        <item x="496"/>
        <item x="1166"/>
        <item x="996"/>
        <item x="611"/>
        <item x="438"/>
        <item x="450"/>
        <item x="1112"/>
        <item x="329"/>
        <item x="618"/>
        <item x="817"/>
        <item x="458"/>
        <item x="1093"/>
        <item x="314"/>
        <item x="401"/>
        <item x="1707"/>
        <item x="273"/>
        <item x="590"/>
        <item x="294"/>
        <item x="337"/>
        <item x="346"/>
        <item x="311"/>
        <item x="416"/>
        <item x="857"/>
        <item x="437"/>
        <item x="2307"/>
        <item x="418"/>
        <item x="354"/>
        <item x="353"/>
        <item x="364"/>
        <item x="1117"/>
        <item x="2250"/>
        <item x="270"/>
        <item x="1690"/>
        <item x="444"/>
        <item x="662"/>
        <item x="323"/>
        <item x="396"/>
        <item x="374"/>
        <item x="815"/>
        <item x="324"/>
        <item t="default"/>
      </items>
    </pivotField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Sum of Amount" fld="9" baseField="0" baseItem="0" numFmtId="44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J26" firstHeaderRow="1" firstDataRow="2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dataField="1" numFmtId="164"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axis="axisRow" showAll="0">
      <items count="22">
        <item x="9"/>
        <item x="16"/>
        <item x="3"/>
        <item x="6"/>
        <item x="4"/>
        <item x="18"/>
        <item x="20"/>
        <item x="17"/>
        <item x="12"/>
        <item x="0"/>
        <item x="1"/>
        <item x="15"/>
        <item x="19"/>
        <item x="5"/>
        <item x="7"/>
        <item x="8"/>
        <item x="14"/>
        <item x="13"/>
        <item x="2"/>
        <item x="10"/>
        <item x="11"/>
        <item t="default"/>
      </items>
    </pivotField>
  </pivotFields>
  <rowFields count="1">
    <field x="18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Fields count="1">
    <field x="7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L3:T21" firstHeaderRow="1" firstDataRow="2" firstDataCol="1"/>
  <pivotFields count="19">
    <pivotField showAll="0"/>
    <pivotField showAll="0"/>
    <pivotField showAll="0"/>
    <pivotField showAll="0"/>
    <pivotField showAll="0"/>
    <pivotField showAll="0"/>
    <pivotField showAll="0"/>
    <pivotField axis="axisCol" showAll="0">
      <items count="8">
        <item x="2"/>
        <item x="1"/>
        <item x="4"/>
        <item x="5"/>
        <item x="0"/>
        <item x="3"/>
        <item x="6"/>
        <item t="default"/>
      </items>
    </pivotField>
    <pivotField showAll="0"/>
    <pivotField dataField="1" numFmtId="164" showAll="0"/>
    <pivotField showAll="0"/>
    <pivotField showAll="0"/>
    <pivotField showAll="0"/>
    <pivotField showAll="0"/>
    <pivotField numFmtId="14" showAll="0"/>
    <pivotField numFmtId="14" showAll="0"/>
    <pivotField showAll="0"/>
    <pivotField showAll="0"/>
    <pivotField axis="axisRow" showAll="0">
      <items count="17">
        <item x="10"/>
        <item x="2"/>
        <item x="12"/>
        <item x="11"/>
        <item x="15"/>
        <item x="6"/>
        <item x="3"/>
        <item x="7"/>
        <item x="1"/>
        <item x="0"/>
        <item x="14"/>
        <item x="9"/>
        <item x="13"/>
        <item x="4"/>
        <item x="8"/>
        <item x="5"/>
        <item t="default"/>
      </items>
    </pivotField>
  </pivotFields>
  <rowFields count="1">
    <field x="18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7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D3:E28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axis="axisRow" showAll="0">
      <items count="25">
        <item x="0"/>
        <item x="10"/>
        <item x="8"/>
        <item x="9"/>
        <item x="5"/>
        <item x="17"/>
        <item x="3"/>
        <item x="12"/>
        <item x="13"/>
        <item x="7"/>
        <item x="18"/>
        <item x="23"/>
        <item x="22"/>
        <item x="15"/>
        <item x="21"/>
        <item x="16"/>
        <item x="2"/>
        <item x="11"/>
        <item x="1"/>
        <item x="14"/>
        <item x="4"/>
        <item x="20"/>
        <item x="19"/>
        <item x="6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</pivotFields>
  <rowFields count="1">
    <field x="11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5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5" indent="0" outline="1" outlineData="1" multipleFieldFilters="0">
  <location ref="A3:B27" firstHeaderRow="1" firstDataRow="1" firstDataCol="1"/>
  <pivotFields count="1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axis="axisRow" showAll="0">
      <items count="24">
        <item x="0"/>
        <item x="18"/>
        <item x="6"/>
        <item x="15"/>
        <item x="3"/>
        <item x="8"/>
        <item x="13"/>
        <item x="19"/>
        <item x="11"/>
        <item x="12"/>
        <item x="20"/>
        <item x="14"/>
        <item x="4"/>
        <item x="16"/>
        <item x="10"/>
        <item x="2"/>
        <item x="5"/>
        <item x="22"/>
        <item x="1"/>
        <item x="21"/>
        <item x="17"/>
        <item x="7"/>
        <item x="9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</pivotFields>
  <rowFields count="1">
    <field x="11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Sum of Amount" fld="9" baseField="0" baseItem="0"/>
  </dataFields>
  <formats count="7">
    <format dxfId="6">
      <pivotArea collapsedLevelsAreSubtotals="1" fieldPosition="0">
        <references count="1">
          <reference field="11" count="1">
            <x v="18"/>
          </reference>
        </references>
      </pivotArea>
    </format>
    <format dxfId="5">
      <pivotArea collapsedLevelsAreSubtotals="1" fieldPosition="0">
        <references count="1">
          <reference field="11" count="1">
            <x v="15"/>
          </reference>
        </references>
      </pivotArea>
    </format>
    <format dxfId="4">
      <pivotArea collapsedLevelsAreSubtotals="1" fieldPosition="0">
        <references count="1">
          <reference field="11" count="1">
            <x v="14"/>
          </reference>
        </references>
      </pivotArea>
    </format>
    <format dxfId="3">
      <pivotArea collapsedLevelsAreSubtotals="1" fieldPosition="0">
        <references count="1">
          <reference field="11" count="1">
            <x v="13"/>
          </reference>
        </references>
      </pivotArea>
    </format>
    <format dxfId="2">
      <pivotArea collapsedLevelsAreSubtotals="1" fieldPosition="0">
        <references count="1">
          <reference field="11" count="1">
            <x v="12"/>
          </reference>
        </references>
      </pivotArea>
    </format>
    <format dxfId="1">
      <pivotArea collapsedLevelsAreSubtotals="1" fieldPosition="0">
        <references count="1">
          <reference field="11" count="1">
            <x v="6"/>
          </reference>
        </references>
      </pivotArea>
    </format>
    <format dxfId="0">
      <pivotArea collapsedLevelsAreSubtotals="1" fieldPosition="0">
        <references count="1">
          <reference field="11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7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248" firstHeaderRow="1" firstDataRow="1" firstDataCol="1" rowPageCount="1" colPageCount="1"/>
  <pivotFields count="19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8">
        <item x="0"/>
        <item h="1" x="1"/>
        <item h="1" x="2"/>
        <item x="3"/>
        <item x="4"/>
        <item h="1" x="5"/>
        <item h="1" x="6"/>
        <item t="default"/>
      </items>
    </pivotField>
    <pivotField showAll="0"/>
    <pivotField dataField="1" numFmtId="164" showAll="0"/>
    <pivotField axis="axisRow" showAll="0">
      <items count="281">
        <item x="225"/>
        <item x="182"/>
        <item x="228"/>
        <item x="82"/>
        <item x="3"/>
        <item x="109"/>
        <item x="21"/>
        <item x="112"/>
        <item x="229"/>
        <item x="43"/>
        <item x="118"/>
        <item x="104"/>
        <item x="244"/>
        <item x="232"/>
        <item x="175"/>
        <item x="177"/>
        <item x="181"/>
        <item x="178"/>
        <item x="180"/>
        <item x="167"/>
        <item x="160"/>
        <item x="174"/>
        <item x="163"/>
        <item x="170"/>
        <item x="168"/>
        <item x="169"/>
        <item x="172"/>
        <item x="171"/>
        <item x="173"/>
        <item x="245"/>
        <item x="269"/>
        <item x="264"/>
        <item x="100"/>
        <item x="72"/>
        <item x="32"/>
        <item x="30"/>
        <item x="235"/>
        <item x="91"/>
        <item x="251"/>
        <item x="263"/>
        <item x="145"/>
        <item x="126"/>
        <item x="127"/>
        <item x="179"/>
        <item x="125"/>
        <item x="74"/>
        <item x="153"/>
        <item x="139"/>
        <item x="222"/>
        <item x="140"/>
        <item x="224"/>
        <item x="132"/>
        <item x="78"/>
        <item x="116"/>
        <item x="124"/>
        <item x="138"/>
        <item x="130"/>
        <item x="152"/>
        <item x="278"/>
        <item x="277"/>
        <item x="176"/>
        <item x="92"/>
        <item x="223"/>
        <item x="70"/>
        <item x="207"/>
        <item x="123"/>
        <item x="137"/>
        <item x="276"/>
        <item x="121"/>
        <item x="122"/>
        <item x="128"/>
        <item x="212"/>
        <item x="184"/>
        <item x="210"/>
        <item x="217"/>
        <item x="215"/>
        <item x="201"/>
        <item x="204"/>
        <item x="213"/>
        <item x="191"/>
        <item x="194"/>
        <item x="198"/>
        <item x="208"/>
        <item x="114"/>
        <item x="58"/>
        <item x="237"/>
        <item x="253"/>
        <item x="41"/>
        <item x="38"/>
        <item x="11"/>
        <item x="103"/>
        <item x="7"/>
        <item x="142"/>
        <item x="68"/>
        <item x="159"/>
        <item x="23"/>
        <item x="203"/>
        <item x="193"/>
        <item x="262"/>
        <item x="257"/>
        <item x="247"/>
        <item x="52"/>
        <item x="242"/>
        <item x="231"/>
        <item x="252"/>
        <item x="250"/>
        <item x="238"/>
        <item x="44"/>
        <item x="146"/>
        <item x="81"/>
        <item x="45"/>
        <item x="143"/>
        <item x="76"/>
        <item x="105"/>
        <item x="256"/>
        <item x="255"/>
        <item x="83"/>
        <item x="93"/>
        <item x="150"/>
        <item x="265"/>
        <item x="141"/>
        <item x="59"/>
        <item x="61"/>
        <item x="73"/>
        <item x="33"/>
        <item x="165"/>
        <item x="17"/>
        <item x="261"/>
        <item x="84"/>
        <item x="272"/>
        <item x="60"/>
        <item x="200"/>
        <item x="206"/>
        <item x="149"/>
        <item x="151"/>
        <item x="214"/>
        <item x="218"/>
        <item x="155"/>
        <item x="161"/>
        <item x="189"/>
        <item x="18"/>
        <item x="136"/>
        <item x="211"/>
        <item x="77"/>
        <item x="162"/>
        <item x="65"/>
        <item x="31"/>
        <item x="101"/>
        <item x="98"/>
        <item x="233"/>
        <item x="226"/>
        <item x="85"/>
        <item x="39"/>
        <item x="107"/>
        <item x="154"/>
        <item x="54"/>
        <item x="239"/>
        <item x="106"/>
        <item x="190"/>
        <item x="2"/>
        <item x="185"/>
        <item x="47"/>
        <item x="12"/>
        <item x="111"/>
        <item x="26"/>
        <item x="13"/>
        <item x="110"/>
        <item x="241"/>
        <item x="234"/>
        <item x="230"/>
        <item x="240"/>
        <item x="90"/>
        <item x="25"/>
        <item x="0"/>
        <item x="1"/>
        <item x="35"/>
        <item x="248"/>
        <item x="6"/>
        <item x="71"/>
        <item x="49"/>
        <item x="51"/>
        <item x="279"/>
        <item x="34"/>
        <item x="28"/>
        <item x="69"/>
        <item x="79"/>
        <item x="209"/>
        <item x="183"/>
        <item x="5"/>
        <item x="266"/>
        <item x="55"/>
        <item x="4"/>
        <item x="144"/>
        <item x="120"/>
        <item x="259"/>
        <item x="246"/>
        <item x="236"/>
        <item x="156"/>
        <item x="227"/>
        <item x="260"/>
        <item x="221"/>
        <item x="258"/>
        <item x="271"/>
        <item x="94"/>
        <item x="135"/>
        <item x="268"/>
        <item x="270"/>
        <item x="275"/>
        <item x="267"/>
        <item x="273"/>
        <item x="274"/>
        <item x="86"/>
        <item x="249"/>
        <item x="102"/>
        <item x="164"/>
        <item x="24"/>
        <item x="113"/>
        <item x="89"/>
        <item x="216"/>
        <item x="187"/>
        <item x="205"/>
        <item x="197"/>
        <item x="157"/>
        <item x="36"/>
        <item x="37"/>
        <item x="166"/>
        <item x="42"/>
        <item x="202"/>
        <item x="192"/>
        <item x="99"/>
        <item x="57"/>
        <item x="186"/>
        <item x="219"/>
        <item x="117"/>
        <item x="48"/>
        <item x="97"/>
        <item x="243"/>
        <item x="9"/>
        <item x="46"/>
        <item x="22"/>
        <item x="53"/>
        <item x="96"/>
        <item x="134"/>
        <item x="254"/>
        <item x="129"/>
        <item x="88"/>
        <item x="27"/>
        <item x="40"/>
        <item x="66"/>
        <item x="80"/>
        <item x="56"/>
        <item x="67"/>
        <item x="15"/>
        <item x="195"/>
        <item x="158"/>
        <item x="14"/>
        <item x="220"/>
        <item x="95"/>
        <item x="63"/>
        <item x="10"/>
        <item x="16"/>
        <item x="8"/>
        <item x="29"/>
        <item x="87"/>
        <item x="133"/>
        <item x="64"/>
        <item x="108"/>
        <item x="20"/>
        <item x="50"/>
        <item x="75"/>
        <item x="62"/>
        <item x="196"/>
        <item x="115"/>
        <item x="131"/>
        <item x="19"/>
        <item x="199"/>
        <item x="148"/>
        <item x="147"/>
        <item x="188"/>
        <item x="119"/>
        <item t="default"/>
      </items>
    </pivotField>
    <pivotField axis="axisRow" showAll="0">
      <items count="23">
        <item x="10"/>
        <item x="16"/>
        <item x="5"/>
        <item x="14"/>
        <item x="2"/>
        <item x="7"/>
        <item x="12"/>
        <item x="17"/>
        <item x="11"/>
        <item x="20"/>
        <item x="18"/>
        <item x="13"/>
        <item x="3"/>
        <item x="15"/>
        <item x="9"/>
        <item x="1"/>
        <item x="4"/>
        <item x="21"/>
        <item x="0"/>
        <item x="19"/>
        <item x="6"/>
        <item x="8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</pivotFields>
  <rowFields count="2">
    <field x="11"/>
    <field x="10"/>
  </rowFields>
  <rowItems count="245">
    <i>
      <x/>
    </i>
    <i r="1">
      <x/>
    </i>
    <i r="1">
      <x v="40"/>
    </i>
    <i r="1">
      <x v="41"/>
    </i>
    <i r="1">
      <x v="42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0"/>
    </i>
    <i r="1">
      <x v="93"/>
    </i>
    <i r="1">
      <x v="114"/>
    </i>
    <i r="1">
      <x v="115"/>
    </i>
    <i r="1">
      <x v="122"/>
    </i>
    <i r="1">
      <x v="141"/>
    </i>
    <i r="1">
      <x v="142"/>
    </i>
    <i r="1">
      <x v="191"/>
    </i>
    <i r="1">
      <x v="193"/>
    </i>
    <i r="1">
      <x v="200"/>
    </i>
    <i r="1">
      <x v="204"/>
    </i>
    <i r="1">
      <x v="242"/>
    </i>
    <i r="1">
      <x v="243"/>
    </i>
    <i r="1">
      <x v="244"/>
    </i>
    <i r="1">
      <x v="256"/>
    </i>
    <i r="1">
      <x v="264"/>
    </i>
    <i r="1">
      <x v="273"/>
    </i>
    <i r="1">
      <x v="279"/>
    </i>
    <i>
      <x v="2"/>
    </i>
    <i r="1">
      <x v="126"/>
    </i>
    <i>
      <x v="4"/>
    </i>
    <i r="1">
      <x/>
    </i>
    <i r="1">
      <x v="4"/>
    </i>
    <i r="1">
      <x v="85"/>
    </i>
    <i r="1">
      <x v="130"/>
    </i>
    <i r="1">
      <x v="182"/>
    </i>
    <i r="1">
      <x v="190"/>
    </i>
    <i r="1">
      <x v="191"/>
    </i>
    <i r="1">
      <x v="237"/>
    </i>
    <i r="1">
      <x v="246"/>
    </i>
    <i r="1">
      <x v="274"/>
    </i>
    <i>
      <x v="5"/>
    </i>
    <i r="1">
      <x v="120"/>
    </i>
    <i r="1">
      <x v="128"/>
    </i>
    <i r="1">
      <x v="152"/>
    </i>
    <i r="1">
      <x v="230"/>
    </i>
    <i r="1">
      <x v="248"/>
    </i>
    <i r="1">
      <x v="269"/>
    </i>
    <i>
      <x v="6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96"/>
    </i>
    <i r="1">
      <x v="132"/>
    </i>
    <i r="1">
      <x v="135"/>
    </i>
    <i r="1">
      <x v="136"/>
    </i>
    <i r="1">
      <x v="139"/>
    </i>
    <i r="1">
      <x v="218"/>
    </i>
    <i r="1">
      <x v="220"/>
    </i>
    <i r="1">
      <x v="275"/>
    </i>
    <i r="1">
      <x v="278"/>
    </i>
    <i>
      <x v="8"/>
    </i>
    <i r="1">
      <x v="33"/>
    </i>
    <i>
      <x v="11"/>
    </i>
    <i r="1">
      <x v="71"/>
    </i>
    <i r="1">
      <x v="97"/>
    </i>
    <i r="1">
      <x v="131"/>
    </i>
    <i r="1">
      <x v="186"/>
    </i>
    <i r="1">
      <x v="221"/>
    </i>
    <i r="1">
      <x v="231"/>
    </i>
    <i r="1">
      <x v="232"/>
    </i>
    <i r="1">
      <x v="253"/>
    </i>
    <i>
      <x v="12"/>
    </i>
    <i r="1">
      <x v="164"/>
    </i>
    <i r="1">
      <x v="183"/>
    </i>
    <i r="1">
      <x v="188"/>
    </i>
    <i r="1">
      <x v="191"/>
    </i>
    <i r="1">
      <x v="192"/>
    </i>
    <i r="1">
      <x v="241"/>
    </i>
    <i>
      <x v="13"/>
    </i>
    <i r="1">
      <x v="158"/>
    </i>
    <i r="1">
      <x v="160"/>
    </i>
    <i r="1">
      <x v="219"/>
    </i>
    <i r="1">
      <x v="227"/>
    </i>
    <i r="1">
      <x v="228"/>
    </i>
    <i>
      <x v="14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49"/>
    </i>
    <i r="1">
      <x v="150"/>
    </i>
    <i r="1">
      <x v="195"/>
    </i>
    <i r="1">
      <x v="196"/>
    </i>
    <i r="1">
      <x v="198"/>
    </i>
    <i r="1">
      <x v="213"/>
    </i>
    <i>
      <x v="15"/>
    </i>
    <i r="1">
      <x v="5"/>
    </i>
    <i r="1">
      <x v="8"/>
    </i>
    <i r="1">
      <x v="11"/>
    </i>
    <i r="1">
      <x v="13"/>
    </i>
    <i r="1">
      <x v="35"/>
    </i>
    <i r="1">
      <x v="37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110"/>
    </i>
    <i r="1">
      <x v="111"/>
    </i>
    <i r="1">
      <x v="116"/>
    </i>
    <i r="1">
      <x v="117"/>
    </i>
    <i r="1">
      <x v="123"/>
    </i>
    <i r="1">
      <x v="143"/>
    </i>
    <i r="1">
      <x v="145"/>
    </i>
    <i r="1">
      <x v="146"/>
    </i>
    <i r="1">
      <x v="147"/>
    </i>
    <i r="1">
      <x v="153"/>
    </i>
    <i r="1">
      <x v="156"/>
    </i>
    <i r="1">
      <x v="159"/>
    </i>
    <i r="1">
      <x v="163"/>
    </i>
    <i r="1">
      <x v="184"/>
    </i>
    <i r="1">
      <x v="215"/>
    </i>
    <i r="1">
      <x v="216"/>
    </i>
    <i r="1">
      <x v="223"/>
    </i>
    <i r="1">
      <x v="226"/>
    </i>
    <i r="1">
      <x v="236"/>
    </i>
    <i r="1">
      <x v="238"/>
    </i>
    <i r="1">
      <x v="245"/>
    </i>
    <i r="1">
      <x v="247"/>
    </i>
    <i r="1">
      <x v="265"/>
    </i>
    <i>
      <x v="16"/>
    </i>
    <i r="1">
      <x v="161"/>
    </i>
    <i r="1">
      <x v="162"/>
    </i>
    <i r="1">
      <x v="233"/>
    </i>
    <i r="1">
      <x v="239"/>
    </i>
    <i>
      <x v="18"/>
    </i>
    <i r="1">
      <x v="2"/>
    </i>
    <i r="1">
      <x v="3"/>
    </i>
    <i r="1">
      <x v="9"/>
    </i>
    <i r="1">
      <x v="10"/>
    </i>
    <i r="1">
      <x v="12"/>
    </i>
    <i r="1">
      <x v="29"/>
    </i>
    <i r="1">
      <x v="32"/>
    </i>
    <i r="1">
      <x v="34"/>
    </i>
    <i r="1">
      <x v="36"/>
    </i>
    <i r="1">
      <x v="38"/>
    </i>
    <i r="1">
      <x v="83"/>
    </i>
    <i r="1">
      <x v="84"/>
    </i>
    <i r="1">
      <x v="92"/>
    </i>
    <i r="1">
      <x v="93"/>
    </i>
    <i r="1">
      <x v="95"/>
    </i>
    <i r="1">
      <x v="107"/>
    </i>
    <i r="1">
      <x v="109"/>
    </i>
    <i r="1">
      <x v="112"/>
    </i>
    <i r="1">
      <x v="113"/>
    </i>
    <i r="1">
      <x v="121"/>
    </i>
    <i r="1">
      <x v="122"/>
    </i>
    <i r="1">
      <x v="124"/>
    </i>
    <i r="1">
      <x v="140"/>
    </i>
    <i r="1">
      <x v="148"/>
    </i>
    <i r="1">
      <x v="151"/>
    </i>
    <i r="1">
      <x v="155"/>
    </i>
    <i r="1">
      <x v="157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2"/>
    </i>
    <i r="1">
      <x v="173"/>
    </i>
    <i r="1">
      <x v="174"/>
    </i>
    <i r="1">
      <x v="175"/>
    </i>
    <i r="1">
      <x v="176"/>
    </i>
    <i r="1">
      <x v="177"/>
    </i>
    <i r="1">
      <x v="178"/>
    </i>
    <i r="1">
      <x v="179"/>
    </i>
    <i r="1">
      <x v="180"/>
    </i>
    <i r="1">
      <x v="185"/>
    </i>
    <i r="1">
      <x v="203"/>
    </i>
    <i r="1">
      <x v="211"/>
    </i>
    <i r="1">
      <x v="212"/>
    </i>
    <i r="1">
      <x v="217"/>
    </i>
    <i r="1">
      <x v="224"/>
    </i>
    <i r="1">
      <x v="229"/>
    </i>
    <i r="1">
      <x v="234"/>
    </i>
    <i r="1">
      <x v="235"/>
    </i>
    <i r="1">
      <x v="240"/>
    </i>
    <i r="1">
      <x v="249"/>
    </i>
    <i r="1">
      <x v="250"/>
    </i>
    <i r="1">
      <x v="251"/>
    </i>
    <i r="1">
      <x v="252"/>
    </i>
    <i r="1">
      <x v="255"/>
    </i>
    <i r="1">
      <x v="257"/>
    </i>
    <i r="1">
      <x v="258"/>
    </i>
    <i r="1">
      <x v="259"/>
    </i>
    <i r="1">
      <x v="260"/>
    </i>
    <i r="1">
      <x v="261"/>
    </i>
    <i r="1">
      <x v="262"/>
    </i>
    <i r="1">
      <x v="263"/>
    </i>
    <i r="1">
      <x v="266"/>
    </i>
    <i r="1">
      <x v="267"/>
    </i>
    <i r="1">
      <x v="268"/>
    </i>
    <i r="1">
      <x v="270"/>
    </i>
    <i r="1">
      <x v="271"/>
    </i>
    <i r="1">
      <x v="272"/>
    </i>
    <i>
      <x v="20"/>
    </i>
    <i r="1">
      <x v="6"/>
    </i>
    <i r="1">
      <x v="7"/>
    </i>
    <i>
      <x v="21"/>
    </i>
    <i r="1">
      <x v="191"/>
    </i>
    <i t="grand">
      <x/>
    </i>
  </rowItems>
  <colItems count="1">
    <i/>
  </colItems>
  <pageFields count="1">
    <pageField fld="7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3:E176" firstHeaderRow="1" firstDataRow="1" firstDataCol="1" rowPageCount="1" colPageCount="1"/>
  <pivotFields count="19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1"/>
        <item h="1" x="4"/>
        <item h="1" x="3"/>
        <item x="2"/>
        <item x="5"/>
        <item h="1" x="0"/>
        <item t="default"/>
      </items>
    </pivotField>
    <pivotField showAll="0"/>
    <pivotField dataField="1" numFmtId="164" showAll="0"/>
    <pivotField axis="axisRow" showAll="0">
      <items count="198">
        <item x="84"/>
        <item x="164"/>
        <item x="154"/>
        <item x="191"/>
        <item x="43"/>
        <item x="61"/>
        <item x="48"/>
        <item x="18"/>
        <item x="64"/>
        <item x="186"/>
        <item x="193"/>
        <item x="7"/>
        <item x="184"/>
        <item x="85"/>
        <item x="195"/>
        <item x="32"/>
        <item x="94"/>
        <item x="192"/>
        <item x="185"/>
        <item x="38"/>
        <item x="8"/>
        <item x="96"/>
        <item x="180"/>
        <item x="91"/>
        <item x="11"/>
        <item x="88"/>
        <item x="29"/>
        <item x="77"/>
        <item x="76"/>
        <item x="23"/>
        <item x="82"/>
        <item x="194"/>
        <item x="68"/>
        <item x="0"/>
        <item x="41"/>
        <item x="25"/>
        <item x="14"/>
        <item x="26"/>
        <item x="66"/>
        <item x="67"/>
        <item x="93"/>
        <item x="4"/>
        <item x="87"/>
        <item x="46"/>
        <item x="28"/>
        <item x="71"/>
        <item x="42"/>
        <item x="190"/>
        <item x="35"/>
        <item x="1"/>
        <item x="2"/>
        <item x="31"/>
        <item x="74"/>
        <item x="53"/>
        <item x="78"/>
        <item x="21"/>
        <item x="17"/>
        <item x="56"/>
        <item x="55"/>
        <item x="79"/>
        <item x="182"/>
        <item x="187"/>
        <item x="80"/>
        <item x="89"/>
        <item x="183"/>
        <item x="81"/>
        <item x="57"/>
        <item x="54"/>
        <item x="92"/>
        <item x="86"/>
        <item x="65"/>
        <item x="51"/>
        <item x="133"/>
        <item x="116"/>
        <item x="73"/>
        <item x="52"/>
        <item x="20"/>
        <item x="90"/>
        <item x="49"/>
        <item x="99"/>
        <item x="97"/>
        <item x="144"/>
        <item x="30"/>
        <item x="131"/>
        <item x="101"/>
        <item x="102"/>
        <item x="103"/>
        <item x="117"/>
        <item x="118"/>
        <item x="165"/>
        <item x="178"/>
        <item x="115"/>
        <item x="153"/>
        <item x="142"/>
        <item x="143"/>
        <item x="179"/>
        <item x="130"/>
        <item x="114"/>
        <item x="128"/>
        <item x="109"/>
        <item x="110"/>
        <item x="107"/>
        <item x="150"/>
        <item x="151"/>
        <item x="140"/>
        <item x="162"/>
        <item x="113"/>
        <item x="163"/>
        <item x="141"/>
        <item x="176"/>
        <item x="129"/>
        <item x="177"/>
        <item x="127"/>
        <item x="175"/>
        <item x="160"/>
        <item x="161"/>
        <item x="158"/>
        <item x="138"/>
        <item x="139"/>
        <item x="159"/>
        <item x="174"/>
        <item x="106"/>
        <item x="157"/>
        <item x="173"/>
        <item x="123"/>
        <item x="124"/>
        <item x="119"/>
        <item x="155"/>
        <item x="169"/>
        <item x="120"/>
        <item x="121"/>
        <item x="111"/>
        <item x="112"/>
        <item x="108"/>
        <item x="152"/>
        <item x="125"/>
        <item x="156"/>
        <item x="168"/>
        <item x="147"/>
        <item x="136"/>
        <item x="148"/>
        <item x="104"/>
        <item x="126"/>
        <item x="105"/>
        <item x="170"/>
        <item x="171"/>
        <item x="172"/>
        <item x="122"/>
        <item x="149"/>
        <item x="137"/>
        <item x="135"/>
        <item x="145"/>
        <item x="166"/>
        <item x="146"/>
        <item x="167"/>
        <item x="37"/>
        <item x="59"/>
        <item x="189"/>
        <item x="9"/>
        <item x="3"/>
        <item x="47"/>
        <item x="50"/>
        <item x="33"/>
        <item x="196"/>
        <item x="100"/>
        <item x="134"/>
        <item x="188"/>
        <item x="34"/>
        <item x="24"/>
        <item x="58"/>
        <item x="27"/>
        <item x="10"/>
        <item x="72"/>
        <item x="6"/>
        <item x="60"/>
        <item x="83"/>
        <item x="22"/>
        <item x="19"/>
        <item x="5"/>
        <item x="44"/>
        <item x="132"/>
        <item x="69"/>
        <item x="13"/>
        <item x="16"/>
        <item x="15"/>
        <item x="36"/>
        <item x="40"/>
        <item x="95"/>
        <item x="63"/>
        <item x="12"/>
        <item x="62"/>
        <item x="75"/>
        <item x="98"/>
        <item x="39"/>
        <item x="45"/>
        <item x="70"/>
        <item x="181"/>
        <item t="default"/>
      </items>
    </pivotField>
    <pivotField axis="axisRow" showAll="0">
      <items count="20">
        <item x="2"/>
        <item x="6"/>
        <item x="4"/>
        <item x="12"/>
        <item x="7"/>
        <item x="8"/>
        <item x="13"/>
        <item x="18"/>
        <item x="17"/>
        <item x="10"/>
        <item x="16"/>
        <item x="11"/>
        <item x="1"/>
        <item x="0"/>
        <item x="9"/>
        <item x="3"/>
        <item x="15"/>
        <item x="14"/>
        <item x="5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</pivotFields>
  <rowFields count="2">
    <field x="11"/>
    <field x="10"/>
  </rowFields>
  <rowItems count="173">
    <i>
      <x/>
    </i>
    <i r="1">
      <x v="1"/>
    </i>
    <i r="1">
      <x v="2"/>
    </i>
    <i r="1">
      <x v="6"/>
    </i>
    <i r="1">
      <x v="8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41"/>
    </i>
    <i r="1">
      <x v="42"/>
    </i>
    <i r="1">
      <x v="43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60"/>
    </i>
    <i r="1">
      <x v="161"/>
    </i>
    <i r="1">
      <x v="164"/>
    </i>
    <i r="1">
      <x v="166"/>
    </i>
    <i r="1">
      <x v="176"/>
    </i>
    <i r="1">
      <x v="177"/>
    </i>
    <i r="1">
      <x v="180"/>
    </i>
    <i r="1">
      <x v="188"/>
    </i>
    <i r="1">
      <x v="191"/>
    </i>
    <i r="1">
      <x v="192"/>
    </i>
    <i>
      <x v="2"/>
    </i>
    <i r="1">
      <x v="11"/>
    </i>
    <i>
      <x v="3"/>
    </i>
    <i r="1">
      <x v="193"/>
    </i>
    <i>
      <x v="5"/>
    </i>
    <i r="1">
      <x v="21"/>
    </i>
    <i r="1">
      <x v="44"/>
    </i>
    <i r="1">
      <x v="194"/>
    </i>
    <i>
      <x v="7"/>
    </i>
    <i r="1">
      <x v="163"/>
    </i>
    <i>
      <x v="8"/>
    </i>
    <i r="1">
      <x v="12"/>
    </i>
    <i>
      <x v="9"/>
    </i>
    <i r="1">
      <x v="185"/>
    </i>
    <i>
      <x v="10"/>
    </i>
    <i r="1">
      <x v="11"/>
    </i>
    <i>
      <x v="11"/>
    </i>
    <i r="1">
      <x v="155"/>
    </i>
    <i r="1">
      <x v="190"/>
    </i>
    <i>
      <x v="12"/>
    </i>
    <i r="1">
      <x v="4"/>
    </i>
    <i r="1">
      <x v="15"/>
    </i>
    <i r="1">
      <x v="16"/>
    </i>
    <i r="1">
      <x v="17"/>
    </i>
    <i r="1">
      <x v="18"/>
    </i>
    <i r="1">
      <x v="19"/>
    </i>
    <i r="1">
      <x v="158"/>
    </i>
    <i r="1">
      <x v="159"/>
    </i>
    <i r="1">
      <x v="170"/>
    </i>
    <i r="1">
      <x v="172"/>
    </i>
    <i r="1">
      <x v="183"/>
    </i>
    <i r="1">
      <x v="184"/>
    </i>
    <i r="1">
      <x v="195"/>
    </i>
    <i>
      <x v="14"/>
    </i>
    <i r="1">
      <x v="45"/>
    </i>
    <i r="1">
      <x v="162"/>
    </i>
    <i>
      <x v="15"/>
    </i>
    <i r="1">
      <x v="173"/>
    </i>
    <i>
      <x v="16"/>
    </i>
    <i r="1">
      <x/>
    </i>
    <i>
      <x v="17"/>
    </i>
    <i r="1">
      <x v="181"/>
    </i>
    <i r="1">
      <x v="196"/>
    </i>
    <i>
      <x v="18"/>
    </i>
    <i r="1">
      <x v="171"/>
    </i>
    <i t="grand">
      <x/>
    </i>
  </rowItems>
  <colItems count="1">
    <i/>
  </colItems>
  <pageFields count="1">
    <pageField fld="7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76" firstHeaderRow="1" firstDataRow="1" firstDataCol="1" rowPageCount="1" colPageCount="1"/>
  <pivotFields count="19"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7">
        <item x="1"/>
        <item h="1" x="4"/>
        <item h="1" x="3"/>
        <item x="2"/>
        <item x="5"/>
        <item h="1" x="0"/>
        <item t="default"/>
      </items>
    </pivotField>
    <pivotField showAll="0"/>
    <pivotField dataField="1" numFmtId="164" showAll="0"/>
    <pivotField axis="axisRow" showAll="0">
      <items count="198">
        <item x="84"/>
        <item x="164"/>
        <item x="154"/>
        <item x="191"/>
        <item x="43"/>
        <item x="61"/>
        <item x="48"/>
        <item x="18"/>
        <item x="64"/>
        <item x="186"/>
        <item x="193"/>
        <item x="7"/>
        <item x="184"/>
        <item x="85"/>
        <item x="195"/>
        <item x="32"/>
        <item x="94"/>
        <item x="192"/>
        <item x="185"/>
        <item x="38"/>
        <item x="8"/>
        <item x="96"/>
        <item x="180"/>
        <item x="91"/>
        <item x="11"/>
        <item x="88"/>
        <item x="29"/>
        <item x="77"/>
        <item x="76"/>
        <item x="23"/>
        <item x="82"/>
        <item x="194"/>
        <item x="68"/>
        <item x="0"/>
        <item x="41"/>
        <item x="25"/>
        <item x="14"/>
        <item x="26"/>
        <item x="66"/>
        <item x="67"/>
        <item x="93"/>
        <item x="4"/>
        <item x="87"/>
        <item x="46"/>
        <item x="28"/>
        <item x="71"/>
        <item x="42"/>
        <item x="190"/>
        <item x="35"/>
        <item x="1"/>
        <item x="2"/>
        <item x="31"/>
        <item x="74"/>
        <item x="53"/>
        <item x="78"/>
        <item x="21"/>
        <item x="17"/>
        <item x="56"/>
        <item x="55"/>
        <item x="79"/>
        <item x="182"/>
        <item x="187"/>
        <item x="80"/>
        <item x="89"/>
        <item x="183"/>
        <item x="81"/>
        <item x="57"/>
        <item x="54"/>
        <item x="92"/>
        <item x="86"/>
        <item x="65"/>
        <item x="51"/>
        <item x="133"/>
        <item x="116"/>
        <item x="73"/>
        <item x="52"/>
        <item x="20"/>
        <item x="90"/>
        <item x="49"/>
        <item x="99"/>
        <item x="97"/>
        <item x="144"/>
        <item x="30"/>
        <item x="131"/>
        <item x="101"/>
        <item x="102"/>
        <item x="103"/>
        <item x="117"/>
        <item x="118"/>
        <item x="165"/>
        <item x="178"/>
        <item x="115"/>
        <item x="153"/>
        <item x="142"/>
        <item x="143"/>
        <item x="179"/>
        <item x="130"/>
        <item x="114"/>
        <item x="128"/>
        <item x="109"/>
        <item x="110"/>
        <item x="107"/>
        <item x="150"/>
        <item x="151"/>
        <item x="140"/>
        <item x="162"/>
        <item x="113"/>
        <item x="163"/>
        <item x="141"/>
        <item x="176"/>
        <item x="129"/>
        <item x="177"/>
        <item x="127"/>
        <item x="175"/>
        <item x="160"/>
        <item x="161"/>
        <item x="158"/>
        <item x="138"/>
        <item x="139"/>
        <item x="159"/>
        <item x="174"/>
        <item x="106"/>
        <item x="157"/>
        <item x="173"/>
        <item x="123"/>
        <item x="124"/>
        <item x="119"/>
        <item x="155"/>
        <item x="169"/>
        <item x="120"/>
        <item x="121"/>
        <item x="111"/>
        <item x="112"/>
        <item x="108"/>
        <item x="152"/>
        <item x="125"/>
        <item x="156"/>
        <item x="168"/>
        <item x="147"/>
        <item x="136"/>
        <item x="148"/>
        <item x="104"/>
        <item x="126"/>
        <item x="105"/>
        <item x="170"/>
        <item x="171"/>
        <item x="172"/>
        <item x="122"/>
        <item x="149"/>
        <item x="137"/>
        <item x="135"/>
        <item x="145"/>
        <item x="166"/>
        <item x="146"/>
        <item x="167"/>
        <item x="37"/>
        <item x="59"/>
        <item x="189"/>
        <item x="9"/>
        <item x="3"/>
        <item x="47"/>
        <item x="50"/>
        <item x="33"/>
        <item x="196"/>
        <item x="100"/>
        <item x="134"/>
        <item x="188"/>
        <item x="34"/>
        <item x="24"/>
        <item x="58"/>
        <item x="27"/>
        <item x="10"/>
        <item x="72"/>
        <item x="6"/>
        <item x="60"/>
        <item x="83"/>
        <item x="22"/>
        <item x="19"/>
        <item x="5"/>
        <item x="44"/>
        <item x="132"/>
        <item x="69"/>
        <item x="13"/>
        <item x="16"/>
        <item x="15"/>
        <item x="36"/>
        <item x="40"/>
        <item x="95"/>
        <item x="63"/>
        <item x="12"/>
        <item x="62"/>
        <item x="75"/>
        <item x="98"/>
        <item x="39"/>
        <item x="45"/>
        <item x="70"/>
        <item x="181"/>
        <item t="default"/>
      </items>
    </pivotField>
    <pivotField axis="axisRow" showAll="0">
      <items count="20">
        <item x="2"/>
        <item x="6"/>
        <item x="4"/>
        <item x="12"/>
        <item x="7"/>
        <item x="8"/>
        <item x="13"/>
        <item x="18"/>
        <item x="17"/>
        <item x="10"/>
        <item x="16"/>
        <item x="11"/>
        <item x="1"/>
        <item x="0"/>
        <item x="9"/>
        <item x="3"/>
        <item x="15"/>
        <item x="14"/>
        <item x="5"/>
        <item t="default"/>
      </items>
    </pivotField>
    <pivotField showAll="0"/>
    <pivotField showAll="0"/>
    <pivotField numFmtId="14" showAll="0"/>
    <pivotField numFmtId="14" showAll="0"/>
    <pivotField showAll="0"/>
    <pivotField showAll="0"/>
    <pivotField showAll="0"/>
  </pivotFields>
  <rowFields count="2">
    <field x="11"/>
    <field x="10"/>
  </rowFields>
  <rowItems count="173">
    <i>
      <x/>
    </i>
    <i r="1">
      <x v="1"/>
    </i>
    <i r="1">
      <x v="2"/>
    </i>
    <i r="1">
      <x v="6"/>
    </i>
    <i r="1">
      <x v="8"/>
    </i>
    <i r="1">
      <x v="22"/>
    </i>
    <i r="1">
      <x v="23"/>
    </i>
    <i r="1">
      <x v="25"/>
    </i>
    <i r="1">
      <x v="26"/>
    </i>
    <i r="1">
      <x v="27"/>
    </i>
    <i r="1">
      <x v="28"/>
    </i>
    <i r="1">
      <x v="41"/>
    </i>
    <i r="1">
      <x v="42"/>
    </i>
    <i r="1">
      <x v="43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r="1">
      <x v="132"/>
    </i>
    <i r="1">
      <x v="133"/>
    </i>
    <i r="1">
      <x v="134"/>
    </i>
    <i r="1">
      <x v="135"/>
    </i>
    <i r="1">
      <x v="136"/>
    </i>
    <i r="1">
      <x v="137"/>
    </i>
    <i r="1">
      <x v="138"/>
    </i>
    <i r="1">
      <x v="139"/>
    </i>
    <i r="1">
      <x v="140"/>
    </i>
    <i r="1">
      <x v="141"/>
    </i>
    <i r="1">
      <x v="142"/>
    </i>
    <i r="1">
      <x v="143"/>
    </i>
    <i r="1">
      <x v="144"/>
    </i>
    <i r="1">
      <x v="145"/>
    </i>
    <i r="1">
      <x v="14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 r="1">
      <x v="160"/>
    </i>
    <i r="1">
      <x v="161"/>
    </i>
    <i r="1">
      <x v="164"/>
    </i>
    <i r="1">
      <x v="166"/>
    </i>
    <i r="1">
      <x v="176"/>
    </i>
    <i r="1">
      <x v="177"/>
    </i>
    <i r="1">
      <x v="180"/>
    </i>
    <i r="1">
      <x v="188"/>
    </i>
    <i r="1">
      <x v="191"/>
    </i>
    <i r="1">
      <x v="192"/>
    </i>
    <i>
      <x v="2"/>
    </i>
    <i r="1">
      <x v="11"/>
    </i>
    <i>
      <x v="3"/>
    </i>
    <i r="1">
      <x v="193"/>
    </i>
    <i>
      <x v="5"/>
    </i>
    <i r="1">
      <x v="21"/>
    </i>
    <i r="1">
      <x v="44"/>
    </i>
    <i r="1">
      <x v="194"/>
    </i>
    <i>
      <x v="7"/>
    </i>
    <i r="1">
      <x v="163"/>
    </i>
    <i>
      <x v="8"/>
    </i>
    <i r="1">
      <x v="12"/>
    </i>
    <i>
      <x v="9"/>
    </i>
    <i r="1">
      <x v="185"/>
    </i>
    <i>
      <x v="10"/>
    </i>
    <i r="1">
      <x v="11"/>
    </i>
    <i>
      <x v="11"/>
    </i>
    <i r="1">
      <x v="155"/>
    </i>
    <i r="1">
      <x v="190"/>
    </i>
    <i>
      <x v="12"/>
    </i>
    <i r="1">
      <x v="4"/>
    </i>
    <i r="1">
      <x v="15"/>
    </i>
    <i r="1">
      <x v="16"/>
    </i>
    <i r="1">
      <x v="17"/>
    </i>
    <i r="1">
      <x v="18"/>
    </i>
    <i r="1">
      <x v="19"/>
    </i>
    <i r="1">
      <x v="158"/>
    </i>
    <i r="1">
      <x v="159"/>
    </i>
    <i r="1">
      <x v="170"/>
    </i>
    <i r="1">
      <x v="172"/>
    </i>
    <i r="1">
      <x v="183"/>
    </i>
    <i r="1">
      <x v="184"/>
    </i>
    <i r="1">
      <x v="195"/>
    </i>
    <i>
      <x v="14"/>
    </i>
    <i r="1">
      <x v="45"/>
    </i>
    <i r="1">
      <x v="162"/>
    </i>
    <i>
      <x v="15"/>
    </i>
    <i r="1">
      <x v="173"/>
    </i>
    <i>
      <x v="16"/>
    </i>
    <i r="1">
      <x/>
    </i>
    <i>
      <x v="17"/>
    </i>
    <i r="1">
      <x v="181"/>
    </i>
    <i r="1">
      <x v="196"/>
    </i>
    <i>
      <x v="18"/>
    </i>
    <i r="1">
      <x v="171"/>
    </i>
    <i t="grand">
      <x/>
    </i>
  </rowItems>
  <colItems count="1">
    <i/>
  </colItems>
  <pageFields count="1">
    <pageField fld="7" hier="-1"/>
  </pageFields>
  <dataFields count="1">
    <dataField name="Sum of Amount" fld="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3"/>
  <sheetViews>
    <sheetView workbookViewId="0">
      <selection activeCell="C5" sqref="C5"/>
    </sheetView>
  </sheetViews>
  <sheetFormatPr defaultRowHeight="15" x14ac:dyDescent="0.25"/>
  <cols>
    <col min="1" max="1" width="13.140625" bestFit="1" customWidth="1"/>
    <col min="2" max="2" width="14.85546875" customWidth="1"/>
    <col min="3" max="3" width="12.5703125" bestFit="1" customWidth="1"/>
    <col min="4" max="4" width="30.28515625" customWidth="1"/>
    <col min="5" max="5" width="13.140625" bestFit="1" customWidth="1"/>
    <col min="6" max="6" width="14.85546875" bestFit="1" customWidth="1"/>
    <col min="7" max="7" width="9.85546875" bestFit="1" customWidth="1"/>
    <col min="8" max="8" width="13.7109375" customWidth="1"/>
    <col min="9" max="150" width="8.85546875" customWidth="1"/>
    <col min="151" max="345" width="7.28515625" customWidth="1"/>
    <col min="346" max="494" width="6.28515625" customWidth="1"/>
    <col min="495" max="536" width="5.28515625" customWidth="1"/>
    <col min="537" max="922" width="4.5703125" customWidth="1"/>
    <col min="923" max="1715" width="5.5703125" customWidth="1"/>
    <col min="1716" max="2452" width="6.5703125" customWidth="1"/>
    <col min="2453" max="2795" width="8.140625" customWidth="1"/>
    <col min="2806" max="2806" width="11.28515625" bestFit="1" customWidth="1"/>
  </cols>
  <sheetData>
    <row r="2" spans="1:8" x14ac:dyDescent="0.25">
      <c r="A2" t="s">
        <v>7398</v>
      </c>
      <c r="B2">
        <v>2021</v>
      </c>
      <c r="E2" t="s">
        <v>7398</v>
      </c>
      <c r="F2">
        <v>2008</v>
      </c>
      <c r="G2" t="s">
        <v>7399</v>
      </c>
    </row>
    <row r="3" spans="1:8" x14ac:dyDescent="0.25">
      <c r="A3" s="130" t="s">
        <v>7393</v>
      </c>
      <c r="B3" t="s">
        <v>7396</v>
      </c>
      <c r="C3" t="s">
        <v>7397</v>
      </c>
      <c r="E3" s="130" t="s">
        <v>7393</v>
      </c>
      <c r="F3" t="s">
        <v>7396</v>
      </c>
      <c r="G3" t="s">
        <v>7400</v>
      </c>
    </row>
    <row r="4" spans="1:8" x14ac:dyDescent="0.25">
      <c r="A4" s="131" t="s">
        <v>900</v>
      </c>
      <c r="B4" s="132">
        <v>57603.949999999961</v>
      </c>
      <c r="C4" s="135">
        <f>GETPIVOTDATA("Amount",$A$3,"Seg4_Code","8850")</f>
        <v>57603.949999999961</v>
      </c>
      <c r="D4" t="s">
        <v>7404</v>
      </c>
      <c r="E4" s="131" t="s">
        <v>86</v>
      </c>
      <c r="F4" s="132">
        <v>176895.20999999976</v>
      </c>
      <c r="G4">
        <v>1.7555000000000001</v>
      </c>
      <c r="H4" s="132">
        <f>GETPIVOTDATA("Amount",$E$3,"Seg4_Code","8870")*G4</f>
        <v>310539.54115499958</v>
      </c>
    </row>
    <row r="5" spans="1:8" x14ac:dyDescent="0.25">
      <c r="A5" s="131" t="s">
        <v>86</v>
      </c>
      <c r="B5" s="132">
        <v>658551.63000000105</v>
      </c>
      <c r="C5" s="136">
        <f>GETPIVOTDATA("Amount",$A$3,"Seg4_Code","8870")-H4</f>
        <v>348012.08884500148</v>
      </c>
      <c r="D5" t="s">
        <v>7405</v>
      </c>
      <c r="E5" s="131" t="s">
        <v>187</v>
      </c>
      <c r="F5" s="132">
        <v>20930.749999999971</v>
      </c>
      <c r="G5">
        <v>1.7555000000000001</v>
      </c>
      <c r="H5" s="132">
        <f>GETPIVOTDATA("Amount",$E$3,"Seg4_Code","8890")*G5</f>
        <v>36743.931624999954</v>
      </c>
    </row>
    <row r="6" spans="1:8" x14ac:dyDescent="0.25">
      <c r="A6" s="131" t="s">
        <v>187</v>
      </c>
      <c r="B6" s="132">
        <v>25451.399999999994</v>
      </c>
      <c r="C6" s="132">
        <f>GETPIVOTDATA("Amount",$A$3,"Seg4_Code","8890")-H5</f>
        <v>-11292.53162499996</v>
      </c>
      <c r="D6" t="s">
        <v>7406</v>
      </c>
      <c r="E6" s="131" t="s">
        <v>76</v>
      </c>
      <c r="F6" s="132">
        <v>41117.52999999997</v>
      </c>
      <c r="G6">
        <v>1.7555000000000001</v>
      </c>
      <c r="H6" s="132">
        <f>GETPIVOTDATA("Amount",$E$3,"Seg4_Code","8900")*G6</f>
        <v>72181.823914999943</v>
      </c>
    </row>
    <row r="7" spans="1:8" x14ac:dyDescent="0.25">
      <c r="A7" s="131" t="s">
        <v>76</v>
      </c>
      <c r="B7" s="132">
        <v>60420.700000000033</v>
      </c>
      <c r="C7" s="132">
        <f>GETPIVOTDATA("Amount",$A$3,"Seg4_Code","8900")-H6</f>
        <v>-11761.123914999909</v>
      </c>
      <c r="D7" t="s">
        <v>7407</v>
      </c>
      <c r="E7" s="131" t="s">
        <v>23</v>
      </c>
      <c r="F7" s="132">
        <v>36531.930000000015</v>
      </c>
      <c r="G7">
        <v>1.7555000000000001</v>
      </c>
      <c r="H7" s="132">
        <f>GETPIVOTDATA("Amount",$E$3,"Seg4_Code","8910")*G7</f>
        <v>64131.803115000032</v>
      </c>
    </row>
    <row r="8" spans="1:8" x14ac:dyDescent="0.25">
      <c r="A8" s="131" t="s">
        <v>23</v>
      </c>
      <c r="B8" s="132">
        <v>179386.18999999989</v>
      </c>
      <c r="C8" s="136">
        <f>GETPIVOTDATA("Amount",$A$3,"Seg4_Code","8910")-H7</f>
        <v>115254.38688499985</v>
      </c>
      <c r="D8" t="s">
        <v>7408</v>
      </c>
      <c r="E8" s="131" t="s">
        <v>103</v>
      </c>
      <c r="F8" s="132">
        <v>17534.150000000001</v>
      </c>
      <c r="G8">
        <v>1.7555000000000001</v>
      </c>
      <c r="H8" s="132">
        <f>GETPIVOTDATA("Amount",$E$3,"Seg4_Code","8920")*G8</f>
        <v>30781.200325000005</v>
      </c>
    </row>
    <row r="9" spans="1:8" x14ac:dyDescent="0.25">
      <c r="A9" s="131" t="s">
        <v>103</v>
      </c>
      <c r="B9" s="132">
        <v>128750.52000000005</v>
      </c>
      <c r="C9" s="136">
        <f>GETPIVOTDATA("Amount",$A$3,"Seg4_Code","8920")-H8</f>
        <v>97969.319675000035</v>
      </c>
      <c r="D9" t="s">
        <v>7409</v>
      </c>
      <c r="E9" s="131" t="s">
        <v>228</v>
      </c>
      <c r="F9" s="132">
        <v>65904.7</v>
      </c>
      <c r="G9">
        <v>1.7555000000000001</v>
      </c>
      <c r="H9" s="132">
        <f>GETPIVOTDATA("Amount",$E$3,"Seg4_Code","8930")*G9</f>
        <v>115695.70084999999</v>
      </c>
    </row>
    <row r="10" spans="1:8" x14ac:dyDescent="0.25">
      <c r="A10" s="131" t="s">
        <v>228</v>
      </c>
      <c r="B10" s="132">
        <v>38362.729999999996</v>
      </c>
      <c r="C10" s="132">
        <f>GETPIVOTDATA("Amount",$A$3,"Seg4_Code","8930")-H9</f>
        <v>-77332.970849999998</v>
      </c>
      <c r="D10" t="s">
        <v>7410</v>
      </c>
      <c r="E10" s="131" t="s">
        <v>130</v>
      </c>
      <c r="F10" s="132">
        <v>13577.350000000004</v>
      </c>
      <c r="G10">
        <v>1.7555000000000001</v>
      </c>
      <c r="H10" s="132">
        <f>GETPIVOTDATA("Amount",$E$3,"Seg4_Code","8940")*G10</f>
        <v>23835.037925000008</v>
      </c>
    </row>
    <row r="11" spans="1:8" x14ac:dyDescent="0.25">
      <c r="A11" s="131" t="s">
        <v>130</v>
      </c>
      <c r="B11" s="132">
        <v>26897.229999999956</v>
      </c>
      <c r="C11" s="132">
        <f>GETPIVOTDATA("Amount",$A$3,"Seg4_Code","8940")-H10</f>
        <v>3062.1920749999481</v>
      </c>
      <c r="D11" t="s">
        <v>7411</v>
      </c>
      <c r="E11" s="131" t="s">
        <v>7394</v>
      </c>
      <c r="F11" s="132">
        <v>372491.6199999997</v>
      </c>
      <c r="H11" s="133">
        <f>SUM(H4:H10)</f>
        <v>653909.03890999942</v>
      </c>
    </row>
    <row r="12" spans="1:8" x14ac:dyDescent="0.25">
      <c r="A12" s="131" t="s">
        <v>7394</v>
      </c>
      <c r="B12" s="132">
        <v>1175424.350000001</v>
      </c>
      <c r="C12" s="132">
        <f>SUM(C4:C11)</f>
        <v>521515.31109000149</v>
      </c>
    </row>
    <row r="13" spans="1:8" x14ac:dyDescent="0.25">
      <c r="C13" s="13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787"/>
  <sheetViews>
    <sheetView topLeftCell="J606" workbookViewId="0">
      <selection activeCell="K52" sqref="K52"/>
    </sheetView>
  </sheetViews>
  <sheetFormatPr defaultColWidth="27.140625" defaultRowHeight="15" x14ac:dyDescent="0.25"/>
  <cols>
    <col min="11" max="11" width="37.140625" customWidth="1"/>
    <col min="12" max="12" width="35" customWidth="1"/>
  </cols>
  <sheetData>
    <row r="1" spans="1:1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  <c r="R1" s="4" t="s">
        <v>7391</v>
      </c>
      <c r="S1" s="4" t="s">
        <v>7392</v>
      </c>
    </row>
    <row r="2" spans="1:19" x14ac:dyDescent="0.25">
      <c r="A2" s="144" t="s">
        <v>17</v>
      </c>
      <c r="B2" s="144" t="s">
        <v>18</v>
      </c>
      <c r="C2" s="144" t="s">
        <v>85</v>
      </c>
      <c r="D2" s="144" t="s">
        <v>1691</v>
      </c>
      <c r="E2" s="144" t="s">
        <v>20</v>
      </c>
      <c r="F2" s="144" t="s">
        <v>21</v>
      </c>
      <c r="G2" s="144" t="s">
        <v>22</v>
      </c>
      <c r="H2" s="144" t="s">
        <v>86</v>
      </c>
      <c r="I2" s="144" t="s">
        <v>24</v>
      </c>
      <c r="J2" s="145">
        <v>1571.5</v>
      </c>
      <c r="K2" s="144" t="s">
        <v>87</v>
      </c>
      <c r="L2" s="144" t="s">
        <v>88</v>
      </c>
      <c r="M2" s="144" t="s">
        <v>89</v>
      </c>
      <c r="N2" s="144" t="s">
        <v>90</v>
      </c>
      <c r="O2" s="146">
        <v>44242</v>
      </c>
      <c r="P2" s="146">
        <v>44243</v>
      </c>
      <c r="Q2" s="144" t="s">
        <v>29</v>
      </c>
      <c r="R2" s="20" t="s">
        <v>4055</v>
      </c>
      <c r="S2" s="20" t="s">
        <v>7190</v>
      </c>
    </row>
    <row r="3" spans="1:19" x14ac:dyDescent="0.25">
      <c r="A3" s="144" t="s">
        <v>17</v>
      </c>
      <c r="B3" s="144" t="s">
        <v>18</v>
      </c>
      <c r="C3" s="144" t="s">
        <v>85</v>
      </c>
      <c r="D3" s="144" t="s">
        <v>1691</v>
      </c>
      <c r="E3" s="144" t="s">
        <v>20</v>
      </c>
      <c r="F3" s="144" t="s">
        <v>21</v>
      </c>
      <c r="G3" s="144" t="s">
        <v>22</v>
      </c>
      <c r="H3" s="144" t="s">
        <v>86</v>
      </c>
      <c r="I3" s="144" t="s">
        <v>24</v>
      </c>
      <c r="J3" s="145">
        <v>1828.5</v>
      </c>
      <c r="K3" s="144" t="s">
        <v>91</v>
      </c>
      <c r="L3" s="144" t="s">
        <v>88</v>
      </c>
      <c r="M3" s="144" t="s">
        <v>92</v>
      </c>
      <c r="N3" s="144" t="s">
        <v>93</v>
      </c>
      <c r="O3" s="146">
        <v>44242</v>
      </c>
      <c r="P3" s="146">
        <v>44243</v>
      </c>
      <c r="Q3" s="144" t="s">
        <v>29</v>
      </c>
      <c r="R3" s="20" t="s">
        <v>4055</v>
      </c>
      <c r="S3" s="20" t="s">
        <v>7190</v>
      </c>
    </row>
    <row r="4" spans="1:19" hidden="1" x14ac:dyDescent="0.25">
      <c r="A4" s="144" t="s">
        <v>17</v>
      </c>
      <c r="B4" s="144" t="s">
        <v>18</v>
      </c>
      <c r="C4" s="144" t="s">
        <v>34</v>
      </c>
      <c r="D4" s="144" t="s">
        <v>1691</v>
      </c>
      <c r="E4" s="144" t="s">
        <v>20</v>
      </c>
      <c r="F4" s="144" t="s">
        <v>21</v>
      </c>
      <c r="G4" s="144" t="s">
        <v>22</v>
      </c>
      <c r="H4" s="144" t="s">
        <v>86</v>
      </c>
      <c r="I4" s="144" t="s">
        <v>24</v>
      </c>
      <c r="J4" s="145">
        <v>345</v>
      </c>
      <c r="K4" s="144" t="s">
        <v>97</v>
      </c>
      <c r="L4" s="144" t="s">
        <v>98</v>
      </c>
      <c r="M4" s="144" t="s">
        <v>99</v>
      </c>
      <c r="N4" s="144" t="s">
        <v>100</v>
      </c>
      <c r="O4" s="146">
        <v>44362</v>
      </c>
      <c r="P4" s="146">
        <v>44363</v>
      </c>
      <c r="Q4" s="144" t="s">
        <v>29</v>
      </c>
      <c r="R4" s="20" t="s">
        <v>4055</v>
      </c>
      <c r="S4" s="20" t="s">
        <v>7190</v>
      </c>
    </row>
    <row r="5" spans="1:19" hidden="1" x14ac:dyDescent="0.25">
      <c r="A5" s="144" t="s">
        <v>17</v>
      </c>
      <c r="B5" s="144" t="s">
        <v>18</v>
      </c>
      <c r="C5" s="144" t="s">
        <v>44</v>
      </c>
      <c r="D5" s="144" t="s">
        <v>1691</v>
      </c>
      <c r="E5" s="144" t="s">
        <v>20</v>
      </c>
      <c r="F5" s="144" t="s">
        <v>21</v>
      </c>
      <c r="G5" s="144" t="s">
        <v>22</v>
      </c>
      <c r="H5" s="144" t="s">
        <v>86</v>
      </c>
      <c r="I5" s="144" t="s">
        <v>24</v>
      </c>
      <c r="J5" s="145">
        <v>25.37</v>
      </c>
      <c r="K5" s="144" t="s">
        <v>109</v>
      </c>
      <c r="L5" s="144" t="s">
        <v>110</v>
      </c>
      <c r="M5" s="144" t="s">
        <v>111</v>
      </c>
      <c r="N5" s="144" t="s">
        <v>112</v>
      </c>
      <c r="O5" s="146">
        <v>44557</v>
      </c>
      <c r="P5" s="146">
        <v>44558</v>
      </c>
      <c r="Q5" s="144" t="s">
        <v>29</v>
      </c>
      <c r="R5" s="20" t="s">
        <v>4055</v>
      </c>
      <c r="S5" s="20" t="s">
        <v>7190</v>
      </c>
    </row>
    <row r="6" spans="1:19" hidden="1" x14ac:dyDescent="0.25">
      <c r="A6" s="144" t="s">
        <v>17</v>
      </c>
      <c r="B6" s="144" t="s">
        <v>18</v>
      </c>
      <c r="C6" s="144" t="s">
        <v>125</v>
      </c>
      <c r="D6" s="144" t="s">
        <v>1691</v>
      </c>
      <c r="E6" s="144" t="s">
        <v>20</v>
      </c>
      <c r="F6" s="144" t="s">
        <v>21</v>
      </c>
      <c r="G6" s="144" t="s">
        <v>22</v>
      </c>
      <c r="H6" s="144" t="s">
        <v>86</v>
      </c>
      <c r="I6" s="144" t="s">
        <v>24</v>
      </c>
      <c r="J6" s="145">
        <v>531.95000000000005</v>
      </c>
      <c r="K6" s="144" t="s">
        <v>126</v>
      </c>
      <c r="L6" s="144" t="s">
        <v>83</v>
      </c>
      <c r="M6" s="144" t="s">
        <v>127</v>
      </c>
      <c r="N6" s="144" t="s">
        <v>128</v>
      </c>
      <c r="O6" s="146">
        <v>44488</v>
      </c>
      <c r="P6" s="146">
        <v>44489</v>
      </c>
      <c r="Q6" s="144" t="s">
        <v>29</v>
      </c>
      <c r="R6" s="20" t="s">
        <v>4055</v>
      </c>
      <c r="S6" s="20" t="s">
        <v>7190</v>
      </c>
    </row>
    <row r="7" spans="1:19" hidden="1" x14ac:dyDescent="0.25">
      <c r="A7" s="144" t="s">
        <v>17</v>
      </c>
      <c r="B7" s="144" t="s">
        <v>18</v>
      </c>
      <c r="C7" s="144" t="s">
        <v>161</v>
      </c>
      <c r="D7" s="144" t="s">
        <v>1691</v>
      </c>
      <c r="E7" s="144" t="s">
        <v>20</v>
      </c>
      <c r="F7" s="144" t="s">
        <v>21</v>
      </c>
      <c r="G7" s="144" t="s">
        <v>22</v>
      </c>
      <c r="H7" s="144" t="s">
        <v>86</v>
      </c>
      <c r="I7" s="144" t="s">
        <v>24</v>
      </c>
      <c r="J7" s="145">
        <v>1871.75</v>
      </c>
      <c r="K7" s="144" t="s">
        <v>162</v>
      </c>
      <c r="L7" s="144" t="s">
        <v>83</v>
      </c>
      <c r="M7" s="144" t="s">
        <v>163</v>
      </c>
      <c r="N7" s="144" t="s">
        <v>164</v>
      </c>
      <c r="O7" s="146">
        <v>44539</v>
      </c>
      <c r="P7" s="146">
        <v>44540</v>
      </c>
      <c r="Q7" s="144" t="s">
        <v>29</v>
      </c>
      <c r="R7" s="20" t="s">
        <v>4055</v>
      </c>
      <c r="S7" s="20" t="s">
        <v>7190</v>
      </c>
    </row>
    <row r="8" spans="1:19" x14ac:dyDescent="0.25">
      <c r="A8" s="144" t="s">
        <v>17</v>
      </c>
      <c r="B8" s="144" t="s">
        <v>18</v>
      </c>
      <c r="C8" s="144" t="s">
        <v>183</v>
      </c>
      <c r="D8" s="144" t="s">
        <v>1691</v>
      </c>
      <c r="E8" s="144" t="s">
        <v>20</v>
      </c>
      <c r="F8" s="144" t="s">
        <v>21</v>
      </c>
      <c r="G8" s="144" t="s">
        <v>22</v>
      </c>
      <c r="H8" s="144" t="s">
        <v>86</v>
      </c>
      <c r="I8" s="144" t="s">
        <v>24</v>
      </c>
      <c r="J8" s="145">
        <v>1869</v>
      </c>
      <c r="K8" s="144" t="s">
        <v>184</v>
      </c>
      <c r="L8" s="144" t="s">
        <v>88</v>
      </c>
      <c r="M8" s="144" t="s">
        <v>185</v>
      </c>
      <c r="N8" s="144" t="s">
        <v>186</v>
      </c>
      <c r="O8" s="146">
        <v>44264</v>
      </c>
      <c r="P8" s="146">
        <v>44265</v>
      </c>
      <c r="Q8" s="144" t="s">
        <v>29</v>
      </c>
      <c r="R8" s="20" t="s">
        <v>4055</v>
      </c>
      <c r="S8" s="20" t="s">
        <v>7190</v>
      </c>
    </row>
    <row r="9" spans="1:19" hidden="1" x14ac:dyDescent="0.25">
      <c r="A9" s="144" t="s">
        <v>17</v>
      </c>
      <c r="B9" s="144" t="s">
        <v>18</v>
      </c>
      <c r="C9" s="144" t="s">
        <v>197</v>
      </c>
      <c r="D9" s="144" t="s">
        <v>1691</v>
      </c>
      <c r="E9" s="144" t="s">
        <v>20</v>
      </c>
      <c r="F9" s="144" t="s">
        <v>21</v>
      </c>
      <c r="G9" s="144" t="s">
        <v>22</v>
      </c>
      <c r="H9" s="144" t="s">
        <v>86</v>
      </c>
      <c r="I9" s="144" t="s">
        <v>24</v>
      </c>
      <c r="J9" s="145">
        <v>1387.5</v>
      </c>
      <c r="K9" s="144" t="s">
        <v>198</v>
      </c>
      <c r="L9" s="144" t="s">
        <v>98</v>
      </c>
      <c r="M9" s="144" t="s">
        <v>199</v>
      </c>
      <c r="N9" s="144" t="s">
        <v>200</v>
      </c>
      <c r="O9" s="146">
        <v>44440</v>
      </c>
      <c r="P9" s="146">
        <v>44441</v>
      </c>
      <c r="Q9" s="144" t="s">
        <v>29</v>
      </c>
      <c r="R9" s="20" t="s">
        <v>4055</v>
      </c>
      <c r="S9" s="20" t="s">
        <v>7190</v>
      </c>
    </row>
    <row r="10" spans="1:19" x14ac:dyDescent="0.25">
      <c r="A10" s="144" t="s">
        <v>17</v>
      </c>
      <c r="B10" s="144" t="s">
        <v>18</v>
      </c>
      <c r="C10" s="144" t="s">
        <v>236</v>
      </c>
      <c r="D10" s="144" t="s">
        <v>1691</v>
      </c>
      <c r="E10" s="144" t="s">
        <v>20</v>
      </c>
      <c r="F10" s="144" t="s">
        <v>21</v>
      </c>
      <c r="G10" s="144" t="s">
        <v>22</v>
      </c>
      <c r="H10" s="144" t="s">
        <v>86</v>
      </c>
      <c r="I10" s="144" t="s">
        <v>24</v>
      </c>
      <c r="J10" s="145">
        <v>10125</v>
      </c>
      <c r="K10" s="144" t="s">
        <v>237</v>
      </c>
      <c r="L10" s="144" t="s">
        <v>88</v>
      </c>
      <c r="M10" s="144" t="s">
        <v>238</v>
      </c>
      <c r="N10" s="144" t="s">
        <v>239</v>
      </c>
      <c r="O10" s="146">
        <v>44253</v>
      </c>
      <c r="P10" s="146">
        <v>44253</v>
      </c>
      <c r="Q10" s="144" t="s">
        <v>29</v>
      </c>
      <c r="R10" s="20" t="s">
        <v>4055</v>
      </c>
      <c r="S10" s="20" t="s">
        <v>7190</v>
      </c>
    </row>
    <row r="11" spans="1:19" hidden="1" x14ac:dyDescent="0.25">
      <c r="A11" s="144" t="s">
        <v>17</v>
      </c>
      <c r="B11" s="144" t="s">
        <v>18</v>
      </c>
      <c r="C11" s="144" t="s">
        <v>44</v>
      </c>
      <c r="D11" s="144" t="s">
        <v>1691</v>
      </c>
      <c r="E11" s="144" t="s">
        <v>20</v>
      </c>
      <c r="F11" s="144" t="s">
        <v>21</v>
      </c>
      <c r="G11" s="144" t="s">
        <v>22</v>
      </c>
      <c r="H11" s="144" t="s">
        <v>86</v>
      </c>
      <c r="I11" s="144" t="s">
        <v>24</v>
      </c>
      <c r="J11" s="145">
        <v>156.01</v>
      </c>
      <c r="K11" s="144" t="s">
        <v>246</v>
      </c>
      <c r="L11" s="144" t="s">
        <v>110</v>
      </c>
      <c r="M11" s="144" t="s">
        <v>247</v>
      </c>
      <c r="N11" s="144" t="s">
        <v>248</v>
      </c>
      <c r="O11" s="146">
        <v>44557</v>
      </c>
      <c r="P11" s="146">
        <v>44558</v>
      </c>
      <c r="Q11" s="144" t="s">
        <v>29</v>
      </c>
      <c r="R11" s="20" t="s">
        <v>4055</v>
      </c>
      <c r="S11" s="20" t="s">
        <v>7190</v>
      </c>
    </row>
    <row r="12" spans="1:19" x14ac:dyDescent="0.25">
      <c r="A12" s="144" t="s">
        <v>17</v>
      </c>
      <c r="B12" s="144" t="s">
        <v>18</v>
      </c>
      <c r="C12" s="144" t="s">
        <v>144</v>
      </c>
      <c r="D12" s="144" t="s">
        <v>1691</v>
      </c>
      <c r="E12" s="144" t="s">
        <v>20</v>
      </c>
      <c r="F12" s="144" t="s">
        <v>21</v>
      </c>
      <c r="G12" s="144" t="s">
        <v>22</v>
      </c>
      <c r="H12" s="144" t="s">
        <v>86</v>
      </c>
      <c r="I12" s="144" t="s">
        <v>24</v>
      </c>
      <c r="J12" s="145">
        <v>6000</v>
      </c>
      <c r="K12" s="144" t="s">
        <v>249</v>
      </c>
      <c r="L12" s="144" t="s">
        <v>88</v>
      </c>
      <c r="M12" s="144" t="s">
        <v>250</v>
      </c>
      <c r="N12" s="144" t="s">
        <v>251</v>
      </c>
      <c r="O12" s="146">
        <v>44228</v>
      </c>
      <c r="P12" s="146">
        <v>44229</v>
      </c>
      <c r="Q12" s="144" t="s">
        <v>29</v>
      </c>
      <c r="R12" s="20" t="s">
        <v>4055</v>
      </c>
      <c r="S12" s="20" t="s">
        <v>7190</v>
      </c>
    </row>
    <row r="13" spans="1:19" hidden="1" x14ac:dyDescent="0.25">
      <c r="A13" s="144" t="s">
        <v>17</v>
      </c>
      <c r="B13" s="144" t="s">
        <v>18</v>
      </c>
      <c r="C13" s="144" t="s">
        <v>155</v>
      </c>
      <c r="D13" s="144" t="s">
        <v>1691</v>
      </c>
      <c r="E13" s="144" t="s">
        <v>20</v>
      </c>
      <c r="F13" s="144" t="s">
        <v>21</v>
      </c>
      <c r="G13" s="144" t="s">
        <v>22</v>
      </c>
      <c r="H13" s="144" t="s">
        <v>86</v>
      </c>
      <c r="I13" s="144" t="s">
        <v>24</v>
      </c>
      <c r="J13" s="145">
        <v>7395</v>
      </c>
      <c r="K13" s="144" t="s">
        <v>253</v>
      </c>
      <c r="L13" s="144" t="s">
        <v>98</v>
      </c>
      <c r="M13" s="144" t="s">
        <v>254</v>
      </c>
      <c r="N13" s="144" t="s">
        <v>255</v>
      </c>
      <c r="O13" s="146">
        <v>44470</v>
      </c>
      <c r="P13" s="146">
        <v>44473</v>
      </c>
      <c r="Q13" s="144" t="s">
        <v>29</v>
      </c>
      <c r="R13" s="20" t="s">
        <v>4055</v>
      </c>
      <c r="S13" s="20" t="s">
        <v>7190</v>
      </c>
    </row>
    <row r="14" spans="1:19" hidden="1" x14ac:dyDescent="0.25">
      <c r="A14" s="144" t="s">
        <v>17</v>
      </c>
      <c r="B14" s="144" t="s">
        <v>18</v>
      </c>
      <c r="C14" s="144" t="s">
        <v>196</v>
      </c>
      <c r="D14" s="144" t="s">
        <v>1691</v>
      </c>
      <c r="E14" s="144" t="s">
        <v>20</v>
      </c>
      <c r="F14" s="144" t="s">
        <v>21</v>
      </c>
      <c r="G14" s="144" t="s">
        <v>22</v>
      </c>
      <c r="H14" s="144" t="s">
        <v>86</v>
      </c>
      <c r="I14" s="144" t="s">
        <v>24</v>
      </c>
      <c r="J14" s="145">
        <v>32.25</v>
      </c>
      <c r="K14" s="144" t="s">
        <v>259</v>
      </c>
      <c r="L14" s="144" t="s">
        <v>260</v>
      </c>
      <c r="M14" s="144" t="s">
        <v>261</v>
      </c>
      <c r="N14" s="144" t="s">
        <v>262</v>
      </c>
      <c r="O14" s="146">
        <v>44529</v>
      </c>
      <c r="P14" s="146">
        <v>44530</v>
      </c>
      <c r="Q14" s="144" t="s">
        <v>29</v>
      </c>
      <c r="R14" s="20" t="s">
        <v>4055</v>
      </c>
      <c r="S14" s="20" t="s">
        <v>7190</v>
      </c>
    </row>
    <row r="15" spans="1:19" x14ac:dyDescent="0.25">
      <c r="A15" s="144" t="s">
        <v>17</v>
      </c>
      <c r="B15" s="144" t="s">
        <v>18</v>
      </c>
      <c r="C15" s="144" t="s">
        <v>265</v>
      </c>
      <c r="D15" s="144" t="s">
        <v>1691</v>
      </c>
      <c r="E15" s="144" t="s">
        <v>20</v>
      </c>
      <c r="F15" s="144" t="s">
        <v>21</v>
      </c>
      <c r="G15" s="144" t="s">
        <v>22</v>
      </c>
      <c r="H15" s="144" t="s">
        <v>86</v>
      </c>
      <c r="I15" s="144" t="s">
        <v>24</v>
      </c>
      <c r="J15" s="145">
        <v>2771</v>
      </c>
      <c r="K15" s="144" t="s">
        <v>266</v>
      </c>
      <c r="L15" s="144" t="s">
        <v>88</v>
      </c>
      <c r="M15" s="144" t="s">
        <v>267</v>
      </c>
      <c r="N15" s="144" t="s">
        <v>268</v>
      </c>
      <c r="O15" s="146">
        <v>44305</v>
      </c>
      <c r="P15" s="146">
        <v>44306</v>
      </c>
      <c r="Q15" s="144" t="s">
        <v>29</v>
      </c>
      <c r="R15" s="20" t="s">
        <v>4055</v>
      </c>
      <c r="S15" s="20" t="s">
        <v>7190</v>
      </c>
    </row>
    <row r="16" spans="1:19" x14ac:dyDescent="0.25">
      <c r="A16" s="144" t="s">
        <v>17</v>
      </c>
      <c r="B16" s="144" t="s">
        <v>18</v>
      </c>
      <c r="C16" s="144" t="s">
        <v>274</v>
      </c>
      <c r="D16" s="144" t="s">
        <v>1691</v>
      </c>
      <c r="E16" s="144" t="s">
        <v>20</v>
      </c>
      <c r="F16" s="144" t="s">
        <v>21</v>
      </c>
      <c r="G16" s="144" t="s">
        <v>22</v>
      </c>
      <c r="H16" s="144" t="s">
        <v>86</v>
      </c>
      <c r="I16" s="144" t="s">
        <v>24</v>
      </c>
      <c r="J16" s="145">
        <v>3937.5</v>
      </c>
      <c r="K16" s="144" t="s">
        <v>275</v>
      </c>
      <c r="L16" s="144" t="s">
        <v>88</v>
      </c>
      <c r="M16" s="144" t="s">
        <v>276</v>
      </c>
      <c r="N16" s="144" t="s">
        <v>277</v>
      </c>
      <c r="O16" s="146">
        <v>44410</v>
      </c>
      <c r="P16" s="146">
        <v>44411</v>
      </c>
      <c r="Q16" s="144" t="s">
        <v>29</v>
      </c>
      <c r="R16" s="20" t="s">
        <v>4055</v>
      </c>
      <c r="S16" s="20" t="s">
        <v>7190</v>
      </c>
    </row>
    <row r="17" spans="1:19" x14ac:dyDescent="0.25">
      <c r="A17" s="144" t="s">
        <v>17</v>
      </c>
      <c r="B17" s="144" t="s">
        <v>18</v>
      </c>
      <c r="C17" s="144" t="s">
        <v>278</v>
      </c>
      <c r="D17" s="144" t="s">
        <v>1691</v>
      </c>
      <c r="E17" s="144" t="s">
        <v>20</v>
      </c>
      <c r="F17" s="144" t="s">
        <v>21</v>
      </c>
      <c r="G17" s="144" t="s">
        <v>22</v>
      </c>
      <c r="H17" s="144" t="s">
        <v>86</v>
      </c>
      <c r="I17" s="144" t="s">
        <v>24</v>
      </c>
      <c r="J17" s="145">
        <v>870</v>
      </c>
      <c r="K17" s="144" t="s">
        <v>279</v>
      </c>
      <c r="L17" s="144" t="s">
        <v>88</v>
      </c>
      <c r="M17" s="144" t="s">
        <v>280</v>
      </c>
      <c r="N17" s="144" t="s">
        <v>281</v>
      </c>
      <c r="O17" s="146">
        <v>44481</v>
      </c>
      <c r="P17" s="146">
        <v>44482</v>
      </c>
      <c r="Q17" s="144" t="s">
        <v>29</v>
      </c>
      <c r="R17" s="20" t="s">
        <v>4055</v>
      </c>
      <c r="S17" s="20" t="s">
        <v>7190</v>
      </c>
    </row>
    <row r="18" spans="1:19" hidden="1" x14ac:dyDescent="0.25">
      <c r="A18" s="144" t="s">
        <v>17</v>
      </c>
      <c r="B18" s="144" t="s">
        <v>18</v>
      </c>
      <c r="C18" s="144" t="s">
        <v>74</v>
      </c>
      <c r="D18" s="144" t="s">
        <v>1691</v>
      </c>
      <c r="E18" s="144" t="s">
        <v>20</v>
      </c>
      <c r="F18" s="144" t="s">
        <v>21</v>
      </c>
      <c r="G18" s="144" t="s">
        <v>22</v>
      </c>
      <c r="H18" s="144" t="s">
        <v>86</v>
      </c>
      <c r="I18" s="144" t="s">
        <v>24</v>
      </c>
      <c r="J18" s="145">
        <v>1041.7</v>
      </c>
      <c r="K18" s="144" t="s">
        <v>126</v>
      </c>
      <c r="L18" s="144" t="s">
        <v>83</v>
      </c>
      <c r="M18" s="144" t="s">
        <v>301</v>
      </c>
      <c r="N18" s="144" t="s">
        <v>302</v>
      </c>
      <c r="O18" s="146">
        <v>44372</v>
      </c>
      <c r="P18" s="146">
        <v>44375</v>
      </c>
      <c r="Q18" s="144" t="s">
        <v>29</v>
      </c>
      <c r="R18" s="20" t="s">
        <v>4055</v>
      </c>
      <c r="S18" s="20" t="s">
        <v>7190</v>
      </c>
    </row>
    <row r="19" spans="1:19" x14ac:dyDescent="0.25">
      <c r="A19" s="144" t="s">
        <v>17</v>
      </c>
      <c r="B19" s="144" t="s">
        <v>18</v>
      </c>
      <c r="C19" s="144" t="s">
        <v>51</v>
      </c>
      <c r="D19" s="144" t="s">
        <v>1691</v>
      </c>
      <c r="E19" s="144" t="s">
        <v>20</v>
      </c>
      <c r="F19" s="144" t="s">
        <v>21</v>
      </c>
      <c r="G19" s="144" t="s">
        <v>22</v>
      </c>
      <c r="H19" s="144" t="s">
        <v>86</v>
      </c>
      <c r="I19" s="144" t="s">
        <v>24</v>
      </c>
      <c r="J19" s="145">
        <v>929.88</v>
      </c>
      <c r="K19" s="144" t="s">
        <v>306</v>
      </c>
      <c r="L19" s="144" t="s">
        <v>88</v>
      </c>
      <c r="M19" s="144" t="s">
        <v>307</v>
      </c>
      <c r="N19" s="144" t="s">
        <v>308</v>
      </c>
      <c r="O19" s="146">
        <v>44280</v>
      </c>
      <c r="P19" s="146">
        <v>44281</v>
      </c>
      <c r="Q19" s="144" t="s">
        <v>29</v>
      </c>
      <c r="R19" s="20" t="s">
        <v>4055</v>
      </c>
      <c r="S19" s="20" t="s">
        <v>7190</v>
      </c>
    </row>
    <row r="20" spans="1:19" hidden="1" x14ac:dyDescent="0.25">
      <c r="A20" s="144" t="s">
        <v>17</v>
      </c>
      <c r="B20" s="144" t="s">
        <v>18</v>
      </c>
      <c r="C20" s="144" t="s">
        <v>191</v>
      </c>
      <c r="D20" s="144" t="s">
        <v>1691</v>
      </c>
      <c r="E20" s="144" t="s">
        <v>20</v>
      </c>
      <c r="F20" s="144" t="s">
        <v>21</v>
      </c>
      <c r="G20" s="144" t="s">
        <v>22</v>
      </c>
      <c r="H20" s="144" t="s">
        <v>86</v>
      </c>
      <c r="I20" s="144" t="s">
        <v>24</v>
      </c>
      <c r="J20" s="145">
        <v>506.73</v>
      </c>
      <c r="K20" s="144" t="s">
        <v>126</v>
      </c>
      <c r="L20" s="144" t="s">
        <v>83</v>
      </c>
      <c r="M20" s="144" t="s">
        <v>320</v>
      </c>
      <c r="N20" s="144" t="s">
        <v>321</v>
      </c>
      <c r="O20" s="146">
        <v>44454</v>
      </c>
      <c r="P20" s="146">
        <v>44455</v>
      </c>
      <c r="Q20" s="144" t="s">
        <v>29</v>
      </c>
      <c r="R20" s="20" t="s">
        <v>4055</v>
      </c>
      <c r="S20" s="20" t="s">
        <v>7190</v>
      </c>
    </row>
    <row r="21" spans="1:19" hidden="1" x14ac:dyDescent="0.25">
      <c r="A21" s="144" t="s">
        <v>17</v>
      </c>
      <c r="B21" s="144" t="s">
        <v>18</v>
      </c>
      <c r="C21" s="144" t="s">
        <v>59</v>
      </c>
      <c r="D21" s="144" t="s">
        <v>1691</v>
      </c>
      <c r="E21" s="144" t="s">
        <v>20</v>
      </c>
      <c r="F21" s="144" t="s">
        <v>21</v>
      </c>
      <c r="G21" s="144" t="s">
        <v>22</v>
      </c>
      <c r="H21" s="144" t="s">
        <v>86</v>
      </c>
      <c r="I21" s="144" t="s">
        <v>24</v>
      </c>
      <c r="J21" s="145">
        <v>840</v>
      </c>
      <c r="K21" s="144" t="s">
        <v>322</v>
      </c>
      <c r="L21" s="144" t="s">
        <v>323</v>
      </c>
      <c r="M21" s="144" t="s">
        <v>324</v>
      </c>
      <c r="N21" s="144" t="s">
        <v>325</v>
      </c>
      <c r="O21" s="146">
        <v>44523</v>
      </c>
      <c r="P21" s="146">
        <v>44524</v>
      </c>
      <c r="Q21" s="144" t="s">
        <v>29</v>
      </c>
      <c r="R21" s="20" t="s">
        <v>4055</v>
      </c>
      <c r="S21" s="20" t="s">
        <v>7190</v>
      </c>
    </row>
    <row r="22" spans="1:19" x14ac:dyDescent="0.25">
      <c r="A22" s="144" t="s">
        <v>17</v>
      </c>
      <c r="B22" s="144" t="s">
        <v>18</v>
      </c>
      <c r="C22" s="144" t="s">
        <v>71</v>
      </c>
      <c r="D22" s="144" t="s">
        <v>1691</v>
      </c>
      <c r="E22" s="144" t="s">
        <v>20</v>
      </c>
      <c r="F22" s="144" t="s">
        <v>21</v>
      </c>
      <c r="G22" s="144" t="s">
        <v>22</v>
      </c>
      <c r="H22" s="144" t="s">
        <v>86</v>
      </c>
      <c r="I22" s="144" t="s">
        <v>24</v>
      </c>
      <c r="J22" s="145">
        <v>1308</v>
      </c>
      <c r="K22" s="144" t="s">
        <v>330</v>
      </c>
      <c r="L22" s="144" t="s">
        <v>88</v>
      </c>
      <c r="M22" s="144" t="s">
        <v>331</v>
      </c>
      <c r="N22" s="144" t="s">
        <v>332</v>
      </c>
      <c r="O22" s="146">
        <v>44314</v>
      </c>
      <c r="P22" s="146">
        <v>44315</v>
      </c>
      <c r="Q22" s="144" t="s">
        <v>29</v>
      </c>
      <c r="R22" s="20" t="s">
        <v>4055</v>
      </c>
      <c r="S22" s="20" t="s">
        <v>7190</v>
      </c>
    </row>
    <row r="23" spans="1:19" hidden="1" x14ac:dyDescent="0.25">
      <c r="A23" s="144" t="s">
        <v>17</v>
      </c>
      <c r="B23" s="144" t="s">
        <v>18</v>
      </c>
      <c r="C23" s="144" t="s">
        <v>300</v>
      </c>
      <c r="D23" s="144" t="s">
        <v>1691</v>
      </c>
      <c r="E23" s="144" t="s">
        <v>20</v>
      </c>
      <c r="F23" s="144" t="s">
        <v>21</v>
      </c>
      <c r="G23" s="144" t="s">
        <v>22</v>
      </c>
      <c r="H23" s="144" t="s">
        <v>86</v>
      </c>
      <c r="I23" s="144" t="s">
        <v>24</v>
      </c>
      <c r="J23" s="145">
        <v>743.76</v>
      </c>
      <c r="K23" s="144" t="s">
        <v>333</v>
      </c>
      <c r="L23" s="144" t="s">
        <v>110</v>
      </c>
      <c r="M23" s="144" t="s">
        <v>334</v>
      </c>
      <c r="N23" s="144" t="s">
        <v>335</v>
      </c>
      <c r="O23" s="146">
        <v>44358</v>
      </c>
      <c r="P23" s="146">
        <v>44361</v>
      </c>
      <c r="Q23" s="144" t="s">
        <v>29</v>
      </c>
      <c r="R23" s="20" t="s">
        <v>4055</v>
      </c>
      <c r="S23" s="20" t="s">
        <v>7190</v>
      </c>
    </row>
    <row r="24" spans="1:19" x14ac:dyDescent="0.25">
      <c r="A24" s="144" t="s">
        <v>17</v>
      </c>
      <c r="B24" s="144" t="s">
        <v>18</v>
      </c>
      <c r="C24" s="144" t="s">
        <v>336</v>
      </c>
      <c r="D24" s="144" t="s">
        <v>1691</v>
      </c>
      <c r="E24" s="144" t="s">
        <v>20</v>
      </c>
      <c r="F24" s="144" t="s">
        <v>21</v>
      </c>
      <c r="G24" s="144" t="s">
        <v>22</v>
      </c>
      <c r="H24" s="144" t="s">
        <v>86</v>
      </c>
      <c r="I24" s="144" t="s">
        <v>24</v>
      </c>
      <c r="J24" s="145">
        <v>1087.5</v>
      </c>
      <c r="K24" s="144" t="s">
        <v>337</v>
      </c>
      <c r="L24" s="144" t="s">
        <v>88</v>
      </c>
      <c r="M24" s="144" t="s">
        <v>338</v>
      </c>
      <c r="N24" s="144" t="s">
        <v>339</v>
      </c>
      <c r="O24" s="146">
        <v>44411</v>
      </c>
      <c r="P24" s="146">
        <v>44412</v>
      </c>
      <c r="Q24" s="144" t="s">
        <v>29</v>
      </c>
      <c r="R24" s="20" t="s">
        <v>4055</v>
      </c>
      <c r="S24" s="20" t="s">
        <v>7190</v>
      </c>
    </row>
    <row r="25" spans="1:19" hidden="1" x14ac:dyDescent="0.25">
      <c r="A25" s="144" t="s">
        <v>17</v>
      </c>
      <c r="B25" s="144" t="s">
        <v>49</v>
      </c>
      <c r="C25" s="144" t="s">
        <v>345</v>
      </c>
      <c r="D25" s="144" t="s">
        <v>1691</v>
      </c>
      <c r="E25" s="144" t="s">
        <v>20</v>
      </c>
      <c r="F25" s="144" t="s">
        <v>21</v>
      </c>
      <c r="G25" s="144" t="s">
        <v>22</v>
      </c>
      <c r="H25" s="144" t="s">
        <v>86</v>
      </c>
      <c r="I25" s="144" t="s">
        <v>24</v>
      </c>
      <c r="J25" s="145">
        <v>213</v>
      </c>
      <c r="K25" s="144" t="s">
        <v>346</v>
      </c>
      <c r="L25" s="144" t="s">
        <v>347</v>
      </c>
      <c r="M25" s="144" t="s">
        <v>348</v>
      </c>
      <c r="N25" s="144" t="s">
        <v>349</v>
      </c>
      <c r="O25" s="146">
        <v>44448</v>
      </c>
      <c r="P25" s="146">
        <v>44449</v>
      </c>
      <c r="Q25" s="144" t="s">
        <v>29</v>
      </c>
      <c r="R25" s="20" t="s">
        <v>4055</v>
      </c>
      <c r="S25" s="20" t="s">
        <v>7190</v>
      </c>
    </row>
    <row r="26" spans="1:19" hidden="1" x14ac:dyDescent="0.25">
      <c r="A26" s="144" t="s">
        <v>17</v>
      </c>
      <c r="B26" s="144" t="s">
        <v>18</v>
      </c>
      <c r="C26" s="144" t="s">
        <v>350</v>
      </c>
      <c r="D26" s="144" t="s">
        <v>1691</v>
      </c>
      <c r="E26" s="144" t="s">
        <v>20</v>
      </c>
      <c r="F26" s="144" t="s">
        <v>21</v>
      </c>
      <c r="G26" s="144" t="s">
        <v>22</v>
      </c>
      <c r="H26" s="144" t="s">
        <v>86</v>
      </c>
      <c r="I26" s="144" t="s">
        <v>24</v>
      </c>
      <c r="J26" s="145">
        <v>473.5</v>
      </c>
      <c r="K26" s="144" t="s">
        <v>126</v>
      </c>
      <c r="L26" s="144" t="s">
        <v>83</v>
      </c>
      <c r="M26" s="144" t="s">
        <v>351</v>
      </c>
      <c r="N26" s="144" t="s">
        <v>352</v>
      </c>
      <c r="O26" s="146">
        <v>44495</v>
      </c>
      <c r="P26" s="146">
        <v>44496</v>
      </c>
      <c r="Q26" s="144" t="s">
        <v>29</v>
      </c>
      <c r="R26" s="20" t="s">
        <v>4055</v>
      </c>
      <c r="S26" s="20" t="s">
        <v>7190</v>
      </c>
    </row>
    <row r="27" spans="1:19" hidden="1" x14ac:dyDescent="0.25">
      <c r="A27" s="144" t="s">
        <v>17</v>
      </c>
      <c r="B27" s="144" t="s">
        <v>18</v>
      </c>
      <c r="C27" s="144" t="s">
        <v>274</v>
      </c>
      <c r="D27" s="144" t="s">
        <v>1691</v>
      </c>
      <c r="E27" s="144" t="s">
        <v>20</v>
      </c>
      <c r="F27" s="144" t="s">
        <v>21</v>
      </c>
      <c r="G27" s="144" t="s">
        <v>22</v>
      </c>
      <c r="H27" s="144" t="s">
        <v>86</v>
      </c>
      <c r="I27" s="144" t="s">
        <v>24</v>
      </c>
      <c r="J27" s="145">
        <v>897.75</v>
      </c>
      <c r="K27" s="144" t="s">
        <v>360</v>
      </c>
      <c r="L27" s="144" t="s">
        <v>260</v>
      </c>
      <c r="M27" s="144" t="s">
        <v>361</v>
      </c>
      <c r="N27" s="144" t="s">
        <v>362</v>
      </c>
      <c r="O27" s="146">
        <v>44410</v>
      </c>
      <c r="P27" s="146">
        <v>44411</v>
      </c>
      <c r="Q27" s="144" t="s">
        <v>29</v>
      </c>
      <c r="R27" s="20" t="s">
        <v>4055</v>
      </c>
      <c r="S27" s="20" t="s">
        <v>7190</v>
      </c>
    </row>
    <row r="28" spans="1:19" hidden="1" x14ac:dyDescent="0.25">
      <c r="A28" s="144" t="s">
        <v>17</v>
      </c>
      <c r="B28" s="144" t="s">
        <v>18</v>
      </c>
      <c r="C28" s="144" t="s">
        <v>197</v>
      </c>
      <c r="D28" s="144" t="s">
        <v>1691</v>
      </c>
      <c r="E28" s="144" t="s">
        <v>20</v>
      </c>
      <c r="F28" s="144" t="s">
        <v>21</v>
      </c>
      <c r="G28" s="144" t="s">
        <v>22</v>
      </c>
      <c r="H28" s="144" t="s">
        <v>86</v>
      </c>
      <c r="I28" s="144" t="s">
        <v>24</v>
      </c>
      <c r="J28" s="145">
        <v>1200.3800000000001</v>
      </c>
      <c r="K28" s="144" t="s">
        <v>360</v>
      </c>
      <c r="L28" s="144" t="s">
        <v>260</v>
      </c>
      <c r="M28" s="144" t="s">
        <v>366</v>
      </c>
      <c r="N28" s="144" t="s">
        <v>367</v>
      </c>
      <c r="O28" s="146">
        <v>44440</v>
      </c>
      <c r="P28" s="146">
        <v>44441</v>
      </c>
      <c r="Q28" s="144" t="s">
        <v>29</v>
      </c>
      <c r="R28" s="20" t="s">
        <v>4055</v>
      </c>
      <c r="S28" s="20" t="s">
        <v>7190</v>
      </c>
    </row>
    <row r="29" spans="1:19" x14ac:dyDescent="0.25">
      <c r="A29" s="144" t="s">
        <v>17</v>
      </c>
      <c r="B29" s="144" t="s">
        <v>18</v>
      </c>
      <c r="C29" s="144" t="s">
        <v>278</v>
      </c>
      <c r="D29" s="144" t="s">
        <v>1691</v>
      </c>
      <c r="E29" s="144" t="s">
        <v>20</v>
      </c>
      <c r="F29" s="144" t="s">
        <v>21</v>
      </c>
      <c r="G29" s="144" t="s">
        <v>22</v>
      </c>
      <c r="H29" s="144" t="s">
        <v>86</v>
      </c>
      <c r="I29" s="144" t="s">
        <v>24</v>
      </c>
      <c r="J29" s="145">
        <v>3255.55</v>
      </c>
      <c r="K29" s="144" t="s">
        <v>368</v>
      </c>
      <c r="L29" s="144" t="s">
        <v>88</v>
      </c>
      <c r="M29" s="144" t="s">
        <v>369</v>
      </c>
      <c r="N29" s="144" t="s">
        <v>370</v>
      </c>
      <c r="O29" s="146">
        <v>44481</v>
      </c>
      <c r="P29" s="146">
        <v>44482</v>
      </c>
      <c r="Q29" s="144" t="s">
        <v>29</v>
      </c>
      <c r="R29" s="20" t="s">
        <v>4055</v>
      </c>
      <c r="S29" s="20" t="s">
        <v>7190</v>
      </c>
    </row>
    <row r="30" spans="1:19" hidden="1" x14ac:dyDescent="0.25">
      <c r="A30" s="144" t="s">
        <v>17</v>
      </c>
      <c r="B30" s="144" t="s">
        <v>18</v>
      </c>
      <c r="C30" s="144" t="s">
        <v>371</v>
      </c>
      <c r="D30" s="144" t="s">
        <v>1691</v>
      </c>
      <c r="E30" s="144" t="s">
        <v>20</v>
      </c>
      <c r="F30" s="144" t="s">
        <v>21</v>
      </c>
      <c r="G30" s="144" t="s">
        <v>22</v>
      </c>
      <c r="H30" s="144" t="s">
        <v>86</v>
      </c>
      <c r="I30" s="144" t="s">
        <v>24</v>
      </c>
      <c r="J30" s="145">
        <v>5700</v>
      </c>
      <c r="K30" s="144" t="s">
        <v>372</v>
      </c>
      <c r="L30" s="144" t="s">
        <v>98</v>
      </c>
      <c r="M30" s="144" t="s">
        <v>373</v>
      </c>
      <c r="N30" s="144" t="s">
        <v>374</v>
      </c>
      <c r="O30" s="146">
        <v>44281</v>
      </c>
      <c r="P30" s="146">
        <v>44284</v>
      </c>
      <c r="Q30" s="144" t="s">
        <v>29</v>
      </c>
      <c r="R30" s="20" t="s">
        <v>4055</v>
      </c>
      <c r="S30" s="20" t="s">
        <v>7190</v>
      </c>
    </row>
    <row r="31" spans="1:19" x14ac:dyDescent="0.25">
      <c r="A31" s="144" t="s">
        <v>17</v>
      </c>
      <c r="B31" s="144" t="s">
        <v>18</v>
      </c>
      <c r="C31" s="144" t="s">
        <v>288</v>
      </c>
      <c r="D31" s="144" t="s">
        <v>1691</v>
      </c>
      <c r="E31" s="144" t="s">
        <v>20</v>
      </c>
      <c r="F31" s="144" t="s">
        <v>21</v>
      </c>
      <c r="G31" s="144" t="s">
        <v>22</v>
      </c>
      <c r="H31" s="144" t="s">
        <v>86</v>
      </c>
      <c r="I31" s="144" t="s">
        <v>24</v>
      </c>
      <c r="J31" s="145">
        <v>2646</v>
      </c>
      <c r="K31" s="144" t="s">
        <v>380</v>
      </c>
      <c r="L31" s="144" t="s">
        <v>88</v>
      </c>
      <c r="M31" s="144" t="s">
        <v>381</v>
      </c>
      <c r="N31" s="144" t="s">
        <v>382</v>
      </c>
      <c r="O31" s="146">
        <v>44201</v>
      </c>
      <c r="P31" s="146">
        <v>44202</v>
      </c>
      <c r="Q31" s="144" t="s">
        <v>29</v>
      </c>
      <c r="R31" s="20" t="s">
        <v>4055</v>
      </c>
      <c r="S31" s="20" t="s">
        <v>7190</v>
      </c>
    </row>
    <row r="32" spans="1:19" hidden="1" x14ac:dyDescent="0.25">
      <c r="A32" s="144" t="s">
        <v>17</v>
      </c>
      <c r="B32" s="144" t="s">
        <v>18</v>
      </c>
      <c r="C32" s="144" t="s">
        <v>74</v>
      </c>
      <c r="D32" s="144" t="s">
        <v>1691</v>
      </c>
      <c r="E32" s="144" t="s">
        <v>20</v>
      </c>
      <c r="F32" s="144" t="s">
        <v>21</v>
      </c>
      <c r="G32" s="144" t="s">
        <v>22</v>
      </c>
      <c r="H32" s="144" t="s">
        <v>86</v>
      </c>
      <c r="I32" s="144" t="s">
        <v>24</v>
      </c>
      <c r="J32" s="145">
        <v>660</v>
      </c>
      <c r="K32" s="144" t="s">
        <v>126</v>
      </c>
      <c r="L32" s="144" t="s">
        <v>83</v>
      </c>
      <c r="M32" s="144" t="s">
        <v>397</v>
      </c>
      <c r="N32" s="144" t="s">
        <v>398</v>
      </c>
      <c r="O32" s="146">
        <v>44372</v>
      </c>
      <c r="P32" s="146">
        <v>44375</v>
      </c>
      <c r="Q32" s="144" t="s">
        <v>29</v>
      </c>
      <c r="R32" s="20" t="s">
        <v>4055</v>
      </c>
      <c r="S32" s="20" t="s">
        <v>7190</v>
      </c>
    </row>
    <row r="33" spans="1:19" hidden="1" x14ac:dyDescent="0.25">
      <c r="A33" s="144" t="s">
        <v>17</v>
      </c>
      <c r="B33" s="144" t="s">
        <v>18</v>
      </c>
      <c r="C33" s="144" t="s">
        <v>336</v>
      </c>
      <c r="D33" s="144" t="s">
        <v>1691</v>
      </c>
      <c r="E33" s="144" t="s">
        <v>20</v>
      </c>
      <c r="F33" s="144" t="s">
        <v>21</v>
      </c>
      <c r="G33" s="144" t="s">
        <v>22</v>
      </c>
      <c r="H33" s="144" t="s">
        <v>86</v>
      </c>
      <c r="I33" s="144" t="s">
        <v>24</v>
      </c>
      <c r="J33" s="145">
        <v>7611.93</v>
      </c>
      <c r="K33" s="144" t="s">
        <v>403</v>
      </c>
      <c r="L33" s="144" t="s">
        <v>83</v>
      </c>
      <c r="M33" s="144" t="s">
        <v>404</v>
      </c>
      <c r="N33" s="144" t="s">
        <v>405</v>
      </c>
      <c r="O33" s="146">
        <v>44411</v>
      </c>
      <c r="P33" s="146">
        <v>44412</v>
      </c>
      <c r="Q33" s="144" t="s">
        <v>29</v>
      </c>
      <c r="R33" s="20" t="s">
        <v>4055</v>
      </c>
      <c r="S33" s="20" t="s">
        <v>7190</v>
      </c>
    </row>
    <row r="34" spans="1:19" hidden="1" x14ac:dyDescent="0.25">
      <c r="A34" s="144" t="s">
        <v>17</v>
      </c>
      <c r="B34" s="144" t="s">
        <v>18</v>
      </c>
      <c r="C34" s="144" t="s">
        <v>406</v>
      </c>
      <c r="D34" s="144" t="s">
        <v>1691</v>
      </c>
      <c r="E34" s="144" t="s">
        <v>20</v>
      </c>
      <c r="F34" s="144" t="s">
        <v>21</v>
      </c>
      <c r="G34" s="144" t="s">
        <v>22</v>
      </c>
      <c r="H34" s="144" t="s">
        <v>86</v>
      </c>
      <c r="I34" s="144" t="s">
        <v>24</v>
      </c>
      <c r="J34" s="145">
        <v>376.13</v>
      </c>
      <c r="K34" s="144" t="s">
        <v>407</v>
      </c>
      <c r="L34" s="144" t="s">
        <v>110</v>
      </c>
      <c r="M34" s="144" t="s">
        <v>408</v>
      </c>
      <c r="N34" s="144" t="s">
        <v>409</v>
      </c>
      <c r="O34" s="146">
        <v>44460</v>
      </c>
      <c r="P34" s="146">
        <v>44461</v>
      </c>
      <c r="Q34" s="144" t="s">
        <v>29</v>
      </c>
      <c r="R34" s="20" t="s">
        <v>4055</v>
      </c>
      <c r="S34" s="20" t="s">
        <v>7190</v>
      </c>
    </row>
    <row r="35" spans="1:19" hidden="1" x14ac:dyDescent="0.25">
      <c r="A35" s="144" t="s">
        <v>17</v>
      </c>
      <c r="B35" s="144" t="s">
        <v>18</v>
      </c>
      <c r="C35" s="144" t="s">
        <v>74</v>
      </c>
      <c r="D35" s="144" t="s">
        <v>1691</v>
      </c>
      <c r="E35" s="144" t="s">
        <v>20</v>
      </c>
      <c r="F35" s="144" t="s">
        <v>21</v>
      </c>
      <c r="G35" s="144" t="s">
        <v>22</v>
      </c>
      <c r="H35" s="144" t="s">
        <v>86</v>
      </c>
      <c r="I35" s="144" t="s">
        <v>24</v>
      </c>
      <c r="J35" s="145">
        <v>888.6</v>
      </c>
      <c r="K35" s="144" t="s">
        <v>82</v>
      </c>
      <c r="L35" s="144" t="s">
        <v>83</v>
      </c>
      <c r="M35" s="144" t="s">
        <v>425</v>
      </c>
      <c r="N35" s="144" t="s">
        <v>426</v>
      </c>
      <c r="O35" s="146">
        <v>44372</v>
      </c>
      <c r="P35" s="146">
        <v>44375</v>
      </c>
      <c r="Q35" s="144" t="s">
        <v>29</v>
      </c>
      <c r="R35" s="20" t="s">
        <v>4055</v>
      </c>
      <c r="S35" s="20" t="s">
        <v>7190</v>
      </c>
    </row>
    <row r="36" spans="1:19" x14ac:dyDescent="0.25">
      <c r="A36" s="144" t="s">
        <v>17</v>
      </c>
      <c r="B36" s="144" t="s">
        <v>18</v>
      </c>
      <c r="C36" s="144" t="s">
        <v>427</v>
      </c>
      <c r="D36" s="144" t="s">
        <v>1691</v>
      </c>
      <c r="E36" s="144" t="s">
        <v>20</v>
      </c>
      <c r="F36" s="144" t="s">
        <v>21</v>
      </c>
      <c r="G36" s="144" t="s">
        <v>22</v>
      </c>
      <c r="H36" s="144" t="s">
        <v>86</v>
      </c>
      <c r="I36" s="144" t="s">
        <v>24</v>
      </c>
      <c r="J36" s="145">
        <v>4127.12</v>
      </c>
      <c r="K36" s="144" t="s">
        <v>428</v>
      </c>
      <c r="L36" s="144" t="s">
        <v>88</v>
      </c>
      <c r="M36" s="144" t="s">
        <v>429</v>
      </c>
      <c r="N36" s="144" t="s">
        <v>430</v>
      </c>
      <c r="O36" s="146">
        <v>44543</v>
      </c>
      <c r="P36" s="146">
        <v>44544</v>
      </c>
      <c r="Q36" s="144" t="s">
        <v>29</v>
      </c>
      <c r="R36" s="20" t="s">
        <v>4055</v>
      </c>
      <c r="S36" s="20" t="s">
        <v>7190</v>
      </c>
    </row>
    <row r="37" spans="1:19" hidden="1" x14ac:dyDescent="0.25">
      <c r="A37" s="144" t="s">
        <v>17</v>
      </c>
      <c r="B37" s="144" t="s">
        <v>18</v>
      </c>
      <c r="C37" s="144" t="s">
        <v>196</v>
      </c>
      <c r="D37" s="144" t="s">
        <v>1691</v>
      </c>
      <c r="E37" s="144" t="s">
        <v>20</v>
      </c>
      <c r="F37" s="144" t="s">
        <v>21</v>
      </c>
      <c r="G37" s="144" t="s">
        <v>22</v>
      </c>
      <c r="H37" s="144" t="s">
        <v>86</v>
      </c>
      <c r="I37" s="144" t="s">
        <v>24</v>
      </c>
      <c r="J37" s="145">
        <v>94.7</v>
      </c>
      <c r="K37" s="144" t="s">
        <v>162</v>
      </c>
      <c r="L37" s="144" t="s">
        <v>83</v>
      </c>
      <c r="M37" s="144" t="s">
        <v>434</v>
      </c>
      <c r="N37" s="144" t="s">
        <v>435</v>
      </c>
      <c r="O37" s="146">
        <v>44529</v>
      </c>
      <c r="P37" s="146">
        <v>44530</v>
      </c>
      <c r="Q37" s="144" t="s">
        <v>29</v>
      </c>
      <c r="R37" s="20" t="s">
        <v>4055</v>
      </c>
      <c r="S37" s="20" t="s">
        <v>7190</v>
      </c>
    </row>
    <row r="38" spans="1:19" hidden="1" x14ac:dyDescent="0.25">
      <c r="A38" s="144" t="s">
        <v>17</v>
      </c>
      <c r="B38" s="144" t="s">
        <v>18</v>
      </c>
      <c r="C38" s="144" t="s">
        <v>177</v>
      </c>
      <c r="D38" s="144" t="s">
        <v>1691</v>
      </c>
      <c r="E38" s="144" t="s">
        <v>20</v>
      </c>
      <c r="F38" s="144" t="s">
        <v>21</v>
      </c>
      <c r="G38" s="144" t="s">
        <v>22</v>
      </c>
      <c r="H38" s="144" t="s">
        <v>86</v>
      </c>
      <c r="I38" s="144" t="s">
        <v>24</v>
      </c>
      <c r="J38" s="145">
        <v>1405</v>
      </c>
      <c r="K38" s="144" t="s">
        <v>439</v>
      </c>
      <c r="L38" s="144" t="s">
        <v>98</v>
      </c>
      <c r="M38" s="144" t="s">
        <v>440</v>
      </c>
      <c r="N38" s="144" t="s">
        <v>441</v>
      </c>
      <c r="O38" s="146">
        <v>44342</v>
      </c>
      <c r="P38" s="146">
        <v>44343</v>
      </c>
      <c r="Q38" s="144" t="s">
        <v>29</v>
      </c>
      <c r="R38" s="20" t="s">
        <v>4055</v>
      </c>
      <c r="S38" s="20" t="s">
        <v>7190</v>
      </c>
    </row>
    <row r="39" spans="1:19" hidden="1" x14ac:dyDescent="0.25">
      <c r="A39" s="144" t="s">
        <v>17</v>
      </c>
      <c r="B39" s="144" t="s">
        <v>18</v>
      </c>
      <c r="C39" s="144" t="s">
        <v>274</v>
      </c>
      <c r="D39" s="144" t="s">
        <v>1691</v>
      </c>
      <c r="E39" s="144" t="s">
        <v>20</v>
      </c>
      <c r="F39" s="144" t="s">
        <v>21</v>
      </c>
      <c r="G39" s="144" t="s">
        <v>22</v>
      </c>
      <c r="H39" s="144" t="s">
        <v>86</v>
      </c>
      <c r="I39" s="144" t="s">
        <v>24</v>
      </c>
      <c r="J39" s="145">
        <v>1160</v>
      </c>
      <c r="K39" s="144" t="s">
        <v>442</v>
      </c>
      <c r="L39" s="144" t="s">
        <v>98</v>
      </c>
      <c r="M39" s="144" t="s">
        <v>443</v>
      </c>
      <c r="N39" s="144" t="s">
        <v>444</v>
      </c>
      <c r="O39" s="146">
        <v>44410</v>
      </c>
      <c r="P39" s="146">
        <v>44411</v>
      </c>
      <c r="Q39" s="144" t="s">
        <v>29</v>
      </c>
      <c r="R39" s="20" t="s">
        <v>4055</v>
      </c>
      <c r="S39" s="20" t="s">
        <v>7190</v>
      </c>
    </row>
    <row r="40" spans="1:19" x14ac:dyDescent="0.25">
      <c r="A40" s="144" t="s">
        <v>17</v>
      </c>
      <c r="B40" s="144" t="s">
        <v>18</v>
      </c>
      <c r="C40" s="144" t="s">
        <v>206</v>
      </c>
      <c r="D40" s="144" t="s">
        <v>1691</v>
      </c>
      <c r="E40" s="144" t="s">
        <v>20</v>
      </c>
      <c r="F40" s="144" t="s">
        <v>21</v>
      </c>
      <c r="G40" s="144" t="s">
        <v>22</v>
      </c>
      <c r="H40" s="144" t="s">
        <v>86</v>
      </c>
      <c r="I40" s="144" t="s">
        <v>24</v>
      </c>
      <c r="J40" s="145">
        <v>1125</v>
      </c>
      <c r="K40" s="144" t="s">
        <v>475</v>
      </c>
      <c r="L40" s="144" t="s">
        <v>88</v>
      </c>
      <c r="M40" s="144" t="s">
        <v>476</v>
      </c>
      <c r="N40" s="144" t="s">
        <v>477</v>
      </c>
      <c r="O40" s="146">
        <v>44369</v>
      </c>
      <c r="P40" s="146">
        <v>44370</v>
      </c>
      <c r="Q40" s="144" t="s">
        <v>29</v>
      </c>
      <c r="R40" s="20" t="s">
        <v>4055</v>
      </c>
      <c r="S40" s="20" t="s">
        <v>7190</v>
      </c>
    </row>
    <row r="41" spans="1:19" x14ac:dyDescent="0.25">
      <c r="A41" s="144" t="s">
        <v>17</v>
      </c>
      <c r="B41" s="144" t="s">
        <v>18</v>
      </c>
      <c r="C41" s="144" t="s">
        <v>288</v>
      </c>
      <c r="D41" s="144" t="s">
        <v>1691</v>
      </c>
      <c r="E41" s="144" t="s">
        <v>20</v>
      </c>
      <c r="F41" s="144" t="s">
        <v>21</v>
      </c>
      <c r="G41" s="144" t="s">
        <v>22</v>
      </c>
      <c r="H41" s="144" t="s">
        <v>86</v>
      </c>
      <c r="I41" s="144" t="s">
        <v>24</v>
      </c>
      <c r="J41" s="145">
        <v>1991</v>
      </c>
      <c r="K41" s="144" t="s">
        <v>478</v>
      </c>
      <c r="L41" s="144" t="s">
        <v>88</v>
      </c>
      <c r="M41" s="144" t="s">
        <v>479</v>
      </c>
      <c r="N41" s="144" t="s">
        <v>480</v>
      </c>
      <c r="O41" s="146">
        <v>44201</v>
      </c>
      <c r="P41" s="146">
        <v>44202</v>
      </c>
      <c r="Q41" s="144" t="s">
        <v>29</v>
      </c>
      <c r="R41" s="20" t="s">
        <v>4055</v>
      </c>
      <c r="S41" s="20" t="s">
        <v>7190</v>
      </c>
    </row>
    <row r="42" spans="1:19" hidden="1" x14ac:dyDescent="0.25">
      <c r="A42" s="144" t="s">
        <v>17</v>
      </c>
      <c r="B42" s="144" t="s">
        <v>18</v>
      </c>
      <c r="C42" s="144" t="s">
        <v>44</v>
      </c>
      <c r="D42" s="144" t="s">
        <v>1691</v>
      </c>
      <c r="E42" s="144" t="s">
        <v>20</v>
      </c>
      <c r="F42" s="144" t="s">
        <v>21</v>
      </c>
      <c r="G42" s="144" t="s">
        <v>22</v>
      </c>
      <c r="H42" s="144" t="s">
        <v>86</v>
      </c>
      <c r="I42" s="144" t="s">
        <v>24</v>
      </c>
      <c r="J42" s="145">
        <v>66.88</v>
      </c>
      <c r="K42" s="144" t="s">
        <v>246</v>
      </c>
      <c r="L42" s="144" t="s">
        <v>110</v>
      </c>
      <c r="M42" s="144" t="s">
        <v>481</v>
      </c>
      <c r="N42" s="144" t="s">
        <v>482</v>
      </c>
      <c r="O42" s="146">
        <v>44557</v>
      </c>
      <c r="P42" s="146">
        <v>44558</v>
      </c>
      <c r="Q42" s="144" t="s">
        <v>29</v>
      </c>
      <c r="R42" s="20" t="s">
        <v>4055</v>
      </c>
      <c r="S42" s="20" t="s">
        <v>7190</v>
      </c>
    </row>
    <row r="43" spans="1:19" hidden="1" x14ac:dyDescent="0.25">
      <c r="A43" s="144" t="s">
        <v>17</v>
      </c>
      <c r="B43" s="144" t="s">
        <v>18</v>
      </c>
      <c r="C43" s="144" t="s">
        <v>496</v>
      </c>
      <c r="D43" s="144" t="s">
        <v>1691</v>
      </c>
      <c r="E43" s="144" t="s">
        <v>20</v>
      </c>
      <c r="F43" s="144" t="s">
        <v>21</v>
      </c>
      <c r="G43" s="144" t="s">
        <v>22</v>
      </c>
      <c r="H43" s="144" t="s">
        <v>86</v>
      </c>
      <c r="I43" s="144" t="s">
        <v>24</v>
      </c>
      <c r="J43" s="145">
        <v>243.96</v>
      </c>
      <c r="K43" s="144" t="s">
        <v>497</v>
      </c>
      <c r="L43" s="144" t="s">
        <v>110</v>
      </c>
      <c r="M43" s="144" t="s">
        <v>498</v>
      </c>
      <c r="N43" s="144" t="s">
        <v>499</v>
      </c>
      <c r="O43" s="146">
        <v>44425</v>
      </c>
      <c r="P43" s="146">
        <v>44425</v>
      </c>
      <c r="Q43" s="144" t="s">
        <v>29</v>
      </c>
      <c r="R43" s="20" t="s">
        <v>4055</v>
      </c>
      <c r="S43" s="20" t="s">
        <v>7190</v>
      </c>
    </row>
    <row r="44" spans="1:19" hidden="1" x14ac:dyDescent="0.25">
      <c r="A44" s="144" t="s">
        <v>17</v>
      </c>
      <c r="B44" s="144" t="s">
        <v>18</v>
      </c>
      <c r="C44" s="144" t="s">
        <v>74</v>
      </c>
      <c r="D44" s="144" t="s">
        <v>1691</v>
      </c>
      <c r="E44" s="144" t="s">
        <v>20</v>
      </c>
      <c r="F44" s="144" t="s">
        <v>21</v>
      </c>
      <c r="G44" s="144" t="s">
        <v>22</v>
      </c>
      <c r="H44" s="144" t="s">
        <v>86</v>
      </c>
      <c r="I44" s="144" t="s">
        <v>24</v>
      </c>
      <c r="J44" s="145">
        <v>660</v>
      </c>
      <c r="K44" s="144" t="s">
        <v>126</v>
      </c>
      <c r="L44" s="144" t="s">
        <v>83</v>
      </c>
      <c r="M44" s="144" t="s">
        <v>505</v>
      </c>
      <c r="N44" s="144" t="s">
        <v>506</v>
      </c>
      <c r="O44" s="146">
        <v>44372</v>
      </c>
      <c r="P44" s="146">
        <v>44375</v>
      </c>
      <c r="Q44" s="144" t="s">
        <v>29</v>
      </c>
      <c r="R44" s="20" t="s">
        <v>4055</v>
      </c>
      <c r="S44" s="20" t="s">
        <v>7190</v>
      </c>
    </row>
    <row r="45" spans="1:19" hidden="1" x14ac:dyDescent="0.25">
      <c r="A45" s="144" t="s">
        <v>17</v>
      </c>
      <c r="B45" s="144" t="s">
        <v>18</v>
      </c>
      <c r="C45" s="144" t="s">
        <v>74</v>
      </c>
      <c r="D45" s="144" t="s">
        <v>1691</v>
      </c>
      <c r="E45" s="144" t="s">
        <v>20</v>
      </c>
      <c r="F45" s="144" t="s">
        <v>21</v>
      </c>
      <c r="G45" s="144" t="s">
        <v>22</v>
      </c>
      <c r="H45" s="144" t="s">
        <v>86</v>
      </c>
      <c r="I45" s="144" t="s">
        <v>24</v>
      </c>
      <c r="J45" s="145">
        <v>660</v>
      </c>
      <c r="K45" s="144" t="s">
        <v>126</v>
      </c>
      <c r="L45" s="144" t="s">
        <v>83</v>
      </c>
      <c r="M45" s="144" t="s">
        <v>507</v>
      </c>
      <c r="N45" s="144" t="s">
        <v>508</v>
      </c>
      <c r="O45" s="146">
        <v>44372</v>
      </c>
      <c r="P45" s="146">
        <v>44375</v>
      </c>
      <c r="Q45" s="144" t="s">
        <v>29</v>
      </c>
      <c r="R45" s="20" t="s">
        <v>4055</v>
      </c>
      <c r="S45" s="20" t="s">
        <v>7190</v>
      </c>
    </row>
    <row r="46" spans="1:19" hidden="1" x14ac:dyDescent="0.25">
      <c r="A46" s="144" t="s">
        <v>17</v>
      </c>
      <c r="B46" s="144" t="s">
        <v>18</v>
      </c>
      <c r="C46" s="144" t="s">
        <v>350</v>
      </c>
      <c r="D46" s="144" t="s">
        <v>1691</v>
      </c>
      <c r="E46" s="144" t="s">
        <v>20</v>
      </c>
      <c r="F46" s="144" t="s">
        <v>21</v>
      </c>
      <c r="G46" s="144" t="s">
        <v>22</v>
      </c>
      <c r="H46" s="144" t="s">
        <v>86</v>
      </c>
      <c r="I46" s="144" t="s">
        <v>24</v>
      </c>
      <c r="J46" s="145">
        <v>283</v>
      </c>
      <c r="K46" s="144" t="s">
        <v>126</v>
      </c>
      <c r="L46" s="144" t="s">
        <v>83</v>
      </c>
      <c r="M46" s="144" t="s">
        <v>509</v>
      </c>
      <c r="N46" s="144" t="s">
        <v>510</v>
      </c>
      <c r="O46" s="146">
        <v>44495</v>
      </c>
      <c r="P46" s="146">
        <v>44496</v>
      </c>
      <c r="Q46" s="144" t="s">
        <v>29</v>
      </c>
      <c r="R46" s="20" t="s">
        <v>4055</v>
      </c>
      <c r="S46" s="20" t="s">
        <v>7190</v>
      </c>
    </row>
    <row r="47" spans="1:19" x14ac:dyDescent="0.25">
      <c r="A47" s="144" t="s">
        <v>17</v>
      </c>
      <c r="B47" s="144" t="s">
        <v>18</v>
      </c>
      <c r="C47" s="144" t="s">
        <v>85</v>
      </c>
      <c r="D47" s="144" t="s">
        <v>1691</v>
      </c>
      <c r="E47" s="144" t="s">
        <v>20</v>
      </c>
      <c r="F47" s="144" t="s">
        <v>21</v>
      </c>
      <c r="G47" s="144" t="s">
        <v>22</v>
      </c>
      <c r="H47" s="144" t="s">
        <v>86</v>
      </c>
      <c r="I47" s="144" t="s">
        <v>24</v>
      </c>
      <c r="J47" s="145">
        <v>3264</v>
      </c>
      <c r="K47" s="144" t="s">
        <v>513</v>
      </c>
      <c r="L47" s="144" t="s">
        <v>88</v>
      </c>
      <c r="M47" s="144" t="s">
        <v>514</v>
      </c>
      <c r="N47" s="144" t="s">
        <v>515</v>
      </c>
      <c r="O47" s="146">
        <v>44242</v>
      </c>
      <c r="P47" s="146">
        <v>44243</v>
      </c>
      <c r="Q47" s="144" t="s">
        <v>29</v>
      </c>
      <c r="R47" s="20" t="s">
        <v>4055</v>
      </c>
      <c r="S47" s="20" t="s">
        <v>7190</v>
      </c>
    </row>
    <row r="48" spans="1:19" hidden="1" x14ac:dyDescent="0.25">
      <c r="A48" s="144" t="s">
        <v>17</v>
      </c>
      <c r="B48" s="144" t="s">
        <v>18</v>
      </c>
      <c r="C48" s="144" t="s">
        <v>197</v>
      </c>
      <c r="D48" s="144" t="s">
        <v>1691</v>
      </c>
      <c r="E48" s="144" t="s">
        <v>20</v>
      </c>
      <c r="F48" s="144" t="s">
        <v>21</v>
      </c>
      <c r="G48" s="144" t="s">
        <v>22</v>
      </c>
      <c r="H48" s="144" t="s">
        <v>86</v>
      </c>
      <c r="I48" s="144" t="s">
        <v>24</v>
      </c>
      <c r="J48" s="145">
        <v>487.5</v>
      </c>
      <c r="K48" s="144" t="s">
        <v>527</v>
      </c>
      <c r="L48" s="144" t="s">
        <v>98</v>
      </c>
      <c r="M48" s="144" t="s">
        <v>528</v>
      </c>
      <c r="N48" s="144" t="s">
        <v>529</v>
      </c>
      <c r="O48" s="146">
        <v>44440</v>
      </c>
      <c r="P48" s="146">
        <v>44441</v>
      </c>
      <c r="Q48" s="144" t="s">
        <v>29</v>
      </c>
      <c r="R48" s="20" t="s">
        <v>4055</v>
      </c>
      <c r="S48" s="20" t="s">
        <v>7190</v>
      </c>
    </row>
    <row r="49" spans="1:19" x14ac:dyDescent="0.25">
      <c r="A49" s="144" t="s">
        <v>17</v>
      </c>
      <c r="B49" s="144" t="s">
        <v>18</v>
      </c>
      <c r="C49" s="144" t="s">
        <v>144</v>
      </c>
      <c r="D49" s="144" t="s">
        <v>1691</v>
      </c>
      <c r="E49" s="144" t="s">
        <v>20</v>
      </c>
      <c r="F49" s="144" t="s">
        <v>21</v>
      </c>
      <c r="G49" s="144" t="s">
        <v>22</v>
      </c>
      <c r="H49" s="144" t="s">
        <v>86</v>
      </c>
      <c r="I49" s="144" t="s">
        <v>24</v>
      </c>
      <c r="J49" s="145">
        <v>3505</v>
      </c>
      <c r="K49" s="144" t="s">
        <v>530</v>
      </c>
      <c r="L49" s="144" t="s">
        <v>88</v>
      </c>
      <c r="M49" s="144" t="s">
        <v>531</v>
      </c>
      <c r="N49" s="144" t="s">
        <v>532</v>
      </c>
      <c r="O49" s="146">
        <v>44228</v>
      </c>
      <c r="P49" s="146">
        <v>44229</v>
      </c>
      <c r="Q49" s="144" t="s">
        <v>29</v>
      </c>
      <c r="R49" s="20" t="s">
        <v>4055</v>
      </c>
      <c r="S49" s="20" t="s">
        <v>7190</v>
      </c>
    </row>
    <row r="50" spans="1:19" hidden="1" x14ac:dyDescent="0.25">
      <c r="A50" s="144" t="s">
        <v>17</v>
      </c>
      <c r="B50" s="144" t="s">
        <v>18</v>
      </c>
      <c r="C50" s="144" t="s">
        <v>155</v>
      </c>
      <c r="D50" s="144" t="s">
        <v>1691</v>
      </c>
      <c r="E50" s="144" t="s">
        <v>20</v>
      </c>
      <c r="F50" s="144" t="s">
        <v>21</v>
      </c>
      <c r="G50" s="144" t="s">
        <v>22</v>
      </c>
      <c r="H50" s="144" t="s">
        <v>86</v>
      </c>
      <c r="I50" s="144" t="s">
        <v>24</v>
      </c>
      <c r="J50" s="145">
        <v>7852.5</v>
      </c>
      <c r="K50" s="144" t="s">
        <v>536</v>
      </c>
      <c r="L50" s="144" t="s">
        <v>98</v>
      </c>
      <c r="M50" s="144" t="s">
        <v>537</v>
      </c>
      <c r="N50" s="144" t="s">
        <v>538</v>
      </c>
      <c r="O50" s="146">
        <v>44470</v>
      </c>
      <c r="P50" s="146">
        <v>44473</v>
      </c>
      <c r="Q50" s="144" t="s">
        <v>29</v>
      </c>
      <c r="R50" s="20" t="s">
        <v>4055</v>
      </c>
      <c r="S50" s="20" t="s">
        <v>7190</v>
      </c>
    </row>
    <row r="51" spans="1:19" hidden="1" x14ac:dyDescent="0.25">
      <c r="A51" s="144" t="s">
        <v>17</v>
      </c>
      <c r="B51" s="144" t="s">
        <v>18</v>
      </c>
      <c r="C51" s="144" t="s">
        <v>410</v>
      </c>
      <c r="D51" s="144" t="s">
        <v>1691</v>
      </c>
      <c r="E51" s="144" t="s">
        <v>20</v>
      </c>
      <c r="F51" s="144" t="s">
        <v>21</v>
      </c>
      <c r="G51" s="144" t="s">
        <v>22</v>
      </c>
      <c r="H51" s="144" t="s">
        <v>86</v>
      </c>
      <c r="I51" s="144" t="s">
        <v>24</v>
      </c>
      <c r="J51" s="145">
        <v>2200</v>
      </c>
      <c r="K51" s="144" t="s">
        <v>542</v>
      </c>
      <c r="L51" s="144" t="s">
        <v>543</v>
      </c>
      <c r="M51" s="144" t="s">
        <v>544</v>
      </c>
      <c r="N51" s="144" t="s">
        <v>545</v>
      </c>
      <c r="O51" s="146">
        <v>44207</v>
      </c>
      <c r="P51" s="146">
        <v>44208</v>
      </c>
      <c r="Q51" s="144" t="s">
        <v>29</v>
      </c>
      <c r="R51" s="20" t="s">
        <v>4055</v>
      </c>
      <c r="S51" s="20" t="s">
        <v>7190</v>
      </c>
    </row>
    <row r="52" spans="1:19" hidden="1" x14ac:dyDescent="0.25">
      <c r="A52" s="144" t="s">
        <v>17</v>
      </c>
      <c r="B52" s="144" t="s">
        <v>18</v>
      </c>
      <c r="C52" s="144" t="s">
        <v>556</v>
      </c>
      <c r="D52" s="144" t="s">
        <v>1691</v>
      </c>
      <c r="E52" s="144" t="s">
        <v>20</v>
      </c>
      <c r="F52" s="144" t="s">
        <v>21</v>
      </c>
      <c r="G52" s="144" t="s">
        <v>22</v>
      </c>
      <c r="H52" s="144" t="s">
        <v>86</v>
      </c>
      <c r="I52" s="144" t="s">
        <v>24</v>
      </c>
      <c r="J52" s="145">
        <v>18.329999999999998</v>
      </c>
      <c r="K52" s="144" t="s">
        <v>557</v>
      </c>
      <c r="L52" s="144" t="s">
        <v>98</v>
      </c>
      <c r="M52" s="144" t="s">
        <v>558</v>
      </c>
      <c r="N52" s="144" t="s">
        <v>559</v>
      </c>
      <c r="O52" s="146">
        <v>44496</v>
      </c>
      <c r="P52" s="146">
        <v>44497</v>
      </c>
      <c r="Q52" s="144" t="s">
        <v>29</v>
      </c>
      <c r="R52" s="20" t="s">
        <v>4055</v>
      </c>
      <c r="S52" s="20" t="s">
        <v>7190</v>
      </c>
    </row>
    <row r="53" spans="1:19" hidden="1" x14ac:dyDescent="0.25">
      <c r="A53" s="144" t="s">
        <v>17</v>
      </c>
      <c r="B53" s="144" t="s">
        <v>18</v>
      </c>
      <c r="C53" s="144" t="s">
        <v>155</v>
      </c>
      <c r="D53" s="144" t="s">
        <v>1691</v>
      </c>
      <c r="E53" s="144" t="s">
        <v>20</v>
      </c>
      <c r="F53" s="144" t="s">
        <v>21</v>
      </c>
      <c r="G53" s="144" t="s">
        <v>22</v>
      </c>
      <c r="H53" s="144" t="s">
        <v>86</v>
      </c>
      <c r="I53" s="144" t="s">
        <v>24</v>
      </c>
      <c r="J53" s="145">
        <v>6952.5</v>
      </c>
      <c r="K53" s="144" t="s">
        <v>560</v>
      </c>
      <c r="L53" s="144" t="s">
        <v>98</v>
      </c>
      <c r="M53" s="144" t="s">
        <v>561</v>
      </c>
      <c r="N53" s="144" t="s">
        <v>562</v>
      </c>
      <c r="O53" s="146">
        <v>44470</v>
      </c>
      <c r="P53" s="146">
        <v>44473</v>
      </c>
      <c r="Q53" s="144" t="s">
        <v>29</v>
      </c>
      <c r="R53" s="20" t="s">
        <v>4055</v>
      </c>
      <c r="S53" s="20" t="s">
        <v>7190</v>
      </c>
    </row>
    <row r="54" spans="1:19" hidden="1" x14ac:dyDescent="0.25">
      <c r="A54" s="144" t="s">
        <v>17</v>
      </c>
      <c r="B54" s="144" t="s">
        <v>18</v>
      </c>
      <c r="C54" s="144" t="s">
        <v>155</v>
      </c>
      <c r="D54" s="144" t="s">
        <v>1691</v>
      </c>
      <c r="E54" s="144" t="s">
        <v>20</v>
      </c>
      <c r="F54" s="144" t="s">
        <v>21</v>
      </c>
      <c r="G54" s="144" t="s">
        <v>22</v>
      </c>
      <c r="H54" s="144" t="s">
        <v>86</v>
      </c>
      <c r="I54" s="144" t="s">
        <v>24</v>
      </c>
      <c r="J54" s="145">
        <v>384.23</v>
      </c>
      <c r="K54" s="144" t="s">
        <v>563</v>
      </c>
      <c r="L54" s="144" t="s">
        <v>98</v>
      </c>
      <c r="M54" s="144" t="s">
        <v>564</v>
      </c>
      <c r="N54" s="144" t="s">
        <v>565</v>
      </c>
      <c r="O54" s="146">
        <v>44470</v>
      </c>
      <c r="P54" s="146">
        <v>44473</v>
      </c>
      <c r="Q54" s="144" t="s">
        <v>29</v>
      </c>
      <c r="R54" s="20" t="s">
        <v>4055</v>
      </c>
      <c r="S54" s="20" t="s">
        <v>7190</v>
      </c>
    </row>
    <row r="55" spans="1:19" hidden="1" x14ac:dyDescent="0.25">
      <c r="A55" s="144" t="s">
        <v>17</v>
      </c>
      <c r="B55" s="144" t="s">
        <v>18</v>
      </c>
      <c r="C55" s="144" t="s">
        <v>196</v>
      </c>
      <c r="D55" s="144" t="s">
        <v>1691</v>
      </c>
      <c r="E55" s="144" t="s">
        <v>20</v>
      </c>
      <c r="F55" s="144" t="s">
        <v>21</v>
      </c>
      <c r="G55" s="144" t="s">
        <v>22</v>
      </c>
      <c r="H55" s="144" t="s">
        <v>86</v>
      </c>
      <c r="I55" s="144" t="s">
        <v>24</v>
      </c>
      <c r="J55" s="145">
        <v>187.5</v>
      </c>
      <c r="K55" s="144" t="s">
        <v>162</v>
      </c>
      <c r="L55" s="144" t="s">
        <v>83</v>
      </c>
      <c r="M55" s="144" t="s">
        <v>575</v>
      </c>
      <c r="N55" s="144" t="s">
        <v>576</v>
      </c>
      <c r="O55" s="146">
        <v>44529</v>
      </c>
      <c r="P55" s="146">
        <v>44530</v>
      </c>
      <c r="Q55" s="144" t="s">
        <v>29</v>
      </c>
      <c r="R55" s="20" t="s">
        <v>4055</v>
      </c>
      <c r="S55" s="20" t="s">
        <v>7190</v>
      </c>
    </row>
    <row r="56" spans="1:19" hidden="1" x14ac:dyDescent="0.25">
      <c r="A56" s="144" t="s">
        <v>17</v>
      </c>
      <c r="B56" s="144" t="s">
        <v>18</v>
      </c>
      <c r="C56" s="144" t="s">
        <v>196</v>
      </c>
      <c r="D56" s="144" t="s">
        <v>1691</v>
      </c>
      <c r="E56" s="144" t="s">
        <v>20</v>
      </c>
      <c r="F56" s="144" t="s">
        <v>21</v>
      </c>
      <c r="G56" s="144" t="s">
        <v>22</v>
      </c>
      <c r="H56" s="144" t="s">
        <v>86</v>
      </c>
      <c r="I56" s="144" t="s">
        <v>24</v>
      </c>
      <c r="J56" s="145">
        <v>555.38</v>
      </c>
      <c r="K56" s="144" t="s">
        <v>162</v>
      </c>
      <c r="L56" s="144" t="s">
        <v>83</v>
      </c>
      <c r="M56" s="144" t="s">
        <v>577</v>
      </c>
      <c r="N56" s="144" t="s">
        <v>578</v>
      </c>
      <c r="O56" s="146">
        <v>44529</v>
      </c>
      <c r="P56" s="146">
        <v>44530</v>
      </c>
      <c r="Q56" s="144" t="s">
        <v>29</v>
      </c>
      <c r="R56" s="20" t="s">
        <v>4055</v>
      </c>
      <c r="S56" s="20" t="s">
        <v>7190</v>
      </c>
    </row>
    <row r="57" spans="1:19" x14ac:dyDescent="0.25">
      <c r="A57" s="144" t="s">
        <v>17</v>
      </c>
      <c r="B57" s="144" t="s">
        <v>18</v>
      </c>
      <c r="C57" s="144" t="s">
        <v>263</v>
      </c>
      <c r="D57" s="144" t="s">
        <v>1691</v>
      </c>
      <c r="E57" s="144" t="s">
        <v>20</v>
      </c>
      <c r="F57" s="144" t="s">
        <v>21</v>
      </c>
      <c r="G57" s="144" t="s">
        <v>22</v>
      </c>
      <c r="H57" s="144" t="s">
        <v>86</v>
      </c>
      <c r="I57" s="144" t="s">
        <v>24</v>
      </c>
      <c r="J57" s="145">
        <v>675</v>
      </c>
      <c r="K57" s="144" t="s">
        <v>579</v>
      </c>
      <c r="L57" s="144" t="s">
        <v>88</v>
      </c>
      <c r="M57" s="144" t="s">
        <v>580</v>
      </c>
      <c r="N57" s="144" t="s">
        <v>581</v>
      </c>
      <c r="O57" s="146">
        <v>44274</v>
      </c>
      <c r="P57" s="146">
        <v>44277</v>
      </c>
      <c r="Q57" s="144" t="s">
        <v>29</v>
      </c>
      <c r="R57" s="20" t="s">
        <v>4055</v>
      </c>
      <c r="S57" s="20" t="s">
        <v>7190</v>
      </c>
    </row>
    <row r="58" spans="1:19" x14ac:dyDescent="0.25">
      <c r="A58" s="144" t="s">
        <v>17</v>
      </c>
      <c r="B58" s="144" t="s">
        <v>18</v>
      </c>
      <c r="C58" s="144" t="s">
        <v>469</v>
      </c>
      <c r="D58" s="144" t="s">
        <v>1691</v>
      </c>
      <c r="E58" s="144" t="s">
        <v>20</v>
      </c>
      <c r="F58" s="144" t="s">
        <v>21</v>
      </c>
      <c r="G58" s="144" t="s">
        <v>22</v>
      </c>
      <c r="H58" s="144" t="s">
        <v>86</v>
      </c>
      <c r="I58" s="144" t="s">
        <v>24</v>
      </c>
      <c r="J58" s="145">
        <v>1550</v>
      </c>
      <c r="K58" s="144" t="s">
        <v>582</v>
      </c>
      <c r="L58" s="144" t="s">
        <v>88</v>
      </c>
      <c r="M58" s="144" t="s">
        <v>583</v>
      </c>
      <c r="N58" s="144" t="s">
        <v>584</v>
      </c>
      <c r="O58" s="146">
        <v>44200</v>
      </c>
      <c r="P58" s="146">
        <v>44201</v>
      </c>
      <c r="Q58" s="144" t="s">
        <v>29</v>
      </c>
      <c r="R58" s="20" t="s">
        <v>4055</v>
      </c>
      <c r="S58" s="20" t="s">
        <v>7190</v>
      </c>
    </row>
    <row r="59" spans="1:19" hidden="1" x14ac:dyDescent="0.25">
      <c r="A59" s="144" t="s">
        <v>17</v>
      </c>
      <c r="B59" s="144" t="s">
        <v>18</v>
      </c>
      <c r="C59" s="144" t="s">
        <v>155</v>
      </c>
      <c r="D59" s="144" t="s">
        <v>1691</v>
      </c>
      <c r="E59" s="144" t="s">
        <v>20</v>
      </c>
      <c r="F59" s="144" t="s">
        <v>21</v>
      </c>
      <c r="G59" s="144" t="s">
        <v>22</v>
      </c>
      <c r="H59" s="144" t="s">
        <v>86</v>
      </c>
      <c r="I59" s="144" t="s">
        <v>24</v>
      </c>
      <c r="J59" s="145">
        <v>510</v>
      </c>
      <c r="K59" s="144" t="s">
        <v>598</v>
      </c>
      <c r="L59" s="144" t="s">
        <v>98</v>
      </c>
      <c r="M59" s="144" t="s">
        <v>599</v>
      </c>
      <c r="N59" s="144" t="s">
        <v>600</v>
      </c>
      <c r="O59" s="146">
        <v>44470</v>
      </c>
      <c r="P59" s="146">
        <v>44473</v>
      </c>
      <c r="Q59" s="144" t="s">
        <v>29</v>
      </c>
      <c r="R59" s="20" t="s">
        <v>4055</v>
      </c>
      <c r="S59" s="20" t="s">
        <v>7190</v>
      </c>
    </row>
    <row r="60" spans="1:19" hidden="1" x14ac:dyDescent="0.25">
      <c r="A60" s="144" t="s">
        <v>17</v>
      </c>
      <c r="B60" s="144" t="s">
        <v>18</v>
      </c>
      <c r="C60" s="144" t="s">
        <v>486</v>
      </c>
      <c r="D60" s="144" t="s">
        <v>1691</v>
      </c>
      <c r="E60" s="144" t="s">
        <v>20</v>
      </c>
      <c r="F60" s="144" t="s">
        <v>21</v>
      </c>
      <c r="G60" s="144" t="s">
        <v>22</v>
      </c>
      <c r="H60" s="144" t="s">
        <v>86</v>
      </c>
      <c r="I60" s="144" t="s">
        <v>24</v>
      </c>
      <c r="J60" s="145">
        <v>1235</v>
      </c>
      <c r="K60" s="144" t="s">
        <v>126</v>
      </c>
      <c r="L60" s="144" t="s">
        <v>601</v>
      </c>
      <c r="M60" s="144" t="s">
        <v>602</v>
      </c>
      <c r="N60" s="144" t="s">
        <v>603</v>
      </c>
      <c r="O60" s="146">
        <v>44473</v>
      </c>
      <c r="P60" s="146">
        <v>44474</v>
      </c>
      <c r="Q60" s="144" t="s">
        <v>29</v>
      </c>
      <c r="R60" s="20" t="s">
        <v>4055</v>
      </c>
      <c r="S60" s="20" t="s">
        <v>7190</v>
      </c>
    </row>
    <row r="61" spans="1:19" hidden="1" x14ac:dyDescent="0.25">
      <c r="A61" s="144" t="s">
        <v>17</v>
      </c>
      <c r="B61" s="144" t="s">
        <v>18</v>
      </c>
      <c r="C61" s="144" t="s">
        <v>197</v>
      </c>
      <c r="D61" s="144" t="s">
        <v>1691</v>
      </c>
      <c r="E61" s="144" t="s">
        <v>20</v>
      </c>
      <c r="F61" s="144" t="s">
        <v>21</v>
      </c>
      <c r="G61" s="144" t="s">
        <v>22</v>
      </c>
      <c r="H61" s="144" t="s">
        <v>86</v>
      </c>
      <c r="I61" s="144" t="s">
        <v>24</v>
      </c>
      <c r="J61" s="145">
        <v>3400</v>
      </c>
      <c r="K61" s="144" t="s">
        <v>605</v>
      </c>
      <c r="L61" s="144" t="s">
        <v>98</v>
      </c>
      <c r="M61" s="144" t="s">
        <v>606</v>
      </c>
      <c r="N61" s="144" t="s">
        <v>607</v>
      </c>
      <c r="O61" s="146">
        <v>44440</v>
      </c>
      <c r="P61" s="146">
        <v>44441</v>
      </c>
      <c r="Q61" s="144" t="s">
        <v>29</v>
      </c>
      <c r="R61" s="20" t="s">
        <v>4055</v>
      </c>
      <c r="S61" s="20" t="s">
        <v>7190</v>
      </c>
    </row>
    <row r="62" spans="1:19" hidden="1" x14ac:dyDescent="0.25">
      <c r="A62" s="144" t="s">
        <v>17</v>
      </c>
      <c r="B62" s="144" t="s">
        <v>18</v>
      </c>
      <c r="C62" s="144" t="s">
        <v>59</v>
      </c>
      <c r="D62" s="144" t="s">
        <v>1691</v>
      </c>
      <c r="E62" s="144" t="s">
        <v>20</v>
      </c>
      <c r="F62" s="144" t="s">
        <v>21</v>
      </c>
      <c r="G62" s="144" t="s">
        <v>22</v>
      </c>
      <c r="H62" s="144" t="s">
        <v>86</v>
      </c>
      <c r="I62" s="144" t="s">
        <v>24</v>
      </c>
      <c r="J62" s="145">
        <v>13064.15</v>
      </c>
      <c r="K62" s="144" t="s">
        <v>617</v>
      </c>
      <c r="L62" s="144" t="s">
        <v>260</v>
      </c>
      <c r="M62" s="144" t="s">
        <v>618</v>
      </c>
      <c r="N62" s="144" t="s">
        <v>619</v>
      </c>
      <c r="O62" s="146">
        <v>44523</v>
      </c>
      <c r="P62" s="146">
        <v>44524</v>
      </c>
      <c r="Q62" s="144" t="s">
        <v>29</v>
      </c>
      <c r="R62" s="20" t="s">
        <v>4055</v>
      </c>
      <c r="S62" s="20" t="s">
        <v>7190</v>
      </c>
    </row>
    <row r="63" spans="1:19" x14ac:dyDescent="0.25">
      <c r="A63" s="144" t="s">
        <v>17</v>
      </c>
      <c r="B63" s="144" t="s">
        <v>18</v>
      </c>
      <c r="C63" s="144" t="s">
        <v>427</v>
      </c>
      <c r="D63" s="144" t="s">
        <v>1691</v>
      </c>
      <c r="E63" s="144" t="s">
        <v>20</v>
      </c>
      <c r="F63" s="144" t="s">
        <v>21</v>
      </c>
      <c r="G63" s="144" t="s">
        <v>22</v>
      </c>
      <c r="H63" s="144" t="s">
        <v>86</v>
      </c>
      <c r="I63" s="144" t="s">
        <v>24</v>
      </c>
      <c r="J63" s="145">
        <v>30283.51</v>
      </c>
      <c r="K63" s="144" t="s">
        <v>620</v>
      </c>
      <c r="L63" s="144" t="s">
        <v>88</v>
      </c>
      <c r="M63" s="144" t="s">
        <v>621</v>
      </c>
      <c r="N63" s="144" t="s">
        <v>622</v>
      </c>
      <c r="O63" s="146">
        <v>44543</v>
      </c>
      <c r="P63" s="146">
        <v>44544</v>
      </c>
      <c r="Q63" s="144" t="s">
        <v>29</v>
      </c>
      <c r="R63" s="20" t="s">
        <v>4055</v>
      </c>
      <c r="S63" s="20" t="s">
        <v>7190</v>
      </c>
    </row>
    <row r="64" spans="1:19" x14ac:dyDescent="0.25">
      <c r="A64" s="144" t="s">
        <v>17</v>
      </c>
      <c r="B64" s="144" t="s">
        <v>18</v>
      </c>
      <c r="C64" s="144" t="s">
        <v>85</v>
      </c>
      <c r="D64" s="144" t="s">
        <v>1691</v>
      </c>
      <c r="E64" s="144" t="s">
        <v>20</v>
      </c>
      <c r="F64" s="144" t="s">
        <v>21</v>
      </c>
      <c r="G64" s="144" t="s">
        <v>22</v>
      </c>
      <c r="H64" s="144" t="s">
        <v>86</v>
      </c>
      <c r="I64" s="144" t="s">
        <v>24</v>
      </c>
      <c r="J64" s="145">
        <v>966</v>
      </c>
      <c r="K64" s="144" t="s">
        <v>623</v>
      </c>
      <c r="L64" s="144" t="s">
        <v>88</v>
      </c>
      <c r="M64" s="144" t="s">
        <v>624</v>
      </c>
      <c r="N64" s="144" t="s">
        <v>625</v>
      </c>
      <c r="O64" s="146">
        <v>44242</v>
      </c>
      <c r="P64" s="146">
        <v>44243</v>
      </c>
      <c r="Q64" s="144" t="s">
        <v>29</v>
      </c>
      <c r="R64" s="20" t="s">
        <v>4055</v>
      </c>
      <c r="S64" s="20" t="s">
        <v>7190</v>
      </c>
    </row>
    <row r="65" spans="1:19" x14ac:dyDescent="0.25">
      <c r="A65" s="144" t="s">
        <v>17</v>
      </c>
      <c r="B65" s="144" t="s">
        <v>18</v>
      </c>
      <c r="C65" s="144" t="s">
        <v>85</v>
      </c>
      <c r="D65" s="144" t="s">
        <v>1691</v>
      </c>
      <c r="E65" s="144" t="s">
        <v>20</v>
      </c>
      <c r="F65" s="144" t="s">
        <v>21</v>
      </c>
      <c r="G65" s="144" t="s">
        <v>22</v>
      </c>
      <c r="H65" s="144" t="s">
        <v>86</v>
      </c>
      <c r="I65" s="144" t="s">
        <v>24</v>
      </c>
      <c r="J65" s="145">
        <v>3579.5</v>
      </c>
      <c r="K65" s="144" t="s">
        <v>626</v>
      </c>
      <c r="L65" s="144" t="s">
        <v>88</v>
      </c>
      <c r="M65" s="144" t="s">
        <v>627</v>
      </c>
      <c r="N65" s="144" t="s">
        <v>628</v>
      </c>
      <c r="O65" s="146">
        <v>44242</v>
      </c>
      <c r="P65" s="146">
        <v>44243</v>
      </c>
      <c r="Q65" s="144" t="s">
        <v>29</v>
      </c>
      <c r="R65" s="20" t="s">
        <v>4055</v>
      </c>
      <c r="S65" s="20" t="s">
        <v>7190</v>
      </c>
    </row>
    <row r="66" spans="1:19" x14ac:dyDescent="0.25">
      <c r="A66" s="144" t="s">
        <v>17</v>
      </c>
      <c r="B66" s="144" t="s">
        <v>18</v>
      </c>
      <c r="C66" s="144" t="s">
        <v>419</v>
      </c>
      <c r="D66" s="144" t="s">
        <v>1691</v>
      </c>
      <c r="E66" s="144" t="s">
        <v>20</v>
      </c>
      <c r="F66" s="144" t="s">
        <v>21</v>
      </c>
      <c r="G66" s="144" t="s">
        <v>22</v>
      </c>
      <c r="H66" s="144" t="s">
        <v>86</v>
      </c>
      <c r="I66" s="144" t="s">
        <v>24</v>
      </c>
      <c r="J66" s="145">
        <v>2246.5</v>
      </c>
      <c r="K66" s="144" t="s">
        <v>635</v>
      </c>
      <c r="L66" s="144" t="s">
        <v>88</v>
      </c>
      <c r="M66" s="144" t="s">
        <v>636</v>
      </c>
      <c r="N66" s="144" t="s">
        <v>637</v>
      </c>
      <c r="O66" s="146">
        <v>44211</v>
      </c>
      <c r="P66" s="146">
        <v>44215</v>
      </c>
      <c r="Q66" s="144" t="s">
        <v>29</v>
      </c>
      <c r="R66" s="20" t="s">
        <v>4055</v>
      </c>
      <c r="S66" s="20" t="s">
        <v>7190</v>
      </c>
    </row>
    <row r="67" spans="1:19" hidden="1" x14ac:dyDescent="0.25">
      <c r="A67" s="144" t="s">
        <v>17</v>
      </c>
      <c r="B67" s="144" t="s">
        <v>18</v>
      </c>
      <c r="C67" s="144" t="s">
        <v>309</v>
      </c>
      <c r="D67" s="144" t="s">
        <v>1691</v>
      </c>
      <c r="E67" s="144" t="s">
        <v>20</v>
      </c>
      <c r="F67" s="144" t="s">
        <v>21</v>
      </c>
      <c r="G67" s="144" t="s">
        <v>22</v>
      </c>
      <c r="H67" s="144" t="s">
        <v>86</v>
      </c>
      <c r="I67" s="144" t="s">
        <v>24</v>
      </c>
      <c r="J67" s="145">
        <v>3400</v>
      </c>
      <c r="K67" s="144" t="s">
        <v>638</v>
      </c>
      <c r="L67" s="144" t="s">
        <v>84</v>
      </c>
      <c r="M67" s="144" t="s">
        <v>639</v>
      </c>
      <c r="N67" s="144" t="s">
        <v>640</v>
      </c>
      <c r="O67" s="146">
        <v>44299</v>
      </c>
      <c r="P67" s="146">
        <v>44299</v>
      </c>
      <c r="Q67" s="144" t="s">
        <v>29</v>
      </c>
      <c r="R67" s="20" t="s">
        <v>4055</v>
      </c>
      <c r="S67" s="20" t="s">
        <v>7190</v>
      </c>
    </row>
    <row r="68" spans="1:19" x14ac:dyDescent="0.25">
      <c r="A68" s="144" t="s">
        <v>17</v>
      </c>
      <c r="B68" s="144" t="s">
        <v>18</v>
      </c>
      <c r="C68" s="144" t="s">
        <v>197</v>
      </c>
      <c r="D68" s="144" t="s">
        <v>1691</v>
      </c>
      <c r="E68" s="144" t="s">
        <v>20</v>
      </c>
      <c r="F68" s="144" t="s">
        <v>21</v>
      </c>
      <c r="G68" s="144" t="s">
        <v>22</v>
      </c>
      <c r="H68" s="144" t="s">
        <v>86</v>
      </c>
      <c r="I68" s="144" t="s">
        <v>24</v>
      </c>
      <c r="J68" s="145">
        <v>420</v>
      </c>
      <c r="K68" s="144" t="s">
        <v>648</v>
      </c>
      <c r="L68" s="144" t="s">
        <v>88</v>
      </c>
      <c r="M68" s="144" t="s">
        <v>649</v>
      </c>
      <c r="N68" s="144" t="s">
        <v>650</v>
      </c>
      <c r="O68" s="146">
        <v>44440</v>
      </c>
      <c r="P68" s="146">
        <v>44441</v>
      </c>
      <c r="Q68" s="144" t="s">
        <v>29</v>
      </c>
      <c r="R68" s="20" t="s">
        <v>4055</v>
      </c>
      <c r="S68" s="20" t="s">
        <v>7190</v>
      </c>
    </row>
    <row r="69" spans="1:19" x14ac:dyDescent="0.25">
      <c r="A69" s="144" t="s">
        <v>17</v>
      </c>
      <c r="B69" s="144" t="s">
        <v>18</v>
      </c>
      <c r="C69" s="144" t="s">
        <v>469</v>
      </c>
      <c r="D69" s="144" t="s">
        <v>1691</v>
      </c>
      <c r="E69" s="144" t="s">
        <v>20</v>
      </c>
      <c r="F69" s="144" t="s">
        <v>21</v>
      </c>
      <c r="G69" s="144" t="s">
        <v>22</v>
      </c>
      <c r="H69" s="144" t="s">
        <v>86</v>
      </c>
      <c r="I69" s="144" t="s">
        <v>24</v>
      </c>
      <c r="J69" s="145">
        <v>6576</v>
      </c>
      <c r="K69" s="144" t="s">
        <v>658</v>
      </c>
      <c r="L69" s="144" t="s">
        <v>88</v>
      </c>
      <c r="M69" s="144" t="s">
        <v>659</v>
      </c>
      <c r="N69" s="144" t="s">
        <v>660</v>
      </c>
      <c r="O69" s="146">
        <v>44200</v>
      </c>
      <c r="P69" s="146">
        <v>44201</v>
      </c>
      <c r="Q69" s="144" t="s">
        <v>29</v>
      </c>
      <c r="R69" s="20" t="s">
        <v>4055</v>
      </c>
      <c r="S69" s="20" t="s">
        <v>7190</v>
      </c>
    </row>
    <row r="70" spans="1:19" hidden="1" x14ac:dyDescent="0.25">
      <c r="A70" s="144" t="s">
        <v>17</v>
      </c>
      <c r="B70" s="144" t="s">
        <v>18</v>
      </c>
      <c r="C70" s="144" t="s">
        <v>274</v>
      </c>
      <c r="D70" s="144" t="s">
        <v>1691</v>
      </c>
      <c r="E70" s="144" t="s">
        <v>20</v>
      </c>
      <c r="F70" s="144" t="s">
        <v>21</v>
      </c>
      <c r="G70" s="144" t="s">
        <v>22</v>
      </c>
      <c r="H70" s="144" t="s">
        <v>86</v>
      </c>
      <c r="I70" s="144" t="s">
        <v>24</v>
      </c>
      <c r="J70" s="145">
        <v>2214.4499999999998</v>
      </c>
      <c r="K70" s="144" t="s">
        <v>662</v>
      </c>
      <c r="L70" s="144" t="s">
        <v>110</v>
      </c>
      <c r="M70" s="144" t="s">
        <v>663</v>
      </c>
      <c r="N70" s="144" t="s">
        <v>664</v>
      </c>
      <c r="O70" s="146">
        <v>44410</v>
      </c>
      <c r="P70" s="146">
        <v>44411</v>
      </c>
      <c r="Q70" s="144" t="s">
        <v>29</v>
      </c>
      <c r="R70" s="20" t="s">
        <v>4055</v>
      </c>
      <c r="S70" s="20" t="s">
        <v>7190</v>
      </c>
    </row>
    <row r="71" spans="1:19" x14ac:dyDescent="0.25">
      <c r="A71" s="144" t="s">
        <v>17</v>
      </c>
      <c r="B71" s="144" t="s">
        <v>18</v>
      </c>
      <c r="C71" s="144" t="s">
        <v>74</v>
      </c>
      <c r="D71" s="144" t="s">
        <v>1691</v>
      </c>
      <c r="E71" s="144" t="s">
        <v>20</v>
      </c>
      <c r="F71" s="144" t="s">
        <v>21</v>
      </c>
      <c r="G71" s="144" t="s">
        <v>22</v>
      </c>
      <c r="H71" s="144" t="s">
        <v>86</v>
      </c>
      <c r="I71" s="144" t="s">
        <v>24</v>
      </c>
      <c r="J71" s="145">
        <v>3750</v>
      </c>
      <c r="K71" s="144" t="s">
        <v>673</v>
      </c>
      <c r="L71" s="144" t="s">
        <v>88</v>
      </c>
      <c r="M71" s="144" t="s">
        <v>674</v>
      </c>
      <c r="N71" s="144" t="s">
        <v>675</v>
      </c>
      <c r="O71" s="146">
        <v>44372</v>
      </c>
      <c r="P71" s="146">
        <v>44375</v>
      </c>
      <c r="Q71" s="144" t="s">
        <v>29</v>
      </c>
      <c r="R71" s="20" t="s">
        <v>4055</v>
      </c>
      <c r="S71" s="20" t="s">
        <v>7190</v>
      </c>
    </row>
    <row r="72" spans="1:19" hidden="1" x14ac:dyDescent="0.25">
      <c r="A72" s="144" t="s">
        <v>17</v>
      </c>
      <c r="B72" s="144" t="s">
        <v>18</v>
      </c>
      <c r="C72" s="144" t="s">
        <v>191</v>
      </c>
      <c r="D72" s="144" t="s">
        <v>1691</v>
      </c>
      <c r="E72" s="144" t="s">
        <v>20</v>
      </c>
      <c r="F72" s="144" t="s">
        <v>21</v>
      </c>
      <c r="G72" s="144" t="s">
        <v>22</v>
      </c>
      <c r="H72" s="144" t="s">
        <v>86</v>
      </c>
      <c r="I72" s="144" t="s">
        <v>24</v>
      </c>
      <c r="J72" s="145">
        <v>273.26</v>
      </c>
      <c r="K72" s="144" t="s">
        <v>407</v>
      </c>
      <c r="L72" s="144" t="s">
        <v>110</v>
      </c>
      <c r="M72" s="144" t="s">
        <v>676</v>
      </c>
      <c r="N72" s="144" t="s">
        <v>677</v>
      </c>
      <c r="O72" s="146">
        <v>44454</v>
      </c>
      <c r="P72" s="146">
        <v>44455</v>
      </c>
      <c r="Q72" s="144" t="s">
        <v>29</v>
      </c>
      <c r="R72" s="20" t="s">
        <v>4055</v>
      </c>
      <c r="S72" s="20" t="s">
        <v>7190</v>
      </c>
    </row>
    <row r="73" spans="1:19" hidden="1" x14ac:dyDescent="0.25">
      <c r="A73" s="144" t="s">
        <v>17</v>
      </c>
      <c r="B73" s="144" t="s">
        <v>18</v>
      </c>
      <c r="C73" s="144" t="s">
        <v>350</v>
      </c>
      <c r="D73" s="144" t="s">
        <v>1691</v>
      </c>
      <c r="E73" s="144" t="s">
        <v>20</v>
      </c>
      <c r="F73" s="144" t="s">
        <v>21</v>
      </c>
      <c r="G73" s="144" t="s">
        <v>22</v>
      </c>
      <c r="H73" s="144" t="s">
        <v>86</v>
      </c>
      <c r="I73" s="144" t="s">
        <v>24</v>
      </c>
      <c r="J73" s="145">
        <v>1041.7</v>
      </c>
      <c r="K73" s="144" t="s">
        <v>126</v>
      </c>
      <c r="L73" s="144" t="s">
        <v>83</v>
      </c>
      <c r="M73" s="144" t="s">
        <v>678</v>
      </c>
      <c r="N73" s="144" t="s">
        <v>679</v>
      </c>
      <c r="O73" s="146">
        <v>44495</v>
      </c>
      <c r="P73" s="146">
        <v>44496</v>
      </c>
      <c r="Q73" s="144" t="s">
        <v>29</v>
      </c>
      <c r="R73" s="20" t="s">
        <v>4055</v>
      </c>
      <c r="S73" s="20" t="s">
        <v>7190</v>
      </c>
    </row>
    <row r="74" spans="1:19" hidden="1" x14ac:dyDescent="0.25">
      <c r="A74" s="144" t="s">
        <v>17</v>
      </c>
      <c r="B74" s="144" t="s">
        <v>18</v>
      </c>
      <c r="C74" s="144" t="s">
        <v>264</v>
      </c>
      <c r="D74" s="144" t="s">
        <v>1691</v>
      </c>
      <c r="E74" s="144" t="s">
        <v>20</v>
      </c>
      <c r="F74" s="144" t="s">
        <v>21</v>
      </c>
      <c r="G74" s="144" t="s">
        <v>22</v>
      </c>
      <c r="H74" s="144" t="s">
        <v>86</v>
      </c>
      <c r="I74" s="144" t="s">
        <v>24</v>
      </c>
      <c r="J74" s="145">
        <v>1480</v>
      </c>
      <c r="K74" s="144" t="s">
        <v>684</v>
      </c>
      <c r="L74" s="144" t="s">
        <v>543</v>
      </c>
      <c r="M74" s="144" t="s">
        <v>685</v>
      </c>
      <c r="N74" s="144" t="s">
        <v>686</v>
      </c>
      <c r="O74" s="146">
        <v>44216</v>
      </c>
      <c r="P74" s="146">
        <v>44217</v>
      </c>
      <c r="Q74" s="144" t="s">
        <v>29</v>
      </c>
      <c r="R74" s="20" t="s">
        <v>4055</v>
      </c>
      <c r="S74" s="20" t="s">
        <v>7190</v>
      </c>
    </row>
    <row r="75" spans="1:19" hidden="1" x14ac:dyDescent="0.25">
      <c r="A75" s="144" t="s">
        <v>17</v>
      </c>
      <c r="B75" s="144" t="s">
        <v>18</v>
      </c>
      <c r="C75" s="144" t="s">
        <v>282</v>
      </c>
      <c r="D75" s="144" t="s">
        <v>1691</v>
      </c>
      <c r="E75" s="144" t="s">
        <v>20</v>
      </c>
      <c r="F75" s="144" t="s">
        <v>21</v>
      </c>
      <c r="G75" s="144" t="s">
        <v>22</v>
      </c>
      <c r="H75" s="144" t="s">
        <v>86</v>
      </c>
      <c r="I75" s="144" t="s">
        <v>24</v>
      </c>
      <c r="J75" s="145">
        <v>1207.5</v>
      </c>
      <c r="K75" s="144" t="s">
        <v>126</v>
      </c>
      <c r="L75" s="144" t="s">
        <v>83</v>
      </c>
      <c r="M75" s="144" t="s">
        <v>687</v>
      </c>
      <c r="N75" s="144" t="s">
        <v>688</v>
      </c>
      <c r="O75" s="146">
        <v>44251</v>
      </c>
      <c r="P75" s="146">
        <v>44252</v>
      </c>
      <c r="Q75" s="144" t="s">
        <v>29</v>
      </c>
      <c r="R75" s="20" t="s">
        <v>4055</v>
      </c>
      <c r="S75" s="20" t="s">
        <v>7190</v>
      </c>
    </row>
    <row r="76" spans="1:19" hidden="1" x14ac:dyDescent="0.25">
      <c r="A76" s="144" t="s">
        <v>17</v>
      </c>
      <c r="B76" s="144" t="s">
        <v>18</v>
      </c>
      <c r="C76" s="144" t="s">
        <v>274</v>
      </c>
      <c r="D76" s="144" t="s">
        <v>1691</v>
      </c>
      <c r="E76" s="144" t="s">
        <v>20</v>
      </c>
      <c r="F76" s="144" t="s">
        <v>21</v>
      </c>
      <c r="G76" s="144" t="s">
        <v>22</v>
      </c>
      <c r="H76" s="144" t="s">
        <v>86</v>
      </c>
      <c r="I76" s="144" t="s">
        <v>24</v>
      </c>
      <c r="J76" s="145">
        <v>1822.38</v>
      </c>
      <c r="K76" s="144" t="s">
        <v>126</v>
      </c>
      <c r="L76" s="144" t="s">
        <v>83</v>
      </c>
      <c r="M76" s="144" t="s">
        <v>690</v>
      </c>
      <c r="N76" s="144" t="s">
        <v>691</v>
      </c>
      <c r="O76" s="146">
        <v>44410</v>
      </c>
      <c r="P76" s="146">
        <v>44411</v>
      </c>
      <c r="Q76" s="144" t="s">
        <v>29</v>
      </c>
      <c r="R76" s="20" t="s">
        <v>4055</v>
      </c>
      <c r="S76" s="20" t="s">
        <v>7190</v>
      </c>
    </row>
    <row r="77" spans="1:19" x14ac:dyDescent="0.25">
      <c r="A77" s="144" t="s">
        <v>17</v>
      </c>
      <c r="B77" s="144" t="s">
        <v>18</v>
      </c>
      <c r="C77" s="144" t="s">
        <v>183</v>
      </c>
      <c r="D77" s="144" t="s">
        <v>1691</v>
      </c>
      <c r="E77" s="144" t="s">
        <v>20</v>
      </c>
      <c r="F77" s="144" t="s">
        <v>21</v>
      </c>
      <c r="G77" s="144" t="s">
        <v>22</v>
      </c>
      <c r="H77" s="144" t="s">
        <v>86</v>
      </c>
      <c r="I77" s="144" t="s">
        <v>24</v>
      </c>
      <c r="J77" s="145">
        <v>1300</v>
      </c>
      <c r="K77" s="144" t="s">
        <v>700</v>
      </c>
      <c r="L77" s="144" t="s">
        <v>88</v>
      </c>
      <c r="M77" s="144" t="s">
        <v>701</v>
      </c>
      <c r="N77" s="144" t="s">
        <v>702</v>
      </c>
      <c r="O77" s="146">
        <v>44264</v>
      </c>
      <c r="P77" s="146">
        <v>44265</v>
      </c>
      <c r="Q77" s="144" t="s">
        <v>29</v>
      </c>
      <c r="R77" s="20" t="s">
        <v>4055</v>
      </c>
      <c r="S77" s="20" t="s">
        <v>7190</v>
      </c>
    </row>
    <row r="78" spans="1:19" x14ac:dyDescent="0.25">
      <c r="A78" s="144" t="s">
        <v>17</v>
      </c>
      <c r="B78" s="144" t="s">
        <v>18</v>
      </c>
      <c r="C78" s="144" t="s">
        <v>427</v>
      </c>
      <c r="D78" s="144" t="s">
        <v>1691</v>
      </c>
      <c r="E78" s="144" t="s">
        <v>20</v>
      </c>
      <c r="F78" s="144" t="s">
        <v>21</v>
      </c>
      <c r="G78" s="144" t="s">
        <v>22</v>
      </c>
      <c r="H78" s="144" t="s">
        <v>86</v>
      </c>
      <c r="I78" s="144" t="s">
        <v>24</v>
      </c>
      <c r="J78" s="145">
        <v>7635.75</v>
      </c>
      <c r="K78" s="144" t="s">
        <v>707</v>
      </c>
      <c r="L78" s="144" t="s">
        <v>88</v>
      </c>
      <c r="M78" s="144" t="s">
        <v>708</v>
      </c>
      <c r="N78" s="144" t="s">
        <v>709</v>
      </c>
      <c r="O78" s="146">
        <v>44543</v>
      </c>
      <c r="P78" s="146">
        <v>44544</v>
      </c>
      <c r="Q78" s="144" t="s">
        <v>29</v>
      </c>
      <c r="R78" s="20" t="s">
        <v>4055</v>
      </c>
      <c r="S78" s="20" t="s">
        <v>7190</v>
      </c>
    </row>
    <row r="79" spans="1:19" hidden="1" x14ac:dyDescent="0.25">
      <c r="A79" s="144" t="s">
        <v>17</v>
      </c>
      <c r="B79" s="144" t="s">
        <v>18</v>
      </c>
      <c r="C79" s="144" t="s">
        <v>717</v>
      </c>
      <c r="D79" s="144" t="s">
        <v>1691</v>
      </c>
      <c r="E79" s="144" t="s">
        <v>20</v>
      </c>
      <c r="F79" s="144" t="s">
        <v>21</v>
      </c>
      <c r="G79" s="144" t="s">
        <v>22</v>
      </c>
      <c r="H79" s="144" t="s">
        <v>86</v>
      </c>
      <c r="I79" s="144" t="s">
        <v>24</v>
      </c>
      <c r="J79" s="145">
        <v>2775.67</v>
      </c>
      <c r="K79" s="144" t="s">
        <v>718</v>
      </c>
      <c r="L79" s="144" t="s">
        <v>110</v>
      </c>
      <c r="M79" s="144" t="s">
        <v>719</v>
      </c>
      <c r="N79" s="144" t="s">
        <v>720</v>
      </c>
      <c r="O79" s="146">
        <v>44364</v>
      </c>
      <c r="P79" s="146">
        <v>44365</v>
      </c>
      <c r="Q79" s="144" t="s">
        <v>29</v>
      </c>
      <c r="R79" s="20" t="s">
        <v>4055</v>
      </c>
      <c r="S79" s="20" t="s">
        <v>7190</v>
      </c>
    </row>
    <row r="80" spans="1:19" hidden="1" x14ac:dyDescent="0.25">
      <c r="A80" s="144" t="s">
        <v>17</v>
      </c>
      <c r="B80" s="144" t="s">
        <v>18</v>
      </c>
      <c r="C80" s="144" t="s">
        <v>453</v>
      </c>
      <c r="D80" s="144" t="s">
        <v>1691</v>
      </c>
      <c r="E80" s="144" t="s">
        <v>20</v>
      </c>
      <c r="F80" s="144" t="s">
        <v>21</v>
      </c>
      <c r="G80" s="144" t="s">
        <v>22</v>
      </c>
      <c r="H80" s="144" t="s">
        <v>86</v>
      </c>
      <c r="I80" s="144" t="s">
        <v>24</v>
      </c>
      <c r="J80" s="145">
        <v>2000</v>
      </c>
      <c r="K80" s="144" t="s">
        <v>126</v>
      </c>
      <c r="L80" s="144" t="s">
        <v>83</v>
      </c>
      <c r="M80" s="144" t="s">
        <v>721</v>
      </c>
      <c r="N80" s="144" t="s">
        <v>722</v>
      </c>
      <c r="O80" s="146">
        <v>44417</v>
      </c>
      <c r="P80" s="146">
        <v>44418</v>
      </c>
      <c r="Q80" s="144" t="s">
        <v>29</v>
      </c>
      <c r="R80" s="20" t="s">
        <v>4055</v>
      </c>
      <c r="S80" s="20" t="s">
        <v>7190</v>
      </c>
    </row>
    <row r="81" spans="1:19" hidden="1" x14ac:dyDescent="0.25">
      <c r="A81" s="144" t="s">
        <v>17</v>
      </c>
      <c r="B81" s="144" t="s">
        <v>18</v>
      </c>
      <c r="C81" s="144" t="s">
        <v>125</v>
      </c>
      <c r="D81" s="144" t="s">
        <v>1691</v>
      </c>
      <c r="E81" s="144" t="s">
        <v>20</v>
      </c>
      <c r="F81" s="144" t="s">
        <v>21</v>
      </c>
      <c r="G81" s="144" t="s">
        <v>22</v>
      </c>
      <c r="H81" s="144" t="s">
        <v>86</v>
      </c>
      <c r="I81" s="144" t="s">
        <v>24</v>
      </c>
      <c r="J81" s="145">
        <v>790.35</v>
      </c>
      <c r="K81" s="144" t="s">
        <v>126</v>
      </c>
      <c r="L81" s="144" t="s">
        <v>83</v>
      </c>
      <c r="M81" s="144" t="s">
        <v>723</v>
      </c>
      <c r="N81" s="144" t="s">
        <v>724</v>
      </c>
      <c r="O81" s="146">
        <v>44488</v>
      </c>
      <c r="P81" s="146">
        <v>44489</v>
      </c>
      <c r="Q81" s="144" t="s">
        <v>29</v>
      </c>
      <c r="R81" s="20" t="s">
        <v>4055</v>
      </c>
      <c r="S81" s="20" t="s">
        <v>7190</v>
      </c>
    </row>
    <row r="82" spans="1:19" x14ac:dyDescent="0.25">
      <c r="A82" s="144" t="s">
        <v>17</v>
      </c>
      <c r="B82" s="144" t="s">
        <v>18</v>
      </c>
      <c r="C82" s="144" t="s">
        <v>336</v>
      </c>
      <c r="D82" s="144" t="s">
        <v>1691</v>
      </c>
      <c r="E82" s="144" t="s">
        <v>20</v>
      </c>
      <c r="F82" s="144" t="s">
        <v>21</v>
      </c>
      <c r="G82" s="144" t="s">
        <v>22</v>
      </c>
      <c r="H82" s="144" t="s">
        <v>86</v>
      </c>
      <c r="I82" s="144" t="s">
        <v>24</v>
      </c>
      <c r="J82" s="145">
        <v>140</v>
      </c>
      <c r="K82" s="144" t="s">
        <v>725</v>
      </c>
      <c r="L82" s="144" t="s">
        <v>88</v>
      </c>
      <c r="M82" s="144" t="s">
        <v>726</v>
      </c>
      <c r="N82" s="144" t="s">
        <v>727</v>
      </c>
      <c r="O82" s="146">
        <v>44411</v>
      </c>
      <c r="P82" s="146">
        <v>44412</v>
      </c>
      <c r="Q82" s="144" t="s">
        <v>29</v>
      </c>
      <c r="R82" s="20" t="s">
        <v>4055</v>
      </c>
      <c r="S82" s="20" t="s">
        <v>7190</v>
      </c>
    </row>
    <row r="83" spans="1:19" hidden="1" x14ac:dyDescent="0.25">
      <c r="A83" s="144" t="s">
        <v>17</v>
      </c>
      <c r="B83" s="144" t="s">
        <v>18</v>
      </c>
      <c r="C83" s="144" t="s">
        <v>350</v>
      </c>
      <c r="D83" s="144" t="s">
        <v>1691</v>
      </c>
      <c r="E83" s="144" t="s">
        <v>20</v>
      </c>
      <c r="F83" s="144" t="s">
        <v>21</v>
      </c>
      <c r="G83" s="144" t="s">
        <v>22</v>
      </c>
      <c r="H83" s="144" t="s">
        <v>86</v>
      </c>
      <c r="I83" s="144" t="s">
        <v>24</v>
      </c>
      <c r="J83" s="145">
        <v>1321.95</v>
      </c>
      <c r="K83" s="144" t="s">
        <v>126</v>
      </c>
      <c r="L83" s="144" t="s">
        <v>83</v>
      </c>
      <c r="M83" s="144" t="s">
        <v>728</v>
      </c>
      <c r="N83" s="144" t="s">
        <v>729</v>
      </c>
      <c r="O83" s="146">
        <v>44495</v>
      </c>
      <c r="P83" s="146">
        <v>44496</v>
      </c>
      <c r="Q83" s="144" t="s">
        <v>29</v>
      </c>
      <c r="R83" s="20" t="s">
        <v>4055</v>
      </c>
      <c r="S83" s="20" t="s">
        <v>7190</v>
      </c>
    </row>
    <row r="84" spans="1:19" hidden="1" x14ac:dyDescent="0.25">
      <c r="A84" s="144" t="s">
        <v>17</v>
      </c>
      <c r="B84" s="144" t="s">
        <v>18</v>
      </c>
      <c r="C84" s="144" t="s">
        <v>282</v>
      </c>
      <c r="D84" s="144" t="s">
        <v>1691</v>
      </c>
      <c r="E84" s="144" t="s">
        <v>20</v>
      </c>
      <c r="F84" s="144" t="s">
        <v>21</v>
      </c>
      <c r="G84" s="144" t="s">
        <v>22</v>
      </c>
      <c r="H84" s="144" t="s">
        <v>86</v>
      </c>
      <c r="I84" s="144" t="s">
        <v>24</v>
      </c>
      <c r="J84" s="145">
        <v>966</v>
      </c>
      <c r="K84" s="144" t="s">
        <v>126</v>
      </c>
      <c r="L84" s="144" t="s">
        <v>83</v>
      </c>
      <c r="M84" s="144" t="s">
        <v>732</v>
      </c>
      <c r="N84" s="144" t="s">
        <v>733</v>
      </c>
      <c r="O84" s="146">
        <v>44251</v>
      </c>
      <c r="P84" s="146">
        <v>44252</v>
      </c>
      <c r="Q84" s="144" t="s">
        <v>29</v>
      </c>
      <c r="R84" s="20" t="s">
        <v>4055</v>
      </c>
      <c r="S84" s="20" t="s">
        <v>7190</v>
      </c>
    </row>
    <row r="85" spans="1:19" hidden="1" x14ac:dyDescent="0.25">
      <c r="A85" s="144" t="s">
        <v>17</v>
      </c>
      <c r="B85" s="144" t="s">
        <v>18</v>
      </c>
      <c r="C85" s="144" t="s">
        <v>274</v>
      </c>
      <c r="D85" s="144" t="s">
        <v>1691</v>
      </c>
      <c r="E85" s="144" t="s">
        <v>20</v>
      </c>
      <c r="F85" s="144" t="s">
        <v>21</v>
      </c>
      <c r="G85" s="144" t="s">
        <v>22</v>
      </c>
      <c r="H85" s="144" t="s">
        <v>86</v>
      </c>
      <c r="I85" s="144" t="s">
        <v>24</v>
      </c>
      <c r="J85" s="145">
        <v>2220.3000000000002</v>
      </c>
      <c r="K85" s="144" t="s">
        <v>126</v>
      </c>
      <c r="L85" s="144" t="s">
        <v>83</v>
      </c>
      <c r="M85" s="144" t="s">
        <v>736</v>
      </c>
      <c r="N85" s="144" t="s">
        <v>737</v>
      </c>
      <c r="O85" s="146">
        <v>44410</v>
      </c>
      <c r="P85" s="146">
        <v>44411</v>
      </c>
      <c r="Q85" s="144" t="s">
        <v>29</v>
      </c>
      <c r="R85" s="20" t="s">
        <v>4055</v>
      </c>
      <c r="S85" s="20" t="s">
        <v>7190</v>
      </c>
    </row>
    <row r="86" spans="1:19" hidden="1" x14ac:dyDescent="0.25">
      <c r="A86" s="144" t="s">
        <v>17</v>
      </c>
      <c r="B86" s="144" t="s">
        <v>18</v>
      </c>
      <c r="C86" s="144" t="s">
        <v>196</v>
      </c>
      <c r="D86" s="144" t="s">
        <v>1691</v>
      </c>
      <c r="E86" s="144" t="s">
        <v>20</v>
      </c>
      <c r="F86" s="144" t="s">
        <v>21</v>
      </c>
      <c r="G86" s="144" t="s">
        <v>22</v>
      </c>
      <c r="H86" s="144" t="s">
        <v>86</v>
      </c>
      <c r="I86" s="144" t="s">
        <v>24</v>
      </c>
      <c r="J86" s="145">
        <v>1556.55</v>
      </c>
      <c r="K86" s="144" t="s">
        <v>162</v>
      </c>
      <c r="L86" s="144" t="s">
        <v>83</v>
      </c>
      <c r="M86" s="144" t="s">
        <v>738</v>
      </c>
      <c r="N86" s="144" t="s">
        <v>739</v>
      </c>
      <c r="O86" s="146">
        <v>44529</v>
      </c>
      <c r="P86" s="146">
        <v>44530</v>
      </c>
      <c r="Q86" s="144" t="s">
        <v>29</v>
      </c>
      <c r="R86" s="20" t="s">
        <v>4055</v>
      </c>
      <c r="S86" s="20" t="s">
        <v>7190</v>
      </c>
    </row>
    <row r="87" spans="1:19" x14ac:dyDescent="0.25">
      <c r="A87" s="144" t="s">
        <v>17</v>
      </c>
      <c r="B87" s="144" t="s">
        <v>18</v>
      </c>
      <c r="C87" s="144" t="s">
        <v>469</v>
      </c>
      <c r="D87" s="144" t="s">
        <v>1691</v>
      </c>
      <c r="E87" s="144" t="s">
        <v>20</v>
      </c>
      <c r="F87" s="144" t="s">
        <v>21</v>
      </c>
      <c r="G87" s="144" t="s">
        <v>22</v>
      </c>
      <c r="H87" s="144" t="s">
        <v>86</v>
      </c>
      <c r="I87" s="144" t="s">
        <v>24</v>
      </c>
      <c r="J87" s="145">
        <v>7736.39</v>
      </c>
      <c r="K87" s="144" t="s">
        <v>740</v>
      </c>
      <c r="L87" s="144" t="s">
        <v>88</v>
      </c>
      <c r="M87" s="144" t="s">
        <v>741</v>
      </c>
      <c r="N87" s="144" t="s">
        <v>742</v>
      </c>
      <c r="O87" s="146">
        <v>44200</v>
      </c>
      <c r="P87" s="146">
        <v>44201</v>
      </c>
      <c r="Q87" s="144" t="s">
        <v>29</v>
      </c>
      <c r="R87" s="20" t="s">
        <v>4055</v>
      </c>
      <c r="S87" s="20" t="s">
        <v>7190</v>
      </c>
    </row>
    <row r="88" spans="1:19" x14ac:dyDescent="0.25">
      <c r="A88" s="144" t="s">
        <v>17</v>
      </c>
      <c r="B88" s="144" t="s">
        <v>18</v>
      </c>
      <c r="C88" s="144" t="s">
        <v>288</v>
      </c>
      <c r="D88" s="144" t="s">
        <v>1691</v>
      </c>
      <c r="E88" s="144" t="s">
        <v>20</v>
      </c>
      <c r="F88" s="144" t="s">
        <v>21</v>
      </c>
      <c r="G88" s="144" t="s">
        <v>22</v>
      </c>
      <c r="H88" s="144" t="s">
        <v>86</v>
      </c>
      <c r="I88" s="144" t="s">
        <v>24</v>
      </c>
      <c r="J88" s="145">
        <v>1368</v>
      </c>
      <c r="K88" s="144" t="s">
        <v>743</v>
      </c>
      <c r="L88" s="144" t="s">
        <v>88</v>
      </c>
      <c r="M88" s="144" t="s">
        <v>744</v>
      </c>
      <c r="N88" s="144" t="s">
        <v>745</v>
      </c>
      <c r="O88" s="146">
        <v>44201</v>
      </c>
      <c r="P88" s="146">
        <v>44202</v>
      </c>
      <c r="Q88" s="144" t="s">
        <v>29</v>
      </c>
      <c r="R88" s="20" t="s">
        <v>4055</v>
      </c>
      <c r="S88" s="20" t="s">
        <v>7190</v>
      </c>
    </row>
    <row r="89" spans="1:19" hidden="1" x14ac:dyDescent="0.25">
      <c r="A89" s="144" t="s">
        <v>17</v>
      </c>
      <c r="B89" s="144" t="s">
        <v>18</v>
      </c>
      <c r="C89" s="144" t="s">
        <v>202</v>
      </c>
      <c r="D89" s="144" t="s">
        <v>1691</v>
      </c>
      <c r="E89" s="144" t="s">
        <v>20</v>
      </c>
      <c r="F89" s="144" t="s">
        <v>21</v>
      </c>
      <c r="G89" s="144" t="s">
        <v>22</v>
      </c>
      <c r="H89" s="144" t="s">
        <v>86</v>
      </c>
      <c r="I89" s="144" t="s">
        <v>24</v>
      </c>
      <c r="J89" s="145">
        <v>1372.5</v>
      </c>
      <c r="K89" s="144" t="s">
        <v>755</v>
      </c>
      <c r="L89" s="144" t="s">
        <v>98</v>
      </c>
      <c r="M89" s="144" t="s">
        <v>756</v>
      </c>
      <c r="N89" s="144" t="s">
        <v>757</v>
      </c>
      <c r="O89" s="146">
        <v>44336</v>
      </c>
      <c r="P89" s="146">
        <v>44337</v>
      </c>
      <c r="Q89" s="144" t="s">
        <v>29</v>
      </c>
      <c r="R89" s="20" t="s">
        <v>4055</v>
      </c>
      <c r="S89" s="20" t="s">
        <v>7190</v>
      </c>
    </row>
    <row r="90" spans="1:19" hidden="1" x14ac:dyDescent="0.25">
      <c r="A90" s="144" t="s">
        <v>17</v>
      </c>
      <c r="B90" s="144" t="s">
        <v>18</v>
      </c>
      <c r="C90" s="144" t="s">
        <v>282</v>
      </c>
      <c r="D90" s="144" t="s">
        <v>1691</v>
      </c>
      <c r="E90" s="144" t="s">
        <v>20</v>
      </c>
      <c r="F90" s="144" t="s">
        <v>21</v>
      </c>
      <c r="G90" s="144" t="s">
        <v>22</v>
      </c>
      <c r="H90" s="144" t="s">
        <v>86</v>
      </c>
      <c r="I90" s="144" t="s">
        <v>24</v>
      </c>
      <c r="J90" s="145">
        <v>1246.7</v>
      </c>
      <c r="K90" s="144" t="s">
        <v>126</v>
      </c>
      <c r="L90" s="144" t="s">
        <v>83</v>
      </c>
      <c r="M90" s="144" t="s">
        <v>761</v>
      </c>
      <c r="N90" s="144" t="s">
        <v>762</v>
      </c>
      <c r="O90" s="146">
        <v>44251</v>
      </c>
      <c r="P90" s="146">
        <v>44252</v>
      </c>
      <c r="Q90" s="144" t="s">
        <v>29</v>
      </c>
      <c r="R90" s="20" t="s">
        <v>4055</v>
      </c>
      <c r="S90" s="20" t="s">
        <v>7190</v>
      </c>
    </row>
    <row r="91" spans="1:19" hidden="1" x14ac:dyDescent="0.25">
      <c r="A91" s="144" t="s">
        <v>17</v>
      </c>
      <c r="B91" s="144" t="s">
        <v>18</v>
      </c>
      <c r="C91" s="144" t="s">
        <v>556</v>
      </c>
      <c r="D91" s="144" t="s">
        <v>1691</v>
      </c>
      <c r="E91" s="144" t="s">
        <v>20</v>
      </c>
      <c r="F91" s="144" t="s">
        <v>21</v>
      </c>
      <c r="G91" s="144" t="s">
        <v>22</v>
      </c>
      <c r="H91" s="144" t="s">
        <v>86</v>
      </c>
      <c r="I91" s="144" t="s">
        <v>24</v>
      </c>
      <c r="J91" s="145">
        <v>375</v>
      </c>
      <c r="K91" s="144" t="s">
        <v>768</v>
      </c>
      <c r="L91" s="144" t="s">
        <v>98</v>
      </c>
      <c r="M91" s="144" t="s">
        <v>769</v>
      </c>
      <c r="N91" s="144" t="s">
        <v>770</v>
      </c>
      <c r="O91" s="146">
        <v>44496</v>
      </c>
      <c r="P91" s="146">
        <v>44497</v>
      </c>
      <c r="Q91" s="144" t="s">
        <v>29</v>
      </c>
      <c r="R91" s="20" t="s">
        <v>4055</v>
      </c>
      <c r="S91" s="20" t="s">
        <v>7190</v>
      </c>
    </row>
    <row r="92" spans="1:19" hidden="1" x14ac:dyDescent="0.25">
      <c r="A92" s="144" t="s">
        <v>17</v>
      </c>
      <c r="B92" s="144" t="s">
        <v>18</v>
      </c>
      <c r="C92" s="144" t="s">
        <v>264</v>
      </c>
      <c r="D92" s="144" t="s">
        <v>1691</v>
      </c>
      <c r="E92" s="144" t="s">
        <v>20</v>
      </c>
      <c r="F92" s="144" t="s">
        <v>21</v>
      </c>
      <c r="G92" s="144" t="s">
        <v>22</v>
      </c>
      <c r="H92" s="144" t="s">
        <v>86</v>
      </c>
      <c r="I92" s="144" t="s">
        <v>24</v>
      </c>
      <c r="J92" s="145">
        <v>5400</v>
      </c>
      <c r="K92" s="144" t="s">
        <v>774</v>
      </c>
      <c r="L92" s="144" t="s">
        <v>543</v>
      </c>
      <c r="M92" s="144" t="s">
        <v>775</v>
      </c>
      <c r="N92" s="144" t="s">
        <v>776</v>
      </c>
      <c r="O92" s="146">
        <v>44216</v>
      </c>
      <c r="P92" s="146">
        <v>44217</v>
      </c>
      <c r="Q92" s="144" t="s">
        <v>29</v>
      </c>
      <c r="R92" s="20" t="s">
        <v>4055</v>
      </c>
      <c r="S92" s="20" t="s">
        <v>7190</v>
      </c>
    </row>
    <row r="93" spans="1:19" x14ac:dyDescent="0.25">
      <c r="A93" s="144" t="s">
        <v>17</v>
      </c>
      <c r="B93" s="144" t="s">
        <v>18</v>
      </c>
      <c r="C93" s="144" t="s">
        <v>287</v>
      </c>
      <c r="D93" s="144" t="s">
        <v>1691</v>
      </c>
      <c r="E93" s="144" t="s">
        <v>20</v>
      </c>
      <c r="F93" s="144" t="s">
        <v>21</v>
      </c>
      <c r="G93" s="144" t="s">
        <v>22</v>
      </c>
      <c r="H93" s="144" t="s">
        <v>86</v>
      </c>
      <c r="I93" s="144" t="s">
        <v>24</v>
      </c>
      <c r="J93" s="145">
        <v>1500</v>
      </c>
      <c r="K93" s="144" t="s">
        <v>777</v>
      </c>
      <c r="L93" s="144" t="s">
        <v>88</v>
      </c>
      <c r="M93" s="144" t="s">
        <v>778</v>
      </c>
      <c r="N93" s="144" t="s">
        <v>779</v>
      </c>
      <c r="O93" s="146">
        <v>44252</v>
      </c>
      <c r="P93" s="146">
        <v>44253</v>
      </c>
      <c r="Q93" s="144" t="s">
        <v>29</v>
      </c>
      <c r="R93" s="20" t="s">
        <v>4055</v>
      </c>
      <c r="S93" s="20" t="s">
        <v>7190</v>
      </c>
    </row>
    <row r="94" spans="1:19" x14ac:dyDescent="0.25">
      <c r="A94" s="144" t="s">
        <v>17</v>
      </c>
      <c r="B94" s="144" t="s">
        <v>18</v>
      </c>
      <c r="C94" s="144" t="s">
        <v>274</v>
      </c>
      <c r="D94" s="144" t="s">
        <v>1691</v>
      </c>
      <c r="E94" s="144" t="s">
        <v>20</v>
      </c>
      <c r="F94" s="144" t="s">
        <v>21</v>
      </c>
      <c r="G94" s="144" t="s">
        <v>22</v>
      </c>
      <c r="H94" s="144" t="s">
        <v>86</v>
      </c>
      <c r="I94" s="144" t="s">
        <v>24</v>
      </c>
      <c r="J94" s="145">
        <v>8565.7199999999993</v>
      </c>
      <c r="K94" s="144" t="s">
        <v>780</v>
      </c>
      <c r="L94" s="144" t="s">
        <v>88</v>
      </c>
      <c r="M94" s="144" t="s">
        <v>781</v>
      </c>
      <c r="N94" s="144" t="s">
        <v>782</v>
      </c>
      <c r="O94" s="146">
        <v>44410</v>
      </c>
      <c r="P94" s="146">
        <v>44411</v>
      </c>
      <c r="Q94" s="144" t="s">
        <v>29</v>
      </c>
      <c r="R94" s="20" t="s">
        <v>4055</v>
      </c>
      <c r="S94" s="20" t="s">
        <v>7190</v>
      </c>
    </row>
    <row r="95" spans="1:19" hidden="1" x14ac:dyDescent="0.25">
      <c r="A95" s="144" t="s">
        <v>17</v>
      </c>
      <c r="B95" s="144" t="s">
        <v>18</v>
      </c>
      <c r="C95" s="144" t="s">
        <v>197</v>
      </c>
      <c r="D95" s="144" t="s">
        <v>1691</v>
      </c>
      <c r="E95" s="144" t="s">
        <v>20</v>
      </c>
      <c r="F95" s="144" t="s">
        <v>21</v>
      </c>
      <c r="G95" s="144" t="s">
        <v>22</v>
      </c>
      <c r="H95" s="144" t="s">
        <v>86</v>
      </c>
      <c r="I95" s="144" t="s">
        <v>24</v>
      </c>
      <c r="J95" s="145">
        <v>8558.2000000000007</v>
      </c>
      <c r="K95" s="144" t="s">
        <v>783</v>
      </c>
      <c r="L95" s="144" t="s">
        <v>98</v>
      </c>
      <c r="M95" s="144" t="s">
        <v>784</v>
      </c>
      <c r="N95" s="144" t="s">
        <v>785</v>
      </c>
      <c r="O95" s="146">
        <v>44440</v>
      </c>
      <c r="P95" s="146">
        <v>44441</v>
      </c>
      <c r="Q95" s="144" t="s">
        <v>29</v>
      </c>
      <c r="R95" s="20" t="s">
        <v>4055</v>
      </c>
      <c r="S95" s="20" t="s">
        <v>7190</v>
      </c>
    </row>
    <row r="96" spans="1:19" hidden="1" x14ac:dyDescent="0.25">
      <c r="A96" s="144" t="s">
        <v>456</v>
      </c>
      <c r="B96" s="144" t="s">
        <v>20</v>
      </c>
      <c r="C96" s="144" t="s">
        <v>802</v>
      </c>
      <c r="D96" s="144" t="s">
        <v>1691</v>
      </c>
      <c r="E96" s="144" t="s">
        <v>20</v>
      </c>
      <c r="F96" s="144" t="s">
        <v>21</v>
      </c>
      <c r="G96" s="144" t="s">
        <v>22</v>
      </c>
      <c r="H96" s="144" t="s">
        <v>86</v>
      </c>
      <c r="I96" s="144" t="s">
        <v>24</v>
      </c>
      <c r="J96" s="145">
        <v>-4940</v>
      </c>
      <c r="K96" s="144" t="s">
        <v>803</v>
      </c>
      <c r="L96" s="144" t="s">
        <v>24</v>
      </c>
      <c r="M96" s="144" t="s">
        <v>804</v>
      </c>
      <c r="N96" s="144" t="s">
        <v>805</v>
      </c>
      <c r="O96" s="146">
        <v>44500</v>
      </c>
      <c r="P96" s="146">
        <v>44475</v>
      </c>
      <c r="Q96" s="144" t="s">
        <v>29</v>
      </c>
      <c r="R96" s="20" t="s">
        <v>4055</v>
      </c>
      <c r="S96" s="20" t="s">
        <v>7190</v>
      </c>
    </row>
    <row r="97" spans="1:19" x14ac:dyDescent="0.25">
      <c r="A97" s="144" t="s">
        <v>17</v>
      </c>
      <c r="B97" s="144" t="s">
        <v>18</v>
      </c>
      <c r="C97" s="144" t="s">
        <v>288</v>
      </c>
      <c r="D97" s="144" t="s">
        <v>1691</v>
      </c>
      <c r="E97" s="144" t="s">
        <v>20</v>
      </c>
      <c r="F97" s="144" t="s">
        <v>21</v>
      </c>
      <c r="G97" s="144" t="s">
        <v>22</v>
      </c>
      <c r="H97" s="144" t="s">
        <v>86</v>
      </c>
      <c r="I97" s="144" t="s">
        <v>24</v>
      </c>
      <c r="J97" s="145">
        <v>3960</v>
      </c>
      <c r="K97" s="144" t="s">
        <v>809</v>
      </c>
      <c r="L97" s="144" t="s">
        <v>88</v>
      </c>
      <c r="M97" s="144" t="s">
        <v>810</v>
      </c>
      <c r="N97" s="144" t="s">
        <v>811</v>
      </c>
      <c r="O97" s="146">
        <v>44201</v>
      </c>
      <c r="P97" s="146">
        <v>44202</v>
      </c>
      <c r="Q97" s="144" t="s">
        <v>29</v>
      </c>
      <c r="R97" s="20" t="s">
        <v>4055</v>
      </c>
      <c r="S97" s="20" t="s">
        <v>7190</v>
      </c>
    </row>
    <row r="98" spans="1:19" hidden="1" x14ac:dyDescent="0.25">
      <c r="A98" s="144" t="s">
        <v>17</v>
      </c>
      <c r="B98" s="144" t="s">
        <v>18</v>
      </c>
      <c r="C98" s="144" t="s">
        <v>183</v>
      </c>
      <c r="D98" s="144" t="s">
        <v>1691</v>
      </c>
      <c r="E98" s="144" t="s">
        <v>20</v>
      </c>
      <c r="F98" s="144" t="s">
        <v>21</v>
      </c>
      <c r="G98" s="144" t="s">
        <v>22</v>
      </c>
      <c r="H98" s="144" t="s">
        <v>86</v>
      </c>
      <c r="I98" s="144" t="s">
        <v>24</v>
      </c>
      <c r="J98" s="145">
        <v>864</v>
      </c>
      <c r="K98" s="144" t="s">
        <v>815</v>
      </c>
      <c r="L98" s="144" t="s">
        <v>816</v>
      </c>
      <c r="M98" s="144" t="s">
        <v>817</v>
      </c>
      <c r="N98" s="144" t="s">
        <v>818</v>
      </c>
      <c r="O98" s="146">
        <v>44264</v>
      </c>
      <c r="P98" s="146">
        <v>44265</v>
      </c>
      <c r="Q98" s="144" t="s">
        <v>29</v>
      </c>
      <c r="R98" s="20" t="s">
        <v>4055</v>
      </c>
      <c r="S98" s="20" t="s">
        <v>7190</v>
      </c>
    </row>
    <row r="99" spans="1:19" hidden="1" x14ac:dyDescent="0.25">
      <c r="A99" s="144" t="s">
        <v>17</v>
      </c>
      <c r="B99" s="144" t="s">
        <v>18</v>
      </c>
      <c r="C99" s="144" t="s">
        <v>51</v>
      </c>
      <c r="D99" s="144" t="s">
        <v>1691</v>
      </c>
      <c r="E99" s="144" t="s">
        <v>20</v>
      </c>
      <c r="F99" s="144" t="s">
        <v>21</v>
      </c>
      <c r="G99" s="144" t="s">
        <v>22</v>
      </c>
      <c r="H99" s="144" t="s">
        <v>86</v>
      </c>
      <c r="I99" s="144" t="s">
        <v>24</v>
      </c>
      <c r="J99" s="145">
        <v>1335</v>
      </c>
      <c r="K99" s="144" t="s">
        <v>819</v>
      </c>
      <c r="L99" s="144" t="s">
        <v>98</v>
      </c>
      <c r="M99" s="144" t="s">
        <v>820</v>
      </c>
      <c r="N99" s="144" t="s">
        <v>821</v>
      </c>
      <c r="O99" s="146">
        <v>44280</v>
      </c>
      <c r="P99" s="146">
        <v>44281</v>
      </c>
      <c r="Q99" s="144" t="s">
        <v>29</v>
      </c>
      <c r="R99" s="20" t="s">
        <v>4055</v>
      </c>
      <c r="S99" s="20" t="s">
        <v>7190</v>
      </c>
    </row>
    <row r="100" spans="1:19" hidden="1" x14ac:dyDescent="0.25">
      <c r="A100" s="144" t="s">
        <v>456</v>
      </c>
      <c r="B100" s="144" t="s">
        <v>20</v>
      </c>
      <c r="C100" s="144" t="s">
        <v>825</v>
      </c>
      <c r="D100" s="144" t="s">
        <v>1691</v>
      </c>
      <c r="E100" s="144" t="s">
        <v>20</v>
      </c>
      <c r="F100" s="144" t="s">
        <v>21</v>
      </c>
      <c r="G100" s="144" t="s">
        <v>22</v>
      </c>
      <c r="H100" s="144" t="s">
        <v>86</v>
      </c>
      <c r="I100" s="144" t="s">
        <v>24</v>
      </c>
      <c r="J100" s="145">
        <v>1285</v>
      </c>
      <c r="K100" s="144" t="s">
        <v>826</v>
      </c>
      <c r="L100" s="144" t="s">
        <v>24</v>
      </c>
      <c r="M100" s="144" t="s">
        <v>827</v>
      </c>
      <c r="N100" s="144" t="s">
        <v>825</v>
      </c>
      <c r="O100" s="146">
        <v>44561</v>
      </c>
      <c r="P100" s="146">
        <v>44575</v>
      </c>
      <c r="Q100" s="144" t="s">
        <v>29</v>
      </c>
      <c r="R100" s="20" t="s">
        <v>4055</v>
      </c>
      <c r="S100" s="20" t="s">
        <v>7190</v>
      </c>
    </row>
    <row r="101" spans="1:19" hidden="1" x14ac:dyDescent="0.25">
      <c r="A101" s="144" t="s">
        <v>17</v>
      </c>
      <c r="B101" s="144" t="s">
        <v>18</v>
      </c>
      <c r="C101" s="144" t="s">
        <v>633</v>
      </c>
      <c r="D101" s="144" t="s">
        <v>1691</v>
      </c>
      <c r="E101" s="144" t="s">
        <v>20</v>
      </c>
      <c r="F101" s="144" t="s">
        <v>21</v>
      </c>
      <c r="G101" s="144" t="s">
        <v>22</v>
      </c>
      <c r="H101" s="144" t="s">
        <v>86</v>
      </c>
      <c r="I101" s="144" t="s">
        <v>24</v>
      </c>
      <c r="J101" s="145">
        <v>1285</v>
      </c>
      <c r="K101" s="144" t="s">
        <v>836</v>
      </c>
      <c r="L101" s="144" t="s">
        <v>543</v>
      </c>
      <c r="M101" s="144" t="s">
        <v>837</v>
      </c>
      <c r="N101" s="144" t="s">
        <v>838</v>
      </c>
      <c r="O101" s="146">
        <v>44502</v>
      </c>
      <c r="P101" s="146">
        <v>44502</v>
      </c>
      <c r="Q101" s="144" t="s">
        <v>29</v>
      </c>
      <c r="R101" s="20" t="s">
        <v>4055</v>
      </c>
      <c r="S101" s="20" t="s">
        <v>7190</v>
      </c>
    </row>
    <row r="102" spans="1:19" x14ac:dyDescent="0.25">
      <c r="A102" s="144" t="s">
        <v>17</v>
      </c>
      <c r="B102" s="144" t="s">
        <v>18</v>
      </c>
      <c r="C102" s="144" t="s">
        <v>215</v>
      </c>
      <c r="D102" s="144" t="s">
        <v>1691</v>
      </c>
      <c r="E102" s="144" t="s">
        <v>20</v>
      </c>
      <c r="F102" s="144" t="s">
        <v>21</v>
      </c>
      <c r="G102" s="144" t="s">
        <v>22</v>
      </c>
      <c r="H102" s="144" t="s">
        <v>86</v>
      </c>
      <c r="I102" s="144" t="s">
        <v>24</v>
      </c>
      <c r="J102" s="145">
        <v>8910</v>
      </c>
      <c r="K102" s="144" t="s">
        <v>841</v>
      </c>
      <c r="L102" s="144" t="s">
        <v>88</v>
      </c>
      <c r="M102" s="144" t="s">
        <v>842</v>
      </c>
      <c r="N102" s="144" t="s">
        <v>843</v>
      </c>
      <c r="O102" s="146">
        <v>44532</v>
      </c>
      <c r="P102" s="146">
        <v>44533</v>
      </c>
      <c r="Q102" s="144" t="s">
        <v>29</v>
      </c>
      <c r="R102" s="20" t="s">
        <v>4055</v>
      </c>
      <c r="S102" s="20" t="s">
        <v>7190</v>
      </c>
    </row>
    <row r="103" spans="1:19" hidden="1" x14ac:dyDescent="0.25">
      <c r="A103" s="144" t="s">
        <v>17</v>
      </c>
      <c r="B103" s="144" t="s">
        <v>18</v>
      </c>
      <c r="C103" s="144" t="s">
        <v>274</v>
      </c>
      <c r="D103" s="144" t="s">
        <v>1691</v>
      </c>
      <c r="E103" s="144" t="s">
        <v>20</v>
      </c>
      <c r="F103" s="144" t="s">
        <v>21</v>
      </c>
      <c r="G103" s="144" t="s">
        <v>22</v>
      </c>
      <c r="H103" s="144" t="s">
        <v>86</v>
      </c>
      <c r="I103" s="144" t="s">
        <v>24</v>
      </c>
      <c r="J103" s="145">
        <v>4634.3</v>
      </c>
      <c r="K103" s="144" t="s">
        <v>855</v>
      </c>
      <c r="L103" s="144" t="s">
        <v>98</v>
      </c>
      <c r="M103" s="144" t="s">
        <v>856</v>
      </c>
      <c r="N103" s="144" t="s">
        <v>857</v>
      </c>
      <c r="O103" s="146">
        <v>44410</v>
      </c>
      <c r="P103" s="146">
        <v>44411</v>
      </c>
      <c r="Q103" s="144" t="s">
        <v>29</v>
      </c>
      <c r="R103" s="20" t="s">
        <v>4055</v>
      </c>
      <c r="S103" s="20" t="s">
        <v>7190</v>
      </c>
    </row>
    <row r="104" spans="1:19" hidden="1" x14ac:dyDescent="0.25">
      <c r="A104" s="144" t="s">
        <v>17</v>
      </c>
      <c r="B104" s="144" t="s">
        <v>18</v>
      </c>
      <c r="C104" s="144" t="s">
        <v>376</v>
      </c>
      <c r="D104" s="144" t="s">
        <v>1691</v>
      </c>
      <c r="E104" s="144" t="s">
        <v>20</v>
      </c>
      <c r="F104" s="144" t="s">
        <v>21</v>
      </c>
      <c r="G104" s="144" t="s">
        <v>22</v>
      </c>
      <c r="H104" s="144" t="s">
        <v>86</v>
      </c>
      <c r="I104" s="144" t="s">
        <v>24</v>
      </c>
      <c r="J104" s="145">
        <v>133.13999999999999</v>
      </c>
      <c r="K104" s="144" t="s">
        <v>407</v>
      </c>
      <c r="L104" s="144" t="s">
        <v>110</v>
      </c>
      <c r="M104" s="144" t="s">
        <v>874</v>
      </c>
      <c r="N104" s="144" t="s">
        <v>875</v>
      </c>
      <c r="O104" s="146">
        <v>44421</v>
      </c>
      <c r="P104" s="146">
        <v>44424</v>
      </c>
      <c r="Q104" s="144" t="s">
        <v>29</v>
      </c>
      <c r="R104" s="20" t="s">
        <v>4055</v>
      </c>
      <c r="S104" s="20" t="s">
        <v>7190</v>
      </c>
    </row>
    <row r="105" spans="1:19" hidden="1" x14ac:dyDescent="0.25">
      <c r="A105" s="144" t="s">
        <v>17</v>
      </c>
      <c r="B105" s="144" t="s">
        <v>18</v>
      </c>
      <c r="C105" s="144" t="s">
        <v>161</v>
      </c>
      <c r="D105" s="144" t="s">
        <v>1691</v>
      </c>
      <c r="E105" s="144" t="s">
        <v>20</v>
      </c>
      <c r="F105" s="144" t="s">
        <v>21</v>
      </c>
      <c r="G105" s="144" t="s">
        <v>22</v>
      </c>
      <c r="H105" s="144" t="s">
        <v>86</v>
      </c>
      <c r="I105" s="144" t="s">
        <v>24</v>
      </c>
      <c r="J105" s="145">
        <v>1626.28</v>
      </c>
      <c r="K105" s="144" t="s">
        <v>162</v>
      </c>
      <c r="L105" s="144" t="s">
        <v>83</v>
      </c>
      <c r="M105" s="144" t="s">
        <v>885</v>
      </c>
      <c r="N105" s="144" t="s">
        <v>886</v>
      </c>
      <c r="O105" s="146">
        <v>44539</v>
      </c>
      <c r="P105" s="146">
        <v>44540</v>
      </c>
      <c r="Q105" s="144" t="s">
        <v>29</v>
      </c>
      <c r="R105" s="20" t="s">
        <v>4055</v>
      </c>
      <c r="S105" s="20" t="s">
        <v>7190</v>
      </c>
    </row>
    <row r="106" spans="1:19" hidden="1" x14ac:dyDescent="0.25">
      <c r="A106" s="144" t="s">
        <v>456</v>
      </c>
      <c r="B106" s="144" t="s">
        <v>20</v>
      </c>
      <c r="C106" s="144" t="s">
        <v>805</v>
      </c>
      <c r="D106" s="144" t="s">
        <v>1691</v>
      </c>
      <c r="E106" s="144" t="s">
        <v>20</v>
      </c>
      <c r="F106" s="144" t="s">
        <v>21</v>
      </c>
      <c r="G106" s="144" t="s">
        <v>22</v>
      </c>
      <c r="H106" s="144" t="s">
        <v>86</v>
      </c>
      <c r="I106" s="144" t="s">
        <v>24</v>
      </c>
      <c r="J106" s="145">
        <v>4940</v>
      </c>
      <c r="K106" s="144" t="s">
        <v>803</v>
      </c>
      <c r="L106" s="144" t="s">
        <v>24</v>
      </c>
      <c r="M106" s="144" t="s">
        <v>804</v>
      </c>
      <c r="N106" s="144" t="s">
        <v>805</v>
      </c>
      <c r="O106" s="146">
        <v>44469</v>
      </c>
      <c r="P106" s="146">
        <v>44475</v>
      </c>
      <c r="Q106" s="144" t="s">
        <v>29</v>
      </c>
      <c r="R106" s="20" t="s">
        <v>4055</v>
      </c>
      <c r="S106" s="20" t="s">
        <v>7190</v>
      </c>
    </row>
    <row r="107" spans="1:19" hidden="1" x14ac:dyDescent="0.25">
      <c r="A107" s="144" t="s">
        <v>456</v>
      </c>
      <c r="B107" s="144" t="s">
        <v>20</v>
      </c>
      <c r="C107" s="144" t="s">
        <v>825</v>
      </c>
      <c r="D107" s="144" t="s">
        <v>1691</v>
      </c>
      <c r="E107" s="144" t="s">
        <v>20</v>
      </c>
      <c r="F107" s="144" t="s">
        <v>21</v>
      </c>
      <c r="G107" s="144" t="s">
        <v>22</v>
      </c>
      <c r="H107" s="144" t="s">
        <v>86</v>
      </c>
      <c r="I107" s="144" t="s">
        <v>24</v>
      </c>
      <c r="J107" s="145">
        <v>13982.8</v>
      </c>
      <c r="K107" s="144" t="s">
        <v>912</v>
      </c>
      <c r="L107" s="144" t="s">
        <v>24</v>
      </c>
      <c r="M107" s="144" t="s">
        <v>913</v>
      </c>
      <c r="N107" s="144" t="s">
        <v>825</v>
      </c>
      <c r="O107" s="146">
        <v>44561</v>
      </c>
      <c r="P107" s="146">
        <v>44575</v>
      </c>
      <c r="Q107" s="144" t="s">
        <v>29</v>
      </c>
      <c r="R107" s="20" t="s">
        <v>4055</v>
      </c>
      <c r="S107" s="20" t="s">
        <v>7190</v>
      </c>
    </row>
    <row r="108" spans="1:19" hidden="1" x14ac:dyDescent="0.25">
      <c r="A108" s="144" t="s">
        <v>456</v>
      </c>
      <c r="B108" s="144" t="s">
        <v>20</v>
      </c>
      <c r="C108" s="144" t="s">
        <v>825</v>
      </c>
      <c r="D108" s="144" t="s">
        <v>1691</v>
      </c>
      <c r="E108" s="144" t="s">
        <v>20</v>
      </c>
      <c r="F108" s="144" t="s">
        <v>21</v>
      </c>
      <c r="G108" s="144" t="s">
        <v>22</v>
      </c>
      <c r="H108" s="144" t="s">
        <v>86</v>
      </c>
      <c r="I108" s="144" t="s">
        <v>24</v>
      </c>
      <c r="J108" s="145">
        <v>1240</v>
      </c>
      <c r="K108" s="144" t="s">
        <v>912</v>
      </c>
      <c r="L108" s="144" t="s">
        <v>24</v>
      </c>
      <c r="M108" s="144" t="s">
        <v>914</v>
      </c>
      <c r="N108" s="144" t="s">
        <v>825</v>
      </c>
      <c r="O108" s="146">
        <v>44561</v>
      </c>
      <c r="P108" s="146">
        <v>44575</v>
      </c>
      <c r="Q108" s="144" t="s">
        <v>29</v>
      </c>
      <c r="R108" s="20" t="s">
        <v>4055</v>
      </c>
      <c r="S108" s="20" t="s">
        <v>7190</v>
      </c>
    </row>
    <row r="109" spans="1:19" x14ac:dyDescent="0.25">
      <c r="A109" s="144" t="s">
        <v>17</v>
      </c>
      <c r="B109" s="144" t="s">
        <v>18</v>
      </c>
      <c r="C109" s="144" t="s">
        <v>197</v>
      </c>
      <c r="D109" s="144" t="s">
        <v>1691</v>
      </c>
      <c r="E109" s="144" t="s">
        <v>20</v>
      </c>
      <c r="F109" s="144" t="s">
        <v>21</v>
      </c>
      <c r="G109" s="144" t="s">
        <v>22</v>
      </c>
      <c r="H109" s="144" t="s">
        <v>86</v>
      </c>
      <c r="I109" s="144" t="s">
        <v>24</v>
      </c>
      <c r="J109" s="145">
        <v>2588</v>
      </c>
      <c r="K109" s="144" t="s">
        <v>926</v>
      </c>
      <c r="L109" s="144" t="s">
        <v>88</v>
      </c>
      <c r="M109" s="144" t="s">
        <v>927</v>
      </c>
      <c r="N109" s="144" t="s">
        <v>928</v>
      </c>
      <c r="O109" s="146">
        <v>44440</v>
      </c>
      <c r="P109" s="146">
        <v>44441</v>
      </c>
      <c r="Q109" s="144" t="s">
        <v>29</v>
      </c>
      <c r="R109" s="20" t="s">
        <v>4055</v>
      </c>
      <c r="S109" s="20" t="s">
        <v>7190</v>
      </c>
    </row>
    <row r="110" spans="1:19" x14ac:dyDescent="0.25">
      <c r="A110" s="144" t="s">
        <v>17</v>
      </c>
      <c r="B110" s="144" t="s">
        <v>18</v>
      </c>
      <c r="C110" s="144" t="s">
        <v>144</v>
      </c>
      <c r="D110" s="144" t="s">
        <v>1691</v>
      </c>
      <c r="E110" s="144" t="s">
        <v>20</v>
      </c>
      <c r="F110" s="144" t="s">
        <v>21</v>
      </c>
      <c r="G110" s="144" t="s">
        <v>22</v>
      </c>
      <c r="H110" s="144" t="s">
        <v>86</v>
      </c>
      <c r="I110" s="144" t="s">
        <v>24</v>
      </c>
      <c r="J110" s="145">
        <v>2722</v>
      </c>
      <c r="K110" s="144" t="s">
        <v>930</v>
      </c>
      <c r="L110" s="144" t="s">
        <v>88</v>
      </c>
      <c r="M110" s="144" t="s">
        <v>931</v>
      </c>
      <c r="N110" s="144" t="s">
        <v>932</v>
      </c>
      <c r="O110" s="146">
        <v>44228</v>
      </c>
      <c r="P110" s="146">
        <v>44229</v>
      </c>
      <c r="Q110" s="144" t="s">
        <v>29</v>
      </c>
      <c r="R110" s="20" t="s">
        <v>4055</v>
      </c>
      <c r="S110" s="20" t="s">
        <v>7190</v>
      </c>
    </row>
    <row r="111" spans="1:19" x14ac:dyDescent="0.25">
      <c r="A111" s="144" t="s">
        <v>17</v>
      </c>
      <c r="B111" s="144" t="s">
        <v>18</v>
      </c>
      <c r="C111" s="144" t="s">
        <v>51</v>
      </c>
      <c r="D111" s="144" t="s">
        <v>1691</v>
      </c>
      <c r="E111" s="144" t="s">
        <v>20</v>
      </c>
      <c r="F111" s="144" t="s">
        <v>21</v>
      </c>
      <c r="G111" s="144" t="s">
        <v>22</v>
      </c>
      <c r="H111" s="144" t="s">
        <v>86</v>
      </c>
      <c r="I111" s="144" t="s">
        <v>24</v>
      </c>
      <c r="J111" s="145">
        <v>1125</v>
      </c>
      <c r="K111" s="144" t="s">
        <v>933</v>
      </c>
      <c r="L111" s="144" t="s">
        <v>88</v>
      </c>
      <c r="M111" s="144" t="s">
        <v>934</v>
      </c>
      <c r="N111" s="144" t="s">
        <v>935</v>
      </c>
      <c r="O111" s="146">
        <v>44280</v>
      </c>
      <c r="P111" s="146">
        <v>44281</v>
      </c>
      <c r="Q111" s="144" t="s">
        <v>29</v>
      </c>
      <c r="R111" s="20" t="s">
        <v>4055</v>
      </c>
      <c r="S111" s="20" t="s">
        <v>7190</v>
      </c>
    </row>
    <row r="112" spans="1:19" hidden="1" x14ac:dyDescent="0.25">
      <c r="A112" s="144" t="s">
        <v>455</v>
      </c>
      <c r="B112" s="144" t="s">
        <v>20</v>
      </c>
      <c r="C112" s="144" t="s">
        <v>944</v>
      </c>
      <c r="D112" s="144" t="s">
        <v>1691</v>
      </c>
      <c r="E112" s="144" t="s">
        <v>20</v>
      </c>
      <c r="F112" s="144" t="s">
        <v>21</v>
      </c>
      <c r="G112" s="144" t="s">
        <v>22</v>
      </c>
      <c r="H112" s="144" t="s">
        <v>86</v>
      </c>
      <c r="I112" s="144" t="s">
        <v>24</v>
      </c>
      <c r="J112" s="145">
        <v>-140</v>
      </c>
      <c r="K112" s="144" t="s">
        <v>725</v>
      </c>
      <c r="L112" s="144" t="s">
        <v>24</v>
      </c>
      <c r="M112" s="144" t="s">
        <v>727</v>
      </c>
      <c r="N112" s="144" t="s">
        <v>944</v>
      </c>
      <c r="O112" s="146">
        <v>44439</v>
      </c>
      <c r="P112" s="146">
        <v>44435</v>
      </c>
      <c r="Q112" s="144" t="s">
        <v>29</v>
      </c>
      <c r="R112" s="20" t="s">
        <v>4055</v>
      </c>
      <c r="S112" s="20" t="s">
        <v>7190</v>
      </c>
    </row>
    <row r="113" spans="1:19" hidden="1" x14ac:dyDescent="0.25">
      <c r="A113" s="144" t="s">
        <v>455</v>
      </c>
      <c r="B113" s="144" t="s">
        <v>20</v>
      </c>
      <c r="C113" s="144" t="s">
        <v>945</v>
      </c>
      <c r="D113" s="144" t="s">
        <v>1691</v>
      </c>
      <c r="E113" s="144" t="s">
        <v>20</v>
      </c>
      <c r="F113" s="144" t="s">
        <v>21</v>
      </c>
      <c r="G113" s="144" t="s">
        <v>22</v>
      </c>
      <c r="H113" s="144" t="s">
        <v>86</v>
      </c>
      <c r="I113" s="144" t="s">
        <v>24</v>
      </c>
      <c r="J113" s="145">
        <v>-1207.5</v>
      </c>
      <c r="K113" s="144" t="s">
        <v>126</v>
      </c>
      <c r="L113" s="144" t="s">
        <v>24</v>
      </c>
      <c r="M113" s="144" t="s">
        <v>282</v>
      </c>
      <c r="N113" s="144" t="s">
        <v>945</v>
      </c>
      <c r="O113" s="146">
        <v>44316</v>
      </c>
      <c r="P113" s="146">
        <v>44320</v>
      </c>
      <c r="Q113" s="144" t="s">
        <v>29</v>
      </c>
      <c r="R113" s="20" t="s">
        <v>4055</v>
      </c>
      <c r="S113" s="20" t="s">
        <v>7190</v>
      </c>
    </row>
    <row r="114" spans="1:19" hidden="1" x14ac:dyDescent="0.25">
      <c r="A114" s="144" t="s">
        <v>455</v>
      </c>
      <c r="B114" s="144" t="s">
        <v>20</v>
      </c>
      <c r="C114" s="144" t="s">
        <v>945</v>
      </c>
      <c r="D114" s="144" t="s">
        <v>1691</v>
      </c>
      <c r="E114" s="144" t="s">
        <v>20</v>
      </c>
      <c r="F114" s="144" t="s">
        <v>21</v>
      </c>
      <c r="G114" s="144" t="s">
        <v>22</v>
      </c>
      <c r="H114" s="144" t="s">
        <v>86</v>
      </c>
      <c r="I114" s="144" t="s">
        <v>24</v>
      </c>
      <c r="J114" s="145">
        <v>-966</v>
      </c>
      <c r="K114" s="144" t="s">
        <v>126</v>
      </c>
      <c r="L114" s="144" t="s">
        <v>24</v>
      </c>
      <c r="M114" s="144" t="s">
        <v>282</v>
      </c>
      <c r="N114" s="144" t="s">
        <v>945</v>
      </c>
      <c r="O114" s="146">
        <v>44316</v>
      </c>
      <c r="P114" s="146">
        <v>44320</v>
      </c>
      <c r="Q114" s="144" t="s">
        <v>29</v>
      </c>
      <c r="R114" s="20" t="s">
        <v>4055</v>
      </c>
      <c r="S114" s="20" t="s">
        <v>7190</v>
      </c>
    </row>
    <row r="115" spans="1:19" hidden="1" x14ac:dyDescent="0.25">
      <c r="A115" s="144" t="s">
        <v>455</v>
      </c>
      <c r="B115" s="144" t="s">
        <v>20</v>
      </c>
      <c r="C115" s="144" t="s">
        <v>945</v>
      </c>
      <c r="D115" s="144" t="s">
        <v>1691</v>
      </c>
      <c r="E115" s="144" t="s">
        <v>20</v>
      </c>
      <c r="F115" s="144" t="s">
        <v>21</v>
      </c>
      <c r="G115" s="144" t="s">
        <v>22</v>
      </c>
      <c r="H115" s="144" t="s">
        <v>86</v>
      </c>
      <c r="I115" s="144" t="s">
        <v>24</v>
      </c>
      <c r="J115" s="145">
        <v>-1959.5</v>
      </c>
      <c r="K115" s="144" t="s">
        <v>126</v>
      </c>
      <c r="L115" s="144" t="s">
        <v>24</v>
      </c>
      <c r="M115" s="144" t="s">
        <v>282</v>
      </c>
      <c r="N115" s="144" t="s">
        <v>945</v>
      </c>
      <c r="O115" s="146">
        <v>44316</v>
      </c>
      <c r="P115" s="146">
        <v>44320</v>
      </c>
      <c r="Q115" s="144" t="s">
        <v>29</v>
      </c>
      <c r="R115" s="20" t="s">
        <v>4055</v>
      </c>
      <c r="S115" s="20" t="s">
        <v>7190</v>
      </c>
    </row>
    <row r="116" spans="1:19" hidden="1" x14ac:dyDescent="0.25">
      <c r="A116" s="144" t="s">
        <v>455</v>
      </c>
      <c r="B116" s="144" t="s">
        <v>20</v>
      </c>
      <c r="C116" s="144" t="s">
        <v>945</v>
      </c>
      <c r="D116" s="144" t="s">
        <v>1691</v>
      </c>
      <c r="E116" s="144" t="s">
        <v>20</v>
      </c>
      <c r="F116" s="144" t="s">
        <v>21</v>
      </c>
      <c r="G116" s="144" t="s">
        <v>22</v>
      </c>
      <c r="H116" s="144" t="s">
        <v>86</v>
      </c>
      <c r="I116" s="144" t="s">
        <v>24</v>
      </c>
      <c r="J116" s="145">
        <v>-2624.13</v>
      </c>
      <c r="K116" s="144" t="s">
        <v>126</v>
      </c>
      <c r="L116" s="144" t="s">
        <v>24</v>
      </c>
      <c r="M116" s="144" t="s">
        <v>282</v>
      </c>
      <c r="N116" s="144" t="s">
        <v>945</v>
      </c>
      <c r="O116" s="146">
        <v>44316</v>
      </c>
      <c r="P116" s="146">
        <v>44320</v>
      </c>
      <c r="Q116" s="144" t="s">
        <v>29</v>
      </c>
      <c r="R116" s="20" t="s">
        <v>4055</v>
      </c>
      <c r="S116" s="20" t="s">
        <v>7190</v>
      </c>
    </row>
    <row r="117" spans="1:19" hidden="1" x14ac:dyDescent="0.25">
      <c r="A117" s="144" t="s">
        <v>455</v>
      </c>
      <c r="B117" s="144" t="s">
        <v>20</v>
      </c>
      <c r="C117" s="144" t="s">
        <v>945</v>
      </c>
      <c r="D117" s="144" t="s">
        <v>1691</v>
      </c>
      <c r="E117" s="144" t="s">
        <v>20</v>
      </c>
      <c r="F117" s="144" t="s">
        <v>21</v>
      </c>
      <c r="G117" s="144" t="s">
        <v>22</v>
      </c>
      <c r="H117" s="144" t="s">
        <v>86</v>
      </c>
      <c r="I117" s="144" t="s">
        <v>24</v>
      </c>
      <c r="J117" s="145">
        <v>-1246.7</v>
      </c>
      <c r="K117" s="144" t="s">
        <v>126</v>
      </c>
      <c r="L117" s="144" t="s">
        <v>24</v>
      </c>
      <c r="M117" s="144" t="s">
        <v>282</v>
      </c>
      <c r="N117" s="144" t="s">
        <v>945</v>
      </c>
      <c r="O117" s="146">
        <v>44316</v>
      </c>
      <c r="P117" s="146">
        <v>44320</v>
      </c>
      <c r="Q117" s="144" t="s">
        <v>29</v>
      </c>
      <c r="R117" s="20" t="s">
        <v>4055</v>
      </c>
      <c r="S117" s="20" t="s">
        <v>7190</v>
      </c>
    </row>
    <row r="118" spans="1:19" x14ac:dyDescent="0.25">
      <c r="A118" s="144" t="s">
        <v>17</v>
      </c>
      <c r="B118" s="144" t="s">
        <v>18</v>
      </c>
      <c r="C118" s="144" t="s">
        <v>197</v>
      </c>
      <c r="D118" s="144" t="s">
        <v>1691</v>
      </c>
      <c r="E118" s="144" t="s">
        <v>20</v>
      </c>
      <c r="F118" s="144" t="s">
        <v>21</v>
      </c>
      <c r="G118" s="144" t="s">
        <v>22</v>
      </c>
      <c r="H118" s="144" t="s">
        <v>86</v>
      </c>
      <c r="I118" s="144" t="s">
        <v>24</v>
      </c>
      <c r="J118" s="145">
        <v>280</v>
      </c>
      <c r="K118" s="144" t="s">
        <v>949</v>
      </c>
      <c r="L118" s="144" t="s">
        <v>88</v>
      </c>
      <c r="M118" s="144" t="s">
        <v>950</v>
      </c>
      <c r="N118" s="144" t="s">
        <v>951</v>
      </c>
      <c r="O118" s="146">
        <v>44440</v>
      </c>
      <c r="P118" s="146">
        <v>44441</v>
      </c>
      <c r="Q118" s="144" t="s">
        <v>29</v>
      </c>
      <c r="R118" s="20" t="s">
        <v>4055</v>
      </c>
      <c r="S118" s="20" t="s">
        <v>7190</v>
      </c>
    </row>
    <row r="119" spans="1:19" hidden="1" x14ac:dyDescent="0.25">
      <c r="A119" s="144" t="s">
        <v>17</v>
      </c>
      <c r="B119" s="144" t="s">
        <v>18</v>
      </c>
      <c r="C119" s="144" t="s">
        <v>556</v>
      </c>
      <c r="D119" s="144" t="s">
        <v>1691</v>
      </c>
      <c r="E119" s="144" t="s">
        <v>20</v>
      </c>
      <c r="F119" s="144" t="s">
        <v>21</v>
      </c>
      <c r="G119" s="144" t="s">
        <v>22</v>
      </c>
      <c r="H119" s="144" t="s">
        <v>86</v>
      </c>
      <c r="I119" s="144" t="s">
        <v>24</v>
      </c>
      <c r="J119" s="145">
        <v>3600</v>
      </c>
      <c r="K119" s="144" t="s">
        <v>952</v>
      </c>
      <c r="L119" s="144" t="s">
        <v>98</v>
      </c>
      <c r="M119" s="144" t="s">
        <v>953</v>
      </c>
      <c r="N119" s="144" t="s">
        <v>954</v>
      </c>
      <c r="O119" s="146">
        <v>44496</v>
      </c>
      <c r="P119" s="146">
        <v>44497</v>
      </c>
      <c r="Q119" s="144" t="s">
        <v>29</v>
      </c>
      <c r="R119" s="20" t="s">
        <v>4055</v>
      </c>
      <c r="S119" s="20" t="s">
        <v>7190</v>
      </c>
    </row>
    <row r="120" spans="1:19" hidden="1" x14ac:dyDescent="0.25">
      <c r="A120" s="144" t="s">
        <v>455</v>
      </c>
      <c r="B120" s="144" t="s">
        <v>20</v>
      </c>
      <c r="C120" s="144" t="s">
        <v>958</v>
      </c>
      <c r="D120" s="144" t="s">
        <v>1691</v>
      </c>
      <c r="E120" s="144" t="s">
        <v>20</v>
      </c>
      <c r="F120" s="144" t="s">
        <v>21</v>
      </c>
      <c r="G120" s="144" t="s">
        <v>22</v>
      </c>
      <c r="H120" s="144" t="s">
        <v>86</v>
      </c>
      <c r="I120" s="144" t="s">
        <v>24</v>
      </c>
      <c r="J120" s="145">
        <v>473.5</v>
      </c>
      <c r="K120" s="144" t="s">
        <v>126</v>
      </c>
      <c r="L120" s="144" t="s">
        <v>24</v>
      </c>
      <c r="M120" s="144" t="s">
        <v>959</v>
      </c>
      <c r="N120" s="144" t="s">
        <v>958</v>
      </c>
      <c r="O120" s="146">
        <v>44377</v>
      </c>
      <c r="P120" s="146">
        <v>44379</v>
      </c>
      <c r="Q120" s="144" t="s">
        <v>29</v>
      </c>
      <c r="R120" s="20" t="s">
        <v>4055</v>
      </c>
      <c r="S120" s="20" t="s">
        <v>7190</v>
      </c>
    </row>
    <row r="121" spans="1:19" hidden="1" x14ac:dyDescent="0.25">
      <c r="A121" s="144" t="s">
        <v>17</v>
      </c>
      <c r="B121" s="144" t="s">
        <v>18</v>
      </c>
      <c r="C121" s="144" t="s">
        <v>376</v>
      </c>
      <c r="D121" s="144" t="s">
        <v>1691</v>
      </c>
      <c r="E121" s="144" t="s">
        <v>20</v>
      </c>
      <c r="F121" s="144" t="s">
        <v>21</v>
      </c>
      <c r="G121" s="144" t="s">
        <v>22</v>
      </c>
      <c r="H121" s="144" t="s">
        <v>86</v>
      </c>
      <c r="I121" s="144" t="s">
        <v>24</v>
      </c>
      <c r="J121" s="145">
        <v>389.92</v>
      </c>
      <c r="K121" s="144" t="s">
        <v>407</v>
      </c>
      <c r="L121" s="144" t="s">
        <v>110</v>
      </c>
      <c r="M121" s="144" t="s">
        <v>994</v>
      </c>
      <c r="N121" s="144" t="s">
        <v>995</v>
      </c>
      <c r="O121" s="146">
        <v>44421</v>
      </c>
      <c r="P121" s="146">
        <v>44424</v>
      </c>
      <c r="Q121" s="144" t="s">
        <v>29</v>
      </c>
      <c r="R121" s="20" t="s">
        <v>4055</v>
      </c>
      <c r="S121" s="20" t="s">
        <v>7190</v>
      </c>
    </row>
    <row r="122" spans="1:19" hidden="1" x14ac:dyDescent="0.25">
      <c r="A122" s="144" t="s">
        <v>17</v>
      </c>
      <c r="B122" s="144" t="s">
        <v>18</v>
      </c>
      <c r="C122" s="144" t="s">
        <v>1006</v>
      </c>
      <c r="D122" s="144" t="s">
        <v>1691</v>
      </c>
      <c r="E122" s="144" t="s">
        <v>20</v>
      </c>
      <c r="F122" s="144" t="s">
        <v>21</v>
      </c>
      <c r="G122" s="144" t="s">
        <v>22</v>
      </c>
      <c r="H122" s="144" t="s">
        <v>86</v>
      </c>
      <c r="I122" s="144" t="s">
        <v>24</v>
      </c>
      <c r="J122" s="145">
        <v>5340</v>
      </c>
      <c r="K122" s="144" t="s">
        <v>1025</v>
      </c>
      <c r="L122" s="144" t="s">
        <v>543</v>
      </c>
      <c r="M122" s="144" t="s">
        <v>1026</v>
      </c>
      <c r="N122" s="144" t="s">
        <v>1027</v>
      </c>
      <c r="O122" s="146">
        <v>44236</v>
      </c>
      <c r="P122" s="146">
        <v>44236</v>
      </c>
      <c r="Q122" s="144" t="s">
        <v>29</v>
      </c>
      <c r="R122" s="20" t="s">
        <v>4055</v>
      </c>
      <c r="S122" s="20" t="s">
        <v>7190</v>
      </c>
    </row>
    <row r="123" spans="1:19" x14ac:dyDescent="0.25">
      <c r="A123" s="144" t="s">
        <v>17</v>
      </c>
      <c r="B123" s="144" t="s">
        <v>18</v>
      </c>
      <c r="C123" s="144" t="s">
        <v>433</v>
      </c>
      <c r="D123" s="144" t="s">
        <v>1691</v>
      </c>
      <c r="E123" s="144" t="s">
        <v>20</v>
      </c>
      <c r="F123" s="144" t="s">
        <v>21</v>
      </c>
      <c r="G123" s="144" t="s">
        <v>22</v>
      </c>
      <c r="H123" s="144" t="s">
        <v>86</v>
      </c>
      <c r="I123" s="144" t="s">
        <v>24</v>
      </c>
      <c r="J123" s="145">
        <v>13583.23</v>
      </c>
      <c r="K123" s="144" t="s">
        <v>1028</v>
      </c>
      <c r="L123" s="144" t="s">
        <v>88</v>
      </c>
      <c r="M123" s="144" t="s">
        <v>1029</v>
      </c>
      <c r="N123" s="144" t="s">
        <v>1030</v>
      </c>
      <c r="O123" s="146">
        <v>44284</v>
      </c>
      <c r="P123" s="146">
        <v>44285</v>
      </c>
      <c r="Q123" s="144" t="s">
        <v>29</v>
      </c>
      <c r="R123" s="20" t="s">
        <v>4055</v>
      </c>
      <c r="S123" s="20" t="s">
        <v>7190</v>
      </c>
    </row>
    <row r="124" spans="1:19" x14ac:dyDescent="0.25">
      <c r="A124" s="144" t="s">
        <v>17</v>
      </c>
      <c r="B124" s="144" t="s">
        <v>18</v>
      </c>
      <c r="C124" s="144" t="s">
        <v>144</v>
      </c>
      <c r="D124" s="144" t="s">
        <v>1691</v>
      </c>
      <c r="E124" s="144" t="s">
        <v>20</v>
      </c>
      <c r="F124" s="144" t="s">
        <v>21</v>
      </c>
      <c r="G124" s="144" t="s">
        <v>22</v>
      </c>
      <c r="H124" s="144" t="s">
        <v>86</v>
      </c>
      <c r="I124" s="144" t="s">
        <v>24</v>
      </c>
      <c r="J124" s="145">
        <v>1556</v>
      </c>
      <c r="K124" s="144" t="s">
        <v>1034</v>
      </c>
      <c r="L124" s="144" t="s">
        <v>88</v>
      </c>
      <c r="M124" s="144" t="s">
        <v>1035</v>
      </c>
      <c r="N124" s="144" t="s">
        <v>1036</v>
      </c>
      <c r="O124" s="146">
        <v>44228</v>
      </c>
      <c r="P124" s="146">
        <v>44229</v>
      </c>
      <c r="Q124" s="144" t="s">
        <v>29</v>
      </c>
      <c r="R124" s="20" t="s">
        <v>4055</v>
      </c>
      <c r="S124" s="20" t="s">
        <v>7190</v>
      </c>
    </row>
    <row r="125" spans="1:19" x14ac:dyDescent="0.25">
      <c r="A125" s="144" t="s">
        <v>17</v>
      </c>
      <c r="B125" s="144" t="s">
        <v>18</v>
      </c>
      <c r="C125" s="144" t="s">
        <v>287</v>
      </c>
      <c r="D125" s="144" t="s">
        <v>1691</v>
      </c>
      <c r="E125" s="144" t="s">
        <v>20</v>
      </c>
      <c r="F125" s="144" t="s">
        <v>21</v>
      </c>
      <c r="G125" s="144" t="s">
        <v>22</v>
      </c>
      <c r="H125" s="144" t="s">
        <v>86</v>
      </c>
      <c r="I125" s="144" t="s">
        <v>24</v>
      </c>
      <c r="J125" s="145">
        <v>2062.5</v>
      </c>
      <c r="K125" s="144" t="s">
        <v>1040</v>
      </c>
      <c r="L125" s="144" t="s">
        <v>88</v>
      </c>
      <c r="M125" s="144" t="s">
        <v>1041</v>
      </c>
      <c r="N125" s="144" t="s">
        <v>1042</v>
      </c>
      <c r="O125" s="146">
        <v>44252</v>
      </c>
      <c r="P125" s="146">
        <v>44253</v>
      </c>
      <c r="Q125" s="144" t="s">
        <v>29</v>
      </c>
      <c r="R125" s="20" t="s">
        <v>4055</v>
      </c>
      <c r="S125" s="20" t="s">
        <v>7190</v>
      </c>
    </row>
    <row r="126" spans="1:19" hidden="1" x14ac:dyDescent="0.25">
      <c r="A126" s="144" t="s">
        <v>17</v>
      </c>
      <c r="B126" s="144" t="s">
        <v>18</v>
      </c>
      <c r="C126" s="144" t="s">
        <v>155</v>
      </c>
      <c r="D126" s="144" t="s">
        <v>1691</v>
      </c>
      <c r="E126" s="144" t="s">
        <v>20</v>
      </c>
      <c r="F126" s="144" t="s">
        <v>21</v>
      </c>
      <c r="G126" s="144" t="s">
        <v>22</v>
      </c>
      <c r="H126" s="144" t="s">
        <v>86</v>
      </c>
      <c r="I126" s="144" t="s">
        <v>24</v>
      </c>
      <c r="J126" s="145">
        <v>2420</v>
      </c>
      <c r="K126" s="144" t="s">
        <v>1062</v>
      </c>
      <c r="L126" s="144" t="s">
        <v>98</v>
      </c>
      <c r="M126" s="144" t="s">
        <v>1063</v>
      </c>
      <c r="N126" s="144" t="s">
        <v>1064</v>
      </c>
      <c r="O126" s="146">
        <v>44470</v>
      </c>
      <c r="P126" s="146">
        <v>44473</v>
      </c>
      <c r="Q126" s="144" t="s">
        <v>29</v>
      </c>
      <c r="R126" s="20" t="s">
        <v>4055</v>
      </c>
      <c r="S126" s="20" t="s">
        <v>7190</v>
      </c>
    </row>
    <row r="127" spans="1:19" hidden="1" x14ac:dyDescent="0.25">
      <c r="A127" s="144" t="s">
        <v>17</v>
      </c>
      <c r="B127" s="144" t="s">
        <v>18</v>
      </c>
      <c r="C127" s="144" t="s">
        <v>633</v>
      </c>
      <c r="D127" s="144" t="s">
        <v>1691</v>
      </c>
      <c r="E127" s="144" t="s">
        <v>20</v>
      </c>
      <c r="F127" s="144" t="s">
        <v>21</v>
      </c>
      <c r="G127" s="144" t="s">
        <v>22</v>
      </c>
      <c r="H127" s="144" t="s">
        <v>86</v>
      </c>
      <c r="I127" s="144" t="s">
        <v>24</v>
      </c>
      <c r="J127" s="145">
        <v>3855</v>
      </c>
      <c r="K127" s="144" t="s">
        <v>836</v>
      </c>
      <c r="L127" s="144" t="s">
        <v>543</v>
      </c>
      <c r="M127" s="144" t="s">
        <v>1072</v>
      </c>
      <c r="N127" s="144" t="s">
        <v>1073</v>
      </c>
      <c r="O127" s="146">
        <v>44502</v>
      </c>
      <c r="P127" s="146">
        <v>44502</v>
      </c>
      <c r="Q127" s="144" t="s">
        <v>29</v>
      </c>
      <c r="R127" s="20" t="s">
        <v>4055</v>
      </c>
      <c r="S127" s="20" t="s">
        <v>7190</v>
      </c>
    </row>
    <row r="128" spans="1:19" x14ac:dyDescent="0.25">
      <c r="A128" s="144" t="s">
        <v>17</v>
      </c>
      <c r="B128" s="144" t="s">
        <v>18</v>
      </c>
      <c r="C128" s="144" t="s">
        <v>633</v>
      </c>
      <c r="D128" s="144" t="s">
        <v>1691</v>
      </c>
      <c r="E128" s="144" t="s">
        <v>20</v>
      </c>
      <c r="F128" s="144" t="s">
        <v>21</v>
      </c>
      <c r="G128" s="144" t="s">
        <v>22</v>
      </c>
      <c r="H128" s="144" t="s">
        <v>86</v>
      </c>
      <c r="I128" s="144" t="s">
        <v>24</v>
      </c>
      <c r="J128" s="145">
        <v>1875</v>
      </c>
      <c r="K128" s="144" t="s">
        <v>1074</v>
      </c>
      <c r="L128" s="144" t="s">
        <v>88</v>
      </c>
      <c r="M128" s="144" t="s">
        <v>1075</v>
      </c>
      <c r="N128" s="144" t="s">
        <v>1076</v>
      </c>
      <c r="O128" s="146">
        <v>44502</v>
      </c>
      <c r="P128" s="146">
        <v>44502</v>
      </c>
      <c r="Q128" s="144" t="s">
        <v>29</v>
      </c>
      <c r="R128" s="20" t="s">
        <v>4055</v>
      </c>
      <c r="S128" s="20" t="s">
        <v>7190</v>
      </c>
    </row>
    <row r="129" spans="1:19" x14ac:dyDescent="0.25">
      <c r="A129" s="144" t="s">
        <v>17</v>
      </c>
      <c r="B129" s="144" t="s">
        <v>18</v>
      </c>
      <c r="C129" s="144" t="s">
        <v>556</v>
      </c>
      <c r="D129" s="144" t="s">
        <v>1691</v>
      </c>
      <c r="E129" s="144" t="s">
        <v>20</v>
      </c>
      <c r="F129" s="144" t="s">
        <v>21</v>
      </c>
      <c r="G129" s="144" t="s">
        <v>22</v>
      </c>
      <c r="H129" s="144" t="s">
        <v>86</v>
      </c>
      <c r="I129" s="144" t="s">
        <v>24</v>
      </c>
      <c r="J129" s="145">
        <v>1687.5</v>
      </c>
      <c r="K129" s="144" t="s">
        <v>1080</v>
      </c>
      <c r="L129" s="144" t="s">
        <v>88</v>
      </c>
      <c r="M129" s="144" t="s">
        <v>1081</v>
      </c>
      <c r="N129" s="144" t="s">
        <v>1082</v>
      </c>
      <c r="O129" s="146">
        <v>44496</v>
      </c>
      <c r="P129" s="146">
        <v>44497</v>
      </c>
      <c r="Q129" s="144" t="s">
        <v>29</v>
      </c>
      <c r="R129" s="20" t="s">
        <v>4055</v>
      </c>
      <c r="S129" s="20" t="s">
        <v>7190</v>
      </c>
    </row>
    <row r="130" spans="1:19" hidden="1" x14ac:dyDescent="0.25">
      <c r="A130" s="144" t="s">
        <v>17</v>
      </c>
      <c r="B130" s="144" t="s">
        <v>18</v>
      </c>
      <c r="C130" s="144" t="s">
        <v>274</v>
      </c>
      <c r="D130" s="144" t="s">
        <v>1691</v>
      </c>
      <c r="E130" s="144" t="s">
        <v>20</v>
      </c>
      <c r="F130" s="144" t="s">
        <v>21</v>
      </c>
      <c r="G130" s="144" t="s">
        <v>22</v>
      </c>
      <c r="H130" s="144" t="s">
        <v>86</v>
      </c>
      <c r="I130" s="144" t="s">
        <v>24</v>
      </c>
      <c r="J130" s="145">
        <v>2336.1799999999998</v>
      </c>
      <c r="K130" s="144" t="s">
        <v>1098</v>
      </c>
      <c r="L130" s="144" t="s">
        <v>98</v>
      </c>
      <c r="M130" s="144" t="s">
        <v>1099</v>
      </c>
      <c r="N130" s="144" t="s">
        <v>1100</v>
      </c>
      <c r="O130" s="146">
        <v>44410</v>
      </c>
      <c r="P130" s="146">
        <v>44411</v>
      </c>
      <c r="Q130" s="144" t="s">
        <v>29</v>
      </c>
      <c r="R130" s="20" t="s">
        <v>4055</v>
      </c>
      <c r="S130" s="20" t="s">
        <v>7190</v>
      </c>
    </row>
    <row r="131" spans="1:19" hidden="1" x14ac:dyDescent="0.25">
      <c r="A131" s="144" t="s">
        <v>17</v>
      </c>
      <c r="B131" s="144" t="s">
        <v>18</v>
      </c>
      <c r="C131" s="144" t="s">
        <v>196</v>
      </c>
      <c r="D131" s="144" t="s">
        <v>1691</v>
      </c>
      <c r="E131" s="144" t="s">
        <v>20</v>
      </c>
      <c r="F131" s="144" t="s">
        <v>21</v>
      </c>
      <c r="G131" s="144" t="s">
        <v>22</v>
      </c>
      <c r="H131" s="144" t="s">
        <v>86</v>
      </c>
      <c r="I131" s="144" t="s">
        <v>24</v>
      </c>
      <c r="J131" s="145">
        <v>189.4</v>
      </c>
      <c r="K131" s="144" t="s">
        <v>162</v>
      </c>
      <c r="L131" s="144" t="s">
        <v>83</v>
      </c>
      <c r="M131" s="144" t="s">
        <v>1107</v>
      </c>
      <c r="N131" s="144" t="s">
        <v>1108</v>
      </c>
      <c r="O131" s="146">
        <v>44529</v>
      </c>
      <c r="P131" s="146">
        <v>44530</v>
      </c>
      <c r="Q131" s="144" t="s">
        <v>29</v>
      </c>
      <c r="R131" s="20" t="s">
        <v>4055</v>
      </c>
      <c r="S131" s="20" t="s">
        <v>7190</v>
      </c>
    </row>
    <row r="132" spans="1:19" hidden="1" x14ac:dyDescent="0.25">
      <c r="A132" s="144" t="s">
        <v>456</v>
      </c>
      <c r="B132" s="144" t="s">
        <v>20</v>
      </c>
      <c r="C132" s="144" t="s">
        <v>904</v>
      </c>
      <c r="D132" s="144" t="s">
        <v>1691</v>
      </c>
      <c r="E132" s="144" t="s">
        <v>20</v>
      </c>
      <c r="F132" s="144" t="s">
        <v>21</v>
      </c>
      <c r="G132" s="144" t="s">
        <v>22</v>
      </c>
      <c r="H132" s="144" t="s">
        <v>86</v>
      </c>
      <c r="I132" s="144" t="s">
        <v>24</v>
      </c>
      <c r="J132" s="145">
        <v>-2214.2800000000002</v>
      </c>
      <c r="K132" s="144" t="s">
        <v>1112</v>
      </c>
      <c r="L132" s="144" t="s">
        <v>24</v>
      </c>
      <c r="M132" s="144" t="s">
        <v>1113</v>
      </c>
      <c r="N132" s="144" t="s">
        <v>906</v>
      </c>
      <c r="O132" s="146">
        <v>44347</v>
      </c>
      <c r="P132" s="146">
        <v>44322</v>
      </c>
      <c r="Q132" s="144" t="s">
        <v>29</v>
      </c>
      <c r="R132" s="20" t="s">
        <v>4055</v>
      </c>
      <c r="S132" s="20" t="s">
        <v>7190</v>
      </c>
    </row>
    <row r="133" spans="1:19" hidden="1" x14ac:dyDescent="0.25">
      <c r="A133" s="144" t="s">
        <v>17</v>
      </c>
      <c r="B133" s="144" t="s">
        <v>18</v>
      </c>
      <c r="C133" s="144" t="s">
        <v>633</v>
      </c>
      <c r="D133" s="144" t="s">
        <v>1691</v>
      </c>
      <c r="E133" s="144" t="s">
        <v>20</v>
      </c>
      <c r="F133" s="144" t="s">
        <v>21</v>
      </c>
      <c r="G133" s="144" t="s">
        <v>22</v>
      </c>
      <c r="H133" s="144" t="s">
        <v>86</v>
      </c>
      <c r="I133" s="144" t="s">
        <v>24</v>
      </c>
      <c r="J133" s="145">
        <v>2560</v>
      </c>
      <c r="K133" s="144" t="s">
        <v>1115</v>
      </c>
      <c r="L133" s="144" t="s">
        <v>98</v>
      </c>
      <c r="M133" s="144" t="s">
        <v>1116</v>
      </c>
      <c r="N133" s="144" t="s">
        <v>1117</v>
      </c>
      <c r="O133" s="146">
        <v>44502</v>
      </c>
      <c r="P133" s="146">
        <v>44502</v>
      </c>
      <c r="Q133" s="144" t="s">
        <v>29</v>
      </c>
      <c r="R133" s="20" t="s">
        <v>4055</v>
      </c>
      <c r="S133" s="20" t="s">
        <v>7190</v>
      </c>
    </row>
    <row r="134" spans="1:19" x14ac:dyDescent="0.25">
      <c r="A134" s="144" t="s">
        <v>17</v>
      </c>
      <c r="B134" s="144" t="s">
        <v>18</v>
      </c>
      <c r="C134" s="144" t="s">
        <v>419</v>
      </c>
      <c r="D134" s="144" t="s">
        <v>1691</v>
      </c>
      <c r="E134" s="144" t="s">
        <v>20</v>
      </c>
      <c r="F134" s="144" t="s">
        <v>21</v>
      </c>
      <c r="G134" s="144" t="s">
        <v>22</v>
      </c>
      <c r="H134" s="144" t="s">
        <v>86</v>
      </c>
      <c r="I134" s="144" t="s">
        <v>24</v>
      </c>
      <c r="J134" s="145">
        <v>5000</v>
      </c>
      <c r="K134" s="144" t="s">
        <v>1118</v>
      </c>
      <c r="L134" s="144" t="s">
        <v>88</v>
      </c>
      <c r="M134" s="144" t="s">
        <v>1119</v>
      </c>
      <c r="N134" s="144" t="s">
        <v>1120</v>
      </c>
      <c r="O134" s="146">
        <v>44211</v>
      </c>
      <c r="P134" s="146">
        <v>44215</v>
      </c>
      <c r="Q134" s="144" t="s">
        <v>29</v>
      </c>
      <c r="R134" s="20" t="s">
        <v>4055</v>
      </c>
      <c r="S134" s="20" t="s">
        <v>7190</v>
      </c>
    </row>
    <row r="135" spans="1:19" x14ac:dyDescent="0.25">
      <c r="A135" s="144" t="s">
        <v>17</v>
      </c>
      <c r="B135" s="144" t="s">
        <v>18</v>
      </c>
      <c r="C135" s="144" t="s">
        <v>634</v>
      </c>
      <c r="D135" s="144" t="s">
        <v>1691</v>
      </c>
      <c r="E135" s="144" t="s">
        <v>20</v>
      </c>
      <c r="F135" s="144" t="s">
        <v>21</v>
      </c>
      <c r="G135" s="144" t="s">
        <v>22</v>
      </c>
      <c r="H135" s="144" t="s">
        <v>86</v>
      </c>
      <c r="I135" s="144" t="s">
        <v>24</v>
      </c>
      <c r="J135" s="145">
        <v>1500</v>
      </c>
      <c r="K135" s="144" t="s">
        <v>1129</v>
      </c>
      <c r="L135" s="144" t="s">
        <v>88</v>
      </c>
      <c r="M135" s="144" t="s">
        <v>1130</v>
      </c>
      <c r="N135" s="144" t="s">
        <v>1131</v>
      </c>
      <c r="O135" s="146">
        <v>44522</v>
      </c>
      <c r="P135" s="146">
        <v>44523</v>
      </c>
      <c r="Q135" s="144" t="s">
        <v>29</v>
      </c>
      <c r="R135" s="20" t="s">
        <v>4055</v>
      </c>
      <c r="S135" s="20" t="s">
        <v>7190</v>
      </c>
    </row>
    <row r="136" spans="1:19" hidden="1" x14ac:dyDescent="0.25">
      <c r="A136" s="144" t="s">
        <v>456</v>
      </c>
      <c r="B136" s="144" t="s">
        <v>20</v>
      </c>
      <c r="C136" s="144" t="s">
        <v>906</v>
      </c>
      <c r="D136" s="144" t="s">
        <v>1691</v>
      </c>
      <c r="E136" s="144" t="s">
        <v>20</v>
      </c>
      <c r="F136" s="144" t="s">
        <v>21</v>
      </c>
      <c r="G136" s="144" t="s">
        <v>22</v>
      </c>
      <c r="H136" s="144" t="s">
        <v>86</v>
      </c>
      <c r="I136" s="144" t="s">
        <v>24</v>
      </c>
      <c r="J136" s="145">
        <v>2214.2800000000002</v>
      </c>
      <c r="K136" s="144" t="s">
        <v>1112</v>
      </c>
      <c r="L136" s="144" t="s">
        <v>24</v>
      </c>
      <c r="M136" s="144" t="s">
        <v>1113</v>
      </c>
      <c r="N136" s="144" t="s">
        <v>906</v>
      </c>
      <c r="O136" s="146">
        <v>44316</v>
      </c>
      <c r="P136" s="146">
        <v>44322</v>
      </c>
      <c r="Q136" s="144" t="s">
        <v>29</v>
      </c>
      <c r="R136" s="20" t="s">
        <v>4055</v>
      </c>
      <c r="S136" s="20" t="s">
        <v>7190</v>
      </c>
    </row>
    <row r="137" spans="1:19" hidden="1" x14ac:dyDescent="0.25">
      <c r="A137" s="144" t="s">
        <v>17</v>
      </c>
      <c r="B137" s="144" t="s">
        <v>18</v>
      </c>
      <c r="C137" s="144" t="s">
        <v>453</v>
      </c>
      <c r="D137" s="144" t="s">
        <v>1691</v>
      </c>
      <c r="E137" s="144" t="s">
        <v>20</v>
      </c>
      <c r="F137" s="144" t="s">
        <v>21</v>
      </c>
      <c r="G137" s="144" t="s">
        <v>22</v>
      </c>
      <c r="H137" s="144" t="s">
        <v>86</v>
      </c>
      <c r="I137" s="144" t="s">
        <v>24</v>
      </c>
      <c r="J137" s="145">
        <v>8067.49</v>
      </c>
      <c r="K137" s="144" t="s">
        <v>1140</v>
      </c>
      <c r="L137" s="144" t="s">
        <v>83</v>
      </c>
      <c r="M137" s="144" t="s">
        <v>1141</v>
      </c>
      <c r="N137" s="144" t="s">
        <v>1142</v>
      </c>
      <c r="O137" s="146">
        <v>44417</v>
      </c>
      <c r="P137" s="146">
        <v>44418</v>
      </c>
      <c r="Q137" s="144" t="s">
        <v>29</v>
      </c>
      <c r="R137" s="20" t="s">
        <v>4055</v>
      </c>
      <c r="S137" s="20" t="s">
        <v>7190</v>
      </c>
    </row>
    <row r="138" spans="1:19" x14ac:dyDescent="0.25">
      <c r="A138" s="144" t="s">
        <v>17</v>
      </c>
      <c r="B138" s="144" t="s">
        <v>18</v>
      </c>
      <c r="C138" s="144" t="s">
        <v>1150</v>
      </c>
      <c r="D138" s="144" t="s">
        <v>1691</v>
      </c>
      <c r="E138" s="144" t="s">
        <v>20</v>
      </c>
      <c r="F138" s="144" t="s">
        <v>21</v>
      </c>
      <c r="G138" s="144" t="s">
        <v>22</v>
      </c>
      <c r="H138" s="144" t="s">
        <v>86</v>
      </c>
      <c r="I138" s="144" t="s">
        <v>24</v>
      </c>
      <c r="J138" s="145">
        <v>6388.4</v>
      </c>
      <c r="K138" s="144" t="s">
        <v>1151</v>
      </c>
      <c r="L138" s="144" t="s">
        <v>88</v>
      </c>
      <c r="M138" s="144" t="s">
        <v>1152</v>
      </c>
      <c r="N138" s="144" t="s">
        <v>1153</v>
      </c>
      <c r="O138" s="146">
        <v>44217</v>
      </c>
      <c r="P138" s="146">
        <v>44218</v>
      </c>
      <c r="Q138" s="144" t="s">
        <v>29</v>
      </c>
      <c r="R138" s="20" t="s">
        <v>4055</v>
      </c>
      <c r="S138" s="20" t="s">
        <v>7190</v>
      </c>
    </row>
    <row r="139" spans="1:19" hidden="1" x14ac:dyDescent="0.25">
      <c r="A139" s="144" t="s">
        <v>17</v>
      </c>
      <c r="B139" s="144" t="s">
        <v>18</v>
      </c>
      <c r="C139" s="144" t="s">
        <v>282</v>
      </c>
      <c r="D139" s="144" t="s">
        <v>1691</v>
      </c>
      <c r="E139" s="144" t="s">
        <v>20</v>
      </c>
      <c r="F139" s="144" t="s">
        <v>21</v>
      </c>
      <c r="G139" s="144" t="s">
        <v>22</v>
      </c>
      <c r="H139" s="144" t="s">
        <v>86</v>
      </c>
      <c r="I139" s="144" t="s">
        <v>24</v>
      </c>
      <c r="J139" s="145">
        <v>1959.5</v>
      </c>
      <c r="K139" s="144" t="s">
        <v>126</v>
      </c>
      <c r="L139" s="144" t="s">
        <v>83</v>
      </c>
      <c r="M139" s="144" t="s">
        <v>1154</v>
      </c>
      <c r="N139" s="144" t="s">
        <v>1155</v>
      </c>
      <c r="O139" s="146">
        <v>44251</v>
      </c>
      <c r="P139" s="146">
        <v>44252</v>
      </c>
      <c r="Q139" s="144" t="s">
        <v>29</v>
      </c>
      <c r="R139" s="20" t="s">
        <v>4055</v>
      </c>
      <c r="S139" s="20" t="s">
        <v>7190</v>
      </c>
    </row>
    <row r="140" spans="1:19" hidden="1" x14ac:dyDescent="0.25">
      <c r="A140" s="144" t="s">
        <v>17</v>
      </c>
      <c r="B140" s="144" t="s">
        <v>18</v>
      </c>
      <c r="C140" s="144" t="s">
        <v>282</v>
      </c>
      <c r="D140" s="144" t="s">
        <v>1691</v>
      </c>
      <c r="E140" s="144" t="s">
        <v>20</v>
      </c>
      <c r="F140" s="144" t="s">
        <v>21</v>
      </c>
      <c r="G140" s="144" t="s">
        <v>22</v>
      </c>
      <c r="H140" s="144" t="s">
        <v>86</v>
      </c>
      <c r="I140" s="144" t="s">
        <v>24</v>
      </c>
      <c r="J140" s="145">
        <v>2624.13</v>
      </c>
      <c r="K140" s="144" t="s">
        <v>126</v>
      </c>
      <c r="L140" s="144" t="s">
        <v>83</v>
      </c>
      <c r="M140" s="144" t="s">
        <v>1156</v>
      </c>
      <c r="N140" s="144" t="s">
        <v>1157</v>
      </c>
      <c r="O140" s="146">
        <v>44251</v>
      </c>
      <c r="P140" s="146">
        <v>44252</v>
      </c>
      <c r="Q140" s="144" t="s">
        <v>29</v>
      </c>
      <c r="R140" s="20" t="s">
        <v>4055</v>
      </c>
      <c r="S140" s="20" t="s">
        <v>7190</v>
      </c>
    </row>
    <row r="141" spans="1:19" x14ac:dyDescent="0.25">
      <c r="A141" s="144" t="s">
        <v>17</v>
      </c>
      <c r="B141" s="144" t="s">
        <v>18</v>
      </c>
      <c r="C141" s="144" t="s">
        <v>754</v>
      </c>
      <c r="D141" s="144" t="s">
        <v>1691</v>
      </c>
      <c r="E141" s="144" t="s">
        <v>20</v>
      </c>
      <c r="F141" s="144" t="s">
        <v>21</v>
      </c>
      <c r="G141" s="144" t="s">
        <v>22</v>
      </c>
      <c r="H141" s="144" t="s">
        <v>86</v>
      </c>
      <c r="I141" s="144" t="s">
        <v>24</v>
      </c>
      <c r="J141" s="145">
        <v>450</v>
      </c>
      <c r="K141" s="144" t="s">
        <v>1161</v>
      </c>
      <c r="L141" s="144" t="s">
        <v>88</v>
      </c>
      <c r="M141" s="144" t="s">
        <v>1162</v>
      </c>
      <c r="N141" s="144" t="s">
        <v>1163</v>
      </c>
      <c r="O141" s="146">
        <v>44267</v>
      </c>
      <c r="P141" s="146">
        <v>44270</v>
      </c>
      <c r="Q141" s="144" t="s">
        <v>29</v>
      </c>
      <c r="R141" s="20" t="s">
        <v>4055</v>
      </c>
      <c r="S141" s="20" t="s">
        <v>7190</v>
      </c>
    </row>
    <row r="142" spans="1:19" x14ac:dyDescent="0.25">
      <c r="A142" s="144" t="s">
        <v>17</v>
      </c>
      <c r="B142" s="144" t="s">
        <v>18</v>
      </c>
      <c r="C142" s="144" t="s">
        <v>633</v>
      </c>
      <c r="D142" s="144" t="s">
        <v>1691</v>
      </c>
      <c r="E142" s="144" t="s">
        <v>20</v>
      </c>
      <c r="F142" s="144" t="s">
        <v>21</v>
      </c>
      <c r="G142" s="144" t="s">
        <v>22</v>
      </c>
      <c r="H142" s="144" t="s">
        <v>86</v>
      </c>
      <c r="I142" s="144" t="s">
        <v>24</v>
      </c>
      <c r="J142" s="145">
        <v>3937.5</v>
      </c>
      <c r="K142" s="144" t="s">
        <v>1167</v>
      </c>
      <c r="L142" s="144" t="s">
        <v>88</v>
      </c>
      <c r="M142" s="144" t="s">
        <v>1168</v>
      </c>
      <c r="N142" s="144" t="s">
        <v>1169</v>
      </c>
      <c r="O142" s="146">
        <v>44502</v>
      </c>
      <c r="P142" s="146">
        <v>44502</v>
      </c>
      <c r="Q142" s="144" t="s">
        <v>29</v>
      </c>
      <c r="R142" s="20" t="s">
        <v>4055</v>
      </c>
      <c r="S142" s="20" t="s">
        <v>7190</v>
      </c>
    </row>
    <row r="143" spans="1:19" hidden="1" x14ac:dyDescent="0.25">
      <c r="A143" s="144" t="s">
        <v>17</v>
      </c>
      <c r="B143" s="144" t="s">
        <v>18</v>
      </c>
      <c r="C143" s="144" t="s">
        <v>44</v>
      </c>
      <c r="D143" s="144" t="s">
        <v>1691</v>
      </c>
      <c r="E143" s="144" t="s">
        <v>20</v>
      </c>
      <c r="F143" s="144" t="s">
        <v>21</v>
      </c>
      <c r="G143" s="144" t="s">
        <v>22</v>
      </c>
      <c r="H143" s="144" t="s">
        <v>86</v>
      </c>
      <c r="I143" s="144" t="s">
        <v>24</v>
      </c>
      <c r="J143" s="145">
        <v>27.77</v>
      </c>
      <c r="K143" s="144" t="s">
        <v>246</v>
      </c>
      <c r="L143" s="144" t="s">
        <v>110</v>
      </c>
      <c r="M143" s="144" t="s">
        <v>1170</v>
      </c>
      <c r="N143" s="144" t="s">
        <v>1171</v>
      </c>
      <c r="O143" s="146">
        <v>44557</v>
      </c>
      <c r="P143" s="146">
        <v>44558</v>
      </c>
      <c r="Q143" s="144" t="s">
        <v>29</v>
      </c>
      <c r="R143" s="20" t="s">
        <v>4055</v>
      </c>
      <c r="S143" s="20" t="s">
        <v>7190</v>
      </c>
    </row>
    <row r="144" spans="1:19" x14ac:dyDescent="0.25">
      <c r="A144" s="144" t="s">
        <v>17</v>
      </c>
      <c r="B144" s="144" t="s">
        <v>18</v>
      </c>
      <c r="C144" s="144" t="s">
        <v>633</v>
      </c>
      <c r="D144" s="144" t="s">
        <v>1691</v>
      </c>
      <c r="E144" s="144" t="s">
        <v>20</v>
      </c>
      <c r="F144" s="144" t="s">
        <v>21</v>
      </c>
      <c r="G144" s="144" t="s">
        <v>22</v>
      </c>
      <c r="H144" s="144" t="s">
        <v>86</v>
      </c>
      <c r="I144" s="144" t="s">
        <v>24</v>
      </c>
      <c r="J144" s="145">
        <v>11713.68</v>
      </c>
      <c r="K144" s="144" t="s">
        <v>232</v>
      </c>
      <c r="L144" s="144" t="s">
        <v>88</v>
      </c>
      <c r="M144" s="144" t="s">
        <v>1174</v>
      </c>
      <c r="N144" s="144" t="s">
        <v>1175</v>
      </c>
      <c r="O144" s="146">
        <v>44502</v>
      </c>
      <c r="P144" s="146">
        <v>44502</v>
      </c>
      <c r="Q144" s="144" t="s">
        <v>29</v>
      </c>
      <c r="R144" s="20" t="s">
        <v>4055</v>
      </c>
      <c r="S144" s="20" t="s">
        <v>7190</v>
      </c>
    </row>
    <row r="145" spans="1:19" hidden="1" x14ac:dyDescent="0.25">
      <c r="A145" s="144" t="s">
        <v>17</v>
      </c>
      <c r="B145" s="144" t="s">
        <v>18</v>
      </c>
      <c r="C145" s="144" t="s">
        <v>197</v>
      </c>
      <c r="D145" s="144" t="s">
        <v>1691</v>
      </c>
      <c r="E145" s="144" t="s">
        <v>20</v>
      </c>
      <c r="F145" s="144" t="s">
        <v>21</v>
      </c>
      <c r="G145" s="144" t="s">
        <v>22</v>
      </c>
      <c r="H145" s="144" t="s">
        <v>86</v>
      </c>
      <c r="I145" s="144" t="s">
        <v>24</v>
      </c>
      <c r="J145" s="145">
        <v>4200</v>
      </c>
      <c r="K145" s="144" t="s">
        <v>1176</v>
      </c>
      <c r="L145" s="144" t="s">
        <v>98</v>
      </c>
      <c r="M145" s="144" t="s">
        <v>1177</v>
      </c>
      <c r="N145" s="144" t="s">
        <v>1178</v>
      </c>
      <c r="O145" s="146">
        <v>44440</v>
      </c>
      <c r="P145" s="146">
        <v>44441</v>
      </c>
      <c r="Q145" s="144" t="s">
        <v>29</v>
      </c>
      <c r="R145" s="20" t="s">
        <v>4055</v>
      </c>
      <c r="S145" s="20" t="s">
        <v>7190</v>
      </c>
    </row>
    <row r="146" spans="1:19" hidden="1" x14ac:dyDescent="0.25">
      <c r="A146" s="144" t="s">
        <v>17</v>
      </c>
      <c r="B146" s="144" t="s">
        <v>18</v>
      </c>
      <c r="C146" s="144" t="s">
        <v>376</v>
      </c>
      <c r="D146" s="144" t="s">
        <v>1691</v>
      </c>
      <c r="E146" s="144" t="s">
        <v>20</v>
      </c>
      <c r="F146" s="144" t="s">
        <v>21</v>
      </c>
      <c r="G146" s="144" t="s">
        <v>22</v>
      </c>
      <c r="H146" s="144" t="s">
        <v>86</v>
      </c>
      <c r="I146" s="144" t="s">
        <v>24</v>
      </c>
      <c r="J146" s="145">
        <v>1487.5</v>
      </c>
      <c r="K146" s="144" t="s">
        <v>1188</v>
      </c>
      <c r="L146" s="144" t="s">
        <v>84</v>
      </c>
      <c r="M146" s="144" t="s">
        <v>1189</v>
      </c>
      <c r="N146" s="144" t="s">
        <v>1190</v>
      </c>
      <c r="O146" s="146">
        <v>44421</v>
      </c>
      <c r="P146" s="146">
        <v>44424</v>
      </c>
      <c r="Q146" s="144" t="s">
        <v>29</v>
      </c>
      <c r="R146" s="20" t="s">
        <v>4055</v>
      </c>
      <c r="S146" s="20" t="s">
        <v>7190</v>
      </c>
    </row>
    <row r="147" spans="1:19" hidden="1" x14ac:dyDescent="0.25">
      <c r="A147" s="144" t="s">
        <v>17</v>
      </c>
      <c r="B147" s="144" t="s">
        <v>18</v>
      </c>
      <c r="C147" s="144" t="s">
        <v>278</v>
      </c>
      <c r="D147" s="144" t="s">
        <v>1691</v>
      </c>
      <c r="E147" s="144" t="s">
        <v>20</v>
      </c>
      <c r="F147" s="144" t="s">
        <v>21</v>
      </c>
      <c r="G147" s="144" t="s">
        <v>22</v>
      </c>
      <c r="H147" s="144" t="s">
        <v>86</v>
      </c>
      <c r="I147" s="144" t="s">
        <v>24</v>
      </c>
      <c r="J147" s="145">
        <v>2260</v>
      </c>
      <c r="K147" s="144" t="s">
        <v>1207</v>
      </c>
      <c r="L147" s="144" t="s">
        <v>98</v>
      </c>
      <c r="M147" s="144" t="s">
        <v>1208</v>
      </c>
      <c r="N147" s="144" t="s">
        <v>1209</v>
      </c>
      <c r="O147" s="146">
        <v>44481</v>
      </c>
      <c r="P147" s="146">
        <v>44482</v>
      </c>
      <c r="Q147" s="144" t="s">
        <v>29</v>
      </c>
      <c r="R147" s="20" t="s">
        <v>4055</v>
      </c>
      <c r="S147" s="20" t="s">
        <v>7190</v>
      </c>
    </row>
    <row r="148" spans="1:19" hidden="1" x14ac:dyDescent="0.25">
      <c r="A148" s="144" t="s">
        <v>17</v>
      </c>
      <c r="B148" s="144" t="s">
        <v>18</v>
      </c>
      <c r="C148" s="144" t="s">
        <v>556</v>
      </c>
      <c r="D148" s="144" t="s">
        <v>1691</v>
      </c>
      <c r="E148" s="144" t="s">
        <v>20</v>
      </c>
      <c r="F148" s="144" t="s">
        <v>21</v>
      </c>
      <c r="G148" s="144" t="s">
        <v>22</v>
      </c>
      <c r="H148" s="144" t="s">
        <v>86</v>
      </c>
      <c r="I148" s="144" t="s">
        <v>24</v>
      </c>
      <c r="J148" s="145">
        <v>705</v>
      </c>
      <c r="K148" s="144" t="s">
        <v>1210</v>
      </c>
      <c r="L148" s="144" t="s">
        <v>98</v>
      </c>
      <c r="M148" s="144" t="s">
        <v>1211</v>
      </c>
      <c r="N148" s="144" t="s">
        <v>1212</v>
      </c>
      <c r="O148" s="146">
        <v>44496</v>
      </c>
      <c r="P148" s="146">
        <v>44497</v>
      </c>
      <c r="Q148" s="144" t="s">
        <v>29</v>
      </c>
      <c r="R148" s="20" t="s">
        <v>4055</v>
      </c>
      <c r="S148" s="20" t="s">
        <v>7190</v>
      </c>
    </row>
    <row r="149" spans="1:19" hidden="1" x14ac:dyDescent="0.25">
      <c r="A149" s="144" t="s">
        <v>17</v>
      </c>
      <c r="B149" s="144" t="s">
        <v>18</v>
      </c>
      <c r="C149" s="144" t="s">
        <v>833</v>
      </c>
      <c r="D149" s="144" t="s">
        <v>1691</v>
      </c>
      <c r="E149" s="144" t="s">
        <v>20</v>
      </c>
      <c r="F149" s="144" t="s">
        <v>21</v>
      </c>
      <c r="G149" s="144" t="s">
        <v>22</v>
      </c>
      <c r="H149" s="144" t="s">
        <v>86</v>
      </c>
      <c r="I149" s="144" t="s">
        <v>24</v>
      </c>
      <c r="J149" s="145">
        <v>2052.25</v>
      </c>
      <c r="K149" s="144" t="s">
        <v>126</v>
      </c>
      <c r="L149" s="144" t="s">
        <v>83</v>
      </c>
      <c r="M149" s="144" t="s">
        <v>1213</v>
      </c>
      <c r="N149" s="144" t="s">
        <v>1214</v>
      </c>
      <c r="O149" s="146">
        <v>44439</v>
      </c>
      <c r="P149" s="146">
        <v>44439</v>
      </c>
      <c r="Q149" s="144" t="s">
        <v>29</v>
      </c>
      <c r="R149" s="20" t="s">
        <v>4055</v>
      </c>
      <c r="S149" s="20" t="s">
        <v>7190</v>
      </c>
    </row>
    <row r="150" spans="1:19" x14ac:dyDescent="0.25">
      <c r="A150" s="144" t="s">
        <v>17</v>
      </c>
      <c r="B150" s="144" t="s">
        <v>18</v>
      </c>
      <c r="C150" s="144" t="s">
        <v>634</v>
      </c>
      <c r="D150" s="144" t="s">
        <v>1691</v>
      </c>
      <c r="E150" s="144" t="s">
        <v>20</v>
      </c>
      <c r="F150" s="144" t="s">
        <v>21</v>
      </c>
      <c r="G150" s="144" t="s">
        <v>22</v>
      </c>
      <c r="H150" s="144" t="s">
        <v>86</v>
      </c>
      <c r="I150" s="144" t="s">
        <v>24</v>
      </c>
      <c r="J150" s="145">
        <v>1575</v>
      </c>
      <c r="K150" s="144" t="s">
        <v>1215</v>
      </c>
      <c r="L150" s="144" t="s">
        <v>88</v>
      </c>
      <c r="M150" s="144" t="s">
        <v>1216</v>
      </c>
      <c r="N150" s="144" t="s">
        <v>1217</v>
      </c>
      <c r="O150" s="146">
        <v>44522</v>
      </c>
      <c r="P150" s="146">
        <v>44523</v>
      </c>
      <c r="Q150" s="144" t="s">
        <v>29</v>
      </c>
      <c r="R150" s="20" t="s">
        <v>4055</v>
      </c>
      <c r="S150" s="20" t="s">
        <v>7190</v>
      </c>
    </row>
    <row r="151" spans="1:19" x14ac:dyDescent="0.25">
      <c r="A151" s="144" t="s">
        <v>17</v>
      </c>
      <c r="B151" s="144" t="s">
        <v>18</v>
      </c>
      <c r="C151" s="144" t="s">
        <v>215</v>
      </c>
      <c r="D151" s="144" t="s">
        <v>1691</v>
      </c>
      <c r="E151" s="144" t="s">
        <v>20</v>
      </c>
      <c r="F151" s="144" t="s">
        <v>21</v>
      </c>
      <c r="G151" s="144" t="s">
        <v>22</v>
      </c>
      <c r="H151" s="144" t="s">
        <v>86</v>
      </c>
      <c r="I151" s="144" t="s">
        <v>24</v>
      </c>
      <c r="J151" s="145">
        <v>1687.5</v>
      </c>
      <c r="K151" s="144" t="s">
        <v>1218</v>
      </c>
      <c r="L151" s="144" t="s">
        <v>88</v>
      </c>
      <c r="M151" s="144" t="s">
        <v>1219</v>
      </c>
      <c r="N151" s="144" t="s">
        <v>1220</v>
      </c>
      <c r="O151" s="146">
        <v>44532</v>
      </c>
      <c r="P151" s="146">
        <v>44533</v>
      </c>
      <c r="Q151" s="144" t="s">
        <v>29</v>
      </c>
      <c r="R151" s="20" t="s">
        <v>4055</v>
      </c>
      <c r="S151" s="20" t="s">
        <v>7190</v>
      </c>
    </row>
    <row r="152" spans="1:19" hidden="1" x14ac:dyDescent="0.25">
      <c r="A152" s="144" t="s">
        <v>17</v>
      </c>
      <c r="B152" s="144" t="s">
        <v>18</v>
      </c>
      <c r="C152" s="144" t="s">
        <v>197</v>
      </c>
      <c r="D152" s="144" t="s">
        <v>1691</v>
      </c>
      <c r="E152" s="144" t="s">
        <v>20</v>
      </c>
      <c r="F152" s="144" t="s">
        <v>21</v>
      </c>
      <c r="G152" s="144" t="s">
        <v>22</v>
      </c>
      <c r="H152" s="144" t="s">
        <v>86</v>
      </c>
      <c r="I152" s="144" t="s">
        <v>24</v>
      </c>
      <c r="J152" s="145">
        <v>4170</v>
      </c>
      <c r="K152" s="144" t="s">
        <v>1221</v>
      </c>
      <c r="L152" s="144" t="s">
        <v>98</v>
      </c>
      <c r="M152" s="144" t="s">
        <v>1222</v>
      </c>
      <c r="N152" s="144" t="s">
        <v>1223</v>
      </c>
      <c r="O152" s="146">
        <v>44440</v>
      </c>
      <c r="P152" s="146">
        <v>44441</v>
      </c>
      <c r="Q152" s="144" t="s">
        <v>29</v>
      </c>
      <c r="R152" s="20" t="s">
        <v>4055</v>
      </c>
      <c r="S152" s="20" t="s">
        <v>7190</v>
      </c>
    </row>
    <row r="153" spans="1:19" x14ac:dyDescent="0.25">
      <c r="A153" s="144" t="s">
        <v>17</v>
      </c>
      <c r="B153" s="144" t="s">
        <v>18</v>
      </c>
      <c r="C153" s="144" t="s">
        <v>197</v>
      </c>
      <c r="D153" s="144" t="s">
        <v>1691</v>
      </c>
      <c r="E153" s="144" t="s">
        <v>20</v>
      </c>
      <c r="F153" s="144" t="s">
        <v>21</v>
      </c>
      <c r="G153" s="144" t="s">
        <v>22</v>
      </c>
      <c r="H153" s="144" t="s">
        <v>86</v>
      </c>
      <c r="I153" s="144" t="s">
        <v>24</v>
      </c>
      <c r="J153" s="145">
        <v>2137.5</v>
      </c>
      <c r="K153" s="144" t="s">
        <v>1224</v>
      </c>
      <c r="L153" s="144" t="s">
        <v>88</v>
      </c>
      <c r="M153" s="144" t="s">
        <v>1225</v>
      </c>
      <c r="N153" s="144" t="s">
        <v>1226</v>
      </c>
      <c r="O153" s="146">
        <v>44440</v>
      </c>
      <c r="P153" s="146">
        <v>44441</v>
      </c>
      <c r="Q153" s="144" t="s">
        <v>29</v>
      </c>
      <c r="R153" s="20" t="s">
        <v>4055</v>
      </c>
      <c r="S153" s="20" t="s">
        <v>7190</v>
      </c>
    </row>
    <row r="154" spans="1:19" hidden="1" x14ac:dyDescent="0.25">
      <c r="A154" s="144" t="s">
        <v>17</v>
      </c>
      <c r="B154" s="144" t="s">
        <v>18</v>
      </c>
      <c r="C154" s="144" t="s">
        <v>376</v>
      </c>
      <c r="D154" s="144" t="s">
        <v>1691</v>
      </c>
      <c r="E154" s="144" t="s">
        <v>20</v>
      </c>
      <c r="F154" s="144" t="s">
        <v>21</v>
      </c>
      <c r="G154" s="144" t="s">
        <v>22</v>
      </c>
      <c r="H154" s="144" t="s">
        <v>86</v>
      </c>
      <c r="I154" s="144" t="s">
        <v>24</v>
      </c>
      <c r="J154" s="145">
        <v>133.13999999999999</v>
      </c>
      <c r="K154" s="144" t="s">
        <v>407</v>
      </c>
      <c r="L154" s="144" t="s">
        <v>110</v>
      </c>
      <c r="M154" s="144" t="s">
        <v>1227</v>
      </c>
      <c r="N154" s="144" t="s">
        <v>1228</v>
      </c>
      <c r="O154" s="146">
        <v>44421</v>
      </c>
      <c r="P154" s="146">
        <v>44424</v>
      </c>
      <c r="Q154" s="144" t="s">
        <v>29</v>
      </c>
      <c r="R154" s="20" t="s">
        <v>4055</v>
      </c>
      <c r="S154" s="20" t="s">
        <v>7190</v>
      </c>
    </row>
    <row r="155" spans="1:19" hidden="1" x14ac:dyDescent="0.25">
      <c r="A155" s="144" t="s">
        <v>17</v>
      </c>
      <c r="B155" s="144" t="s">
        <v>18</v>
      </c>
      <c r="C155" s="144" t="s">
        <v>196</v>
      </c>
      <c r="D155" s="144" t="s">
        <v>1691</v>
      </c>
      <c r="E155" s="144" t="s">
        <v>20</v>
      </c>
      <c r="F155" s="144" t="s">
        <v>21</v>
      </c>
      <c r="G155" s="144" t="s">
        <v>22</v>
      </c>
      <c r="H155" s="144" t="s">
        <v>86</v>
      </c>
      <c r="I155" s="144" t="s">
        <v>24</v>
      </c>
      <c r="J155" s="145">
        <v>6750</v>
      </c>
      <c r="K155" s="144" t="s">
        <v>1229</v>
      </c>
      <c r="L155" s="144" t="s">
        <v>98</v>
      </c>
      <c r="M155" s="144" t="s">
        <v>1230</v>
      </c>
      <c r="N155" s="144" t="s">
        <v>1231</v>
      </c>
      <c r="O155" s="146">
        <v>44529</v>
      </c>
      <c r="P155" s="146">
        <v>44530</v>
      </c>
      <c r="Q155" s="144" t="s">
        <v>29</v>
      </c>
      <c r="R155" s="20" t="s">
        <v>4055</v>
      </c>
      <c r="S155" s="20" t="s">
        <v>7190</v>
      </c>
    </row>
    <row r="156" spans="1:19" x14ac:dyDescent="0.25">
      <c r="A156" s="144" t="s">
        <v>17</v>
      </c>
      <c r="B156" s="144" t="s">
        <v>18</v>
      </c>
      <c r="C156" s="144" t="s">
        <v>274</v>
      </c>
      <c r="D156" s="144" t="s">
        <v>1691</v>
      </c>
      <c r="E156" s="144" t="s">
        <v>20</v>
      </c>
      <c r="F156" s="144" t="s">
        <v>21</v>
      </c>
      <c r="G156" s="144" t="s">
        <v>22</v>
      </c>
      <c r="H156" s="144" t="s">
        <v>86</v>
      </c>
      <c r="I156" s="144" t="s">
        <v>24</v>
      </c>
      <c r="J156" s="145">
        <v>2400</v>
      </c>
      <c r="K156" s="144" t="s">
        <v>1232</v>
      </c>
      <c r="L156" s="144" t="s">
        <v>88</v>
      </c>
      <c r="M156" s="144" t="s">
        <v>1233</v>
      </c>
      <c r="N156" s="144" t="s">
        <v>1234</v>
      </c>
      <c r="O156" s="146">
        <v>44410</v>
      </c>
      <c r="P156" s="146">
        <v>44411</v>
      </c>
      <c r="Q156" s="144" t="s">
        <v>29</v>
      </c>
      <c r="R156" s="20" t="s">
        <v>4055</v>
      </c>
      <c r="S156" s="20" t="s">
        <v>7190</v>
      </c>
    </row>
    <row r="157" spans="1:19" hidden="1" x14ac:dyDescent="0.25">
      <c r="A157" s="144" t="s">
        <v>17</v>
      </c>
      <c r="B157" s="144" t="s">
        <v>18</v>
      </c>
      <c r="C157" s="144" t="s">
        <v>197</v>
      </c>
      <c r="D157" s="144" t="s">
        <v>1691</v>
      </c>
      <c r="E157" s="144" t="s">
        <v>20</v>
      </c>
      <c r="F157" s="144" t="s">
        <v>21</v>
      </c>
      <c r="G157" s="144" t="s">
        <v>22</v>
      </c>
      <c r="H157" s="144" t="s">
        <v>86</v>
      </c>
      <c r="I157" s="144" t="s">
        <v>24</v>
      </c>
      <c r="J157" s="145">
        <v>3160</v>
      </c>
      <c r="K157" s="144" t="s">
        <v>1235</v>
      </c>
      <c r="L157" s="144" t="s">
        <v>98</v>
      </c>
      <c r="M157" s="144" t="s">
        <v>1236</v>
      </c>
      <c r="N157" s="144" t="s">
        <v>1237</v>
      </c>
      <c r="O157" s="146">
        <v>44440</v>
      </c>
      <c r="P157" s="146">
        <v>44441</v>
      </c>
      <c r="Q157" s="144" t="s">
        <v>29</v>
      </c>
      <c r="R157" s="20" t="s">
        <v>4055</v>
      </c>
      <c r="S157" s="20" t="s">
        <v>7190</v>
      </c>
    </row>
    <row r="158" spans="1:19" hidden="1" x14ac:dyDescent="0.25">
      <c r="A158" s="144" t="s">
        <v>17</v>
      </c>
      <c r="B158" s="144" t="s">
        <v>49</v>
      </c>
      <c r="C158" s="144" t="s">
        <v>1244</v>
      </c>
      <c r="D158" s="144" t="s">
        <v>1691</v>
      </c>
      <c r="E158" s="144" t="s">
        <v>20</v>
      </c>
      <c r="F158" s="144" t="s">
        <v>21</v>
      </c>
      <c r="G158" s="144" t="s">
        <v>22</v>
      </c>
      <c r="H158" s="144" t="s">
        <v>86</v>
      </c>
      <c r="I158" s="144" t="s">
        <v>24</v>
      </c>
      <c r="J158" s="145">
        <v>100</v>
      </c>
      <c r="K158" s="144" t="s">
        <v>1245</v>
      </c>
      <c r="L158" s="144" t="s">
        <v>347</v>
      </c>
      <c r="M158" s="144" t="s">
        <v>1246</v>
      </c>
      <c r="N158" s="144" t="s">
        <v>1247</v>
      </c>
      <c r="O158" s="146">
        <v>44266</v>
      </c>
      <c r="P158" s="146">
        <v>44267</v>
      </c>
      <c r="Q158" s="144" t="s">
        <v>29</v>
      </c>
      <c r="R158" s="20" t="s">
        <v>4055</v>
      </c>
      <c r="S158" s="20" t="s">
        <v>7190</v>
      </c>
    </row>
    <row r="159" spans="1:19" hidden="1" x14ac:dyDescent="0.25">
      <c r="A159" s="144" t="s">
        <v>17</v>
      </c>
      <c r="B159" s="144" t="s">
        <v>18</v>
      </c>
      <c r="C159" s="144" t="s">
        <v>377</v>
      </c>
      <c r="D159" s="144" t="s">
        <v>1691</v>
      </c>
      <c r="E159" s="144" t="s">
        <v>20</v>
      </c>
      <c r="F159" s="144" t="s">
        <v>21</v>
      </c>
      <c r="G159" s="144" t="s">
        <v>22</v>
      </c>
      <c r="H159" s="144" t="s">
        <v>86</v>
      </c>
      <c r="I159" s="144" t="s">
        <v>24</v>
      </c>
      <c r="J159" s="145">
        <v>2150</v>
      </c>
      <c r="K159" s="144" t="s">
        <v>1248</v>
      </c>
      <c r="L159" s="144" t="s">
        <v>98</v>
      </c>
      <c r="M159" s="144" t="s">
        <v>1249</v>
      </c>
      <c r="N159" s="144" t="s">
        <v>1250</v>
      </c>
      <c r="O159" s="146">
        <v>44476</v>
      </c>
      <c r="P159" s="146">
        <v>44477</v>
      </c>
      <c r="Q159" s="144" t="s">
        <v>29</v>
      </c>
      <c r="R159" s="20" t="s">
        <v>4055</v>
      </c>
      <c r="S159" s="20" t="s">
        <v>7190</v>
      </c>
    </row>
    <row r="160" spans="1:19" x14ac:dyDescent="0.25">
      <c r="A160" s="144" t="s">
        <v>17</v>
      </c>
      <c r="B160" s="144" t="s">
        <v>18</v>
      </c>
      <c r="C160" s="144" t="s">
        <v>288</v>
      </c>
      <c r="D160" s="144" t="s">
        <v>1691</v>
      </c>
      <c r="E160" s="144" t="s">
        <v>20</v>
      </c>
      <c r="F160" s="144" t="s">
        <v>21</v>
      </c>
      <c r="G160" s="144" t="s">
        <v>22</v>
      </c>
      <c r="H160" s="144" t="s">
        <v>86</v>
      </c>
      <c r="I160" s="144" t="s">
        <v>24</v>
      </c>
      <c r="J160" s="145">
        <v>1437.5</v>
      </c>
      <c r="K160" s="144" t="s">
        <v>1254</v>
      </c>
      <c r="L160" s="144" t="s">
        <v>88</v>
      </c>
      <c r="M160" s="144" t="s">
        <v>1255</v>
      </c>
      <c r="N160" s="144" t="s">
        <v>1256</v>
      </c>
      <c r="O160" s="146">
        <v>44201</v>
      </c>
      <c r="P160" s="146">
        <v>44202</v>
      </c>
      <c r="Q160" s="144" t="s">
        <v>29</v>
      </c>
      <c r="R160" s="20" t="s">
        <v>4055</v>
      </c>
      <c r="S160" s="20" t="s">
        <v>7190</v>
      </c>
    </row>
    <row r="161" spans="1:19" x14ac:dyDescent="0.25">
      <c r="A161" s="144" t="s">
        <v>17</v>
      </c>
      <c r="B161" s="144" t="s">
        <v>18</v>
      </c>
      <c r="C161" s="144" t="s">
        <v>288</v>
      </c>
      <c r="D161" s="144" t="s">
        <v>1691</v>
      </c>
      <c r="E161" s="144" t="s">
        <v>20</v>
      </c>
      <c r="F161" s="144" t="s">
        <v>21</v>
      </c>
      <c r="G161" s="144" t="s">
        <v>22</v>
      </c>
      <c r="H161" s="144" t="s">
        <v>86</v>
      </c>
      <c r="I161" s="144" t="s">
        <v>24</v>
      </c>
      <c r="J161" s="145">
        <v>182.28</v>
      </c>
      <c r="K161" s="144" t="s">
        <v>1257</v>
      </c>
      <c r="L161" s="144" t="s">
        <v>88</v>
      </c>
      <c r="M161" s="144" t="s">
        <v>1258</v>
      </c>
      <c r="N161" s="144" t="s">
        <v>1259</v>
      </c>
      <c r="O161" s="146">
        <v>44201</v>
      </c>
      <c r="P161" s="146">
        <v>44202</v>
      </c>
      <c r="Q161" s="144" t="s">
        <v>29</v>
      </c>
      <c r="R161" s="20" t="s">
        <v>4055</v>
      </c>
      <c r="S161" s="20" t="s">
        <v>7190</v>
      </c>
    </row>
    <row r="162" spans="1:19" hidden="1" x14ac:dyDescent="0.25">
      <c r="A162" s="144" t="s">
        <v>17</v>
      </c>
      <c r="B162" s="144" t="s">
        <v>18</v>
      </c>
      <c r="C162" s="144" t="s">
        <v>177</v>
      </c>
      <c r="D162" s="144" t="s">
        <v>1691</v>
      </c>
      <c r="E162" s="144" t="s">
        <v>20</v>
      </c>
      <c r="F162" s="144" t="s">
        <v>21</v>
      </c>
      <c r="G162" s="144" t="s">
        <v>22</v>
      </c>
      <c r="H162" s="144" t="s">
        <v>86</v>
      </c>
      <c r="I162" s="144" t="s">
        <v>24</v>
      </c>
      <c r="J162" s="145">
        <v>870.75</v>
      </c>
      <c r="K162" s="144" t="s">
        <v>617</v>
      </c>
      <c r="L162" s="144" t="s">
        <v>260</v>
      </c>
      <c r="M162" s="144" t="s">
        <v>1260</v>
      </c>
      <c r="N162" s="144" t="s">
        <v>1261</v>
      </c>
      <c r="O162" s="146">
        <v>44342</v>
      </c>
      <c r="P162" s="146">
        <v>44343</v>
      </c>
      <c r="Q162" s="144" t="s">
        <v>29</v>
      </c>
      <c r="R162" s="20" t="s">
        <v>4055</v>
      </c>
      <c r="S162" s="20" t="s">
        <v>7190</v>
      </c>
    </row>
    <row r="163" spans="1:19" hidden="1" x14ac:dyDescent="0.25">
      <c r="A163" s="144" t="s">
        <v>456</v>
      </c>
      <c r="B163" s="144" t="s">
        <v>20</v>
      </c>
      <c r="C163" s="144" t="s">
        <v>1133</v>
      </c>
      <c r="D163" s="144" t="s">
        <v>1691</v>
      </c>
      <c r="E163" s="144" t="s">
        <v>20</v>
      </c>
      <c r="F163" s="144" t="s">
        <v>21</v>
      </c>
      <c r="G163" s="144" t="s">
        <v>22</v>
      </c>
      <c r="H163" s="144" t="s">
        <v>86</v>
      </c>
      <c r="I163" s="144" t="s">
        <v>24</v>
      </c>
      <c r="J163" s="145">
        <v>-3960</v>
      </c>
      <c r="K163" s="144" t="s">
        <v>1298</v>
      </c>
      <c r="L163" s="144" t="s">
        <v>24</v>
      </c>
      <c r="M163" s="144" t="s">
        <v>810</v>
      </c>
      <c r="N163" s="144" t="s">
        <v>1135</v>
      </c>
      <c r="O163" s="146">
        <v>44227</v>
      </c>
      <c r="P163" s="146">
        <v>44204</v>
      </c>
      <c r="Q163" s="144" t="s">
        <v>29</v>
      </c>
      <c r="R163" s="20" t="s">
        <v>4055</v>
      </c>
      <c r="S163" s="20" t="s">
        <v>7190</v>
      </c>
    </row>
    <row r="164" spans="1:19" hidden="1" x14ac:dyDescent="0.25">
      <c r="A164" s="144" t="s">
        <v>456</v>
      </c>
      <c r="B164" s="144" t="s">
        <v>20</v>
      </c>
      <c r="C164" s="144" t="s">
        <v>1133</v>
      </c>
      <c r="D164" s="144" t="s">
        <v>1691</v>
      </c>
      <c r="E164" s="144" t="s">
        <v>20</v>
      </c>
      <c r="F164" s="144" t="s">
        <v>21</v>
      </c>
      <c r="G164" s="144" t="s">
        <v>22</v>
      </c>
      <c r="H164" s="144" t="s">
        <v>86</v>
      </c>
      <c r="I164" s="144" t="s">
        <v>24</v>
      </c>
      <c r="J164" s="145">
        <v>-2646</v>
      </c>
      <c r="K164" s="144" t="s">
        <v>1298</v>
      </c>
      <c r="L164" s="144" t="s">
        <v>24</v>
      </c>
      <c r="M164" s="144" t="s">
        <v>381</v>
      </c>
      <c r="N164" s="144" t="s">
        <v>1135</v>
      </c>
      <c r="O164" s="146">
        <v>44227</v>
      </c>
      <c r="P164" s="146">
        <v>44204</v>
      </c>
      <c r="Q164" s="144" t="s">
        <v>29</v>
      </c>
      <c r="R164" s="20" t="s">
        <v>4055</v>
      </c>
      <c r="S164" s="20" t="s">
        <v>7190</v>
      </c>
    </row>
    <row r="165" spans="1:19" hidden="1" x14ac:dyDescent="0.25">
      <c r="A165" s="144" t="s">
        <v>456</v>
      </c>
      <c r="B165" s="144" t="s">
        <v>20</v>
      </c>
      <c r="C165" s="144" t="s">
        <v>1133</v>
      </c>
      <c r="D165" s="144" t="s">
        <v>1691</v>
      </c>
      <c r="E165" s="144" t="s">
        <v>20</v>
      </c>
      <c r="F165" s="144" t="s">
        <v>21</v>
      </c>
      <c r="G165" s="144" t="s">
        <v>22</v>
      </c>
      <c r="H165" s="144" t="s">
        <v>86</v>
      </c>
      <c r="I165" s="144" t="s">
        <v>24</v>
      </c>
      <c r="J165" s="145">
        <v>-1437.5</v>
      </c>
      <c r="K165" s="144" t="s">
        <v>1298</v>
      </c>
      <c r="L165" s="144" t="s">
        <v>24</v>
      </c>
      <c r="M165" s="144" t="s">
        <v>1255</v>
      </c>
      <c r="N165" s="144" t="s">
        <v>1135</v>
      </c>
      <c r="O165" s="146">
        <v>44227</v>
      </c>
      <c r="P165" s="146">
        <v>44204</v>
      </c>
      <c r="Q165" s="144" t="s">
        <v>29</v>
      </c>
      <c r="R165" s="20" t="s">
        <v>4055</v>
      </c>
      <c r="S165" s="20" t="s">
        <v>7190</v>
      </c>
    </row>
    <row r="166" spans="1:19" hidden="1" x14ac:dyDescent="0.25">
      <c r="A166" s="144" t="s">
        <v>456</v>
      </c>
      <c r="B166" s="144" t="s">
        <v>20</v>
      </c>
      <c r="C166" s="144" t="s">
        <v>1133</v>
      </c>
      <c r="D166" s="144" t="s">
        <v>1691</v>
      </c>
      <c r="E166" s="144" t="s">
        <v>20</v>
      </c>
      <c r="F166" s="144" t="s">
        <v>21</v>
      </c>
      <c r="G166" s="144" t="s">
        <v>22</v>
      </c>
      <c r="H166" s="144" t="s">
        <v>86</v>
      </c>
      <c r="I166" s="144" t="s">
        <v>24</v>
      </c>
      <c r="J166" s="145">
        <v>-7736.39</v>
      </c>
      <c r="K166" s="144" t="s">
        <v>1298</v>
      </c>
      <c r="L166" s="144" t="s">
        <v>24</v>
      </c>
      <c r="M166" s="144" t="s">
        <v>741</v>
      </c>
      <c r="N166" s="144" t="s">
        <v>1135</v>
      </c>
      <c r="O166" s="146">
        <v>44227</v>
      </c>
      <c r="P166" s="146">
        <v>44204</v>
      </c>
      <c r="Q166" s="144" t="s">
        <v>29</v>
      </c>
      <c r="R166" s="20" t="s">
        <v>4055</v>
      </c>
      <c r="S166" s="20" t="s">
        <v>7190</v>
      </c>
    </row>
    <row r="167" spans="1:19" hidden="1" x14ac:dyDescent="0.25">
      <c r="A167" s="144" t="s">
        <v>456</v>
      </c>
      <c r="B167" s="144" t="s">
        <v>20</v>
      </c>
      <c r="C167" s="144" t="s">
        <v>1133</v>
      </c>
      <c r="D167" s="144" t="s">
        <v>1691</v>
      </c>
      <c r="E167" s="144" t="s">
        <v>20</v>
      </c>
      <c r="F167" s="144" t="s">
        <v>21</v>
      </c>
      <c r="G167" s="144" t="s">
        <v>22</v>
      </c>
      <c r="H167" s="144" t="s">
        <v>86</v>
      </c>
      <c r="I167" s="144" t="s">
        <v>24</v>
      </c>
      <c r="J167" s="145">
        <v>-6576</v>
      </c>
      <c r="K167" s="144" t="s">
        <v>1298</v>
      </c>
      <c r="L167" s="144" t="s">
        <v>24</v>
      </c>
      <c r="M167" s="144" t="s">
        <v>659</v>
      </c>
      <c r="N167" s="144" t="s">
        <v>1135</v>
      </c>
      <c r="O167" s="146">
        <v>44227</v>
      </c>
      <c r="P167" s="146">
        <v>44204</v>
      </c>
      <c r="Q167" s="144" t="s">
        <v>29</v>
      </c>
      <c r="R167" s="20" t="s">
        <v>4055</v>
      </c>
      <c r="S167" s="20" t="s">
        <v>7190</v>
      </c>
    </row>
    <row r="168" spans="1:19" hidden="1" x14ac:dyDescent="0.25">
      <c r="A168" s="144" t="s">
        <v>456</v>
      </c>
      <c r="B168" s="144" t="s">
        <v>20</v>
      </c>
      <c r="C168" s="144" t="s">
        <v>1133</v>
      </c>
      <c r="D168" s="144" t="s">
        <v>1691</v>
      </c>
      <c r="E168" s="144" t="s">
        <v>20</v>
      </c>
      <c r="F168" s="144" t="s">
        <v>21</v>
      </c>
      <c r="G168" s="144" t="s">
        <v>22</v>
      </c>
      <c r="H168" s="144" t="s">
        <v>86</v>
      </c>
      <c r="I168" s="144" t="s">
        <v>24</v>
      </c>
      <c r="J168" s="145">
        <v>-1991</v>
      </c>
      <c r="K168" s="144" t="s">
        <v>1298</v>
      </c>
      <c r="L168" s="144" t="s">
        <v>24</v>
      </c>
      <c r="M168" s="144" t="s">
        <v>479</v>
      </c>
      <c r="N168" s="144" t="s">
        <v>1135</v>
      </c>
      <c r="O168" s="146">
        <v>44227</v>
      </c>
      <c r="P168" s="146">
        <v>44204</v>
      </c>
      <c r="Q168" s="144" t="s">
        <v>29</v>
      </c>
      <c r="R168" s="20" t="s">
        <v>4055</v>
      </c>
      <c r="S168" s="20" t="s">
        <v>7190</v>
      </c>
    </row>
    <row r="169" spans="1:19" hidden="1" x14ac:dyDescent="0.25">
      <c r="A169" s="144" t="s">
        <v>456</v>
      </c>
      <c r="B169" s="144" t="s">
        <v>20</v>
      </c>
      <c r="C169" s="144" t="s">
        <v>1133</v>
      </c>
      <c r="D169" s="144" t="s">
        <v>1691</v>
      </c>
      <c r="E169" s="144" t="s">
        <v>20</v>
      </c>
      <c r="F169" s="144" t="s">
        <v>21</v>
      </c>
      <c r="G169" s="144" t="s">
        <v>22</v>
      </c>
      <c r="H169" s="144" t="s">
        <v>86</v>
      </c>
      <c r="I169" s="144" t="s">
        <v>24</v>
      </c>
      <c r="J169" s="145">
        <v>-1368</v>
      </c>
      <c r="K169" s="144" t="s">
        <v>1298</v>
      </c>
      <c r="L169" s="144" t="s">
        <v>24</v>
      </c>
      <c r="M169" s="144" t="s">
        <v>744</v>
      </c>
      <c r="N169" s="144" t="s">
        <v>1135</v>
      </c>
      <c r="O169" s="146">
        <v>44227</v>
      </c>
      <c r="P169" s="146">
        <v>44204</v>
      </c>
      <c r="Q169" s="144" t="s">
        <v>29</v>
      </c>
      <c r="R169" s="20" t="s">
        <v>4055</v>
      </c>
      <c r="S169" s="20" t="s">
        <v>7190</v>
      </c>
    </row>
    <row r="170" spans="1:19" hidden="1" x14ac:dyDescent="0.25">
      <c r="A170" s="144" t="s">
        <v>456</v>
      </c>
      <c r="B170" s="144" t="s">
        <v>20</v>
      </c>
      <c r="C170" s="144" t="s">
        <v>1133</v>
      </c>
      <c r="D170" s="144" t="s">
        <v>1691</v>
      </c>
      <c r="E170" s="144" t="s">
        <v>20</v>
      </c>
      <c r="F170" s="144" t="s">
        <v>21</v>
      </c>
      <c r="G170" s="144" t="s">
        <v>22</v>
      </c>
      <c r="H170" s="144" t="s">
        <v>86</v>
      </c>
      <c r="I170" s="144" t="s">
        <v>24</v>
      </c>
      <c r="J170" s="145">
        <v>-1550</v>
      </c>
      <c r="K170" s="144" t="s">
        <v>1298</v>
      </c>
      <c r="L170" s="144" t="s">
        <v>24</v>
      </c>
      <c r="M170" s="144" t="s">
        <v>583</v>
      </c>
      <c r="N170" s="144" t="s">
        <v>1135</v>
      </c>
      <c r="O170" s="146">
        <v>44227</v>
      </c>
      <c r="P170" s="146">
        <v>44204</v>
      </c>
      <c r="Q170" s="144" t="s">
        <v>29</v>
      </c>
      <c r="R170" s="20" t="s">
        <v>4055</v>
      </c>
      <c r="S170" s="20" t="s">
        <v>7190</v>
      </c>
    </row>
    <row r="171" spans="1:19" hidden="1" x14ac:dyDescent="0.25">
      <c r="A171" s="144" t="s">
        <v>456</v>
      </c>
      <c r="B171" s="144" t="s">
        <v>20</v>
      </c>
      <c r="C171" s="144" t="s">
        <v>1133</v>
      </c>
      <c r="D171" s="144" t="s">
        <v>1691</v>
      </c>
      <c r="E171" s="144" t="s">
        <v>20</v>
      </c>
      <c r="F171" s="144" t="s">
        <v>21</v>
      </c>
      <c r="G171" s="144" t="s">
        <v>22</v>
      </c>
      <c r="H171" s="144" t="s">
        <v>86</v>
      </c>
      <c r="I171" s="144" t="s">
        <v>24</v>
      </c>
      <c r="J171" s="145">
        <v>-182.28</v>
      </c>
      <c r="K171" s="144" t="s">
        <v>1298</v>
      </c>
      <c r="L171" s="144" t="s">
        <v>24</v>
      </c>
      <c r="M171" s="144" t="s">
        <v>1258</v>
      </c>
      <c r="N171" s="144" t="s">
        <v>1135</v>
      </c>
      <c r="O171" s="146">
        <v>44227</v>
      </c>
      <c r="P171" s="146">
        <v>44204</v>
      </c>
      <c r="Q171" s="144" t="s">
        <v>29</v>
      </c>
      <c r="R171" s="20" t="s">
        <v>4055</v>
      </c>
      <c r="S171" s="20" t="s">
        <v>7190</v>
      </c>
    </row>
    <row r="172" spans="1:19" hidden="1" x14ac:dyDescent="0.25">
      <c r="A172" s="144" t="s">
        <v>17</v>
      </c>
      <c r="B172" s="144" t="s">
        <v>18</v>
      </c>
      <c r="C172" s="144" t="s">
        <v>300</v>
      </c>
      <c r="D172" s="144" t="s">
        <v>1691</v>
      </c>
      <c r="E172" s="144" t="s">
        <v>20</v>
      </c>
      <c r="F172" s="144" t="s">
        <v>21</v>
      </c>
      <c r="G172" s="144" t="s">
        <v>22</v>
      </c>
      <c r="H172" s="144" t="s">
        <v>86</v>
      </c>
      <c r="I172" s="144" t="s">
        <v>24</v>
      </c>
      <c r="J172" s="145">
        <v>225.75</v>
      </c>
      <c r="K172" s="144" t="s">
        <v>617</v>
      </c>
      <c r="L172" s="144" t="s">
        <v>260</v>
      </c>
      <c r="M172" s="144" t="s">
        <v>1329</v>
      </c>
      <c r="N172" s="144" t="s">
        <v>1330</v>
      </c>
      <c r="O172" s="146">
        <v>44358</v>
      </c>
      <c r="P172" s="146">
        <v>44361</v>
      </c>
      <c r="Q172" s="144" t="s">
        <v>29</v>
      </c>
      <c r="R172" s="20" t="s">
        <v>4055</v>
      </c>
      <c r="S172" s="20" t="s">
        <v>7190</v>
      </c>
    </row>
    <row r="173" spans="1:19" hidden="1" x14ac:dyDescent="0.25">
      <c r="A173" s="144" t="s">
        <v>17</v>
      </c>
      <c r="B173" s="144" t="s">
        <v>18</v>
      </c>
      <c r="C173" s="144" t="s">
        <v>1179</v>
      </c>
      <c r="D173" s="144" t="s">
        <v>1691</v>
      </c>
      <c r="E173" s="144" t="s">
        <v>20</v>
      </c>
      <c r="F173" s="144" t="s">
        <v>21</v>
      </c>
      <c r="G173" s="144" t="s">
        <v>22</v>
      </c>
      <c r="H173" s="144" t="s">
        <v>86</v>
      </c>
      <c r="I173" s="144" t="s">
        <v>24</v>
      </c>
      <c r="J173" s="145">
        <v>1876.07</v>
      </c>
      <c r="K173" s="144" t="s">
        <v>126</v>
      </c>
      <c r="L173" s="144" t="s">
        <v>110</v>
      </c>
      <c r="M173" s="144" t="s">
        <v>1335</v>
      </c>
      <c r="N173" s="144" t="s">
        <v>1336</v>
      </c>
      <c r="O173" s="146">
        <v>44463</v>
      </c>
      <c r="P173" s="146">
        <v>44466</v>
      </c>
      <c r="Q173" s="144" t="s">
        <v>29</v>
      </c>
      <c r="R173" s="20" t="s">
        <v>4055</v>
      </c>
      <c r="S173" s="20" t="s">
        <v>7190</v>
      </c>
    </row>
    <row r="174" spans="1:19" hidden="1" x14ac:dyDescent="0.25">
      <c r="A174" s="144" t="s">
        <v>17</v>
      </c>
      <c r="B174" s="144" t="s">
        <v>18</v>
      </c>
      <c r="C174" s="144" t="s">
        <v>108</v>
      </c>
      <c r="D174" s="144" t="s">
        <v>1691</v>
      </c>
      <c r="E174" s="144" t="s">
        <v>20</v>
      </c>
      <c r="F174" s="144" t="s">
        <v>21</v>
      </c>
      <c r="G174" s="144" t="s">
        <v>22</v>
      </c>
      <c r="H174" s="144" t="s">
        <v>86</v>
      </c>
      <c r="I174" s="144" t="s">
        <v>24</v>
      </c>
      <c r="J174" s="145">
        <v>652.75</v>
      </c>
      <c r="K174" s="144" t="s">
        <v>1337</v>
      </c>
      <c r="L174" s="144" t="s">
        <v>260</v>
      </c>
      <c r="M174" s="144" t="s">
        <v>1338</v>
      </c>
      <c r="N174" s="144" t="s">
        <v>1339</v>
      </c>
      <c r="O174" s="146">
        <v>44467</v>
      </c>
      <c r="P174" s="146">
        <v>44468</v>
      </c>
      <c r="Q174" s="144" t="s">
        <v>29</v>
      </c>
      <c r="R174" s="20" t="s">
        <v>4055</v>
      </c>
      <c r="S174" s="20" t="s">
        <v>7190</v>
      </c>
    </row>
    <row r="175" spans="1:19" x14ac:dyDescent="0.25">
      <c r="A175" s="144" t="s">
        <v>17</v>
      </c>
      <c r="B175" s="144" t="s">
        <v>18</v>
      </c>
      <c r="C175" s="144" t="s">
        <v>634</v>
      </c>
      <c r="D175" s="144" t="s">
        <v>1691</v>
      </c>
      <c r="E175" s="144" t="s">
        <v>20</v>
      </c>
      <c r="F175" s="144" t="s">
        <v>21</v>
      </c>
      <c r="G175" s="144" t="s">
        <v>22</v>
      </c>
      <c r="H175" s="144" t="s">
        <v>86</v>
      </c>
      <c r="I175" s="144" t="s">
        <v>24</v>
      </c>
      <c r="J175" s="145">
        <v>2437.5</v>
      </c>
      <c r="K175" s="144" t="s">
        <v>1340</v>
      </c>
      <c r="L175" s="144" t="s">
        <v>88</v>
      </c>
      <c r="M175" s="144" t="s">
        <v>1341</v>
      </c>
      <c r="N175" s="144" t="s">
        <v>1342</v>
      </c>
      <c r="O175" s="146">
        <v>44522</v>
      </c>
      <c r="P175" s="146">
        <v>44523</v>
      </c>
      <c r="Q175" s="144" t="s">
        <v>29</v>
      </c>
      <c r="R175" s="20" t="s">
        <v>4055</v>
      </c>
      <c r="S175" s="20" t="s">
        <v>7190</v>
      </c>
    </row>
    <row r="176" spans="1:19" hidden="1" x14ac:dyDescent="0.25">
      <c r="A176" s="144" t="s">
        <v>893</v>
      </c>
      <c r="B176" s="144" t="s">
        <v>49</v>
      </c>
      <c r="C176" s="144" t="s">
        <v>1364</v>
      </c>
      <c r="D176" s="144" t="s">
        <v>1691</v>
      </c>
      <c r="E176" s="144" t="s">
        <v>20</v>
      </c>
      <c r="F176" s="144" t="s">
        <v>21</v>
      </c>
      <c r="G176" s="144" t="s">
        <v>22</v>
      </c>
      <c r="H176" s="144" t="s">
        <v>86</v>
      </c>
      <c r="I176" s="144" t="s">
        <v>24</v>
      </c>
      <c r="J176" s="145">
        <v>29.58</v>
      </c>
      <c r="K176" s="144" t="s">
        <v>1288</v>
      </c>
      <c r="L176" s="144" t="s">
        <v>24</v>
      </c>
      <c r="M176" s="144" t="s">
        <v>1365</v>
      </c>
      <c r="N176" s="144" t="s">
        <v>1364</v>
      </c>
      <c r="O176" s="146">
        <v>44377</v>
      </c>
      <c r="P176" s="146">
        <v>44377</v>
      </c>
      <c r="Q176" s="144" t="s">
        <v>29</v>
      </c>
      <c r="R176" s="20" t="s">
        <v>4055</v>
      </c>
      <c r="S176" s="20" t="s">
        <v>7190</v>
      </c>
    </row>
    <row r="177" spans="1:19" hidden="1" x14ac:dyDescent="0.25">
      <c r="A177" s="144" t="s">
        <v>893</v>
      </c>
      <c r="B177" s="144" t="s">
        <v>49</v>
      </c>
      <c r="C177" s="144" t="s">
        <v>1364</v>
      </c>
      <c r="D177" s="144" t="s">
        <v>1691</v>
      </c>
      <c r="E177" s="144" t="s">
        <v>20</v>
      </c>
      <c r="F177" s="144" t="s">
        <v>21</v>
      </c>
      <c r="G177" s="144" t="s">
        <v>22</v>
      </c>
      <c r="H177" s="144" t="s">
        <v>86</v>
      </c>
      <c r="I177" s="144" t="s">
        <v>24</v>
      </c>
      <c r="J177" s="145">
        <v>64.98</v>
      </c>
      <c r="K177" s="144" t="s">
        <v>1288</v>
      </c>
      <c r="L177" s="144" t="s">
        <v>24</v>
      </c>
      <c r="M177" s="144" t="s">
        <v>1365</v>
      </c>
      <c r="N177" s="144" t="s">
        <v>1364</v>
      </c>
      <c r="O177" s="146">
        <v>44377</v>
      </c>
      <c r="P177" s="146">
        <v>44377</v>
      </c>
      <c r="Q177" s="144" t="s">
        <v>29</v>
      </c>
      <c r="R177" s="20" t="s">
        <v>4055</v>
      </c>
      <c r="S177" s="20" t="s">
        <v>7190</v>
      </c>
    </row>
    <row r="178" spans="1:19" hidden="1" x14ac:dyDescent="0.25">
      <c r="A178" s="144" t="s">
        <v>893</v>
      </c>
      <c r="B178" s="144" t="s">
        <v>49</v>
      </c>
      <c r="C178" s="144" t="s">
        <v>1364</v>
      </c>
      <c r="D178" s="144" t="s">
        <v>1691</v>
      </c>
      <c r="E178" s="144" t="s">
        <v>20</v>
      </c>
      <c r="F178" s="144" t="s">
        <v>21</v>
      </c>
      <c r="G178" s="144" t="s">
        <v>22</v>
      </c>
      <c r="H178" s="144" t="s">
        <v>86</v>
      </c>
      <c r="I178" s="144" t="s">
        <v>24</v>
      </c>
      <c r="J178" s="145">
        <v>27.64</v>
      </c>
      <c r="K178" s="144" t="s">
        <v>1288</v>
      </c>
      <c r="L178" s="144" t="s">
        <v>24</v>
      </c>
      <c r="M178" s="144" t="s">
        <v>1365</v>
      </c>
      <c r="N178" s="144" t="s">
        <v>1364</v>
      </c>
      <c r="O178" s="146">
        <v>44377</v>
      </c>
      <c r="P178" s="146">
        <v>44377</v>
      </c>
      <c r="Q178" s="144" t="s">
        <v>29</v>
      </c>
      <c r="R178" s="20" t="s">
        <v>4055</v>
      </c>
      <c r="S178" s="20" t="s">
        <v>7190</v>
      </c>
    </row>
    <row r="179" spans="1:19" hidden="1" x14ac:dyDescent="0.25">
      <c r="A179" s="144" t="s">
        <v>893</v>
      </c>
      <c r="B179" s="144" t="s">
        <v>49</v>
      </c>
      <c r="C179" s="144" t="s">
        <v>1364</v>
      </c>
      <c r="D179" s="144" t="s">
        <v>1691</v>
      </c>
      <c r="E179" s="144" t="s">
        <v>20</v>
      </c>
      <c r="F179" s="144" t="s">
        <v>21</v>
      </c>
      <c r="G179" s="144" t="s">
        <v>22</v>
      </c>
      <c r="H179" s="144" t="s">
        <v>86</v>
      </c>
      <c r="I179" s="144" t="s">
        <v>24</v>
      </c>
      <c r="J179" s="145">
        <v>27.36</v>
      </c>
      <c r="K179" s="144" t="s">
        <v>1288</v>
      </c>
      <c r="L179" s="144" t="s">
        <v>24</v>
      </c>
      <c r="M179" s="144" t="s">
        <v>1365</v>
      </c>
      <c r="N179" s="144" t="s">
        <v>1364</v>
      </c>
      <c r="O179" s="146">
        <v>44377</v>
      </c>
      <c r="P179" s="146">
        <v>44377</v>
      </c>
      <c r="Q179" s="144" t="s">
        <v>29</v>
      </c>
      <c r="R179" s="20" t="s">
        <v>4055</v>
      </c>
      <c r="S179" s="20" t="s">
        <v>7190</v>
      </c>
    </row>
    <row r="180" spans="1:19" hidden="1" x14ac:dyDescent="0.25">
      <c r="A180" s="144" t="s">
        <v>893</v>
      </c>
      <c r="B180" s="144" t="s">
        <v>49</v>
      </c>
      <c r="C180" s="144" t="s">
        <v>1364</v>
      </c>
      <c r="D180" s="144" t="s">
        <v>1691</v>
      </c>
      <c r="E180" s="144" t="s">
        <v>20</v>
      </c>
      <c r="F180" s="144" t="s">
        <v>21</v>
      </c>
      <c r="G180" s="144" t="s">
        <v>22</v>
      </c>
      <c r="H180" s="144" t="s">
        <v>86</v>
      </c>
      <c r="I180" s="144" t="s">
        <v>24</v>
      </c>
      <c r="J180" s="145">
        <v>75.930000000000007</v>
      </c>
      <c r="K180" s="144" t="s">
        <v>1288</v>
      </c>
      <c r="L180" s="144" t="s">
        <v>24</v>
      </c>
      <c r="M180" s="144" t="s">
        <v>1365</v>
      </c>
      <c r="N180" s="144" t="s">
        <v>1364</v>
      </c>
      <c r="O180" s="146">
        <v>44377</v>
      </c>
      <c r="P180" s="146">
        <v>44377</v>
      </c>
      <c r="Q180" s="144" t="s">
        <v>29</v>
      </c>
      <c r="R180" s="20" t="s">
        <v>4055</v>
      </c>
      <c r="S180" s="20" t="s">
        <v>7190</v>
      </c>
    </row>
    <row r="181" spans="1:19" hidden="1" x14ac:dyDescent="0.25">
      <c r="A181" s="144" t="s">
        <v>455</v>
      </c>
      <c r="B181" s="144" t="s">
        <v>20</v>
      </c>
      <c r="C181" s="144" t="s">
        <v>958</v>
      </c>
      <c r="D181" s="144" t="s">
        <v>1691</v>
      </c>
      <c r="E181" s="144" t="s">
        <v>20</v>
      </c>
      <c r="F181" s="144" t="s">
        <v>21</v>
      </c>
      <c r="G181" s="144" t="s">
        <v>22</v>
      </c>
      <c r="H181" s="144" t="s">
        <v>86</v>
      </c>
      <c r="I181" s="144" t="s">
        <v>24</v>
      </c>
      <c r="J181" s="145">
        <v>757.6</v>
      </c>
      <c r="K181" s="144" t="s">
        <v>955</v>
      </c>
      <c r="L181" s="144" t="s">
        <v>24</v>
      </c>
      <c r="M181" s="144" t="s">
        <v>1014</v>
      </c>
      <c r="N181" s="144" t="s">
        <v>958</v>
      </c>
      <c r="O181" s="146">
        <v>44377</v>
      </c>
      <c r="P181" s="146">
        <v>44379</v>
      </c>
      <c r="Q181" s="144" t="s">
        <v>29</v>
      </c>
      <c r="R181" s="20" t="s">
        <v>4055</v>
      </c>
      <c r="S181" s="20" t="s">
        <v>7190</v>
      </c>
    </row>
    <row r="182" spans="1:19" hidden="1" x14ac:dyDescent="0.25">
      <c r="A182" s="144" t="s">
        <v>455</v>
      </c>
      <c r="B182" s="144" t="s">
        <v>20</v>
      </c>
      <c r="C182" s="144" t="s">
        <v>958</v>
      </c>
      <c r="D182" s="144" t="s">
        <v>1691</v>
      </c>
      <c r="E182" s="144" t="s">
        <v>20</v>
      </c>
      <c r="F182" s="144" t="s">
        <v>21</v>
      </c>
      <c r="G182" s="144" t="s">
        <v>22</v>
      </c>
      <c r="H182" s="144" t="s">
        <v>86</v>
      </c>
      <c r="I182" s="144" t="s">
        <v>24</v>
      </c>
      <c r="J182" s="145">
        <v>500</v>
      </c>
      <c r="K182" s="144" t="s">
        <v>955</v>
      </c>
      <c r="L182" s="144" t="s">
        <v>24</v>
      </c>
      <c r="M182" s="144" t="s">
        <v>957</v>
      </c>
      <c r="N182" s="144" t="s">
        <v>958</v>
      </c>
      <c r="O182" s="146">
        <v>44377</v>
      </c>
      <c r="P182" s="146">
        <v>44379</v>
      </c>
      <c r="Q182" s="144" t="s">
        <v>29</v>
      </c>
      <c r="R182" s="20" t="s">
        <v>4055</v>
      </c>
      <c r="S182" s="20" t="s">
        <v>7190</v>
      </c>
    </row>
    <row r="183" spans="1:19" hidden="1" x14ac:dyDescent="0.25">
      <c r="A183" s="144" t="s">
        <v>455</v>
      </c>
      <c r="B183" s="144" t="s">
        <v>20</v>
      </c>
      <c r="C183" s="144" t="s">
        <v>958</v>
      </c>
      <c r="D183" s="144" t="s">
        <v>1691</v>
      </c>
      <c r="E183" s="144" t="s">
        <v>20</v>
      </c>
      <c r="F183" s="144" t="s">
        <v>21</v>
      </c>
      <c r="G183" s="144" t="s">
        <v>22</v>
      </c>
      <c r="H183" s="144" t="s">
        <v>86</v>
      </c>
      <c r="I183" s="144" t="s">
        <v>24</v>
      </c>
      <c r="J183" s="145">
        <v>568.20000000000005</v>
      </c>
      <c r="K183" s="144" t="s">
        <v>955</v>
      </c>
      <c r="L183" s="144" t="s">
        <v>24</v>
      </c>
      <c r="M183" s="144" t="s">
        <v>1110</v>
      </c>
      <c r="N183" s="144" t="s">
        <v>958</v>
      </c>
      <c r="O183" s="146">
        <v>44377</v>
      </c>
      <c r="P183" s="146">
        <v>44379</v>
      </c>
      <c r="Q183" s="144" t="s">
        <v>29</v>
      </c>
      <c r="R183" s="20" t="s">
        <v>4055</v>
      </c>
      <c r="S183" s="20" t="s">
        <v>7190</v>
      </c>
    </row>
    <row r="184" spans="1:19" hidden="1" x14ac:dyDescent="0.25">
      <c r="A184" s="144" t="s">
        <v>455</v>
      </c>
      <c r="B184" s="144" t="s">
        <v>20</v>
      </c>
      <c r="C184" s="144" t="s">
        <v>958</v>
      </c>
      <c r="D184" s="144" t="s">
        <v>1691</v>
      </c>
      <c r="E184" s="144" t="s">
        <v>20</v>
      </c>
      <c r="F184" s="144" t="s">
        <v>21</v>
      </c>
      <c r="G184" s="144" t="s">
        <v>22</v>
      </c>
      <c r="H184" s="144" t="s">
        <v>86</v>
      </c>
      <c r="I184" s="144" t="s">
        <v>24</v>
      </c>
      <c r="J184" s="145">
        <v>1231.0999999999999</v>
      </c>
      <c r="K184" s="144" t="s">
        <v>955</v>
      </c>
      <c r="L184" s="144" t="s">
        <v>24</v>
      </c>
      <c r="M184" s="144" t="s">
        <v>1003</v>
      </c>
      <c r="N184" s="144" t="s">
        <v>958</v>
      </c>
      <c r="O184" s="146">
        <v>44377</v>
      </c>
      <c r="P184" s="146">
        <v>44379</v>
      </c>
      <c r="Q184" s="144" t="s">
        <v>29</v>
      </c>
      <c r="R184" s="20" t="s">
        <v>4055</v>
      </c>
      <c r="S184" s="20" t="s">
        <v>7190</v>
      </c>
    </row>
    <row r="185" spans="1:19" hidden="1" x14ac:dyDescent="0.25">
      <c r="A185" s="144" t="s">
        <v>456</v>
      </c>
      <c r="B185" s="144" t="s">
        <v>20</v>
      </c>
      <c r="C185" s="144" t="s">
        <v>974</v>
      </c>
      <c r="D185" s="144" t="s">
        <v>1691</v>
      </c>
      <c r="E185" s="144" t="s">
        <v>20</v>
      </c>
      <c r="F185" s="144" t="s">
        <v>21</v>
      </c>
      <c r="G185" s="144" t="s">
        <v>22</v>
      </c>
      <c r="H185" s="144" t="s">
        <v>86</v>
      </c>
      <c r="I185" s="144" t="s">
        <v>24</v>
      </c>
      <c r="J185" s="145">
        <v>1687.5</v>
      </c>
      <c r="K185" s="144" t="s">
        <v>1370</v>
      </c>
      <c r="L185" s="144" t="s">
        <v>24</v>
      </c>
      <c r="M185" s="144" t="s">
        <v>1219</v>
      </c>
      <c r="N185" s="144" t="s">
        <v>974</v>
      </c>
      <c r="O185" s="146">
        <v>44530</v>
      </c>
      <c r="P185" s="146">
        <v>44536</v>
      </c>
      <c r="Q185" s="144" t="s">
        <v>29</v>
      </c>
      <c r="R185" s="20" t="s">
        <v>4055</v>
      </c>
      <c r="S185" s="20" t="s">
        <v>7190</v>
      </c>
    </row>
    <row r="186" spans="1:19" hidden="1" x14ac:dyDescent="0.25">
      <c r="A186" s="144" t="s">
        <v>456</v>
      </c>
      <c r="B186" s="144" t="s">
        <v>20</v>
      </c>
      <c r="C186" s="144" t="s">
        <v>974</v>
      </c>
      <c r="D186" s="144" t="s">
        <v>1691</v>
      </c>
      <c r="E186" s="144" t="s">
        <v>20</v>
      </c>
      <c r="F186" s="144" t="s">
        <v>21</v>
      </c>
      <c r="G186" s="144" t="s">
        <v>22</v>
      </c>
      <c r="H186" s="144" t="s">
        <v>86</v>
      </c>
      <c r="I186" s="144" t="s">
        <v>24</v>
      </c>
      <c r="J186" s="145">
        <v>8910</v>
      </c>
      <c r="K186" s="144" t="s">
        <v>1370</v>
      </c>
      <c r="L186" s="144" t="s">
        <v>24</v>
      </c>
      <c r="M186" s="144" t="s">
        <v>842</v>
      </c>
      <c r="N186" s="144" t="s">
        <v>974</v>
      </c>
      <c r="O186" s="146">
        <v>44530</v>
      </c>
      <c r="P186" s="146">
        <v>44536</v>
      </c>
      <c r="Q186" s="144" t="s">
        <v>29</v>
      </c>
      <c r="R186" s="20" t="s">
        <v>4055</v>
      </c>
      <c r="S186" s="20" t="s">
        <v>7190</v>
      </c>
    </row>
    <row r="187" spans="1:19" hidden="1" x14ac:dyDescent="0.25">
      <c r="A187" s="144" t="s">
        <v>456</v>
      </c>
      <c r="B187" s="144" t="s">
        <v>20</v>
      </c>
      <c r="C187" s="144" t="s">
        <v>975</v>
      </c>
      <c r="D187" s="144" t="s">
        <v>1691</v>
      </c>
      <c r="E187" s="144" t="s">
        <v>20</v>
      </c>
      <c r="F187" s="144" t="s">
        <v>21</v>
      </c>
      <c r="G187" s="144" t="s">
        <v>22</v>
      </c>
      <c r="H187" s="144" t="s">
        <v>86</v>
      </c>
      <c r="I187" s="144" t="s">
        <v>24</v>
      </c>
      <c r="J187" s="145">
        <v>-1687.5</v>
      </c>
      <c r="K187" s="144" t="s">
        <v>1370</v>
      </c>
      <c r="L187" s="144" t="s">
        <v>24</v>
      </c>
      <c r="M187" s="144" t="s">
        <v>1219</v>
      </c>
      <c r="N187" s="144" t="s">
        <v>974</v>
      </c>
      <c r="O187" s="146">
        <v>44561</v>
      </c>
      <c r="P187" s="146">
        <v>44536</v>
      </c>
      <c r="Q187" s="144" t="s">
        <v>29</v>
      </c>
      <c r="R187" s="20" t="s">
        <v>4055</v>
      </c>
      <c r="S187" s="20" t="s">
        <v>7190</v>
      </c>
    </row>
    <row r="188" spans="1:19" hidden="1" x14ac:dyDescent="0.25">
      <c r="A188" s="144" t="s">
        <v>456</v>
      </c>
      <c r="B188" s="144" t="s">
        <v>20</v>
      </c>
      <c r="C188" s="144" t="s">
        <v>975</v>
      </c>
      <c r="D188" s="144" t="s">
        <v>1691</v>
      </c>
      <c r="E188" s="144" t="s">
        <v>20</v>
      </c>
      <c r="F188" s="144" t="s">
        <v>21</v>
      </c>
      <c r="G188" s="144" t="s">
        <v>22</v>
      </c>
      <c r="H188" s="144" t="s">
        <v>86</v>
      </c>
      <c r="I188" s="144" t="s">
        <v>24</v>
      </c>
      <c r="J188" s="145">
        <v>-8910</v>
      </c>
      <c r="K188" s="144" t="s">
        <v>1370</v>
      </c>
      <c r="L188" s="144" t="s">
        <v>24</v>
      </c>
      <c r="M188" s="144" t="s">
        <v>842</v>
      </c>
      <c r="N188" s="144" t="s">
        <v>974</v>
      </c>
      <c r="O188" s="146">
        <v>44561</v>
      </c>
      <c r="P188" s="146">
        <v>44536</v>
      </c>
      <c r="Q188" s="144" t="s">
        <v>29</v>
      </c>
      <c r="R188" s="20" t="s">
        <v>4055</v>
      </c>
      <c r="S188" s="20" t="s">
        <v>7190</v>
      </c>
    </row>
    <row r="189" spans="1:19" hidden="1" x14ac:dyDescent="0.25">
      <c r="A189" s="144" t="s">
        <v>456</v>
      </c>
      <c r="B189" s="144" t="s">
        <v>20</v>
      </c>
      <c r="C189" s="144" t="s">
        <v>978</v>
      </c>
      <c r="D189" s="144" t="s">
        <v>1691</v>
      </c>
      <c r="E189" s="144" t="s">
        <v>20</v>
      </c>
      <c r="F189" s="144" t="s">
        <v>21</v>
      </c>
      <c r="G189" s="144" t="s">
        <v>22</v>
      </c>
      <c r="H189" s="144" t="s">
        <v>86</v>
      </c>
      <c r="I189" s="144" t="s">
        <v>24</v>
      </c>
      <c r="J189" s="145">
        <v>213</v>
      </c>
      <c r="K189" s="144" t="s">
        <v>1408</v>
      </c>
      <c r="L189" s="144" t="s">
        <v>24</v>
      </c>
      <c r="M189" s="144" t="s">
        <v>348</v>
      </c>
      <c r="N189" s="144" t="s">
        <v>978</v>
      </c>
      <c r="O189" s="146">
        <v>44439</v>
      </c>
      <c r="P189" s="146">
        <v>44448</v>
      </c>
      <c r="Q189" s="144" t="s">
        <v>29</v>
      </c>
      <c r="R189" s="20" t="s">
        <v>4055</v>
      </c>
      <c r="S189" s="20" t="s">
        <v>7190</v>
      </c>
    </row>
    <row r="190" spans="1:19" hidden="1" x14ac:dyDescent="0.25">
      <c r="A190" s="144" t="s">
        <v>456</v>
      </c>
      <c r="B190" s="144" t="s">
        <v>20</v>
      </c>
      <c r="C190" s="144" t="s">
        <v>979</v>
      </c>
      <c r="D190" s="144" t="s">
        <v>1691</v>
      </c>
      <c r="E190" s="144" t="s">
        <v>20</v>
      </c>
      <c r="F190" s="144" t="s">
        <v>21</v>
      </c>
      <c r="G190" s="144" t="s">
        <v>22</v>
      </c>
      <c r="H190" s="144" t="s">
        <v>86</v>
      </c>
      <c r="I190" s="144" t="s">
        <v>24</v>
      </c>
      <c r="J190" s="145">
        <v>-213</v>
      </c>
      <c r="K190" s="144" t="s">
        <v>1408</v>
      </c>
      <c r="L190" s="144" t="s">
        <v>24</v>
      </c>
      <c r="M190" s="144" t="s">
        <v>348</v>
      </c>
      <c r="N190" s="144" t="s">
        <v>978</v>
      </c>
      <c r="O190" s="146">
        <v>44469</v>
      </c>
      <c r="P190" s="146">
        <v>44448</v>
      </c>
      <c r="Q190" s="144" t="s">
        <v>29</v>
      </c>
      <c r="R190" s="20" t="s">
        <v>4055</v>
      </c>
      <c r="S190" s="20" t="s">
        <v>7190</v>
      </c>
    </row>
    <row r="191" spans="1:19" hidden="1" x14ac:dyDescent="0.25">
      <c r="A191" s="144" t="s">
        <v>456</v>
      </c>
      <c r="B191" s="144" t="s">
        <v>20</v>
      </c>
      <c r="C191" s="144" t="s">
        <v>1381</v>
      </c>
      <c r="D191" s="144" t="s">
        <v>1691</v>
      </c>
      <c r="E191" s="144" t="s">
        <v>20</v>
      </c>
      <c r="F191" s="144" t="s">
        <v>21</v>
      </c>
      <c r="G191" s="144" t="s">
        <v>22</v>
      </c>
      <c r="H191" s="144" t="s">
        <v>86</v>
      </c>
      <c r="I191" s="144" t="s">
        <v>24</v>
      </c>
      <c r="J191" s="145">
        <v>-3937.5</v>
      </c>
      <c r="K191" s="144" t="s">
        <v>1370</v>
      </c>
      <c r="L191" s="144" t="s">
        <v>24</v>
      </c>
      <c r="M191" s="144" t="s">
        <v>1168</v>
      </c>
      <c r="N191" s="144" t="s">
        <v>1382</v>
      </c>
      <c r="O191" s="146">
        <v>44530</v>
      </c>
      <c r="P191" s="146">
        <v>44504</v>
      </c>
      <c r="Q191" s="144" t="s">
        <v>29</v>
      </c>
      <c r="R191" s="20" t="s">
        <v>4055</v>
      </c>
      <c r="S191" s="20" t="s">
        <v>7190</v>
      </c>
    </row>
    <row r="192" spans="1:19" hidden="1" x14ac:dyDescent="0.25">
      <c r="A192" s="144" t="s">
        <v>456</v>
      </c>
      <c r="B192" s="144" t="s">
        <v>20</v>
      </c>
      <c r="C192" s="144" t="s">
        <v>1381</v>
      </c>
      <c r="D192" s="144" t="s">
        <v>1691</v>
      </c>
      <c r="E192" s="144" t="s">
        <v>20</v>
      </c>
      <c r="F192" s="144" t="s">
        <v>21</v>
      </c>
      <c r="G192" s="144" t="s">
        <v>22</v>
      </c>
      <c r="H192" s="144" t="s">
        <v>86</v>
      </c>
      <c r="I192" s="144" t="s">
        <v>24</v>
      </c>
      <c r="J192" s="145">
        <v>-1875</v>
      </c>
      <c r="K192" s="144" t="s">
        <v>1370</v>
      </c>
      <c r="L192" s="144" t="s">
        <v>24</v>
      </c>
      <c r="M192" s="144" t="s">
        <v>1075</v>
      </c>
      <c r="N192" s="144" t="s">
        <v>1382</v>
      </c>
      <c r="O192" s="146">
        <v>44530</v>
      </c>
      <c r="P192" s="146">
        <v>44504</v>
      </c>
      <c r="Q192" s="144" t="s">
        <v>29</v>
      </c>
      <c r="R192" s="20" t="s">
        <v>4055</v>
      </c>
      <c r="S192" s="20" t="s">
        <v>7190</v>
      </c>
    </row>
    <row r="193" spans="1:19" hidden="1" x14ac:dyDescent="0.25">
      <c r="A193" s="144" t="s">
        <v>456</v>
      </c>
      <c r="B193" s="144" t="s">
        <v>20</v>
      </c>
      <c r="C193" s="144" t="s">
        <v>1381</v>
      </c>
      <c r="D193" s="144" t="s">
        <v>1691</v>
      </c>
      <c r="E193" s="144" t="s">
        <v>20</v>
      </c>
      <c r="F193" s="144" t="s">
        <v>21</v>
      </c>
      <c r="G193" s="144" t="s">
        <v>22</v>
      </c>
      <c r="H193" s="144" t="s">
        <v>86</v>
      </c>
      <c r="I193" s="144" t="s">
        <v>24</v>
      </c>
      <c r="J193" s="145">
        <v>-11713.68</v>
      </c>
      <c r="K193" s="144" t="s">
        <v>1370</v>
      </c>
      <c r="L193" s="144" t="s">
        <v>24</v>
      </c>
      <c r="M193" s="144" t="s">
        <v>1174</v>
      </c>
      <c r="N193" s="144" t="s">
        <v>1382</v>
      </c>
      <c r="O193" s="146">
        <v>44530</v>
      </c>
      <c r="P193" s="146">
        <v>44504</v>
      </c>
      <c r="Q193" s="144" t="s">
        <v>29</v>
      </c>
      <c r="R193" s="20" t="s">
        <v>4055</v>
      </c>
      <c r="S193" s="20" t="s">
        <v>7190</v>
      </c>
    </row>
    <row r="194" spans="1:19" hidden="1" x14ac:dyDescent="0.25">
      <c r="A194" s="144" t="s">
        <v>456</v>
      </c>
      <c r="B194" s="144" t="s">
        <v>20</v>
      </c>
      <c r="C194" s="144" t="s">
        <v>1382</v>
      </c>
      <c r="D194" s="144" t="s">
        <v>1691</v>
      </c>
      <c r="E194" s="144" t="s">
        <v>20</v>
      </c>
      <c r="F194" s="144" t="s">
        <v>21</v>
      </c>
      <c r="G194" s="144" t="s">
        <v>22</v>
      </c>
      <c r="H194" s="144" t="s">
        <v>86</v>
      </c>
      <c r="I194" s="144" t="s">
        <v>24</v>
      </c>
      <c r="J194" s="145">
        <v>3937.5</v>
      </c>
      <c r="K194" s="144" t="s">
        <v>1370</v>
      </c>
      <c r="L194" s="144" t="s">
        <v>24</v>
      </c>
      <c r="M194" s="144" t="s">
        <v>1168</v>
      </c>
      <c r="N194" s="144" t="s">
        <v>1382</v>
      </c>
      <c r="O194" s="146">
        <v>44500</v>
      </c>
      <c r="P194" s="146">
        <v>44504</v>
      </c>
      <c r="Q194" s="144" t="s">
        <v>29</v>
      </c>
      <c r="R194" s="20" t="s">
        <v>4055</v>
      </c>
      <c r="S194" s="20" t="s">
        <v>7190</v>
      </c>
    </row>
    <row r="195" spans="1:19" hidden="1" x14ac:dyDescent="0.25">
      <c r="A195" s="144" t="s">
        <v>456</v>
      </c>
      <c r="B195" s="144" t="s">
        <v>20</v>
      </c>
      <c r="C195" s="144" t="s">
        <v>1382</v>
      </c>
      <c r="D195" s="144" t="s">
        <v>1691</v>
      </c>
      <c r="E195" s="144" t="s">
        <v>20</v>
      </c>
      <c r="F195" s="144" t="s">
        <v>21</v>
      </c>
      <c r="G195" s="144" t="s">
        <v>22</v>
      </c>
      <c r="H195" s="144" t="s">
        <v>86</v>
      </c>
      <c r="I195" s="144" t="s">
        <v>24</v>
      </c>
      <c r="J195" s="145">
        <v>1875</v>
      </c>
      <c r="K195" s="144" t="s">
        <v>1370</v>
      </c>
      <c r="L195" s="144" t="s">
        <v>24</v>
      </c>
      <c r="M195" s="144" t="s">
        <v>1075</v>
      </c>
      <c r="N195" s="144" t="s">
        <v>1382</v>
      </c>
      <c r="O195" s="146">
        <v>44500</v>
      </c>
      <c r="P195" s="146">
        <v>44504</v>
      </c>
      <c r="Q195" s="144" t="s">
        <v>29</v>
      </c>
      <c r="R195" s="20" t="s">
        <v>4055</v>
      </c>
      <c r="S195" s="20" t="s">
        <v>7190</v>
      </c>
    </row>
    <row r="196" spans="1:19" hidden="1" x14ac:dyDescent="0.25">
      <c r="A196" s="144" t="s">
        <v>456</v>
      </c>
      <c r="B196" s="144" t="s">
        <v>20</v>
      </c>
      <c r="C196" s="144" t="s">
        <v>1382</v>
      </c>
      <c r="D196" s="144" t="s">
        <v>1691</v>
      </c>
      <c r="E196" s="144" t="s">
        <v>20</v>
      </c>
      <c r="F196" s="144" t="s">
        <v>21</v>
      </c>
      <c r="G196" s="144" t="s">
        <v>22</v>
      </c>
      <c r="H196" s="144" t="s">
        <v>86</v>
      </c>
      <c r="I196" s="144" t="s">
        <v>24</v>
      </c>
      <c r="J196" s="145">
        <v>11713.68</v>
      </c>
      <c r="K196" s="144" t="s">
        <v>1370</v>
      </c>
      <c r="L196" s="144" t="s">
        <v>24</v>
      </c>
      <c r="M196" s="144" t="s">
        <v>1174</v>
      </c>
      <c r="N196" s="144" t="s">
        <v>1382</v>
      </c>
      <c r="O196" s="146">
        <v>44500</v>
      </c>
      <c r="P196" s="146">
        <v>44504</v>
      </c>
      <c r="Q196" s="144" t="s">
        <v>29</v>
      </c>
      <c r="R196" s="20" t="s">
        <v>4055</v>
      </c>
      <c r="S196" s="20" t="s">
        <v>7190</v>
      </c>
    </row>
    <row r="197" spans="1:19" hidden="1" x14ac:dyDescent="0.25">
      <c r="A197" s="144" t="s">
        <v>456</v>
      </c>
      <c r="B197" s="144" t="s">
        <v>20</v>
      </c>
      <c r="C197" s="144" t="s">
        <v>802</v>
      </c>
      <c r="D197" s="144" t="s">
        <v>1691</v>
      </c>
      <c r="E197" s="144" t="s">
        <v>20</v>
      </c>
      <c r="F197" s="144" t="s">
        <v>21</v>
      </c>
      <c r="G197" s="144" t="s">
        <v>22</v>
      </c>
      <c r="H197" s="144" t="s">
        <v>86</v>
      </c>
      <c r="I197" s="144" t="s">
        <v>24</v>
      </c>
      <c r="J197" s="145">
        <v>-7395</v>
      </c>
      <c r="K197" s="144" t="s">
        <v>1431</v>
      </c>
      <c r="L197" s="144" t="s">
        <v>24</v>
      </c>
      <c r="M197" s="144" t="s">
        <v>254</v>
      </c>
      <c r="N197" s="144" t="s">
        <v>805</v>
      </c>
      <c r="O197" s="146">
        <v>44500</v>
      </c>
      <c r="P197" s="146">
        <v>44475</v>
      </c>
      <c r="Q197" s="144" t="s">
        <v>29</v>
      </c>
      <c r="R197" s="20" t="s">
        <v>4055</v>
      </c>
      <c r="S197" s="20" t="s">
        <v>7190</v>
      </c>
    </row>
    <row r="198" spans="1:19" hidden="1" x14ac:dyDescent="0.25">
      <c r="A198" s="144" t="s">
        <v>456</v>
      </c>
      <c r="B198" s="144" t="s">
        <v>20</v>
      </c>
      <c r="C198" s="144" t="s">
        <v>802</v>
      </c>
      <c r="D198" s="144" t="s">
        <v>1691</v>
      </c>
      <c r="E198" s="144" t="s">
        <v>20</v>
      </c>
      <c r="F198" s="144" t="s">
        <v>21</v>
      </c>
      <c r="G198" s="144" t="s">
        <v>22</v>
      </c>
      <c r="H198" s="144" t="s">
        <v>86</v>
      </c>
      <c r="I198" s="144" t="s">
        <v>24</v>
      </c>
      <c r="J198" s="145">
        <v>-384.23</v>
      </c>
      <c r="K198" s="144" t="s">
        <v>1431</v>
      </c>
      <c r="L198" s="144" t="s">
        <v>24</v>
      </c>
      <c r="M198" s="144" t="s">
        <v>564</v>
      </c>
      <c r="N198" s="144" t="s">
        <v>805</v>
      </c>
      <c r="O198" s="146">
        <v>44500</v>
      </c>
      <c r="P198" s="146">
        <v>44475</v>
      </c>
      <c r="Q198" s="144" t="s">
        <v>29</v>
      </c>
      <c r="R198" s="20" t="s">
        <v>4055</v>
      </c>
      <c r="S198" s="20" t="s">
        <v>7190</v>
      </c>
    </row>
    <row r="199" spans="1:19" hidden="1" x14ac:dyDescent="0.25">
      <c r="A199" s="144" t="s">
        <v>456</v>
      </c>
      <c r="B199" s="144" t="s">
        <v>20</v>
      </c>
      <c r="C199" s="144" t="s">
        <v>802</v>
      </c>
      <c r="D199" s="144" t="s">
        <v>1691</v>
      </c>
      <c r="E199" s="144" t="s">
        <v>20</v>
      </c>
      <c r="F199" s="144" t="s">
        <v>21</v>
      </c>
      <c r="G199" s="144" t="s">
        <v>22</v>
      </c>
      <c r="H199" s="144" t="s">
        <v>86</v>
      </c>
      <c r="I199" s="144" t="s">
        <v>24</v>
      </c>
      <c r="J199" s="145">
        <v>-7852.5</v>
      </c>
      <c r="K199" s="144" t="s">
        <v>1431</v>
      </c>
      <c r="L199" s="144" t="s">
        <v>24</v>
      </c>
      <c r="M199" s="144" t="s">
        <v>537</v>
      </c>
      <c r="N199" s="144" t="s">
        <v>805</v>
      </c>
      <c r="O199" s="146">
        <v>44500</v>
      </c>
      <c r="P199" s="146">
        <v>44475</v>
      </c>
      <c r="Q199" s="144" t="s">
        <v>29</v>
      </c>
      <c r="R199" s="20" t="s">
        <v>4055</v>
      </c>
      <c r="S199" s="20" t="s">
        <v>7190</v>
      </c>
    </row>
    <row r="200" spans="1:19" hidden="1" x14ac:dyDescent="0.25">
      <c r="A200" s="144" t="s">
        <v>456</v>
      </c>
      <c r="B200" s="144" t="s">
        <v>20</v>
      </c>
      <c r="C200" s="144" t="s">
        <v>802</v>
      </c>
      <c r="D200" s="144" t="s">
        <v>1691</v>
      </c>
      <c r="E200" s="144" t="s">
        <v>20</v>
      </c>
      <c r="F200" s="144" t="s">
        <v>21</v>
      </c>
      <c r="G200" s="144" t="s">
        <v>22</v>
      </c>
      <c r="H200" s="144" t="s">
        <v>86</v>
      </c>
      <c r="I200" s="144" t="s">
        <v>24</v>
      </c>
      <c r="J200" s="145">
        <v>-2420</v>
      </c>
      <c r="K200" s="144" t="s">
        <v>1431</v>
      </c>
      <c r="L200" s="144" t="s">
        <v>24</v>
      </c>
      <c r="M200" s="144" t="s">
        <v>1063</v>
      </c>
      <c r="N200" s="144" t="s">
        <v>805</v>
      </c>
      <c r="O200" s="146">
        <v>44500</v>
      </c>
      <c r="P200" s="146">
        <v>44475</v>
      </c>
      <c r="Q200" s="144" t="s">
        <v>29</v>
      </c>
      <c r="R200" s="20" t="s">
        <v>4055</v>
      </c>
      <c r="S200" s="20" t="s">
        <v>7190</v>
      </c>
    </row>
    <row r="201" spans="1:19" hidden="1" x14ac:dyDescent="0.25">
      <c r="A201" s="144" t="s">
        <v>456</v>
      </c>
      <c r="B201" s="144" t="s">
        <v>20</v>
      </c>
      <c r="C201" s="144" t="s">
        <v>802</v>
      </c>
      <c r="D201" s="144" t="s">
        <v>1691</v>
      </c>
      <c r="E201" s="144" t="s">
        <v>20</v>
      </c>
      <c r="F201" s="144" t="s">
        <v>21</v>
      </c>
      <c r="G201" s="144" t="s">
        <v>22</v>
      </c>
      <c r="H201" s="144" t="s">
        <v>86</v>
      </c>
      <c r="I201" s="144" t="s">
        <v>24</v>
      </c>
      <c r="J201" s="145">
        <v>-510</v>
      </c>
      <c r="K201" s="144" t="s">
        <v>1431</v>
      </c>
      <c r="L201" s="144" t="s">
        <v>24</v>
      </c>
      <c r="M201" s="144" t="s">
        <v>599</v>
      </c>
      <c r="N201" s="144" t="s">
        <v>805</v>
      </c>
      <c r="O201" s="146">
        <v>44500</v>
      </c>
      <c r="P201" s="146">
        <v>44475</v>
      </c>
      <c r="Q201" s="144" t="s">
        <v>29</v>
      </c>
      <c r="R201" s="20" t="s">
        <v>4055</v>
      </c>
      <c r="S201" s="20" t="s">
        <v>7190</v>
      </c>
    </row>
    <row r="202" spans="1:19" hidden="1" x14ac:dyDescent="0.25">
      <c r="A202" s="144" t="s">
        <v>456</v>
      </c>
      <c r="B202" s="144" t="s">
        <v>20</v>
      </c>
      <c r="C202" s="144" t="s">
        <v>805</v>
      </c>
      <c r="D202" s="144" t="s">
        <v>1691</v>
      </c>
      <c r="E202" s="144" t="s">
        <v>20</v>
      </c>
      <c r="F202" s="144" t="s">
        <v>21</v>
      </c>
      <c r="G202" s="144" t="s">
        <v>22</v>
      </c>
      <c r="H202" s="144" t="s">
        <v>86</v>
      </c>
      <c r="I202" s="144" t="s">
        <v>24</v>
      </c>
      <c r="J202" s="145">
        <v>7395</v>
      </c>
      <c r="K202" s="144" t="s">
        <v>1431</v>
      </c>
      <c r="L202" s="144" t="s">
        <v>24</v>
      </c>
      <c r="M202" s="144" t="s">
        <v>254</v>
      </c>
      <c r="N202" s="144" t="s">
        <v>805</v>
      </c>
      <c r="O202" s="146">
        <v>44469</v>
      </c>
      <c r="P202" s="146">
        <v>44475</v>
      </c>
      <c r="Q202" s="144" t="s">
        <v>29</v>
      </c>
      <c r="R202" s="20" t="s">
        <v>4055</v>
      </c>
      <c r="S202" s="20" t="s">
        <v>7190</v>
      </c>
    </row>
    <row r="203" spans="1:19" hidden="1" x14ac:dyDescent="0.25">
      <c r="A203" s="144" t="s">
        <v>456</v>
      </c>
      <c r="B203" s="144" t="s">
        <v>20</v>
      </c>
      <c r="C203" s="144" t="s">
        <v>805</v>
      </c>
      <c r="D203" s="144" t="s">
        <v>1691</v>
      </c>
      <c r="E203" s="144" t="s">
        <v>20</v>
      </c>
      <c r="F203" s="144" t="s">
        <v>21</v>
      </c>
      <c r="G203" s="144" t="s">
        <v>22</v>
      </c>
      <c r="H203" s="144" t="s">
        <v>86</v>
      </c>
      <c r="I203" s="144" t="s">
        <v>24</v>
      </c>
      <c r="J203" s="145">
        <v>12380.4</v>
      </c>
      <c r="K203" s="144" t="s">
        <v>1431</v>
      </c>
      <c r="L203" s="144" t="s">
        <v>24</v>
      </c>
      <c r="M203" s="144" t="s">
        <v>1432</v>
      </c>
      <c r="N203" s="144" t="s">
        <v>805</v>
      </c>
      <c r="O203" s="146">
        <v>44469</v>
      </c>
      <c r="P203" s="146">
        <v>44475</v>
      </c>
      <c r="Q203" s="144" t="s">
        <v>29</v>
      </c>
      <c r="R203" s="20" t="s">
        <v>4055</v>
      </c>
      <c r="S203" s="20" t="s">
        <v>7190</v>
      </c>
    </row>
    <row r="204" spans="1:19" hidden="1" x14ac:dyDescent="0.25">
      <c r="A204" s="144" t="s">
        <v>456</v>
      </c>
      <c r="B204" s="144" t="s">
        <v>20</v>
      </c>
      <c r="C204" s="144" t="s">
        <v>802</v>
      </c>
      <c r="D204" s="144" t="s">
        <v>1691</v>
      </c>
      <c r="E204" s="144" t="s">
        <v>20</v>
      </c>
      <c r="F204" s="144" t="s">
        <v>21</v>
      </c>
      <c r="G204" s="144" t="s">
        <v>22</v>
      </c>
      <c r="H204" s="144" t="s">
        <v>86</v>
      </c>
      <c r="I204" s="144" t="s">
        <v>24</v>
      </c>
      <c r="J204" s="145">
        <v>-6952.5</v>
      </c>
      <c r="K204" s="144" t="s">
        <v>1431</v>
      </c>
      <c r="L204" s="144" t="s">
        <v>24</v>
      </c>
      <c r="M204" s="144" t="s">
        <v>561</v>
      </c>
      <c r="N204" s="144" t="s">
        <v>805</v>
      </c>
      <c r="O204" s="146">
        <v>44500</v>
      </c>
      <c r="P204" s="146">
        <v>44475</v>
      </c>
      <c r="Q204" s="144" t="s">
        <v>29</v>
      </c>
      <c r="R204" s="20" t="s">
        <v>4055</v>
      </c>
      <c r="S204" s="20" t="s">
        <v>7190</v>
      </c>
    </row>
    <row r="205" spans="1:19" hidden="1" x14ac:dyDescent="0.25">
      <c r="A205" s="144" t="s">
        <v>456</v>
      </c>
      <c r="B205" s="144" t="s">
        <v>20</v>
      </c>
      <c r="C205" s="144" t="s">
        <v>802</v>
      </c>
      <c r="D205" s="144" t="s">
        <v>1691</v>
      </c>
      <c r="E205" s="144" t="s">
        <v>20</v>
      </c>
      <c r="F205" s="144" t="s">
        <v>21</v>
      </c>
      <c r="G205" s="144" t="s">
        <v>22</v>
      </c>
      <c r="H205" s="144" t="s">
        <v>86</v>
      </c>
      <c r="I205" s="144" t="s">
        <v>24</v>
      </c>
      <c r="J205" s="145">
        <v>-12380.4</v>
      </c>
      <c r="K205" s="144" t="s">
        <v>1431</v>
      </c>
      <c r="L205" s="144" t="s">
        <v>24</v>
      </c>
      <c r="M205" s="144" t="s">
        <v>1432</v>
      </c>
      <c r="N205" s="144" t="s">
        <v>805</v>
      </c>
      <c r="O205" s="146">
        <v>44500</v>
      </c>
      <c r="P205" s="146">
        <v>44475</v>
      </c>
      <c r="Q205" s="144" t="s">
        <v>29</v>
      </c>
      <c r="R205" s="20" t="s">
        <v>4055</v>
      </c>
      <c r="S205" s="20" t="s">
        <v>7190</v>
      </c>
    </row>
    <row r="206" spans="1:19" hidden="1" x14ac:dyDescent="0.25">
      <c r="A206" s="144" t="s">
        <v>456</v>
      </c>
      <c r="B206" s="144" t="s">
        <v>20</v>
      </c>
      <c r="C206" s="144" t="s">
        <v>805</v>
      </c>
      <c r="D206" s="144" t="s">
        <v>1691</v>
      </c>
      <c r="E206" s="144" t="s">
        <v>20</v>
      </c>
      <c r="F206" s="144" t="s">
        <v>21</v>
      </c>
      <c r="G206" s="144" t="s">
        <v>22</v>
      </c>
      <c r="H206" s="144" t="s">
        <v>86</v>
      </c>
      <c r="I206" s="144" t="s">
        <v>24</v>
      </c>
      <c r="J206" s="145">
        <v>6952.5</v>
      </c>
      <c r="K206" s="144" t="s">
        <v>1431</v>
      </c>
      <c r="L206" s="144" t="s">
        <v>24</v>
      </c>
      <c r="M206" s="144" t="s">
        <v>561</v>
      </c>
      <c r="N206" s="144" t="s">
        <v>805</v>
      </c>
      <c r="O206" s="146">
        <v>44469</v>
      </c>
      <c r="P206" s="146">
        <v>44475</v>
      </c>
      <c r="Q206" s="144" t="s">
        <v>29</v>
      </c>
      <c r="R206" s="20" t="s">
        <v>4055</v>
      </c>
      <c r="S206" s="20" t="s">
        <v>7190</v>
      </c>
    </row>
    <row r="207" spans="1:19" hidden="1" x14ac:dyDescent="0.25">
      <c r="A207" s="144" t="s">
        <v>456</v>
      </c>
      <c r="B207" s="144" t="s">
        <v>20</v>
      </c>
      <c r="C207" s="144" t="s">
        <v>805</v>
      </c>
      <c r="D207" s="144" t="s">
        <v>1691</v>
      </c>
      <c r="E207" s="144" t="s">
        <v>20</v>
      </c>
      <c r="F207" s="144" t="s">
        <v>21</v>
      </c>
      <c r="G207" s="144" t="s">
        <v>22</v>
      </c>
      <c r="H207" s="144" t="s">
        <v>86</v>
      </c>
      <c r="I207" s="144" t="s">
        <v>24</v>
      </c>
      <c r="J207" s="145">
        <v>384.23</v>
      </c>
      <c r="K207" s="144" t="s">
        <v>1431</v>
      </c>
      <c r="L207" s="144" t="s">
        <v>24</v>
      </c>
      <c r="M207" s="144" t="s">
        <v>564</v>
      </c>
      <c r="N207" s="144" t="s">
        <v>805</v>
      </c>
      <c r="O207" s="146">
        <v>44469</v>
      </c>
      <c r="P207" s="146">
        <v>44475</v>
      </c>
      <c r="Q207" s="144" t="s">
        <v>29</v>
      </c>
      <c r="R207" s="20" t="s">
        <v>4055</v>
      </c>
      <c r="S207" s="20" t="s">
        <v>7190</v>
      </c>
    </row>
    <row r="208" spans="1:19" hidden="1" x14ac:dyDescent="0.25">
      <c r="A208" s="144" t="s">
        <v>456</v>
      </c>
      <c r="B208" s="144" t="s">
        <v>20</v>
      </c>
      <c r="C208" s="144" t="s">
        <v>805</v>
      </c>
      <c r="D208" s="144" t="s">
        <v>1691</v>
      </c>
      <c r="E208" s="144" t="s">
        <v>20</v>
      </c>
      <c r="F208" s="144" t="s">
        <v>21</v>
      </c>
      <c r="G208" s="144" t="s">
        <v>22</v>
      </c>
      <c r="H208" s="144" t="s">
        <v>86</v>
      </c>
      <c r="I208" s="144" t="s">
        <v>24</v>
      </c>
      <c r="J208" s="145">
        <v>7852.5</v>
      </c>
      <c r="K208" s="144" t="s">
        <v>1431</v>
      </c>
      <c r="L208" s="144" t="s">
        <v>24</v>
      </c>
      <c r="M208" s="144" t="s">
        <v>537</v>
      </c>
      <c r="N208" s="144" t="s">
        <v>805</v>
      </c>
      <c r="O208" s="146">
        <v>44469</v>
      </c>
      <c r="P208" s="146">
        <v>44475</v>
      </c>
      <c r="Q208" s="144" t="s">
        <v>29</v>
      </c>
      <c r="R208" s="20" t="s">
        <v>4055</v>
      </c>
      <c r="S208" s="20" t="s">
        <v>7190</v>
      </c>
    </row>
    <row r="209" spans="1:19" hidden="1" x14ac:dyDescent="0.25">
      <c r="A209" s="144" t="s">
        <v>456</v>
      </c>
      <c r="B209" s="144" t="s">
        <v>20</v>
      </c>
      <c r="C209" s="144" t="s">
        <v>805</v>
      </c>
      <c r="D209" s="144" t="s">
        <v>1691</v>
      </c>
      <c r="E209" s="144" t="s">
        <v>20</v>
      </c>
      <c r="F209" s="144" t="s">
        <v>21</v>
      </c>
      <c r="G209" s="144" t="s">
        <v>22</v>
      </c>
      <c r="H209" s="144" t="s">
        <v>86</v>
      </c>
      <c r="I209" s="144" t="s">
        <v>24</v>
      </c>
      <c r="J209" s="145">
        <v>2420</v>
      </c>
      <c r="K209" s="144" t="s">
        <v>1431</v>
      </c>
      <c r="L209" s="144" t="s">
        <v>24</v>
      </c>
      <c r="M209" s="144" t="s">
        <v>1063</v>
      </c>
      <c r="N209" s="144" t="s">
        <v>805</v>
      </c>
      <c r="O209" s="146">
        <v>44469</v>
      </c>
      <c r="P209" s="146">
        <v>44475</v>
      </c>
      <c r="Q209" s="144" t="s">
        <v>29</v>
      </c>
      <c r="R209" s="20" t="s">
        <v>4055</v>
      </c>
      <c r="S209" s="20" t="s">
        <v>7190</v>
      </c>
    </row>
    <row r="210" spans="1:19" hidden="1" x14ac:dyDescent="0.25">
      <c r="A210" s="144" t="s">
        <v>456</v>
      </c>
      <c r="B210" s="144" t="s">
        <v>20</v>
      </c>
      <c r="C210" s="144" t="s">
        <v>805</v>
      </c>
      <c r="D210" s="144" t="s">
        <v>1691</v>
      </c>
      <c r="E210" s="144" t="s">
        <v>20</v>
      </c>
      <c r="F210" s="144" t="s">
        <v>21</v>
      </c>
      <c r="G210" s="144" t="s">
        <v>22</v>
      </c>
      <c r="H210" s="144" t="s">
        <v>86</v>
      </c>
      <c r="I210" s="144" t="s">
        <v>24</v>
      </c>
      <c r="J210" s="145">
        <v>510</v>
      </c>
      <c r="K210" s="144" t="s">
        <v>1431</v>
      </c>
      <c r="L210" s="144" t="s">
        <v>24</v>
      </c>
      <c r="M210" s="144" t="s">
        <v>599</v>
      </c>
      <c r="N210" s="144" t="s">
        <v>805</v>
      </c>
      <c r="O210" s="146">
        <v>44469</v>
      </c>
      <c r="P210" s="146">
        <v>44475</v>
      </c>
      <c r="Q210" s="144" t="s">
        <v>29</v>
      </c>
      <c r="R210" s="20" t="s">
        <v>4055</v>
      </c>
      <c r="S210" s="20" t="s">
        <v>7190</v>
      </c>
    </row>
    <row r="211" spans="1:19" hidden="1" x14ac:dyDescent="0.25">
      <c r="A211" s="144" t="s">
        <v>456</v>
      </c>
      <c r="B211" s="144" t="s">
        <v>20</v>
      </c>
      <c r="C211" s="144" t="s">
        <v>1381</v>
      </c>
      <c r="D211" s="144" t="s">
        <v>1691</v>
      </c>
      <c r="E211" s="144" t="s">
        <v>20</v>
      </c>
      <c r="F211" s="144" t="s">
        <v>21</v>
      </c>
      <c r="G211" s="144" t="s">
        <v>22</v>
      </c>
      <c r="H211" s="144" t="s">
        <v>86</v>
      </c>
      <c r="I211" s="144" t="s">
        <v>24</v>
      </c>
      <c r="J211" s="145">
        <v>-2560</v>
      </c>
      <c r="K211" s="144" t="s">
        <v>1431</v>
      </c>
      <c r="L211" s="144" t="s">
        <v>24</v>
      </c>
      <c r="M211" s="144" t="s">
        <v>1116</v>
      </c>
      <c r="N211" s="144" t="s">
        <v>1382</v>
      </c>
      <c r="O211" s="146">
        <v>44530</v>
      </c>
      <c r="P211" s="146">
        <v>44504</v>
      </c>
      <c r="Q211" s="144" t="s">
        <v>29</v>
      </c>
      <c r="R211" s="20" t="s">
        <v>4055</v>
      </c>
      <c r="S211" s="20" t="s">
        <v>7190</v>
      </c>
    </row>
    <row r="212" spans="1:19" hidden="1" x14ac:dyDescent="0.25">
      <c r="A212" s="144" t="s">
        <v>456</v>
      </c>
      <c r="B212" s="144" t="s">
        <v>20</v>
      </c>
      <c r="C212" s="144" t="s">
        <v>1382</v>
      </c>
      <c r="D212" s="144" t="s">
        <v>1691</v>
      </c>
      <c r="E212" s="144" t="s">
        <v>20</v>
      </c>
      <c r="F212" s="144" t="s">
        <v>21</v>
      </c>
      <c r="G212" s="144" t="s">
        <v>22</v>
      </c>
      <c r="H212" s="144" t="s">
        <v>86</v>
      </c>
      <c r="I212" s="144" t="s">
        <v>24</v>
      </c>
      <c r="J212" s="145">
        <v>2560</v>
      </c>
      <c r="K212" s="144" t="s">
        <v>1431</v>
      </c>
      <c r="L212" s="144" t="s">
        <v>24</v>
      </c>
      <c r="M212" s="144" t="s">
        <v>1116</v>
      </c>
      <c r="N212" s="144" t="s">
        <v>1382</v>
      </c>
      <c r="O212" s="146">
        <v>44500</v>
      </c>
      <c r="P212" s="146">
        <v>44504</v>
      </c>
      <c r="Q212" s="144" t="s">
        <v>29</v>
      </c>
      <c r="R212" s="20" t="s">
        <v>4055</v>
      </c>
      <c r="S212" s="20" t="s">
        <v>7190</v>
      </c>
    </row>
    <row r="213" spans="1:19" hidden="1" x14ac:dyDescent="0.25">
      <c r="A213" s="144" t="s">
        <v>456</v>
      </c>
      <c r="B213" s="144" t="s">
        <v>20</v>
      </c>
      <c r="C213" s="144" t="s">
        <v>940</v>
      </c>
      <c r="D213" s="144" t="s">
        <v>1691</v>
      </c>
      <c r="E213" s="144" t="s">
        <v>20</v>
      </c>
      <c r="F213" s="144" t="s">
        <v>21</v>
      </c>
      <c r="G213" s="144" t="s">
        <v>22</v>
      </c>
      <c r="H213" s="144" t="s">
        <v>86</v>
      </c>
      <c r="I213" s="144" t="s">
        <v>24</v>
      </c>
      <c r="J213" s="145">
        <v>-8067.49</v>
      </c>
      <c r="K213" s="144" t="s">
        <v>1112</v>
      </c>
      <c r="L213" s="144" t="s">
        <v>24</v>
      </c>
      <c r="M213" s="144" t="s">
        <v>1141</v>
      </c>
      <c r="N213" s="144" t="s">
        <v>942</v>
      </c>
      <c r="O213" s="146">
        <v>44439</v>
      </c>
      <c r="P213" s="146">
        <v>44414</v>
      </c>
      <c r="Q213" s="144" t="s">
        <v>29</v>
      </c>
      <c r="R213" s="20" t="s">
        <v>4055</v>
      </c>
      <c r="S213" s="20" t="s">
        <v>7190</v>
      </c>
    </row>
    <row r="214" spans="1:19" hidden="1" x14ac:dyDescent="0.25">
      <c r="A214" s="144" t="s">
        <v>456</v>
      </c>
      <c r="B214" s="144" t="s">
        <v>20</v>
      </c>
      <c r="C214" s="144" t="s">
        <v>942</v>
      </c>
      <c r="D214" s="144" t="s">
        <v>1691</v>
      </c>
      <c r="E214" s="144" t="s">
        <v>20</v>
      </c>
      <c r="F214" s="144" t="s">
        <v>21</v>
      </c>
      <c r="G214" s="144" t="s">
        <v>22</v>
      </c>
      <c r="H214" s="144" t="s">
        <v>86</v>
      </c>
      <c r="I214" s="144" t="s">
        <v>24</v>
      </c>
      <c r="J214" s="145">
        <v>8067.49</v>
      </c>
      <c r="K214" s="144" t="s">
        <v>1112</v>
      </c>
      <c r="L214" s="144" t="s">
        <v>24</v>
      </c>
      <c r="M214" s="144" t="s">
        <v>1141</v>
      </c>
      <c r="N214" s="144" t="s">
        <v>942</v>
      </c>
      <c r="O214" s="146">
        <v>44408</v>
      </c>
      <c r="P214" s="146">
        <v>44414</v>
      </c>
      <c r="Q214" s="144" t="s">
        <v>29</v>
      </c>
      <c r="R214" s="20" t="s">
        <v>4055</v>
      </c>
      <c r="S214" s="20" t="s">
        <v>7190</v>
      </c>
    </row>
    <row r="215" spans="1:19" hidden="1" x14ac:dyDescent="0.25">
      <c r="A215" s="144" t="s">
        <v>455</v>
      </c>
      <c r="B215" s="144" t="s">
        <v>49</v>
      </c>
      <c r="C215" s="144" t="s">
        <v>1450</v>
      </c>
      <c r="D215" s="144" t="s">
        <v>1691</v>
      </c>
      <c r="E215" s="144" t="s">
        <v>20</v>
      </c>
      <c r="F215" s="144" t="s">
        <v>21</v>
      </c>
      <c r="G215" s="144" t="s">
        <v>22</v>
      </c>
      <c r="H215" s="144" t="s">
        <v>86</v>
      </c>
      <c r="I215" s="144" t="s">
        <v>24</v>
      </c>
      <c r="J215" s="145">
        <v>-2220.3000000000002</v>
      </c>
      <c r="K215" s="144" t="s">
        <v>1112</v>
      </c>
      <c r="L215" s="144" t="s">
        <v>24</v>
      </c>
      <c r="M215" s="144" t="s">
        <v>736</v>
      </c>
      <c r="N215" s="144" t="s">
        <v>1450</v>
      </c>
      <c r="O215" s="146">
        <v>44408</v>
      </c>
      <c r="P215" s="146">
        <v>44417</v>
      </c>
      <c r="Q215" s="144" t="s">
        <v>29</v>
      </c>
      <c r="R215" s="20" t="s">
        <v>4055</v>
      </c>
      <c r="S215" s="20" t="s">
        <v>7190</v>
      </c>
    </row>
    <row r="216" spans="1:19" hidden="1" x14ac:dyDescent="0.25">
      <c r="A216" s="144" t="s">
        <v>455</v>
      </c>
      <c r="B216" s="144" t="s">
        <v>49</v>
      </c>
      <c r="C216" s="144" t="s">
        <v>1450</v>
      </c>
      <c r="D216" s="144" t="s">
        <v>1691</v>
      </c>
      <c r="E216" s="144" t="s">
        <v>20</v>
      </c>
      <c r="F216" s="144" t="s">
        <v>21</v>
      </c>
      <c r="G216" s="144" t="s">
        <v>22</v>
      </c>
      <c r="H216" s="144" t="s">
        <v>86</v>
      </c>
      <c r="I216" s="144" t="s">
        <v>24</v>
      </c>
      <c r="J216" s="145">
        <v>-1822.38</v>
      </c>
      <c r="K216" s="144" t="s">
        <v>1112</v>
      </c>
      <c r="L216" s="144" t="s">
        <v>24</v>
      </c>
      <c r="M216" s="144" t="s">
        <v>690</v>
      </c>
      <c r="N216" s="144" t="s">
        <v>1450</v>
      </c>
      <c r="O216" s="146">
        <v>44408</v>
      </c>
      <c r="P216" s="146">
        <v>44417</v>
      </c>
      <c r="Q216" s="144" t="s">
        <v>29</v>
      </c>
      <c r="R216" s="20" t="s">
        <v>4055</v>
      </c>
      <c r="S216" s="20" t="s">
        <v>7190</v>
      </c>
    </row>
    <row r="217" spans="1:19" hidden="1" x14ac:dyDescent="0.25">
      <c r="A217" s="144" t="s">
        <v>455</v>
      </c>
      <c r="B217" s="144" t="s">
        <v>49</v>
      </c>
      <c r="C217" s="144" t="s">
        <v>1451</v>
      </c>
      <c r="D217" s="144" t="s">
        <v>1691</v>
      </c>
      <c r="E217" s="144" t="s">
        <v>20</v>
      </c>
      <c r="F217" s="144" t="s">
        <v>21</v>
      </c>
      <c r="G217" s="144" t="s">
        <v>22</v>
      </c>
      <c r="H217" s="144" t="s">
        <v>86</v>
      </c>
      <c r="I217" s="144" t="s">
        <v>24</v>
      </c>
      <c r="J217" s="145">
        <v>1822.38</v>
      </c>
      <c r="K217" s="144" t="s">
        <v>1112</v>
      </c>
      <c r="L217" s="144" t="s">
        <v>24</v>
      </c>
      <c r="M217" s="144" t="s">
        <v>690</v>
      </c>
      <c r="N217" s="144" t="s">
        <v>1450</v>
      </c>
      <c r="O217" s="146">
        <v>44439</v>
      </c>
      <c r="P217" s="146">
        <v>44417</v>
      </c>
      <c r="Q217" s="144" t="s">
        <v>29</v>
      </c>
      <c r="R217" s="20" t="s">
        <v>4055</v>
      </c>
      <c r="S217" s="20" t="s">
        <v>7190</v>
      </c>
    </row>
    <row r="218" spans="1:19" hidden="1" x14ac:dyDescent="0.25">
      <c r="A218" s="144" t="s">
        <v>455</v>
      </c>
      <c r="B218" s="144" t="s">
        <v>49</v>
      </c>
      <c r="C218" s="144" t="s">
        <v>1451</v>
      </c>
      <c r="D218" s="144" t="s">
        <v>1691</v>
      </c>
      <c r="E218" s="144" t="s">
        <v>20</v>
      </c>
      <c r="F218" s="144" t="s">
        <v>21</v>
      </c>
      <c r="G218" s="144" t="s">
        <v>22</v>
      </c>
      <c r="H218" s="144" t="s">
        <v>86</v>
      </c>
      <c r="I218" s="144" t="s">
        <v>24</v>
      </c>
      <c r="J218" s="145">
        <v>2220.3000000000002</v>
      </c>
      <c r="K218" s="144" t="s">
        <v>1112</v>
      </c>
      <c r="L218" s="144" t="s">
        <v>24</v>
      </c>
      <c r="M218" s="144" t="s">
        <v>736</v>
      </c>
      <c r="N218" s="144" t="s">
        <v>1450</v>
      </c>
      <c r="O218" s="146">
        <v>44439</v>
      </c>
      <c r="P218" s="146">
        <v>44417</v>
      </c>
      <c r="Q218" s="144" t="s">
        <v>29</v>
      </c>
      <c r="R218" s="20" t="s">
        <v>4055</v>
      </c>
      <c r="S218" s="20" t="s">
        <v>7190</v>
      </c>
    </row>
    <row r="219" spans="1:19" hidden="1" x14ac:dyDescent="0.25">
      <c r="A219" s="144" t="s">
        <v>456</v>
      </c>
      <c r="B219" s="144" t="s">
        <v>20</v>
      </c>
      <c r="C219" s="144" t="s">
        <v>1497</v>
      </c>
      <c r="D219" s="144" t="s">
        <v>1691</v>
      </c>
      <c r="E219" s="144" t="s">
        <v>20</v>
      </c>
      <c r="F219" s="144" t="s">
        <v>21</v>
      </c>
      <c r="G219" s="144" t="s">
        <v>22</v>
      </c>
      <c r="H219" s="144" t="s">
        <v>86</v>
      </c>
      <c r="I219" s="144" t="s">
        <v>24</v>
      </c>
      <c r="J219" s="145">
        <v>-8910</v>
      </c>
      <c r="K219" s="144" t="s">
        <v>1498</v>
      </c>
      <c r="L219" s="144" t="s">
        <v>24</v>
      </c>
      <c r="M219" s="144" t="s">
        <v>842</v>
      </c>
      <c r="N219" s="144" t="s">
        <v>1497</v>
      </c>
      <c r="O219" s="146">
        <v>44561</v>
      </c>
      <c r="P219" s="146">
        <v>44567</v>
      </c>
      <c r="Q219" s="144" t="s">
        <v>29</v>
      </c>
      <c r="R219" s="20" t="s">
        <v>4055</v>
      </c>
      <c r="S219" s="20" t="s">
        <v>7190</v>
      </c>
    </row>
    <row r="220" spans="1:19" hidden="1" x14ac:dyDescent="0.25">
      <c r="A220" s="144" t="s">
        <v>456</v>
      </c>
      <c r="B220" s="144" t="s">
        <v>20</v>
      </c>
      <c r="C220" s="144" t="s">
        <v>1499</v>
      </c>
      <c r="D220" s="144" t="s">
        <v>1691</v>
      </c>
      <c r="E220" s="144" t="s">
        <v>20</v>
      </c>
      <c r="F220" s="144" t="s">
        <v>21</v>
      </c>
      <c r="G220" s="144" t="s">
        <v>22</v>
      </c>
      <c r="H220" s="144" t="s">
        <v>86</v>
      </c>
      <c r="I220" s="144" t="s">
        <v>24</v>
      </c>
      <c r="J220" s="145">
        <v>-50000</v>
      </c>
      <c r="K220" s="144" t="s">
        <v>1500</v>
      </c>
      <c r="L220" s="144" t="s">
        <v>24</v>
      </c>
      <c r="M220" s="144" t="s">
        <v>1134</v>
      </c>
      <c r="N220" s="144" t="s">
        <v>1501</v>
      </c>
      <c r="O220" s="146">
        <v>44227</v>
      </c>
      <c r="P220" s="146">
        <v>44210</v>
      </c>
      <c r="Q220" s="144" t="s">
        <v>29</v>
      </c>
      <c r="R220" s="20" t="s">
        <v>4055</v>
      </c>
      <c r="S220" s="20" t="s">
        <v>7190</v>
      </c>
    </row>
    <row r="221" spans="1:19" hidden="1" x14ac:dyDescent="0.25">
      <c r="A221" s="144" t="s">
        <v>456</v>
      </c>
      <c r="B221" s="144" t="s">
        <v>20</v>
      </c>
      <c r="C221" s="144" t="s">
        <v>1499</v>
      </c>
      <c r="D221" s="144" t="s">
        <v>1691</v>
      </c>
      <c r="E221" s="144" t="s">
        <v>20</v>
      </c>
      <c r="F221" s="144" t="s">
        <v>21</v>
      </c>
      <c r="G221" s="144" t="s">
        <v>22</v>
      </c>
      <c r="H221" s="144" t="s">
        <v>86</v>
      </c>
      <c r="I221" s="144" t="s">
        <v>24</v>
      </c>
      <c r="J221" s="145">
        <v>20000</v>
      </c>
      <c r="K221" s="144" t="s">
        <v>1502</v>
      </c>
      <c r="L221" s="144" t="s">
        <v>24</v>
      </c>
      <c r="M221" s="144" t="s">
        <v>1134</v>
      </c>
      <c r="N221" s="144" t="s">
        <v>1501</v>
      </c>
      <c r="O221" s="146">
        <v>44227</v>
      </c>
      <c r="P221" s="146">
        <v>44210</v>
      </c>
      <c r="Q221" s="144" t="s">
        <v>29</v>
      </c>
      <c r="R221" s="20" t="s">
        <v>4055</v>
      </c>
      <c r="S221" s="20" t="s">
        <v>7190</v>
      </c>
    </row>
    <row r="222" spans="1:19" hidden="1" x14ac:dyDescent="0.25">
      <c r="A222" s="144" t="s">
        <v>455</v>
      </c>
      <c r="B222" s="144" t="s">
        <v>20</v>
      </c>
      <c r="C222" s="144" t="s">
        <v>1508</v>
      </c>
      <c r="D222" s="144" t="s">
        <v>1691</v>
      </c>
      <c r="E222" s="144" t="s">
        <v>20</v>
      </c>
      <c r="F222" s="144" t="s">
        <v>21</v>
      </c>
      <c r="G222" s="144" t="s">
        <v>22</v>
      </c>
      <c r="H222" s="144" t="s">
        <v>86</v>
      </c>
      <c r="I222" s="144" t="s">
        <v>24</v>
      </c>
      <c r="J222" s="145">
        <v>125</v>
      </c>
      <c r="K222" s="144" t="s">
        <v>1509</v>
      </c>
      <c r="L222" s="144" t="s">
        <v>24</v>
      </c>
      <c r="M222" s="144" t="s">
        <v>1510</v>
      </c>
      <c r="N222" s="144" t="s">
        <v>1508</v>
      </c>
      <c r="O222" s="146">
        <v>44286</v>
      </c>
      <c r="P222" s="146">
        <v>44294</v>
      </c>
      <c r="Q222" s="144" t="s">
        <v>29</v>
      </c>
      <c r="R222" s="20" t="s">
        <v>4055</v>
      </c>
      <c r="S222" s="20" t="s">
        <v>7190</v>
      </c>
    </row>
    <row r="223" spans="1:19" hidden="1" x14ac:dyDescent="0.25">
      <c r="A223" s="144" t="s">
        <v>455</v>
      </c>
      <c r="B223" s="144" t="s">
        <v>20</v>
      </c>
      <c r="C223" s="144" t="s">
        <v>1511</v>
      </c>
      <c r="D223" s="144" t="s">
        <v>1691</v>
      </c>
      <c r="E223" s="144" t="s">
        <v>20</v>
      </c>
      <c r="F223" s="144" t="s">
        <v>21</v>
      </c>
      <c r="G223" s="144" t="s">
        <v>22</v>
      </c>
      <c r="H223" s="144" t="s">
        <v>86</v>
      </c>
      <c r="I223" s="144" t="s">
        <v>24</v>
      </c>
      <c r="J223" s="145">
        <v>-125</v>
      </c>
      <c r="K223" s="144" t="s">
        <v>1509</v>
      </c>
      <c r="L223" s="144" t="s">
        <v>24</v>
      </c>
      <c r="M223" s="144" t="s">
        <v>1510</v>
      </c>
      <c r="N223" s="144" t="s">
        <v>1508</v>
      </c>
      <c r="O223" s="146">
        <v>44316</v>
      </c>
      <c r="P223" s="146">
        <v>44294</v>
      </c>
      <c r="Q223" s="144" t="s">
        <v>29</v>
      </c>
      <c r="R223" s="20" t="s">
        <v>4055</v>
      </c>
      <c r="S223" s="20" t="s">
        <v>7190</v>
      </c>
    </row>
    <row r="224" spans="1:19" hidden="1" x14ac:dyDescent="0.25">
      <c r="A224" s="144" t="s">
        <v>455</v>
      </c>
      <c r="B224" s="144" t="s">
        <v>20</v>
      </c>
      <c r="C224" s="144" t="s">
        <v>1511</v>
      </c>
      <c r="D224" s="144" t="s">
        <v>1691</v>
      </c>
      <c r="E224" s="144" t="s">
        <v>20</v>
      </c>
      <c r="F224" s="144" t="s">
        <v>21</v>
      </c>
      <c r="G224" s="144" t="s">
        <v>22</v>
      </c>
      <c r="H224" s="144" t="s">
        <v>86</v>
      </c>
      <c r="I224" s="144" t="s">
        <v>24</v>
      </c>
      <c r="J224" s="145">
        <v>-85</v>
      </c>
      <c r="K224" s="144" t="s">
        <v>1509</v>
      </c>
      <c r="L224" s="144" t="s">
        <v>24</v>
      </c>
      <c r="M224" s="144" t="s">
        <v>1510</v>
      </c>
      <c r="N224" s="144" t="s">
        <v>1508</v>
      </c>
      <c r="O224" s="146">
        <v>44316</v>
      </c>
      <c r="P224" s="146">
        <v>44294</v>
      </c>
      <c r="Q224" s="144" t="s">
        <v>29</v>
      </c>
      <c r="R224" s="20" t="s">
        <v>4055</v>
      </c>
      <c r="S224" s="20" t="s">
        <v>7190</v>
      </c>
    </row>
    <row r="225" spans="1:19" hidden="1" x14ac:dyDescent="0.25">
      <c r="A225" s="144" t="s">
        <v>455</v>
      </c>
      <c r="B225" s="144" t="s">
        <v>20</v>
      </c>
      <c r="C225" s="144" t="s">
        <v>1508</v>
      </c>
      <c r="D225" s="144" t="s">
        <v>1691</v>
      </c>
      <c r="E225" s="144" t="s">
        <v>20</v>
      </c>
      <c r="F225" s="144" t="s">
        <v>21</v>
      </c>
      <c r="G225" s="144" t="s">
        <v>22</v>
      </c>
      <c r="H225" s="144" t="s">
        <v>86</v>
      </c>
      <c r="I225" s="144" t="s">
        <v>24</v>
      </c>
      <c r="J225" s="145">
        <v>85</v>
      </c>
      <c r="K225" s="144" t="s">
        <v>1509</v>
      </c>
      <c r="L225" s="144" t="s">
        <v>24</v>
      </c>
      <c r="M225" s="144" t="s">
        <v>1510</v>
      </c>
      <c r="N225" s="144" t="s">
        <v>1508</v>
      </c>
      <c r="O225" s="146">
        <v>44286</v>
      </c>
      <c r="P225" s="146">
        <v>44294</v>
      </c>
      <c r="Q225" s="144" t="s">
        <v>29</v>
      </c>
      <c r="R225" s="20" t="s">
        <v>4055</v>
      </c>
      <c r="S225" s="20" t="s">
        <v>7190</v>
      </c>
    </row>
    <row r="226" spans="1:19" hidden="1" x14ac:dyDescent="0.25">
      <c r="A226" s="144" t="s">
        <v>456</v>
      </c>
      <c r="B226" s="144" t="s">
        <v>20</v>
      </c>
      <c r="C226" s="144" t="s">
        <v>802</v>
      </c>
      <c r="D226" s="144" t="s">
        <v>1691</v>
      </c>
      <c r="E226" s="144" t="s">
        <v>20</v>
      </c>
      <c r="F226" s="144" t="s">
        <v>21</v>
      </c>
      <c r="G226" s="144" t="s">
        <v>22</v>
      </c>
      <c r="H226" s="144" t="s">
        <v>86</v>
      </c>
      <c r="I226" s="144" t="s">
        <v>24</v>
      </c>
      <c r="J226" s="145">
        <v>-1235</v>
      </c>
      <c r="K226" s="144" t="s">
        <v>1513</v>
      </c>
      <c r="L226" s="144" t="s">
        <v>24</v>
      </c>
      <c r="M226" s="144" t="s">
        <v>602</v>
      </c>
      <c r="N226" s="144" t="s">
        <v>805</v>
      </c>
      <c r="O226" s="146">
        <v>44500</v>
      </c>
      <c r="P226" s="146">
        <v>44475</v>
      </c>
      <c r="Q226" s="144" t="s">
        <v>29</v>
      </c>
      <c r="R226" s="20" t="s">
        <v>4055</v>
      </c>
      <c r="S226" s="20" t="s">
        <v>7190</v>
      </c>
    </row>
    <row r="227" spans="1:19" hidden="1" x14ac:dyDescent="0.25">
      <c r="A227" s="144" t="s">
        <v>456</v>
      </c>
      <c r="B227" s="144" t="s">
        <v>20</v>
      </c>
      <c r="C227" s="144" t="s">
        <v>805</v>
      </c>
      <c r="D227" s="144" t="s">
        <v>1691</v>
      </c>
      <c r="E227" s="144" t="s">
        <v>20</v>
      </c>
      <c r="F227" s="144" t="s">
        <v>21</v>
      </c>
      <c r="G227" s="144" t="s">
        <v>22</v>
      </c>
      <c r="H227" s="144" t="s">
        <v>86</v>
      </c>
      <c r="I227" s="144" t="s">
        <v>24</v>
      </c>
      <c r="J227" s="145">
        <v>1235</v>
      </c>
      <c r="K227" s="144" t="s">
        <v>1513</v>
      </c>
      <c r="L227" s="144" t="s">
        <v>24</v>
      </c>
      <c r="M227" s="144" t="s">
        <v>602</v>
      </c>
      <c r="N227" s="144" t="s">
        <v>805</v>
      </c>
      <c r="O227" s="146">
        <v>44469</v>
      </c>
      <c r="P227" s="146">
        <v>44475</v>
      </c>
      <c r="Q227" s="144" t="s">
        <v>29</v>
      </c>
      <c r="R227" s="20" t="s">
        <v>4055</v>
      </c>
      <c r="S227" s="20" t="s">
        <v>7190</v>
      </c>
    </row>
    <row r="228" spans="1:19" hidden="1" x14ac:dyDescent="0.25">
      <c r="A228" s="144" t="s">
        <v>893</v>
      </c>
      <c r="B228" s="144" t="s">
        <v>49</v>
      </c>
      <c r="C228" s="144" t="s">
        <v>1503</v>
      </c>
      <c r="D228" s="144" t="s">
        <v>1691</v>
      </c>
      <c r="E228" s="144" t="s">
        <v>20</v>
      </c>
      <c r="F228" s="144" t="s">
        <v>21</v>
      </c>
      <c r="G228" s="144" t="s">
        <v>22</v>
      </c>
      <c r="H228" s="144" t="s">
        <v>86</v>
      </c>
      <c r="I228" s="144" t="s">
        <v>24</v>
      </c>
      <c r="J228" s="145">
        <v>70.510000000000005</v>
      </c>
      <c r="K228" s="144" t="s">
        <v>1288</v>
      </c>
      <c r="L228" s="144" t="s">
        <v>24</v>
      </c>
      <c r="M228" s="144" t="s">
        <v>1504</v>
      </c>
      <c r="N228" s="144" t="s">
        <v>1503</v>
      </c>
      <c r="O228" s="146">
        <v>44347</v>
      </c>
      <c r="P228" s="146">
        <v>44348</v>
      </c>
      <c r="Q228" s="144" t="s">
        <v>29</v>
      </c>
      <c r="R228" s="20" t="s">
        <v>4055</v>
      </c>
      <c r="S228" s="20" t="s">
        <v>7190</v>
      </c>
    </row>
    <row r="229" spans="1:19" hidden="1" x14ac:dyDescent="0.25">
      <c r="A229" s="144" t="s">
        <v>456</v>
      </c>
      <c r="B229" s="144" t="s">
        <v>20</v>
      </c>
      <c r="C229" s="144" t="s">
        <v>1305</v>
      </c>
      <c r="D229" s="144" t="s">
        <v>1691</v>
      </c>
      <c r="E229" s="144" t="s">
        <v>20</v>
      </c>
      <c r="F229" s="144" t="s">
        <v>21</v>
      </c>
      <c r="G229" s="144" t="s">
        <v>22</v>
      </c>
      <c r="H229" s="144" t="s">
        <v>86</v>
      </c>
      <c r="I229" s="144" t="s">
        <v>24</v>
      </c>
      <c r="J229" s="145">
        <v>8565.7199999999993</v>
      </c>
      <c r="K229" s="144" t="s">
        <v>1370</v>
      </c>
      <c r="L229" s="144" t="s">
        <v>24</v>
      </c>
      <c r="M229" s="144" t="s">
        <v>781</v>
      </c>
      <c r="N229" s="144" t="s">
        <v>1305</v>
      </c>
      <c r="O229" s="146">
        <v>44408</v>
      </c>
      <c r="P229" s="146">
        <v>44412</v>
      </c>
      <c r="Q229" s="144" t="s">
        <v>29</v>
      </c>
      <c r="R229" s="20" t="s">
        <v>4055</v>
      </c>
      <c r="S229" s="20" t="s">
        <v>7190</v>
      </c>
    </row>
    <row r="230" spans="1:19" hidden="1" x14ac:dyDescent="0.25">
      <c r="A230" s="144" t="s">
        <v>456</v>
      </c>
      <c r="B230" s="144" t="s">
        <v>20</v>
      </c>
      <c r="C230" s="144" t="s">
        <v>1305</v>
      </c>
      <c r="D230" s="144" t="s">
        <v>1691</v>
      </c>
      <c r="E230" s="144" t="s">
        <v>20</v>
      </c>
      <c r="F230" s="144" t="s">
        <v>21</v>
      </c>
      <c r="G230" s="144" t="s">
        <v>22</v>
      </c>
      <c r="H230" s="144" t="s">
        <v>86</v>
      </c>
      <c r="I230" s="144" t="s">
        <v>24</v>
      </c>
      <c r="J230" s="145">
        <v>2400</v>
      </c>
      <c r="K230" s="144" t="s">
        <v>1370</v>
      </c>
      <c r="L230" s="144" t="s">
        <v>24</v>
      </c>
      <c r="M230" s="144" t="s">
        <v>1233</v>
      </c>
      <c r="N230" s="144" t="s">
        <v>1305</v>
      </c>
      <c r="O230" s="146">
        <v>44408</v>
      </c>
      <c r="P230" s="146">
        <v>44412</v>
      </c>
      <c r="Q230" s="144" t="s">
        <v>29</v>
      </c>
      <c r="R230" s="20" t="s">
        <v>4055</v>
      </c>
      <c r="S230" s="20" t="s">
        <v>7190</v>
      </c>
    </row>
    <row r="231" spans="1:19" hidden="1" x14ac:dyDescent="0.25">
      <c r="A231" s="144" t="s">
        <v>456</v>
      </c>
      <c r="B231" s="144" t="s">
        <v>20</v>
      </c>
      <c r="C231" s="144" t="s">
        <v>1305</v>
      </c>
      <c r="D231" s="144" t="s">
        <v>1691</v>
      </c>
      <c r="E231" s="144" t="s">
        <v>20</v>
      </c>
      <c r="F231" s="144" t="s">
        <v>21</v>
      </c>
      <c r="G231" s="144" t="s">
        <v>22</v>
      </c>
      <c r="H231" s="144" t="s">
        <v>86</v>
      </c>
      <c r="I231" s="144" t="s">
        <v>24</v>
      </c>
      <c r="J231" s="145">
        <v>3937.5</v>
      </c>
      <c r="K231" s="144" t="s">
        <v>1370</v>
      </c>
      <c r="L231" s="144" t="s">
        <v>24</v>
      </c>
      <c r="M231" s="144" t="s">
        <v>276</v>
      </c>
      <c r="N231" s="144" t="s">
        <v>1305</v>
      </c>
      <c r="O231" s="146">
        <v>44408</v>
      </c>
      <c r="P231" s="146">
        <v>44412</v>
      </c>
      <c r="Q231" s="144" t="s">
        <v>29</v>
      </c>
      <c r="R231" s="20" t="s">
        <v>4055</v>
      </c>
      <c r="S231" s="20" t="s">
        <v>7190</v>
      </c>
    </row>
    <row r="232" spans="1:19" hidden="1" x14ac:dyDescent="0.25">
      <c r="A232" s="144" t="s">
        <v>456</v>
      </c>
      <c r="B232" s="144" t="s">
        <v>20</v>
      </c>
      <c r="C232" s="144" t="s">
        <v>1403</v>
      </c>
      <c r="D232" s="144" t="s">
        <v>1691</v>
      </c>
      <c r="E232" s="144" t="s">
        <v>20</v>
      </c>
      <c r="F232" s="144" t="s">
        <v>21</v>
      </c>
      <c r="G232" s="144" t="s">
        <v>22</v>
      </c>
      <c r="H232" s="144" t="s">
        <v>86</v>
      </c>
      <c r="I232" s="144" t="s">
        <v>24</v>
      </c>
      <c r="J232" s="145">
        <v>-3937.5</v>
      </c>
      <c r="K232" s="144" t="s">
        <v>1370</v>
      </c>
      <c r="L232" s="144" t="s">
        <v>24</v>
      </c>
      <c r="M232" s="144" t="s">
        <v>276</v>
      </c>
      <c r="N232" s="144" t="s">
        <v>1305</v>
      </c>
      <c r="O232" s="146">
        <v>44439</v>
      </c>
      <c r="P232" s="146">
        <v>44413</v>
      </c>
      <c r="Q232" s="144" t="s">
        <v>29</v>
      </c>
      <c r="R232" s="20" t="s">
        <v>4055</v>
      </c>
      <c r="S232" s="20" t="s">
        <v>7190</v>
      </c>
    </row>
    <row r="233" spans="1:19" hidden="1" x14ac:dyDescent="0.25">
      <c r="A233" s="144" t="s">
        <v>456</v>
      </c>
      <c r="B233" s="144" t="s">
        <v>20</v>
      </c>
      <c r="C233" s="144" t="s">
        <v>1403</v>
      </c>
      <c r="D233" s="144" t="s">
        <v>1691</v>
      </c>
      <c r="E233" s="144" t="s">
        <v>20</v>
      </c>
      <c r="F233" s="144" t="s">
        <v>21</v>
      </c>
      <c r="G233" s="144" t="s">
        <v>22</v>
      </c>
      <c r="H233" s="144" t="s">
        <v>86</v>
      </c>
      <c r="I233" s="144" t="s">
        <v>24</v>
      </c>
      <c r="J233" s="145">
        <v>-1087.5</v>
      </c>
      <c r="K233" s="144" t="s">
        <v>1370</v>
      </c>
      <c r="L233" s="144" t="s">
        <v>24</v>
      </c>
      <c r="M233" s="144" t="s">
        <v>338</v>
      </c>
      <c r="N233" s="144" t="s">
        <v>1305</v>
      </c>
      <c r="O233" s="146">
        <v>44439</v>
      </c>
      <c r="P233" s="146">
        <v>44413</v>
      </c>
      <c r="Q233" s="144" t="s">
        <v>29</v>
      </c>
      <c r="R233" s="20" t="s">
        <v>4055</v>
      </c>
      <c r="S233" s="20" t="s">
        <v>7190</v>
      </c>
    </row>
    <row r="234" spans="1:19" hidden="1" x14ac:dyDescent="0.25">
      <c r="A234" s="144" t="s">
        <v>456</v>
      </c>
      <c r="B234" s="144" t="s">
        <v>20</v>
      </c>
      <c r="C234" s="144" t="s">
        <v>1403</v>
      </c>
      <c r="D234" s="144" t="s">
        <v>1691</v>
      </c>
      <c r="E234" s="144" t="s">
        <v>20</v>
      </c>
      <c r="F234" s="144" t="s">
        <v>21</v>
      </c>
      <c r="G234" s="144" t="s">
        <v>22</v>
      </c>
      <c r="H234" s="144" t="s">
        <v>86</v>
      </c>
      <c r="I234" s="144" t="s">
        <v>24</v>
      </c>
      <c r="J234" s="145">
        <v>-140</v>
      </c>
      <c r="K234" s="144" t="s">
        <v>1370</v>
      </c>
      <c r="L234" s="144" t="s">
        <v>24</v>
      </c>
      <c r="M234" s="144" t="s">
        <v>726</v>
      </c>
      <c r="N234" s="144" t="s">
        <v>1305</v>
      </c>
      <c r="O234" s="146">
        <v>44439</v>
      </c>
      <c r="P234" s="146">
        <v>44413</v>
      </c>
      <c r="Q234" s="144" t="s">
        <v>29</v>
      </c>
      <c r="R234" s="20" t="s">
        <v>4055</v>
      </c>
      <c r="S234" s="20" t="s">
        <v>7190</v>
      </c>
    </row>
    <row r="235" spans="1:19" hidden="1" x14ac:dyDescent="0.25">
      <c r="A235" s="144" t="s">
        <v>456</v>
      </c>
      <c r="B235" s="144" t="s">
        <v>20</v>
      </c>
      <c r="C235" s="144" t="s">
        <v>1305</v>
      </c>
      <c r="D235" s="144" t="s">
        <v>1691</v>
      </c>
      <c r="E235" s="144" t="s">
        <v>20</v>
      </c>
      <c r="F235" s="144" t="s">
        <v>21</v>
      </c>
      <c r="G235" s="144" t="s">
        <v>22</v>
      </c>
      <c r="H235" s="144" t="s">
        <v>86</v>
      </c>
      <c r="I235" s="144" t="s">
        <v>24</v>
      </c>
      <c r="J235" s="145">
        <v>1087.5</v>
      </c>
      <c r="K235" s="144" t="s">
        <v>1370</v>
      </c>
      <c r="L235" s="144" t="s">
        <v>24</v>
      </c>
      <c r="M235" s="144" t="s">
        <v>338</v>
      </c>
      <c r="N235" s="144" t="s">
        <v>1305</v>
      </c>
      <c r="O235" s="146">
        <v>44408</v>
      </c>
      <c r="P235" s="146">
        <v>44412</v>
      </c>
      <c r="Q235" s="144" t="s">
        <v>29</v>
      </c>
      <c r="R235" s="20" t="s">
        <v>4055</v>
      </c>
      <c r="S235" s="20" t="s">
        <v>7190</v>
      </c>
    </row>
    <row r="236" spans="1:19" hidden="1" x14ac:dyDescent="0.25">
      <c r="A236" s="144" t="s">
        <v>456</v>
      </c>
      <c r="B236" s="144" t="s">
        <v>20</v>
      </c>
      <c r="C236" s="144" t="s">
        <v>1305</v>
      </c>
      <c r="D236" s="144" t="s">
        <v>1691</v>
      </c>
      <c r="E236" s="144" t="s">
        <v>20</v>
      </c>
      <c r="F236" s="144" t="s">
        <v>21</v>
      </c>
      <c r="G236" s="144" t="s">
        <v>22</v>
      </c>
      <c r="H236" s="144" t="s">
        <v>86</v>
      </c>
      <c r="I236" s="144" t="s">
        <v>24</v>
      </c>
      <c r="J236" s="145">
        <v>140</v>
      </c>
      <c r="K236" s="144" t="s">
        <v>1370</v>
      </c>
      <c r="L236" s="144" t="s">
        <v>24</v>
      </c>
      <c r="M236" s="144" t="s">
        <v>726</v>
      </c>
      <c r="N236" s="144" t="s">
        <v>1305</v>
      </c>
      <c r="O236" s="146">
        <v>44408</v>
      </c>
      <c r="P236" s="146">
        <v>44412</v>
      </c>
      <c r="Q236" s="144" t="s">
        <v>29</v>
      </c>
      <c r="R236" s="20" t="s">
        <v>4055</v>
      </c>
      <c r="S236" s="20" t="s">
        <v>7190</v>
      </c>
    </row>
    <row r="237" spans="1:19" hidden="1" x14ac:dyDescent="0.25">
      <c r="A237" s="144" t="s">
        <v>455</v>
      </c>
      <c r="B237" s="144" t="s">
        <v>20</v>
      </c>
      <c r="C237" s="144" t="s">
        <v>1532</v>
      </c>
      <c r="D237" s="144" t="s">
        <v>1691</v>
      </c>
      <c r="E237" s="144" t="s">
        <v>20</v>
      </c>
      <c r="F237" s="144" t="s">
        <v>21</v>
      </c>
      <c r="G237" s="144" t="s">
        <v>22</v>
      </c>
      <c r="H237" s="144" t="s">
        <v>86</v>
      </c>
      <c r="I237" s="144" t="s">
        <v>24</v>
      </c>
      <c r="J237" s="145">
        <v>2772</v>
      </c>
      <c r="K237" s="144" t="s">
        <v>147</v>
      </c>
      <c r="L237" s="144" t="s">
        <v>24</v>
      </c>
      <c r="M237" s="144" t="s">
        <v>235</v>
      </c>
      <c r="N237" s="144" t="s">
        <v>1532</v>
      </c>
      <c r="O237" s="146">
        <v>44286</v>
      </c>
      <c r="P237" s="146">
        <v>44294</v>
      </c>
      <c r="Q237" s="144" t="s">
        <v>29</v>
      </c>
      <c r="R237" s="20" t="s">
        <v>4055</v>
      </c>
      <c r="S237" s="20" t="s">
        <v>7190</v>
      </c>
    </row>
    <row r="238" spans="1:19" hidden="1" x14ac:dyDescent="0.25">
      <c r="A238" s="144" t="s">
        <v>456</v>
      </c>
      <c r="B238" s="144" t="s">
        <v>20</v>
      </c>
      <c r="C238" s="144" t="s">
        <v>1381</v>
      </c>
      <c r="D238" s="144" t="s">
        <v>1691</v>
      </c>
      <c r="E238" s="144" t="s">
        <v>20</v>
      </c>
      <c r="F238" s="144" t="s">
        <v>21</v>
      </c>
      <c r="G238" s="144" t="s">
        <v>22</v>
      </c>
      <c r="H238" s="144" t="s">
        <v>86</v>
      </c>
      <c r="I238" s="144" t="s">
        <v>24</v>
      </c>
      <c r="J238" s="145">
        <v>-1285</v>
      </c>
      <c r="K238" s="144" t="s">
        <v>1542</v>
      </c>
      <c r="L238" s="144" t="s">
        <v>24</v>
      </c>
      <c r="M238" s="144" t="s">
        <v>837</v>
      </c>
      <c r="N238" s="144" t="s">
        <v>1382</v>
      </c>
      <c r="O238" s="146">
        <v>44530</v>
      </c>
      <c r="P238" s="146">
        <v>44504</v>
      </c>
      <c r="Q238" s="144" t="s">
        <v>29</v>
      </c>
      <c r="R238" s="20" t="s">
        <v>4055</v>
      </c>
      <c r="S238" s="20" t="s">
        <v>7190</v>
      </c>
    </row>
    <row r="239" spans="1:19" hidden="1" x14ac:dyDescent="0.25">
      <c r="A239" s="144" t="s">
        <v>456</v>
      </c>
      <c r="B239" s="144" t="s">
        <v>20</v>
      </c>
      <c r="C239" s="144" t="s">
        <v>1381</v>
      </c>
      <c r="D239" s="144" t="s">
        <v>1691</v>
      </c>
      <c r="E239" s="144" t="s">
        <v>20</v>
      </c>
      <c r="F239" s="144" t="s">
        <v>21</v>
      </c>
      <c r="G239" s="144" t="s">
        <v>22</v>
      </c>
      <c r="H239" s="144" t="s">
        <v>86</v>
      </c>
      <c r="I239" s="144" t="s">
        <v>24</v>
      </c>
      <c r="J239" s="145">
        <v>-3855</v>
      </c>
      <c r="K239" s="144" t="s">
        <v>1542</v>
      </c>
      <c r="L239" s="144" t="s">
        <v>24</v>
      </c>
      <c r="M239" s="144" t="s">
        <v>1072</v>
      </c>
      <c r="N239" s="144" t="s">
        <v>1382</v>
      </c>
      <c r="O239" s="146">
        <v>44530</v>
      </c>
      <c r="P239" s="146">
        <v>44504</v>
      </c>
      <c r="Q239" s="144" t="s">
        <v>29</v>
      </c>
      <c r="R239" s="20" t="s">
        <v>4055</v>
      </c>
      <c r="S239" s="20" t="s">
        <v>7190</v>
      </c>
    </row>
    <row r="240" spans="1:19" hidden="1" x14ac:dyDescent="0.25">
      <c r="A240" s="144" t="s">
        <v>456</v>
      </c>
      <c r="B240" s="144" t="s">
        <v>20</v>
      </c>
      <c r="C240" s="144" t="s">
        <v>1382</v>
      </c>
      <c r="D240" s="144" t="s">
        <v>1691</v>
      </c>
      <c r="E240" s="144" t="s">
        <v>20</v>
      </c>
      <c r="F240" s="144" t="s">
        <v>21</v>
      </c>
      <c r="G240" s="144" t="s">
        <v>22</v>
      </c>
      <c r="H240" s="144" t="s">
        <v>86</v>
      </c>
      <c r="I240" s="144" t="s">
        <v>24</v>
      </c>
      <c r="J240" s="145">
        <v>1285</v>
      </c>
      <c r="K240" s="144" t="s">
        <v>1542</v>
      </c>
      <c r="L240" s="144" t="s">
        <v>24</v>
      </c>
      <c r="M240" s="144" t="s">
        <v>837</v>
      </c>
      <c r="N240" s="144" t="s">
        <v>1382</v>
      </c>
      <c r="O240" s="146">
        <v>44500</v>
      </c>
      <c r="P240" s="146">
        <v>44504</v>
      </c>
      <c r="Q240" s="144" t="s">
        <v>29</v>
      </c>
      <c r="R240" s="20" t="s">
        <v>4055</v>
      </c>
      <c r="S240" s="20" t="s">
        <v>7190</v>
      </c>
    </row>
    <row r="241" spans="1:19" hidden="1" x14ac:dyDescent="0.25">
      <c r="A241" s="144" t="s">
        <v>456</v>
      </c>
      <c r="B241" s="144" t="s">
        <v>20</v>
      </c>
      <c r="C241" s="144" t="s">
        <v>1382</v>
      </c>
      <c r="D241" s="144" t="s">
        <v>1691</v>
      </c>
      <c r="E241" s="144" t="s">
        <v>20</v>
      </c>
      <c r="F241" s="144" t="s">
        <v>21</v>
      </c>
      <c r="G241" s="144" t="s">
        <v>22</v>
      </c>
      <c r="H241" s="144" t="s">
        <v>86</v>
      </c>
      <c r="I241" s="144" t="s">
        <v>24</v>
      </c>
      <c r="J241" s="145">
        <v>3855</v>
      </c>
      <c r="K241" s="144" t="s">
        <v>1542</v>
      </c>
      <c r="L241" s="144" t="s">
        <v>24</v>
      </c>
      <c r="M241" s="144" t="s">
        <v>1072</v>
      </c>
      <c r="N241" s="144" t="s">
        <v>1382</v>
      </c>
      <c r="O241" s="146">
        <v>44500</v>
      </c>
      <c r="P241" s="146">
        <v>44504</v>
      </c>
      <c r="Q241" s="144" t="s">
        <v>29</v>
      </c>
      <c r="R241" s="20" t="s">
        <v>4055</v>
      </c>
      <c r="S241" s="20" t="s">
        <v>7190</v>
      </c>
    </row>
    <row r="242" spans="1:19" hidden="1" x14ac:dyDescent="0.25">
      <c r="A242" s="144" t="s">
        <v>1547</v>
      </c>
      <c r="B242" s="144" t="s">
        <v>20</v>
      </c>
      <c r="C242" s="144" t="s">
        <v>1548</v>
      </c>
      <c r="D242" s="144" t="s">
        <v>1691</v>
      </c>
      <c r="E242" s="144" t="s">
        <v>20</v>
      </c>
      <c r="F242" s="144" t="s">
        <v>21</v>
      </c>
      <c r="G242" s="144" t="s">
        <v>22</v>
      </c>
      <c r="H242" s="144" t="s">
        <v>86</v>
      </c>
      <c r="I242" s="144" t="s">
        <v>24</v>
      </c>
      <c r="J242" s="145">
        <v>-313.85000000000002</v>
      </c>
      <c r="K242" s="144" t="s">
        <v>1549</v>
      </c>
      <c r="L242" s="144" t="s">
        <v>24</v>
      </c>
      <c r="M242" s="144" t="s">
        <v>24</v>
      </c>
      <c r="N242" s="144" t="s">
        <v>1548</v>
      </c>
      <c r="O242" s="146">
        <v>44469</v>
      </c>
      <c r="P242" s="146">
        <v>44477</v>
      </c>
      <c r="Q242" s="144" t="s">
        <v>29</v>
      </c>
      <c r="R242" s="20" t="s">
        <v>4055</v>
      </c>
      <c r="S242" s="20" t="s">
        <v>7190</v>
      </c>
    </row>
    <row r="243" spans="1:19" hidden="1" x14ac:dyDescent="0.25">
      <c r="A243" s="144" t="s">
        <v>455</v>
      </c>
      <c r="B243" s="144" t="s">
        <v>20</v>
      </c>
      <c r="C243" s="144" t="s">
        <v>1511</v>
      </c>
      <c r="D243" s="144" t="s">
        <v>1691</v>
      </c>
      <c r="E243" s="144" t="s">
        <v>20</v>
      </c>
      <c r="F243" s="144" t="s">
        <v>21</v>
      </c>
      <c r="G243" s="144" t="s">
        <v>22</v>
      </c>
      <c r="H243" s="144" t="s">
        <v>86</v>
      </c>
      <c r="I243" s="144" t="s">
        <v>24</v>
      </c>
      <c r="J243" s="145">
        <v>-528</v>
      </c>
      <c r="K243" s="144" t="s">
        <v>890</v>
      </c>
      <c r="L243" s="144" t="s">
        <v>24</v>
      </c>
      <c r="M243" s="144" t="s">
        <v>1510</v>
      </c>
      <c r="N243" s="144" t="s">
        <v>1508</v>
      </c>
      <c r="O243" s="146">
        <v>44316</v>
      </c>
      <c r="P243" s="146">
        <v>44294</v>
      </c>
      <c r="Q243" s="144" t="s">
        <v>29</v>
      </c>
      <c r="R243" s="20" t="s">
        <v>4055</v>
      </c>
      <c r="S243" s="20" t="s">
        <v>7190</v>
      </c>
    </row>
    <row r="244" spans="1:19" hidden="1" x14ac:dyDescent="0.25">
      <c r="A244" s="144" t="s">
        <v>455</v>
      </c>
      <c r="B244" s="144" t="s">
        <v>20</v>
      </c>
      <c r="C244" s="144" t="s">
        <v>1511</v>
      </c>
      <c r="D244" s="144" t="s">
        <v>1691</v>
      </c>
      <c r="E244" s="144" t="s">
        <v>20</v>
      </c>
      <c r="F244" s="144" t="s">
        <v>21</v>
      </c>
      <c r="G244" s="144" t="s">
        <v>22</v>
      </c>
      <c r="H244" s="144" t="s">
        <v>86</v>
      </c>
      <c r="I244" s="144" t="s">
        <v>24</v>
      </c>
      <c r="J244" s="145">
        <v>-25</v>
      </c>
      <c r="K244" s="144" t="s">
        <v>890</v>
      </c>
      <c r="L244" s="144" t="s">
        <v>24</v>
      </c>
      <c r="M244" s="144" t="s">
        <v>1510</v>
      </c>
      <c r="N244" s="144" t="s">
        <v>1508</v>
      </c>
      <c r="O244" s="146">
        <v>44316</v>
      </c>
      <c r="P244" s="146">
        <v>44294</v>
      </c>
      <c r="Q244" s="144" t="s">
        <v>29</v>
      </c>
      <c r="R244" s="20" t="s">
        <v>4055</v>
      </c>
      <c r="S244" s="20" t="s">
        <v>7190</v>
      </c>
    </row>
    <row r="245" spans="1:19" hidden="1" x14ac:dyDescent="0.25">
      <c r="A245" s="144" t="s">
        <v>455</v>
      </c>
      <c r="B245" s="144" t="s">
        <v>20</v>
      </c>
      <c r="C245" s="144" t="s">
        <v>1511</v>
      </c>
      <c r="D245" s="144" t="s">
        <v>1691</v>
      </c>
      <c r="E245" s="144" t="s">
        <v>20</v>
      </c>
      <c r="F245" s="144" t="s">
        <v>21</v>
      </c>
      <c r="G245" s="144" t="s">
        <v>22</v>
      </c>
      <c r="H245" s="144" t="s">
        <v>86</v>
      </c>
      <c r="I245" s="144" t="s">
        <v>24</v>
      </c>
      <c r="J245" s="145">
        <v>-3400</v>
      </c>
      <c r="K245" s="144" t="s">
        <v>890</v>
      </c>
      <c r="L245" s="144" t="s">
        <v>24</v>
      </c>
      <c r="M245" s="144" t="s">
        <v>1510</v>
      </c>
      <c r="N245" s="144" t="s">
        <v>1508</v>
      </c>
      <c r="O245" s="146">
        <v>44316</v>
      </c>
      <c r="P245" s="146">
        <v>44294</v>
      </c>
      <c r="Q245" s="144" t="s">
        <v>29</v>
      </c>
      <c r="R245" s="20" t="s">
        <v>4055</v>
      </c>
      <c r="S245" s="20" t="s">
        <v>7190</v>
      </c>
    </row>
    <row r="246" spans="1:19" hidden="1" x14ac:dyDescent="0.25">
      <c r="A246" s="144" t="s">
        <v>455</v>
      </c>
      <c r="B246" s="144" t="s">
        <v>20</v>
      </c>
      <c r="C246" s="144" t="s">
        <v>1508</v>
      </c>
      <c r="D246" s="144" t="s">
        <v>1691</v>
      </c>
      <c r="E246" s="144" t="s">
        <v>20</v>
      </c>
      <c r="F246" s="144" t="s">
        <v>21</v>
      </c>
      <c r="G246" s="144" t="s">
        <v>22</v>
      </c>
      <c r="H246" s="144" t="s">
        <v>86</v>
      </c>
      <c r="I246" s="144" t="s">
        <v>24</v>
      </c>
      <c r="J246" s="145">
        <v>528</v>
      </c>
      <c r="K246" s="144" t="s">
        <v>890</v>
      </c>
      <c r="L246" s="144" t="s">
        <v>24</v>
      </c>
      <c r="M246" s="144" t="s">
        <v>1510</v>
      </c>
      <c r="N246" s="144" t="s">
        <v>1508</v>
      </c>
      <c r="O246" s="146">
        <v>44286</v>
      </c>
      <c r="P246" s="146">
        <v>44294</v>
      </c>
      <c r="Q246" s="144" t="s">
        <v>29</v>
      </c>
      <c r="R246" s="20" t="s">
        <v>4055</v>
      </c>
      <c r="S246" s="20" t="s">
        <v>7190</v>
      </c>
    </row>
    <row r="247" spans="1:19" hidden="1" x14ac:dyDescent="0.25">
      <c r="A247" s="144" t="s">
        <v>455</v>
      </c>
      <c r="B247" s="144" t="s">
        <v>20</v>
      </c>
      <c r="C247" s="144" t="s">
        <v>1508</v>
      </c>
      <c r="D247" s="144" t="s">
        <v>1691</v>
      </c>
      <c r="E247" s="144" t="s">
        <v>20</v>
      </c>
      <c r="F247" s="144" t="s">
        <v>21</v>
      </c>
      <c r="G247" s="144" t="s">
        <v>22</v>
      </c>
      <c r="H247" s="144" t="s">
        <v>86</v>
      </c>
      <c r="I247" s="144" t="s">
        <v>24</v>
      </c>
      <c r="J247" s="145">
        <v>25</v>
      </c>
      <c r="K247" s="144" t="s">
        <v>890</v>
      </c>
      <c r="L247" s="144" t="s">
        <v>24</v>
      </c>
      <c r="M247" s="144" t="s">
        <v>1510</v>
      </c>
      <c r="N247" s="144" t="s">
        <v>1508</v>
      </c>
      <c r="O247" s="146">
        <v>44286</v>
      </c>
      <c r="P247" s="146">
        <v>44294</v>
      </c>
      <c r="Q247" s="144" t="s">
        <v>29</v>
      </c>
      <c r="R247" s="20" t="s">
        <v>4055</v>
      </c>
      <c r="S247" s="20" t="s">
        <v>7190</v>
      </c>
    </row>
    <row r="248" spans="1:19" hidden="1" x14ac:dyDescent="0.25">
      <c r="A248" s="144" t="s">
        <v>455</v>
      </c>
      <c r="B248" s="144" t="s">
        <v>20</v>
      </c>
      <c r="C248" s="144" t="s">
        <v>1508</v>
      </c>
      <c r="D248" s="144" t="s">
        <v>1691</v>
      </c>
      <c r="E248" s="144" t="s">
        <v>20</v>
      </c>
      <c r="F248" s="144" t="s">
        <v>21</v>
      </c>
      <c r="G248" s="144" t="s">
        <v>22</v>
      </c>
      <c r="H248" s="144" t="s">
        <v>86</v>
      </c>
      <c r="I248" s="144" t="s">
        <v>24</v>
      </c>
      <c r="J248" s="145">
        <v>3400</v>
      </c>
      <c r="K248" s="144" t="s">
        <v>890</v>
      </c>
      <c r="L248" s="144" t="s">
        <v>24</v>
      </c>
      <c r="M248" s="144" t="s">
        <v>1510</v>
      </c>
      <c r="N248" s="144" t="s">
        <v>1508</v>
      </c>
      <c r="O248" s="146">
        <v>44286</v>
      </c>
      <c r="P248" s="146">
        <v>44294</v>
      </c>
      <c r="Q248" s="144" t="s">
        <v>29</v>
      </c>
      <c r="R248" s="20" t="s">
        <v>4055</v>
      </c>
      <c r="S248" s="20" t="s">
        <v>7190</v>
      </c>
    </row>
    <row r="249" spans="1:19" hidden="1" x14ac:dyDescent="0.25">
      <c r="A249" s="144" t="s">
        <v>456</v>
      </c>
      <c r="B249" s="144" t="s">
        <v>20</v>
      </c>
      <c r="C249" s="144" t="s">
        <v>1403</v>
      </c>
      <c r="D249" s="144" t="s">
        <v>1691</v>
      </c>
      <c r="E249" s="144" t="s">
        <v>20</v>
      </c>
      <c r="F249" s="144" t="s">
        <v>21</v>
      </c>
      <c r="G249" s="144" t="s">
        <v>22</v>
      </c>
      <c r="H249" s="144" t="s">
        <v>86</v>
      </c>
      <c r="I249" s="144" t="s">
        <v>24</v>
      </c>
      <c r="J249" s="145">
        <v>-8565.7199999999993</v>
      </c>
      <c r="K249" s="144" t="s">
        <v>1370</v>
      </c>
      <c r="L249" s="144" t="s">
        <v>24</v>
      </c>
      <c r="M249" s="144" t="s">
        <v>781</v>
      </c>
      <c r="N249" s="144" t="s">
        <v>1305</v>
      </c>
      <c r="O249" s="146">
        <v>44439</v>
      </c>
      <c r="P249" s="146">
        <v>44413</v>
      </c>
      <c r="Q249" s="144" t="s">
        <v>29</v>
      </c>
      <c r="R249" s="20" t="s">
        <v>4055</v>
      </c>
      <c r="S249" s="20" t="s">
        <v>7190</v>
      </c>
    </row>
    <row r="250" spans="1:19" hidden="1" x14ac:dyDescent="0.25">
      <c r="A250" s="144" t="s">
        <v>456</v>
      </c>
      <c r="B250" s="144" t="s">
        <v>20</v>
      </c>
      <c r="C250" s="144" t="s">
        <v>1403</v>
      </c>
      <c r="D250" s="144" t="s">
        <v>1691</v>
      </c>
      <c r="E250" s="144" t="s">
        <v>20</v>
      </c>
      <c r="F250" s="144" t="s">
        <v>21</v>
      </c>
      <c r="G250" s="144" t="s">
        <v>22</v>
      </c>
      <c r="H250" s="144" t="s">
        <v>86</v>
      </c>
      <c r="I250" s="144" t="s">
        <v>24</v>
      </c>
      <c r="J250" s="145">
        <v>-2400</v>
      </c>
      <c r="K250" s="144" t="s">
        <v>1370</v>
      </c>
      <c r="L250" s="144" t="s">
        <v>24</v>
      </c>
      <c r="M250" s="144" t="s">
        <v>1233</v>
      </c>
      <c r="N250" s="144" t="s">
        <v>1305</v>
      </c>
      <c r="O250" s="146">
        <v>44439</v>
      </c>
      <c r="P250" s="146">
        <v>44413</v>
      </c>
      <c r="Q250" s="144" t="s">
        <v>29</v>
      </c>
      <c r="R250" s="20" t="s">
        <v>4055</v>
      </c>
      <c r="S250" s="20" t="s">
        <v>7190</v>
      </c>
    </row>
    <row r="251" spans="1:19" hidden="1" x14ac:dyDescent="0.25">
      <c r="A251" s="144" t="s">
        <v>893</v>
      </c>
      <c r="B251" s="144" t="s">
        <v>49</v>
      </c>
      <c r="C251" s="144" t="s">
        <v>1519</v>
      </c>
      <c r="D251" s="144" t="s">
        <v>1914</v>
      </c>
      <c r="E251" s="144" t="s">
        <v>20</v>
      </c>
      <c r="F251" s="144" t="s">
        <v>586</v>
      </c>
      <c r="G251" s="144" t="s">
        <v>22</v>
      </c>
      <c r="H251" s="144" t="s">
        <v>86</v>
      </c>
      <c r="I251" s="144" t="s">
        <v>24</v>
      </c>
      <c r="J251" s="145">
        <v>5</v>
      </c>
      <c r="K251" s="144" t="s">
        <v>1565</v>
      </c>
      <c r="L251" s="144" t="s">
        <v>24</v>
      </c>
      <c r="M251" s="144" t="s">
        <v>1566</v>
      </c>
      <c r="N251" s="144" t="s">
        <v>1519</v>
      </c>
      <c r="O251" s="146">
        <v>44286</v>
      </c>
      <c r="P251" s="146">
        <v>44287</v>
      </c>
      <c r="Q251" s="144" t="s">
        <v>29</v>
      </c>
      <c r="R251" s="20" t="s">
        <v>4028</v>
      </c>
      <c r="S251" s="20" t="s">
        <v>7190</v>
      </c>
    </row>
    <row r="252" spans="1:19" hidden="1" x14ac:dyDescent="0.25">
      <c r="A252" s="144" t="s">
        <v>893</v>
      </c>
      <c r="B252" s="144" t="s">
        <v>49</v>
      </c>
      <c r="C252" s="144" t="s">
        <v>1519</v>
      </c>
      <c r="D252" s="144" t="s">
        <v>1914</v>
      </c>
      <c r="E252" s="144" t="s">
        <v>20</v>
      </c>
      <c r="F252" s="144" t="s">
        <v>586</v>
      </c>
      <c r="G252" s="144" t="s">
        <v>22</v>
      </c>
      <c r="H252" s="144" t="s">
        <v>86</v>
      </c>
      <c r="I252" s="144" t="s">
        <v>24</v>
      </c>
      <c r="J252" s="145">
        <v>60.73</v>
      </c>
      <c r="K252" s="144" t="s">
        <v>1565</v>
      </c>
      <c r="L252" s="144" t="s">
        <v>24</v>
      </c>
      <c r="M252" s="144" t="s">
        <v>1566</v>
      </c>
      <c r="N252" s="144" t="s">
        <v>1519</v>
      </c>
      <c r="O252" s="146">
        <v>44286</v>
      </c>
      <c r="P252" s="146">
        <v>44287</v>
      </c>
      <c r="Q252" s="144" t="s">
        <v>29</v>
      </c>
      <c r="R252" s="20" t="s">
        <v>4028</v>
      </c>
      <c r="S252" s="20" t="s">
        <v>7190</v>
      </c>
    </row>
    <row r="253" spans="1:19" hidden="1" x14ac:dyDescent="0.25">
      <c r="A253" s="144" t="s">
        <v>893</v>
      </c>
      <c r="B253" s="144" t="s">
        <v>49</v>
      </c>
      <c r="C253" s="144" t="s">
        <v>1519</v>
      </c>
      <c r="D253" s="144" t="s">
        <v>1914</v>
      </c>
      <c r="E253" s="144" t="s">
        <v>20</v>
      </c>
      <c r="F253" s="144" t="s">
        <v>586</v>
      </c>
      <c r="G253" s="144" t="s">
        <v>22</v>
      </c>
      <c r="H253" s="144" t="s">
        <v>86</v>
      </c>
      <c r="I253" s="144" t="s">
        <v>24</v>
      </c>
      <c r="J253" s="145">
        <v>89.71</v>
      </c>
      <c r="K253" s="144" t="s">
        <v>1565</v>
      </c>
      <c r="L253" s="144" t="s">
        <v>24</v>
      </c>
      <c r="M253" s="144" t="s">
        <v>1566</v>
      </c>
      <c r="N253" s="144" t="s">
        <v>1519</v>
      </c>
      <c r="O253" s="146">
        <v>44286</v>
      </c>
      <c r="P253" s="146">
        <v>44287</v>
      </c>
      <c r="Q253" s="144" t="s">
        <v>29</v>
      </c>
      <c r="R253" s="20" t="s">
        <v>4028</v>
      </c>
      <c r="S253" s="20" t="s">
        <v>7190</v>
      </c>
    </row>
    <row r="254" spans="1:19" hidden="1" x14ac:dyDescent="0.25">
      <c r="A254" s="144" t="s">
        <v>893</v>
      </c>
      <c r="B254" s="144" t="s">
        <v>49</v>
      </c>
      <c r="C254" s="144" t="s">
        <v>1519</v>
      </c>
      <c r="D254" s="144" t="s">
        <v>1914</v>
      </c>
      <c r="E254" s="144" t="s">
        <v>20</v>
      </c>
      <c r="F254" s="144" t="s">
        <v>586</v>
      </c>
      <c r="G254" s="144" t="s">
        <v>22</v>
      </c>
      <c r="H254" s="144" t="s">
        <v>86</v>
      </c>
      <c r="I254" s="144" t="s">
        <v>24</v>
      </c>
      <c r="J254" s="145">
        <v>25.64</v>
      </c>
      <c r="K254" s="144" t="s">
        <v>1565</v>
      </c>
      <c r="L254" s="144" t="s">
        <v>24</v>
      </c>
      <c r="M254" s="144" t="s">
        <v>1566</v>
      </c>
      <c r="N254" s="144" t="s">
        <v>1519</v>
      </c>
      <c r="O254" s="146">
        <v>44286</v>
      </c>
      <c r="P254" s="146">
        <v>44287</v>
      </c>
      <c r="Q254" s="144" t="s">
        <v>29</v>
      </c>
      <c r="R254" s="20" t="s">
        <v>4028</v>
      </c>
      <c r="S254" s="20" t="s">
        <v>7190</v>
      </c>
    </row>
    <row r="255" spans="1:19" hidden="1" x14ac:dyDescent="0.25">
      <c r="A255" s="144" t="s">
        <v>893</v>
      </c>
      <c r="B255" s="144" t="s">
        <v>49</v>
      </c>
      <c r="C255" s="144" t="s">
        <v>1519</v>
      </c>
      <c r="D255" s="144" t="s">
        <v>1914</v>
      </c>
      <c r="E255" s="144" t="s">
        <v>20</v>
      </c>
      <c r="F255" s="144" t="s">
        <v>586</v>
      </c>
      <c r="G255" s="144" t="s">
        <v>22</v>
      </c>
      <c r="H255" s="144" t="s">
        <v>86</v>
      </c>
      <c r="I255" s="144" t="s">
        <v>24</v>
      </c>
      <c r="J255" s="145">
        <v>44.91</v>
      </c>
      <c r="K255" s="144" t="s">
        <v>1565</v>
      </c>
      <c r="L255" s="144" t="s">
        <v>24</v>
      </c>
      <c r="M255" s="144" t="s">
        <v>1566</v>
      </c>
      <c r="N255" s="144" t="s">
        <v>1519</v>
      </c>
      <c r="O255" s="146">
        <v>44286</v>
      </c>
      <c r="P255" s="146">
        <v>44287</v>
      </c>
      <c r="Q255" s="144" t="s">
        <v>29</v>
      </c>
      <c r="R255" s="20" t="s">
        <v>4028</v>
      </c>
      <c r="S255" s="20" t="s">
        <v>7190</v>
      </c>
    </row>
    <row r="256" spans="1:19" hidden="1" x14ac:dyDescent="0.25">
      <c r="A256" s="144" t="s">
        <v>455</v>
      </c>
      <c r="B256" s="144" t="s">
        <v>20</v>
      </c>
      <c r="C256" s="144" t="s">
        <v>1532</v>
      </c>
      <c r="D256" s="144" t="s">
        <v>1691</v>
      </c>
      <c r="E256" s="144" t="s">
        <v>20</v>
      </c>
      <c r="F256" s="144" t="s">
        <v>21</v>
      </c>
      <c r="G256" s="144" t="s">
        <v>22</v>
      </c>
      <c r="H256" s="144" t="s">
        <v>86</v>
      </c>
      <c r="I256" s="144" t="s">
        <v>24</v>
      </c>
      <c r="J256" s="145">
        <v>1716</v>
      </c>
      <c r="K256" s="144" t="s">
        <v>502</v>
      </c>
      <c r="L256" s="144" t="s">
        <v>24</v>
      </c>
      <c r="M256" s="144" t="s">
        <v>235</v>
      </c>
      <c r="N256" s="144" t="s">
        <v>1532</v>
      </c>
      <c r="O256" s="146">
        <v>44286</v>
      </c>
      <c r="P256" s="146">
        <v>44294</v>
      </c>
      <c r="Q256" s="144" t="s">
        <v>29</v>
      </c>
      <c r="R256" s="20" t="s">
        <v>4055</v>
      </c>
      <c r="S256" s="20" t="s">
        <v>7190</v>
      </c>
    </row>
    <row r="257" spans="1:19" hidden="1" x14ac:dyDescent="0.25">
      <c r="A257" s="144" t="s">
        <v>1571</v>
      </c>
      <c r="B257" s="144" t="s">
        <v>49</v>
      </c>
      <c r="C257" s="144" t="s">
        <v>1572</v>
      </c>
      <c r="D257" s="144" t="s">
        <v>1691</v>
      </c>
      <c r="E257" s="144" t="s">
        <v>20</v>
      </c>
      <c r="F257" s="144" t="s">
        <v>21</v>
      </c>
      <c r="G257" s="144" t="s">
        <v>22</v>
      </c>
      <c r="H257" s="144" t="s">
        <v>86</v>
      </c>
      <c r="I257" s="144" t="s">
        <v>24</v>
      </c>
      <c r="J257" s="145">
        <v>-70.42</v>
      </c>
      <c r="K257" s="144" t="s">
        <v>1573</v>
      </c>
      <c r="L257" s="144" t="s">
        <v>24</v>
      </c>
      <c r="M257" s="144" t="s">
        <v>1574</v>
      </c>
      <c r="N257" s="144" t="s">
        <v>1572</v>
      </c>
      <c r="O257" s="146">
        <v>44255</v>
      </c>
      <c r="P257" s="146">
        <v>44257</v>
      </c>
      <c r="Q257" s="144" t="s">
        <v>29</v>
      </c>
      <c r="R257" s="20" t="s">
        <v>4055</v>
      </c>
      <c r="S257" s="20" t="s">
        <v>7190</v>
      </c>
    </row>
    <row r="258" spans="1:19" hidden="1" x14ac:dyDescent="0.25">
      <c r="A258" s="144" t="s">
        <v>1571</v>
      </c>
      <c r="B258" s="144" t="s">
        <v>49</v>
      </c>
      <c r="C258" s="144" t="s">
        <v>1572</v>
      </c>
      <c r="D258" s="144" t="s">
        <v>1691</v>
      </c>
      <c r="E258" s="144" t="s">
        <v>20</v>
      </c>
      <c r="F258" s="144" t="s">
        <v>21</v>
      </c>
      <c r="G258" s="144" t="s">
        <v>22</v>
      </c>
      <c r="H258" s="144" t="s">
        <v>86</v>
      </c>
      <c r="I258" s="144" t="s">
        <v>24</v>
      </c>
      <c r="J258" s="145">
        <v>-310.76</v>
      </c>
      <c r="K258" s="144" t="s">
        <v>1573</v>
      </c>
      <c r="L258" s="144" t="s">
        <v>24</v>
      </c>
      <c r="M258" s="144" t="s">
        <v>1574</v>
      </c>
      <c r="N258" s="144" t="s">
        <v>1572</v>
      </c>
      <c r="O258" s="146">
        <v>44255</v>
      </c>
      <c r="P258" s="146">
        <v>44257</v>
      </c>
      <c r="Q258" s="144" t="s">
        <v>29</v>
      </c>
      <c r="R258" s="20" t="s">
        <v>4055</v>
      </c>
      <c r="S258" s="20" t="s">
        <v>7190</v>
      </c>
    </row>
    <row r="259" spans="1:19" hidden="1" x14ac:dyDescent="0.25">
      <c r="A259" s="144" t="s">
        <v>1571</v>
      </c>
      <c r="B259" s="144" t="s">
        <v>49</v>
      </c>
      <c r="C259" s="144" t="s">
        <v>1572</v>
      </c>
      <c r="D259" s="144" t="s">
        <v>1691</v>
      </c>
      <c r="E259" s="144" t="s">
        <v>20</v>
      </c>
      <c r="F259" s="144" t="s">
        <v>21</v>
      </c>
      <c r="G259" s="144" t="s">
        <v>22</v>
      </c>
      <c r="H259" s="144" t="s">
        <v>86</v>
      </c>
      <c r="I259" s="144" t="s">
        <v>24</v>
      </c>
      <c r="J259" s="145">
        <v>-492.66</v>
      </c>
      <c r="K259" s="144" t="s">
        <v>1573</v>
      </c>
      <c r="L259" s="144" t="s">
        <v>24</v>
      </c>
      <c r="M259" s="144" t="s">
        <v>1574</v>
      </c>
      <c r="N259" s="144" t="s">
        <v>1572</v>
      </c>
      <c r="O259" s="146">
        <v>44255</v>
      </c>
      <c r="P259" s="146">
        <v>44257</v>
      </c>
      <c r="Q259" s="144" t="s">
        <v>29</v>
      </c>
      <c r="R259" s="20" t="s">
        <v>4055</v>
      </c>
      <c r="S259" s="20" t="s">
        <v>7190</v>
      </c>
    </row>
    <row r="260" spans="1:19" hidden="1" x14ac:dyDescent="0.25">
      <c r="A260" s="144" t="s">
        <v>1571</v>
      </c>
      <c r="B260" s="144" t="s">
        <v>49</v>
      </c>
      <c r="C260" s="144" t="s">
        <v>1572</v>
      </c>
      <c r="D260" s="144" t="s">
        <v>1691</v>
      </c>
      <c r="E260" s="144" t="s">
        <v>20</v>
      </c>
      <c r="F260" s="144" t="s">
        <v>21</v>
      </c>
      <c r="G260" s="144" t="s">
        <v>22</v>
      </c>
      <c r="H260" s="144" t="s">
        <v>86</v>
      </c>
      <c r="I260" s="144" t="s">
        <v>24</v>
      </c>
      <c r="J260" s="145">
        <v>-2441.34</v>
      </c>
      <c r="K260" s="144" t="s">
        <v>1573</v>
      </c>
      <c r="L260" s="144" t="s">
        <v>24</v>
      </c>
      <c r="M260" s="144" t="s">
        <v>1574</v>
      </c>
      <c r="N260" s="144" t="s">
        <v>1572</v>
      </c>
      <c r="O260" s="146">
        <v>44255</v>
      </c>
      <c r="P260" s="146">
        <v>44257</v>
      </c>
      <c r="Q260" s="144" t="s">
        <v>29</v>
      </c>
      <c r="R260" s="20" t="s">
        <v>4055</v>
      </c>
      <c r="S260" s="20" t="s">
        <v>7190</v>
      </c>
    </row>
    <row r="261" spans="1:19" hidden="1" x14ac:dyDescent="0.25">
      <c r="A261" s="144" t="s">
        <v>1571</v>
      </c>
      <c r="B261" s="144" t="s">
        <v>49</v>
      </c>
      <c r="C261" s="144" t="s">
        <v>1572</v>
      </c>
      <c r="D261" s="144" t="s">
        <v>1691</v>
      </c>
      <c r="E261" s="144" t="s">
        <v>20</v>
      </c>
      <c r="F261" s="144" t="s">
        <v>21</v>
      </c>
      <c r="G261" s="144" t="s">
        <v>22</v>
      </c>
      <c r="H261" s="144" t="s">
        <v>86</v>
      </c>
      <c r="I261" s="144" t="s">
        <v>24</v>
      </c>
      <c r="J261" s="145">
        <v>-481.5</v>
      </c>
      <c r="K261" s="144" t="s">
        <v>1573</v>
      </c>
      <c r="L261" s="144" t="s">
        <v>24</v>
      </c>
      <c r="M261" s="144" t="s">
        <v>1574</v>
      </c>
      <c r="N261" s="144" t="s">
        <v>1572</v>
      </c>
      <c r="O261" s="146">
        <v>44255</v>
      </c>
      <c r="P261" s="146">
        <v>44257</v>
      </c>
      <c r="Q261" s="144" t="s">
        <v>29</v>
      </c>
      <c r="R261" s="20" t="s">
        <v>4055</v>
      </c>
      <c r="S261" s="20" t="s">
        <v>7190</v>
      </c>
    </row>
    <row r="262" spans="1:19" hidden="1" x14ac:dyDescent="0.25">
      <c r="A262" s="144" t="s">
        <v>456</v>
      </c>
      <c r="B262" s="144" t="s">
        <v>20</v>
      </c>
      <c r="C262" s="144" t="s">
        <v>1366</v>
      </c>
      <c r="D262" s="144" t="s">
        <v>1691</v>
      </c>
      <c r="E262" s="144" t="s">
        <v>20</v>
      </c>
      <c r="F262" s="144" t="s">
        <v>21</v>
      </c>
      <c r="G262" s="144" t="s">
        <v>22</v>
      </c>
      <c r="H262" s="144" t="s">
        <v>86</v>
      </c>
      <c r="I262" s="144" t="s">
        <v>24</v>
      </c>
      <c r="J262" s="145">
        <v>3400</v>
      </c>
      <c r="K262" s="144" t="s">
        <v>1431</v>
      </c>
      <c r="L262" s="144" t="s">
        <v>24</v>
      </c>
      <c r="M262" s="144" t="s">
        <v>606</v>
      </c>
      <c r="N262" s="144" t="s">
        <v>1366</v>
      </c>
      <c r="O262" s="146">
        <v>44439</v>
      </c>
      <c r="P262" s="146">
        <v>44447</v>
      </c>
      <c r="Q262" s="144" t="s">
        <v>29</v>
      </c>
      <c r="R262" s="20" t="s">
        <v>4055</v>
      </c>
      <c r="S262" s="20" t="s">
        <v>7190</v>
      </c>
    </row>
    <row r="263" spans="1:19" hidden="1" x14ac:dyDescent="0.25">
      <c r="A263" s="144" t="s">
        <v>456</v>
      </c>
      <c r="B263" s="144" t="s">
        <v>20</v>
      </c>
      <c r="C263" s="144" t="s">
        <v>1366</v>
      </c>
      <c r="D263" s="144" t="s">
        <v>1691</v>
      </c>
      <c r="E263" s="144" t="s">
        <v>20</v>
      </c>
      <c r="F263" s="144" t="s">
        <v>21</v>
      </c>
      <c r="G263" s="144" t="s">
        <v>22</v>
      </c>
      <c r="H263" s="144" t="s">
        <v>86</v>
      </c>
      <c r="I263" s="144" t="s">
        <v>24</v>
      </c>
      <c r="J263" s="145">
        <v>1387.5</v>
      </c>
      <c r="K263" s="144" t="s">
        <v>1431</v>
      </c>
      <c r="L263" s="144" t="s">
        <v>24</v>
      </c>
      <c r="M263" s="144" t="s">
        <v>199</v>
      </c>
      <c r="N263" s="144" t="s">
        <v>1366</v>
      </c>
      <c r="O263" s="146">
        <v>44439</v>
      </c>
      <c r="P263" s="146">
        <v>44447</v>
      </c>
      <c r="Q263" s="144" t="s">
        <v>29</v>
      </c>
      <c r="R263" s="20" t="s">
        <v>4055</v>
      </c>
      <c r="S263" s="20" t="s">
        <v>7190</v>
      </c>
    </row>
    <row r="264" spans="1:19" hidden="1" x14ac:dyDescent="0.25">
      <c r="A264" s="144" t="s">
        <v>456</v>
      </c>
      <c r="B264" s="144" t="s">
        <v>20</v>
      </c>
      <c r="C264" s="144" t="s">
        <v>1366</v>
      </c>
      <c r="D264" s="144" t="s">
        <v>1691</v>
      </c>
      <c r="E264" s="144" t="s">
        <v>20</v>
      </c>
      <c r="F264" s="144" t="s">
        <v>21</v>
      </c>
      <c r="G264" s="144" t="s">
        <v>22</v>
      </c>
      <c r="H264" s="144" t="s">
        <v>86</v>
      </c>
      <c r="I264" s="144" t="s">
        <v>24</v>
      </c>
      <c r="J264" s="145">
        <v>487.5</v>
      </c>
      <c r="K264" s="144" t="s">
        <v>1431</v>
      </c>
      <c r="L264" s="144" t="s">
        <v>24</v>
      </c>
      <c r="M264" s="144" t="s">
        <v>528</v>
      </c>
      <c r="N264" s="144" t="s">
        <v>1366</v>
      </c>
      <c r="O264" s="146">
        <v>44439</v>
      </c>
      <c r="P264" s="146">
        <v>44447</v>
      </c>
      <c r="Q264" s="144" t="s">
        <v>29</v>
      </c>
      <c r="R264" s="20" t="s">
        <v>4055</v>
      </c>
      <c r="S264" s="20" t="s">
        <v>7190</v>
      </c>
    </row>
    <row r="265" spans="1:19" hidden="1" x14ac:dyDescent="0.25">
      <c r="A265" s="144" t="s">
        <v>456</v>
      </c>
      <c r="B265" s="144" t="s">
        <v>20</v>
      </c>
      <c r="C265" s="144" t="s">
        <v>1366</v>
      </c>
      <c r="D265" s="144" t="s">
        <v>1691</v>
      </c>
      <c r="E265" s="144" t="s">
        <v>20</v>
      </c>
      <c r="F265" s="144" t="s">
        <v>21</v>
      </c>
      <c r="G265" s="144" t="s">
        <v>22</v>
      </c>
      <c r="H265" s="144" t="s">
        <v>86</v>
      </c>
      <c r="I265" s="144" t="s">
        <v>24</v>
      </c>
      <c r="J265" s="145">
        <v>4200</v>
      </c>
      <c r="K265" s="144" t="s">
        <v>1431</v>
      </c>
      <c r="L265" s="144" t="s">
        <v>24</v>
      </c>
      <c r="M265" s="144" t="s">
        <v>1177</v>
      </c>
      <c r="N265" s="144" t="s">
        <v>1366</v>
      </c>
      <c r="O265" s="146">
        <v>44439</v>
      </c>
      <c r="P265" s="146">
        <v>44447</v>
      </c>
      <c r="Q265" s="144" t="s">
        <v>29</v>
      </c>
      <c r="R265" s="20" t="s">
        <v>4055</v>
      </c>
      <c r="S265" s="20" t="s">
        <v>7190</v>
      </c>
    </row>
    <row r="266" spans="1:19" hidden="1" x14ac:dyDescent="0.25">
      <c r="A266" s="144" t="s">
        <v>456</v>
      </c>
      <c r="B266" s="144" t="s">
        <v>20</v>
      </c>
      <c r="C266" s="144" t="s">
        <v>1366</v>
      </c>
      <c r="D266" s="144" t="s">
        <v>1691</v>
      </c>
      <c r="E266" s="144" t="s">
        <v>20</v>
      </c>
      <c r="F266" s="144" t="s">
        <v>21</v>
      </c>
      <c r="G266" s="144" t="s">
        <v>22</v>
      </c>
      <c r="H266" s="144" t="s">
        <v>86</v>
      </c>
      <c r="I266" s="144" t="s">
        <v>24</v>
      </c>
      <c r="J266" s="145">
        <v>4170</v>
      </c>
      <c r="K266" s="144" t="s">
        <v>1431</v>
      </c>
      <c r="L266" s="144" t="s">
        <v>24</v>
      </c>
      <c r="M266" s="144" t="s">
        <v>1222</v>
      </c>
      <c r="N266" s="144" t="s">
        <v>1366</v>
      </c>
      <c r="O266" s="146">
        <v>44439</v>
      </c>
      <c r="P266" s="146">
        <v>44447</v>
      </c>
      <c r="Q266" s="144" t="s">
        <v>29</v>
      </c>
      <c r="R266" s="20" t="s">
        <v>4055</v>
      </c>
      <c r="S266" s="20" t="s">
        <v>7190</v>
      </c>
    </row>
    <row r="267" spans="1:19" hidden="1" x14ac:dyDescent="0.25">
      <c r="A267" s="144" t="s">
        <v>456</v>
      </c>
      <c r="B267" s="144" t="s">
        <v>20</v>
      </c>
      <c r="C267" s="144" t="s">
        <v>1366</v>
      </c>
      <c r="D267" s="144" t="s">
        <v>1691</v>
      </c>
      <c r="E267" s="144" t="s">
        <v>20</v>
      </c>
      <c r="F267" s="144" t="s">
        <v>21</v>
      </c>
      <c r="G267" s="144" t="s">
        <v>22</v>
      </c>
      <c r="H267" s="144" t="s">
        <v>86</v>
      </c>
      <c r="I267" s="144" t="s">
        <v>24</v>
      </c>
      <c r="J267" s="145">
        <v>3160</v>
      </c>
      <c r="K267" s="144" t="s">
        <v>1431</v>
      </c>
      <c r="L267" s="144" t="s">
        <v>24</v>
      </c>
      <c r="M267" s="144" t="s">
        <v>1236</v>
      </c>
      <c r="N267" s="144" t="s">
        <v>1366</v>
      </c>
      <c r="O267" s="146">
        <v>44439</v>
      </c>
      <c r="P267" s="146">
        <v>44447</v>
      </c>
      <c r="Q267" s="144" t="s">
        <v>29</v>
      </c>
      <c r="R267" s="20" t="s">
        <v>4055</v>
      </c>
      <c r="S267" s="20" t="s">
        <v>7190</v>
      </c>
    </row>
    <row r="268" spans="1:19" hidden="1" x14ac:dyDescent="0.25">
      <c r="A268" s="144" t="s">
        <v>456</v>
      </c>
      <c r="B268" s="144" t="s">
        <v>20</v>
      </c>
      <c r="C268" s="144" t="s">
        <v>1367</v>
      </c>
      <c r="D268" s="144" t="s">
        <v>1691</v>
      </c>
      <c r="E268" s="144" t="s">
        <v>20</v>
      </c>
      <c r="F268" s="144" t="s">
        <v>21</v>
      </c>
      <c r="G268" s="144" t="s">
        <v>22</v>
      </c>
      <c r="H268" s="144" t="s">
        <v>86</v>
      </c>
      <c r="I268" s="144" t="s">
        <v>24</v>
      </c>
      <c r="J268" s="145">
        <v>-3160</v>
      </c>
      <c r="K268" s="144" t="s">
        <v>1431</v>
      </c>
      <c r="L268" s="144" t="s">
        <v>24</v>
      </c>
      <c r="M268" s="144" t="s">
        <v>1236</v>
      </c>
      <c r="N268" s="144" t="s">
        <v>1366</v>
      </c>
      <c r="O268" s="146">
        <v>44469</v>
      </c>
      <c r="P268" s="146">
        <v>44447</v>
      </c>
      <c r="Q268" s="144" t="s">
        <v>29</v>
      </c>
      <c r="R268" s="20" t="s">
        <v>4055</v>
      </c>
      <c r="S268" s="20" t="s">
        <v>7190</v>
      </c>
    </row>
    <row r="269" spans="1:19" hidden="1" x14ac:dyDescent="0.25">
      <c r="A269" s="144" t="s">
        <v>456</v>
      </c>
      <c r="B269" s="144" t="s">
        <v>20</v>
      </c>
      <c r="C269" s="144" t="s">
        <v>1367</v>
      </c>
      <c r="D269" s="144" t="s">
        <v>1691</v>
      </c>
      <c r="E269" s="144" t="s">
        <v>20</v>
      </c>
      <c r="F269" s="144" t="s">
        <v>21</v>
      </c>
      <c r="G269" s="144" t="s">
        <v>22</v>
      </c>
      <c r="H269" s="144" t="s">
        <v>86</v>
      </c>
      <c r="I269" s="144" t="s">
        <v>24</v>
      </c>
      <c r="J269" s="145">
        <v>-8558.2000000000007</v>
      </c>
      <c r="K269" s="144" t="s">
        <v>1431</v>
      </c>
      <c r="L269" s="144" t="s">
        <v>24</v>
      </c>
      <c r="M269" s="144" t="s">
        <v>784</v>
      </c>
      <c r="N269" s="144" t="s">
        <v>1366</v>
      </c>
      <c r="O269" s="146">
        <v>44469</v>
      </c>
      <c r="P269" s="146">
        <v>44447</v>
      </c>
      <c r="Q269" s="144" t="s">
        <v>29</v>
      </c>
      <c r="R269" s="20" t="s">
        <v>4055</v>
      </c>
      <c r="S269" s="20" t="s">
        <v>7190</v>
      </c>
    </row>
    <row r="270" spans="1:19" hidden="1" x14ac:dyDescent="0.25">
      <c r="A270" s="144" t="s">
        <v>456</v>
      </c>
      <c r="B270" s="144" t="s">
        <v>20</v>
      </c>
      <c r="C270" s="144" t="s">
        <v>1367</v>
      </c>
      <c r="D270" s="144" t="s">
        <v>1691</v>
      </c>
      <c r="E270" s="144" t="s">
        <v>20</v>
      </c>
      <c r="F270" s="144" t="s">
        <v>21</v>
      </c>
      <c r="G270" s="144" t="s">
        <v>22</v>
      </c>
      <c r="H270" s="144" t="s">
        <v>86</v>
      </c>
      <c r="I270" s="144" t="s">
        <v>24</v>
      </c>
      <c r="J270" s="145">
        <v>-3400</v>
      </c>
      <c r="K270" s="144" t="s">
        <v>1431</v>
      </c>
      <c r="L270" s="144" t="s">
        <v>24</v>
      </c>
      <c r="M270" s="144" t="s">
        <v>606</v>
      </c>
      <c r="N270" s="144" t="s">
        <v>1366</v>
      </c>
      <c r="O270" s="146">
        <v>44469</v>
      </c>
      <c r="P270" s="146">
        <v>44447</v>
      </c>
      <c r="Q270" s="144" t="s">
        <v>29</v>
      </c>
      <c r="R270" s="20" t="s">
        <v>4055</v>
      </c>
      <c r="S270" s="20" t="s">
        <v>7190</v>
      </c>
    </row>
    <row r="271" spans="1:19" hidden="1" x14ac:dyDescent="0.25">
      <c r="A271" s="144" t="s">
        <v>456</v>
      </c>
      <c r="B271" s="144" t="s">
        <v>20</v>
      </c>
      <c r="C271" s="144" t="s">
        <v>1367</v>
      </c>
      <c r="D271" s="144" t="s">
        <v>1691</v>
      </c>
      <c r="E271" s="144" t="s">
        <v>20</v>
      </c>
      <c r="F271" s="144" t="s">
        <v>21</v>
      </c>
      <c r="G271" s="144" t="s">
        <v>22</v>
      </c>
      <c r="H271" s="144" t="s">
        <v>86</v>
      </c>
      <c r="I271" s="144" t="s">
        <v>24</v>
      </c>
      <c r="J271" s="145">
        <v>-1387.5</v>
      </c>
      <c r="K271" s="144" t="s">
        <v>1431</v>
      </c>
      <c r="L271" s="144" t="s">
        <v>24</v>
      </c>
      <c r="M271" s="144" t="s">
        <v>199</v>
      </c>
      <c r="N271" s="144" t="s">
        <v>1366</v>
      </c>
      <c r="O271" s="146">
        <v>44469</v>
      </c>
      <c r="P271" s="146">
        <v>44447</v>
      </c>
      <c r="Q271" s="144" t="s">
        <v>29</v>
      </c>
      <c r="R271" s="20" t="s">
        <v>4055</v>
      </c>
      <c r="S271" s="20" t="s">
        <v>7190</v>
      </c>
    </row>
    <row r="272" spans="1:19" hidden="1" x14ac:dyDescent="0.25">
      <c r="A272" s="144" t="s">
        <v>456</v>
      </c>
      <c r="B272" s="144" t="s">
        <v>20</v>
      </c>
      <c r="C272" s="144" t="s">
        <v>1367</v>
      </c>
      <c r="D272" s="144" t="s">
        <v>1691</v>
      </c>
      <c r="E272" s="144" t="s">
        <v>20</v>
      </c>
      <c r="F272" s="144" t="s">
        <v>21</v>
      </c>
      <c r="G272" s="144" t="s">
        <v>22</v>
      </c>
      <c r="H272" s="144" t="s">
        <v>86</v>
      </c>
      <c r="I272" s="144" t="s">
        <v>24</v>
      </c>
      <c r="J272" s="145">
        <v>-487.5</v>
      </c>
      <c r="K272" s="144" t="s">
        <v>1431</v>
      </c>
      <c r="L272" s="144" t="s">
        <v>24</v>
      </c>
      <c r="M272" s="144" t="s">
        <v>528</v>
      </c>
      <c r="N272" s="144" t="s">
        <v>1366</v>
      </c>
      <c r="O272" s="146">
        <v>44469</v>
      </c>
      <c r="P272" s="146">
        <v>44447</v>
      </c>
      <c r="Q272" s="144" t="s">
        <v>29</v>
      </c>
      <c r="R272" s="20" t="s">
        <v>4055</v>
      </c>
      <c r="S272" s="20" t="s">
        <v>7190</v>
      </c>
    </row>
    <row r="273" spans="1:19" hidden="1" x14ac:dyDescent="0.25">
      <c r="A273" s="144" t="s">
        <v>456</v>
      </c>
      <c r="B273" s="144" t="s">
        <v>20</v>
      </c>
      <c r="C273" s="144" t="s">
        <v>1367</v>
      </c>
      <c r="D273" s="144" t="s">
        <v>1691</v>
      </c>
      <c r="E273" s="144" t="s">
        <v>20</v>
      </c>
      <c r="F273" s="144" t="s">
        <v>21</v>
      </c>
      <c r="G273" s="144" t="s">
        <v>22</v>
      </c>
      <c r="H273" s="144" t="s">
        <v>86</v>
      </c>
      <c r="I273" s="144" t="s">
        <v>24</v>
      </c>
      <c r="J273" s="145">
        <v>-4200</v>
      </c>
      <c r="K273" s="144" t="s">
        <v>1431</v>
      </c>
      <c r="L273" s="144" t="s">
        <v>24</v>
      </c>
      <c r="M273" s="144" t="s">
        <v>1177</v>
      </c>
      <c r="N273" s="144" t="s">
        <v>1366</v>
      </c>
      <c r="O273" s="146">
        <v>44469</v>
      </c>
      <c r="P273" s="146">
        <v>44447</v>
      </c>
      <c r="Q273" s="144" t="s">
        <v>29</v>
      </c>
      <c r="R273" s="20" t="s">
        <v>4055</v>
      </c>
      <c r="S273" s="20" t="s">
        <v>7190</v>
      </c>
    </row>
    <row r="274" spans="1:19" hidden="1" x14ac:dyDescent="0.25">
      <c r="A274" s="144" t="s">
        <v>456</v>
      </c>
      <c r="B274" s="144" t="s">
        <v>20</v>
      </c>
      <c r="C274" s="144" t="s">
        <v>1367</v>
      </c>
      <c r="D274" s="144" t="s">
        <v>1691</v>
      </c>
      <c r="E274" s="144" t="s">
        <v>20</v>
      </c>
      <c r="F274" s="144" t="s">
        <v>21</v>
      </c>
      <c r="G274" s="144" t="s">
        <v>22</v>
      </c>
      <c r="H274" s="144" t="s">
        <v>86</v>
      </c>
      <c r="I274" s="144" t="s">
        <v>24</v>
      </c>
      <c r="J274" s="145">
        <v>-4170</v>
      </c>
      <c r="K274" s="144" t="s">
        <v>1431</v>
      </c>
      <c r="L274" s="144" t="s">
        <v>24</v>
      </c>
      <c r="M274" s="144" t="s">
        <v>1222</v>
      </c>
      <c r="N274" s="144" t="s">
        <v>1366</v>
      </c>
      <c r="O274" s="146">
        <v>44469</v>
      </c>
      <c r="P274" s="146">
        <v>44447</v>
      </c>
      <c r="Q274" s="144" t="s">
        <v>29</v>
      </c>
      <c r="R274" s="20" t="s">
        <v>4055</v>
      </c>
      <c r="S274" s="20" t="s">
        <v>7190</v>
      </c>
    </row>
    <row r="275" spans="1:19" hidden="1" x14ac:dyDescent="0.25">
      <c r="A275" s="144" t="s">
        <v>455</v>
      </c>
      <c r="B275" s="144" t="s">
        <v>20</v>
      </c>
      <c r="C275" s="144" t="s">
        <v>958</v>
      </c>
      <c r="D275" s="144" t="s">
        <v>1691</v>
      </c>
      <c r="E275" s="144" t="s">
        <v>20</v>
      </c>
      <c r="F275" s="144" t="s">
        <v>21</v>
      </c>
      <c r="G275" s="144" t="s">
        <v>22</v>
      </c>
      <c r="H275" s="144" t="s">
        <v>86</v>
      </c>
      <c r="I275" s="144" t="s">
        <v>24</v>
      </c>
      <c r="J275" s="145">
        <v>823.1</v>
      </c>
      <c r="K275" s="144" t="s">
        <v>472</v>
      </c>
      <c r="L275" s="144" t="s">
        <v>24</v>
      </c>
      <c r="M275" s="144" t="s">
        <v>474</v>
      </c>
      <c r="N275" s="144" t="s">
        <v>958</v>
      </c>
      <c r="O275" s="146">
        <v>44377</v>
      </c>
      <c r="P275" s="146">
        <v>44379</v>
      </c>
      <c r="Q275" s="144" t="s">
        <v>29</v>
      </c>
      <c r="R275" s="20" t="s">
        <v>4055</v>
      </c>
      <c r="S275" s="20" t="s">
        <v>7190</v>
      </c>
    </row>
    <row r="276" spans="1:19" hidden="1" x14ac:dyDescent="0.25">
      <c r="A276" s="144" t="s">
        <v>893</v>
      </c>
      <c r="B276" s="144" t="s">
        <v>49</v>
      </c>
      <c r="C276" s="144" t="s">
        <v>1578</v>
      </c>
      <c r="D276" s="144" t="s">
        <v>1691</v>
      </c>
      <c r="E276" s="144" t="s">
        <v>20</v>
      </c>
      <c r="F276" s="144" t="s">
        <v>21</v>
      </c>
      <c r="G276" s="144" t="s">
        <v>22</v>
      </c>
      <c r="H276" s="144" t="s">
        <v>86</v>
      </c>
      <c r="I276" s="144" t="s">
        <v>24</v>
      </c>
      <c r="J276" s="145">
        <v>112.5</v>
      </c>
      <c r="K276" s="144" t="s">
        <v>1288</v>
      </c>
      <c r="L276" s="144" t="s">
        <v>24</v>
      </c>
      <c r="M276" s="144" t="s">
        <v>1579</v>
      </c>
      <c r="N276" s="144" t="s">
        <v>1578</v>
      </c>
      <c r="O276" s="146">
        <v>44469</v>
      </c>
      <c r="P276" s="146">
        <v>44470</v>
      </c>
      <c r="Q276" s="144" t="s">
        <v>29</v>
      </c>
      <c r="R276" s="20" t="s">
        <v>4055</v>
      </c>
      <c r="S276" s="20" t="s">
        <v>7190</v>
      </c>
    </row>
    <row r="277" spans="1:19" hidden="1" x14ac:dyDescent="0.25">
      <c r="A277" s="144" t="s">
        <v>893</v>
      </c>
      <c r="B277" s="144" t="s">
        <v>49</v>
      </c>
      <c r="C277" s="144" t="s">
        <v>1578</v>
      </c>
      <c r="D277" s="144" t="s">
        <v>1691</v>
      </c>
      <c r="E277" s="144" t="s">
        <v>20</v>
      </c>
      <c r="F277" s="144" t="s">
        <v>21</v>
      </c>
      <c r="G277" s="144" t="s">
        <v>22</v>
      </c>
      <c r="H277" s="144" t="s">
        <v>86</v>
      </c>
      <c r="I277" s="144" t="s">
        <v>24</v>
      </c>
      <c r="J277" s="145">
        <v>73.25</v>
      </c>
      <c r="K277" s="144" t="s">
        <v>1288</v>
      </c>
      <c r="L277" s="144" t="s">
        <v>24</v>
      </c>
      <c r="M277" s="144" t="s">
        <v>1579</v>
      </c>
      <c r="N277" s="144" t="s">
        <v>1578</v>
      </c>
      <c r="O277" s="146">
        <v>44469</v>
      </c>
      <c r="P277" s="146">
        <v>44470</v>
      </c>
      <c r="Q277" s="144" t="s">
        <v>29</v>
      </c>
      <c r="R277" s="20" t="s">
        <v>4055</v>
      </c>
      <c r="S277" s="20" t="s">
        <v>7190</v>
      </c>
    </row>
    <row r="278" spans="1:19" hidden="1" x14ac:dyDescent="0.25">
      <c r="A278" s="144" t="s">
        <v>893</v>
      </c>
      <c r="B278" s="144" t="s">
        <v>49</v>
      </c>
      <c r="C278" s="144" t="s">
        <v>1578</v>
      </c>
      <c r="D278" s="144" t="s">
        <v>1691</v>
      </c>
      <c r="E278" s="144" t="s">
        <v>20</v>
      </c>
      <c r="F278" s="144" t="s">
        <v>21</v>
      </c>
      <c r="G278" s="144" t="s">
        <v>22</v>
      </c>
      <c r="H278" s="144" t="s">
        <v>86</v>
      </c>
      <c r="I278" s="144" t="s">
        <v>24</v>
      </c>
      <c r="J278" s="145">
        <v>71.150000000000006</v>
      </c>
      <c r="K278" s="144" t="s">
        <v>1288</v>
      </c>
      <c r="L278" s="144" t="s">
        <v>24</v>
      </c>
      <c r="M278" s="144" t="s">
        <v>1579</v>
      </c>
      <c r="N278" s="144" t="s">
        <v>1578</v>
      </c>
      <c r="O278" s="146">
        <v>44469</v>
      </c>
      <c r="P278" s="146">
        <v>44470</v>
      </c>
      <c r="Q278" s="144" t="s">
        <v>29</v>
      </c>
      <c r="R278" s="20" t="s">
        <v>4055</v>
      </c>
      <c r="S278" s="20" t="s">
        <v>7190</v>
      </c>
    </row>
    <row r="279" spans="1:19" hidden="1" x14ac:dyDescent="0.25">
      <c r="A279" s="144" t="s">
        <v>893</v>
      </c>
      <c r="B279" s="144" t="s">
        <v>49</v>
      </c>
      <c r="C279" s="144" t="s">
        <v>1578</v>
      </c>
      <c r="D279" s="144" t="s">
        <v>1691</v>
      </c>
      <c r="E279" s="144" t="s">
        <v>20</v>
      </c>
      <c r="F279" s="144" t="s">
        <v>21</v>
      </c>
      <c r="G279" s="144" t="s">
        <v>22</v>
      </c>
      <c r="H279" s="144" t="s">
        <v>86</v>
      </c>
      <c r="I279" s="144" t="s">
        <v>24</v>
      </c>
      <c r="J279" s="145">
        <v>59.32</v>
      </c>
      <c r="K279" s="144" t="s">
        <v>1288</v>
      </c>
      <c r="L279" s="144" t="s">
        <v>24</v>
      </c>
      <c r="M279" s="144" t="s">
        <v>1579</v>
      </c>
      <c r="N279" s="144" t="s">
        <v>1578</v>
      </c>
      <c r="O279" s="146">
        <v>44469</v>
      </c>
      <c r="P279" s="146">
        <v>44470</v>
      </c>
      <c r="Q279" s="144" t="s">
        <v>29</v>
      </c>
      <c r="R279" s="20" t="s">
        <v>4055</v>
      </c>
      <c r="S279" s="20" t="s">
        <v>7190</v>
      </c>
    </row>
    <row r="280" spans="1:19" hidden="1" x14ac:dyDescent="0.25">
      <c r="A280" s="144" t="s">
        <v>455</v>
      </c>
      <c r="B280" s="144" t="s">
        <v>20</v>
      </c>
      <c r="C280" s="144" t="s">
        <v>944</v>
      </c>
      <c r="D280" s="144" t="s">
        <v>1691</v>
      </c>
      <c r="E280" s="144" t="s">
        <v>20</v>
      </c>
      <c r="F280" s="144" t="s">
        <v>21</v>
      </c>
      <c r="G280" s="144" t="s">
        <v>22</v>
      </c>
      <c r="H280" s="144" t="s">
        <v>86</v>
      </c>
      <c r="I280" s="144" t="s">
        <v>24</v>
      </c>
      <c r="J280" s="145">
        <v>-8565.7199999999993</v>
      </c>
      <c r="K280" s="144" t="s">
        <v>780</v>
      </c>
      <c r="L280" s="144" t="s">
        <v>24</v>
      </c>
      <c r="M280" s="144" t="s">
        <v>782</v>
      </c>
      <c r="N280" s="144" t="s">
        <v>944</v>
      </c>
      <c r="O280" s="146">
        <v>44439</v>
      </c>
      <c r="P280" s="146">
        <v>44435</v>
      </c>
      <c r="Q280" s="144" t="s">
        <v>29</v>
      </c>
      <c r="R280" s="20" t="s">
        <v>4055</v>
      </c>
      <c r="S280" s="20" t="s">
        <v>7190</v>
      </c>
    </row>
    <row r="281" spans="1:19" hidden="1" x14ac:dyDescent="0.25">
      <c r="A281" s="144" t="s">
        <v>456</v>
      </c>
      <c r="B281" s="144" t="s">
        <v>20</v>
      </c>
      <c r="C281" s="144" t="s">
        <v>1564</v>
      </c>
      <c r="D281" s="144" t="s">
        <v>1691</v>
      </c>
      <c r="E281" s="144" t="s">
        <v>20</v>
      </c>
      <c r="F281" s="144" t="s">
        <v>21</v>
      </c>
      <c r="G281" s="144" t="s">
        <v>22</v>
      </c>
      <c r="H281" s="144" t="s">
        <v>86</v>
      </c>
      <c r="I281" s="144" t="s">
        <v>24</v>
      </c>
      <c r="J281" s="145">
        <v>5340</v>
      </c>
      <c r="K281" s="144" t="s">
        <v>826</v>
      </c>
      <c r="L281" s="144" t="s">
        <v>24</v>
      </c>
      <c r="M281" s="144" t="s">
        <v>1026</v>
      </c>
      <c r="N281" s="144" t="s">
        <v>1564</v>
      </c>
      <c r="O281" s="146">
        <v>44227</v>
      </c>
      <c r="P281" s="146">
        <v>44239</v>
      </c>
      <c r="Q281" s="144" t="s">
        <v>29</v>
      </c>
      <c r="R281" s="20" t="s">
        <v>4055</v>
      </c>
      <c r="S281" s="20" t="s">
        <v>7190</v>
      </c>
    </row>
    <row r="282" spans="1:19" hidden="1" x14ac:dyDescent="0.25">
      <c r="A282" s="144" t="s">
        <v>456</v>
      </c>
      <c r="B282" s="144" t="s">
        <v>20</v>
      </c>
      <c r="C282" s="144" t="s">
        <v>1582</v>
      </c>
      <c r="D282" s="144" t="s">
        <v>1691</v>
      </c>
      <c r="E282" s="144" t="s">
        <v>20</v>
      </c>
      <c r="F282" s="144" t="s">
        <v>21</v>
      </c>
      <c r="G282" s="144" t="s">
        <v>22</v>
      </c>
      <c r="H282" s="144" t="s">
        <v>86</v>
      </c>
      <c r="I282" s="144" t="s">
        <v>24</v>
      </c>
      <c r="J282" s="145">
        <v>-5340</v>
      </c>
      <c r="K282" s="144" t="s">
        <v>826</v>
      </c>
      <c r="L282" s="144" t="s">
        <v>24</v>
      </c>
      <c r="M282" s="144" t="s">
        <v>1026</v>
      </c>
      <c r="N282" s="144" t="s">
        <v>1564</v>
      </c>
      <c r="O282" s="146">
        <v>44255</v>
      </c>
      <c r="P282" s="146">
        <v>44239</v>
      </c>
      <c r="Q282" s="144" t="s">
        <v>29</v>
      </c>
      <c r="R282" s="20" t="s">
        <v>4055</v>
      </c>
      <c r="S282" s="20" t="s">
        <v>7190</v>
      </c>
    </row>
    <row r="283" spans="1:19" hidden="1" x14ac:dyDescent="0.25">
      <c r="A283" s="144" t="s">
        <v>971</v>
      </c>
      <c r="B283" s="144" t="s">
        <v>49</v>
      </c>
      <c r="C283" s="144" t="s">
        <v>1590</v>
      </c>
      <c r="D283" s="144" t="s">
        <v>1914</v>
      </c>
      <c r="E283" s="144" t="s">
        <v>20</v>
      </c>
      <c r="F283" s="144" t="s">
        <v>586</v>
      </c>
      <c r="G283" s="144" t="s">
        <v>22</v>
      </c>
      <c r="H283" s="144" t="s">
        <v>86</v>
      </c>
      <c r="I283" s="144" t="s">
        <v>24</v>
      </c>
      <c r="J283" s="145">
        <v>-5</v>
      </c>
      <c r="K283" s="144" t="s">
        <v>1565</v>
      </c>
      <c r="L283" s="144" t="s">
        <v>24</v>
      </c>
      <c r="M283" s="144" t="s">
        <v>1566</v>
      </c>
      <c r="N283" s="144" t="s">
        <v>1590</v>
      </c>
      <c r="O283" s="146">
        <v>44377</v>
      </c>
      <c r="P283" s="146">
        <v>44379</v>
      </c>
      <c r="Q283" s="144" t="s">
        <v>29</v>
      </c>
      <c r="R283" s="20" t="s">
        <v>4028</v>
      </c>
      <c r="S283" s="20" t="s">
        <v>7190</v>
      </c>
    </row>
    <row r="284" spans="1:19" hidden="1" x14ac:dyDescent="0.25">
      <c r="A284" s="144" t="s">
        <v>971</v>
      </c>
      <c r="B284" s="144" t="s">
        <v>49</v>
      </c>
      <c r="C284" s="144" t="s">
        <v>1590</v>
      </c>
      <c r="D284" s="144" t="s">
        <v>1914</v>
      </c>
      <c r="E284" s="144" t="s">
        <v>20</v>
      </c>
      <c r="F284" s="144" t="s">
        <v>586</v>
      </c>
      <c r="G284" s="144" t="s">
        <v>22</v>
      </c>
      <c r="H284" s="144" t="s">
        <v>86</v>
      </c>
      <c r="I284" s="144" t="s">
        <v>24</v>
      </c>
      <c r="J284" s="145">
        <v>-60.73</v>
      </c>
      <c r="K284" s="144" t="s">
        <v>1565</v>
      </c>
      <c r="L284" s="144" t="s">
        <v>24</v>
      </c>
      <c r="M284" s="144" t="s">
        <v>1566</v>
      </c>
      <c r="N284" s="144" t="s">
        <v>1590</v>
      </c>
      <c r="O284" s="146">
        <v>44377</v>
      </c>
      <c r="P284" s="146">
        <v>44379</v>
      </c>
      <c r="Q284" s="144" t="s">
        <v>29</v>
      </c>
      <c r="R284" s="20" t="s">
        <v>4028</v>
      </c>
      <c r="S284" s="20" t="s">
        <v>7190</v>
      </c>
    </row>
    <row r="285" spans="1:19" hidden="1" x14ac:dyDescent="0.25">
      <c r="A285" s="144" t="s">
        <v>971</v>
      </c>
      <c r="B285" s="144" t="s">
        <v>49</v>
      </c>
      <c r="C285" s="144" t="s">
        <v>1590</v>
      </c>
      <c r="D285" s="144" t="s">
        <v>1914</v>
      </c>
      <c r="E285" s="144" t="s">
        <v>20</v>
      </c>
      <c r="F285" s="144" t="s">
        <v>586</v>
      </c>
      <c r="G285" s="144" t="s">
        <v>22</v>
      </c>
      <c r="H285" s="144" t="s">
        <v>86</v>
      </c>
      <c r="I285" s="144" t="s">
        <v>24</v>
      </c>
      <c r="J285" s="145">
        <v>-89.71</v>
      </c>
      <c r="K285" s="144" t="s">
        <v>1565</v>
      </c>
      <c r="L285" s="144" t="s">
        <v>24</v>
      </c>
      <c r="M285" s="144" t="s">
        <v>1566</v>
      </c>
      <c r="N285" s="144" t="s">
        <v>1590</v>
      </c>
      <c r="O285" s="146">
        <v>44377</v>
      </c>
      <c r="P285" s="146">
        <v>44379</v>
      </c>
      <c r="Q285" s="144" t="s">
        <v>29</v>
      </c>
      <c r="R285" s="20" t="s">
        <v>4028</v>
      </c>
      <c r="S285" s="20" t="s">
        <v>7190</v>
      </c>
    </row>
    <row r="286" spans="1:19" hidden="1" x14ac:dyDescent="0.25">
      <c r="A286" s="144" t="s">
        <v>971</v>
      </c>
      <c r="B286" s="144" t="s">
        <v>49</v>
      </c>
      <c r="C286" s="144" t="s">
        <v>1590</v>
      </c>
      <c r="D286" s="144" t="s">
        <v>1914</v>
      </c>
      <c r="E286" s="144" t="s">
        <v>20</v>
      </c>
      <c r="F286" s="144" t="s">
        <v>586</v>
      </c>
      <c r="G286" s="144" t="s">
        <v>22</v>
      </c>
      <c r="H286" s="144" t="s">
        <v>86</v>
      </c>
      <c r="I286" s="144" t="s">
        <v>24</v>
      </c>
      <c r="J286" s="145">
        <v>-25.64</v>
      </c>
      <c r="K286" s="144" t="s">
        <v>1565</v>
      </c>
      <c r="L286" s="144" t="s">
        <v>24</v>
      </c>
      <c r="M286" s="144" t="s">
        <v>1566</v>
      </c>
      <c r="N286" s="144" t="s">
        <v>1590</v>
      </c>
      <c r="O286" s="146">
        <v>44377</v>
      </c>
      <c r="P286" s="146">
        <v>44379</v>
      </c>
      <c r="Q286" s="144" t="s">
        <v>29</v>
      </c>
      <c r="R286" s="20" t="s">
        <v>4028</v>
      </c>
      <c r="S286" s="20" t="s">
        <v>7190</v>
      </c>
    </row>
    <row r="287" spans="1:19" hidden="1" x14ac:dyDescent="0.25">
      <c r="A287" s="144" t="s">
        <v>971</v>
      </c>
      <c r="B287" s="144" t="s">
        <v>49</v>
      </c>
      <c r="C287" s="144" t="s">
        <v>1590</v>
      </c>
      <c r="D287" s="144" t="s">
        <v>1914</v>
      </c>
      <c r="E287" s="144" t="s">
        <v>20</v>
      </c>
      <c r="F287" s="144" t="s">
        <v>586</v>
      </c>
      <c r="G287" s="144" t="s">
        <v>22</v>
      </c>
      <c r="H287" s="144" t="s">
        <v>86</v>
      </c>
      <c r="I287" s="144" t="s">
        <v>24</v>
      </c>
      <c r="J287" s="145">
        <v>-44.91</v>
      </c>
      <c r="K287" s="144" t="s">
        <v>1565</v>
      </c>
      <c r="L287" s="144" t="s">
        <v>24</v>
      </c>
      <c r="M287" s="144" t="s">
        <v>1566</v>
      </c>
      <c r="N287" s="144" t="s">
        <v>1590</v>
      </c>
      <c r="O287" s="146">
        <v>44377</v>
      </c>
      <c r="P287" s="146">
        <v>44379</v>
      </c>
      <c r="Q287" s="144" t="s">
        <v>29</v>
      </c>
      <c r="R287" s="20" t="s">
        <v>4028</v>
      </c>
      <c r="S287" s="20" t="s">
        <v>7190</v>
      </c>
    </row>
    <row r="288" spans="1:19" hidden="1" x14ac:dyDescent="0.25">
      <c r="A288" s="144" t="s">
        <v>971</v>
      </c>
      <c r="B288" s="144" t="s">
        <v>49</v>
      </c>
      <c r="C288" s="144" t="s">
        <v>1590</v>
      </c>
      <c r="D288" s="144" t="s">
        <v>1691</v>
      </c>
      <c r="E288" s="144" t="s">
        <v>20</v>
      </c>
      <c r="F288" s="144" t="s">
        <v>21</v>
      </c>
      <c r="G288" s="144" t="s">
        <v>22</v>
      </c>
      <c r="H288" s="144" t="s">
        <v>86</v>
      </c>
      <c r="I288" s="144" t="s">
        <v>24</v>
      </c>
      <c r="J288" s="145">
        <v>5</v>
      </c>
      <c r="K288" s="144" t="s">
        <v>1565</v>
      </c>
      <c r="L288" s="144" t="s">
        <v>24</v>
      </c>
      <c r="M288" s="144" t="s">
        <v>1566</v>
      </c>
      <c r="N288" s="144" t="s">
        <v>1590</v>
      </c>
      <c r="O288" s="146">
        <v>44377</v>
      </c>
      <c r="P288" s="146">
        <v>44379</v>
      </c>
      <c r="Q288" s="144" t="s">
        <v>29</v>
      </c>
      <c r="R288" s="20" t="s">
        <v>4055</v>
      </c>
      <c r="S288" s="20" t="s">
        <v>7190</v>
      </c>
    </row>
    <row r="289" spans="1:19" hidden="1" x14ac:dyDescent="0.25">
      <c r="A289" s="144" t="s">
        <v>971</v>
      </c>
      <c r="B289" s="144" t="s">
        <v>49</v>
      </c>
      <c r="C289" s="144" t="s">
        <v>1590</v>
      </c>
      <c r="D289" s="144" t="s">
        <v>1691</v>
      </c>
      <c r="E289" s="144" t="s">
        <v>20</v>
      </c>
      <c r="F289" s="144" t="s">
        <v>21</v>
      </c>
      <c r="G289" s="144" t="s">
        <v>22</v>
      </c>
      <c r="H289" s="144" t="s">
        <v>86</v>
      </c>
      <c r="I289" s="144" t="s">
        <v>24</v>
      </c>
      <c r="J289" s="145">
        <v>60.73</v>
      </c>
      <c r="K289" s="144" t="s">
        <v>1565</v>
      </c>
      <c r="L289" s="144" t="s">
        <v>24</v>
      </c>
      <c r="M289" s="144" t="s">
        <v>1566</v>
      </c>
      <c r="N289" s="144" t="s">
        <v>1590</v>
      </c>
      <c r="O289" s="146">
        <v>44377</v>
      </c>
      <c r="P289" s="146">
        <v>44379</v>
      </c>
      <c r="Q289" s="144" t="s">
        <v>29</v>
      </c>
      <c r="R289" s="20" t="s">
        <v>4055</v>
      </c>
      <c r="S289" s="20" t="s">
        <v>7190</v>
      </c>
    </row>
    <row r="290" spans="1:19" hidden="1" x14ac:dyDescent="0.25">
      <c r="A290" s="144" t="s">
        <v>971</v>
      </c>
      <c r="B290" s="144" t="s">
        <v>49</v>
      </c>
      <c r="C290" s="144" t="s">
        <v>1590</v>
      </c>
      <c r="D290" s="144" t="s">
        <v>1691</v>
      </c>
      <c r="E290" s="144" t="s">
        <v>20</v>
      </c>
      <c r="F290" s="144" t="s">
        <v>21</v>
      </c>
      <c r="G290" s="144" t="s">
        <v>22</v>
      </c>
      <c r="H290" s="144" t="s">
        <v>86</v>
      </c>
      <c r="I290" s="144" t="s">
        <v>24</v>
      </c>
      <c r="J290" s="145">
        <v>89.71</v>
      </c>
      <c r="K290" s="144" t="s">
        <v>1565</v>
      </c>
      <c r="L290" s="144" t="s">
        <v>24</v>
      </c>
      <c r="M290" s="144" t="s">
        <v>1566</v>
      </c>
      <c r="N290" s="144" t="s">
        <v>1590</v>
      </c>
      <c r="O290" s="146">
        <v>44377</v>
      </c>
      <c r="P290" s="146">
        <v>44379</v>
      </c>
      <c r="Q290" s="144" t="s">
        <v>29</v>
      </c>
      <c r="R290" s="20" t="s">
        <v>4055</v>
      </c>
      <c r="S290" s="20" t="s">
        <v>7190</v>
      </c>
    </row>
    <row r="291" spans="1:19" hidden="1" x14ac:dyDescent="0.25">
      <c r="A291" s="144" t="s">
        <v>971</v>
      </c>
      <c r="B291" s="144" t="s">
        <v>49</v>
      </c>
      <c r="C291" s="144" t="s">
        <v>1590</v>
      </c>
      <c r="D291" s="144" t="s">
        <v>1691</v>
      </c>
      <c r="E291" s="144" t="s">
        <v>20</v>
      </c>
      <c r="F291" s="144" t="s">
        <v>21</v>
      </c>
      <c r="G291" s="144" t="s">
        <v>22</v>
      </c>
      <c r="H291" s="144" t="s">
        <v>86</v>
      </c>
      <c r="I291" s="144" t="s">
        <v>24</v>
      </c>
      <c r="J291" s="145">
        <v>25.64</v>
      </c>
      <c r="K291" s="144" t="s">
        <v>1565</v>
      </c>
      <c r="L291" s="144" t="s">
        <v>24</v>
      </c>
      <c r="M291" s="144" t="s">
        <v>1566</v>
      </c>
      <c r="N291" s="144" t="s">
        <v>1590</v>
      </c>
      <c r="O291" s="146">
        <v>44377</v>
      </c>
      <c r="P291" s="146">
        <v>44379</v>
      </c>
      <c r="Q291" s="144" t="s">
        <v>29</v>
      </c>
      <c r="R291" s="20" t="s">
        <v>4055</v>
      </c>
      <c r="S291" s="20" t="s">
        <v>7190</v>
      </c>
    </row>
    <row r="292" spans="1:19" hidden="1" x14ac:dyDescent="0.25">
      <c r="A292" s="144" t="s">
        <v>971</v>
      </c>
      <c r="B292" s="144" t="s">
        <v>49</v>
      </c>
      <c r="C292" s="144" t="s">
        <v>1590</v>
      </c>
      <c r="D292" s="144" t="s">
        <v>1691</v>
      </c>
      <c r="E292" s="144" t="s">
        <v>20</v>
      </c>
      <c r="F292" s="144" t="s">
        <v>21</v>
      </c>
      <c r="G292" s="144" t="s">
        <v>22</v>
      </c>
      <c r="H292" s="144" t="s">
        <v>86</v>
      </c>
      <c r="I292" s="144" t="s">
        <v>24</v>
      </c>
      <c r="J292" s="145">
        <v>44.91</v>
      </c>
      <c r="K292" s="144" t="s">
        <v>1565</v>
      </c>
      <c r="L292" s="144" t="s">
        <v>24</v>
      </c>
      <c r="M292" s="144" t="s">
        <v>1566</v>
      </c>
      <c r="N292" s="144" t="s">
        <v>1590</v>
      </c>
      <c r="O292" s="146">
        <v>44377</v>
      </c>
      <c r="P292" s="146">
        <v>44379</v>
      </c>
      <c r="Q292" s="144" t="s">
        <v>29</v>
      </c>
      <c r="R292" s="20" t="s">
        <v>4055</v>
      </c>
      <c r="S292" s="20" t="s">
        <v>7190</v>
      </c>
    </row>
    <row r="293" spans="1:19" hidden="1" x14ac:dyDescent="0.25">
      <c r="A293" s="144" t="s">
        <v>456</v>
      </c>
      <c r="B293" s="144" t="s">
        <v>20</v>
      </c>
      <c r="C293" s="144" t="s">
        <v>1367</v>
      </c>
      <c r="D293" s="144" t="s">
        <v>1691</v>
      </c>
      <c r="E293" s="144" t="s">
        <v>20</v>
      </c>
      <c r="F293" s="144" t="s">
        <v>21</v>
      </c>
      <c r="G293" s="144" t="s">
        <v>22</v>
      </c>
      <c r="H293" s="144" t="s">
        <v>86</v>
      </c>
      <c r="I293" s="144" t="s">
        <v>24</v>
      </c>
      <c r="J293" s="145">
        <v>-1200.3800000000001</v>
      </c>
      <c r="K293" s="144" t="s">
        <v>1592</v>
      </c>
      <c r="L293" s="144" t="s">
        <v>24</v>
      </c>
      <c r="M293" s="144" t="s">
        <v>366</v>
      </c>
      <c r="N293" s="144" t="s">
        <v>1366</v>
      </c>
      <c r="O293" s="146">
        <v>44469</v>
      </c>
      <c r="P293" s="146">
        <v>44447</v>
      </c>
      <c r="Q293" s="144" t="s">
        <v>29</v>
      </c>
      <c r="R293" s="20" t="s">
        <v>4055</v>
      </c>
      <c r="S293" s="20" t="s">
        <v>7190</v>
      </c>
    </row>
    <row r="294" spans="1:19" hidden="1" x14ac:dyDescent="0.25">
      <c r="A294" s="144" t="s">
        <v>456</v>
      </c>
      <c r="B294" s="144" t="s">
        <v>20</v>
      </c>
      <c r="C294" s="144" t="s">
        <v>1366</v>
      </c>
      <c r="D294" s="144" t="s">
        <v>1691</v>
      </c>
      <c r="E294" s="144" t="s">
        <v>20</v>
      </c>
      <c r="F294" s="144" t="s">
        <v>21</v>
      </c>
      <c r="G294" s="144" t="s">
        <v>22</v>
      </c>
      <c r="H294" s="144" t="s">
        <v>86</v>
      </c>
      <c r="I294" s="144" t="s">
        <v>24</v>
      </c>
      <c r="J294" s="145">
        <v>1200.3800000000001</v>
      </c>
      <c r="K294" s="144" t="s">
        <v>1592</v>
      </c>
      <c r="L294" s="144" t="s">
        <v>24</v>
      </c>
      <c r="M294" s="144" t="s">
        <v>366</v>
      </c>
      <c r="N294" s="144" t="s">
        <v>1366</v>
      </c>
      <c r="O294" s="146">
        <v>44439</v>
      </c>
      <c r="P294" s="146">
        <v>44447</v>
      </c>
      <c r="Q294" s="144" t="s">
        <v>29</v>
      </c>
      <c r="R294" s="20" t="s">
        <v>4055</v>
      </c>
      <c r="S294" s="20" t="s">
        <v>7190</v>
      </c>
    </row>
    <row r="295" spans="1:19" hidden="1" x14ac:dyDescent="0.25">
      <c r="A295" s="144" t="s">
        <v>456</v>
      </c>
      <c r="B295" s="144" t="s">
        <v>20</v>
      </c>
      <c r="C295" s="144" t="s">
        <v>1366</v>
      </c>
      <c r="D295" s="144" t="s">
        <v>1691</v>
      </c>
      <c r="E295" s="144" t="s">
        <v>20</v>
      </c>
      <c r="F295" s="144" t="s">
        <v>21</v>
      </c>
      <c r="G295" s="144" t="s">
        <v>22</v>
      </c>
      <c r="H295" s="144" t="s">
        <v>86</v>
      </c>
      <c r="I295" s="144" t="s">
        <v>24</v>
      </c>
      <c r="J295" s="145">
        <v>8558.2000000000007</v>
      </c>
      <c r="K295" s="144" t="s">
        <v>1431</v>
      </c>
      <c r="L295" s="144" t="s">
        <v>24</v>
      </c>
      <c r="M295" s="144" t="s">
        <v>784</v>
      </c>
      <c r="N295" s="144" t="s">
        <v>1366</v>
      </c>
      <c r="O295" s="146">
        <v>44439</v>
      </c>
      <c r="P295" s="146">
        <v>44447</v>
      </c>
      <c r="Q295" s="144" t="s">
        <v>29</v>
      </c>
      <c r="R295" s="20" t="s">
        <v>4055</v>
      </c>
      <c r="S295" s="20" t="s">
        <v>7190</v>
      </c>
    </row>
    <row r="296" spans="1:19" hidden="1" x14ac:dyDescent="0.25">
      <c r="A296" s="144" t="s">
        <v>455</v>
      </c>
      <c r="B296" s="144" t="s">
        <v>20</v>
      </c>
      <c r="C296" s="144" t="s">
        <v>1532</v>
      </c>
      <c r="D296" s="144" t="s">
        <v>1691</v>
      </c>
      <c r="E296" s="144" t="s">
        <v>20</v>
      </c>
      <c r="F296" s="144" t="s">
        <v>21</v>
      </c>
      <c r="G296" s="144" t="s">
        <v>22</v>
      </c>
      <c r="H296" s="144" t="s">
        <v>86</v>
      </c>
      <c r="I296" s="144" t="s">
        <v>24</v>
      </c>
      <c r="J296" s="145">
        <v>-2772</v>
      </c>
      <c r="K296" s="144" t="s">
        <v>890</v>
      </c>
      <c r="L296" s="144" t="s">
        <v>24</v>
      </c>
      <c r="M296" s="144" t="s">
        <v>791</v>
      </c>
      <c r="N296" s="144" t="s">
        <v>1532</v>
      </c>
      <c r="O296" s="146">
        <v>44286</v>
      </c>
      <c r="P296" s="146">
        <v>44294</v>
      </c>
      <c r="Q296" s="144" t="s">
        <v>29</v>
      </c>
      <c r="R296" s="20" t="s">
        <v>4055</v>
      </c>
      <c r="S296" s="20" t="s">
        <v>7190</v>
      </c>
    </row>
    <row r="297" spans="1:19" hidden="1" x14ac:dyDescent="0.25">
      <c r="A297" s="144" t="s">
        <v>455</v>
      </c>
      <c r="B297" s="144" t="s">
        <v>20</v>
      </c>
      <c r="C297" s="144" t="s">
        <v>1532</v>
      </c>
      <c r="D297" s="144" t="s">
        <v>1691</v>
      </c>
      <c r="E297" s="144" t="s">
        <v>20</v>
      </c>
      <c r="F297" s="144" t="s">
        <v>21</v>
      </c>
      <c r="G297" s="144" t="s">
        <v>22</v>
      </c>
      <c r="H297" s="144" t="s">
        <v>86</v>
      </c>
      <c r="I297" s="144" t="s">
        <v>24</v>
      </c>
      <c r="J297" s="145">
        <v>-1716</v>
      </c>
      <c r="K297" s="144" t="s">
        <v>890</v>
      </c>
      <c r="L297" s="144" t="s">
        <v>24</v>
      </c>
      <c r="M297" s="144" t="s">
        <v>791</v>
      </c>
      <c r="N297" s="144" t="s">
        <v>1532</v>
      </c>
      <c r="O297" s="146">
        <v>44286</v>
      </c>
      <c r="P297" s="146">
        <v>44294</v>
      </c>
      <c r="Q297" s="144" t="s">
        <v>29</v>
      </c>
      <c r="R297" s="20" t="s">
        <v>4055</v>
      </c>
      <c r="S297" s="20" t="s">
        <v>7190</v>
      </c>
    </row>
    <row r="298" spans="1:19" hidden="1" x14ac:dyDescent="0.25">
      <c r="A298" s="144" t="s">
        <v>456</v>
      </c>
      <c r="B298" s="144" t="s">
        <v>20</v>
      </c>
      <c r="C298" s="144" t="s">
        <v>1403</v>
      </c>
      <c r="D298" s="144" t="s">
        <v>1691</v>
      </c>
      <c r="E298" s="144" t="s">
        <v>20</v>
      </c>
      <c r="F298" s="144" t="s">
        <v>21</v>
      </c>
      <c r="G298" s="144" t="s">
        <v>22</v>
      </c>
      <c r="H298" s="144" t="s">
        <v>86</v>
      </c>
      <c r="I298" s="144" t="s">
        <v>24</v>
      </c>
      <c r="J298" s="145">
        <v>-2214.4499999999998</v>
      </c>
      <c r="K298" s="144" t="s">
        <v>1378</v>
      </c>
      <c r="L298" s="144" t="s">
        <v>24</v>
      </c>
      <c r="M298" s="144" t="s">
        <v>663</v>
      </c>
      <c r="N298" s="144" t="s">
        <v>1305</v>
      </c>
      <c r="O298" s="146">
        <v>44439</v>
      </c>
      <c r="P298" s="146">
        <v>44413</v>
      </c>
      <c r="Q298" s="144" t="s">
        <v>29</v>
      </c>
      <c r="R298" s="20" t="s">
        <v>4055</v>
      </c>
      <c r="S298" s="20" t="s">
        <v>7190</v>
      </c>
    </row>
    <row r="299" spans="1:19" hidden="1" x14ac:dyDescent="0.25">
      <c r="A299" s="144" t="s">
        <v>456</v>
      </c>
      <c r="B299" s="144" t="s">
        <v>20</v>
      </c>
      <c r="C299" s="144" t="s">
        <v>1305</v>
      </c>
      <c r="D299" s="144" t="s">
        <v>1691</v>
      </c>
      <c r="E299" s="144" t="s">
        <v>20</v>
      </c>
      <c r="F299" s="144" t="s">
        <v>21</v>
      </c>
      <c r="G299" s="144" t="s">
        <v>22</v>
      </c>
      <c r="H299" s="144" t="s">
        <v>86</v>
      </c>
      <c r="I299" s="144" t="s">
        <v>24</v>
      </c>
      <c r="J299" s="145">
        <v>2214.4499999999998</v>
      </c>
      <c r="K299" s="144" t="s">
        <v>1378</v>
      </c>
      <c r="L299" s="144" t="s">
        <v>24</v>
      </c>
      <c r="M299" s="144" t="s">
        <v>663</v>
      </c>
      <c r="N299" s="144" t="s">
        <v>1305</v>
      </c>
      <c r="O299" s="146">
        <v>44408</v>
      </c>
      <c r="P299" s="146">
        <v>44412</v>
      </c>
      <c r="Q299" s="144" t="s">
        <v>29</v>
      </c>
      <c r="R299" s="20" t="s">
        <v>4055</v>
      </c>
      <c r="S299" s="20" t="s">
        <v>7190</v>
      </c>
    </row>
    <row r="300" spans="1:19" hidden="1" x14ac:dyDescent="0.25">
      <c r="A300" s="144" t="s">
        <v>456</v>
      </c>
      <c r="B300" s="144" t="s">
        <v>20</v>
      </c>
      <c r="C300" s="144" t="s">
        <v>1607</v>
      </c>
      <c r="D300" s="144" t="s">
        <v>1691</v>
      </c>
      <c r="E300" s="144" t="s">
        <v>20</v>
      </c>
      <c r="F300" s="144" t="s">
        <v>21</v>
      </c>
      <c r="G300" s="144" t="s">
        <v>22</v>
      </c>
      <c r="H300" s="144" t="s">
        <v>86</v>
      </c>
      <c r="I300" s="144" t="s">
        <v>24</v>
      </c>
      <c r="J300" s="145">
        <v>-20000</v>
      </c>
      <c r="K300" s="144" t="s">
        <v>1502</v>
      </c>
      <c r="L300" s="144" t="s">
        <v>24</v>
      </c>
      <c r="M300" s="144" t="s">
        <v>1134</v>
      </c>
      <c r="N300" s="144" t="s">
        <v>1608</v>
      </c>
      <c r="O300" s="146">
        <v>44227</v>
      </c>
      <c r="P300" s="146">
        <v>44210</v>
      </c>
      <c r="Q300" s="144" t="s">
        <v>29</v>
      </c>
      <c r="R300" s="20" t="s">
        <v>4055</v>
      </c>
      <c r="S300" s="20" t="s">
        <v>7190</v>
      </c>
    </row>
    <row r="301" spans="1:19" hidden="1" x14ac:dyDescent="0.25">
      <c r="A301" s="144" t="s">
        <v>455</v>
      </c>
      <c r="B301" s="144" t="s">
        <v>20</v>
      </c>
      <c r="C301" s="144" t="s">
        <v>1393</v>
      </c>
      <c r="D301" s="144" t="s">
        <v>1691</v>
      </c>
      <c r="E301" s="144" t="s">
        <v>20</v>
      </c>
      <c r="F301" s="144" t="s">
        <v>21</v>
      </c>
      <c r="G301" s="144" t="s">
        <v>22</v>
      </c>
      <c r="H301" s="144" t="s">
        <v>86</v>
      </c>
      <c r="I301" s="144" t="s">
        <v>24</v>
      </c>
      <c r="J301" s="145">
        <v>1959.5</v>
      </c>
      <c r="K301" s="144" t="s">
        <v>126</v>
      </c>
      <c r="L301" s="144" t="s">
        <v>24</v>
      </c>
      <c r="M301" s="144" t="s">
        <v>731</v>
      </c>
      <c r="N301" s="144" t="s">
        <v>1393</v>
      </c>
      <c r="O301" s="146">
        <v>44255</v>
      </c>
      <c r="P301" s="146">
        <v>44261</v>
      </c>
      <c r="Q301" s="144" t="s">
        <v>29</v>
      </c>
      <c r="R301" s="20" t="s">
        <v>4055</v>
      </c>
      <c r="S301" s="20" t="s">
        <v>7190</v>
      </c>
    </row>
    <row r="302" spans="1:19" hidden="1" x14ac:dyDescent="0.25">
      <c r="A302" s="144" t="s">
        <v>456</v>
      </c>
      <c r="B302" s="144" t="s">
        <v>20</v>
      </c>
      <c r="C302" s="144" t="s">
        <v>1610</v>
      </c>
      <c r="D302" s="144" t="s">
        <v>1691</v>
      </c>
      <c r="E302" s="144" t="s">
        <v>20</v>
      </c>
      <c r="F302" s="144" t="s">
        <v>21</v>
      </c>
      <c r="G302" s="144" t="s">
        <v>22</v>
      </c>
      <c r="H302" s="144" t="s">
        <v>86</v>
      </c>
      <c r="I302" s="144" t="s">
        <v>24</v>
      </c>
      <c r="J302" s="145">
        <v>1869</v>
      </c>
      <c r="K302" s="144" t="s">
        <v>1298</v>
      </c>
      <c r="L302" s="144" t="s">
        <v>24</v>
      </c>
      <c r="M302" s="144" t="s">
        <v>185</v>
      </c>
      <c r="N302" s="144" t="s">
        <v>1610</v>
      </c>
      <c r="O302" s="146">
        <v>44255</v>
      </c>
      <c r="P302" s="146">
        <v>44264</v>
      </c>
      <c r="Q302" s="144" t="s">
        <v>29</v>
      </c>
      <c r="R302" s="20" t="s">
        <v>4055</v>
      </c>
      <c r="S302" s="20" t="s">
        <v>7190</v>
      </c>
    </row>
    <row r="303" spans="1:19" hidden="1" x14ac:dyDescent="0.25">
      <c r="A303" s="144" t="s">
        <v>456</v>
      </c>
      <c r="B303" s="144" t="s">
        <v>20</v>
      </c>
      <c r="C303" s="144" t="s">
        <v>1610</v>
      </c>
      <c r="D303" s="144" t="s">
        <v>1691</v>
      </c>
      <c r="E303" s="144" t="s">
        <v>20</v>
      </c>
      <c r="F303" s="144" t="s">
        <v>21</v>
      </c>
      <c r="G303" s="144" t="s">
        <v>22</v>
      </c>
      <c r="H303" s="144" t="s">
        <v>86</v>
      </c>
      <c r="I303" s="144" t="s">
        <v>24</v>
      </c>
      <c r="J303" s="145">
        <v>1300</v>
      </c>
      <c r="K303" s="144" t="s">
        <v>1298</v>
      </c>
      <c r="L303" s="144" t="s">
        <v>24</v>
      </c>
      <c r="M303" s="144" t="s">
        <v>701</v>
      </c>
      <c r="N303" s="144" t="s">
        <v>1610</v>
      </c>
      <c r="O303" s="146">
        <v>44255</v>
      </c>
      <c r="P303" s="146">
        <v>44264</v>
      </c>
      <c r="Q303" s="144" t="s">
        <v>29</v>
      </c>
      <c r="R303" s="20" t="s">
        <v>4055</v>
      </c>
      <c r="S303" s="20" t="s">
        <v>7190</v>
      </c>
    </row>
    <row r="304" spans="1:19" hidden="1" x14ac:dyDescent="0.25">
      <c r="A304" s="144" t="s">
        <v>456</v>
      </c>
      <c r="B304" s="144" t="s">
        <v>20</v>
      </c>
      <c r="C304" s="144" t="s">
        <v>1609</v>
      </c>
      <c r="D304" s="144" t="s">
        <v>1691</v>
      </c>
      <c r="E304" s="144" t="s">
        <v>20</v>
      </c>
      <c r="F304" s="144" t="s">
        <v>21</v>
      </c>
      <c r="G304" s="144" t="s">
        <v>22</v>
      </c>
      <c r="H304" s="144" t="s">
        <v>86</v>
      </c>
      <c r="I304" s="144" t="s">
        <v>24</v>
      </c>
      <c r="J304" s="145">
        <v>-1869</v>
      </c>
      <c r="K304" s="144" t="s">
        <v>1298</v>
      </c>
      <c r="L304" s="144" t="s">
        <v>24</v>
      </c>
      <c r="M304" s="144" t="s">
        <v>185</v>
      </c>
      <c r="N304" s="144" t="s">
        <v>1610</v>
      </c>
      <c r="O304" s="146">
        <v>44286</v>
      </c>
      <c r="P304" s="146">
        <v>44264</v>
      </c>
      <c r="Q304" s="144" t="s">
        <v>29</v>
      </c>
      <c r="R304" s="20" t="s">
        <v>4055</v>
      </c>
      <c r="S304" s="20" t="s">
        <v>7190</v>
      </c>
    </row>
    <row r="305" spans="1:19" hidden="1" x14ac:dyDescent="0.25">
      <c r="A305" s="144" t="s">
        <v>456</v>
      </c>
      <c r="B305" s="144" t="s">
        <v>20</v>
      </c>
      <c r="C305" s="144" t="s">
        <v>1609</v>
      </c>
      <c r="D305" s="144" t="s">
        <v>1691</v>
      </c>
      <c r="E305" s="144" t="s">
        <v>20</v>
      </c>
      <c r="F305" s="144" t="s">
        <v>21</v>
      </c>
      <c r="G305" s="144" t="s">
        <v>22</v>
      </c>
      <c r="H305" s="144" t="s">
        <v>86</v>
      </c>
      <c r="I305" s="144" t="s">
        <v>24</v>
      </c>
      <c r="J305" s="145">
        <v>-1300</v>
      </c>
      <c r="K305" s="144" t="s">
        <v>1298</v>
      </c>
      <c r="L305" s="144" t="s">
        <v>24</v>
      </c>
      <c r="M305" s="144" t="s">
        <v>701</v>
      </c>
      <c r="N305" s="144" t="s">
        <v>1610</v>
      </c>
      <c r="O305" s="146">
        <v>44286</v>
      </c>
      <c r="P305" s="146">
        <v>44264</v>
      </c>
      <c r="Q305" s="144" t="s">
        <v>29</v>
      </c>
      <c r="R305" s="20" t="s">
        <v>4055</v>
      </c>
      <c r="S305" s="20" t="s">
        <v>7190</v>
      </c>
    </row>
    <row r="306" spans="1:19" hidden="1" x14ac:dyDescent="0.25">
      <c r="A306" s="144" t="s">
        <v>456</v>
      </c>
      <c r="B306" s="144" t="s">
        <v>20</v>
      </c>
      <c r="C306" s="144" t="s">
        <v>1614</v>
      </c>
      <c r="D306" s="144" t="s">
        <v>1691</v>
      </c>
      <c r="E306" s="144" t="s">
        <v>20</v>
      </c>
      <c r="F306" s="144" t="s">
        <v>21</v>
      </c>
      <c r="G306" s="144" t="s">
        <v>22</v>
      </c>
      <c r="H306" s="144" t="s">
        <v>86</v>
      </c>
      <c r="I306" s="144" t="s">
        <v>24</v>
      </c>
      <c r="J306" s="145">
        <v>-2200</v>
      </c>
      <c r="K306" s="144" t="s">
        <v>826</v>
      </c>
      <c r="L306" s="144" t="s">
        <v>24</v>
      </c>
      <c r="M306" s="144" t="s">
        <v>544</v>
      </c>
      <c r="N306" s="144" t="s">
        <v>1615</v>
      </c>
      <c r="O306" s="146">
        <v>44227</v>
      </c>
      <c r="P306" s="146">
        <v>44207</v>
      </c>
      <c r="Q306" s="144" t="s">
        <v>29</v>
      </c>
      <c r="R306" s="20" t="s">
        <v>4055</v>
      </c>
      <c r="S306" s="20" t="s">
        <v>7190</v>
      </c>
    </row>
    <row r="307" spans="1:19" hidden="1" x14ac:dyDescent="0.25">
      <c r="A307" s="144" t="s">
        <v>456</v>
      </c>
      <c r="B307" s="144" t="s">
        <v>20</v>
      </c>
      <c r="C307" s="144" t="s">
        <v>1305</v>
      </c>
      <c r="D307" s="144" t="s">
        <v>1691</v>
      </c>
      <c r="E307" s="144" t="s">
        <v>20</v>
      </c>
      <c r="F307" s="144" t="s">
        <v>21</v>
      </c>
      <c r="G307" s="144" t="s">
        <v>22</v>
      </c>
      <c r="H307" s="144" t="s">
        <v>86</v>
      </c>
      <c r="I307" s="144" t="s">
        <v>24</v>
      </c>
      <c r="J307" s="145">
        <v>2220.3000000000002</v>
      </c>
      <c r="K307" s="144" t="s">
        <v>1112</v>
      </c>
      <c r="L307" s="144" t="s">
        <v>24</v>
      </c>
      <c r="M307" s="144" t="s">
        <v>736</v>
      </c>
      <c r="N307" s="144" t="s">
        <v>1305</v>
      </c>
      <c r="O307" s="146">
        <v>44408</v>
      </c>
      <c r="P307" s="146">
        <v>44412</v>
      </c>
      <c r="Q307" s="144" t="s">
        <v>29</v>
      </c>
      <c r="R307" s="20" t="s">
        <v>4055</v>
      </c>
      <c r="S307" s="20" t="s">
        <v>7190</v>
      </c>
    </row>
    <row r="308" spans="1:19" hidden="1" x14ac:dyDescent="0.25">
      <c r="A308" s="144" t="s">
        <v>456</v>
      </c>
      <c r="B308" s="144" t="s">
        <v>20</v>
      </c>
      <c r="C308" s="144" t="s">
        <v>1305</v>
      </c>
      <c r="D308" s="144" t="s">
        <v>1691</v>
      </c>
      <c r="E308" s="144" t="s">
        <v>20</v>
      </c>
      <c r="F308" s="144" t="s">
        <v>21</v>
      </c>
      <c r="G308" s="144" t="s">
        <v>22</v>
      </c>
      <c r="H308" s="144" t="s">
        <v>86</v>
      </c>
      <c r="I308" s="144" t="s">
        <v>24</v>
      </c>
      <c r="J308" s="145">
        <v>1822.38</v>
      </c>
      <c r="K308" s="144" t="s">
        <v>1112</v>
      </c>
      <c r="L308" s="144" t="s">
        <v>24</v>
      </c>
      <c r="M308" s="144" t="s">
        <v>690</v>
      </c>
      <c r="N308" s="144" t="s">
        <v>1305</v>
      </c>
      <c r="O308" s="146">
        <v>44408</v>
      </c>
      <c r="P308" s="146">
        <v>44412</v>
      </c>
      <c r="Q308" s="144" t="s">
        <v>29</v>
      </c>
      <c r="R308" s="20" t="s">
        <v>4055</v>
      </c>
      <c r="S308" s="20" t="s">
        <v>7190</v>
      </c>
    </row>
    <row r="309" spans="1:19" hidden="1" x14ac:dyDescent="0.25">
      <c r="A309" s="144" t="s">
        <v>456</v>
      </c>
      <c r="B309" s="144" t="s">
        <v>20</v>
      </c>
      <c r="C309" s="144" t="s">
        <v>1305</v>
      </c>
      <c r="D309" s="144" t="s">
        <v>1691</v>
      </c>
      <c r="E309" s="144" t="s">
        <v>20</v>
      </c>
      <c r="F309" s="144" t="s">
        <v>21</v>
      </c>
      <c r="G309" s="144" t="s">
        <v>22</v>
      </c>
      <c r="H309" s="144" t="s">
        <v>86</v>
      </c>
      <c r="I309" s="144" t="s">
        <v>24</v>
      </c>
      <c r="J309" s="145">
        <v>7611.93</v>
      </c>
      <c r="K309" s="144" t="s">
        <v>1112</v>
      </c>
      <c r="L309" s="144" t="s">
        <v>24</v>
      </c>
      <c r="M309" s="144" t="s">
        <v>404</v>
      </c>
      <c r="N309" s="144" t="s">
        <v>1305</v>
      </c>
      <c r="O309" s="146">
        <v>44408</v>
      </c>
      <c r="P309" s="146">
        <v>44412</v>
      </c>
      <c r="Q309" s="144" t="s">
        <v>29</v>
      </c>
      <c r="R309" s="20" t="s">
        <v>4055</v>
      </c>
      <c r="S309" s="20" t="s">
        <v>7190</v>
      </c>
    </row>
    <row r="310" spans="1:19" hidden="1" x14ac:dyDescent="0.25">
      <c r="A310" s="144" t="s">
        <v>456</v>
      </c>
      <c r="B310" s="144" t="s">
        <v>20</v>
      </c>
      <c r="C310" s="144" t="s">
        <v>1403</v>
      </c>
      <c r="D310" s="144" t="s">
        <v>1691</v>
      </c>
      <c r="E310" s="144" t="s">
        <v>20</v>
      </c>
      <c r="F310" s="144" t="s">
        <v>21</v>
      </c>
      <c r="G310" s="144" t="s">
        <v>22</v>
      </c>
      <c r="H310" s="144" t="s">
        <v>86</v>
      </c>
      <c r="I310" s="144" t="s">
        <v>24</v>
      </c>
      <c r="J310" s="145">
        <v>-2220.3000000000002</v>
      </c>
      <c r="K310" s="144" t="s">
        <v>1112</v>
      </c>
      <c r="L310" s="144" t="s">
        <v>24</v>
      </c>
      <c r="M310" s="144" t="s">
        <v>736</v>
      </c>
      <c r="N310" s="144" t="s">
        <v>1305</v>
      </c>
      <c r="O310" s="146">
        <v>44439</v>
      </c>
      <c r="P310" s="146">
        <v>44413</v>
      </c>
      <c r="Q310" s="144" t="s">
        <v>29</v>
      </c>
      <c r="R310" s="20" t="s">
        <v>4055</v>
      </c>
      <c r="S310" s="20" t="s">
        <v>7190</v>
      </c>
    </row>
    <row r="311" spans="1:19" hidden="1" x14ac:dyDescent="0.25">
      <c r="A311" s="144" t="s">
        <v>456</v>
      </c>
      <c r="B311" s="144" t="s">
        <v>20</v>
      </c>
      <c r="C311" s="144" t="s">
        <v>1403</v>
      </c>
      <c r="D311" s="144" t="s">
        <v>1691</v>
      </c>
      <c r="E311" s="144" t="s">
        <v>20</v>
      </c>
      <c r="F311" s="144" t="s">
        <v>21</v>
      </c>
      <c r="G311" s="144" t="s">
        <v>22</v>
      </c>
      <c r="H311" s="144" t="s">
        <v>86</v>
      </c>
      <c r="I311" s="144" t="s">
        <v>24</v>
      </c>
      <c r="J311" s="145">
        <v>-1822.38</v>
      </c>
      <c r="K311" s="144" t="s">
        <v>1112</v>
      </c>
      <c r="L311" s="144" t="s">
        <v>24</v>
      </c>
      <c r="M311" s="144" t="s">
        <v>690</v>
      </c>
      <c r="N311" s="144" t="s">
        <v>1305</v>
      </c>
      <c r="O311" s="146">
        <v>44439</v>
      </c>
      <c r="P311" s="146">
        <v>44413</v>
      </c>
      <c r="Q311" s="144" t="s">
        <v>29</v>
      </c>
      <c r="R311" s="20" t="s">
        <v>4055</v>
      </c>
      <c r="S311" s="20" t="s">
        <v>7190</v>
      </c>
    </row>
    <row r="312" spans="1:19" hidden="1" x14ac:dyDescent="0.25">
      <c r="A312" s="144" t="s">
        <v>456</v>
      </c>
      <c r="B312" s="144" t="s">
        <v>20</v>
      </c>
      <c r="C312" s="144" t="s">
        <v>1403</v>
      </c>
      <c r="D312" s="144" t="s">
        <v>1691</v>
      </c>
      <c r="E312" s="144" t="s">
        <v>20</v>
      </c>
      <c r="F312" s="144" t="s">
        <v>21</v>
      </c>
      <c r="G312" s="144" t="s">
        <v>22</v>
      </c>
      <c r="H312" s="144" t="s">
        <v>86</v>
      </c>
      <c r="I312" s="144" t="s">
        <v>24</v>
      </c>
      <c r="J312" s="145">
        <v>-7611.93</v>
      </c>
      <c r="K312" s="144" t="s">
        <v>1112</v>
      </c>
      <c r="L312" s="144" t="s">
        <v>24</v>
      </c>
      <c r="M312" s="144" t="s">
        <v>404</v>
      </c>
      <c r="N312" s="144" t="s">
        <v>1305</v>
      </c>
      <c r="O312" s="146">
        <v>44439</v>
      </c>
      <c r="P312" s="146">
        <v>44413</v>
      </c>
      <c r="Q312" s="144" t="s">
        <v>29</v>
      </c>
      <c r="R312" s="20" t="s">
        <v>4055</v>
      </c>
      <c r="S312" s="20" t="s">
        <v>7190</v>
      </c>
    </row>
    <row r="313" spans="1:19" hidden="1" x14ac:dyDescent="0.25">
      <c r="A313" s="144" t="s">
        <v>456</v>
      </c>
      <c r="B313" s="144" t="s">
        <v>20</v>
      </c>
      <c r="C313" s="144" t="s">
        <v>1610</v>
      </c>
      <c r="D313" s="144" t="s">
        <v>1691</v>
      </c>
      <c r="E313" s="144" t="s">
        <v>20</v>
      </c>
      <c r="F313" s="144" t="s">
        <v>21</v>
      </c>
      <c r="G313" s="144" t="s">
        <v>22</v>
      </c>
      <c r="H313" s="144" t="s">
        <v>86</v>
      </c>
      <c r="I313" s="144" t="s">
        <v>24</v>
      </c>
      <c r="J313" s="145">
        <v>864</v>
      </c>
      <c r="K313" s="144" t="s">
        <v>1616</v>
      </c>
      <c r="L313" s="144" t="s">
        <v>24</v>
      </c>
      <c r="M313" s="144" t="s">
        <v>817</v>
      </c>
      <c r="N313" s="144" t="s">
        <v>1610</v>
      </c>
      <c r="O313" s="146">
        <v>44255</v>
      </c>
      <c r="P313" s="146">
        <v>44264</v>
      </c>
      <c r="Q313" s="144" t="s">
        <v>29</v>
      </c>
      <c r="R313" s="20" t="s">
        <v>4055</v>
      </c>
      <c r="S313" s="20" t="s">
        <v>7190</v>
      </c>
    </row>
    <row r="314" spans="1:19" hidden="1" x14ac:dyDescent="0.25">
      <c r="A314" s="144" t="s">
        <v>456</v>
      </c>
      <c r="B314" s="144" t="s">
        <v>20</v>
      </c>
      <c r="C314" s="144" t="s">
        <v>1609</v>
      </c>
      <c r="D314" s="144" t="s">
        <v>1691</v>
      </c>
      <c r="E314" s="144" t="s">
        <v>20</v>
      </c>
      <c r="F314" s="144" t="s">
        <v>21</v>
      </c>
      <c r="G314" s="144" t="s">
        <v>22</v>
      </c>
      <c r="H314" s="144" t="s">
        <v>86</v>
      </c>
      <c r="I314" s="144" t="s">
        <v>24</v>
      </c>
      <c r="J314" s="145">
        <v>-864</v>
      </c>
      <c r="K314" s="144" t="s">
        <v>1616</v>
      </c>
      <c r="L314" s="144" t="s">
        <v>24</v>
      </c>
      <c r="M314" s="144" t="s">
        <v>817</v>
      </c>
      <c r="N314" s="144" t="s">
        <v>1610</v>
      </c>
      <c r="O314" s="146">
        <v>44286</v>
      </c>
      <c r="P314" s="146">
        <v>44264</v>
      </c>
      <c r="Q314" s="144" t="s">
        <v>29</v>
      </c>
      <c r="R314" s="20" t="s">
        <v>4055</v>
      </c>
      <c r="S314" s="20" t="s">
        <v>7190</v>
      </c>
    </row>
    <row r="315" spans="1:19" hidden="1" x14ac:dyDescent="0.25">
      <c r="A315" s="144" t="s">
        <v>455</v>
      </c>
      <c r="B315" s="144" t="s">
        <v>20</v>
      </c>
      <c r="C315" s="144" t="s">
        <v>1624</v>
      </c>
      <c r="D315" s="144" t="s">
        <v>1691</v>
      </c>
      <c r="E315" s="144" t="s">
        <v>20</v>
      </c>
      <c r="F315" s="144" t="s">
        <v>21</v>
      </c>
      <c r="G315" s="144" t="s">
        <v>22</v>
      </c>
      <c r="H315" s="144" t="s">
        <v>86</v>
      </c>
      <c r="I315" s="144" t="s">
        <v>24</v>
      </c>
      <c r="J315" s="145">
        <v>-8565.7199999999993</v>
      </c>
      <c r="K315" s="144" t="s">
        <v>1370</v>
      </c>
      <c r="L315" s="144" t="s">
        <v>24</v>
      </c>
      <c r="M315" s="144" t="s">
        <v>781</v>
      </c>
      <c r="N315" s="144" t="s">
        <v>1624</v>
      </c>
      <c r="O315" s="146">
        <v>44408</v>
      </c>
      <c r="P315" s="146">
        <v>44417</v>
      </c>
      <c r="Q315" s="144" t="s">
        <v>29</v>
      </c>
      <c r="R315" s="20" t="s">
        <v>4055</v>
      </c>
      <c r="S315" s="20" t="s">
        <v>7190</v>
      </c>
    </row>
    <row r="316" spans="1:19" hidden="1" x14ac:dyDescent="0.25">
      <c r="A316" s="144" t="s">
        <v>455</v>
      </c>
      <c r="B316" s="144" t="s">
        <v>20</v>
      </c>
      <c r="C316" s="144" t="s">
        <v>1624</v>
      </c>
      <c r="D316" s="144" t="s">
        <v>1691</v>
      </c>
      <c r="E316" s="144" t="s">
        <v>20</v>
      </c>
      <c r="F316" s="144" t="s">
        <v>21</v>
      </c>
      <c r="G316" s="144" t="s">
        <v>22</v>
      </c>
      <c r="H316" s="144" t="s">
        <v>86</v>
      </c>
      <c r="I316" s="144" t="s">
        <v>24</v>
      </c>
      <c r="J316" s="145">
        <v>-140</v>
      </c>
      <c r="K316" s="144" t="s">
        <v>1370</v>
      </c>
      <c r="L316" s="144" t="s">
        <v>24</v>
      </c>
      <c r="M316" s="144" t="s">
        <v>726</v>
      </c>
      <c r="N316" s="144" t="s">
        <v>1624</v>
      </c>
      <c r="O316" s="146">
        <v>44408</v>
      </c>
      <c r="P316" s="146">
        <v>44417</v>
      </c>
      <c r="Q316" s="144" t="s">
        <v>29</v>
      </c>
      <c r="R316" s="20" t="s">
        <v>4055</v>
      </c>
      <c r="S316" s="20" t="s">
        <v>7190</v>
      </c>
    </row>
    <row r="317" spans="1:19" hidden="1" x14ac:dyDescent="0.25">
      <c r="A317" s="144" t="s">
        <v>455</v>
      </c>
      <c r="B317" s="144" t="s">
        <v>20</v>
      </c>
      <c r="C317" s="144" t="s">
        <v>1625</v>
      </c>
      <c r="D317" s="144" t="s">
        <v>1691</v>
      </c>
      <c r="E317" s="144" t="s">
        <v>20</v>
      </c>
      <c r="F317" s="144" t="s">
        <v>21</v>
      </c>
      <c r="G317" s="144" t="s">
        <v>22</v>
      </c>
      <c r="H317" s="144" t="s">
        <v>86</v>
      </c>
      <c r="I317" s="144" t="s">
        <v>24</v>
      </c>
      <c r="J317" s="145">
        <v>8565.7199999999993</v>
      </c>
      <c r="K317" s="144" t="s">
        <v>1370</v>
      </c>
      <c r="L317" s="144" t="s">
        <v>24</v>
      </c>
      <c r="M317" s="144" t="s">
        <v>781</v>
      </c>
      <c r="N317" s="144" t="s">
        <v>1624</v>
      </c>
      <c r="O317" s="146">
        <v>44439</v>
      </c>
      <c r="P317" s="146">
        <v>44417</v>
      </c>
      <c r="Q317" s="144" t="s">
        <v>29</v>
      </c>
      <c r="R317" s="20" t="s">
        <v>4055</v>
      </c>
      <c r="S317" s="20" t="s">
        <v>7190</v>
      </c>
    </row>
    <row r="318" spans="1:19" hidden="1" x14ac:dyDescent="0.25">
      <c r="A318" s="144" t="s">
        <v>455</v>
      </c>
      <c r="B318" s="144" t="s">
        <v>20</v>
      </c>
      <c r="C318" s="144" t="s">
        <v>1625</v>
      </c>
      <c r="D318" s="144" t="s">
        <v>1691</v>
      </c>
      <c r="E318" s="144" t="s">
        <v>20</v>
      </c>
      <c r="F318" s="144" t="s">
        <v>21</v>
      </c>
      <c r="G318" s="144" t="s">
        <v>22</v>
      </c>
      <c r="H318" s="144" t="s">
        <v>86</v>
      </c>
      <c r="I318" s="144" t="s">
        <v>24</v>
      </c>
      <c r="J318" s="145">
        <v>140</v>
      </c>
      <c r="K318" s="144" t="s">
        <v>1370</v>
      </c>
      <c r="L318" s="144" t="s">
        <v>24</v>
      </c>
      <c r="M318" s="144" t="s">
        <v>726</v>
      </c>
      <c r="N318" s="144" t="s">
        <v>1624</v>
      </c>
      <c r="O318" s="146">
        <v>44439</v>
      </c>
      <c r="P318" s="146">
        <v>44417</v>
      </c>
      <c r="Q318" s="144" t="s">
        <v>29</v>
      </c>
      <c r="R318" s="20" t="s">
        <v>4055</v>
      </c>
      <c r="S318" s="20" t="s">
        <v>7190</v>
      </c>
    </row>
    <row r="319" spans="1:19" hidden="1" x14ac:dyDescent="0.25">
      <c r="A319" s="144" t="s">
        <v>456</v>
      </c>
      <c r="B319" s="144" t="s">
        <v>20</v>
      </c>
      <c r="C319" s="144" t="s">
        <v>1489</v>
      </c>
      <c r="D319" s="144" t="s">
        <v>1691</v>
      </c>
      <c r="E319" s="144" t="s">
        <v>20</v>
      </c>
      <c r="F319" s="144" t="s">
        <v>21</v>
      </c>
      <c r="G319" s="144" t="s">
        <v>22</v>
      </c>
      <c r="H319" s="144" t="s">
        <v>86</v>
      </c>
      <c r="I319" s="144" t="s">
        <v>24</v>
      </c>
      <c r="J319" s="145">
        <v>2000</v>
      </c>
      <c r="K319" s="144" t="s">
        <v>1112</v>
      </c>
      <c r="L319" s="144" t="s">
        <v>24</v>
      </c>
      <c r="M319" s="144" t="s">
        <v>721</v>
      </c>
      <c r="N319" s="144" t="s">
        <v>1489</v>
      </c>
      <c r="O319" s="146">
        <v>44408</v>
      </c>
      <c r="P319" s="146">
        <v>44417</v>
      </c>
      <c r="Q319" s="144" t="s">
        <v>29</v>
      </c>
      <c r="R319" s="20" t="s">
        <v>4055</v>
      </c>
      <c r="S319" s="20" t="s">
        <v>7190</v>
      </c>
    </row>
    <row r="320" spans="1:19" hidden="1" x14ac:dyDescent="0.25">
      <c r="A320" s="144" t="s">
        <v>456</v>
      </c>
      <c r="B320" s="144" t="s">
        <v>20</v>
      </c>
      <c r="C320" s="144" t="s">
        <v>1491</v>
      </c>
      <c r="D320" s="144" t="s">
        <v>1691</v>
      </c>
      <c r="E320" s="144" t="s">
        <v>20</v>
      </c>
      <c r="F320" s="144" t="s">
        <v>21</v>
      </c>
      <c r="G320" s="144" t="s">
        <v>22</v>
      </c>
      <c r="H320" s="144" t="s">
        <v>86</v>
      </c>
      <c r="I320" s="144" t="s">
        <v>24</v>
      </c>
      <c r="J320" s="145">
        <v>-2000</v>
      </c>
      <c r="K320" s="144" t="s">
        <v>1112</v>
      </c>
      <c r="L320" s="144" t="s">
        <v>24</v>
      </c>
      <c r="M320" s="144" t="s">
        <v>721</v>
      </c>
      <c r="N320" s="144" t="s">
        <v>1489</v>
      </c>
      <c r="O320" s="146">
        <v>44439</v>
      </c>
      <c r="P320" s="146">
        <v>44417</v>
      </c>
      <c r="Q320" s="144" t="s">
        <v>29</v>
      </c>
      <c r="R320" s="20" t="s">
        <v>4055</v>
      </c>
      <c r="S320" s="20" t="s">
        <v>7190</v>
      </c>
    </row>
    <row r="321" spans="1:19" hidden="1" x14ac:dyDescent="0.25">
      <c r="A321" s="144" t="s">
        <v>456</v>
      </c>
      <c r="B321" s="144" t="s">
        <v>20</v>
      </c>
      <c r="C321" s="144" t="s">
        <v>1305</v>
      </c>
      <c r="D321" s="144" t="s">
        <v>1691</v>
      </c>
      <c r="E321" s="144" t="s">
        <v>20</v>
      </c>
      <c r="F321" s="144" t="s">
        <v>21</v>
      </c>
      <c r="G321" s="144" t="s">
        <v>22</v>
      </c>
      <c r="H321" s="144" t="s">
        <v>86</v>
      </c>
      <c r="I321" s="144" t="s">
        <v>24</v>
      </c>
      <c r="J321" s="145">
        <v>1160</v>
      </c>
      <c r="K321" s="144" t="s">
        <v>1431</v>
      </c>
      <c r="L321" s="144" t="s">
        <v>24</v>
      </c>
      <c r="M321" s="144" t="s">
        <v>443</v>
      </c>
      <c r="N321" s="144" t="s">
        <v>1305</v>
      </c>
      <c r="O321" s="146">
        <v>44408</v>
      </c>
      <c r="P321" s="146">
        <v>44412</v>
      </c>
      <c r="Q321" s="144" t="s">
        <v>29</v>
      </c>
      <c r="R321" s="20" t="s">
        <v>4055</v>
      </c>
      <c r="S321" s="20" t="s">
        <v>7190</v>
      </c>
    </row>
    <row r="322" spans="1:19" hidden="1" x14ac:dyDescent="0.25">
      <c r="A322" s="144" t="s">
        <v>456</v>
      </c>
      <c r="B322" s="144" t="s">
        <v>20</v>
      </c>
      <c r="C322" s="144" t="s">
        <v>1305</v>
      </c>
      <c r="D322" s="144" t="s">
        <v>1691</v>
      </c>
      <c r="E322" s="144" t="s">
        <v>20</v>
      </c>
      <c r="F322" s="144" t="s">
        <v>21</v>
      </c>
      <c r="G322" s="144" t="s">
        <v>22</v>
      </c>
      <c r="H322" s="144" t="s">
        <v>86</v>
      </c>
      <c r="I322" s="144" t="s">
        <v>24</v>
      </c>
      <c r="J322" s="145">
        <v>4634.3</v>
      </c>
      <c r="K322" s="144" t="s">
        <v>1431</v>
      </c>
      <c r="L322" s="144" t="s">
        <v>24</v>
      </c>
      <c r="M322" s="144" t="s">
        <v>856</v>
      </c>
      <c r="N322" s="144" t="s">
        <v>1305</v>
      </c>
      <c r="O322" s="146">
        <v>44408</v>
      </c>
      <c r="P322" s="146">
        <v>44412</v>
      </c>
      <c r="Q322" s="144" t="s">
        <v>29</v>
      </c>
      <c r="R322" s="20" t="s">
        <v>4055</v>
      </c>
      <c r="S322" s="20" t="s">
        <v>7190</v>
      </c>
    </row>
    <row r="323" spans="1:19" hidden="1" x14ac:dyDescent="0.25">
      <c r="A323" s="144" t="s">
        <v>456</v>
      </c>
      <c r="B323" s="144" t="s">
        <v>20</v>
      </c>
      <c r="C323" s="144" t="s">
        <v>1305</v>
      </c>
      <c r="D323" s="144" t="s">
        <v>1691</v>
      </c>
      <c r="E323" s="144" t="s">
        <v>20</v>
      </c>
      <c r="F323" s="144" t="s">
        <v>21</v>
      </c>
      <c r="G323" s="144" t="s">
        <v>22</v>
      </c>
      <c r="H323" s="144" t="s">
        <v>86</v>
      </c>
      <c r="I323" s="144" t="s">
        <v>24</v>
      </c>
      <c r="J323" s="145">
        <v>2336.1799999999998</v>
      </c>
      <c r="K323" s="144" t="s">
        <v>1431</v>
      </c>
      <c r="L323" s="144" t="s">
        <v>24</v>
      </c>
      <c r="M323" s="144" t="s">
        <v>1099</v>
      </c>
      <c r="N323" s="144" t="s">
        <v>1305</v>
      </c>
      <c r="O323" s="146">
        <v>44408</v>
      </c>
      <c r="P323" s="146">
        <v>44412</v>
      </c>
      <c r="Q323" s="144" t="s">
        <v>29</v>
      </c>
      <c r="R323" s="20" t="s">
        <v>4055</v>
      </c>
      <c r="S323" s="20" t="s">
        <v>7190</v>
      </c>
    </row>
    <row r="324" spans="1:19" hidden="1" x14ac:dyDescent="0.25">
      <c r="A324" s="144" t="s">
        <v>456</v>
      </c>
      <c r="B324" s="144" t="s">
        <v>20</v>
      </c>
      <c r="C324" s="144" t="s">
        <v>1403</v>
      </c>
      <c r="D324" s="144" t="s">
        <v>1691</v>
      </c>
      <c r="E324" s="144" t="s">
        <v>20</v>
      </c>
      <c r="F324" s="144" t="s">
        <v>21</v>
      </c>
      <c r="G324" s="144" t="s">
        <v>22</v>
      </c>
      <c r="H324" s="144" t="s">
        <v>86</v>
      </c>
      <c r="I324" s="144" t="s">
        <v>24</v>
      </c>
      <c r="J324" s="145">
        <v>-1160</v>
      </c>
      <c r="K324" s="144" t="s">
        <v>1431</v>
      </c>
      <c r="L324" s="144" t="s">
        <v>24</v>
      </c>
      <c r="M324" s="144" t="s">
        <v>443</v>
      </c>
      <c r="N324" s="144" t="s">
        <v>1305</v>
      </c>
      <c r="O324" s="146">
        <v>44439</v>
      </c>
      <c r="P324" s="146">
        <v>44413</v>
      </c>
      <c r="Q324" s="144" t="s">
        <v>29</v>
      </c>
      <c r="R324" s="20" t="s">
        <v>4055</v>
      </c>
      <c r="S324" s="20" t="s">
        <v>7190</v>
      </c>
    </row>
    <row r="325" spans="1:19" hidden="1" x14ac:dyDescent="0.25">
      <c r="A325" s="144" t="s">
        <v>456</v>
      </c>
      <c r="B325" s="144" t="s">
        <v>20</v>
      </c>
      <c r="C325" s="144" t="s">
        <v>1403</v>
      </c>
      <c r="D325" s="144" t="s">
        <v>1691</v>
      </c>
      <c r="E325" s="144" t="s">
        <v>20</v>
      </c>
      <c r="F325" s="144" t="s">
        <v>21</v>
      </c>
      <c r="G325" s="144" t="s">
        <v>22</v>
      </c>
      <c r="H325" s="144" t="s">
        <v>86</v>
      </c>
      <c r="I325" s="144" t="s">
        <v>24</v>
      </c>
      <c r="J325" s="145">
        <v>-4634.3</v>
      </c>
      <c r="K325" s="144" t="s">
        <v>1431</v>
      </c>
      <c r="L325" s="144" t="s">
        <v>24</v>
      </c>
      <c r="M325" s="144" t="s">
        <v>856</v>
      </c>
      <c r="N325" s="144" t="s">
        <v>1305</v>
      </c>
      <c r="O325" s="146">
        <v>44439</v>
      </c>
      <c r="P325" s="146">
        <v>44413</v>
      </c>
      <c r="Q325" s="144" t="s">
        <v>29</v>
      </c>
      <c r="R325" s="20" t="s">
        <v>4055</v>
      </c>
      <c r="S325" s="20" t="s">
        <v>7190</v>
      </c>
    </row>
    <row r="326" spans="1:19" hidden="1" x14ac:dyDescent="0.25">
      <c r="A326" s="144" t="s">
        <v>456</v>
      </c>
      <c r="B326" s="144" t="s">
        <v>20</v>
      </c>
      <c r="C326" s="144" t="s">
        <v>1403</v>
      </c>
      <c r="D326" s="144" t="s">
        <v>1691</v>
      </c>
      <c r="E326" s="144" t="s">
        <v>20</v>
      </c>
      <c r="F326" s="144" t="s">
        <v>21</v>
      </c>
      <c r="G326" s="144" t="s">
        <v>22</v>
      </c>
      <c r="H326" s="144" t="s">
        <v>86</v>
      </c>
      <c r="I326" s="144" t="s">
        <v>24</v>
      </c>
      <c r="J326" s="145">
        <v>-2336.1799999999998</v>
      </c>
      <c r="K326" s="144" t="s">
        <v>1431</v>
      </c>
      <c r="L326" s="144" t="s">
        <v>24</v>
      </c>
      <c r="M326" s="144" t="s">
        <v>1099</v>
      </c>
      <c r="N326" s="144" t="s">
        <v>1305</v>
      </c>
      <c r="O326" s="146">
        <v>44439</v>
      </c>
      <c r="P326" s="146">
        <v>44413</v>
      </c>
      <c r="Q326" s="144" t="s">
        <v>29</v>
      </c>
      <c r="R326" s="20" t="s">
        <v>4055</v>
      </c>
      <c r="S326" s="20" t="s">
        <v>7190</v>
      </c>
    </row>
    <row r="327" spans="1:19" hidden="1" x14ac:dyDescent="0.25">
      <c r="A327" s="144" t="s">
        <v>456</v>
      </c>
      <c r="B327" s="144" t="s">
        <v>20</v>
      </c>
      <c r="C327" s="144" t="s">
        <v>1305</v>
      </c>
      <c r="D327" s="144" t="s">
        <v>1691</v>
      </c>
      <c r="E327" s="144" t="s">
        <v>20</v>
      </c>
      <c r="F327" s="144" t="s">
        <v>21</v>
      </c>
      <c r="G327" s="144" t="s">
        <v>22</v>
      </c>
      <c r="H327" s="144" t="s">
        <v>86</v>
      </c>
      <c r="I327" s="144" t="s">
        <v>24</v>
      </c>
      <c r="J327" s="145">
        <v>897.75</v>
      </c>
      <c r="K327" s="144" t="s">
        <v>1592</v>
      </c>
      <c r="L327" s="144" t="s">
        <v>24</v>
      </c>
      <c r="M327" s="144" t="s">
        <v>361</v>
      </c>
      <c r="N327" s="144" t="s">
        <v>1305</v>
      </c>
      <c r="O327" s="146">
        <v>44408</v>
      </c>
      <c r="P327" s="146">
        <v>44412</v>
      </c>
      <c r="Q327" s="144" t="s">
        <v>29</v>
      </c>
      <c r="R327" s="20" t="s">
        <v>4055</v>
      </c>
      <c r="S327" s="20" t="s">
        <v>7190</v>
      </c>
    </row>
    <row r="328" spans="1:19" hidden="1" x14ac:dyDescent="0.25">
      <c r="A328" s="144" t="s">
        <v>456</v>
      </c>
      <c r="B328" s="144" t="s">
        <v>20</v>
      </c>
      <c r="C328" s="144" t="s">
        <v>1403</v>
      </c>
      <c r="D328" s="144" t="s">
        <v>1691</v>
      </c>
      <c r="E328" s="144" t="s">
        <v>20</v>
      </c>
      <c r="F328" s="144" t="s">
        <v>21</v>
      </c>
      <c r="G328" s="144" t="s">
        <v>22</v>
      </c>
      <c r="H328" s="144" t="s">
        <v>86</v>
      </c>
      <c r="I328" s="144" t="s">
        <v>24</v>
      </c>
      <c r="J328" s="145">
        <v>-897.75</v>
      </c>
      <c r="K328" s="144" t="s">
        <v>1592</v>
      </c>
      <c r="L328" s="144" t="s">
        <v>24</v>
      </c>
      <c r="M328" s="144" t="s">
        <v>361</v>
      </c>
      <c r="N328" s="144" t="s">
        <v>1305</v>
      </c>
      <c r="O328" s="146">
        <v>44439</v>
      </c>
      <c r="P328" s="146">
        <v>44413</v>
      </c>
      <c r="Q328" s="144" t="s">
        <v>29</v>
      </c>
      <c r="R328" s="20" t="s">
        <v>4055</v>
      </c>
      <c r="S328" s="20" t="s">
        <v>7190</v>
      </c>
    </row>
    <row r="329" spans="1:19" hidden="1" x14ac:dyDescent="0.25">
      <c r="A329" s="144" t="s">
        <v>456</v>
      </c>
      <c r="B329" s="144" t="s">
        <v>20</v>
      </c>
      <c r="C329" s="144" t="s">
        <v>1588</v>
      </c>
      <c r="D329" s="144" t="s">
        <v>1691</v>
      </c>
      <c r="E329" s="144" t="s">
        <v>20</v>
      </c>
      <c r="F329" s="144" t="s">
        <v>21</v>
      </c>
      <c r="G329" s="144" t="s">
        <v>22</v>
      </c>
      <c r="H329" s="144" t="s">
        <v>86</v>
      </c>
      <c r="I329" s="144" t="s">
        <v>24</v>
      </c>
      <c r="J329" s="145">
        <v>189.4</v>
      </c>
      <c r="K329" s="144" t="s">
        <v>1630</v>
      </c>
      <c r="L329" s="144" t="s">
        <v>24</v>
      </c>
      <c r="M329" s="144" t="s">
        <v>1640</v>
      </c>
      <c r="N329" s="144" t="s">
        <v>1588</v>
      </c>
      <c r="O329" s="146">
        <v>44561</v>
      </c>
      <c r="P329" s="146">
        <v>44572</v>
      </c>
      <c r="Q329" s="144" t="s">
        <v>29</v>
      </c>
      <c r="R329" s="20" t="s">
        <v>4055</v>
      </c>
      <c r="S329" s="20" t="s">
        <v>7190</v>
      </c>
    </row>
    <row r="330" spans="1:19" hidden="1" x14ac:dyDescent="0.25">
      <c r="A330" s="144" t="s">
        <v>456</v>
      </c>
      <c r="B330" s="144" t="s">
        <v>20</v>
      </c>
      <c r="C330" s="144" t="s">
        <v>1366</v>
      </c>
      <c r="D330" s="144" t="s">
        <v>1691</v>
      </c>
      <c r="E330" s="144" t="s">
        <v>20</v>
      </c>
      <c r="F330" s="144" t="s">
        <v>21</v>
      </c>
      <c r="G330" s="144" t="s">
        <v>22</v>
      </c>
      <c r="H330" s="144" t="s">
        <v>86</v>
      </c>
      <c r="I330" s="144" t="s">
        <v>24</v>
      </c>
      <c r="J330" s="145">
        <v>2137.5</v>
      </c>
      <c r="K330" s="144" t="s">
        <v>1370</v>
      </c>
      <c r="L330" s="144" t="s">
        <v>24</v>
      </c>
      <c r="M330" s="144" t="s">
        <v>1225</v>
      </c>
      <c r="N330" s="144" t="s">
        <v>1366</v>
      </c>
      <c r="O330" s="146">
        <v>44439</v>
      </c>
      <c r="P330" s="146">
        <v>44447</v>
      </c>
      <c r="Q330" s="144" t="s">
        <v>29</v>
      </c>
      <c r="R330" s="20" t="s">
        <v>4055</v>
      </c>
      <c r="S330" s="20" t="s">
        <v>7190</v>
      </c>
    </row>
    <row r="331" spans="1:19" hidden="1" x14ac:dyDescent="0.25">
      <c r="A331" s="144" t="s">
        <v>456</v>
      </c>
      <c r="B331" s="144" t="s">
        <v>20</v>
      </c>
      <c r="C331" s="144" t="s">
        <v>1366</v>
      </c>
      <c r="D331" s="144" t="s">
        <v>1691</v>
      </c>
      <c r="E331" s="144" t="s">
        <v>20</v>
      </c>
      <c r="F331" s="144" t="s">
        <v>21</v>
      </c>
      <c r="G331" s="144" t="s">
        <v>22</v>
      </c>
      <c r="H331" s="144" t="s">
        <v>86</v>
      </c>
      <c r="I331" s="144" t="s">
        <v>24</v>
      </c>
      <c r="J331" s="145">
        <v>280</v>
      </c>
      <c r="K331" s="144" t="s">
        <v>1370</v>
      </c>
      <c r="L331" s="144" t="s">
        <v>24</v>
      </c>
      <c r="M331" s="144" t="s">
        <v>950</v>
      </c>
      <c r="N331" s="144" t="s">
        <v>1366</v>
      </c>
      <c r="O331" s="146">
        <v>44439</v>
      </c>
      <c r="P331" s="146">
        <v>44447</v>
      </c>
      <c r="Q331" s="144" t="s">
        <v>29</v>
      </c>
      <c r="R331" s="20" t="s">
        <v>4055</v>
      </c>
      <c r="S331" s="20" t="s">
        <v>7190</v>
      </c>
    </row>
    <row r="332" spans="1:19" hidden="1" x14ac:dyDescent="0.25">
      <c r="A332" s="144" t="s">
        <v>456</v>
      </c>
      <c r="B332" s="144" t="s">
        <v>20</v>
      </c>
      <c r="C332" s="144" t="s">
        <v>1366</v>
      </c>
      <c r="D332" s="144" t="s">
        <v>1691</v>
      </c>
      <c r="E332" s="144" t="s">
        <v>20</v>
      </c>
      <c r="F332" s="144" t="s">
        <v>21</v>
      </c>
      <c r="G332" s="144" t="s">
        <v>22</v>
      </c>
      <c r="H332" s="144" t="s">
        <v>86</v>
      </c>
      <c r="I332" s="144" t="s">
        <v>24</v>
      </c>
      <c r="J332" s="145">
        <v>2588</v>
      </c>
      <c r="K332" s="144" t="s">
        <v>1370</v>
      </c>
      <c r="L332" s="144" t="s">
        <v>24</v>
      </c>
      <c r="M332" s="144" t="s">
        <v>927</v>
      </c>
      <c r="N332" s="144" t="s">
        <v>1366</v>
      </c>
      <c r="O332" s="146">
        <v>44439</v>
      </c>
      <c r="P332" s="146">
        <v>44447</v>
      </c>
      <c r="Q332" s="144" t="s">
        <v>29</v>
      </c>
      <c r="R332" s="20" t="s">
        <v>4055</v>
      </c>
      <c r="S332" s="20" t="s">
        <v>7190</v>
      </c>
    </row>
    <row r="333" spans="1:19" hidden="1" x14ac:dyDescent="0.25">
      <c r="A333" s="144" t="s">
        <v>456</v>
      </c>
      <c r="B333" s="144" t="s">
        <v>20</v>
      </c>
      <c r="C333" s="144" t="s">
        <v>1366</v>
      </c>
      <c r="D333" s="144" t="s">
        <v>1691</v>
      </c>
      <c r="E333" s="144" t="s">
        <v>20</v>
      </c>
      <c r="F333" s="144" t="s">
        <v>21</v>
      </c>
      <c r="G333" s="144" t="s">
        <v>22</v>
      </c>
      <c r="H333" s="144" t="s">
        <v>86</v>
      </c>
      <c r="I333" s="144" t="s">
        <v>24</v>
      </c>
      <c r="J333" s="145">
        <v>420</v>
      </c>
      <c r="K333" s="144" t="s">
        <v>1370</v>
      </c>
      <c r="L333" s="144" t="s">
        <v>24</v>
      </c>
      <c r="M333" s="144" t="s">
        <v>649</v>
      </c>
      <c r="N333" s="144" t="s">
        <v>1366</v>
      </c>
      <c r="O333" s="146">
        <v>44439</v>
      </c>
      <c r="P333" s="146">
        <v>44447</v>
      </c>
      <c r="Q333" s="144" t="s">
        <v>29</v>
      </c>
      <c r="R333" s="20" t="s">
        <v>4055</v>
      </c>
      <c r="S333" s="20" t="s">
        <v>7190</v>
      </c>
    </row>
    <row r="334" spans="1:19" hidden="1" x14ac:dyDescent="0.25">
      <c r="A334" s="144" t="s">
        <v>456</v>
      </c>
      <c r="B334" s="144" t="s">
        <v>20</v>
      </c>
      <c r="C334" s="144" t="s">
        <v>1367</v>
      </c>
      <c r="D334" s="144" t="s">
        <v>1691</v>
      </c>
      <c r="E334" s="144" t="s">
        <v>20</v>
      </c>
      <c r="F334" s="144" t="s">
        <v>21</v>
      </c>
      <c r="G334" s="144" t="s">
        <v>22</v>
      </c>
      <c r="H334" s="144" t="s">
        <v>86</v>
      </c>
      <c r="I334" s="144" t="s">
        <v>24</v>
      </c>
      <c r="J334" s="145">
        <v>-2137.5</v>
      </c>
      <c r="K334" s="144" t="s">
        <v>1370</v>
      </c>
      <c r="L334" s="144" t="s">
        <v>24</v>
      </c>
      <c r="M334" s="144" t="s">
        <v>1225</v>
      </c>
      <c r="N334" s="144" t="s">
        <v>1366</v>
      </c>
      <c r="O334" s="146">
        <v>44469</v>
      </c>
      <c r="P334" s="146">
        <v>44447</v>
      </c>
      <c r="Q334" s="144" t="s">
        <v>29</v>
      </c>
      <c r="R334" s="20" t="s">
        <v>4055</v>
      </c>
      <c r="S334" s="20" t="s">
        <v>7190</v>
      </c>
    </row>
    <row r="335" spans="1:19" hidden="1" x14ac:dyDescent="0.25">
      <c r="A335" s="144" t="s">
        <v>456</v>
      </c>
      <c r="B335" s="144" t="s">
        <v>20</v>
      </c>
      <c r="C335" s="144" t="s">
        <v>1367</v>
      </c>
      <c r="D335" s="144" t="s">
        <v>1691</v>
      </c>
      <c r="E335" s="144" t="s">
        <v>20</v>
      </c>
      <c r="F335" s="144" t="s">
        <v>21</v>
      </c>
      <c r="G335" s="144" t="s">
        <v>22</v>
      </c>
      <c r="H335" s="144" t="s">
        <v>86</v>
      </c>
      <c r="I335" s="144" t="s">
        <v>24</v>
      </c>
      <c r="J335" s="145">
        <v>-280</v>
      </c>
      <c r="K335" s="144" t="s">
        <v>1370</v>
      </c>
      <c r="L335" s="144" t="s">
        <v>24</v>
      </c>
      <c r="M335" s="144" t="s">
        <v>950</v>
      </c>
      <c r="N335" s="144" t="s">
        <v>1366</v>
      </c>
      <c r="O335" s="146">
        <v>44469</v>
      </c>
      <c r="P335" s="146">
        <v>44447</v>
      </c>
      <c r="Q335" s="144" t="s">
        <v>29</v>
      </c>
      <c r="R335" s="20" t="s">
        <v>4055</v>
      </c>
      <c r="S335" s="20" t="s">
        <v>7190</v>
      </c>
    </row>
    <row r="336" spans="1:19" hidden="1" x14ac:dyDescent="0.25">
      <c r="A336" s="144" t="s">
        <v>456</v>
      </c>
      <c r="B336" s="144" t="s">
        <v>20</v>
      </c>
      <c r="C336" s="144" t="s">
        <v>1367</v>
      </c>
      <c r="D336" s="144" t="s">
        <v>1691</v>
      </c>
      <c r="E336" s="144" t="s">
        <v>20</v>
      </c>
      <c r="F336" s="144" t="s">
        <v>21</v>
      </c>
      <c r="G336" s="144" t="s">
        <v>22</v>
      </c>
      <c r="H336" s="144" t="s">
        <v>86</v>
      </c>
      <c r="I336" s="144" t="s">
        <v>24</v>
      </c>
      <c r="J336" s="145">
        <v>-2588</v>
      </c>
      <c r="K336" s="144" t="s">
        <v>1370</v>
      </c>
      <c r="L336" s="144" t="s">
        <v>24</v>
      </c>
      <c r="M336" s="144" t="s">
        <v>927</v>
      </c>
      <c r="N336" s="144" t="s">
        <v>1366</v>
      </c>
      <c r="O336" s="146">
        <v>44469</v>
      </c>
      <c r="P336" s="146">
        <v>44447</v>
      </c>
      <c r="Q336" s="144" t="s">
        <v>29</v>
      </c>
      <c r="R336" s="20" t="s">
        <v>4055</v>
      </c>
      <c r="S336" s="20" t="s">
        <v>7190</v>
      </c>
    </row>
    <row r="337" spans="1:19" hidden="1" x14ac:dyDescent="0.25">
      <c r="A337" s="144" t="s">
        <v>456</v>
      </c>
      <c r="B337" s="144" t="s">
        <v>20</v>
      </c>
      <c r="C337" s="144" t="s">
        <v>1367</v>
      </c>
      <c r="D337" s="144" t="s">
        <v>1691</v>
      </c>
      <c r="E337" s="144" t="s">
        <v>20</v>
      </c>
      <c r="F337" s="144" t="s">
        <v>21</v>
      </c>
      <c r="G337" s="144" t="s">
        <v>22</v>
      </c>
      <c r="H337" s="144" t="s">
        <v>86</v>
      </c>
      <c r="I337" s="144" t="s">
        <v>24</v>
      </c>
      <c r="J337" s="145">
        <v>-420</v>
      </c>
      <c r="K337" s="144" t="s">
        <v>1370</v>
      </c>
      <c r="L337" s="144" t="s">
        <v>24</v>
      </c>
      <c r="M337" s="144" t="s">
        <v>649</v>
      </c>
      <c r="N337" s="144" t="s">
        <v>1366</v>
      </c>
      <c r="O337" s="146">
        <v>44469</v>
      </c>
      <c r="P337" s="146">
        <v>44447</v>
      </c>
      <c r="Q337" s="144" t="s">
        <v>29</v>
      </c>
      <c r="R337" s="20" t="s">
        <v>4055</v>
      </c>
      <c r="S337" s="20" t="s">
        <v>7190</v>
      </c>
    </row>
    <row r="338" spans="1:19" hidden="1" x14ac:dyDescent="0.25">
      <c r="A338" s="144" t="s">
        <v>456</v>
      </c>
      <c r="B338" s="144" t="s">
        <v>20</v>
      </c>
      <c r="C338" s="144" t="s">
        <v>1453</v>
      </c>
      <c r="D338" s="144" t="s">
        <v>1691</v>
      </c>
      <c r="E338" s="144" t="s">
        <v>20</v>
      </c>
      <c r="F338" s="144" t="s">
        <v>21</v>
      </c>
      <c r="G338" s="144" t="s">
        <v>22</v>
      </c>
      <c r="H338" s="144" t="s">
        <v>86</v>
      </c>
      <c r="I338" s="144" t="s">
        <v>24</v>
      </c>
      <c r="J338" s="145">
        <v>-2722</v>
      </c>
      <c r="K338" s="144" t="s">
        <v>1298</v>
      </c>
      <c r="L338" s="144" t="s">
        <v>24</v>
      </c>
      <c r="M338" s="144" t="s">
        <v>931</v>
      </c>
      <c r="N338" s="144" t="s">
        <v>1452</v>
      </c>
      <c r="O338" s="146">
        <v>44255</v>
      </c>
      <c r="P338" s="146">
        <v>44237</v>
      </c>
      <c r="Q338" s="144" t="s">
        <v>29</v>
      </c>
      <c r="R338" s="20" t="s">
        <v>4055</v>
      </c>
      <c r="S338" s="20" t="s">
        <v>7190</v>
      </c>
    </row>
    <row r="339" spans="1:19" hidden="1" x14ac:dyDescent="0.25">
      <c r="A339" s="144" t="s">
        <v>456</v>
      </c>
      <c r="B339" s="144" t="s">
        <v>20</v>
      </c>
      <c r="C339" s="144" t="s">
        <v>1453</v>
      </c>
      <c r="D339" s="144" t="s">
        <v>1691</v>
      </c>
      <c r="E339" s="144" t="s">
        <v>20</v>
      </c>
      <c r="F339" s="144" t="s">
        <v>21</v>
      </c>
      <c r="G339" s="144" t="s">
        <v>22</v>
      </c>
      <c r="H339" s="144" t="s">
        <v>86</v>
      </c>
      <c r="I339" s="144" t="s">
        <v>24</v>
      </c>
      <c r="J339" s="145">
        <v>-1556</v>
      </c>
      <c r="K339" s="144" t="s">
        <v>1298</v>
      </c>
      <c r="L339" s="144" t="s">
        <v>24</v>
      </c>
      <c r="M339" s="144" t="s">
        <v>1035</v>
      </c>
      <c r="N339" s="144" t="s">
        <v>1452</v>
      </c>
      <c r="O339" s="146">
        <v>44255</v>
      </c>
      <c r="P339" s="146">
        <v>44237</v>
      </c>
      <c r="Q339" s="144" t="s">
        <v>29</v>
      </c>
      <c r="R339" s="20" t="s">
        <v>4055</v>
      </c>
      <c r="S339" s="20" t="s">
        <v>7190</v>
      </c>
    </row>
    <row r="340" spans="1:19" hidden="1" x14ac:dyDescent="0.25">
      <c r="A340" s="144" t="s">
        <v>456</v>
      </c>
      <c r="B340" s="144" t="s">
        <v>20</v>
      </c>
      <c r="C340" s="144" t="s">
        <v>1453</v>
      </c>
      <c r="D340" s="144" t="s">
        <v>1691</v>
      </c>
      <c r="E340" s="144" t="s">
        <v>20</v>
      </c>
      <c r="F340" s="144" t="s">
        <v>21</v>
      </c>
      <c r="G340" s="144" t="s">
        <v>22</v>
      </c>
      <c r="H340" s="144" t="s">
        <v>86</v>
      </c>
      <c r="I340" s="144" t="s">
        <v>24</v>
      </c>
      <c r="J340" s="145">
        <v>-6000</v>
      </c>
      <c r="K340" s="144" t="s">
        <v>1298</v>
      </c>
      <c r="L340" s="144" t="s">
        <v>24</v>
      </c>
      <c r="M340" s="144" t="s">
        <v>250</v>
      </c>
      <c r="N340" s="144" t="s">
        <v>1452</v>
      </c>
      <c r="O340" s="146">
        <v>44255</v>
      </c>
      <c r="P340" s="146">
        <v>44237</v>
      </c>
      <c r="Q340" s="144" t="s">
        <v>29</v>
      </c>
      <c r="R340" s="20" t="s">
        <v>4055</v>
      </c>
      <c r="S340" s="20" t="s">
        <v>7190</v>
      </c>
    </row>
    <row r="341" spans="1:19" hidden="1" x14ac:dyDescent="0.25">
      <c r="A341" s="144" t="s">
        <v>456</v>
      </c>
      <c r="B341" s="144" t="s">
        <v>20</v>
      </c>
      <c r="C341" s="144" t="s">
        <v>1453</v>
      </c>
      <c r="D341" s="144" t="s">
        <v>1691</v>
      </c>
      <c r="E341" s="144" t="s">
        <v>20</v>
      </c>
      <c r="F341" s="144" t="s">
        <v>21</v>
      </c>
      <c r="G341" s="144" t="s">
        <v>22</v>
      </c>
      <c r="H341" s="144" t="s">
        <v>86</v>
      </c>
      <c r="I341" s="144" t="s">
        <v>24</v>
      </c>
      <c r="J341" s="145">
        <v>-3505</v>
      </c>
      <c r="K341" s="144" t="s">
        <v>1298</v>
      </c>
      <c r="L341" s="144" t="s">
        <v>24</v>
      </c>
      <c r="M341" s="144" t="s">
        <v>531</v>
      </c>
      <c r="N341" s="144" t="s">
        <v>1452</v>
      </c>
      <c r="O341" s="146">
        <v>44255</v>
      </c>
      <c r="P341" s="146">
        <v>44237</v>
      </c>
      <c r="Q341" s="144" t="s">
        <v>29</v>
      </c>
      <c r="R341" s="20" t="s">
        <v>4055</v>
      </c>
      <c r="S341" s="20" t="s">
        <v>7190</v>
      </c>
    </row>
    <row r="342" spans="1:19" hidden="1" x14ac:dyDescent="0.25">
      <c r="A342" s="144" t="s">
        <v>456</v>
      </c>
      <c r="B342" s="144" t="s">
        <v>20</v>
      </c>
      <c r="C342" s="144" t="s">
        <v>1452</v>
      </c>
      <c r="D342" s="144" t="s">
        <v>1691</v>
      </c>
      <c r="E342" s="144" t="s">
        <v>20</v>
      </c>
      <c r="F342" s="144" t="s">
        <v>21</v>
      </c>
      <c r="G342" s="144" t="s">
        <v>22</v>
      </c>
      <c r="H342" s="144" t="s">
        <v>86</v>
      </c>
      <c r="I342" s="144" t="s">
        <v>24</v>
      </c>
      <c r="J342" s="145">
        <v>2722</v>
      </c>
      <c r="K342" s="144" t="s">
        <v>1298</v>
      </c>
      <c r="L342" s="144" t="s">
        <v>24</v>
      </c>
      <c r="M342" s="144" t="s">
        <v>931</v>
      </c>
      <c r="N342" s="144" t="s">
        <v>1452</v>
      </c>
      <c r="O342" s="146">
        <v>44227</v>
      </c>
      <c r="P342" s="146">
        <v>44237</v>
      </c>
      <c r="Q342" s="144" t="s">
        <v>29</v>
      </c>
      <c r="R342" s="20" t="s">
        <v>4055</v>
      </c>
      <c r="S342" s="20" t="s">
        <v>7190</v>
      </c>
    </row>
    <row r="343" spans="1:19" hidden="1" x14ac:dyDescent="0.25">
      <c r="A343" s="144" t="s">
        <v>456</v>
      </c>
      <c r="B343" s="144" t="s">
        <v>20</v>
      </c>
      <c r="C343" s="144" t="s">
        <v>1452</v>
      </c>
      <c r="D343" s="144" t="s">
        <v>1691</v>
      </c>
      <c r="E343" s="144" t="s">
        <v>20</v>
      </c>
      <c r="F343" s="144" t="s">
        <v>21</v>
      </c>
      <c r="G343" s="144" t="s">
        <v>22</v>
      </c>
      <c r="H343" s="144" t="s">
        <v>86</v>
      </c>
      <c r="I343" s="144" t="s">
        <v>24</v>
      </c>
      <c r="J343" s="145">
        <v>1556</v>
      </c>
      <c r="K343" s="144" t="s">
        <v>1298</v>
      </c>
      <c r="L343" s="144" t="s">
        <v>24</v>
      </c>
      <c r="M343" s="144" t="s">
        <v>1035</v>
      </c>
      <c r="N343" s="144" t="s">
        <v>1452</v>
      </c>
      <c r="O343" s="146">
        <v>44227</v>
      </c>
      <c r="P343" s="146">
        <v>44237</v>
      </c>
      <c r="Q343" s="144" t="s">
        <v>29</v>
      </c>
      <c r="R343" s="20" t="s">
        <v>4055</v>
      </c>
      <c r="S343" s="20" t="s">
        <v>7190</v>
      </c>
    </row>
    <row r="344" spans="1:19" hidden="1" x14ac:dyDescent="0.25">
      <c r="A344" s="144" t="s">
        <v>456</v>
      </c>
      <c r="B344" s="144" t="s">
        <v>20</v>
      </c>
      <c r="C344" s="144" t="s">
        <v>1452</v>
      </c>
      <c r="D344" s="144" t="s">
        <v>1691</v>
      </c>
      <c r="E344" s="144" t="s">
        <v>20</v>
      </c>
      <c r="F344" s="144" t="s">
        <v>21</v>
      </c>
      <c r="G344" s="144" t="s">
        <v>22</v>
      </c>
      <c r="H344" s="144" t="s">
        <v>86</v>
      </c>
      <c r="I344" s="144" t="s">
        <v>24</v>
      </c>
      <c r="J344" s="145">
        <v>6000</v>
      </c>
      <c r="K344" s="144" t="s">
        <v>1298</v>
      </c>
      <c r="L344" s="144" t="s">
        <v>24</v>
      </c>
      <c r="M344" s="144" t="s">
        <v>250</v>
      </c>
      <c r="N344" s="144" t="s">
        <v>1452</v>
      </c>
      <c r="O344" s="146">
        <v>44227</v>
      </c>
      <c r="P344" s="146">
        <v>44237</v>
      </c>
      <c r="Q344" s="144" t="s">
        <v>29</v>
      </c>
      <c r="R344" s="20" t="s">
        <v>4055</v>
      </c>
      <c r="S344" s="20" t="s">
        <v>7190</v>
      </c>
    </row>
    <row r="345" spans="1:19" hidden="1" x14ac:dyDescent="0.25">
      <c r="A345" s="144" t="s">
        <v>456</v>
      </c>
      <c r="B345" s="144" t="s">
        <v>20</v>
      </c>
      <c r="C345" s="144" t="s">
        <v>1452</v>
      </c>
      <c r="D345" s="144" t="s">
        <v>1691</v>
      </c>
      <c r="E345" s="144" t="s">
        <v>20</v>
      </c>
      <c r="F345" s="144" t="s">
        <v>21</v>
      </c>
      <c r="G345" s="144" t="s">
        <v>22</v>
      </c>
      <c r="H345" s="144" t="s">
        <v>86</v>
      </c>
      <c r="I345" s="144" t="s">
        <v>24</v>
      </c>
      <c r="J345" s="145">
        <v>3505</v>
      </c>
      <c r="K345" s="144" t="s">
        <v>1298</v>
      </c>
      <c r="L345" s="144" t="s">
        <v>24</v>
      </c>
      <c r="M345" s="144" t="s">
        <v>531</v>
      </c>
      <c r="N345" s="144" t="s">
        <v>1452</v>
      </c>
      <c r="O345" s="146">
        <v>44227</v>
      </c>
      <c r="P345" s="146">
        <v>44237</v>
      </c>
      <c r="Q345" s="144" t="s">
        <v>29</v>
      </c>
      <c r="R345" s="20" t="s">
        <v>4055</v>
      </c>
      <c r="S345" s="20" t="s">
        <v>7190</v>
      </c>
    </row>
    <row r="346" spans="1:19" hidden="1" x14ac:dyDescent="0.25">
      <c r="A346" s="144" t="s">
        <v>17</v>
      </c>
      <c r="B346" s="144" t="s">
        <v>18</v>
      </c>
      <c r="C346" s="144" t="s">
        <v>231</v>
      </c>
      <c r="D346" s="144" t="s">
        <v>1691</v>
      </c>
      <c r="E346" s="144" t="s">
        <v>20</v>
      </c>
      <c r="F346" s="144" t="s">
        <v>21</v>
      </c>
      <c r="G346" s="144" t="s">
        <v>22</v>
      </c>
      <c r="H346" s="144" t="s">
        <v>86</v>
      </c>
      <c r="I346" s="144" t="s">
        <v>24</v>
      </c>
      <c r="J346" s="145">
        <v>4400</v>
      </c>
      <c r="K346" s="144" t="s">
        <v>1663</v>
      </c>
      <c r="L346" s="144" t="s">
        <v>543</v>
      </c>
      <c r="M346" s="144" t="s">
        <v>1664</v>
      </c>
      <c r="N346" s="144" t="s">
        <v>1665</v>
      </c>
      <c r="O346" s="146">
        <v>44511</v>
      </c>
      <c r="P346" s="146">
        <v>44512</v>
      </c>
      <c r="Q346" s="144" t="s">
        <v>29</v>
      </c>
      <c r="R346" s="20" t="s">
        <v>4055</v>
      </c>
      <c r="S346" s="20" t="s">
        <v>7190</v>
      </c>
    </row>
    <row r="347" spans="1:19" x14ac:dyDescent="0.25">
      <c r="A347" s="144" t="s">
        <v>17</v>
      </c>
      <c r="B347" s="144" t="s">
        <v>18</v>
      </c>
      <c r="C347" s="144" t="s">
        <v>265</v>
      </c>
      <c r="D347" s="144" t="s">
        <v>1691</v>
      </c>
      <c r="E347" s="144" t="s">
        <v>20</v>
      </c>
      <c r="F347" s="144" t="s">
        <v>21</v>
      </c>
      <c r="G347" s="144" t="s">
        <v>22</v>
      </c>
      <c r="H347" s="144" t="s">
        <v>86</v>
      </c>
      <c r="I347" s="144" t="s">
        <v>24</v>
      </c>
      <c r="J347" s="145">
        <v>562.5</v>
      </c>
      <c r="K347" s="144" t="s">
        <v>1666</v>
      </c>
      <c r="L347" s="144" t="s">
        <v>88</v>
      </c>
      <c r="M347" s="144" t="s">
        <v>1667</v>
      </c>
      <c r="N347" s="144" t="s">
        <v>1668</v>
      </c>
      <c r="O347" s="146">
        <v>44305</v>
      </c>
      <c r="P347" s="146">
        <v>44306</v>
      </c>
      <c r="Q347" s="144" t="s">
        <v>29</v>
      </c>
      <c r="R347" s="20" t="s">
        <v>4055</v>
      </c>
      <c r="S347" s="20" t="s">
        <v>7190</v>
      </c>
    </row>
    <row r="348" spans="1:19" hidden="1" x14ac:dyDescent="0.25">
      <c r="A348" s="144" t="s">
        <v>17</v>
      </c>
      <c r="B348" s="144" t="s">
        <v>18</v>
      </c>
      <c r="C348" s="144" t="s">
        <v>210</v>
      </c>
      <c r="D348" s="144" t="s">
        <v>1691</v>
      </c>
      <c r="E348" s="144" t="s">
        <v>20</v>
      </c>
      <c r="F348" s="144" t="s">
        <v>21</v>
      </c>
      <c r="G348" s="144" t="s">
        <v>22</v>
      </c>
      <c r="H348" s="144" t="s">
        <v>86</v>
      </c>
      <c r="I348" s="144" t="s">
        <v>24</v>
      </c>
      <c r="J348" s="145">
        <v>12380.4</v>
      </c>
      <c r="K348" s="144" t="s">
        <v>1670</v>
      </c>
      <c r="L348" s="144" t="s">
        <v>98</v>
      </c>
      <c r="M348" s="144" t="s">
        <v>1432</v>
      </c>
      <c r="N348" s="144" t="s">
        <v>1671</v>
      </c>
      <c r="O348" s="146">
        <v>44474</v>
      </c>
      <c r="P348" s="146">
        <v>44475</v>
      </c>
      <c r="Q348" s="144" t="s">
        <v>29</v>
      </c>
      <c r="R348" s="20" t="s">
        <v>4055</v>
      </c>
      <c r="S348" s="20" t="s">
        <v>7190</v>
      </c>
    </row>
    <row r="349" spans="1:19" hidden="1" x14ac:dyDescent="0.25">
      <c r="A349" s="144" t="s">
        <v>17</v>
      </c>
      <c r="B349" s="144" t="s">
        <v>18</v>
      </c>
      <c r="C349" s="144" t="s">
        <v>470</v>
      </c>
      <c r="D349" s="144" t="s">
        <v>1691</v>
      </c>
      <c r="E349" s="144" t="s">
        <v>20</v>
      </c>
      <c r="F349" s="144" t="s">
        <v>21</v>
      </c>
      <c r="G349" s="144" t="s">
        <v>22</v>
      </c>
      <c r="H349" s="144" t="s">
        <v>86</v>
      </c>
      <c r="I349" s="144" t="s">
        <v>24</v>
      </c>
      <c r="J349" s="145">
        <v>2214.2800000000002</v>
      </c>
      <c r="K349" s="144" t="s">
        <v>1675</v>
      </c>
      <c r="L349" s="144" t="s">
        <v>83</v>
      </c>
      <c r="M349" s="144" t="s">
        <v>1113</v>
      </c>
      <c r="N349" s="144" t="s">
        <v>1676</v>
      </c>
      <c r="O349" s="146">
        <v>44319</v>
      </c>
      <c r="P349" s="146">
        <v>44320</v>
      </c>
      <c r="Q349" s="144" t="s">
        <v>29</v>
      </c>
      <c r="R349" s="20" t="s">
        <v>4055</v>
      </c>
      <c r="S349" s="20" t="s">
        <v>7190</v>
      </c>
    </row>
    <row r="350" spans="1:19" hidden="1" x14ac:dyDescent="0.25">
      <c r="A350" s="144" t="s">
        <v>456</v>
      </c>
      <c r="B350" s="144" t="s">
        <v>20</v>
      </c>
      <c r="C350" s="144" t="s">
        <v>1453</v>
      </c>
      <c r="D350" s="144" t="s">
        <v>1691</v>
      </c>
      <c r="E350" s="144" t="s">
        <v>20</v>
      </c>
      <c r="F350" s="144" t="s">
        <v>21</v>
      </c>
      <c r="G350" s="144" t="s">
        <v>22</v>
      </c>
      <c r="H350" s="144" t="s">
        <v>86</v>
      </c>
      <c r="I350" s="144" t="s">
        <v>24</v>
      </c>
      <c r="J350" s="145">
        <v>-5400</v>
      </c>
      <c r="K350" s="144" t="s">
        <v>1678</v>
      </c>
      <c r="L350" s="144" t="s">
        <v>24</v>
      </c>
      <c r="M350" s="144" t="s">
        <v>775</v>
      </c>
      <c r="N350" s="144" t="s">
        <v>1452</v>
      </c>
      <c r="O350" s="146">
        <v>44255</v>
      </c>
      <c r="P350" s="146">
        <v>44237</v>
      </c>
      <c r="Q350" s="144" t="s">
        <v>29</v>
      </c>
      <c r="R350" s="20" t="s">
        <v>4055</v>
      </c>
      <c r="S350" s="20" t="s">
        <v>7190</v>
      </c>
    </row>
    <row r="351" spans="1:19" hidden="1" x14ac:dyDescent="0.25">
      <c r="A351" s="144" t="s">
        <v>456</v>
      </c>
      <c r="B351" s="144" t="s">
        <v>20</v>
      </c>
      <c r="C351" s="144" t="s">
        <v>1453</v>
      </c>
      <c r="D351" s="144" t="s">
        <v>1691</v>
      </c>
      <c r="E351" s="144" t="s">
        <v>20</v>
      </c>
      <c r="F351" s="144" t="s">
        <v>21</v>
      </c>
      <c r="G351" s="144" t="s">
        <v>22</v>
      </c>
      <c r="H351" s="144" t="s">
        <v>86</v>
      </c>
      <c r="I351" s="144" t="s">
        <v>24</v>
      </c>
      <c r="J351" s="145">
        <v>-1480</v>
      </c>
      <c r="K351" s="144" t="s">
        <v>1678</v>
      </c>
      <c r="L351" s="144" t="s">
        <v>24</v>
      </c>
      <c r="M351" s="144" t="s">
        <v>685</v>
      </c>
      <c r="N351" s="144" t="s">
        <v>1452</v>
      </c>
      <c r="O351" s="146">
        <v>44255</v>
      </c>
      <c r="P351" s="146">
        <v>44237</v>
      </c>
      <c r="Q351" s="144" t="s">
        <v>29</v>
      </c>
      <c r="R351" s="20" t="s">
        <v>4055</v>
      </c>
      <c r="S351" s="20" t="s">
        <v>7190</v>
      </c>
    </row>
    <row r="352" spans="1:19" hidden="1" x14ac:dyDescent="0.25">
      <c r="A352" s="144" t="s">
        <v>456</v>
      </c>
      <c r="B352" s="144" t="s">
        <v>20</v>
      </c>
      <c r="C352" s="144" t="s">
        <v>1452</v>
      </c>
      <c r="D352" s="144" t="s">
        <v>1691</v>
      </c>
      <c r="E352" s="144" t="s">
        <v>20</v>
      </c>
      <c r="F352" s="144" t="s">
        <v>21</v>
      </c>
      <c r="G352" s="144" t="s">
        <v>22</v>
      </c>
      <c r="H352" s="144" t="s">
        <v>86</v>
      </c>
      <c r="I352" s="144" t="s">
        <v>24</v>
      </c>
      <c r="J352" s="145">
        <v>5400</v>
      </c>
      <c r="K352" s="144" t="s">
        <v>1678</v>
      </c>
      <c r="L352" s="144" t="s">
        <v>24</v>
      </c>
      <c r="M352" s="144" t="s">
        <v>775</v>
      </c>
      <c r="N352" s="144" t="s">
        <v>1452</v>
      </c>
      <c r="O352" s="146">
        <v>44227</v>
      </c>
      <c r="P352" s="146">
        <v>44237</v>
      </c>
      <c r="Q352" s="144" t="s">
        <v>29</v>
      </c>
      <c r="R352" s="20" t="s">
        <v>4055</v>
      </c>
      <c r="S352" s="20" t="s">
        <v>7190</v>
      </c>
    </row>
    <row r="353" spans="1:19" hidden="1" x14ac:dyDescent="0.25">
      <c r="A353" s="144" t="s">
        <v>456</v>
      </c>
      <c r="B353" s="144" t="s">
        <v>20</v>
      </c>
      <c r="C353" s="144" t="s">
        <v>1452</v>
      </c>
      <c r="D353" s="144" t="s">
        <v>1691</v>
      </c>
      <c r="E353" s="144" t="s">
        <v>20</v>
      </c>
      <c r="F353" s="144" t="s">
        <v>21</v>
      </c>
      <c r="G353" s="144" t="s">
        <v>22</v>
      </c>
      <c r="H353" s="144" t="s">
        <v>86</v>
      </c>
      <c r="I353" s="144" t="s">
        <v>24</v>
      </c>
      <c r="J353" s="145">
        <v>1480</v>
      </c>
      <c r="K353" s="144" t="s">
        <v>1678</v>
      </c>
      <c r="L353" s="144" t="s">
        <v>24</v>
      </c>
      <c r="M353" s="144" t="s">
        <v>685</v>
      </c>
      <c r="N353" s="144" t="s">
        <v>1452</v>
      </c>
      <c r="O353" s="146">
        <v>44227</v>
      </c>
      <c r="P353" s="146">
        <v>44237</v>
      </c>
      <c r="Q353" s="144" t="s">
        <v>29</v>
      </c>
      <c r="R353" s="20" t="s">
        <v>4055</v>
      </c>
      <c r="S353" s="20" t="s">
        <v>7190</v>
      </c>
    </row>
    <row r="354" spans="1:19" hidden="1" x14ac:dyDescent="0.25">
      <c r="A354" s="144" t="s">
        <v>456</v>
      </c>
      <c r="B354" s="144" t="s">
        <v>20</v>
      </c>
      <c r="C354" s="144" t="s">
        <v>1682</v>
      </c>
      <c r="D354" s="144" t="s">
        <v>1691</v>
      </c>
      <c r="E354" s="144" t="s">
        <v>20</v>
      </c>
      <c r="F354" s="144" t="s">
        <v>21</v>
      </c>
      <c r="G354" s="144" t="s">
        <v>22</v>
      </c>
      <c r="H354" s="144" t="s">
        <v>86</v>
      </c>
      <c r="I354" s="144" t="s">
        <v>24</v>
      </c>
      <c r="J354" s="145">
        <v>-5000</v>
      </c>
      <c r="K354" s="144" t="s">
        <v>1298</v>
      </c>
      <c r="L354" s="144" t="s">
        <v>24</v>
      </c>
      <c r="M354" s="144" t="s">
        <v>1119</v>
      </c>
      <c r="N354" s="144" t="s">
        <v>1683</v>
      </c>
      <c r="O354" s="146">
        <v>44227</v>
      </c>
      <c r="P354" s="146">
        <v>44209</v>
      </c>
      <c r="Q354" s="144" t="s">
        <v>29</v>
      </c>
      <c r="R354" s="20" t="s">
        <v>4055</v>
      </c>
      <c r="S354" s="20" t="s">
        <v>7190</v>
      </c>
    </row>
    <row r="355" spans="1:19" x14ac:dyDescent="0.25">
      <c r="A355" s="144" t="s">
        <v>17</v>
      </c>
      <c r="B355" s="144" t="s">
        <v>18</v>
      </c>
      <c r="C355" s="144" t="s">
        <v>183</v>
      </c>
      <c r="D355" s="144" t="s">
        <v>1696</v>
      </c>
      <c r="E355" s="144" t="s">
        <v>20</v>
      </c>
      <c r="F355" s="144" t="s">
        <v>21</v>
      </c>
      <c r="G355" s="144" t="s">
        <v>22</v>
      </c>
      <c r="H355" s="144" t="s">
        <v>187</v>
      </c>
      <c r="I355" s="144" t="s">
        <v>24</v>
      </c>
      <c r="J355" s="145">
        <v>3940</v>
      </c>
      <c r="K355" s="144" t="s">
        <v>188</v>
      </c>
      <c r="L355" s="144" t="s">
        <v>88</v>
      </c>
      <c r="M355" s="144" t="s">
        <v>189</v>
      </c>
      <c r="N355" s="144" t="s">
        <v>190</v>
      </c>
      <c r="O355" s="146">
        <v>44264</v>
      </c>
      <c r="P355" s="146">
        <v>44265</v>
      </c>
      <c r="Q355" s="144" t="s">
        <v>29</v>
      </c>
      <c r="R355" s="20" t="s">
        <v>4055</v>
      </c>
      <c r="S355" s="20" t="s">
        <v>7190</v>
      </c>
    </row>
    <row r="356" spans="1:19" x14ac:dyDescent="0.25">
      <c r="A356" s="144" t="s">
        <v>17</v>
      </c>
      <c r="B356" s="144" t="s">
        <v>18</v>
      </c>
      <c r="C356" s="144" t="s">
        <v>231</v>
      </c>
      <c r="D356" s="144" t="s">
        <v>1696</v>
      </c>
      <c r="E356" s="144" t="s">
        <v>20</v>
      </c>
      <c r="F356" s="144" t="s">
        <v>21</v>
      </c>
      <c r="G356" s="144" t="s">
        <v>22</v>
      </c>
      <c r="H356" s="144" t="s">
        <v>187</v>
      </c>
      <c r="I356" s="144" t="s">
        <v>24</v>
      </c>
      <c r="J356" s="145">
        <v>2339.88</v>
      </c>
      <c r="K356" s="144" t="s">
        <v>232</v>
      </c>
      <c r="L356" s="144" t="s">
        <v>88</v>
      </c>
      <c r="M356" s="144" t="s">
        <v>233</v>
      </c>
      <c r="N356" s="144" t="s">
        <v>234</v>
      </c>
      <c r="O356" s="146">
        <v>44511</v>
      </c>
      <c r="P356" s="146">
        <v>44512</v>
      </c>
      <c r="Q356" s="144" t="s">
        <v>29</v>
      </c>
      <c r="R356" s="20" t="s">
        <v>4055</v>
      </c>
      <c r="S356" s="20" t="s">
        <v>7190</v>
      </c>
    </row>
    <row r="357" spans="1:19" hidden="1" x14ac:dyDescent="0.25">
      <c r="A357" s="144" t="s">
        <v>17</v>
      </c>
      <c r="B357" s="144" t="s">
        <v>18</v>
      </c>
      <c r="C357" s="144" t="s">
        <v>197</v>
      </c>
      <c r="D357" s="144" t="s">
        <v>1696</v>
      </c>
      <c r="E357" s="144" t="s">
        <v>20</v>
      </c>
      <c r="F357" s="144" t="s">
        <v>21</v>
      </c>
      <c r="G357" s="144" t="s">
        <v>22</v>
      </c>
      <c r="H357" s="144" t="s">
        <v>187</v>
      </c>
      <c r="I357" s="144" t="s">
        <v>24</v>
      </c>
      <c r="J357" s="145">
        <v>653.54999999999995</v>
      </c>
      <c r="K357" s="144" t="s">
        <v>630</v>
      </c>
      <c r="L357" s="144" t="s">
        <v>26</v>
      </c>
      <c r="M357" s="144" t="s">
        <v>631</v>
      </c>
      <c r="N357" s="144" t="s">
        <v>632</v>
      </c>
      <c r="O357" s="146">
        <v>44440</v>
      </c>
      <c r="P357" s="146">
        <v>44441</v>
      </c>
      <c r="Q357" s="144" t="s">
        <v>29</v>
      </c>
      <c r="R357" s="20" t="s">
        <v>4055</v>
      </c>
      <c r="S357" s="20" t="s">
        <v>7190</v>
      </c>
    </row>
    <row r="358" spans="1:19" hidden="1" x14ac:dyDescent="0.25">
      <c r="A358" s="144" t="s">
        <v>17</v>
      </c>
      <c r="B358" s="144" t="s">
        <v>18</v>
      </c>
      <c r="C358" s="144" t="s">
        <v>936</v>
      </c>
      <c r="D358" s="144" t="s">
        <v>1696</v>
      </c>
      <c r="E358" s="144" t="s">
        <v>20</v>
      </c>
      <c r="F358" s="144" t="s">
        <v>21</v>
      </c>
      <c r="G358" s="144" t="s">
        <v>22</v>
      </c>
      <c r="H358" s="144" t="s">
        <v>187</v>
      </c>
      <c r="I358" s="144" t="s">
        <v>24</v>
      </c>
      <c r="J358" s="145">
        <v>2729.57</v>
      </c>
      <c r="K358" s="144" t="s">
        <v>937</v>
      </c>
      <c r="L358" s="144" t="s">
        <v>26</v>
      </c>
      <c r="M358" s="144" t="s">
        <v>938</v>
      </c>
      <c r="N358" s="144" t="s">
        <v>939</v>
      </c>
      <c r="O358" s="146">
        <v>44544</v>
      </c>
      <c r="P358" s="146">
        <v>44545</v>
      </c>
      <c r="Q358" s="144" t="s">
        <v>29</v>
      </c>
      <c r="R358" s="20" t="s">
        <v>4055</v>
      </c>
      <c r="S358" s="20" t="s">
        <v>7190</v>
      </c>
    </row>
    <row r="359" spans="1:19" hidden="1" x14ac:dyDescent="0.25">
      <c r="A359" s="144" t="s">
        <v>17</v>
      </c>
      <c r="B359" s="144" t="s">
        <v>18</v>
      </c>
      <c r="C359" s="144" t="s">
        <v>629</v>
      </c>
      <c r="D359" s="144" t="s">
        <v>1696</v>
      </c>
      <c r="E359" s="144" t="s">
        <v>20</v>
      </c>
      <c r="F359" s="144" t="s">
        <v>21</v>
      </c>
      <c r="G359" s="144" t="s">
        <v>22</v>
      </c>
      <c r="H359" s="144" t="s">
        <v>187</v>
      </c>
      <c r="I359" s="144" t="s">
        <v>24</v>
      </c>
      <c r="J359" s="145">
        <v>508.88</v>
      </c>
      <c r="K359" s="144" t="s">
        <v>1065</v>
      </c>
      <c r="L359" s="144" t="s">
        <v>26</v>
      </c>
      <c r="M359" s="144" t="s">
        <v>643</v>
      </c>
      <c r="N359" s="144" t="s">
        <v>644</v>
      </c>
      <c r="O359" s="146">
        <v>44287</v>
      </c>
      <c r="P359" s="146">
        <v>44287</v>
      </c>
      <c r="Q359" s="144" t="s">
        <v>29</v>
      </c>
      <c r="R359" s="20" t="s">
        <v>4055</v>
      </c>
      <c r="S359" s="20" t="s">
        <v>7190</v>
      </c>
    </row>
    <row r="360" spans="1:19" hidden="1" x14ac:dyDescent="0.25">
      <c r="A360" s="144" t="s">
        <v>17</v>
      </c>
      <c r="B360" s="144" t="s">
        <v>18</v>
      </c>
      <c r="C360" s="144" t="s">
        <v>108</v>
      </c>
      <c r="D360" s="144" t="s">
        <v>1696</v>
      </c>
      <c r="E360" s="144" t="s">
        <v>20</v>
      </c>
      <c r="F360" s="144" t="s">
        <v>21</v>
      </c>
      <c r="G360" s="144" t="s">
        <v>22</v>
      </c>
      <c r="H360" s="144" t="s">
        <v>187</v>
      </c>
      <c r="I360" s="144" t="s">
        <v>24</v>
      </c>
      <c r="J360" s="145">
        <v>710.98</v>
      </c>
      <c r="K360" s="144" t="s">
        <v>1182</v>
      </c>
      <c r="L360" s="144" t="s">
        <v>26</v>
      </c>
      <c r="M360" s="144" t="s">
        <v>1183</v>
      </c>
      <c r="N360" s="144" t="s">
        <v>1184</v>
      </c>
      <c r="O360" s="146">
        <v>44467</v>
      </c>
      <c r="P360" s="146">
        <v>44468</v>
      </c>
      <c r="Q360" s="144" t="s">
        <v>29</v>
      </c>
      <c r="R360" s="20" t="s">
        <v>4055</v>
      </c>
      <c r="S360" s="20" t="s">
        <v>7190</v>
      </c>
    </row>
    <row r="361" spans="1:19" hidden="1" x14ac:dyDescent="0.25">
      <c r="A361" s="144" t="s">
        <v>17</v>
      </c>
      <c r="B361" s="144" t="s">
        <v>18</v>
      </c>
      <c r="C361" s="144" t="s">
        <v>1009</v>
      </c>
      <c r="D361" s="144" t="s">
        <v>1696</v>
      </c>
      <c r="E361" s="144" t="s">
        <v>20</v>
      </c>
      <c r="F361" s="144" t="s">
        <v>21</v>
      </c>
      <c r="G361" s="144" t="s">
        <v>22</v>
      </c>
      <c r="H361" s="144" t="s">
        <v>187</v>
      </c>
      <c r="I361" s="144" t="s">
        <v>24</v>
      </c>
      <c r="J361" s="145">
        <v>490.72</v>
      </c>
      <c r="K361" s="144" t="s">
        <v>1242</v>
      </c>
      <c r="L361" s="144" t="s">
        <v>26</v>
      </c>
      <c r="M361" s="144" t="s">
        <v>1011</v>
      </c>
      <c r="N361" s="144" t="s">
        <v>1012</v>
      </c>
      <c r="O361" s="146">
        <v>44477</v>
      </c>
      <c r="P361" s="146">
        <v>44480</v>
      </c>
      <c r="Q361" s="144" t="s">
        <v>29</v>
      </c>
      <c r="R361" s="20" t="s">
        <v>4055</v>
      </c>
      <c r="S361" s="20" t="s">
        <v>7190</v>
      </c>
    </row>
    <row r="362" spans="1:19" hidden="1" x14ac:dyDescent="0.25">
      <c r="A362" s="144" t="s">
        <v>456</v>
      </c>
      <c r="B362" s="144" t="s">
        <v>20</v>
      </c>
      <c r="C362" s="144" t="s">
        <v>1366</v>
      </c>
      <c r="D362" s="144" t="s">
        <v>1696</v>
      </c>
      <c r="E362" s="144" t="s">
        <v>20</v>
      </c>
      <c r="F362" s="144" t="s">
        <v>21</v>
      </c>
      <c r="G362" s="144" t="s">
        <v>22</v>
      </c>
      <c r="H362" s="144" t="s">
        <v>187</v>
      </c>
      <c r="I362" s="144" t="s">
        <v>24</v>
      </c>
      <c r="J362" s="145">
        <v>887.59</v>
      </c>
      <c r="K362" s="144" t="s">
        <v>1537</v>
      </c>
      <c r="L362" s="144" t="s">
        <v>24</v>
      </c>
      <c r="M362" s="144" t="s">
        <v>1538</v>
      </c>
      <c r="N362" s="144" t="s">
        <v>1366</v>
      </c>
      <c r="O362" s="146">
        <v>44439</v>
      </c>
      <c r="P362" s="146">
        <v>44447</v>
      </c>
      <c r="Q362" s="144" t="s">
        <v>29</v>
      </c>
      <c r="R362" s="20" t="s">
        <v>4055</v>
      </c>
      <c r="S362" s="20" t="s">
        <v>7190</v>
      </c>
    </row>
    <row r="363" spans="1:19" hidden="1" x14ac:dyDescent="0.25">
      <c r="A363" s="144" t="s">
        <v>456</v>
      </c>
      <c r="B363" s="144" t="s">
        <v>20</v>
      </c>
      <c r="C363" s="144" t="s">
        <v>1366</v>
      </c>
      <c r="D363" s="144" t="s">
        <v>1696</v>
      </c>
      <c r="E363" s="144" t="s">
        <v>20</v>
      </c>
      <c r="F363" s="144" t="s">
        <v>21</v>
      </c>
      <c r="G363" s="144" t="s">
        <v>22</v>
      </c>
      <c r="H363" s="144" t="s">
        <v>187</v>
      </c>
      <c r="I363" s="144" t="s">
        <v>24</v>
      </c>
      <c r="J363" s="145">
        <v>653.54999999999995</v>
      </c>
      <c r="K363" s="144" t="s">
        <v>1537</v>
      </c>
      <c r="L363" s="144" t="s">
        <v>24</v>
      </c>
      <c r="M363" s="144" t="s">
        <v>631</v>
      </c>
      <c r="N363" s="144" t="s">
        <v>1366</v>
      </c>
      <c r="O363" s="146">
        <v>44439</v>
      </c>
      <c r="P363" s="146">
        <v>44447</v>
      </c>
      <c r="Q363" s="144" t="s">
        <v>29</v>
      </c>
      <c r="R363" s="20" t="s">
        <v>4055</v>
      </c>
      <c r="S363" s="20" t="s">
        <v>7190</v>
      </c>
    </row>
    <row r="364" spans="1:19" hidden="1" x14ac:dyDescent="0.25">
      <c r="A364" s="144" t="s">
        <v>456</v>
      </c>
      <c r="B364" s="144" t="s">
        <v>20</v>
      </c>
      <c r="C364" s="144" t="s">
        <v>1367</v>
      </c>
      <c r="D364" s="144" t="s">
        <v>1696</v>
      </c>
      <c r="E364" s="144" t="s">
        <v>20</v>
      </c>
      <c r="F364" s="144" t="s">
        <v>21</v>
      </c>
      <c r="G364" s="144" t="s">
        <v>22</v>
      </c>
      <c r="H364" s="144" t="s">
        <v>187</v>
      </c>
      <c r="I364" s="144" t="s">
        <v>24</v>
      </c>
      <c r="J364" s="145">
        <v>-887.59</v>
      </c>
      <c r="K364" s="144" t="s">
        <v>1537</v>
      </c>
      <c r="L364" s="144" t="s">
        <v>24</v>
      </c>
      <c r="M364" s="144" t="s">
        <v>1538</v>
      </c>
      <c r="N364" s="144" t="s">
        <v>1366</v>
      </c>
      <c r="O364" s="146">
        <v>44469</v>
      </c>
      <c r="P364" s="146">
        <v>44447</v>
      </c>
      <c r="Q364" s="144" t="s">
        <v>29</v>
      </c>
      <c r="R364" s="20" t="s">
        <v>4055</v>
      </c>
      <c r="S364" s="20" t="s">
        <v>7190</v>
      </c>
    </row>
    <row r="365" spans="1:19" hidden="1" x14ac:dyDescent="0.25">
      <c r="A365" s="144" t="s">
        <v>456</v>
      </c>
      <c r="B365" s="144" t="s">
        <v>20</v>
      </c>
      <c r="C365" s="144" t="s">
        <v>1367</v>
      </c>
      <c r="D365" s="144" t="s">
        <v>1696</v>
      </c>
      <c r="E365" s="144" t="s">
        <v>20</v>
      </c>
      <c r="F365" s="144" t="s">
        <v>21</v>
      </c>
      <c r="G365" s="144" t="s">
        <v>22</v>
      </c>
      <c r="H365" s="144" t="s">
        <v>187</v>
      </c>
      <c r="I365" s="144" t="s">
        <v>24</v>
      </c>
      <c r="J365" s="145">
        <v>-653.54999999999995</v>
      </c>
      <c r="K365" s="144" t="s">
        <v>1537</v>
      </c>
      <c r="L365" s="144" t="s">
        <v>24</v>
      </c>
      <c r="M365" s="144" t="s">
        <v>631</v>
      </c>
      <c r="N365" s="144" t="s">
        <v>1366</v>
      </c>
      <c r="O365" s="146">
        <v>44469</v>
      </c>
      <c r="P365" s="146">
        <v>44447</v>
      </c>
      <c r="Q365" s="144" t="s">
        <v>29</v>
      </c>
      <c r="R365" s="20" t="s">
        <v>4055</v>
      </c>
      <c r="S365" s="20" t="s">
        <v>7190</v>
      </c>
    </row>
    <row r="366" spans="1:19" hidden="1" x14ac:dyDescent="0.25">
      <c r="A366" s="144" t="s">
        <v>456</v>
      </c>
      <c r="B366" s="144" t="s">
        <v>20</v>
      </c>
      <c r="C366" s="144" t="s">
        <v>1610</v>
      </c>
      <c r="D366" s="144" t="s">
        <v>1696</v>
      </c>
      <c r="E366" s="144" t="s">
        <v>20</v>
      </c>
      <c r="F366" s="144" t="s">
        <v>21</v>
      </c>
      <c r="G366" s="144" t="s">
        <v>22</v>
      </c>
      <c r="H366" s="144" t="s">
        <v>187</v>
      </c>
      <c r="I366" s="144" t="s">
        <v>24</v>
      </c>
      <c r="J366" s="145">
        <v>3940</v>
      </c>
      <c r="K366" s="144" t="s">
        <v>1298</v>
      </c>
      <c r="L366" s="144" t="s">
        <v>24</v>
      </c>
      <c r="M366" s="144" t="s">
        <v>189</v>
      </c>
      <c r="N366" s="144" t="s">
        <v>1610</v>
      </c>
      <c r="O366" s="146">
        <v>44255</v>
      </c>
      <c r="P366" s="146">
        <v>44264</v>
      </c>
      <c r="Q366" s="144" t="s">
        <v>29</v>
      </c>
      <c r="R366" s="20" t="s">
        <v>4055</v>
      </c>
      <c r="S366" s="20" t="s">
        <v>7190</v>
      </c>
    </row>
    <row r="367" spans="1:19" hidden="1" x14ac:dyDescent="0.25">
      <c r="A367" s="144" t="s">
        <v>456</v>
      </c>
      <c r="B367" s="144" t="s">
        <v>20</v>
      </c>
      <c r="C367" s="144" t="s">
        <v>1609</v>
      </c>
      <c r="D367" s="144" t="s">
        <v>1696</v>
      </c>
      <c r="E367" s="144" t="s">
        <v>20</v>
      </c>
      <c r="F367" s="144" t="s">
        <v>21</v>
      </c>
      <c r="G367" s="144" t="s">
        <v>22</v>
      </c>
      <c r="H367" s="144" t="s">
        <v>187</v>
      </c>
      <c r="I367" s="144" t="s">
        <v>24</v>
      </c>
      <c r="J367" s="145">
        <v>-3940</v>
      </c>
      <c r="K367" s="144" t="s">
        <v>1298</v>
      </c>
      <c r="L367" s="144" t="s">
        <v>24</v>
      </c>
      <c r="M367" s="144" t="s">
        <v>189</v>
      </c>
      <c r="N367" s="144" t="s">
        <v>1610</v>
      </c>
      <c r="O367" s="146">
        <v>44286</v>
      </c>
      <c r="P367" s="146">
        <v>44264</v>
      </c>
      <c r="Q367" s="144" t="s">
        <v>29</v>
      </c>
      <c r="R367" s="20" t="s">
        <v>4055</v>
      </c>
      <c r="S367" s="20" t="s">
        <v>7190</v>
      </c>
    </row>
    <row r="368" spans="1:19" hidden="1" x14ac:dyDescent="0.25">
      <c r="A368" s="144" t="s">
        <v>456</v>
      </c>
      <c r="B368" s="144" t="s">
        <v>20</v>
      </c>
      <c r="C368" s="144" t="s">
        <v>1510</v>
      </c>
      <c r="D368" s="144" t="s">
        <v>1696</v>
      </c>
      <c r="E368" s="144" t="s">
        <v>20</v>
      </c>
      <c r="F368" s="144" t="s">
        <v>21</v>
      </c>
      <c r="G368" s="144" t="s">
        <v>22</v>
      </c>
      <c r="H368" s="144" t="s">
        <v>187</v>
      </c>
      <c r="I368" s="144" t="s">
        <v>24</v>
      </c>
      <c r="J368" s="145">
        <v>508.88</v>
      </c>
      <c r="K368" s="144" t="s">
        <v>792</v>
      </c>
      <c r="L368" s="144" t="s">
        <v>24</v>
      </c>
      <c r="M368" s="144" t="s">
        <v>643</v>
      </c>
      <c r="N368" s="144" t="s">
        <v>1510</v>
      </c>
      <c r="O368" s="146">
        <v>44286</v>
      </c>
      <c r="P368" s="146">
        <v>44292</v>
      </c>
      <c r="Q368" s="144" t="s">
        <v>29</v>
      </c>
      <c r="R368" s="20" t="s">
        <v>4055</v>
      </c>
      <c r="S368" s="20" t="s">
        <v>7190</v>
      </c>
    </row>
    <row r="369" spans="1:19" hidden="1" x14ac:dyDescent="0.25">
      <c r="A369" s="144" t="s">
        <v>456</v>
      </c>
      <c r="B369" s="144" t="s">
        <v>20</v>
      </c>
      <c r="C369" s="144" t="s">
        <v>1594</v>
      </c>
      <c r="D369" s="144" t="s">
        <v>1696</v>
      </c>
      <c r="E369" s="144" t="s">
        <v>20</v>
      </c>
      <c r="F369" s="144" t="s">
        <v>21</v>
      </c>
      <c r="G369" s="144" t="s">
        <v>22</v>
      </c>
      <c r="H369" s="144" t="s">
        <v>187</v>
      </c>
      <c r="I369" s="144" t="s">
        <v>24</v>
      </c>
      <c r="J369" s="145">
        <v>-508.88</v>
      </c>
      <c r="K369" s="144" t="s">
        <v>792</v>
      </c>
      <c r="L369" s="144" t="s">
        <v>24</v>
      </c>
      <c r="M369" s="144" t="s">
        <v>643</v>
      </c>
      <c r="N369" s="144" t="s">
        <v>1510</v>
      </c>
      <c r="O369" s="146">
        <v>44316</v>
      </c>
      <c r="P369" s="146">
        <v>44292</v>
      </c>
      <c r="Q369" s="144" t="s">
        <v>29</v>
      </c>
      <c r="R369" s="20" t="s">
        <v>4055</v>
      </c>
      <c r="S369" s="20" t="s">
        <v>7190</v>
      </c>
    </row>
    <row r="370" spans="1:19" hidden="1" x14ac:dyDescent="0.25">
      <c r="A370" s="144" t="s">
        <v>17</v>
      </c>
      <c r="B370" s="144" t="s">
        <v>18</v>
      </c>
      <c r="C370" s="144" t="s">
        <v>197</v>
      </c>
      <c r="D370" s="144" t="s">
        <v>1696</v>
      </c>
      <c r="E370" s="144" t="s">
        <v>20</v>
      </c>
      <c r="F370" s="144" t="s">
        <v>21</v>
      </c>
      <c r="G370" s="144" t="s">
        <v>22</v>
      </c>
      <c r="H370" s="144" t="s">
        <v>187</v>
      </c>
      <c r="I370" s="144" t="s">
        <v>24</v>
      </c>
      <c r="J370" s="145">
        <v>887.59</v>
      </c>
      <c r="K370" s="144" t="s">
        <v>630</v>
      </c>
      <c r="L370" s="144" t="s">
        <v>26</v>
      </c>
      <c r="M370" s="144" t="s">
        <v>1538</v>
      </c>
      <c r="N370" s="144" t="s">
        <v>1669</v>
      </c>
      <c r="O370" s="146">
        <v>44440</v>
      </c>
      <c r="P370" s="146">
        <v>44441</v>
      </c>
      <c r="Q370" s="144" t="s">
        <v>29</v>
      </c>
      <c r="R370" s="20" t="s">
        <v>4055</v>
      </c>
      <c r="S370" s="20" t="s">
        <v>7190</v>
      </c>
    </row>
    <row r="371" spans="1:19" hidden="1" x14ac:dyDescent="0.25">
      <c r="A371" s="144" t="s">
        <v>17</v>
      </c>
      <c r="B371" s="144" t="s">
        <v>18</v>
      </c>
      <c r="C371" s="144" t="s">
        <v>75</v>
      </c>
      <c r="D371" s="144" t="s">
        <v>1690</v>
      </c>
      <c r="E371" s="144" t="s">
        <v>20</v>
      </c>
      <c r="F371" s="144" t="s">
        <v>21</v>
      </c>
      <c r="G371" s="144" t="s">
        <v>22</v>
      </c>
      <c r="H371" s="144" t="s">
        <v>76</v>
      </c>
      <c r="I371" s="144" t="s">
        <v>24</v>
      </c>
      <c r="J371" s="145">
        <v>509.13</v>
      </c>
      <c r="K371" s="144" t="s">
        <v>77</v>
      </c>
      <c r="L371" s="144" t="s">
        <v>78</v>
      </c>
      <c r="M371" s="144" t="s">
        <v>79</v>
      </c>
      <c r="N371" s="144" t="s">
        <v>80</v>
      </c>
      <c r="O371" s="146">
        <v>44391</v>
      </c>
      <c r="P371" s="146">
        <v>44392</v>
      </c>
      <c r="Q371" s="144" t="s">
        <v>29</v>
      </c>
      <c r="R371" s="20" t="s">
        <v>4055</v>
      </c>
      <c r="S371" s="20" t="s">
        <v>7190</v>
      </c>
    </row>
    <row r="372" spans="1:19" hidden="1" x14ac:dyDescent="0.25">
      <c r="A372" s="144" t="s">
        <v>17</v>
      </c>
      <c r="B372" s="144" t="s">
        <v>18</v>
      </c>
      <c r="C372" s="144" t="s">
        <v>629</v>
      </c>
      <c r="D372" s="144" t="s">
        <v>1690</v>
      </c>
      <c r="E372" s="144" t="s">
        <v>20</v>
      </c>
      <c r="F372" s="144" t="s">
        <v>21</v>
      </c>
      <c r="G372" s="144" t="s">
        <v>22</v>
      </c>
      <c r="H372" s="144" t="s">
        <v>76</v>
      </c>
      <c r="I372" s="144" t="s">
        <v>24</v>
      </c>
      <c r="J372" s="145">
        <v>508.88</v>
      </c>
      <c r="K372" s="144" t="s">
        <v>642</v>
      </c>
      <c r="L372" s="144" t="s">
        <v>26</v>
      </c>
      <c r="M372" s="144" t="s">
        <v>643</v>
      </c>
      <c r="N372" s="144" t="s">
        <v>644</v>
      </c>
      <c r="O372" s="146">
        <v>44287</v>
      </c>
      <c r="P372" s="146">
        <v>44287</v>
      </c>
      <c r="Q372" s="144" t="s">
        <v>29</v>
      </c>
      <c r="R372" s="20" t="s">
        <v>4055</v>
      </c>
      <c r="S372" s="20" t="s">
        <v>7190</v>
      </c>
    </row>
    <row r="373" spans="1:19" hidden="1" x14ac:dyDescent="0.25">
      <c r="A373" s="144" t="s">
        <v>17</v>
      </c>
      <c r="B373" s="144" t="s">
        <v>18</v>
      </c>
      <c r="C373" s="144" t="s">
        <v>341</v>
      </c>
      <c r="D373" s="144" t="s">
        <v>1690</v>
      </c>
      <c r="E373" s="144" t="s">
        <v>20</v>
      </c>
      <c r="F373" s="144" t="s">
        <v>21</v>
      </c>
      <c r="G373" s="144" t="s">
        <v>22</v>
      </c>
      <c r="H373" s="144" t="s">
        <v>76</v>
      </c>
      <c r="I373" s="144" t="s">
        <v>24</v>
      </c>
      <c r="J373" s="145">
        <v>467.74</v>
      </c>
      <c r="K373" s="144" t="s">
        <v>672</v>
      </c>
      <c r="L373" s="144" t="s">
        <v>78</v>
      </c>
      <c r="M373" s="144" t="s">
        <v>343</v>
      </c>
      <c r="N373" s="144" t="s">
        <v>344</v>
      </c>
      <c r="O373" s="146">
        <v>44326</v>
      </c>
      <c r="P373" s="146">
        <v>44327</v>
      </c>
      <c r="Q373" s="144" t="s">
        <v>29</v>
      </c>
      <c r="R373" s="20" t="s">
        <v>4055</v>
      </c>
      <c r="S373" s="20" t="s">
        <v>7190</v>
      </c>
    </row>
    <row r="374" spans="1:19" hidden="1" x14ac:dyDescent="0.25">
      <c r="A374" s="144" t="s">
        <v>17</v>
      </c>
      <c r="B374" s="144" t="s">
        <v>18</v>
      </c>
      <c r="C374" s="144" t="s">
        <v>42</v>
      </c>
      <c r="D374" s="144" t="s">
        <v>1690</v>
      </c>
      <c r="E374" s="144" t="s">
        <v>20</v>
      </c>
      <c r="F374" s="144" t="s">
        <v>21</v>
      </c>
      <c r="G374" s="144" t="s">
        <v>22</v>
      </c>
      <c r="H374" s="144" t="s">
        <v>76</v>
      </c>
      <c r="I374" s="144" t="s">
        <v>24</v>
      </c>
      <c r="J374" s="145">
        <v>65.209999999999994</v>
      </c>
      <c r="K374" s="144" t="s">
        <v>697</v>
      </c>
      <c r="L374" s="144" t="s">
        <v>78</v>
      </c>
      <c r="M374" s="144" t="s">
        <v>698</v>
      </c>
      <c r="N374" s="144" t="s">
        <v>699</v>
      </c>
      <c r="O374" s="146">
        <v>44452</v>
      </c>
      <c r="P374" s="146">
        <v>44453</v>
      </c>
      <c r="Q374" s="144" t="s">
        <v>29</v>
      </c>
      <c r="R374" s="20" t="s">
        <v>4055</v>
      </c>
      <c r="S374" s="20" t="s">
        <v>7190</v>
      </c>
    </row>
    <row r="375" spans="1:19" x14ac:dyDescent="0.25">
      <c r="A375" s="144" t="s">
        <v>17</v>
      </c>
      <c r="B375" s="144" t="s">
        <v>18</v>
      </c>
      <c r="C375" s="144" t="s">
        <v>202</v>
      </c>
      <c r="D375" s="144" t="s">
        <v>1690</v>
      </c>
      <c r="E375" s="144" t="s">
        <v>20</v>
      </c>
      <c r="F375" s="144" t="s">
        <v>21</v>
      </c>
      <c r="G375" s="144" t="s">
        <v>22</v>
      </c>
      <c r="H375" s="144" t="s">
        <v>76</v>
      </c>
      <c r="I375" s="144" t="s">
        <v>24</v>
      </c>
      <c r="J375" s="145">
        <v>3580</v>
      </c>
      <c r="K375" s="144" t="s">
        <v>763</v>
      </c>
      <c r="L375" s="144" t="s">
        <v>88</v>
      </c>
      <c r="M375" s="144" t="s">
        <v>764</v>
      </c>
      <c r="N375" s="144" t="s">
        <v>765</v>
      </c>
      <c r="O375" s="146">
        <v>44336</v>
      </c>
      <c r="P375" s="146">
        <v>44337</v>
      </c>
      <c r="Q375" s="144" t="s">
        <v>29</v>
      </c>
      <c r="R375" s="20" t="s">
        <v>4055</v>
      </c>
      <c r="S375" s="20" t="s">
        <v>7190</v>
      </c>
    </row>
    <row r="376" spans="1:19" hidden="1" x14ac:dyDescent="0.25">
      <c r="A376" s="144" t="s">
        <v>17</v>
      </c>
      <c r="B376" s="144" t="s">
        <v>18</v>
      </c>
      <c r="C376" s="144" t="s">
        <v>278</v>
      </c>
      <c r="D376" s="144" t="s">
        <v>1690</v>
      </c>
      <c r="E376" s="144" t="s">
        <v>20</v>
      </c>
      <c r="F376" s="144" t="s">
        <v>21</v>
      </c>
      <c r="G376" s="144" t="s">
        <v>22</v>
      </c>
      <c r="H376" s="144" t="s">
        <v>76</v>
      </c>
      <c r="I376" s="144" t="s">
        <v>24</v>
      </c>
      <c r="J376" s="145">
        <v>1350.79</v>
      </c>
      <c r="K376" s="144" t="s">
        <v>822</v>
      </c>
      <c r="L376" s="144" t="s">
        <v>78</v>
      </c>
      <c r="M376" s="144" t="s">
        <v>823</v>
      </c>
      <c r="N376" s="144" t="s">
        <v>824</v>
      </c>
      <c r="O376" s="146">
        <v>44481</v>
      </c>
      <c r="P376" s="146">
        <v>44482</v>
      </c>
      <c r="Q376" s="144" t="s">
        <v>29</v>
      </c>
      <c r="R376" s="20" t="s">
        <v>4055</v>
      </c>
      <c r="S376" s="20" t="s">
        <v>7190</v>
      </c>
    </row>
    <row r="377" spans="1:19" hidden="1" x14ac:dyDescent="0.25">
      <c r="A377" s="144" t="s">
        <v>456</v>
      </c>
      <c r="B377" s="144" t="s">
        <v>49</v>
      </c>
      <c r="C377" s="144" t="s">
        <v>585</v>
      </c>
      <c r="D377" s="144" t="s">
        <v>1690</v>
      </c>
      <c r="E377" s="144" t="s">
        <v>20</v>
      </c>
      <c r="F377" s="144" t="s">
        <v>21</v>
      </c>
      <c r="G377" s="144" t="s">
        <v>22</v>
      </c>
      <c r="H377" s="144" t="s">
        <v>76</v>
      </c>
      <c r="I377" s="144" t="s">
        <v>24</v>
      </c>
      <c r="J377" s="145">
        <v>-17.73</v>
      </c>
      <c r="K377" s="144" t="s">
        <v>915</v>
      </c>
      <c r="L377" s="144" t="s">
        <v>24</v>
      </c>
      <c r="M377" s="144" t="s">
        <v>24</v>
      </c>
      <c r="N377" s="144" t="s">
        <v>587</v>
      </c>
      <c r="O377" s="146">
        <v>44255</v>
      </c>
      <c r="P377" s="146">
        <v>44229</v>
      </c>
      <c r="Q377" s="144" t="s">
        <v>29</v>
      </c>
      <c r="R377" s="20" t="s">
        <v>4055</v>
      </c>
      <c r="S377" s="20" t="s">
        <v>7190</v>
      </c>
    </row>
    <row r="378" spans="1:19" hidden="1" x14ac:dyDescent="0.25">
      <c r="A378" s="144" t="s">
        <v>456</v>
      </c>
      <c r="B378" s="144" t="s">
        <v>49</v>
      </c>
      <c r="C378" s="144" t="s">
        <v>587</v>
      </c>
      <c r="D378" s="144" t="s">
        <v>1690</v>
      </c>
      <c r="E378" s="144" t="s">
        <v>20</v>
      </c>
      <c r="F378" s="144" t="s">
        <v>21</v>
      </c>
      <c r="G378" s="144" t="s">
        <v>22</v>
      </c>
      <c r="H378" s="144" t="s">
        <v>76</v>
      </c>
      <c r="I378" s="144" t="s">
        <v>24</v>
      </c>
      <c r="J378" s="145">
        <v>17.73</v>
      </c>
      <c r="K378" s="144" t="s">
        <v>915</v>
      </c>
      <c r="L378" s="144" t="s">
        <v>24</v>
      </c>
      <c r="M378" s="144" t="s">
        <v>24</v>
      </c>
      <c r="N378" s="144" t="s">
        <v>587</v>
      </c>
      <c r="O378" s="146">
        <v>44227</v>
      </c>
      <c r="P378" s="146">
        <v>44229</v>
      </c>
      <c r="Q378" s="144" t="s">
        <v>29</v>
      </c>
      <c r="R378" s="20" t="s">
        <v>4055</v>
      </c>
      <c r="S378" s="20" t="s">
        <v>7190</v>
      </c>
    </row>
    <row r="379" spans="1:19" hidden="1" x14ac:dyDescent="0.25">
      <c r="A379" s="144" t="s">
        <v>17</v>
      </c>
      <c r="B379" s="144" t="s">
        <v>18</v>
      </c>
      <c r="C379" s="144" t="s">
        <v>1009</v>
      </c>
      <c r="D379" s="144" t="s">
        <v>1690</v>
      </c>
      <c r="E379" s="144" t="s">
        <v>20</v>
      </c>
      <c r="F379" s="144" t="s">
        <v>21</v>
      </c>
      <c r="G379" s="144" t="s">
        <v>22</v>
      </c>
      <c r="H379" s="144" t="s">
        <v>76</v>
      </c>
      <c r="I379" s="144" t="s">
        <v>24</v>
      </c>
      <c r="J379" s="145">
        <v>490.73</v>
      </c>
      <c r="K379" s="144" t="s">
        <v>1010</v>
      </c>
      <c r="L379" s="144" t="s">
        <v>26</v>
      </c>
      <c r="M379" s="144" t="s">
        <v>1011</v>
      </c>
      <c r="N379" s="144" t="s">
        <v>1012</v>
      </c>
      <c r="O379" s="146">
        <v>44477</v>
      </c>
      <c r="P379" s="146">
        <v>44480</v>
      </c>
      <c r="Q379" s="144" t="s">
        <v>29</v>
      </c>
      <c r="R379" s="20" t="s">
        <v>4055</v>
      </c>
      <c r="S379" s="20" t="s">
        <v>7190</v>
      </c>
    </row>
    <row r="380" spans="1:19" hidden="1" x14ac:dyDescent="0.25">
      <c r="A380" s="144" t="s">
        <v>17</v>
      </c>
      <c r="B380" s="144" t="s">
        <v>18</v>
      </c>
      <c r="C380" s="144" t="s">
        <v>1016</v>
      </c>
      <c r="D380" s="144" t="s">
        <v>1690</v>
      </c>
      <c r="E380" s="144" t="s">
        <v>20</v>
      </c>
      <c r="F380" s="144" t="s">
        <v>21</v>
      </c>
      <c r="G380" s="144" t="s">
        <v>22</v>
      </c>
      <c r="H380" s="144" t="s">
        <v>76</v>
      </c>
      <c r="I380" s="144" t="s">
        <v>24</v>
      </c>
      <c r="J380" s="145">
        <v>242.08</v>
      </c>
      <c r="K380" s="144" t="s">
        <v>1017</v>
      </c>
      <c r="L380" s="144" t="s">
        <v>26</v>
      </c>
      <c r="M380" s="144" t="s">
        <v>1018</v>
      </c>
      <c r="N380" s="144" t="s">
        <v>1019</v>
      </c>
      <c r="O380" s="146">
        <v>44370</v>
      </c>
      <c r="P380" s="146">
        <v>44371</v>
      </c>
      <c r="Q380" s="144" t="s">
        <v>29</v>
      </c>
      <c r="R380" s="20" t="s">
        <v>4055</v>
      </c>
      <c r="S380" s="20" t="s">
        <v>7190</v>
      </c>
    </row>
    <row r="381" spans="1:19" hidden="1" x14ac:dyDescent="0.25">
      <c r="A381" s="144" t="s">
        <v>456</v>
      </c>
      <c r="B381" s="144" t="s">
        <v>49</v>
      </c>
      <c r="C381" s="144" t="s">
        <v>587</v>
      </c>
      <c r="D381" s="144" t="s">
        <v>1690</v>
      </c>
      <c r="E381" s="144" t="s">
        <v>20</v>
      </c>
      <c r="F381" s="144" t="s">
        <v>21</v>
      </c>
      <c r="G381" s="144" t="s">
        <v>22</v>
      </c>
      <c r="H381" s="144" t="s">
        <v>76</v>
      </c>
      <c r="I381" s="144" t="s">
        <v>24</v>
      </c>
      <c r="J381" s="145">
        <v>17.73</v>
      </c>
      <c r="K381" s="144" t="s">
        <v>832</v>
      </c>
      <c r="L381" s="144" t="s">
        <v>24</v>
      </c>
      <c r="M381" s="144" t="s">
        <v>24</v>
      </c>
      <c r="N381" s="144" t="s">
        <v>587</v>
      </c>
      <c r="O381" s="146">
        <v>44227</v>
      </c>
      <c r="P381" s="146">
        <v>44229</v>
      </c>
      <c r="Q381" s="144" t="s">
        <v>29</v>
      </c>
      <c r="R381" s="20" t="s">
        <v>4055</v>
      </c>
      <c r="S381" s="20" t="s">
        <v>7190</v>
      </c>
    </row>
    <row r="382" spans="1:19" hidden="1" x14ac:dyDescent="0.25">
      <c r="A382" s="144" t="s">
        <v>17</v>
      </c>
      <c r="B382" s="144" t="s">
        <v>18</v>
      </c>
      <c r="C382" s="144" t="s">
        <v>1083</v>
      </c>
      <c r="D382" s="144" t="s">
        <v>1690</v>
      </c>
      <c r="E382" s="144" t="s">
        <v>20</v>
      </c>
      <c r="F382" s="144" t="s">
        <v>21</v>
      </c>
      <c r="G382" s="144" t="s">
        <v>22</v>
      </c>
      <c r="H382" s="144" t="s">
        <v>76</v>
      </c>
      <c r="I382" s="144" t="s">
        <v>24</v>
      </c>
      <c r="J382" s="145">
        <v>1982.74</v>
      </c>
      <c r="K382" s="144" t="s">
        <v>1084</v>
      </c>
      <c r="L382" s="144" t="s">
        <v>1085</v>
      </c>
      <c r="M382" s="144" t="s">
        <v>1086</v>
      </c>
      <c r="N382" s="144" t="s">
        <v>1087</v>
      </c>
      <c r="O382" s="146">
        <v>44237</v>
      </c>
      <c r="P382" s="146">
        <v>44238</v>
      </c>
      <c r="Q382" s="144" t="s">
        <v>29</v>
      </c>
      <c r="R382" s="20" t="s">
        <v>4055</v>
      </c>
      <c r="S382" s="20" t="s">
        <v>7190</v>
      </c>
    </row>
    <row r="383" spans="1:19" hidden="1" x14ac:dyDescent="0.25">
      <c r="A383" s="144" t="s">
        <v>17</v>
      </c>
      <c r="B383" s="144" t="s">
        <v>18</v>
      </c>
      <c r="C383" s="144" t="s">
        <v>1094</v>
      </c>
      <c r="D383" s="144" t="s">
        <v>1690</v>
      </c>
      <c r="E383" s="144" t="s">
        <v>20</v>
      </c>
      <c r="F383" s="144" t="s">
        <v>21</v>
      </c>
      <c r="G383" s="144" t="s">
        <v>22</v>
      </c>
      <c r="H383" s="144" t="s">
        <v>76</v>
      </c>
      <c r="I383" s="144" t="s">
        <v>24</v>
      </c>
      <c r="J383" s="145">
        <v>299.69</v>
      </c>
      <c r="K383" s="144" t="s">
        <v>1095</v>
      </c>
      <c r="L383" s="144" t="s">
        <v>78</v>
      </c>
      <c r="M383" s="144" t="s">
        <v>1096</v>
      </c>
      <c r="N383" s="144" t="s">
        <v>1097</v>
      </c>
      <c r="O383" s="146">
        <v>44300</v>
      </c>
      <c r="P383" s="146">
        <v>44301</v>
      </c>
      <c r="Q383" s="144" t="s">
        <v>29</v>
      </c>
      <c r="R383" s="20" t="s">
        <v>4055</v>
      </c>
      <c r="S383" s="20" t="s">
        <v>7190</v>
      </c>
    </row>
    <row r="384" spans="1:19" hidden="1" x14ac:dyDescent="0.25">
      <c r="A384" s="144" t="s">
        <v>17</v>
      </c>
      <c r="B384" s="144" t="s">
        <v>18</v>
      </c>
      <c r="C384" s="144" t="s">
        <v>356</v>
      </c>
      <c r="D384" s="144" t="s">
        <v>1690</v>
      </c>
      <c r="E384" s="144" t="s">
        <v>20</v>
      </c>
      <c r="F384" s="144" t="s">
        <v>21</v>
      </c>
      <c r="G384" s="144" t="s">
        <v>22</v>
      </c>
      <c r="H384" s="144" t="s">
        <v>76</v>
      </c>
      <c r="I384" s="144" t="s">
        <v>24</v>
      </c>
      <c r="J384" s="145">
        <v>346.86</v>
      </c>
      <c r="K384" s="144" t="s">
        <v>1101</v>
      </c>
      <c r="L384" s="144" t="s">
        <v>26</v>
      </c>
      <c r="M384" s="144" t="s">
        <v>1102</v>
      </c>
      <c r="N384" s="144" t="s">
        <v>1103</v>
      </c>
      <c r="O384" s="146">
        <v>44447</v>
      </c>
      <c r="P384" s="146">
        <v>44448</v>
      </c>
      <c r="Q384" s="144" t="s">
        <v>29</v>
      </c>
      <c r="R384" s="20" t="s">
        <v>4055</v>
      </c>
      <c r="S384" s="20" t="s">
        <v>7190</v>
      </c>
    </row>
    <row r="385" spans="1:19" hidden="1" x14ac:dyDescent="0.25">
      <c r="A385" s="144" t="s">
        <v>456</v>
      </c>
      <c r="B385" s="144" t="s">
        <v>49</v>
      </c>
      <c r="C385" s="144" t="s">
        <v>587</v>
      </c>
      <c r="D385" s="144" t="s">
        <v>1690</v>
      </c>
      <c r="E385" s="144" t="s">
        <v>20</v>
      </c>
      <c r="F385" s="144" t="s">
        <v>21</v>
      </c>
      <c r="G385" s="144" t="s">
        <v>22</v>
      </c>
      <c r="H385" s="144" t="s">
        <v>76</v>
      </c>
      <c r="I385" s="144" t="s">
        <v>24</v>
      </c>
      <c r="J385" s="145">
        <v>17.73</v>
      </c>
      <c r="K385" s="144" t="s">
        <v>1195</v>
      </c>
      <c r="L385" s="144" t="s">
        <v>24</v>
      </c>
      <c r="M385" s="144" t="s">
        <v>24</v>
      </c>
      <c r="N385" s="144" t="s">
        <v>587</v>
      </c>
      <c r="O385" s="146">
        <v>44227</v>
      </c>
      <c r="P385" s="146">
        <v>44229</v>
      </c>
      <c r="Q385" s="144" t="s">
        <v>29</v>
      </c>
      <c r="R385" s="20" t="s">
        <v>4055</v>
      </c>
      <c r="S385" s="20" t="s">
        <v>7190</v>
      </c>
    </row>
    <row r="386" spans="1:19" hidden="1" x14ac:dyDescent="0.25">
      <c r="A386" s="144" t="s">
        <v>456</v>
      </c>
      <c r="B386" s="144" t="s">
        <v>49</v>
      </c>
      <c r="C386" s="144" t="s">
        <v>585</v>
      </c>
      <c r="D386" s="144" t="s">
        <v>1690</v>
      </c>
      <c r="E386" s="144" t="s">
        <v>20</v>
      </c>
      <c r="F386" s="144" t="s">
        <v>21</v>
      </c>
      <c r="G386" s="144" t="s">
        <v>22</v>
      </c>
      <c r="H386" s="144" t="s">
        <v>76</v>
      </c>
      <c r="I386" s="144" t="s">
        <v>24</v>
      </c>
      <c r="J386" s="145">
        <v>-17.73</v>
      </c>
      <c r="K386" s="144" t="s">
        <v>1195</v>
      </c>
      <c r="L386" s="144" t="s">
        <v>24</v>
      </c>
      <c r="M386" s="144" t="s">
        <v>24</v>
      </c>
      <c r="N386" s="144" t="s">
        <v>587</v>
      </c>
      <c r="O386" s="146">
        <v>44255</v>
      </c>
      <c r="P386" s="146">
        <v>44229</v>
      </c>
      <c r="Q386" s="144" t="s">
        <v>29</v>
      </c>
      <c r="R386" s="20" t="s">
        <v>4055</v>
      </c>
      <c r="S386" s="20" t="s">
        <v>7190</v>
      </c>
    </row>
    <row r="387" spans="1:19" hidden="1" x14ac:dyDescent="0.25">
      <c r="A387" s="144" t="s">
        <v>456</v>
      </c>
      <c r="B387" s="144" t="s">
        <v>49</v>
      </c>
      <c r="C387" s="144" t="s">
        <v>585</v>
      </c>
      <c r="D387" s="144" t="s">
        <v>1690</v>
      </c>
      <c r="E387" s="144" t="s">
        <v>20</v>
      </c>
      <c r="F387" s="144" t="s">
        <v>21</v>
      </c>
      <c r="G387" s="144" t="s">
        <v>22</v>
      </c>
      <c r="H387" s="144" t="s">
        <v>76</v>
      </c>
      <c r="I387" s="144" t="s">
        <v>24</v>
      </c>
      <c r="J387" s="145">
        <v>-17.73</v>
      </c>
      <c r="K387" s="144" t="s">
        <v>960</v>
      </c>
      <c r="L387" s="144" t="s">
        <v>24</v>
      </c>
      <c r="M387" s="144" t="s">
        <v>24</v>
      </c>
      <c r="N387" s="144" t="s">
        <v>587</v>
      </c>
      <c r="O387" s="146">
        <v>44255</v>
      </c>
      <c r="P387" s="146">
        <v>44229</v>
      </c>
      <c r="Q387" s="144" t="s">
        <v>29</v>
      </c>
      <c r="R387" s="20" t="s">
        <v>4055</v>
      </c>
      <c r="S387" s="20" t="s">
        <v>7190</v>
      </c>
    </row>
    <row r="388" spans="1:19" hidden="1" x14ac:dyDescent="0.25">
      <c r="A388" s="144" t="s">
        <v>456</v>
      </c>
      <c r="B388" s="144" t="s">
        <v>49</v>
      </c>
      <c r="C388" s="144" t="s">
        <v>585</v>
      </c>
      <c r="D388" s="144" t="s">
        <v>1690</v>
      </c>
      <c r="E388" s="144" t="s">
        <v>20</v>
      </c>
      <c r="F388" s="144" t="s">
        <v>21</v>
      </c>
      <c r="G388" s="144" t="s">
        <v>22</v>
      </c>
      <c r="H388" s="144" t="s">
        <v>76</v>
      </c>
      <c r="I388" s="144" t="s">
        <v>24</v>
      </c>
      <c r="J388" s="145">
        <v>-17.73</v>
      </c>
      <c r="K388" s="144" t="s">
        <v>961</v>
      </c>
      <c r="L388" s="144" t="s">
        <v>24</v>
      </c>
      <c r="M388" s="144" t="s">
        <v>24</v>
      </c>
      <c r="N388" s="144" t="s">
        <v>587</v>
      </c>
      <c r="O388" s="146">
        <v>44255</v>
      </c>
      <c r="P388" s="146">
        <v>44229</v>
      </c>
      <c r="Q388" s="144" t="s">
        <v>29</v>
      </c>
      <c r="R388" s="20" t="s">
        <v>4055</v>
      </c>
      <c r="S388" s="20" t="s">
        <v>7190</v>
      </c>
    </row>
    <row r="389" spans="1:19" hidden="1" x14ac:dyDescent="0.25">
      <c r="A389" s="144" t="s">
        <v>456</v>
      </c>
      <c r="B389" s="144" t="s">
        <v>49</v>
      </c>
      <c r="C389" s="144" t="s">
        <v>587</v>
      </c>
      <c r="D389" s="144" t="s">
        <v>1690</v>
      </c>
      <c r="E389" s="144" t="s">
        <v>20</v>
      </c>
      <c r="F389" s="144" t="s">
        <v>21</v>
      </c>
      <c r="G389" s="144" t="s">
        <v>22</v>
      </c>
      <c r="H389" s="144" t="s">
        <v>76</v>
      </c>
      <c r="I389" s="144" t="s">
        <v>24</v>
      </c>
      <c r="J389" s="145">
        <v>17.73</v>
      </c>
      <c r="K389" s="144" t="s">
        <v>960</v>
      </c>
      <c r="L389" s="144" t="s">
        <v>24</v>
      </c>
      <c r="M389" s="144" t="s">
        <v>24</v>
      </c>
      <c r="N389" s="144" t="s">
        <v>587</v>
      </c>
      <c r="O389" s="146">
        <v>44227</v>
      </c>
      <c r="P389" s="146">
        <v>44229</v>
      </c>
      <c r="Q389" s="144" t="s">
        <v>29</v>
      </c>
      <c r="R389" s="20" t="s">
        <v>4055</v>
      </c>
      <c r="S389" s="20" t="s">
        <v>7190</v>
      </c>
    </row>
    <row r="390" spans="1:19" hidden="1" x14ac:dyDescent="0.25">
      <c r="A390" s="144" t="s">
        <v>456</v>
      </c>
      <c r="B390" s="144" t="s">
        <v>49</v>
      </c>
      <c r="C390" s="144" t="s">
        <v>587</v>
      </c>
      <c r="D390" s="144" t="s">
        <v>1690</v>
      </c>
      <c r="E390" s="144" t="s">
        <v>20</v>
      </c>
      <c r="F390" s="144" t="s">
        <v>21</v>
      </c>
      <c r="G390" s="144" t="s">
        <v>22</v>
      </c>
      <c r="H390" s="144" t="s">
        <v>76</v>
      </c>
      <c r="I390" s="144" t="s">
        <v>24</v>
      </c>
      <c r="J390" s="145">
        <v>17.73</v>
      </c>
      <c r="K390" s="144" t="s">
        <v>961</v>
      </c>
      <c r="L390" s="144" t="s">
        <v>24</v>
      </c>
      <c r="M390" s="144" t="s">
        <v>24</v>
      </c>
      <c r="N390" s="144" t="s">
        <v>587</v>
      </c>
      <c r="O390" s="146">
        <v>44227</v>
      </c>
      <c r="P390" s="146">
        <v>44229</v>
      </c>
      <c r="Q390" s="144" t="s">
        <v>29</v>
      </c>
      <c r="R390" s="20" t="s">
        <v>4055</v>
      </c>
      <c r="S390" s="20" t="s">
        <v>7190</v>
      </c>
    </row>
    <row r="391" spans="1:19" hidden="1" x14ac:dyDescent="0.25">
      <c r="A391" s="144" t="s">
        <v>456</v>
      </c>
      <c r="B391" s="144" t="s">
        <v>49</v>
      </c>
      <c r="C391" s="144" t="s">
        <v>587</v>
      </c>
      <c r="D391" s="144" t="s">
        <v>1690</v>
      </c>
      <c r="E391" s="144" t="s">
        <v>20</v>
      </c>
      <c r="F391" s="144" t="s">
        <v>21</v>
      </c>
      <c r="G391" s="144" t="s">
        <v>22</v>
      </c>
      <c r="H391" s="144" t="s">
        <v>76</v>
      </c>
      <c r="I391" s="144" t="s">
        <v>24</v>
      </c>
      <c r="J391" s="145">
        <v>17.73</v>
      </c>
      <c r="K391" s="144" t="s">
        <v>464</v>
      </c>
      <c r="L391" s="144" t="s">
        <v>24</v>
      </c>
      <c r="M391" s="144" t="s">
        <v>24</v>
      </c>
      <c r="N391" s="144" t="s">
        <v>587</v>
      </c>
      <c r="O391" s="146">
        <v>44227</v>
      </c>
      <c r="P391" s="146">
        <v>44229</v>
      </c>
      <c r="Q391" s="144" t="s">
        <v>29</v>
      </c>
      <c r="R391" s="20" t="s">
        <v>4055</v>
      </c>
      <c r="S391" s="20" t="s">
        <v>7190</v>
      </c>
    </row>
    <row r="392" spans="1:19" hidden="1" x14ac:dyDescent="0.25">
      <c r="A392" s="144" t="s">
        <v>456</v>
      </c>
      <c r="B392" s="144" t="s">
        <v>49</v>
      </c>
      <c r="C392" s="144" t="s">
        <v>585</v>
      </c>
      <c r="D392" s="144" t="s">
        <v>1690</v>
      </c>
      <c r="E392" s="144" t="s">
        <v>20</v>
      </c>
      <c r="F392" s="144" t="s">
        <v>21</v>
      </c>
      <c r="G392" s="144" t="s">
        <v>22</v>
      </c>
      <c r="H392" s="144" t="s">
        <v>76</v>
      </c>
      <c r="I392" s="144" t="s">
        <v>24</v>
      </c>
      <c r="J392" s="145">
        <v>-17.73</v>
      </c>
      <c r="K392" s="144" t="s">
        <v>464</v>
      </c>
      <c r="L392" s="144" t="s">
        <v>24</v>
      </c>
      <c r="M392" s="144" t="s">
        <v>24</v>
      </c>
      <c r="N392" s="144" t="s">
        <v>587</v>
      </c>
      <c r="O392" s="146">
        <v>44255</v>
      </c>
      <c r="P392" s="146">
        <v>44229</v>
      </c>
      <c r="Q392" s="144" t="s">
        <v>29</v>
      </c>
      <c r="R392" s="20" t="s">
        <v>4055</v>
      </c>
      <c r="S392" s="20" t="s">
        <v>7190</v>
      </c>
    </row>
    <row r="393" spans="1:19" hidden="1" x14ac:dyDescent="0.25">
      <c r="A393" s="144" t="s">
        <v>456</v>
      </c>
      <c r="B393" s="144" t="s">
        <v>49</v>
      </c>
      <c r="C393" s="144" t="s">
        <v>585</v>
      </c>
      <c r="D393" s="144" t="s">
        <v>1690</v>
      </c>
      <c r="E393" s="144" t="s">
        <v>20</v>
      </c>
      <c r="F393" s="144" t="s">
        <v>21</v>
      </c>
      <c r="G393" s="144" t="s">
        <v>22</v>
      </c>
      <c r="H393" s="144" t="s">
        <v>76</v>
      </c>
      <c r="I393" s="144" t="s">
        <v>24</v>
      </c>
      <c r="J393" s="145">
        <v>-17.940000000000001</v>
      </c>
      <c r="K393" s="144" t="s">
        <v>1198</v>
      </c>
      <c r="L393" s="144" t="s">
        <v>24</v>
      </c>
      <c r="M393" s="144" t="s">
        <v>24</v>
      </c>
      <c r="N393" s="144" t="s">
        <v>587</v>
      </c>
      <c r="O393" s="146">
        <v>44255</v>
      </c>
      <c r="P393" s="146">
        <v>44229</v>
      </c>
      <c r="Q393" s="144" t="s">
        <v>29</v>
      </c>
      <c r="R393" s="20" t="s">
        <v>4055</v>
      </c>
      <c r="S393" s="20" t="s">
        <v>7190</v>
      </c>
    </row>
    <row r="394" spans="1:19" hidden="1" x14ac:dyDescent="0.25">
      <c r="A394" s="144" t="s">
        <v>456</v>
      </c>
      <c r="B394" s="144" t="s">
        <v>49</v>
      </c>
      <c r="C394" s="144" t="s">
        <v>587</v>
      </c>
      <c r="D394" s="144" t="s">
        <v>1690</v>
      </c>
      <c r="E394" s="144" t="s">
        <v>20</v>
      </c>
      <c r="F394" s="144" t="s">
        <v>21</v>
      </c>
      <c r="G394" s="144" t="s">
        <v>22</v>
      </c>
      <c r="H394" s="144" t="s">
        <v>76</v>
      </c>
      <c r="I394" s="144" t="s">
        <v>24</v>
      </c>
      <c r="J394" s="145">
        <v>17.940000000000001</v>
      </c>
      <c r="K394" s="144" t="s">
        <v>1198</v>
      </c>
      <c r="L394" s="144" t="s">
        <v>24</v>
      </c>
      <c r="M394" s="144" t="s">
        <v>24</v>
      </c>
      <c r="N394" s="144" t="s">
        <v>587</v>
      </c>
      <c r="O394" s="146">
        <v>44227</v>
      </c>
      <c r="P394" s="146">
        <v>44229</v>
      </c>
      <c r="Q394" s="144" t="s">
        <v>29</v>
      </c>
      <c r="R394" s="20" t="s">
        <v>4055</v>
      </c>
      <c r="S394" s="20" t="s">
        <v>7190</v>
      </c>
    </row>
    <row r="395" spans="1:19" hidden="1" x14ac:dyDescent="0.25">
      <c r="A395" s="144" t="s">
        <v>456</v>
      </c>
      <c r="B395" s="144" t="s">
        <v>49</v>
      </c>
      <c r="C395" s="144" t="s">
        <v>585</v>
      </c>
      <c r="D395" s="144" t="s">
        <v>1690</v>
      </c>
      <c r="E395" s="144" t="s">
        <v>20</v>
      </c>
      <c r="F395" s="144" t="s">
        <v>21</v>
      </c>
      <c r="G395" s="144" t="s">
        <v>22</v>
      </c>
      <c r="H395" s="144" t="s">
        <v>76</v>
      </c>
      <c r="I395" s="144" t="s">
        <v>24</v>
      </c>
      <c r="J395" s="145">
        <v>-18.149999999999999</v>
      </c>
      <c r="K395" s="144" t="s">
        <v>801</v>
      </c>
      <c r="L395" s="144" t="s">
        <v>24</v>
      </c>
      <c r="M395" s="144" t="s">
        <v>24</v>
      </c>
      <c r="N395" s="144" t="s">
        <v>587</v>
      </c>
      <c r="O395" s="146">
        <v>44255</v>
      </c>
      <c r="P395" s="146">
        <v>44229</v>
      </c>
      <c r="Q395" s="144" t="s">
        <v>29</v>
      </c>
      <c r="R395" s="20" t="s">
        <v>4055</v>
      </c>
      <c r="S395" s="20" t="s">
        <v>7190</v>
      </c>
    </row>
    <row r="396" spans="1:19" hidden="1" x14ac:dyDescent="0.25">
      <c r="A396" s="144" t="s">
        <v>456</v>
      </c>
      <c r="B396" s="144" t="s">
        <v>49</v>
      </c>
      <c r="C396" s="144" t="s">
        <v>587</v>
      </c>
      <c r="D396" s="144" t="s">
        <v>1690</v>
      </c>
      <c r="E396" s="144" t="s">
        <v>20</v>
      </c>
      <c r="F396" s="144" t="s">
        <v>21</v>
      </c>
      <c r="G396" s="144" t="s">
        <v>22</v>
      </c>
      <c r="H396" s="144" t="s">
        <v>76</v>
      </c>
      <c r="I396" s="144" t="s">
        <v>24</v>
      </c>
      <c r="J396" s="145">
        <v>18.149999999999999</v>
      </c>
      <c r="K396" s="144" t="s">
        <v>801</v>
      </c>
      <c r="L396" s="144" t="s">
        <v>24</v>
      </c>
      <c r="M396" s="144" t="s">
        <v>24</v>
      </c>
      <c r="N396" s="144" t="s">
        <v>587</v>
      </c>
      <c r="O396" s="146">
        <v>44227</v>
      </c>
      <c r="P396" s="146">
        <v>44229</v>
      </c>
      <c r="Q396" s="144" t="s">
        <v>29</v>
      </c>
      <c r="R396" s="20" t="s">
        <v>4055</v>
      </c>
      <c r="S396" s="20" t="s">
        <v>7190</v>
      </c>
    </row>
    <row r="397" spans="1:19" hidden="1" x14ac:dyDescent="0.25">
      <c r="A397" s="144" t="s">
        <v>456</v>
      </c>
      <c r="B397" s="144" t="s">
        <v>49</v>
      </c>
      <c r="C397" s="144" t="s">
        <v>585</v>
      </c>
      <c r="D397" s="144" t="s">
        <v>1690</v>
      </c>
      <c r="E397" s="144" t="s">
        <v>20</v>
      </c>
      <c r="F397" s="144" t="s">
        <v>21</v>
      </c>
      <c r="G397" s="144" t="s">
        <v>22</v>
      </c>
      <c r="H397" s="144" t="s">
        <v>76</v>
      </c>
      <c r="I397" s="144" t="s">
        <v>24</v>
      </c>
      <c r="J397" s="145">
        <v>-17.73</v>
      </c>
      <c r="K397" s="144" t="s">
        <v>832</v>
      </c>
      <c r="L397" s="144" t="s">
        <v>24</v>
      </c>
      <c r="M397" s="144" t="s">
        <v>24</v>
      </c>
      <c r="N397" s="144" t="s">
        <v>587</v>
      </c>
      <c r="O397" s="146">
        <v>44255</v>
      </c>
      <c r="P397" s="146">
        <v>44229</v>
      </c>
      <c r="Q397" s="144" t="s">
        <v>29</v>
      </c>
      <c r="R397" s="20" t="s">
        <v>4055</v>
      </c>
      <c r="S397" s="20" t="s">
        <v>7190</v>
      </c>
    </row>
    <row r="398" spans="1:19" hidden="1" x14ac:dyDescent="0.25">
      <c r="A398" s="144" t="s">
        <v>456</v>
      </c>
      <c r="B398" s="144" t="s">
        <v>49</v>
      </c>
      <c r="C398" s="144" t="s">
        <v>585</v>
      </c>
      <c r="D398" s="144" t="s">
        <v>1690</v>
      </c>
      <c r="E398" s="144" t="s">
        <v>20</v>
      </c>
      <c r="F398" s="144" t="s">
        <v>21</v>
      </c>
      <c r="G398" s="144" t="s">
        <v>22</v>
      </c>
      <c r="H398" s="144" t="s">
        <v>76</v>
      </c>
      <c r="I398" s="144" t="s">
        <v>24</v>
      </c>
      <c r="J398" s="145">
        <v>-17.73</v>
      </c>
      <c r="K398" s="144" t="s">
        <v>1362</v>
      </c>
      <c r="L398" s="144" t="s">
        <v>24</v>
      </c>
      <c r="M398" s="144" t="s">
        <v>24</v>
      </c>
      <c r="N398" s="144" t="s">
        <v>587</v>
      </c>
      <c r="O398" s="146">
        <v>44255</v>
      </c>
      <c r="P398" s="146">
        <v>44229</v>
      </c>
      <c r="Q398" s="144" t="s">
        <v>29</v>
      </c>
      <c r="R398" s="20" t="s">
        <v>4055</v>
      </c>
      <c r="S398" s="20" t="s">
        <v>7190</v>
      </c>
    </row>
    <row r="399" spans="1:19" hidden="1" x14ac:dyDescent="0.25">
      <c r="A399" s="144" t="s">
        <v>456</v>
      </c>
      <c r="B399" s="144" t="s">
        <v>49</v>
      </c>
      <c r="C399" s="144" t="s">
        <v>1395</v>
      </c>
      <c r="D399" s="144" t="s">
        <v>1690</v>
      </c>
      <c r="E399" s="144" t="s">
        <v>20</v>
      </c>
      <c r="F399" s="144" t="s">
        <v>21</v>
      </c>
      <c r="G399" s="144" t="s">
        <v>22</v>
      </c>
      <c r="H399" s="144" t="s">
        <v>76</v>
      </c>
      <c r="I399" s="144" t="s">
        <v>24</v>
      </c>
      <c r="J399" s="145">
        <v>-17.73</v>
      </c>
      <c r="K399" s="144" t="s">
        <v>915</v>
      </c>
      <c r="L399" s="144" t="s">
        <v>24</v>
      </c>
      <c r="M399" s="144" t="s">
        <v>24</v>
      </c>
      <c r="N399" s="144" t="s">
        <v>1396</v>
      </c>
      <c r="O399" s="146">
        <v>44227</v>
      </c>
      <c r="P399" s="146">
        <v>44201</v>
      </c>
      <c r="Q399" s="144" t="s">
        <v>29</v>
      </c>
      <c r="R399" s="20" t="s">
        <v>4055</v>
      </c>
      <c r="S399" s="20" t="s">
        <v>7190</v>
      </c>
    </row>
    <row r="400" spans="1:19" hidden="1" x14ac:dyDescent="0.25">
      <c r="A400" s="144" t="s">
        <v>456</v>
      </c>
      <c r="B400" s="144" t="s">
        <v>49</v>
      </c>
      <c r="C400" s="144" t="s">
        <v>587</v>
      </c>
      <c r="D400" s="144" t="s">
        <v>1690</v>
      </c>
      <c r="E400" s="144" t="s">
        <v>20</v>
      </c>
      <c r="F400" s="144" t="s">
        <v>21</v>
      </c>
      <c r="G400" s="144" t="s">
        <v>22</v>
      </c>
      <c r="H400" s="144" t="s">
        <v>76</v>
      </c>
      <c r="I400" s="144" t="s">
        <v>24</v>
      </c>
      <c r="J400" s="145">
        <v>17.73</v>
      </c>
      <c r="K400" s="144" t="s">
        <v>1362</v>
      </c>
      <c r="L400" s="144" t="s">
        <v>24</v>
      </c>
      <c r="M400" s="144" t="s">
        <v>24</v>
      </c>
      <c r="N400" s="144" t="s">
        <v>587</v>
      </c>
      <c r="O400" s="146">
        <v>44227</v>
      </c>
      <c r="P400" s="146">
        <v>44229</v>
      </c>
      <c r="Q400" s="144" t="s">
        <v>29</v>
      </c>
      <c r="R400" s="20" t="s">
        <v>4055</v>
      </c>
      <c r="S400" s="20" t="s">
        <v>7190</v>
      </c>
    </row>
    <row r="401" spans="1:19" hidden="1" x14ac:dyDescent="0.25">
      <c r="A401" s="144" t="s">
        <v>456</v>
      </c>
      <c r="B401" s="144" t="s">
        <v>49</v>
      </c>
      <c r="C401" s="144" t="s">
        <v>1395</v>
      </c>
      <c r="D401" s="144" t="s">
        <v>1690</v>
      </c>
      <c r="E401" s="144" t="s">
        <v>20</v>
      </c>
      <c r="F401" s="144" t="s">
        <v>21</v>
      </c>
      <c r="G401" s="144" t="s">
        <v>22</v>
      </c>
      <c r="H401" s="144" t="s">
        <v>76</v>
      </c>
      <c r="I401" s="144" t="s">
        <v>24</v>
      </c>
      <c r="J401" s="145">
        <v>-17.73</v>
      </c>
      <c r="K401" s="144" t="s">
        <v>1293</v>
      </c>
      <c r="L401" s="144" t="s">
        <v>24</v>
      </c>
      <c r="M401" s="144" t="s">
        <v>24</v>
      </c>
      <c r="N401" s="144" t="s">
        <v>1396</v>
      </c>
      <c r="O401" s="146">
        <v>44227</v>
      </c>
      <c r="P401" s="146">
        <v>44201</v>
      </c>
      <c r="Q401" s="144" t="s">
        <v>29</v>
      </c>
      <c r="R401" s="20" t="s">
        <v>4055</v>
      </c>
      <c r="S401" s="20" t="s">
        <v>7190</v>
      </c>
    </row>
    <row r="402" spans="1:19" hidden="1" x14ac:dyDescent="0.25">
      <c r="A402" s="144" t="s">
        <v>456</v>
      </c>
      <c r="B402" s="144" t="s">
        <v>49</v>
      </c>
      <c r="C402" s="144" t="s">
        <v>1395</v>
      </c>
      <c r="D402" s="144" t="s">
        <v>1690</v>
      </c>
      <c r="E402" s="144" t="s">
        <v>20</v>
      </c>
      <c r="F402" s="144" t="s">
        <v>21</v>
      </c>
      <c r="G402" s="144" t="s">
        <v>22</v>
      </c>
      <c r="H402" s="144" t="s">
        <v>76</v>
      </c>
      <c r="I402" s="144" t="s">
        <v>24</v>
      </c>
      <c r="J402" s="145">
        <v>-17.73</v>
      </c>
      <c r="K402" s="144" t="s">
        <v>464</v>
      </c>
      <c r="L402" s="144" t="s">
        <v>24</v>
      </c>
      <c r="M402" s="144" t="s">
        <v>24</v>
      </c>
      <c r="N402" s="144" t="s">
        <v>1396</v>
      </c>
      <c r="O402" s="146">
        <v>44227</v>
      </c>
      <c r="P402" s="146">
        <v>44201</v>
      </c>
      <c r="Q402" s="144" t="s">
        <v>29</v>
      </c>
      <c r="R402" s="20" t="s">
        <v>4055</v>
      </c>
      <c r="S402" s="20" t="s">
        <v>7190</v>
      </c>
    </row>
    <row r="403" spans="1:19" hidden="1" x14ac:dyDescent="0.25">
      <c r="A403" s="144" t="s">
        <v>456</v>
      </c>
      <c r="B403" s="144" t="s">
        <v>49</v>
      </c>
      <c r="C403" s="144" t="s">
        <v>1395</v>
      </c>
      <c r="D403" s="144" t="s">
        <v>1690</v>
      </c>
      <c r="E403" s="144" t="s">
        <v>20</v>
      </c>
      <c r="F403" s="144" t="s">
        <v>21</v>
      </c>
      <c r="G403" s="144" t="s">
        <v>22</v>
      </c>
      <c r="H403" s="144" t="s">
        <v>76</v>
      </c>
      <c r="I403" s="144" t="s">
        <v>24</v>
      </c>
      <c r="J403" s="145">
        <v>-17.73</v>
      </c>
      <c r="K403" s="144" t="s">
        <v>832</v>
      </c>
      <c r="L403" s="144" t="s">
        <v>24</v>
      </c>
      <c r="M403" s="144" t="s">
        <v>24</v>
      </c>
      <c r="N403" s="144" t="s">
        <v>1396</v>
      </c>
      <c r="O403" s="146">
        <v>44227</v>
      </c>
      <c r="P403" s="146">
        <v>44201</v>
      </c>
      <c r="Q403" s="144" t="s">
        <v>29</v>
      </c>
      <c r="R403" s="20" t="s">
        <v>4055</v>
      </c>
      <c r="S403" s="20" t="s">
        <v>7190</v>
      </c>
    </row>
    <row r="404" spans="1:19" hidden="1" x14ac:dyDescent="0.25">
      <c r="A404" s="144" t="s">
        <v>456</v>
      </c>
      <c r="B404" s="144" t="s">
        <v>49</v>
      </c>
      <c r="C404" s="144" t="s">
        <v>1395</v>
      </c>
      <c r="D404" s="144" t="s">
        <v>1690</v>
      </c>
      <c r="E404" s="144" t="s">
        <v>20</v>
      </c>
      <c r="F404" s="144" t="s">
        <v>21</v>
      </c>
      <c r="G404" s="144" t="s">
        <v>22</v>
      </c>
      <c r="H404" s="144" t="s">
        <v>76</v>
      </c>
      <c r="I404" s="144" t="s">
        <v>24</v>
      </c>
      <c r="J404" s="145">
        <v>-17.73</v>
      </c>
      <c r="K404" s="144" t="s">
        <v>801</v>
      </c>
      <c r="L404" s="144" t="s">
        <v>24</v>
      </c>
      <c r="M404" s="144" t="s">
        <v>24</v>
      </c>
      <c r="N404" s="144" t="s">
        <v>1396</v>
      </c>
      <c r="O404" s="146">
        <v>44227</v>
      </c>
      <c r="P404" s="146">
        <v>44201</v>
      </c>
      <c r="Q404" s="144" t="s">
        <v>29</v>
      </c>
      <c r="R404" s="20" t="s">
        <v>4055</v>
      </c>
      <c r="S404" s="20" t="s">
        <v>7190</v>
      </c>
    </row>
    <row r="405" spans="1:19" hidden="1" x14ac:dyDescent="0.25">
      <c r="A405" s="144" t="s">
        <v>456</v>
      </c>
      <c r="B405" s="144" t="s">
        <v>49</v>
      </c>
      <c r="C405" s="144" t="s">
        <v>1395</v>
      </c>
      <c r="D405" s="144" t="s">
        <v>1690</v>
      </c>
      <c r="E405" s="144" t="s">
        <v>20</v>
      </c>
      <c r="F405" s="144" t="s">
        <v>21</v>
      </c>
      <c r="G405" s="144" t="s">
        <v>22</v>
      </c>
      <c r="H405" s="144" t="s">
        <v>76</v>
      </c>
      <c r="I405" s="144" t="s">
        <v>24</v>
      </c>
      <c r="J405" s="145">
        <v>-17.73</v>
      </c>
      <c r="K405" s="144" t="s">
        <v>1362</v>
      </c>
      <c r="L405" s="144" t="s">
        <v>24</v>
      </c>
      <c r="M405" s="144" t="s">
        <v>24</v>
      </c>
      <c r="N405" s="144" t="s">
        <v>1396</v>
      </c>
      <c r="O405" s="146">
        <v>44227</v>
      </c>
      <c r="P405" s="146">
        <v>44201</v>
      </c>
      <c r="Q405" s="144" t="s">
        <v>29</v>
      </c>
      <c r="R405" s="20" t="s">
        <v>4055</v>
      </c>
      <c r="S405" s="20" t="s">
        <v>7190</v>
      </c>
    </row>
    <row r="406" spans="1:19" hidden="1" x14ac:dyDescent="0.25">
      <c r="A406" s="144" t="s">
        <v>456</v>
      </c>
      <c r="B406" s="144" t="s">
        <v>49</v>
      </c>
      <c r="C406" s="144" t="s">
        <v>1395</v>
      </c>
      <c r="D406" s="144" t="s">
        <v>1690</v>
      </c>
      <c r="E406" s="144" t="s">
        <v>20</v>
      </c>
      <c r="F406" s="144" t="s">
        <v>21</v>
      </c>
      <c r="G406" s="144" t="s">
        <v>22</v>
      </c>
      <c r="H406" s="144" t="s">
        <v>76</v>
      </c>
      <c r="I406" s="144" t="s">
        <v>24</v>
      </c>
      <c r="J406" s="145">
        <v>-17.73</v>
      </c>
      <c r="K406" s="144" t="s">
        <v>960</v>
      </c>
      <c r="L406" s="144" t="s">
        <v>24</v>
      </c>
      <c r="M406" s="144" t="s">
        <v>24</v>
      </c>
      <c r="N406" s="144" t="s">
        <v>1396</v>
      </c>
      <c r="O406" s="146">
        <v>44227</v>
      </c>
      <c r="P406" s="146">
        <v>44201</v>
      </c>
      <c r="Q406" s="144" t="s">
        <v>29</v>
      </c>
      <c r="R406" s="20" t="s">
        <v>4055</v>
      </c>
      <c r="S406" s="20" t="s">
        <v>7190</v>
      </c>
    </row>
    <row r="407" spans="1:19" hidden="1" x14ac:dyDescent="0.25">
      <c r="A407" s="144" t="s">
        <v>456</v>
      </c>
      <c r="B407" s="144" t="s">
        <v>49</v>
      </c>
      <c r="C407" s="144" t="s">
        <v>1395</v>
      </c>
      <c r="D407" s="144" t="s">
        <v>1690</v>
      </c>
      <c r="E407" s="144" t="s">
        <v>20</v>
      </c>
      <c r="F407" s="144" t="s">
        <v>21</v>
      </c>
      <c r="G407" s="144" t="s">
        <v>22</v>
      </c>
      <c r="H407" s="144" t="s">
        <v>76</v>
      </c>
      <c r="I407" s="144" t="s">
        <v>24</v>
      </c>
      <c r="J407" s="145">
        <v>-17.73</v>
      </c>
      <c r="K407" s="144" t="s">
        <v>961</v>
      </c>
      <c r="L407" s="144" t="s">
        <v>24</v>
      </c>
      <c r="M407" s="144" t="s">
        <v>24</v>
      </c>
      <c r="N407" s="144" t="s">
        <v>1396</v>
      </c>
      <c r="O407" s="146">
        <v>44227</v>
      </c>
      <c r="P407" s="146">
        <v>44201</v>
      </c>
      <c r="Q407" s="144" t="s">
        <v>29</v>
      </c>
      <c r="R407" s="20" t="s">
        <v>4055</v>
      </c>
      <c r="S407" s="20" t="s">
        <v>7190</v>
      </c>
    </row>
    <row r="408" spans="1:19" hidden="1" x14ac:dyDescent="0.25">
      <c r="A408" s="144" t="s">
        <v>456</v>
      </c>
      <c r="B408" s="144" t="s">
        <v>49</v>
      </c>
      <c r="C408" s="144" t="s">
        <v>1395</v>
      </c>
      <c r="D408" s="144" t="s">
        <v>1690</v>
      </c>
      <c r="E408" s="144" t="s">
        <v>20</v>
      </c>
      <c r="F408" s="144" t="s">
        <v>21</v>
      </c>
      <c r="G408" s="144" t="s">
        <v>22</v>
      </c>
      <c r="H408" s="144" t="s">
        <v>76</v>
      </c>
      <c r="I408" s="144" t="s">
        <v>24</v>
      </c>
      <c r="J408" s="145">
        <v>-17.73</v>
      </c>
      <c r="K408" s="144" t="s">
        <v>1198</v>
      </c>
      <c r="L408" s="144" t="s">
        <v>24</v>
      </c>
      <c r="M408" s="144" t="s">
        <v>24</v>
      </c>
      <c r="N408" s="144" t="s">
        <v>1396</v>
      </c>
      <c r="O408" s="146">
        <v>44227</v>
      </c>
      <c r="P408" s="146">
        <v>44201</v>
      </c>
      <c r="Q408" s="144" t="s">
        <v>29</v>
      </c>
      <c r="R408" s="20" t="s">
        <v>4055</v>
      </c>
      <c r="S408" s="20" t="s">
        <v>7190</v>
      </c>
    </row>
    <row r="409" spans="1:19" hidden="1" x14ac:dyDescent="0.25">
      <c r="A409" s="144" t="s">
        <v>456</v>
      </c>
      <c r="B409" s="144" t="s">
        <v>20</v>
      </c>
      <c r="C409" s="144" t="s">
        <v>1366</v>
      </c>
      <c r="D409" s="144" t="s">
        <v>1690</v>
      </c>
      <c r="E409" s="144" t="s">
        <v>20</v>
      </c>
      <c r="F409" s="144" t="s">
        <v>21</v>
      </c>
      <c r="G409" s="144" t="s">
        <v>22</v>
      </c>
      <c r="H409" s="144" t="s">
        <v>76</v>
      </c>
      <c r="I409" s="144" t="s">
        <v>24</v>
      </c>
      <c r="J409" s="145">
        <v>346.86</v>
      </c>
      <c r="K409" s="144" t="s">
        <v>1537</v>
      </c>
      <c r="L409" s="144" t="s">
        <v>24</v>
      </c>
      <c r="M409" s="144" t="s">
        <v>1102</v>
      </c>
      <c r="N409" s="144" t="s">
        <v>1366</v>
      </c>
      <c r="O409" s="146">
        <v>44439</v>
      </c>
      <c r="P409" s="146">
        <v>44447</v>
      </c>
      <c r="Q409" s="144" t="s">
        <v>29</v>
      </c>
      <c r="R409" s="20" t="s">
        <v>4055</v>
      </c>
      <c r="S409" s="20" t="s">
        <v>7190</v>
      </c>
    </row>
    <row r="410" spans="1:19" hidden="1" x14ac:dyDescent="0.25">
      <c r="A410" s="144" t="s">
        <v>456</v>
      </c>
      <c r="B410" s="144" t="s">
        <v>20</v>
      </c>
      <c r="C410" s="144" t="s">
        <v>1367</v>
      </c>
      <c r="D410" s="144" t="s">
        <v>1690</v>
      </c>
      <c r="E410" s="144" t="s">
        <v>20</v>
      </c>
      <c r="F410" s="144" t="s">
        <v>21</v>
      </c>
      <c r="G410" s="144" t="s">
        <v>22</v>
      </c>
      <c r="H410" s="144" t="s">
        <v>76</v>
      </c>
      <c r="I410" s="144" t="s">
        <v>24</v>
      </c>
      <c r="J410" s="145">
        <v>-346.86</v>
      </c>
      <c r="K410" s="144" t="s">
        <v>1537</v>
      </c>
      <c r="L410" s="144" t="s">
        <v>24</v>
      </c>
      <c r="M410" s="144" t="s">
        <v>1102</v>
      </c>
      <c r="N410" s="144" t="s">
        <v>1366</v>
      </c>
      <c r="O410" s="146">
        <v>44469</v>
      </c>
      <c r="P410" s="146">
        <v>44447</v>
      </c>
      <c r="Q410" s="144" t="s">
        <v>29</v>
      </c>
      <c r="R410" s="20" t="s">
        <v>4055</v>
      </c>
      <c r="S410" s="20" t="s">
        <v>7190</v>
      </c>
    </row>
    <row r="411" spans="1:19" hidden="1" x14ac:dyDescent="0.25">
      <c r="A411" s="144" t="s">
        <v>456</v>
      </c>
      <c r="B411" s="144" t="s">
        <v>49</v>
      </c>
      <c r="C411" s="144" t="s">
        <v>1395</v>
      </c>
      <c r="D411" s="144" t="s">
        <v>1690</v>
      </c>
      <c r="E411" s="144" t="s">
        <v>20</v>
      </c>
      <c r="F411" s="144" t="s">
        <v>21</v>
      </c>
      <c r="G411" s="144" t="s">
        <v>22</v>
      </c>
      <c r="H411" s="144" t="s">
        <v>76</v>
      </c>
      <c r="I411" s="144" t="s">
        <v>24</v>
      </c>
      <c r="J411" s="145">
        <v>-19.45</v>
      </c>
      <c r="K411" s="144" t="s">
        <v>943</v>
      </c>
      <c r="L411" s="144" t="s">
        <v>24</v>
      </c>
      <c r="M411" s="144" t="s">
        <v>24</v>
      </c>
      <c r="N411" s="144" t="s">
        <v>1396</v>
      </c>
      <c r="O411" s="146">
        <v>44227</v>
      </c>
      <c r="P411" s="146">
        <v>44201</v>
      </c>
      <c r="Q411" s="144" t="s">
        <v>29</v>
      </c>
      <c r="R411" s="20" t="s">
        <v>4055</v>
      </c>
      <c r="S411" s="20" t="s">
        <v>7190</v>
      </c>
    </row>
    <row r="412" spans="1:19" hidden="1" x14ac:dyDescent="0.25">
      <c r="A412" s="144" t="s">
        <v>455</v>
      </c>
      <c r="B412" s="144" t="s">
        <v>49</v>
      </c>
      <c r="C412" s="144" t="s">
        <v>1405</v>
      </c>
      <c r="D412" s="144" t="s">
        <v>1690</v>
      </c>
      <c r="E412" s="144" t="s">
        <v>20</v>
      </c>
      <c r="F412" s="144" t="s">
        <v>21</v>
      </c>
      <c r="G412" s="144" t="s">
        <v>22</v>
      </c>
      <c r="H412" s="144" t="s">
        <v>76</v>
      </c>
      <c r="I412" s="144" t="s">
        <v>24</v>
      </c>
      <c r="J412" s="145">
        <v>17.73</v>
      </c>
      <c r="K412" s="144" t="s">
        <v>915</v>
      </c>
      <c r="L412" s="144" t="s">
        <v>24</v>
      </c>
      <c r="M412" s="144" t="s">
        <v>889</v>
      </c>
      <c r="N412" s="144" t="s">
        <v>1405</v>
      </c>
      <c r="O412" s="146">
        <v>44227</v>
      </c>
      <c r="P412" s="146">
        <v>44229</v>
      </c>
      <c r="Q412" s="144" t="s">
        <v>29</v>
      </c>
      <c r="R412" s="20" t="s">
        <v>4055</v>
      </c>
      <c r="S412" s="20" t="s">
        <v>7190</v>
      </c>
    </row>
    <row r="413" spans="1:19" hidden="1" x14ac:dyDescent="0.25">
      <c r="A413" s="144" t="s">
        <v>456</v>
      </c>
      <c r="B413" s="144" t="s">
        <v>49</v>
      </c>
      <c r="C413" s="144" t="s">
        <v>587</v>
      </c>
      <c r="D413" s="144" t="s">
        <v>1690</v>
      </c>
      <c r="E413" s="144" t="s">
        <v>20</v>
      </c>
      <c r="F413" s="144" t="s">
        <v>21</v>
      </c>
      <c r="G413" s="144" t="s">
        <v>22</v>
      </c>
      <c r="H413" s="144" t="s">
        <v>76</v>
      </c>
      <c r="I413" s="144" t="s">
        <v>24</v>
      </c>
      <c r="J413" s="145">
        <v>17.73</v>
      </c>
      <c r="K413" s="144" t="s">
        <v>1293</v>
      </c>
      <c r="L413" s="144" t="s">
        <v>24</v>
      </c>
      <c r="M413" s="144" t="s">
        <v>24</v>
      </c>
      <c r="N413" s="144" t="s">
        <v>587</v>
      </c>
      <c r="O413" s="146">
        <v>44227</v>
      </c>
      <c r="P413" s="146">
        <v>44229</v>
      </c>
      <c r="Q413" s="144" t="s">
        <v>29</v>
      </c>
      <c r="R413" s="20" t="s">
        <v>4055</v>
      </c>
      <c r="S413" s="20" t="s">
        <v>7190</v>
      </c>
    </row>
    <row r="414" spans="1:19" hidden="1" x14ac:dyDescent="0.25">
      <c r="A414" s="144" t="s">
        <v>456</v>
      </c>
      <c r="B414" s="144" t="s">
        <v>49</v>
      </c>
      <c r="C414" s="144" t="s">
        <v>585</v>
      </c>
      <c r="D414" s="144" t="s">
        <v>1690</v>
      </c>
      <c r="E414" s="144" t="s">
        <v>20</v>
      </c>
      <c r="F414" s="144" t="s">
        <v>21</v>
      </c>
      <c r="G414" s="144" t="s">
        <v>22</v>
      </c>
      <c r="H414" s="144" t="s">
        <v>76</v>
      </c>
      <c r="I414" s="144" t="s">
        <v>24</v>
      </c>
      <c r="J414" s="145">
        <v>-17.73</v>
      </c>
      <c r="K414" s="144" t="s">
        <v>1293</v>
      </c>
      <c r="L414" s="144" t="s">
        <v>24</v>
      </c>
      <c r="M414" s="144" t="s">
        <v>24</v>
      </c>
      <c r="N414" s="144" t="s">
        <v>587</v>
      </c>
      <c r="O414" s="146">
        <v>44255</v>
      </c>
      <c r="P414" s="146">
        <v>44229</v>
      </c>
      <c r="Q414" s="144" t="s">
        <v>29</v>
      </c>
      <c r="R414" s="20" t="s">
        <v>4055</v>
      </c>
      <c r="S414" s="20" t="s">
        <v>7190</v>
      </c>
    </row>
    <row r="415" spans="1:19" hidden="1" x14ac:dyDescent="0.25">
      <c r="A415" s="144" t="s">
        <v>456</v>
      </c>
      <c r="B415" s="144" t="s">
        <v>20</v>
      </c>
      <c r="C415" s="144" t="s">
        <v>1381</v>
      </c>
      <c r="D415" s="144" t="s">
        <v>1690</v>
      </c>
      <c r="E415" s="144" t="s">
        <v>20</v>
      </c>
      <c r="F415" s="144" t="s">
        <v>21</v>
      </c>
      <c r="G415" s="144" t="s">
        <v>22</v>
      </c>
      <c r="H415" s="144" t="s">
        <v>76</v>
      </c>
      <c r="I415" s="144" t="s">
        <v>24</v>
      </c>
      <c r="J415" s="145">
        <v>-45.96</v>
      </c>
      <c r="K415" s="144" t="s">
        <v>1560</v>
      </c>
      <c r="L415" s="144" t="s">
        <v>24</v>
      </c>
      <c r="M415" s="144" t="s">
        <v>1561</v>
      </c>
      <c r="N415" s="144" t="s">
        <v>1382</v>
      </c>
      <c r="O415" s="146">
        <v>44530</v>
      </c>
      <c r="P415" s="146">
        <v>44504</v>
      </c>
      <c r="Q415" s="144" t="s">
        <v>29</v>
      </c>
      <c r="R415" s="20" t="s">
        <v>4055</v>
      </c>
      <c r="S415" s="20" t="s">
        <v>7190</v>
      </c>
    </row>
    <row r="416" spans="1:19" hidden="1" x14ac:dyDescent="0.25">
      <c r="A416" s="144" t="s">
        <v>456</v>
      </c>
      <c r="B416" s="144" t="s">
        <v>20</v>
      </c>
      <c r="C416" s="144" t="s">
        <v>1382</v>
      </c>
      <c r="D416" s="144" t="s">
        <v>1690</v>
      </c>
      <c r="E416" s="144" t="s">
        <v>20</v>
      </c>
      <c r="F416" s="144" t="s">
        <v>21</v>
      </c>
      <c r="G416" s="144" t="s">
        <v>22</v>
      </c>
      <c r="H416" s="144" t="s">
        <v>76</v>
      </c>
      <c r="I416" s="144" t="s">
        <v>24</v>
      </c>
      <c r="J416" s="145">
        <v>45.96</v>
      </c>
      <c r="K416" s="144" t="s">
        <v>1560</v>
      </c>
      <c r="L416" s="144" t="s">
        <v>24</v>
      </c>
      <c r="M416" s="144" t="s">
        <v>1561</v>
      </c>
      <c r="N416" s="144" t="s">
        <v>1382</v>
      </c>
      <c r="O416" s="146">
        <v>44500</v>
      </c>
      <c r="P416" s="146">
        <v>44504</v>
      </c>
      <c r="Q416" s="144" t="s">
        <v>29</v>
      </c>
      <c r="R416" s="20" t="s">
        <v>4055</v>
      </c>
      <c r="S416" s="20" t="s">
        <v>7190</v>
      </c>
    </row>
    <row r="417" spans="1:19" hidden="1" x14ac:dyDescent="0.25">
      <c r="A417" s="144" t="s">
        <v>456</v>
      </c>
      <c r="B417" s="144" t="s">
        <v>20</v>
      </c>
      <c r="C417" s="144" t="s">
        <v>906</v>
      </c>
      <c r="D417" s="144" t="s">
        <v>1690</v>
      </c>
      <c r="E417" s="144" t="s">
        <v>20</v>
      </c>
      <c r="F417" s="144" t="s">
        <v>21</v>
      </c>
      <c r="G417" s="144" t="s">
        <v>22</v>
      </c>
      <c r="H417" s="144" t="s">
        <v>76</v>
      </c>
      <c r="I417" s="144" t="s">
        <v>24</v>
      </c>
      <c r="J417" s="145">
        <v>467.74</v>
      </c>
      <c r="K417" s="144" t="s">
        <v>1560</v>
      </c>
      <c r="L417" s="144" t="s">
        <v>24</v>
      </c>
      <c r="M417" s="144" t="s">
        <v>343</v>
      </c>
      <c r="N417" s="144" t="s">
        <v>906</v>
      </c>
      <c r="O417" s="146">
        <v>44316</v>
      </c>
      <c r="P417" s="146">
        <v>44322</v>
      </c>
      <c r="Q417" s="144" t="s">
        <v>29</v>
      </c>
      <c r="R417" s="20" t="s">
        <v>4055</v>
      </c>
      <c r="S417" s="20" t="s">
        <v>7190</v>
      </c>
    </row>
    <row r="418" spans="1:19" hidden="1" x14ac:dyDescent="0.25">
      <c r="A418" s="144" t="s">
        <v>456</v>
      </c>
      <c r="B418" s="144" t="s">
        <v>20</v>
      </c>
      <c r="C418" s="144" t="s">
        <v>904</v>
      </c>
      <c r="D418" s="144" t="s">
        <v>1690</v>
      </c>
      <c r="E418" s="144" t="s">
        <v>20</v>
      </c>
      <c r="F418" s="144" t="s">
        <v>21</v>
      </c>
      <c r="G418" s="144" t="s">
        <v>22</v>
      </c>
      <c r="H418" s="144" t="s">
        <v>76</v>
      </c>
      <c r="I418" s="144" t="s">
        <v>24</v>
      </c>
      <c r="J418" s="145">
        <v>-467.74</v>
      </c>
      <c r="K418" s="144" t="s">
        <v>1560</v>
      </c>
      <c r="L418" s="144" t="s">
        <v>24</v>
      </c>
      <c r="M418" s="144" t="s">
        <v>343</v>
      </c>
      <c r="N418" s="144" t="s">
        <v>906</v>
      </c>
      <c r="O418" s="146">
        <v>44347</v>
      </c>
      <c r="P418" s="146">
        <v>44322</v>
      </c>
      <c r="Q418" s="144" t="s">
        <v>29</v>
      </c>
      <c r="R418" s="20" t="s">
        <v>4055</v>
      </c>
      <c r="S418" s="20" t="s">
        <v>7190</v>
      </c>
    </row>
    <row r="419" spans="1:19" hidden="1" x14ac:dyDescent="0.25">
      <c r="A419" s="144" t="s">
        <v>456</v>
      </c>
      <c r="B419" s="144" t="s">
        <v>49</v>
      </c>
      <c r="C419" s="144" t="s">
        <v>1395</v>
      </c>
      <c r="D419" s="144" t="s">
        <v>1690</v>
      </c>
      <c r="E419" s="144" t="s">
        <v>20</v>
      </c>
      <c r="F419" s="144" t="s">
        <v>21</v>
      </c>
      <c r="G419" s="144" t="s">
        <v>22</v>
      </c>
      <c r="H419" s="144" t="s">
        <v>76</v>
      </c>
      <c r="I419" s="144" t="s">
        <v>24</v>
      </c>
      <c r="J419" s="145">
        <v>-17.73</v>
      </c>
      <c r="K419" s="144" t="s">
        <v>1195</v>
      </c>
      <c r="L419" s="144" t="s">
        <v>24</v>
      </c>
      <c r="M419" s="144" t="s">
        <v>24</v>
      </c>
      <c r="N419" s="144" t="s">
        <v>1396</v>
      </c>
      <c r="O419" s="146">
        <v>44227</v>
      </c>
      <c r="P419" s="146">
        <v>44201</v>
      </c>
      <c r="Q419" s="144" t="s">
        <v>29</v>
      </c>
      <c r="R419" s="20" t="s">
        <v>4055</v>
      </c>
      <c r="S419" s="20" t="s">
        <v>7190</v>
      </c>
    </row>
    <row r="420" spans="1:19" hidden="1" x14ac:dyDescent="0.25">
      <c r="A420" s="144" t="s">
        <v>455</v>
      </c>
      <c r="B420" s="144" t="s">
        <v>49</v>
      </c>
      <c r="C420" s="144" t="s">
        <v>1405</v>
      </c>
      <c r="D420" s="144" t="s">
        <v>1690</v>
      </c>
      <c r="E420" s="144" t="s">
        <v>20</v>
      </c>
      <c r="F420" s="144" t="s">
        <v>21</v>
      </c>
      <c r="G420" s="144" t="s">
        <v>22</v>
      </c>
      <c r="H420" s="144" t="s">
        <v>76</v>
      </c>
      <c r="I420" s="144" t="s">
        <v>24</v>
      </c>
      <c r="J420" s="145">
        <v>17.73</v>
      </c>
      <c r="K420" s="144" t="s">
        <v>960</v>
      </c>
      <c r="L420" s="144" t="s">
        <v>24</v>
      </c>
      <c r="M420" s="144" t="s">
        <v>889</v>
      </c>
      <c r="N420" s="144" t="s">
        <v>1405</v>
      </c>
      <c r="O420" s="146">
        <v>44227</v>
      </c>
      <c r="P420" s="146">
        <v>44229</v>
      </c>
      <c r="Q420" s="144" t="s">
        <v>29</v>
      </c>
      <c r="R420" s="20" t="s">
        <v>4055</v>
      </c>
      <c r="S420" s="20" t="s">
        <v>7190</v>
      </c>
    </row>
    <row r="421" spans="1:19" hidden="1" x14ac:dyDescent="0.25">
      <c r="A421" s="144" t="s">
        <v>455</v>
      </c>
      <c r="B421" s="144" t="s">
        <v>49</v>
      </c>
      <c r="C421" s="144" t="s">
        <v>1405</v>
      </c>
      <c r="D421" s="144" t="s">
        <v>1690</v>
      </c>
      <c r="E421" s="144" t="s">
        <v>20</v>
      </c>
      <c r="F421" s="144" t="s">
        <v>21</v>
      </c>
      <c r="G421" s="144" t="s">
        <v>22</v>
      </c>
      <c r="H421" s="144" t="s">
        <v>76</v>
      </c>
      <c r="I421" s="144" t="s">
        <v>24</v>
      </c>
      <c r="J421" s="145">
        <v>17.73</v>
      </c>
      <c r="K421" s="144" t="s">
        <v>961</v>
      </c>
      <c r="L421" s="144" t="s">
        <v>24</v>
      </c>
      <c r="M421" s="144" t="s">
        <v>889</v>
      </c>
      <c r="N421" s="144" t="s">
        <v>1405</v>
      </c>
      <c r="O421" s="146">
        <v>44227</v>
      </c>
      <c r="P421" s="146">
        <v>44229</v>
      </c>
      <c r="Q421" s="144" t="s">
        <v>29</v>
      </c>
      <c r="R421" s="20" t="s">
        <v>4055</v>
      </c>
      <c r="S421" s="20" t="s">
        <v>7190</v>
      </c>
    </row>
    <row r="422" spans="1:19" hidden="1" x14ac:dyDescent="0.25">
      <c r="A422" s="144" t="s">
        <v>456</v>
      </c>
      <c r="B422" s="144" t="s">
        <v>49</v>
      </c>
      <c r="C422" s="144" t="s">
        <v>1395</v>
      </c>
      <c r="D422" s="144" t="s">
        <v>1690</v>
      </c>
      <c r="E422" s="144" t="s">
        <v>20</v>
      </c>
      <c r="F422" s="144" t="s">
        <v>21</v>
      </c>
      <c r="G422" s="144" t="s">
        <v>22</v>
      </c>
      <c r="H422" s="144" t="s">
        <v>76</v>
      </c>
      <c r="I422" s="144" t="s">
        <v>24</v>
      </c>
      <c r="J422" s="145">
        <v>-18.989999999999998</v>
      </c>
      <c r="K422" s="144" t="s">
        <v>1000</v>
      </c>
      <c r="L422" s="144" t="s">
        <v>24</v>
      </c>
      <c r="M422" s="144" t="s">
        <v>24</v>
      </c>
      <c r="N422" s="144" t="s">
        <v>1396</v>
      </c>
      <c r="O422" s="146">
        <v>44227</v>
      </c>
      <c r="P422" s="146">
        <v>44201</v>
      </c>
      <c r="Q422" s="144" t="s">
        <v>29</v>
      </c>
      <c r="R422" s="20" t="s">
        <v>4055</v>
      </c>
      <c r="S422" s="20" t="s">
        <v>7190</v>
      </c>
    </row>
    <row r="423" spans="1:19" hidden="1" x14ac:dyDescent="0.25">
      <c r="A423" s="144" t="s">
        <v>456</v>
      </c>
      <c r="B423" s="144" t="s">
        <v>49</v>
      </c>
      <c r="C423" s="144" t="s">
        <v>585</v>
      </c>
      <c r="D423" s="144" t="s">
        <v>1690</v>
      </c>
      <c r="E423" s="144" t="s">
        <v>20</v>
      </c>
      <c r="F423" s="144" t="s">
        <v>21</v>
      </c>
      <c r="G423" s="144" t="s">
        <v>22</v>
      </c>
      <c r="H423" s="144" t="s">
        <v>76</v>
      </c>
      <c r="I423" s="144" t="s">
        <v>24</v>
      </c>
      <c r="J423" s="145">
        <v>-17.940000000000001</v>
      </c>
      <c r="K423" s="144" t="s">
        <v>1000</v>
      </c>
      <c r="L423" s="144" t="s">
        <v>24</v>
      </c>
      <c r="M423" s="144" t="s">
        <v>24</v>
      </c>
      <c r="N423" s="144" t="s">
        <v>587</v>
      </c>
      <c r="O423" s="146">
        <v>44255</v>
      </c>
      <c r="P423" s="146">
        <v>44229</v>
      </c>
      <c r="Q423" s="144" t="s">
        <v>29</v>
      </c>
      <c r="R423" s="20" t="s">
        <v>4055</v>
      </c>
      <c r="S423" s="20" t="s">
        <v>7190</v>
      </c>
    </row>
    <row r="424" spans="1:19" hidden="1" x14ac:dyDescent="0.25">
      <c r="A424" s="144" t="s">
        <v>456</v>
      </c>
      <c r="B424" s="144" t="s">
        <v>49</v>
      </c>
      <c r="C424" s="144" t="s">
        <v>587</v>
      </c>
      <c r="D424" s="144" t="s">
        <v>1690</v>
      </c>
      <c r="E424" s="144" t="s">
        <v>20</v>
      </c>
      <c r="F424" s="144" t="s">
        <v>21</v>
      </c>
      <c r="G424" s="144" t="s">
        <v>22</v>
      </c>
      <c r="H424" s="144" t="s">
        <v>76</v>
      </c>
      <c r="I424" s="144" t="s">
        <v>24</v>
      </c>
      <c r="J424" s="145">
        <v>17.940000000000001</v>
      </c>
      <c r="K424" s="144" t="s">
        <v>1000</v>
      </c>
      <c r="L424" s="144" t="s">
        <v>24</v>
      </c>
      <c r="M424" s="144" t="s">
        <v>24</v>
      </c>
      <c r="N424" s="144" t="s">
        <v>587</v>
      </c>
      <c r="O424" s="146">
        <v>44227</v>
      </c>
      <c r="P424" s="146">
        <v>44229</v>
      </c>
      <c r="Q424" s="144" t="s">
        <v>29</v>
      </c>
      <c r="R424" s="20" t="s">
        <v>4055</v>
      </c>
      <c r="S424" s="20" t="s">
        <v>7190</v>
      </c>
    </row>
    <row r="425" spans="1:19" hidden="1" x14ac:dyDescent="0.25">
      <c r="A425" s="144" t="s">
        <v>455</v>
      </c>
      <c r="B425" s="144" t="s">
        <v>49</v>
      </c>
      <c r="C425" s="144" t="s">
        <v>1405</v>
      </c>
      <c r="D425" s="144" t="s">
        <v>1690</v>
      </c>
      <c r="E425" s="144" t="s">
        <v>20</v>
      </c>
      <c r="F425" s="144" t="s">
        <v>21</v>
      </c>
      <c r="G425" s="144" t="s">
        <v>22</v>
      </c>
      <c r="H425" s="144" t="s">
        <v>76</v>
      </c>
      <c r="I425" s="144" t="s">
        <v>24</v>
      </c>
      <c r="J425" s="145">
        <v>18.149999999999999</v>
      </c>
      <c r="K425" s="144" t="s">
        <v>801</v>
      </c>
      <c r="L425" s="144" t="s">
        <v>24</v>
      </c>
      <c r="M425" s="144" t="s">
        <v>889</v>
      </c>
      <c r="N425" s="144" t="s">
        <v>1405</v>
      </c>
      <c r="O425" s="146">
        <v>44227</v>
      </c>
      <c r="P425" s="146">
        <v>44229</v>
      </c>
      <c r="Q425" s="144" t="s">
        <v>29</v>
      </c>
      <c r="R425" s="20" t="s">
        <v>4055</v>
      </c>
      <c r="S425" s="20" t="s">
        <v>7190</v>
      </c>
    </row>
    <row r="426" spans="1:19" hidden="1" x14ac:dyDescent="0.25">
      <c r="A426" s="144" t="s">
        <v>455</v>
      </c>
      <c r="B426" s="144" t="s">
        <v>49</v>
      </c>
      <c r="C426" s="144" t="s">
        <v>1405</v>
      </c>
      <c r="D426" s="144" t="s">
        <v>1690</v>
      </c>
      <c r="E426" s="144" t="s">
        <v>20</v>
      </c>
      <c r="F426" s="144" t="s">
        <v>21</v>
      </c>
      <c r="G426" s="144" t="s">
        <v>22</v>
      </c>
      <c r="H426" s="144" t="s">
        <v>76</v>
      </c>
      <c r="I426" s="144" t="s">
        <v>24</v>
      </c>
      <c r="J426" s="145">
        <v>17.73</v>
      </c>
      <c r="K426" s="144" t="s">
        <v>464</v>
      </c>
      <c r="L426" s="144" t="s">
        <v>24</v>
      </c>
      <c r="M426" s="144" t="s">
        <v>889</v>
      </c>
      <c r="N426" s="144" t="s">
        <v>1405</v>
      </c>
      <c r="O426" s="146">
        <v>44227</v>
      </c>
      <c r="P426" s="146">
        <v>44229</v>
      </c>
      <c r="Q426" s="144" t="s">
        <v>29</v>
      </c>
      <c r="R426" s="20" t="s">
        <v>4055</v>
      </c>
      <c r="S426" s="20" t="s">
        <v>7190</v>
      </c>
    </row>
    <row r="427" spans="1:19" hidden="1" x14ac:dyDescent="0.25">
      <c r="A427" s="144" t="s">
        <v>455</v>
      </c>
      <c r="B427" s="144" t="s">
        <v>49</v>
      </c>
      <c r="C427" s="144" t="s">
        <v>1405</v>
      </c>
      <c r="D427" s="144" t="s">
        <v>1690</v>
      </c>
      <c r="E427" s="144" t="s">
        <v>20</v>
      </c>
      <c r="F427" s="144" t="s">
        <v>21</v>
      </c>
      <c r="G427" s="144" t="s">
        <v>22</v>
      </c>
      <c r="H427" s="144" t="s">
        <v>76</v>
      </c>
      <c r="I427" s="144" t="s">
        <v>24</v>
      </c>
      <c r="J427" s="145">
        <v>17.73</v>
      </c>
      <c r="K427" s="144" t="s">
        <v>1362</v>
      </c>
      <c r="L427" s="144" t="s">
        <v>24</v>
      </c>
      <c r="M427" s="144" t="s">
        <v>889</v>
      </c>
      <c r="N427" s="144" t="s">
        <v>1405</v>
      </c>
      <c r="O427" s="146">
        <v>44227</v>
      </c>
      <c r="P427" s="146">
        <v>44229</v>
      </c>
      <c r="Q427" s="144" t="s">
        <v>29</v>
      </c>
      <c r="R427" s="20" t="s">
        <v>4055</v>
      </c>
      <c r="S427" s="20" t="s">
        <v>7190</v>
      </c>
    </row>
    <row r="428" spans="1:19" hidden="1" x14ac:dyDescent="0.25">
      <c r="A428" s="144" t="s">
        <v>456</v>
      </c>
      <c r="B428" s="144" t="s">
        <v>49</v>
      </c>
      <c r="C428" s="144" t="s">
        <v>1395</v>
      </c>
      <c r="D428" s="144" t="s">
        <v>1690</v>
      </c>
      <c r="E428" s="144" t="s">
        <v>20</v>
      </c>
      <c r="F428" s="144" t="s">
        <v>21</v>
      </c>
      <c r="G428" s="144" t="s">
        <v>22</v>
      </c>
      <c r="H428" s="144" t="s">
        <v>76</v>
      </c>
      <c r="I428" s="144" t="s">
        <v>24</v>
      </c>
      <c r="J428" s="145">
        <v>-19.87</v>
      </c>
      <c r="K428" s="144" t="s">
        <v>1363</v>
      </c>
      <c r="L428" s="144" t="s">
        <v>24</v>
      </c>
      <c r="M428" s="144" t="s">
        <v>24</v>
      </c>
      <c r="N428" s="144" t="s">
        <v>1396</v>
      </c>
      <c r="O428" s="146">
        <v>44227</v>
      </c>
      <c r="P428" s="146">
        <v>44201</v>
      </c>
      <c r="Q428" s="144" t="s">
        <v>29</v>
      </c>
      <c r="R428" s="20" t="s">
        <v>4055</v>
      </c>
      <c r="S428" s="20" t="s">
        <v>7190</v>
      </c>
    </row>
    <row r="429" spans="1:19" hidden="1" x14ac:dyDescent="0.25">
      <c r="A429" s="144" t="s">
        <v>456</v>
      </c>
      <c r="B429" s="144" t="s">
        <v>49</v>
      </c>
      <c r="C429" s="144" t="s">
        <v>585</v>
      </c>
      <c r="D429" s="144" t="s">
        <v>1690</v>
      </c>
      <c r="E429" s="144" t="s">
        <v>20</v>
      </c>
      <c r="F429" s="144" t="s">
        <v>21</v>
      </c>
      <c r="G429" s="144" t="s">
        <v>22</v>
      </c>
      <c r="H429" s="144" t="s">
        <v>76</v>
      </c>
      <c r="I429" s="144" t="s">
        <v>24</v>
      </c>
      <c r="J429" s="145">
        <v>-19.87</v>
      </c>
      <c r="K429" s="144" t="s">
        <v>1363</v>
      </c>
      <c r="L429" s="144" t="s">
        <v>24</v>
      </c>
      <c r="M429" s="144" t="s">
        <v>24</v>
      </c>
      <c r="N429" s="144" t="s">
        <v>587</v>
      </c>
      <c r="O429" s="146">
        <v>44255</v>
      </c>
      <c r="P429" s="146">
        <v>44229</v>
      </c>
      <c r="Q429" s="144" t="s">
        <v>29</v>
      </c>
      <c r="R429" s="20" t="s">
        <v>4055</v>
      </c>
      <c r="S429" s="20" t="s">
        <v>7190</v>
      </c>
    </row>
    <row r="430" spans="1:19" hidden="1" x14ac:dyDescent="0.25">
      <c r="A430" s="144" t="s">
        <v>456</v>
      </c>
      <c r="B430" s="144" t="s">
        <v>49</v>
      </c>
      <c r="C430" s="144" t="s">
        <v>587</v>
      </c>
      <c r="D430" s="144" t="s">
        <v>1690</v>
      </c>
      <c r="E430" s="144" t="s">
        <v>20</v>
      </c>
      <c r="F430" s="144" t="s">
        <v>21</v>
      </c>
      <c r="G430" s="144" t="s">
        <v>22</v>
      </c>
      <c r="H430" s="144" t="s">
        <v>76</v>
      </c>
      <c r="I430" s="144" t="s">
        <v>24</v>
      </c>
      <c r="J430" s="145">
        <v>19.87</v>
      </c>
      <c r="K430" s="144" t="s">
        <v>1363</v>
      </c>
      <c r="L430" s="144" t="s">
        <v>24</v>
      </c>
      <c r="M430" s="144" t="s">
        <v>24</v>
      </c>
      <c r="N430" s="144" t="s">
        <v>587</v>
      </c>
      <c r="O430" s="146">
        <v>44227</v>
      </c>
      <c r="P430" s="146">
        <v>44229</v>
      </c>
      <c r="Q430" s="144" t="s">
        <v>29</v>
      </c>
      <c r="R430" s="20" t="s">
        <v>4055</v>
      </c>
      <c r="S430" s="20" t="s">
        <v>7190</v>
      </c>
    </row>
    <row r="431" spans="1:19" hidden="1" x14ac:dyDescent="0.25">
      <c r="A431" s="144" t="s">
        <v>456</v>
      </c>
      <c r="B431" s="144" t="s">
        <v>20</v>
      </c>
      <c r="C431" s="144" t="s">
        <v>1564</v>
      </c>
      <c r="D431" s="144" t="s">
        <v>1690</v>
      </c>
      <c r="E431" s="144" t="s">
        <v>20</v>
      </c>
      <c r="F431" s="144" t="s">
        <v>21</v>
      </c>
      <c r="G431" s="144" t="s">
        <v>22</v>
      </c>
      <c r="H431" s="144" t="s">
        <v>76</v>
      </c>
      <c r="I431" s="144" t="s">
        <v>24</v>
      </c>
      <c r="J431" s="145">
        <v>1982.74</v>
      </c>
      <c r="K431" s="144" t="s">
        <v>1581</v>
      </c>
      <c r="L431" s="144" t="s">
        <v>24</v>
      </c>
      <c r="M431" s="144" t="s">
        <v>1086</v>
      </c>
      <c r="N431" s="144" t="s">
        <v>1564</v>
      </c>
      <c r="O431" s="146">
        <v>44227</v>
      </c>
      <c r="P431" s="146">
        <v>44239</v>
      </c>
      <c r="Q431" s="144" t="s">
        <v>29</v>
      </c>
      <c r="R431" s="20" t="s">
        <v>4055</v>
      </c>
      <c r="S431" s="20" t="s">
        <v>7190</v>
      </c>
    </row>
    <row r="432" spans="1:19" hidden="1" x14ac:dyDescent="0.25">
      <c r="A432" s="144" t="s">
        <v>456</v>
      </c>
      <c r="B432" s="144" t="s">
        <v>20</v>
      </c>
      <c r="C432" s="144" t="s">
        <v>1582</v>
      </c>
      <c r="D432" s="144" t="s">
        <v>1690</v>
      </c>
      <c r="E432" s="144" t="s">
        <v>20</v>
      </c>
      <c r="F432" s="144" t="s">
        <v>21</v>
      </c>
      <c r="G432" s="144" t="s">
        <v>22</v>
      </c>
      <c r="H432" s="144" t="s">
        <v>76</v>
      </c>
      <c r="I432" s="144" t="s">
        <v>24</v>
      </c>
      <c r="J432" s="145">
        <v>-1982.74</v>
      </c>
      <c r="K432" s="144" t="s">
        <v>1581</v>
      </c>
      <c r="L432" s="144" t="s">
        <v>24</v>
      </c>
      <c r="M432" s="144" t="s">
        <v>1086</v>
      </c>
      <c r="N432" s="144" t="s">
        <v>1564</v>
      </c>
      <c r="O432" s="146">
        <v>44255</v>
      </c>
      <c r="P432" s="146">
        <v>44239</v>
      </c>
      <c r="Q432" s="144" t="s">
        <v>29</v>
      </c>
      <c r="R432" s="20" t="s">
        <v>4055</v>
      </c>
      <c r="S432" s="20" t="s">
        <v>7190</v>
      </c>
    </row>
    <row r="433" spans="1:19" hidden="1" x14ac:dyDescent="0.25">
      <c r="A433" s="144" t="s">
        <v>455</v>
      </c>
      <c r="B433" s="144" t="s">
        <v>49</v>
      </c>
      <c r="C433" s="144" t="s">
        <v>1405</v>
      </c>
      <c r="D433" s="144" t="s">
        <v>1690</v>
      </c>
      <c r="E433" s="144" t="s">
        <v>20</v>
      </c>
      <c r="F433" s="144" t="s">
        <v>21</v>
      </c>
      <c r="G433" s="144" t="s">
        <v>22</v>
      </c>
      <c r="H433" s="144" t="s">
        <v>76</v>
      </c>
      <c r="I433" s="144" t="s">
        <v>24</v>
      </c>
      <c r="J433" s="145">
        <v>17.73</v>
      </c>
      <c r="K433" s="144" t="s">
        <v>832</v>
      </c>
      <c r="L433" s="144" t="s">
        <v>24</v>
      </c>
      <c r="M433" s="144" t="s">
        <v>889</v>
      </c>
      <c r="N433" s="144" t="s">
        <v>1405</v>
      </c>
      <c r="O433" s="146">
        <v>44227</v>
      </c>
      <c r="P433" s="146">
        <v>44229</v>
      </c>
      <c r="Q433" s="144" t="s">
        <v>29</v>
      </c>
      <c r="R433" s="20" t="s">
        <v>4055</v>
      </c>
      <c r="S433" s="20" t="s">
        <v>7190</v>
      </c>
    </row>
    <row r="434" spans="1:19" hidden="1" x14ac:dyDescent="0.25">
      <c r="A434" s="144" t="s">
        <v>456</v>
      </c>
      <c r="B434" s="144" t="s">
        <v>49</v>
      </c>
      <c r="C434" s="144" t="s">
        <v>1395</v>
      </c>
      <c r="D434" s="144" t="s">
        <v>1690</v>
      </c>
      <c r="E434" s="144" t="s">
        <v>20</v>
      </c>
      <c r="F434" s="144" t="s">
        <v>21</v>
      </c>
      <c r="G434" s="144" t="s">
        <v>22</v>
      </c>
      <c r="H434" s="144" t="s">
        <v>76</v>
      </c>
      <c r="I434" s="144" t="s">
        <v>24</v>
      </c>
      <c r="J434" s="145">
        <v>-19.66</v>
      </c>
      <c r="K434" s="144" t="s">
        <v>863</v>
      </c>
      <c r="L434" s="144" t="s">
        <v>24</v>
      </c>
      <c r="M434" s="144" t="s">
        <v>24</v>
      </c>
      <c r="N434" s="144" t="s">
        <v>1396</v>
      </c>
      <c r="O434" s="146">
        <v>44227</v>
      </c>
      <c r="P434" s="146">
        <v>44201</v>
      </c>
      <c r="Q434" s="144" t="s">
        <v>29</v>
      </c>
      <c r="R434" s="20" t="s">
        <v>4055</v>
      </c>
      <c r="S434" s="20" t="s">
        <v>7190</v>
      </c>
    </row>
    <row r="435" spans="1:19" hidden="1" x14ac:dyDescent="0.25">
      <c r="A435" s="144" t="s">
        <v>456</v>
      </c>
      <c r="B435" s="144" t="s">
        <v>49</v>
      </c>
      <c r="C435" s="144" t="s">
        <v>585</v>
      </c>
      <c r="D435" s="144" t="s">
        <v>1690</v>
      </c>
      <c r="E435" s="144" t="s">
        <v>20</v>
      </c>
      <c r="F435" s="144" t="s">
        <v>21</v>
      </c>
      <c r="G435" s="144" t="s">
        <v>22</v>
      </c>
      <c r="H435" s="144" t="s">
        <v>76</v>
      </c>
      <c r="I435" s="144" t="s">
        <v>24</v>
      </c>
      <c r="J435" s="145">
        <v>-20.71</v>
      </c>
      <c r="K435" s="144" t="s">
        <v>863</v>
      </c>
      <c r="L435" s="144" t="s">
        <v>24</v>
      </c>
      <c r="M435" s="144" t="s">
        <v>24</v>
      </c>
      <c r="N435" s="144" t="s">
        <v>587</v>
      </c>
      <c r="O435" s="146">
        <v>44255</v>
      </c>
      <c r="P435" s="146">
        <v>44229</v>
      </c>
      <c r="Q435" s="144" t="s">
        <v>29</v>
      </c>
      <c r="R435" s="20" t="s">
        <v>4055</v>
      </c>
      <c r="S435" s="20" t="s">
        <v>7190</v>
      </c>
    </row>
    <row r="436" spans="1:19" hidden="1" x14ac:dyDescent="0.25">
      <c r="A436" s="144" t="s">
        <v>456</v>
      </c>
      <c r="B436" s="144" t="s">
        <v>49</v>
      </c>
      <c r="C436" s="144" t="s">
        <v>587</v>
      </c>
      <c r="D436" s="144" t="s">
        <v>1690</v>
      </c>
      <c r="E436" s="144" t="s">
        <v>20</v>
      </c>
      <c r="F436" s="144" t="s">
        <v>21</v>
      </c>
      <c r="G436" s="144" t="s">
        <v>22</v>
      </c>
      <c r="H436" s="144" t="s">
        <v>76</v>
      </c>
      <c r="I436" s="144" t="s">
        <v>24</v>
      </c>
      <c r="J436" s="145">
        <v>20.71</v>
      </c>
      <c r="K436" s="144" t="s">
        <v>863</v>
      </c>
      <c r="L436" s="144" t="s">
        <v>24</v>
      </c>
      <c r="M436" s="144" t="s">
        <v>24</v>
      </c>
      <c r="N436" s="144" t="s">
        <v>587</v>
      </c>
      <c r="O436" s="146">
        <v>44227</v>
      </c>
      <c r="P436" s="146">
        <v>44229</v>
      </c>
      <c r="Q436" s="144" t="s">
        <v>29</v>
      </c>
      <c r="R436" s="20" t="s">
        <v>4055</v>
      </c>
      <c r="S436" s="20" t="s">
        <v>7190</v>
      </c>
    </row>
    <row r="437" spans="1:19" hidden="1" x14ac:dyDescent="0.25">
      <c r="A437" s="144" t="s">
        <v>455</v>
      </c>
      <c r="B437" s="144" t="s">
        <v>49</v>
      </c>
      <c r="C437" s="144" t="s">
        <v>1405</v>
      </c>
      <c r="D437" s="144" t="s">
        <v>1690</v>
      </c>
      <c r="E437" s="144" t="s">
        <v>20</v>
      </c>
      <c r="F437" s="144" t="s">
        <v>21</v>
      </c>
      <c r="G437" s="144" t="s">
        <v>22</v>
      </c>
      <c r="H437" s="144" t="s">
        <v>76</v>
      </c>
      <c r="I437" s="144" t="s">
        <v>24</v>
      </c>
      <c r="J437" s="145">
        <v>17.940000000000001</v>
      </c>
      <c r="K437" s="144" t="s">
        <v>1198</v>
      </c>
      <c r="L437" s="144" t="s">
        <v>24</v>
      </c>
      <c r="M437" s="144" t="s">
        <v>889</v>
      </c>
      <c r="N437" s="144" t="s">
        <v>1405</v>
      </c>
      <c r="O437" s="146">
        <v>44227</v>
      </c>
      <c r="P437" s="146">
        <v>44229</v>
      </c>
      <c r="Q437" s="144" t="s">
        <v>29</v>
      </c>
      <c r="R437" s="20" t="s">
        <v>4055</v>
      </c>
      <c r="S437" s="20" t="s">
        <v>7190</v>
      </c>
    </row>
    <row r="438" spans="1:19" hidden="1" x14ac:dyDescent="0.25">
      <c r="A438" s="144" t="s">
        <v>456</v>
      </c>
      <c r="B438" s="144" t="s">
        <v>49</v>
      </c>
      <c r="C438" s="144" t="s">
        <v>1395</v>
      </c>
      <c r="D438" s="144" t="s">
        <v>1690</v>
      </c>
      <c r="E438" s="144" t="s">
        <v>20</v>
      </c>
      <c r="F438" s="144" t="s">
        <v>21</v>
      </c>
      <c r="G438" s="144" t="s">
        <v>22</v>
      </c>
      <c r="H438" s="144" t="s">
        <v>76</v>
      </c>
      <c r="I438" s="144" t="s">
        <v>24</v>
      </c>
      <c r="J438" s="145">
        <v>-20.079999999999998</v>
      </c>
      <c r="K438" s="144" t="s">
        <v>1199</v>
      </c>
      <c r="L438" s="144" t="s">
        <v>24</v>
      </c>
      <c r="M438" s="144" t="s">
        <v>24</v>
      </c>
      <c r="N438" s="144" t="s">
        <v>1396</v>
      </c>
      <c r="O438" s="146">
        <v>44227</v>
      </c>
      <c r="P438" s="146">
        <v>44201</v>
      </c>
      <c r="Q438" s="144" t="s">
        <v>29</v>
      </c>
      <c r="R438" s="20" t="s">
        <v>4055</v>
      </c>
      <c r="S438" s="20" t="s">
        <v>7190</v>
      </c>
    </row>
    <row r="439" spans="1:19" hidden="1" x14ac:dyDescent="0.25">
      <c r="A439" s="144" t="s">
        <v>456</v>
      </c>
      <c r="B439" s="144" t="s">
        <v>49</v>
      </c>
      <c r="C439" s="144" t="s">
        <v>585</v>
      </c>
      <c r="D439" s="144" t="s">
        <v>1690</v>
      </c>
      <c r="E439" s="144" t="s">
        <v>20</v>
      </c>
      <c r="F439" s="144" t="s">
        <v>21</v>
      </c>
      <c r="G439" s="144" t="s">
        <v>22</v>
      </c>
      <c r="H439" s="144" t="s">
        <v>76</v>
      </c>
      <c r="I439" s="144" t="s">
        <v>24</v>
      </c>
      <c r="J439" s="145">
        <v>-19.87</v>
      </c>
      <c r="K439" s="144" t="s">
        <v>1199</v>
      </c>
      <c r="L439" s="144" t="s">
        <v>24</v>
      </c>
      <c r="M439" s="144" t="s">
        <v>24</v>
      </c>
      <c r="N439" s="144" t="s">
        <v>587</v>
      </c>
      <c r="O439" s="146">
        <v>44255</v>
      </c>
      <c r="P439" s="146">
        <v>44229</v>
      </c>
      <c r="Q439" s="144" t="s">
        <v>29</v>
      </c>
      <c r="R439" s="20" t="s">
        <v>4055</v>
      </c>
      <c r="S439" s="20" t="s">
        <v>7190</v>
      </c>
    </row>
    <row r="440" spans="1:19" hidden="1" x14ac:dyDescent="0.25">
      <c r="A440" s="144" t="s">
        <v>456</v>
      </c>
      <c r="B440" s="144" t="s">
        <v>49</v>
      </c>
      <c r="C440" s="144" t="s">
        <v>587</v>
      </c>
      <c r="D440" s="144" t="s">
        <v>1690</v>
      </c>
      <c r="E440" s="144" t="s">
        <v>20</v>
      </c>
      <c r="F440" s="144" t="s">
        <v>21</v>
      </c>
      <c r="G440" s="144" t="s">
        <v>22</v>
      </c>
      <c r="H440" s="144" t="s">
        <v>76</v>
      </c>
      <c r="I440" s="144" t="s">
        <v>24</v>
      </c>
      <c r="J440" s="145">
        <v>19.87</v>
      </c>
      <c r="K440" s="144" t="s">
        <v>1199</v>
      </c>
      <c r="L440" s="144" t="s">
        <v>24</v>
      </c>
      <c r="M440" s="144" t="s">
        <v>24</v>
      </c>
      <c r="N440" s="144" t="s">
        <v>587</v>
      </c>
      <c r="O440" s="146">
        <v>44227</v>
      </c>
      <c r="P440" s="146">
        <v>44229</v>
      </c>
      <c r="Q440" s="144" t="s">
        <v>29</v>
      </c>
      <c r="R440" s="20" t="s">
        <v>4055</v>
      </c>
      <c r="S440" s="20" t="s">
        <v>7190</v>
      </c>
    </row>
    <row r="441" spans="1:19" hidden="1" x14ac:dyDescent="0.25">
      <c r="A441" s="144" t="s">
        <v>456</v>
      </c>
      <c r="B441" s="144" t="s">
        <v>49</v>
      </c>
      <c r="C441" s="144" t="s">
        <v>585</v>
      </c>
      <c r="D441" s="144" t="s">
        <v>1690</v>
      </c>
      <c r="E441" s="144" t="s">
        <v>20</v>
      </c>
      <c r="F441" s="144" t="s">
        <v>21</v>
      </c>
      <c r="G441" s="144" t="s">
        <v>22</v>
      </c>
      <c r="H441" s="144" t="s">
        <v>76</v>
      </c>
      <c r="I441" s="144" t="s">
        <v>24</v>
      </c>
      <c r="J441" s="145">
        <v>-19.45</v>
      </c>
      <c r="K441" s="144" t="s">
        <v>943</v>
      </c>
      <c r="L441" s="144" t="s">
        <v>24</v>
      </c>
      <c r="M441" s="144" t="s">
        <v>24</v>
      </c>
      <c r="N441" s="144" t="s">
        <v>587</v>
      </c>
      <c r="O441" s="146">
        <v>44255</v>
      </c>
      <c r="P441" s="146">
        <v>44229</v>
      </c>
      <c r="Q441" s="144" t="s">
        <v>29</v>
      </c>
      <c r="R441" s="20" t="s">
        <v>4055</v>
      </c>
      <c r="S441" s="20" t="s">
        <v>7190</v>
      </c>
    </row>
    <row r="442" spans="1:19" hidden="1" x14ac:dyDescent="0.25">
      <c r="A442" s="144" t="s">
        <v>456</v>
      </c>
      <c r="B442" s="144" t="s">
        <v>49</v>
      </c>
      <c r="C442" s="144" t="s">
        <v>587</v>
      </c>
      <c r="D442" s="144" t="s">
        <v>1690</v>
      </c>
      <c r="E442" s="144" t="s">
        <v>20</v>
      </c>
      <c r="F442" s="144" t="s">
        <v>21</v>
      </c>
      <c r="G442" s="144" t="s">
        <v>22</v>
      </c>
      <c r="H442" s="144" t="s">
        <v>76</v>
      </c>
      <c r="I442" s="144" t="s">
        <v>24</v>
      </c>
      <c r="J442" s="145">
        <v>19.45</v>
      </c>
      <c r="K442" s="144" t="s">
        <v>943</v>
      </c>
      <c r="L442" s="144" t="s">
        <v>24</v>
      </c>
      <c r="M442" s="144" t="s">
        <v>24</v>
      </c>
      <c r="N442" s="144" t="s">
        <v>587</v>
      </c>
      <c r="O442" s="146">
        <v>44227</v>
      </c>
      <c r="P442" s="146">
        <v>44229</v>
      </c>
      <c r="Q442" s="144" t="s">
        <v>29</v>
      </c>
      <c r="R442" s="20" t="s">
        <v>4055</v>
      </c>
      <c r="S442" s="20" t="s">
        <v>7190</v>
      </c>
    </row>
    <row r="443" spans="1:19" hidden="1" x14ac:dyDescent="0.25">
      <c r="A443" s="144" t="s">
        <v>456</v>
      </c>
      <c r="B443" s="144" t="s">
        <v>20</v>
      </c>
      <c r="C443" s="144" t="s">
        <v>1594</v>
      </c>
      <c r="D443" s="144" t="s">
        <v>1690</v>
      </c>
      <c r="E443" s="144" t="s">
        <v>20</v>
      </c>
      <c r="F443" s="144" t="s">
        <v>21</v>
      </c>
      <c r="G443" s="144" t="s">
        <v>22</v>
      </c>
      <c r="H443" s="144" t="s">
        <v>76</v>
      </c>
      <c r="I443" s="144" t="s">
        <v>24</v>
      </c>
      <c r="J443" s="145">
        <v>-508.88</v>
      </c>
      <c r="K443" s="144" t="s">
        <v>792</v>
      </c>
      <c r="L443" s="144" t="s">
        <v>24</v>
      </c>
      <c r="M443" s="144" t="s">
        <v>643</v>
      </c>
      <c r="N443" s="144" t="s">
        <v>1510</v>
      </c>
      <c r="O443" s="146">
        <v>44316</v>
      </c>
      <c r="P443" s="146">
        <v>44292</v>
      </c>
      <c r="Q443" s="144" t="s">
        <v>29</v>
      </c>
      <c r="R443" s="20" t="s">
        <v>4055</v>
      </c>
      <c r="S443" s="20" t="s">
        <v>7190</v>
      </c>
    </row>
    <row r="444" spans="1:19" hidden="1" x14ac:dyDescent="0.25">
      <c r="A444" s="144" t="s">
        <v>456</v>
      </c>
      <c r="B444" s="144" t="s">
        <v>20</v>
      </c>
      <c r="C444" s="144" t="s">
        <v>1510</v>
      </c>
      <c r="D444" s="144" t="s">
        <v>1690</v>
      </c>
      <c r="E444" s="144" t="s">
        <v>20</v>
      </c>
      <c r="F444" s="144" t="s">
        <v>21</v>
      </c>
      <c r="G444" s="144" t="s">
        <v>22</v>
      </c>
      <c r="H444" s="144" t="s">
        <v>76</v>
      </c>
      <c r="I444" s="144" t="s">
        <v>24</v>
      </c>
      <c r="J444" s="145">
        <v>508.88</v>
      </c>
      <c r="K444" s="144" t="s">
        <v>792</v>
      </c>
      <c r="L444" s="144" t="s">
        <v>24</v>
      </c>
      <c r="M444" s="144" t="s">
        <v>643</v>
      </c>
      <c r="N444" s="144" t="s">
        <v>1510</v>
      </c>
      <c r="O444" s="146">
        <v>44286</v>
      </c>
      <c r="P444" s="146">
        <v>44292</v>
      </c>
      <c r="Q444" s="144" t="s">
        <v>29</v>
      </c>
      <c r="R444" s="20" t="s">
        <v>4055</v>
      </c>
      <c r="S444" s="20" t="s">
        <v>7190</v>
      </c>
    </row>
    <row r="445" spans="1:19" hidden="1" x14ac:dyDescent="0.25">
      <c r="A445" s="144" t="s">
        <v>455</v>
      </c>
      <c r="B445" s="144" t="s">
        <v>49</v>
      </c>
      <c r="C445" s="144" t="s">
        <v>1405</v>
      </c>
      <c r="D445" s="144" t="s">
        <v>1690</v>
      </c>
      <c r="E445" s="144" t="s">
        <v>20</v>
      </c>
      <c r="F445" s="144" t="s">
        <v>21</v>
      </c>
      <c r="G445" s="144" t="s">
        <v>22</v>
      </c>
      <c r="H445" s="144" t="s">
        <v>76</v>
      </c>
      <c r="I445" s="144" t="s">
        <v>24</v>
      </c>
      <c r="J445" s="145">
        <v>17.73</v>
      </c>
      <c r="K445" s="144" t="s">
        <v>1195</v>
      </c>
      <c r="L445" s="144" t="s">
        <v>24</v>
      </c>
      <c r="M445" s="144" t="s">
        <v>889</v>
      </c>
      <c r="N445" s="144" t="s">
        <v>1405</v>
      </c>
      <c r="O445" s="146">
        <v>44227</v>
      </c>
      <c r="P445" s="146">
        <v>44229</v>
      </c>
      <c r="Q445" s="144" t="s">
        <v>29</v>
      </c>
      <c r="R445" s="20" t="s">
        <v>4055</v>
      </c>
      <c r="S445" s="20" t="s">
        <v>7190</v>
      </c>
    </row>
    <row r="446" spans="1:19" hidden="1" x14ac:dyDescent="0.25">
      <c r="A446" s="144" t="s">
        <v>455</v>
      </c>
      <c r="B446" s="144" t="s">
        <v>49</v>
      </c>
      <c r="C446" s="144" t="s">
        <v>1405</v>
      </c>
      <c r="D446" s="144" t="s">
        <v>1690</v>
      </c>
      <c r="E446" s="144" t="s">
        <v>20</v>
      </c>
      <c r="F446" s="144" t="s">
        <v>21</v>
      </c>
      <c r="G446" s="144" t="s">
        <v>22</v>
      </c>
      <c r="H446" s="144" t="s">
        <v>76</v>
      </c>
      <c r="I446" s="144" t="s">
        <v>24</v>
      </c>
      <c r="J446" s="145">
        <v>17.940000000000001</v>
      </c>
      <c r="K446" s="144" t="s">
        <v>1000</v>
      </c>
      <c r="L446" s="144" t="s">
        <v>24</v>
      </c>
      <c r="M446" s="144" t="s">
        <v>889</v>
      </c>
      <c r="N446" s="144" t="s">
        <v>1405</v>
      </c>
      <c r="O446" s="146">
        <v>44227</v>
      </c>
      <c r="P446" s="146">
        <v>44229</v>
      </c>
      <c r="Q446" s="144" t="s">
        <v>29</v>
      </c>
      <c r="R446" s="20" t="s">
        <v>4055</v>
      </c>
      <c r="S446" s="20" t="s">
        <v>7190</v>
      </c>
    </row>
    <row r="447" spans="1:19" hidden="1" x14ac:dyDescent="0.25">
      <c r="A447" s="144" t="s">
        <v>455</v>
      </c>
      <c r="B447" s="144" t="s">
        <v>49</v>
      </c>
      <c r="C447" s="144" t="s">
        <v>1405</v>
      </c>
      <c r="D447" s="144" t="s">
        <v>1690</v>
      </c>
      <c r="E447" s="144" t="s">
        <v>20</v>
      </c>
      <c r="F447" s="144" t="s">
        <v>21</v>
      </c>
      <c r="G447" s="144" t="s">
        <v>22</v>
      </c>
      <c r="H447" s="144" t="s">
        <v>76</v>
      </c>
      <c r="I447" s="144" t="s">
        <v>24</v>
      </c>
      <c r="J447" s="145">
        <v>20.71</v>
      </c>
      <c r="K447" s="144" t="s">
        <v>863</v>
      </c>
      <c r="L447" s="144" t="s">
        <v>24</v>
      </c>
      <c r="M447" s="144" t="s">
        <v>889</v>
      </c>
      <c r="N447" s="144" t="s">
        <v>1405</v>
      </c>
      <c r="O447" s="146">
        <v>44227</v>
      </c>
      <c r="P447" s="146">
        <v>44229</v>
      </c>
      <c r="Q447" s="144" t="s">
        <v>29</v>
      </c>
      <c r="R447" s="20" t="s">
        <v>4055</v>
      </c>
      <c r="S447" s="20" t="s">
        <v>7190</v>
      </c>
    </row>
    <row r="448" spans="1:19" hidden="1" x14ac:dyDescent="0.25">
      <c r="A448" s="144" t="s">
        <v>455</v>
      </c>
      <c r="B448" s="144" t="s">
        <v>49</v>
      </c>
      <c r="C448" s="144" t="s">
        <v>1405</v>
      </c>
      <c r="D448" s="144" t="s">
        <v>1690</v>
      </c>
      <c r="E448" s="144" t="s">
        <v>20</v>
      </c>
      <c r="F448" s="144" t="s">
        <v>21</v>
      </c>
      <c r="G448" s="144" t="s">
        <v>22</v>
      </c>
      <c r="H448" s="144" t="s">
        <v>76</v>
      </c>
      <c r="I448" s="144" t="s">
        <v>24</v>
      </c>
      <c r="J448" s="145">
        <v>19.87</v>
      </c>
      <c r="K448" s="144" t="s">
        <v>1363</v>
      </c>
      <c r="L448" s="144" t="s">
        <v>24</v>
      </c>
      <c r="M448" s="144" t="s">
        <v>889</v>
      </c>
      <c r="N448" s="144" t="s">
        <v>1405</v>
      </c>
      <c r="O448" s="146">
        <v>44227</v>
      </c>
      <c r="P448" s="146">
        <v>44229</v>
      </c>
      <c r="Q448" s="144" t="s">
        <v>29</v>
      </c>
      <c r="R448" s="20" t="s">
        <v>4055</v>
      </c>
      <c r="S448" s="20" t="s">
        <v>7190</v>
      </c>
    </row>
    <row r="449" spans="1:19" hidden="1" x14ac:dyDescent="0.25">
      <c r="A449" s="144" t="s">
        <v>455</v>
      </c>
      <c r="B449" s="144" t="s">
        <v>49</v>
      </c>
      <c r="C449" s="144" t="s">
        <v>1405</v>
      </c>
      <c r="D449" s="144" t="s">
        <v>1690</v>
      </c>
      <c r="E449" s="144" t="s">
        <v>20</v>
      </c>
      <c r="F449" s="144" t="s">
        <v>21</v>
      </c>
      <c r="G449" s="144" t="s">
        <v>22</v>
      </c>
      <c r="H449" s="144" t="s">
        <v>76</v>
      </c>
      <c r="I449" s="144" t="s">
        <v>24</v>
      </c>
      <c r="J449" s="145">
        <v>19.45</v>
      </c>
      <c r="K449" s="144" t="s">
        <v>943</v>
      </c>
      <c r="L449" s="144" t="s">
        <v>24</v>
      </c>
      <c r="M449" s="144" t="s">
        <v>889</v>
      </c>
      <c r="N449" s="144" t="s">
        <v>1405</v>
      </c>
      <c r="O449" s="146">
        <v>44227</v>
      </c>
      <c r="P449" s="146">
        <v>44229</v>
      </c>
      <c r="Q449" s="144" t="s">
        <v>29</v>
      </c>
      <c r="R449" s="20" t="s">
        <v>4055</v>
      </c>
      <c r="S449" s="20" t="s">
        <v>7190</v>
      </c>
    </row>
    <row r="450" spans="1:19" hidden="1" x14ac:dyDescent="0.25">
      <c r="A450" s="144" t="s">
        <v>455</v>
      </c>
      <c r="B450" s="144" t="s">
        <v>49</v>
      </c>
      <c r="C450" s="144" t="s">
        <v>1405</v>
      </c>
      <c r="D450" s="144" t="s">
        <v>1690</v>
      </c>
      <c r="E450" s="144" t="s">
        <v>20</v>
      </c>
      <c r="F450" s="144" t="s">
        <v>21</v>
      </c>
      <c r="G450" s="144" t="s">
        <v>22</v>
      </c>
      <c r="H450" s="144" t="s">
        <v>76</v>
      </c>
      <c r="I450" s="144" t="s">
        <v>24</v>
      </c>
      <c r="J450" s="145">
        <v>17.73</v>
      </c>
      <c r="K450" s="144" t="s">
        <v>1293</v>
      </c>
      <c r="L450" s="144" t="s">
        <v>24</v>
      </c>
      <c r="M450" s="144" t="s">
        <v>889</v>
      </c>
      <c r="N450" s="144" t="s">
        <v>1405</v>
      </c>
      <c r="O450" s="146">
        <v>44227</v>
      </c>
      <c r="P450" s="146">
        <v>44229</v>
      </c>
      <c r="Q450" s="144" t="s">
        <v>29</v>
      </c>
      <c r="R450" s="20" t="s">
        <v>4055</v>
      </c>
      <c r="S450" s="20" t="s">
        <v>7190</v>
      </c>
    </row>
    <row r="451" spans="1:19" hidden="1" x14ac:dyDescent="0.25">
      <c r="A451" s="144" t="s">
        <v>17</v>
      </c>
      <c r="B451" s="144" t="s">
        <v>18</v>
      </c>
      <c r="C451" s="144" t="s">
        <v>760</v>
      </c>
      <c r="D451" s="144" t="s">
        <v>1690</v>
      </c>
      <c r="E451" s="144" t="s">
        <v>20</v>
      </c>
      <c r="F451" s="144" t="s">
        <v>21</v>
      </c>
      <c r="G451" s="144" t="s">
        <v>22</v>
      </c>
      <c r="H451" s="144" t="s">
        <v>76</v>
      </c>
      <c r="I451" s="144" t="s">
        <v>24</v>
      </c>
      <c r="J451" s="145">
        <v>45.96</v>
      </c>
      <c r="K451" s="144" t="s">
        <v>1672</v>
      </c>
      <c r="L451" s="144" t="s">
        <v>78</v>
      </c>
      <c r="M451" s="144" t="s">
        <v>1561</v>
      </c>
      <c r="N451" s="144" t="s">
        <v>1673</v>
      </c>
      <c r="O451" s="146">
        <v>44503</v>
      </c>
      <c r="P451" s="146">
        <v>44504</v>
      </c>
      <c r="Q451" s="144" t="s">
        <v>29</v>
      </c>
      <c r="R451" s="20" t="s">
        <v>4055</v>
      </c>
      <c r="S451" s="20" t="s">
        <v>7190</v>
      </c>
    </row>
    <row r="452" spans="1:19" hidden="1" x14ac:dyDescent="0.25">
      <c r="A452" s="144" t="s">
        <v>17</v>
      </c>
      <c r="B452" s="144" t="s">
        <v>18</v>
      </c>
      <c r="C452" s="144" t="s">
        <v>980</v>
      </c>
      <c r="D452" s="144" t="s">
        <v>1690</v>
      </c>
      <c r="E452" s="144" t="s">
        <v>20</v>
      </c>
      <c r="F452" s="144" t="s">
        <v>21</v>
      </c>
      <c r="G452" s="144" t="s">
        <v>22</v>
      </c>
      <c r="H452" s="144" t="s">
        <v>76</v>
      </c>
      <c r="I452" s="144" t="s">
        <v>24</v>
      </c>
      <c r="J452" s="145">
        <v>2185</v>
      </c>
      <c r="K452" s="144" t="s">
        <v>1674</v>
      </c>
      <c r="L452" s="144" t="s">
        <v>78</v>
      </c>
      <c r="M452" s="144" t="s">
        <v>982</v>
      </c>
      <c r="N452" s="144" t="s">
        <v>983</v>
      </c>
      <c r="O452" s="146">
        <v>44250</v>
      </c>
      <c r="P452" s="146">
        <v>44251</v>
      </c>
      <c r="Q452" s="144" t="s">
        <v>29</v>
      </c>
      <c r="R452" s="20" t="s">
        <v>4055</v>
      </c>
      <c r="S452" s="20" t="s">
        <v>7190</v>
      </c>
    </row>
    <row r="453" spans="1:19" hidden="1" x14ac:dyDescent="0.25">
      <c r="A453" s="144" t="s">
        <v>455</v>
      </c>
      <c r="B453" s="144" t="s">
        <v>49</v>
      </c>
      <c r="C453" s="144" t="s">
        <v>1405</v>
      </c>
      <c r="D453" s="144" t="s">
        <v>1690</v>
      </c>
      <c r="E453" s="144" t="s">
        <v>20</v>
      </c>
      <c r="F453" s="144" t="s">
        <v>21</v>
      </c>
      <c r="G453" s="144" t="s">
        <v>22</v>
      </c>
      <c r="H453" s="144" t="s">
        <v>76</v>
      </c>
      <c r="I453" s="144" t="s">
        <v>24</v>
      </c>
      <c r="J453" s="145">
        <v>19.87</v>
      </c>
      <c r="K453" s="144" t="s">
        <v>1199</v>
      </c>
      <c r="L453" s="144" t="s">
        <v>24</v>
      </c>
      <c r="M453" s="144" t="s">
        <v>889</v>
      </c>
      <c r="N453" s="144" t="s">
        <v>1405</v>
      </c>
      <c r="O453" s="146">
        <v>44227</v>
      </c>
      <c r="P453" s="146">
        <v>44229</v>
      </c>
      <c r="Q453" s="144" t="s">
        <v>29</v>
      </c>
      <c r="R453" s="20" t="s">
        <v>4055</v>
      </c>
      <c r="S453" s="20" t="s">
        <v>7190</v>
      </c>
    </row>
    <row r="454" spans="1:19" hidden="1" x14ac:dyDescent="0.25">
      <c r="A454" s="144" t="s">
        <v>17</v>
      </c>
      <c r="B454" s="144" t="s">
        <v>18</v>
      </c>
      <c r="C454" s="144" t="s">
        <v>19</v>
      </c>
      <c r="D454" s="144" t="s">
        <v>1689</v>
      </c>
      <c r="E454" s="144" t="s">
        <v>20</v>
      </c>
      <c r="F454" s="144" t="s">
        <v>21</v>
      </c>
      <c r="G454" s="144" t="s">
        <v>22</v>
      </c>
      <c r="H454" s="144" t="s">
        <v>23</v>
      </c>
      <c r="I454" s="144" t="s">
        <v>24</v>
      </c>
      <c r="J454" s="145">
        <v>3590.5</v>
      </c>
      <c r="K454" s="144" t="s">
        <v>25</v>
      </c>
      <c r="L454" s="144" t="s">
        <v>26</v>
      </c>
      <c r="M454" s="144" t="s">
        <v>27</v>
      </c>
      <c r="N454" s="144" t="s">
        <v>28</v>
      </c>
      <c r="O454" s="146">
        <v>44256</v>
      </c>
      <c r="P454" s="146">
        <v>44257</v>
      </c>
      <c r="Q454" s="144" t="s">
        <v>29</v>
      </c>
      <c r="R454" s="20" t="s">
        <v>4055</v>
      </c>
      <c r="S454" s="20" t="s">
        <v>7190</v>
      </c>
    </row>
    <row r="455" spans="1:19" hidden="1" x14ac:dyDescent="0.25">
      <c r="A455" s="144" t="s">
        <v>17</v>
      </c>
      <c r="B455" s="144" t="s">
        <v>18</v>
      </c>
      <c r="C455" s="144" t="s">
        <v>63</v>
      </c>
      <c r="D455" s="144" t="s">
        <v>1689</v>
      </c>
      <c r="E455" s="144" t="s">
        <v>20</v>
      </c>
      <c r="F455" s="144" t="s">
        <v>21</v>
      </c>
      <c r="G455" s="144" t="s">
        <v>22</v>
      </c>
      <c r="H455" s="144" t="s">
        <v>23</v>
      </c>
      <c r="I455" s="144" t="s">
        <v>24</v>
      </c>
      <c r="J455" s="145">
        <v>3820.91</v>
      </c>
      <c r="K455" s="144" t="s">
        <v>64</v>
      </c>
      <c r="L455" s="144" t="s">
        <v>65</v>
      </c>
      <c r="M455" s="144" t="s">
        <v>66</v>
      </c>
      <c r="N455" s="144" t="s">
        <v>67</v>
      </c>
      <c r="O455" s="146">
        <v>44246</v>
      </c>
      <c r="P455" s="146">
        <v>44249</v>
      </c>
      <c r="Q455" s="144" t="s">
        <v>29</v>
      </c>
      <c r="R455" s="20" t="s">
        <v>4055</v>
      </c>
      <c r="S455" s="20" t="s">
        <v>7190</v>
      </c>
    </row>
    <row r="456" spans="1:19" hidden="1" x14ac:dyDescent="0.25">
      <c r="A456" s="144" t="s">
        <v>17</v>
      </c>
      <c r="B456" s="144" t="s">
        <v>18</v>
      </c>
      <c r="C456" s="144" t="s">
        <v>119</v>
      </c>
      <c r="D456" s="144" t="s">
        <v>1689</v>
      </c>
      <c r="E456" s="144" t="s">
        <v>20</v>
      </c>
      <c r="F456" s="144" t="s">
        <v>21</v>
      </c>
      <c r="G456" s="144" t="s">
        <v>22</v>
      </c>
      <c r="H456" s="144" t="s">
        <v>23</v>
      </c>
      <c r="I456" s="144" t="s">
        <v>24</v>
      </c>
      <c r="J456" s="145">
        <v>950</v>
      </c>
      <c r="K456" s="144" t="s">
        <v>120</v>
      </c>
      <c r="L456" s="144" t="s">
        <v>78</v>
      </c>
      <c r="M456" s="144" t="s">
        <v>121</v>
      </c>
      <c r="N456" s="144" t="s">
        <v>122</v>
      </c>
      <c r="O456" s="146">
        <v>44330</v>
      </c>
      <c r="P456" s="146">
        <v>44333</v>
      </c>
      <c r="Q456" s="144" t="s">
        <v>29</v>
      </c>
      <c r="R456" s="20" t="s">
        <v>4055</v>
      </c>
      <c r="S456" s="20" t="s">
        <v>7190</v>
      </c>
    </row>
    <row r="457" spans="1:19" hidden="1" x14ac:dyDescent="0.25">
      <c r="A457" s="144" t="s">
        <v>17</v>
      </c>
      <c r="B457" s="144" t="s">
        <v>18</v>
      </c>
      <c r="C457" s="144" t="s">
        <v>55</v>
      </c>
      <c r="D457" s="144" t="s">
        <v>1689</v>
      </c>
      <c r="E457" s="144" t="s">
        <v>20</v>
      </c>
      <c r="F457" s="144" t="s">
        <v>21</v>
      </c>
      <c r="G457" s="144" t="s">
        <v>22</v>
      </c>
      <c r="H457" s="144" t="s">
        <v>23</v>
      </c>
      <c r="I457" s="144" t="s">
        <v>24</v>
      </c>
      <c r="J457" s="145">
        <v>10808.33</v>
      </c>
      <c r="K457" s="144" t="s">
        <v>219</v>
      </c>
      <c r="L457" s="144" t="s">
        <v>65</v>
      </c>
      <c r="M457" s="144" t="s">
        <v>220</v>
      </c>
      <c r="N457" s="144" t="s">
        <v>221</v>
      </c>
      <c r="O457" s="146">
        <v>44348</v>
      </c>
      <c r="P457" s="146">
        <v>44349</v>
      </c>
      <c r="Q457" s="144" t="s">
        <v>29</v>
      </c>
      <c r="R457" s="20" t="s">
        <v>4055</v>
      </c>
      <c r="S457" s="20" t="s">
        <v>7190</v>
      </c>
    </row>
    <row r="458" spans="1:19" hidden="1" x14ac:dyDescent="0.25">
      <c r="A458" s="144" t="s">
        <v>17</v>
      </c>
      <c r="B458" s="144" t="s">
        <v>18</v>
      </c>
      <c r="C458" s="144" t="s">
        <v>57</v>
      </c>
      <c r="D458" s="144" t="s">
        <v>1689</v>
      </c>
      <c r="E458" s="144" t="s">
        <v>20</v>
      </c>
      <c r="F458" s="144" t="s">
        <v>21</v>
      </c>
      <c r="G458" s="144" t="s">
        <v>22</v>
      </c>
      <c r="H458" s="144" t="s">
        <v>23</v>
      </c>
      <c r="I458" s="144" t="s">
        <v>24</v>
      </c>
      <c r="J458" s="145">
        <v>655.43</v>
      </c>
      <c r="K458" s="144" t="s">
        <v>222</v>
      </c>
      <c r="L458" s="144" t="s">
        <v>26</v>
      </c>
      <c r="M458" s="144" t="s">
        <v>223</v>
      </c>
      <c r="N458" s="144" t="s">
        <v>224</v>
      </c>
      <c r="O458" s="146">
        <v>44438</v>
      </c>
      <c r="P458" s="146">
        <v>44439</v>
      </c>
      <c r="Q458" s="144" t="s">
        <v>29</v>
      </c>
      <c r="R458" s="20" t="s">
        <v>4055</v>
      </c>
      <c r="S458" s="20" t="s">
        <v>7190</v>
      </c>
    </row>
    <row r="459" spans="1:19" hidden="1" x14ac:dyDescent="0.25">
      <c r="A459" s="144" t="s">
        <v>17</v>
      </c>
      <c r="B459" s="144" t="s">
        <v>18</v>
      </c>
      <c r="C459" s="144" t="s">
        <v>30</v>
      </c>
      <c r="D459" s="144" t="s">
        <v>1689</v>
      </c>
      <c r="E459" s="144" t="s">
        <v>20</v>
      </c>
      <c r="F459" s="144" t="s">
        <v>21</v>
      </c>
      <c r="G459" s="144" t="s">
        <v>22</v>
      </c>
      <c r="H459" s="144" t="s">
        <v>23</v>
      </c>
      <c r="I459" s="144" t="s">
        <v>24</v>
      </c>
      <c r="J459" s="145">
        <v>373.98</v>
      </c>
      <c r="K459" s="144" t="s">
        <v>243</v>
      </c>
      <c r="L459" s="144" t="s">
        <v>26</v>
      </c>
      <c r="M459" s="144" t="s">
        <v>244</v>
      </c>
      <c r="N459" s="144" t="s">
        <v>245</v>
      </c>
      <c r="O459" s="146">
        <v>44328</v>
      </c>
      <c r="P459" s="146">
        <v>44329</v>
      </c>
      <c r="Q459" s="144" t="s">
        <v>29</v>
      </c>
      <c r="R459" s="20" t="s">
        <v>4055</v>
      </c>
      <c r="S459" s="20" t="s">
        <v>7190</v>
      </c>
    </row>
    <row r="460" spans="1:19" hidden="1" x14ac:dyDescent="0.25">
      <c r="A460" s="144" t="s">
        <v>17</v>
      </c>
      <c r="B460" s="144" t="s">
        <v>18</v>
      </c>
      <c r="C460" s="144" t="s">
        <v>63</v>
      </c>
      <c r="D460" s="144" t="s">
        <v>1689</v>
      </c>
      <c r="E460" s="144" t="s">
        <v>20</v>
      </c>
      <c r="F460" s="144" t="s">
        <v>21</v>
      </c>
      <c r="G460" s="144" t="s">
        <v>22</v>
      </c>
      <c r="H460" s="144" t="s">
        <v>23</v>
      </c>
      <c r="I460" s="144" t="s">
        <v>24</v>
      </c>
      <c r="J460" s="145">
        <v>1948.32</v>
      </c>
      <c r="K460" s="144" t="s">
        <v>257</v>
      </c>
      <c r="L460" s="144" t="s">
        <v>65</v>
      </c>
      <c r="M460" s="144" t="s">
        <v>66</v>
      </c>
      <c r="N460" s="144" t="s">
        <v>67</v>
      </c>
      <c r="O460" s="146">
        <v>44246</v>
      </c>
      <c r="P460" s="146">
        <v>44249</v>
      </c>
      <c r="Q460" s="144" t="s">
        <v>29</v>
      </c>
      <c r="R460" s="20" t="s">
        <v>4055</v>
      </c>
      <c r="S460" s="20" t="s">
        <v>7190</v>
      </c>
    </row>
    <row r="461" spans="1:19" hidden="1" x14ac:dyDescent="0.25">
      <c r="A461" s="144" t="s">
        <v>17</v>
      </c>
      <c r="B461" s="144" t="s">
        <v>18</v>
      </c>
      <c r="C461" s="144" t="s">
        <v>269</v>
      </c>
      <c r="D461" s="144" t="s">
        <v>1689</v>
      </c>
      <c r="E461" s="144" t="s">
        <v>20</v>
      </c>
      <c r="F461" s="144" t="s">
        <v>21</v>
      </c>
      <c r="G461" s="144" t="s">
        <v>22</v>
      </c>
      <c r="H461" s="144" t="s">
        <v>23</v>
      </c>
      <c r="I461" s="144" t="s">
        <v>24</v>
      </c>
      <c r="J461" s="145">
        <v>2779.14</v>
      </c>
      <c r="K461" s="144" t="s">
        <v>270</v>
      </c>
      <c r="L461" s="144" t="s">
        <v>26</v>
      </c>
      <c r="M461" s="144" t="s">
        <v>271</v>
      </c>
      <c r="N461" s="144" t="s">
        <v>272</v>
      </c>
      <c r="O461" s="146">
        <v>44306</v>
      </c>
      <c r="P461" s="146">
        <v>44307</v>
      </c>
      <c r="Q461" s="144" t="s">
        <v>29</v>
      </c>
      <c r="R461" s="20" t="s">
        <v>4055</v>
      </c>
      <c r="S461" s="20" t="s">
        <v>7190</v>
      </c>
    </row>
    <row r="462" spans="1:19" hidden="1" x14ac:dyDescent="0.25">
      <c r="A462" s="144" t="s">
        <v>17</v>
      </c>
      <c r="B462" s="144" t="s">
        <v>18</v>
      </c>
      <c r="C462" s="144" t="s">
        <v>63</v>
      </c>
      <c r="D462" s="144" t="s">
        <v>1689</v>
      </c>
      <c r="E462" s="144" t="s">
        <v>20</v>
      </c>
      <c r="F462" s="144" t="s">
        <v>21</v>
      </c>
      <c r="G462" s="144" t="s">
        <v>22</v>
      </c>
      <c r="H462" s="144" t="s">
        <v>23</v>
      </c>
      <c r="I462" s="144" t="s">
        <v>24</v>
      </c>
      <c r="J462" s="145">
        <v>1376.6</v>
      </c>
      <c r="K462" s="144" t="s">
        <v>340</v>
      </c>
      <c r="L462" s="144" t="s">
        <v>65</v>
      </c>
      <c r="M462" s="144" t="s">
        <v>66</v>
      </c>
      <c r="N462" s="144" t="s">
        <v>67</v>
      </c>
      <c r="O462" s="146">
        <v>44246</v>
      </c>
      <c r="P462" s="146">
        <v>44249</v>
      </c>
      <c r="Q462" s="144" t="s">
        <v>29</v>
      </c>
      <c r="R462" s="20" t="s">
        <v>4055</v>
      </c>
      <c r="S462" s="20" t="s">
        <v>7190</v>
      </c>
    </row>
    <row r="463" spans="1:19" hidden="1" x14ac:dyDescent="0.25">
      <c r="A463" s="144" t="s">
        <v>17</v>
      </c>
      <c r="B463" s="144" t="s">
        <v>18</v>
      </c>
      <c r="C463" s="144" t="s">
        <v>341</v>
      </c>
      <c r="D463" s="144" t="s">
        <v>1689</v>
      </c>
      <c r="E463" s="144" t="s">
        <v>20</v>
      </c>
      <c r="F463" s="144" t="s">
        <v>21</v>
      </c>
      <c r="G463" s="144" t="s">
        <v>22</v>
      </c>
      <c r="H463" s="144" t="s">
        <v>23</v>
      </c>
      <c r="I463" s="144" t="s">
        <v>24</v>
      </c>
      <c r="J463" s="145">
        <v>500</v>
      </c>
      <c r="K463" s="144" t="s">
        <v>342</v>
      </c>
      <c r="L463" s="144" t="s">
        <v>78</v>
      </c>
      <c r="M463" s="144" t="s">
        <v>343</v>
      </c>
      <c r="N463" s="144" t="s">
        <v>344</v>
      </c>
      <c r="O463" s="146">
        <v>44326</v>
      </c>
      <c r="P463" s="146">
        <v>44327</v>
      </c>
      <c r="Q463" s="144" t="s">
        <v>29</v>
      </c>
      <c r="R463" s="20" t="s">
        <v>4055</v>
      </c>
      <c r="S463" s="20" t="s">
        <v>7190</v>
      </c>
    </row>
    <row r="464" spans="1:19" hidden="1" x14ac:dyDescent="0.25">
      <c r="A464" s="144" t="s">
        <v>17</v>
      </c>
      <c r="B464" s="144" t="s">
        <v>18</v>
      </c>
      <c r="C464" s="144" t="s">
        <v>387</v>
      </c>
      <c r="D464" s="144" t="s">
        <v>1689</v>
      </c>
      <c r="E464" s="144" t="s">
        <v>20</v>
      </c>
      <c r="F464" s="144" t="s">
        <v>21</v>
      </c>
      <c r="G464" s="144" t="s">
        <v>22</v>
      </c>
      <c r="H464" s="144" t="s">
        <v>23</v>
      </c>
      <c r="I464" s="144" t="s">
        <v>24</v>
      </c>
      <c r="J464" s="145">
        <v>2930.73</v>
      </c>
      <c r="K464" s="144" t="s">
        <v>388</v>
      </c>
      <c r="L464" s="144" t="s">
        <v>26</v>
      </c>
      <c r="M464" s="144" t="s">
        <v>389</v>
      </c>
      <c r="N464" s="144" t="s">
        <v>390</v>
      </c>
      <c r="O464" s="146">
        <v>44433</v>
      </c>
      <c r="P464" s="146">
        <v>44434</v>
      </c>
      <c r="Q464" s="144" t="s">
        <v>29</v>
      </c>
      <c r="R464" s="20" t="s">
        <v>4055</v>
      </c>
      <c r="S464" s="20" t="s">
        <v>7190</v>
      </c>
    </row>
    <row r="465" spans="1:19" hidden="1" x14ac:dyDescent="0.25">
      <c r="A465" s="144" t="s">
        <v>17</v>
      </c>
      <c r="B465" s="144" t="s">
        <v>18</v>
      </c>
      <c r="C465" s="144" t="s">
        <v>119</v>
      </c>
      <c r="D465" s="144" t="s">
        <v>1689</v>
      </c>
      <c r="E465" s="144" t="s">
        <v>20</v>
      </c>
      <c r="F465" s="144" t="s">
        <v>21</v>
      </c>
      <c r="G465" s="144" t="s">
        <v>22</v>
      </c>
      <c r="H465" s="144" t="s">
        <v>23</v>
      </c>
      <c r="I465" s="144" t="s">
        <v>24</v>
      </c>
      <c r="J465" s="145">
        <v>242.28</v>
      </c>
      <c r="K465" s="144" t="s">
        <v>422</v>
      </c>
      <c r="L465" s="144" t="s">
        <v>78</v>
      </c>
      <c r="M465" s="144" t="s">
        <v>423</v>
      </c>
      <c r="N465" s="144" t="s">
        <v>424</v>
      </c>
      <c r="O465" s="146">
        <v>44330</v>
      </c>
      <c r="P465" s="146">
        <v>44333</v>
      </c>
      <c r="Q465" s="144" t="s">
        <v>29</v>
      </c>
      <c r="R465" s="20" t="s">
        <v>4055</v>
      </c>
      <c r="S465" s="20" t="s">
        <v>7190</v>
      </c>
    </row>
    <row r="466" spans="1:19" x14ac:dyDescent="0.25">
      <c r="A466" s="144" t="s">
        <v>17</v>
      </c>
      <c r="B466" s="144" t="s">
        <v>18</v>
      </c>
      <c r="C466" s="144" t="s">
        <v>288</v>
      </c>
      <c r="D466" s="144" t="s">
        <v>1689</v>
      </c>
      <c r="E466" s="144" t="s">
        <v>20</v>
      </c>
      <c r="F466" s="144" t="s">
        <v>21</v>
      </c>
      <c r="G466" s="144" t="s">
        <v>22</v>
      </c>
      <c r="H466" s="144" t="s">
        <v>23</v>
      </c>
      <c r="I466" s="144" t="s">
        <v>24</v>
      </c>
      <c r="J466" s="145">
        <v>1751</v>
      </c>
      <c r="K466" s="144" t="s">
        <v>436</v>
      </c>
      <c r="L466" s="144" t="s">
        <v>88</v>
      </c>
      <c r="M466" s="144" t="s">
        <v>437</v>
      </c>
      <c r="N466" s="144" t="s">
        <v>438</v>
      </c>
      <c r="O466" s="146">
        <v>44201</v>
      </c>
      <c r="P466" s="146">
        <v>44202</v>
      </c>
      <c r="Q466" s="144" t="s">
        <v>29</v>
      </c>
      <c r="R466" s="20" t="s">
        <v>4055</v>
      </c>
      <c r="S466" s="20" t="s">
        <v>7190</v>
      </c>
    </row>
    <row r="467" spans="1:19" hidden="1" x14ac:dyDescent="0.25">
      <c r="A467" s="144" t="s">
        <v>17</v>
      </c>
      <c r="B467" s="144" t="s">
        <v>18</v>
      </c>
      <c r="C467" s="144" t="s">
        <v>47</v>
      </c>
      <c r="D467" s="144" t="s">
        <v>1689</v>
      </c>
      <c r="E467" s="144" t="s">
        <v>20</v>
      </c>
      <c r="F467" s="144" t="s">
        <v>21</v>
      </c>
      <c r="G467" s="144" t="s">
        <v>22</v>
      </c>
      <c r="H467" s="144" t="s">
        <v>23</v>
      </c>
      <c r="I467" s="144" t="s">
        <v>24</v>
      </c>
      <c r="J467" s="145">
        <v>2668.58</v>
      </c>
      <c r="K467" s="144" t="s">
        <v>25</v>
      </c>
      <c r="L467" s="144" t="s">
        <v>26</v>
      </c>
      <c r="M467" s="144" t="s">
        <v>451</v>
      </c>
      <c r="N467" s="144" t="s">
        <v>452</v>
      </c>
      <c r="O467" s="146">
        <v>44210</v>
      </c>
      <c r="P467" s="146">
        <v>44211</v>
      </c>
      <c r="Q467" s="144" t="s">
        <v>29</v>
      </c>
      <c r="R467" s="20" t="s">
        <v>4055</v>
      </c>
      <c r="S467" s="20" t="s">
        <v>7190</v>
      </c>
    </row>
    <row r="468" spans="1:19" hidden="1" x14ac:dyDescent="0.25">
      <c r="A468" s="144" t="s">
        <v>17</v>
      </c>
      <c r="B468" s="144" t="s">
        <v>18</v>
      </c>
      <c r="C468" s="144" t="s">
        <v>44</v>
      </c>
      <c r="D468" s="144" t="s">
        <v>1689</v>
      </c>
      <c r="E468" s="144" t="s">
        <v>20</v>
      </c>
      <c r="F468" s="144" t="s">
        <v>21</v>
      </c>
      <c r="G468" s="144" t="s">
        <v>22</v>
      </c>
      <c r="H468" s="144" t="s">
        <v>23</v>
      </c>
      <c r="I468" s="144" t="s">
        <v>24</v>
      </c>
      <c r="J468" s="145">
        <v>267.37</v>
      </c>
      <c r="K468" s="144" t="s">
        <v>483</v>
      </c>
      <c r="L468" s="144" t="s">
        <v>78</v>
      </c>
      <c r="M468" s="144" t="s">
        <v>484</v>
      </c>
      <c r="N468" s="144" t="s">
        <v>485</v>
      </c>
      <c r="O468" s="146">
        <v>44557</v>
      </c>
      <c r="P468" s="146">
        <v>44558</v>
      </c>
      <c r="Q468" s="144" t="s">
        <v>29</v>
      </c>
      <c r="R468" s="20" t="s">
        <v>4055</v>
      </c>
      <c r="S468" s="20" t="s">
        <v>7190</v>
      </c>
    </row>
    <row r="469" spans="1:19" hidden="1" x14ac:dyDescent="0.25">
      <c r="A469" s="144" t="s">
        <v>17</v>
      </c>
      <c r="B469" s="144" t="s">
        <v>18</v>
      </c>
      <c r="C469" s="144" t="s">
        <v>269</v>
      </c>
      <c r="D469" s="144" t="s">
        <v>1689</v>
      </c>
      <c r="E469" s="144" t="s">
        <v>20</v>
      </c>
      <c r="F469" s="144" t="s">
        <v>21</v>
      </c>
      <c r="G469" s="144" t="s">
        <v>22</v>
      </c>
      <c r="H469" s="144" t="s">
        <v>23</v>
      </c>
      <c r="I469" s="144" t="s">
        <v>24</v>
      </c>
      <c r="J469" s="145">
        <v>2777.72</v>
      </c>
      <c r="K469" s="144" t="s">
        <v>524</v>
      </c>
      <c r="L469" s="144" t="s">
        <v>26</v>
      </c>
      <c r="M469" s="144" t="s">
        <v>525</v>
      </c>
      <c r="N469" s="144" t="s">
        <v>526</v>
      </c>
      <c r="O469" s="146">
        <v>44306</v>
      </c>
      <c r="P469" s="146">
        <v>44307</v>
      </c>
      <c r="Q469" s="144" t="s">
        <v>29</v>
      </c>
      <c r="R469" s="20" t="s">
        <v>4055</v>
      </c>
      <c r="S469" s="20" t="s">
        <v>7190</v>
      </c>
    </row>
    <row r="470" spans="1:19" hidden="1" x14ac:dyDescent="0.25">
      <c r="A470" s="144" t="s">
        <v>17</v>
      </c>
      <c r="B470" s="144" t="s">
        <v>18</v>
      </c>
      <c r="C470" s="144" t="s">
        <v>71</v>
      </c>
      <c r="D470" s="144" t="s">
        <v>1689</v>
      </c>
      <c r="E470" s="144" t="s">
        <v>20</v>
      </c>
      <c r="F470" s="144" t="s">
        <v>21</v>
      </c>
      <c r="G470" s="144" t="s">
        <v>22</v>
      </c>
      <c r="H470" s="144" t="s">
        <v>23</v>
      </c>
      <c r="I470" s="144" t="s">
        <v>24</v>
      </c>
      <c r="J470" s="145">
        <v>314.58</v>
      </c>
      <c r="K470" s="144" t="s">
        <v>539</v>
      </c>
      <c r="L470" s="144" t="s">
        <v>26</v>
      </c>
      <c r="M470" s="144" t="s">
        <v>540</v>
      </c>
      <c r="N470" s="144" t="s">
        <v>541</v>
      </c>
      <c r="O470" s="146">
        <v>44314</v>
      </c>
      <c r="P470" s="146">
        <v>44315</v>
      </c>
      <c r="Q470" s="144" t="s">
        <v>29</v>
      </c>
      <c r="R470" s="20" t="s">
        <v>4055</v>
      </c>
      <c r="S470" s="20" t="s">
        <v>7190</v>
      </c>
    </row>
    <row r="471" spans="1:19" hidden="1" x14ac:dyDescent="0.25">
      <c r="A471" s="144" t="s">
        <v>17</v>
      </c>
      <c r="B471" s="144" t="s">
        <v>18</v>
      </c>
      <c r="C471" s="144" t="s">
        <v>75</v>
      </c>
      <c r="D471" s="144" t="s">
        <v>1689</v>
      </c>
      <c r="E471" s="144" t="s">
        <v>20</v>
      </c>
      <c r="F471" s="144" t="s">
        <v>21</v>
      </c>
      <c r="G471" s="144" t="s">
        <v>22</v>
      </c>
      <c r="H471" s="144" t="s">
        <v>23</v>
      </c>
      <c r="I471" s="144" t="s">
        <v>24</v>
      </c>
      <c r="J471" s="145">
        <v>509.12</v>
      </c>
      <c r="K471" s="144" t="s">
        <v>574</v>
      </c>
      <c r="L471" s="144" t="s">
        <v>78</v>
      </c>
      <c r="M471" s="144" t="s">
        <v>79</v>
      </c>
      <c r="N471" s="144" t="s">
        <v>80</v>
      </c>
      <c r="O471" s="146">
        <v>44391</v>
      </c>
      <c r="P471" s="146">
        <v>44392</v>
      </c>
      <c r="Q471" s="144" t="s">
        <v>29</v>
      </c>
      <c r="R471" s="20" t="s">
        <v>4055</v>
      </c>
      <c r="S471" s="20" t="s">
        <v>7190</v>
      </c>
    </row>
    <row r="472" spans="1:19" hidden="1" x14ac:dyDescent="0.25">
      <c r="A472" s="144" t="s">
        <v>17</v>
      </c>
      <c r="B472" s="144" t="s">
        <v>18</v>
      </c>
      <c r="C472" s="144" t="s">
        <v>427</v>
      </c>
      <c r="D472" s="144" t="s">
        <v>1689</v>
      </c>
      <c r="E472" s="144" t="s">
        <v>20</v>
      </c>
      <c r="F472" s="144" t="s">
        <v>21</v>
      </c>
      <c r="G472" s="144" t="s">
        <v>22</v>
      </c>
      <c r="H472" s="144" t="s">
        <v>23</v>
      </c>
      <c r="I472" s="144" t="s">
        <v>24</v>
      </c>
      <c r="J472" s="145">
        <v>2729.57</v>
      </c>
      <c r="K472" s="144" t="s">
        <v>668</v>
      </c>
      <c r="L472" s="144" t="s">
        <v>26</v>
      </c>
      <c r="M472" s="144" t="s">
        <v>669</v>
      </c>
      <c r="N472" s="144" t="s">
        <v>670</v>
      </c>
      <c r="O472" s="146">
        <v>44543</v>
      </c>
      <c r="P472" s="146">
        <v>44544</v>
      </c>
      <c r="Q472" s="144" t="s">
        <v>29</v>
      </c>
      <c r="R472" s="20" t="s">
        <v>4055</v>
      </c>
      <c r="S472" s="20" t="s">
        <v>7190</v>
      </c>
    </row>
    <row r="473" spans="1:19" hidden="1" x14ac:dyDescent="0.25">
      <c r="A473" s="144" t="s">
        <v>17</v>
      </c>
      <c r="B473" s="144" t="s">
        <v>18</v>
      </c>
      <c r="C473" s="144" t="s">
        <v>63</v>
      </c>
      <c r="D473" s="144" t="s">
        <v>1689</v>
      </c>
      <c r="E473" s="144" t="s">
        <v>20</v>
      </c>
      <c r="F473" s="144" t="s">
        <v>21</v>
      </c>
      <c r="G473" s="144" t="s">
        <v>22</v>
      </c>
      <c r="H473" s="144" t="s">
        <v>23</v>
      </c>
      <c r="I473" s="144" t="s">
        <v>24</v>
      </c>
      <c r="J473" s="145">
        <v>5882.09</v>
      </c>
      <c r="K473" s="144" t="s">
        <v>671</v>
      </c>
      <c r="L473" s="144" t="s">
        <v>65</v>
      </c>
      <c r="M473" s="144" t="s">
        <v>66</v>
      </c>
      <c r="N473" s="144" t="s">
        <v>67</v>
      </c>
      <c r="O473" s="146">
        <v>44246</v>
      </c>
      <c r="P473" s="146">
        <v>44249</v>
      </c>
      <c r="Q473" s="144" t="s">
        <v>29</v>
      </c>
      <c r="R473" s="20" t="s">
        <v>4055</v>
      </c>
      <c r="S473" s="20" t="s">
        <v>7190</v>
      </c>
    </row>
    <row r="474" spans="1:19" hidden="1" x14ac:dyDescent="0.25">
      <c r="A474" s="144" t="s">
        <v>17</v>
      </c>
      <c r="B474" s="144" t="s">
        <v>18</v>
      </c>
      <c r="C474" s="144" t="s">
        <v>680</v>
      </c>
      <c r="D474" s="144" t="s">
        <v>1689</v>
      </c>
      <c r="E474" s="144" t="s">
        <v>20</v>
      </c>
      <c r="F474" s="144" t="s">
        <v>21</v>
      </c>
      <c r="G474" s="144" t="s">
        <v>22</v>
      </c>
      <c r="H474" s="144" t="s">
        <v>23</v>
      </c>
      <c r="I474" s="144" t="s">
        <v>24</v>
      </c>
      <c r="J474" s="145">
        <v>110.21</v>
      </c>
      <c r="K474" s="144" t="s">
        <v>681</v>
      </c>
      <c r="L474" s="144" t="s">
        <v>26</v>
      </c>
      <c r="M474" s="144" t="s">
        <v>682</v>
      </c>
      <c r="N474" s="144" t="s">
        <v>683</v>
      </c>
      <c r="O474" s="146">
        <v>44257</v>
      </c>
      <c r="P474" s="146">
        <v>44258</v>
      </c>
      <c r="Q474" s="144" t="s">
        <v>29</v>
      </c>
      <c r="R474" s="20" t="s">
        <v>4055</v>
      </c>
      <c r="S474" s="20" t="s">
        <v>7190</v>
      </c>
    </row>
    <row r="475" spans="1:19" hidden="1" x14ac:dyDescent="0.25">
      <c r="A475" s="144" t="s">
        <v>17</v>
      </c>
      <c r="B475" s="144" t="s">
        <v>18</v>
      </c>
      <c r="C475" s="144" t="s">
        <v>108</v>
      </c>
      <c r="D475" s="144" t="s">
        <v>1689</v>
      </c>
      <c r="E475" s="144" t="s">
        <v>20</v>
      </c>
      <c r="F475" s="144" t="s">
        <v>21</v>
      </c>
      <c r="G475" s="144" t="s">
        <v>22</v>
      </c>
      <c r="H475" s="144" t="s">
        <v>23</v>
      </c>
      <c r="I475" s="144" t="s">
        <v>24</v>
      </c>
      <c r="J475" s="145">
        <v>2553.02</v>
      </c>
      <c r="K475" s="144" t="s">
        <v>751</v>
      </c>
      <c r="L475" s="144" t="s">
        <v>26</v>
      </c>
      <c r="M475" s="144" t="s">
        <v>752</v>
      </c>
      <c r="N475" s="144" t="s">
        <v>753</v>
      </c>
      <c r="O475" s="146">
        <v>44467</v>
      </c>
      <c r="P475" s="146">
        <v>44468</v>
      </c>
      <c r="Q475" s="144" t="s">
        <v>29</v>
      </c>
      <c r="R475" s="20" t="s">
        <v>4055</v>
      </c>
      <c r="S475" s="20" t="s">
        <v>7190</v>
      </c>
    </row>
    <row r="476" spans="1:19" hidden="1" x14ac:dyDescent="0.25">
      <c r="A476" s="144" t="s">
        <v>17</v>
      </c>
      <c r="B476" s="144" t="s">
        <v>18</v>
      </c>
      <c r="C476" s="144" t="s">
        <v>215</v>
      </c>
      <c r="D476" s="144" t="s">
        <v>1689</v>
      </c>
      <c r="E476" s="144" t="s">
        <v>20</v>
      </c>
      <c r="F476" s="144" t="s">
        <v>21</v>
      </c>
      <c r="G476" s="144" t="s">
        <v>22</v>
      </c>
      <c r="H476" s="144" t="s">
        <v>23</v>
      </c>
      <c r="I476" s="144" t="s">
        <v>24</v>
      </c>
      <c r="J476" s="145">
        <v>7248.88</v>
      </c>
      <c r="K476" s="144" t="s">
        <v>786</v>
      </c>
      <c r="L476" s="144" t="s">
        <v>26</v>
      </c>
      <c r="M476" s="144" t="s">
        <v>787</v>
      </c>
      <c r="N476" s="144" t="s">
        <v>788</v>
      </c>
      <c r="O476" s="146">
        <v>44532</v>
      </c>
      <c r="P476" s="146">
        <v>44533</v>
      </c>
      <c r="Q476" s="144" t="s">
        <v>29</v>
      </c>
      <c r="R476" s="20" t="s">
        <v>4055</v>
      </c>
      <c r="S476" s="20" t="s">
        <v>7190</v>
      </c>
    </row>
    <row r="477" spans="1:19" hidden="1" x14ac:dyDescent="0.25">
      <c r="A477" s="144" t="s">
        <v>456</v>
      </c>
      <c r="B477" s="144" t="s">
        <v>20</v>
      </c>
      <c r="C477" s="144" t="s">
        <v>791</v>
      </c>
      <c r="D477" s="144" t="s">
        <v>1689</v>
      </c>
      <c r="E477" s="144" t="s">
        <v>20</v>
      </c>
      <c r="F477" s="144" t="s">
        <v>21</v>
      </c>
      <c r="G477" s="144" t="s">
        <v>22</v>
      </c>
      <c r="H477" s="144" t="s">
        <v>23</v>
      </c>
      <c r="I477" s="144" t="s">
        <v>24</v>
      </c>
      <c r="J477" s="145">
        <v>-3590.5</v>
      </c>
      <c r="K477" s="144" t="s">
        <v>792</v>
      </c>
      <c r="L477" s="144" t="s">
        <v>24</v>
      </c>
      <c r="M477" s="144" t="s">
        <v>27</v>
      </c>
      <c r="N477" s="144" t="s">
        <v>793</v>
      </c>
      <c r="O477" s="146">
        <v>44286</v>
      </c>
      <c r="P477" s="146">
        <v>44261</v>
      </c>
      <c r="Q477" s="144" t="s">
        <v>29</v>
      </c>
      <c r="R477" s="20" t="s">
        <v>4055</v>
      </c>
      <c r="S477" s="20" t="s">
        <v>7190</v>
      </c>
    </row>
    <row r="478" spans="1:19" hidden="1" x14ac:dyDescent="0.25">
      <c r="A478" s="144" t="s">
        <v>17</v>
      </c>
      <c r="B478" s="144" t="s">
        <v>18</v>
      </c>
      <c r="C478" s="144" t="s">
        <v>30</v>
      </c>
      <c r="D478" s="144" t="s">
        <v>1689</v>
      </c>
      <c r="E478" s="144" t="s">
        <v>20</v>
      </c>
      <c r="F478" s="144" t="s">
        <v>21</v>
      </c>
      <c r="G478" s="144" t="s">
        <v>22</v>
      </c>
      <c r="H478" s="144" t="s">
        <v>23</v>
      </c>
      <c r="I478" s="144" t="s">
        <v>24</v>
      </c>
      <c r="J478" s="145">
        <v>465.88</v>
      </c>
      <c r="K478" s="144" t="s">
        <v>847</v>
      </c>
      <c r="L478" s="144" t="s">
        <v>26</v>
      </c>
      <c r="M478" s="144" t="s">
        <v>848</v>
      </c>
      <c r="N478" s="144" t="s">
        <v>849</v>
      </c>
      <c r="O478" s="146">
        <v>44328</v>
      </c>
      <c r="P478" s="146">
        <v>44329</v>
      </c>
      <c r="Q478" s="144" t="s">
        <v>29</v>
      </c>
      <c r="R478" s="20" t="s">
        <v>4055</v>
      </c>
      <c r="S478" s="20" t="s">
        <v>7190</v>
      </c>
    </row>
    <row r="479" spans="1:19" hidden="1" x14ac:dyDescent="0.25">
      <c r="A479" s="144" t="s">
        <v>17</v>
      </c>
      <c r="B479" s="144" t="s">
        <v>18</v>
      </c>
      <c r="C479" s="144" t="s">
        <v>197</v>
      </c>
      <c r="D479" s="144" t="s">
        <v>1689</v>
      </c>
      <c r="E479" s="144" t="s">
        <v>20</v>
      </c>
      <c r="F479" s="144" t="s">
        <v>21</v>
      </c>
      <c r="G479" s="144" t="s">
        <v>22</v>
      </c>
      <c r="H479" s="144" t="s">
        <v>23</v>
      </c>
      <c r="I479" s="144" t="s">
        <v>24</v>
      </c>
      <c r="J479" s="145">
        <v>690</v>
      </c>
      <c r="K479" s="144" t="s">
        <v>855</v>
      </c>
      <c r="L479" s="144" t="s">
        <v>98</v>
      </c>
      <c r="M479" s="144" t="s">
        <v>858</v>
      </c>
      <c r="N479" s="144" t="s">
        <v>859</v>
      </c>
      <c r="O479" s="146">
        <v>44440</v>
      </c>
      <c r="P479" s="146">
        <v>44441</v>
      </c>
      <c r="Q479" s="144" t="s">
        <v>29</v>
      </c>
      <c r="R479" s="20" t="s">
        <v>4055</v>
      </c>
      <c r="S479" s="20" t="s">
        <v>7190</v>
      </c>
    </row>
    <row r="480" spans="1:19" hidden="1" x14ac:dyDescent="0.25">
      <c r="A480" s="144" t="s">
        <v>456</v>
      </c>
      <c r="B480" s="144" t="s">
        <v>20</v>
      </c>
      <c r="C480" s="144" t="s">
        <v>904</v>
      </c>
      <c r="D480" s="144" t="s">
        <v>1720</v>
      </c>
      <c r="E480" s="144" t="s">
        <v>20</v>
      </c>
      <c r="F480" s="144" t="s">
        <v>31</v>
      </c>
      <c r="G480" s="144" t="s">
        <v>22</v>
      </c>
      <c r="H480" s="144" t="s">
        <v>23</v>
      </c>
      <c r="I480" s="144" t="s">
        <v>24</v>
      </c>
      <c r="J480" s="145">
        <v>-561</v>
      </c>
      <c r="K480" s="144" t="s">
        <v>806</v>
      </c>
      <c r="L480" s="144" t="s">
        <v>24</v>
      </c>
      <c r="M480" s="144" t="s">
        <v>905</v>
      </c>
      <c r="N480" s="144" t="s">
        <v>906</v>
      </c>
      <c r="O480" s="146">
        <v>44347</v>
      </c>
      <c r="P480" s="146">
        <v>44322</v>
      </c>
      <c r="Q480" s="144" t="s">
        <v>29</v>
      </c>
      <c r="R480" s="20" t="s">
        <v>4585</v>
      </c>
      <c r="S480" s="20" t="s">
        <v>7190</v>
      </c>
    </row>
    <row r="481" spans="1:19" hidden="1" x14ac:dyDescent="0.25">
      <c r="A481" s="144" t="s">
        <v>456</v>
      </c>
      <c r="B481" s="144" t="s">
        <v>20</v>
      </c>
      <c r="C481" s="144" t="s">
        <v>904</v>
      </c>
      <c r="D481" s="144" t="s">
        <v>1720</v>
      </c>
      <c r="E481" s="144" t="s">
        <v>20</v>
      </c>
      <c r="F481" s="144" t="s">
        <v>31</v>
      </c>
      <c r="G481" s="144" t="s">
        <v>22</v>
      </c>
      <c r="H481" s="144" t="s">
        <v>23</v>
      </c>
      <c r="I481" s="144" t="s">
        <v>24</v>
      </c>
      <c r="J481" s="145">
        <v>-125</v>
      </c>
      <c r="K481" s="144" t="s">
        <v>806</v>
      </c>
      <c r="L481" s="144" t="s">
        <v>24</v>
      </c>
      <c r="M481" s="144" t="s">
        <v>905</v>
      </c>
      <c r="N481" s="144" t="s">
        <v>906</v>
      </c>
      <c r="O481" s="146">
        <v>44347</v>
      </c>
      <c r="P481" s="146">
        <v>44322</v>
      </c>
      <c r="Q481" s="144" t="s">
        <v>29</v>
      </c>
      <c r="R481" s="20" t="s">
        <v>4585</v>
      </c>
      <c r="S481" s="20" t="s">
        <v>7190</v>
      </c>
    </row>
    <row r="482" spans="1:19" hidden="1" x14ac:dyDescent="0.25">
      <c r="A482" s="144" t="s">
        <v>456</v>
      </c>
      <c r="B482" s="144" t="s">
        <v>20</v>
      </c>
      <c r="C482" s="144" t="s">
        <v>904</v>
      </c>
      <c r="D482" s="144" t="s">
        <v>1720</v>
      </c>
      <c r="E482" s="144" t="s">
        <v>20</v>
      </c>
      <c r="F482" s="144" t="s">
        <v>31</v>
      </c>
      <c r="G482" s="144" t="s">
        <v>22</v>
      </c>
      <c r="H482" s="144" t="s">
        <v>23</v>
      </c>
      <c r="I482" s="144" t="s">
        <v>24</v>
      </c>
      <c r="J482" s="145">
        <v>-264</v>
      </c>
      <c r="K482" s="144" t="s">
        <v>806</v>
      </c>
      <c r="L482" s="144" t="s">
        <v>24</v>
      </c>
      <c r="M482" s="144" t="s">
        <v>905</v>
      </c>
      <c r="N482" s="144" t="s">
        <v>906</v>
      </c>
      <c r="O482" s="146">
        <v>44347</v>
      </c>
      <c r="P482" s="146">
        <v>44322</v>
      </c>
      <c r="Q482" s="144" t="s">
        <v>29</v>
      </c>
      <c r="R482" s="20" t="s">
        <v>4585</v>
      </c>
      <c r="S482" s="20" t="s">
        <v>7190</v>
      </c>
    </row>
    <row r="483" spans="1:19" hidden="1" x14ac:dyDescent="0.25">
      <c r="A483" s="144" t="s">
        <v>456</v>
      </c>
      <c r="B483" s="144" t="s">
        <v>20</v>
      </c>
      <c r="C483" s="144" t="s">
        <v>904</v>
      </c>
      <c r="D483" s="144" t="s">
        <v>1720</v>
      </c>
      <c r="E483" s="144" t="s">
        <v>20</v>
      </c>
      <c r="F483" s="144" t="s">
        <v>31</v>
      </c>
      <c r="G483" s="144" t="s">
        <v>22</v>
      </c>
      <c r="H483" s="144" t="s">
        <v>23</v>
      </c>
      <c r="I483" s="144" t="s">
        <v>24</v>
      </c>
      <c r="J483" s="145">
        <v>-3463.75</v>
      </c>
      <c r="K483" s="144" t="s">
        <v>806</v>
      </c>
      <c r="L483" s="144" t="s">
        <v>24</v>
      </c>
      <c r="M483" s="144" t="s">
        <v>689</v>
      </c>
      <c r="N483" s="144" t="s">
        <v>906</v>
      </c>
      <c r="O483" s="146">
        <v>44347</v>
      </c>
      <c r="P483" s="146">
        <v>44322</v>
      </c>
      <c r="Q483" s="144" t="s">
        <v>29</v>
      </c>
      <c r="R483" s="20" t="s">
        <v>4585</v>
      </c>
      <c r="S483" s="20" t="s">
        <v>7190</v>
      </c>
    </row>
    <row r="484" spans="1:19" hidden="1" x14ac:dyDescent="0.25">
      <c r="A484" s="144" t="s">
        <v>456</v>
      </c>
      <c r="B484" s="144" t="s">
        <v>20</v>
      </c>
      <c r="C484" s="144" t="s">
        <v>904</v>
      </c>
      <c r="D484" s="144" t="s">
        <v>1720</v>
      </c>
      <c r="E484" s="144" t="s">
        <v>20</v>
      </c>
      <c r="F484" s="144" t="s">
        <v>31</v>
      </c>
      <c r="G484" s="144" t="s">
        <v>22</v>
      </c>
      <c r="H484" s="144" t="s">
        <v>23</v>
      </c>
      <c r="I484" s="144" t="s">
        <v>24</v>
      </c>
      <c r="J484" s="145">
        <v>-3612.5</v>
      </c>
      <c r="K484" s="144" t="s">
        <v>806</v>
      </c>
      <c r="L484" s="144" t="s">
        <v>24</v>
      </c>
      <c r="M484" s="144" t="s">
        <v>908</v>
      </c>
      <c r="N484" s="144" t="s">
        <v>906</v>
      </c>
      <c r="O484" s="146">
        <v>44347</v>
      </c>
      <c r="P484" s="146">
        <v>44322</v>
      </c>
      <c r="Q484" s="144" t="s">
        <v>29</v>
      </c>
      <c r="R484" s="20" t="s">
        <v>4585</v>
      </c>
      <c r="S484" s="20" t="s">
        <v>7190</v>
      </c>
    </row>
    <row r="485" spans="1:19" hidden="1" x14ac:dyDescent="0.25">
      <c r="A485" s="144" t="s">
        <v>456</v>
      </c>
      <c r="B485" s="144" t="s">
        <v>20</v>
      </c>
      <c r="C485" s="144" t="s">
        <v>904</v>
      </c>
      <c r="D485" s="144" t="s">
        <v>1720</v>
      </c>
      <c r="E485" s="144" t="s">
        <v>20</v>
      </c>
      <c r="F485" s="144" t="s">
        <v>31</v>
      </c>
      <c r="G485" s="144" t="s">
        <v>22</v>
      </c>
      <c r="H485" s="144" t="s">
        <v>23</v>
      </c>
      <c r="I485" s="144" t="s">
        <v>24</v>
      </c>
      <c r="J485" s="145">
        <v>-3485</v>
      </c>
      <c r="K485" s="144" t="s">
        <v>806</v>
      </c>
      <c r="L485" s="144" t="s">
        <v>24</v>
      </c>
      <c r="M485" s="144" t="s">
        <v>909</v>
      </c>
      <c r="N485" s="144" t="s">
        <v>906</v>
      </c>
      <c r="O485" s="146">
        <v>44347</v>
      </c>
      <c r="P485" s="146">
        <v>44322</v>
      </c>
      <c r="Q485" s="144" t="s">
        <v>29</v>
      </c>
      <c r="R485" s="20" t="s">
        <v>4585</v>
      </c>
      <c r="S485" s="20" t="s">
        <v>7190</v>
      </c>
    </row>
    <row r="486" spans="1:19" hidden="1" x14ac:dyDescent="0.25">
      <c r="A486" s="144" t="s">
        <v>17</v>
      </c>
      <c r="B486" s="144" t="s">
        <v>18</v>
      </c>
      <c r="C486" s="144" t="s">
        <v>269</v>
      </c>
      <c r="D486" s="144" t="s">
        <v>1689</v>
      </c>
      <c r="E486" s="144" t="s">
        <v>20</v>
      </c>
      <c r="F486" s="144" t="s">
        <v>21</v>
      </c>
      <c r="G486" s="144" t="s">
        <v>22</v>
      </c>
      <c r="H486" s="144" t="s">
        <v>23</v>
      </c>
      <c r="I486" s="144" t="s">
        <v>24</v>
      </c>
      <c r="J486" s="145">
        <v>2732.78</v>
      </c>
      <c r="K486" s="144" t="s">
        <v>923</v>
      </c>
      <c r="L486" s="144" t="s">
        <v>26</v>
      </c>
      <c r="M486" s="144" t="s">
        <v>924</v>
      </c>
      <c r="N486" s="144" t="s">
        <v>925</v>
      </c>
      <c r="O486" s="146">
        <v>44306</v>
      </c>
      <c r="P486" s="146">
        <v>44307</v>
      </c>
      <c r="Q486" s="144" t="s">
        <v>29</v>
      </c>
      <c r="R486" s="20" t="s">
        <v>4055</v>
      </c>
      <c r="S486" s="20" t="s">
        <v>7190</v>
      </c>
    </row>
    <row r="487" spans="1:19" hidden="1" x14ac:dyDescent="0.25">
      <c r="A487" s="144" t="s">
        <v>17</v>
      </c>
      <c r="B487" s="144" t="s">
        <v>18</v>
      </c>
      <c r="C487" s="144" t="s">
        <v>980</v>
      </c>
      <c r="D487" s="144" t="s">
        <v>1689</v>
      </c>
      <c r="E487" s="144" t="s">
        <v>20</v>
      </c>
      <c r="F487" s="144" t="s">
        <v>21</v>
      </c>
      <c r="G487" s="144" t="s">
        <v>22</v>
      </c>
      <c r="H487" s="144" t="s">
        <v>23</v>
      </c>
      <c r="I487" s="144" t="s">
        <v>24</v>
      </c>
      <c r="J487" s="145">
        <v>2174.0700000000002</v>
      </c>
      <c r="K487" s="144" t="s">
        <v>981</v>
      </c>
      <c r="L487" s="144" t="s">
        <v>78</v>
      </c>
      <c r="M487" s="144" t="s">
        <v>982</v>
      </c>
      <c r="N487" s="144" t="s">
        <v>983</v>
      </c>
      <c r="O487" s="146">
        <v>44250</v>
      </c>
      <c r="P487" s="146">
        <v>44251</v>
      </c>
      <c r="Q487" s="144" t="s">
        <v>29</v>
      </c>
      <c r="R487" s="20" t="s">
        <v>4055</v>
      </c>
      <c r="S487" s="20" t="s">
        <v>7190</v>
      </c>
    </row>
    <row r="488" spans="1:19" hidden="1" x14ac:dyDescent="0.25">
      <c r="A488" s="144" t="s">
        <v>17</v>
      </c>
      <c r="B488" s="144" t="s">
        <v>18</v>
      </c>
      <c r="C488" s="144" t="s">
        <v>754</v>
      </c>
      <c r="D488" s="144" t="s">
        <v>1689</v>
      </c>
      <c r="E488" s="144" t="s">
        <v>20</v>
      </c>
      <c r="F488" s="144" t="s">
        <v>21</v>
      </c>
      <c r="G488" s="144" t="s">
        <v>22</v>
      </c>
      <c r="H488" s="144" t="s">
        <v>23</v>
      </c>
      <c r="I488" s="144" t="s">
        <v>24</v>
      </c>
      <c r="J488" s="145">
        <v>2597.96</v>
      </c>
      <c r="K488" s="144" t="s">
        <v>987</v>
      </c>
      <c r="L488" s="144" t="s">
        <v>26</v>
      </c>
      <c r="M488" s="144" t="s">
        <v>988</v>
      </c>
      <c r="N488" s="144" t="s">
        <v>989</v>
      </c>
      <c r="O488" s="146">
        <v>44267</v>
      </c>
      <c r="P488" s="146">
        <v>44270</v>
      </c>
      <c r="Q488" s="144" t="s">
        <v>29</v>
      </c>
      <c r="R488" s="20" t="s">
        <v>4055</v>
      </c>
      <c r="S488" s="20" t="s">
        <v>7190</v>
      </c>
    </row>
    <row r="489" spans="1:19" hidden="1" x14ac:dyDescent="0.25">
      <c r="A489" s="144" t="s">
        <v>1051</v>
      </c>
      <c r="B489" s="144" t="s">
        <v>49</v>
      </c>
      <c r="C489" s="144" t="s">
        <v>1052</v>
      </c>
      <c r="D489" s="144" t="s">
        <v>1689</v>
      </c>
      <c r="E489" s="144" t="s">
        <v>20</v>
      </c>
      <c r="F489" s="144" t="s">
        <v>21</v>
      </c>
      <c r="G489" s="144" t="s">
        <v>22</v>
      </c>
      <c r="H489" s="144" t="s">
        <v>23</v>
      </c>
      <c r="I489" s="144" t="s">
        <v>24</v>
      </c>
      <c r="J489" s="145">
        <v>58.57</v>
      </c>
      <c r="K489" s="144" t="s">
        <v>1053</v>
      </c>
      <c r="L489" s="144" t="s">
        <v>24</v>
      </c>
      <c r="M489" s="144" t="s">
        <v>1054</v>
      </c>
      <c r="N489" s="144" t="s">
        <v>1052</v>
      </c>
      <c r="O489" s="146">
        <v>44561</v>
      </c>
      <c r="P489" s="146">
        <v>44564</v>
      </c>
      <c r="Q489" s="144" t="s">
        <v>29</v>
      </c>
      <c r="R489" s="20" t="s">
        <v>4055</v>
      </c>
      <c r="S489" s="20" t="s">
        <v>7190</v>
      </c>
    </row>
    <row r="490" spans="1:19" hidden="1" x14ac:dyDescent="0.25">
      <c r="A490" s="144" t="s">
        <v>17</v>
      </c>
      <c r="B490" s="144" t="s">
        <v>18</v>
      </c>
      <c r="C490" s="144" t="s">
        <v>496</v>
      </c>
      <c r="D490" s="144" t="s">
        <v>1689</v>
      </c>
      <c r="E490" s="144" t="s">
        <v>20</v>
      </c>
      <c r="F490" s="144" t="s">
        <v>21</v>
      </c>
      <c r="G490" s="144" t="s">
        <v>22</v>
      </c>
      <c r="H490" s="144" t="s">
        <v>23</v>
      </c>
      <c r="I490" s="144" t="s">
        <v>24</v>
      </c>
      <c r="J490" s="145">
        <v>950</v>
      </c>
      <c r="K490" s="144" t="s">
        <v>1077</v>
      </c>
      <c r="L490" s="144" t="s">
        <v>78</v>
      </c>
      <c r="M490" s="144" t="s">
        <v>1078</v>
      </c>
      <c r="N490" s="144" t="s">
        <v>1079</v>
      </c>
      <c r="O490" s="146">
        <v>44425</v>
      </c>
      <c r="P490" s="146">
        <v>44425</v>
      </c>
      <c r="Q490" s="144" t="s">
        <v>29</v>
      </c>
      <c r="R490" s="20" t="s">
        <v>4055</v>
      </c>
      <c r="S490" s="20" t="s">
        <v>7190</v>
      </c>
    </row>
    <row r="491" spans="1:19" hidden="1" x14ac:dyDescent="0.25">
      <c r="A491" s="144" t="s">
        <v>17</v>
      </c>
      <c r="B491" s="144" t="s">
        <v>18</v>
      </c>
      <c r="C491" s="144" t="s">
        <v>376</v>
      </c>
      <c r="D491" s="144" t="s">
        <v>1689</v>
      </c>
      <c r="E491" s="144" t="s">
        <v>20</v>
      </c>
      <c r="F491" s="144" t="s">
        <v>21</v>
      </c>
      <c r="G491" s="144" t="s">
        <v>22</v>
      </c>
      <c r="H491" s="144" t="s">
        <v>23</v>
      </c>
      <c r="I491" s="144" t="s">
        <v>24</v>
      </c>
      <c r="J491" s="145">
        <v>2777.72</v>
      </c>
      <c r="K491" s="144" t="s">
        <v>1143</v>
      </c>
      <c r="L491" s="144" t="s">
        <v>26</v>
      </c>
      <c r="M491" s="144" t="s">
        <v>1144</v>
      </c>
      <c r="N491" s="144" t="s">
        <v>1145</v>
      </c>
      <c r="O491" s="146">
        <v>44421</v>
      </c>
      <c r="P491" s="146">
        <v>44424</v>
      </c>
      <c r="Q491" s="144" t="s">
        <v>29</v>
      </c>
      <c r="R491" s="20" t="s">
        <v>4055</v>
      </c>
      <c r="S491" s="20" t="s">
        <v>7190</v>
      </c>
    </row>
    <row r="492" spans="1:19" hidden="1" x14ac:dyDescent="0.25">
      <c r="A492" s="144" t="s">
        <v>17</v>
      </c>
      <c r="B492" s="144" t="s">
        <v>18</v>
      </c>
      <c r="C492" s="144" t="s">
        <v>629</v>
      </c>
      <c r="D492" s="144" t="s">
        <v>1689</v>
      </c>
      <c r="E492" s="144" t="s">
        <v>20</v>
      </c>
      <c r="F492" s="144" t="s">
        <v>21</v>
      </c>
      <c r="G492" s="144" t="s">
        <v>22</v>
      </c>
      <c r="H492" s="144" t="s">
        <v>23</v>
      </c>
      <c r="I492" s="144" t="s">
        <v>24</v>
      </c>
      <c r="J492" s="145">
        <v>508.9</v>
      </c>
      <c r="K492" s="144" t="s">
        <v>1147</v>
      </c>
      <c r="L492" s="144" t="s">
        <v>26</v>
      </c>
      <c r="M492" s="144" t="s">
        <v>643</v>
      </c>
      <c r="N492" s="144" t="s">
        <v>644</v>
      </c>
      <c r="O492" s="146">
        <v>44287</v>
      </c>
      <c r="P492" s="146">
        <v>44287</v>
      </c>
      <c r="Q492" s="144" t="s">
        <v>29</v>
      </c>
      <c r="R492" s="20" t="s">
        <v>4055</v>
      </c>
      <c r="S492" s="20" t="s">
        <v>7190</v>
      </c>
    </row>
    <row r="493" spans="1:19" hidden="1" x14ac:dyDescent="0.25">
      <c r="A493" s="144" t="s">
        <v>17</v>
      </c>
      <c r="B493" s="144" t="s">
        <v>18</v>
      </c>
      <c r="C493" s="144" t="s">
        <v>629</v>
      </c>
      <c r="D493" s="144" t="s">
        <v>1689</v>
      </c>
      <c r="E493" s="144" t="s">
        <v>20</v>
      </c>
      <c r="F493" s="144" t="s">
        <v>21</v>
      </c>
      <c r="G493" s="144" t="s">
        <v>22</v>
      </c>
      <c r="H493" s="144" t="s">
        <v>23</v>
      </c>
      <c r="I493" s="144" t="s">
        <v>24</v>
      </c>
      <c r="J493" s="145">
        <v>950</v>
      </c>
      <c r="K493" s="144" t="s">
        <v>120</v>
      </c>
      <c r="L493" s="144" t="s">
        <v>78</v>
      </c>
      <c r="M493" s="144" t="s">
        <v>1148</v>
      </c>
      <c r="N493" s="144" t="s">
        <v>1149</v>
      </c>
      <c r="O493" s="146">
        <v>44287</v>
      </c>
      <c r="P493" s="146">
        <v>44287</v>
      </c>
      <c r="Q493" s="144" t="s">
        <v>29</v>
      </c>
      <c r="R493" s="20" t="s">
        <v>4055</v>
      </c>
      <c r="S493" s="20" t="s">
        <v>7190</v>
      </c>
    </row>
    <row r="494" spans="1:19" hidden="1" x14ac:dyDescent="0.25">
      <c r="A494" s="144" t="s">
        <v>17</v>
      </c>
      <c r="B494" s="144" t="s">
        <v>18</v>
      </c>
      <c r="C494" s="144" t="s">
        <v>754</v>
      </c>
      <c r="D494" s="144" t="s">
        <v>1689</v>
      </c>
      <c r="E494" s="144" t="s">
        <v>20</v>
      </c>
      <c r="F494" s="144" t="s">
        <v>21</v>
      </c>
      <c r="G494" s="144" t="s">
        <v>22</v>
      </c>
      <c r="H494" s="144" t="s">
        <v>23</v>
      </c>
      <c r="I494" s="144" t="s">
        <v>24</v>
      </c>
      <c r="J494" s="145">
        <v>2774.51</v>
      </c>
      <c r="K494" s="144" t="s">
        <v>1158</v>
      </c>
      <c r="L494" s="144" t="s">
        <v>26</v>
      </c>
      <c r="M494" s="144" t="s">
        <v>1159</v>
      </c>
      <c r="N494" s="144" t="s">
        <v>1160</v>
      </c>
      <c r="O494" s="146">
        <v>44267</v>
      </c>
      <c r="P494" s="146">
        <v>44270</v>
      </c>
      <c r="Q494" s="144" t="s">
        <v>29</v>
      </c>
      <c r="R494" s="20" t="s">
        <v>4055</v>
      </c>
      <c r="S494" s="20" t="s">
        <v>7190</v>
      </c>
    </row>
    <row r="495" spans="1:19" hidden="1" x14ac:dyDescent="0.25">
      <c r="A495" s="144" t="s">
        <v>17</v>
      </c>
      <c r="B495" s="144" t="s">
        <v>18</v>
      </c>
      <c r="C495" s="144" t="s">
        <v>215</v>
      </c>
      <c r="D495" s="144" t="s">
        <v>1689</v>
      </c>
      <c r="E495" s="144" t="s">
        <v>20</v>
      </c>
      <c r="F495" s="144" t="s">
        <v>21</v>
      </c>
      <c r="G495" s="144" t="s">
        <v>22</v>
      </c>
      <c r="H495" s="144" t="s">
        <v>23</v>
      </c>
      <c r="I495" s="144" t="s">
        <v>24</v>
      </c>
      <c r="J495" s="145">
        <v>3262.64</v>
      </c>
      <c r="K495" s="144" t="s">
        <v>1185</v>
      </c>
      <c r="L495" s="144" t="s">
        <v>26</v>
      </c>
      <c r="M495" s="144" t="s">
        <v>1186</v>
      </c>
      <c r="N495" s="144" t="s">
        <v>1187</v>
      </c>
      <c r="O495" s="146">
        <v>44532</v>
      </c>
      <c r="P495" s="146">
        <v>44533</v>
      </c>
      <c r="Q495" s="144" t="s">
        <v>29</v>
      </c>
      <c r="R495" s="20" t="s">
        <v>4055</v>
      </c>
      <c r="S495" s="20" t="s">
        <v>7190</v>
      </c>
    </row>
    <row r="496" spans="1:19" hidden="1" x14ac:dyDescent="0.25">
      <c r="A496" s="144" t="s">
        <v>456</v>
      </c>
      <c r="B496" s="144" t="s">
        <v>20</v>
      </c>
      <c r="C496" s="144" t="s">
        <v>791</v>
      </c>
      <c r="D496" s="144" t="s">
        <v>1689</v>
      </c>
      <c r="E496" s="144" t="s">
        <v>20</v>
      </c>
      <c r="F496" s="144" t="s">
        <v>21</v>
      </c>
      <c r="G496" s="144" t="s">
        <v>22</v>
      </c>
      <c r="H496" s="144" t="s">
        <v>23</v>
      </c>
      <c r="I496" s="144" t="s">
        <v>24</v>
      </c>
      <c r="J496" s="145">
        <v>-110.21</v>
      </c>
      <c r="K496" s="144" t="s">
        <v>792</v>
      </c>
      <c r="L496" s="144" t="s">
        <v>24</v>
      </c>
      <c r="M496" s="144" t="s">
        <v>682</v>
      </c>
      <c r="N496" s="144" t="s">
        <v>793</v>
      </c>
      <c r="O496" s="146">
        <v>44286</v>
      </c>
      <c r="P496" s="146">
        <v>44261</v>
      </c>
      <c r="Q496" s="144" t="s">
        <v>29</v>
      </c>
      <c r="R496" s="20" t="s">
        <v>4055</v>
      </c>
      <c r="S496" s="20" t="s">
        <v>7190</v>
      </c>
    </row>
    <row r="497" spans="1:19" hidden="1" x14ac:dyDescent="0.25">
      <c r="A497" s="144" t="s">
        <v>456</v>
      </c>
      <c r="B497" s="144" t="s">
        <v>20</v>
      </c>
      <c r="C497" s="144" t="s">
        <v>793</v>
      </c>
      <c r="D497" s="144" t="s">
        <v>1689</v>
      </c>
      <c r="E497" s="144" t="s">
        <v>20</v>
      </c>
      <c r="F497" s="144" t="s">
        <v>21</v>
      </c>
      <c r="G497" s="144" t="s">
        <v>22</v>
      </c>
      <c r="H497" s="144" t="s">
        <v>23</v>
      </c>
      <c r="I497" s="144" t="s">
        <v>24</v>
      </c>
      <c r="J497" s="145">
        <v>3590.5</v>
      </c>
      <c r="K497" s="144" t="s">
        <v>792</v>
      </c>
      <c r="L497" s="144" t="s">
        <v>24</v>
      </c>
      <c r="M497" s="144" t="s">
        <v>27</v>
      </c>
      <c r="N497" s="144" t="s">
        <v>793</v>
      </c>
      <c r="O497" s="146">
        <v>44255</v>
      </c>
      <c r="P497" s="146">
        <v>44261</v>
      </c>
      <c r="Q497" s="144" t="s">
        <v>29</v>
      </c>
      <c r="R497" s="20" t="s">
        <v>4055</v>
      </c>
      <c r="S497" s="20" t="s">
        <v>7190</v>
      </c>
    </row>
    <row r="498" spans="1:19" hidden="1" x14ac:dyDescent="0.25">
      <c r="A498" s="144" t="s">
        <v>456</v>
      </c>
      <c r="B498" s="144" t="s">
        <v>20</v>
      </c>
      <c r="C498" s="144" t="s">
        <v>793</v>
      </c>
      <c r="D498" s="144" t="s">
        <v>1689</v>
      </c>
      <c r="E498" s="144" t="s">
        <v>20</v>
      </c>
      <c r="F498" s="144" t="s">
        <v>21</v>
      </c>
      <c r="G498" s="144" t="s">
        <v>22</v>
      </c>
      <c r="H498" s="144" t="s">
        <v>23</v>
      </c>
      <c r="I498" s="144" t="s">
        <v>24</v>
      </c>
      <c r="J498" s="145">
        <v>110.21</v>
      </c>
      <c r="K498" s="144" t="s">
        <v>792</v>
      </c>
      <c r="L498" s="144" t="s">
        <v>24</v>
      </c>
      <c r="M498" s="144" t="s">
        <v>682</v>
      </c>
      <c r="N498" s="144" t="s">
        <v>793</v>
      </c>
      <c r="O498" s="146">
        <v>44255</v>
      </c>
      <c r="P498" s="146">
        <v>44261</v>
      </c>
      <c r="Q498" s="144" t="s">
        <v>29</v>
      </c>
      <c r="R498" s="20" t="s">
        <v>4055</v>
      </c>
      <c r="S498" s="20" t="s">
        <v>7190</v>
      </c>
    </row>
    <row r="499" spans="1:19" hidden="1" x14ac:dyDescent="0.25">
      <c r="A499" s="144" t="s">
        <v>17</v>
      </c>
      <c r="B499" s="144" t="s">
        <v>18</v>
      </c>
      <c r="C499" s="144" t="s">
        <v>108</v>
      </c>
      <c r="D499" s="144" t="s">
        <v>1689</v>
      </c>
      <c r="E499" s="144" t="s">
        <v>20</v>
      </c>
      <c r="F499" s="144" t="s">
        <v>21</v>
      </c>
      <c r="G499" s="144" t="s">
        <v>22</v>
      </c>
      <c r="H499" s="144" t="s">
        <v>23</v>
      </c>
      <c r="I499" s="144" t="s">
        <v>24</v>
      </c>
      <c r="J499" s="145">
        <v>2729.57</v>
      </c>
      <c r="K499" s="144" t="s">
        <v>1239</v>
      </c>
      <c r="L499" s="144" t="s">
        <v>26</v>
      </c>
      <c r="M499" s="144" t="s">
        <v>1240</v>
      </c>
      <c r="N499" s="144" t="s">
        <v>1241</v>
      </c>
      <c r="O499" s="146">
        <v>44467</v>
      </c>
      <c r="P499" s="146">
        <v>44468</v>
      </c>
      <c r="Q499" s="144" t="s">
        <v>29</v>
      </c>
      <c r="R499" s="20" t="s">
        <v>4055</v>
      </c>
      <c r="S499" s="20" t="s">
        <v>7190</v>
      </c>
    </row>
    <row r="500" spans="1:19" hidden="1" x14ac:dyDescent="0.25">
      <c r="A500" s="144" t="s">
        <v>17</v>
      </c>
      <c r="B500" s="144" t="s">
        <v>18</v>
      </c>
      <c r="C500" s="144" t="s">
        <v>1009</v>
      </c>
      <c r="D500" s="144" t="s">
        <v>1689</v>
      </c>
      <c r="E500" s="144" t="s">
        <v>20</v>
      </c>
      <c r="F500" s="144" t="s">
        <v>21</v>
      </c>
      <c r="G500" s="144" t="s">
        <v>22</v>
      </c>
      <c r="H500" s="144" t="s">
        <v>23</v>
      </c>
      <c r="I500" s="144" t="s">
        <v>24</v>
      </c>
      <c r="J500" s="145">
        <v>490.73</v>
      </c>
      <c r="K500" s="144" t="s">
        <v>1243</v>
      </c>
      <c r="L500" s="144" t="s">
        <v>26</v>
      </c>
      <c r="M500" s="144" t="s">
        <v>1011</v>
      </c>
      <c r="N500" s="144" t="s">
        <v>1012</v>
      </c>
      <c r="O500" s="146">
        <v>44477</v>
      </c>
      <c r="P500" s="146">
        <v>44480</v>
      </c>
      <c r="Q500" s="144" t="s">
        <v>29</v>
      </c>
      <c r="R500" s="20" t="s">
        <v>4055</v>
      </c>
      <c r="S500" s="20" t="s">
        <v>7190</v>
      </c>
    </row>
    <row r="501" spans="1:19" hidden="1" x14ac:dyDescent="0.25">
      <c r="A501" s="144" t="s">
        <v>17</v>
      </c>
      <c r="B501" s="144" t="s">
        <v>18</v>
      </c>
      <c r="C501" s="144" t="s">
        <v>878</v>
      </c>
      <c r="D501" s="144" t="s">
        <v>1689</v>
      </c>
      <c r="E501" s="144" t="s">
        <v>20</v>
      </c>
      <c r="F501" s="144" t="s">
        <v>21</v>
      </c>
      <c r="G501" s="144" t="s">
        <v>22</v>
      </c>
      <c r="H501" s="144" t="s">
        <v>23</v>
      </c>
      <c r="I501" s="144" t="s">
        <v>24</v>
      </c>
      <c r="J501" s="145">
        <v>500</v>
      </c>
      <c r="K501" s="144" t="s">
        <v>1251</v>
      </c>
      <c r="L501" s="144" t="s">
        <v>78</v>
      </c>
      <c r="M501" s="144" t="s">
        <v>1252</v>
      </c>
      <c r="N501" s="144" t="s">
        <v>1253</v>
      </c>
      <c r="O501" s="146">
        <v>44491</v>
      </c>
      <c r="P501" s="146">
        <v>44492</v>
      </c>
      <c r="Q501" s="144" t="s">
        <v>29</v>
      </c>
      <c r="R501" s="20" t="s">
        <v>4055</v>
      </c>
      <c r="S501" s="20" t="s">
        <v>7190</v>
      </c>
    </row>
    <row r="502" spans="1:19" hidden="1" x14ac:dyDescent="0.25">
      <c r="A502" s="144" t="s">
        <v>893</v>
      </c>
      <c r="B502" s="144" t="s">
        <v>49</v>
      </c>
      <c r="C502" s="144" t="s">
        <v>1287</v>
      </c>
      <c r="D502" s="144" t="s">
        <v>1720</v>
      </c>
      <c r="E502" s="144" t="s">
        <v>20</v>
      </c>
      <c r="F502" s="144" t="s">
        <v>31</v>
      </c>
      <c r="G502" s="144" t="s">
        <v>22</v>
      </c>
      <c r="H502" s="144" t="s">
        <v>23</v>
      </c>
      <c r="I502" s="144" t="s">
        <v>24</v>
      </c>
      <c r="J502" s="145">
        <v>63.24</v>
      </c>
      <c r="K502" s="144" t="s">
        <v>1288</v>
      </c>
      <c r="L502" s="144" t="s">
        <v>24</v>
      </c>
      <c r="M502" s="144" t="s">
        <v>1289</v>
      </c>
      <c r="N502" s="144" t="s">
        <v>1287</v>
      </c>
      <c r="O502" s="146">
        <v>44408</v>
      </c>
      <c r="P502" s="146">
        <v>44407</v>
      </c>
      <c r="Q502" s="144" t="s">
        <v>29</v>
      </c>
      <c r="R502" s="20" t="s">
        <v>4585</v>
      </c>
      <c r="S502" s="20" t="s">
        <v>7190</v>
      </c>
    </row>
    <row r="503" spans="1:19" hidden="1" x14ac:dyDescent="0.25">
      <c r="A503" s="144" t="s">
        <v>893</v>
      </c>
      <c r="B503" s="144" t="s">
        <v>49</v>
      </c>
      <c r="C503" s="144" t="s">
        <v>1287</v>
      </c>
      <c r="D503" s="144" t="s">
        <v>1720</v>
      </c>
      <c r="E503" s="144" t="s">
        <v>20</v>
      </c>
      <c r="F503" s="144" t="s">
        <v>31</v>
      </c>
      <c r="G503" s="144" t="s">
        <v>22</v>
      </c>
      <c r="H503" s="144" t="s">
        <v>23</v>
      </c>
      <c r="I503" s="144" t="s">
        <v>24</v>
      </c>
      <c r="J503" s="145">
        <v>31</v>
      </c>
      <c r="K503" s="144" t="s">
        <v>1288</v>
      </c>
      <c r="L503" s="144" t="s">
        <v>24</v>
      </c>
      <c r="M503" s="144" t="s">
        <v>1289</v>
      </c>
      <c r="N503" s="144" t="s">
        <v>1287</v>
      </c>
      <c r="O503" s="146">
        <v>44408</v>
      </c>
      <c r="P503" s="146">
        <v>44407</v>
      </c>
      <c r="Q503" s="144" t="s">
        <v>29</v>
      </c>
      <c r="R503" s="20" t="s">
        <v>4585</v>
      </c>
      <c r="S503" s="20" t="s">
        <v>7190</v>
      </c>
    </row>
    <row r="504" spans="1:19" hidden="1" x14ac:dyDescent="0.25">
      <c r="A504" s="144" t="s">
        <v>893</v>
      </c>
      <c r="B504" s="144" t="s">
        <v>49</v>
      </c>
      <c r="C504" s="144" t="s">
        <v>1287</v>
      </c>
      <c r="D504" s="144" t="s">
        <v>1720</v>
      </c>
      <c r="E504" s="144" t="s">
        <v>20</v>
      </c>
      <c r="F504" s="144" t="s">
        <v>31</v>
      </c>
      <c r="G504" s="144" t="s">
        <v>22</v>
      </c>
      <c r="H504" s="144" t="s">
        <v>23</v>
      </c>
      <c r="I504" s="144" t="s">
        <v>24</v>
      </c>
      <c r="J504" s="145">
        <v>44.63</v>
      </c>
      <c r="K504" s="144" t="s">
        <v>1288</v>
      </c>
      <c r="L504" s="144" t="s">
        <v>24</v>
      </c>
      <c r="M504" s="144" t="s">
        <v>1289</v>
      </c>
      <c r="N504" s="144" t="s">
        <v>1287</v>
      </c>
      <c r="O504" s="146">
        <v>44408</v>
      </c>
      <c r="P504" s="146">
        <v>44407</v>
      </c>
      <c r="Q504" s="144" t="s">
        <v>29</v>
      </c>
      <c r="R504" s="20" t="s">
        <v>4585</v>
      </c>
      <c r="S504" s="20" t="s">
        <v>7190</v>
      </c>
    </row>
    <row r="505" spans="1:19" hidden="1" x14ac:dyDescent="0.25">
      <c r="A505" s="144" t="s">
        <v>456</v>
      </c>
      <c r="B505" s="144" t="s">
        <v>20</v>
      </c>
      <c r="C505" s="144" t="s">
        <v>1133</v>
      </c>
      <c r="D505" s="144" t="s">
        <v>1689</v>
      </c>
      <c r="E505" s="144" t="s">
        <v>20</v>
      </c>
      <c r="F505" s="144" t="s">
        <v>21</v>
      </c>
      <c r="G505" s="144" t="s">
        <v>22</v>
      </c>
      <c r="H505" s="144" t="s">
        <v>23</v>
      </c>
      <c r="I505" s="144" t="s">
        <v>24</v>
      </c>
      <c r="J505" s="145">
        <v>-1751</v>
      </c>
      <c r="K505" s="144" t="s">
        <v>1298</v>
      </c>
      <c r="L505" s="144" t="s">
        <v>24</v>
      </c>
      <c r="M505" s="144" t="s">
        <v>437</v>
      </c>
      <c r="N505" s="144" t="s">
        <v>1135</v>
      </c>
      <c r="O505" s="146">
        <v>44227</v>
      </c>
      <c r="P505" s="146">
        <v>44204</v>
      </c>
      <c r="Q505" s="144" t="s">
        <v>29</v>
      </c>
      <c r="R505" s="20" t="s">
        <v>4055</v>
      </c>
      <c r="S505" s="20" t="s">
        <v>7190</v>
      </c>
    </row>
    <row r="506" spans="1:19" hidden="1" x14ac:dyDescent="0.25">
      <c r="A506" s="144" t="s">
        <v>456</v>
      </c>
      <c r="B506" s="144" t="s">
        <v>20</v>
      </c>
      <c r="C506" s="144" t="s">
        <v>904</v>
      </c>
      <c r="D506" s="144" t="s">
        <v>1720</v>
      </c>
      <c r="E506" s="144" t="s">
        <v>20</v>
      </c>
      <c r="F506" s="144" t="s">
        <v>31</v>
      </c>
      <c r="G506" s="144" t="s">
        <v>22</v>
      </c>
      <c r="H506" s="144" t="s">
        <v>23</v>
      </c>
      <c r="I506" s="144" t="s">
        <v>24</v>
      </c>
      <c r="J506" s="145">
        <v>-132</v>
      </c>
      <c r="K506" s="144" t="s">
        <v>806</v>
      </c>
      <c r="L506" s="144" t="s">
        <v>24</v>
      </c>
      <c r="M506" s="144" t="s">
        <v>871</v>
      </c>
      <c r="N506" s="144" t="s">
        <v>906</v>
      </c>
      <c r="O506" s="146">
        <v>44347</v>
      </c>
      <c r="P506" s="146">
        <v>44322</v>
      </c>
      <c r="Q506" s="144" t="s">
        <v>29</v>
      </c>
      <c r="R506" s="20" t="s">
        <v>4585</v>
      </c>
      <c r="S506" s="20" t="s">
        <v>7190</v>
      </c>
    </row>
    <row r="507" spans="1:19" hidden="1" x14ac:dyDescent="0.25">
      <c r="A507" s="144" t="s">
        <v>456</v>
      </c>
      <c r="B507" s="144" t="s">
        <v>20</v>
      </c>
      <c r="C507" s="144" t="s">
        <v>906</v>
      </c>
      <c r="D507" s="144" t="s">
        <v>1720</v>
      </c>
      <c r="E507" s="144" t="s">
        <v>20</v>
      </c>
      <c r="F507" s="144" t="s">
        <v>31</v>
      </c>
      <c r="G507" s="144" t="s">
        <v>22</v>
      </c>
      <c r="H507" s="144" t="s">
        <v>23</v>
      </c>
      <c r="I507" s="144" t="s">
        <v>24</v>
      </c>
      <c r="J507" s="145">
        <v>132</v>
      </c>
      <c r="K507" s="144" t="s">
        <v>806</v>
      </c>
      <c r="L507" s="144" t="s">
        <v>24</v>
      </c>
      <c r="M507" s="144" t="s">
        <v>871</v>
      </c>
      <c r="N507" s="144" t="s">
        <v>906</v>
      </c>
      <c r="O507" s="146">
        <v>44316</v>
      </c>
      <c r="P507" s="146">
        <v>44322</v>
      </c>
      <c r="Q507" s="144" t="s">
        <v>29</v>
      </c>
      <c r="R507" s="20" t="s">
        <v>4585</v>
      </c>
      <c r="S507" s="20" t="s">
        <v>7190</v>
      </c>
    </row>
    <row r="508" spans="1:19" hidden="1" x14ac:dyDescent="0.25">
      <c r="A508" s="144" t="s">
        <v>456</v>
      </c>
      <c r="B508" s="144" t="s">
        <v>20</v>
      </c>
      <c r="C508" s="144" t="s">
        <v>906</v>
      </c>
      <c r="D508" s="144" t="s">
        <v>1720</v>
      </c>
      <c r="E508" s="144" t="s">
        <v>20</v>
      </c>
      <c r="F508" s="144" t="s">
        <v>31</v>
      </c>
      <c r="G508" s="144" t="s">
        <v>22</v>
      </c>
      <c r="H508" s="144" t="s">
        <v>23</v>
      </c>
      <c r="I508" s="144" t="s">
        <v>24</v>
      </c>
      <c r="J508" s="145">
        <v>561</v>
      </c>
      <c r="K508" s="144" t="s">
        <v>806</v>
      </c>
      <c r="L508" s="144" t="s">
        <v>24</v>
      </c>
      <c r="M508" s="144" t="s">
        <v>905</v>
      </c>
      <c r="N508" s="144" t="s">
        <v>906</v>
      </c>
      <c r="O508" s="146">
        <v>44316</v>
      </c>
      <c r="P508" s="146">
        <v>44322</v>
      </c>
      <c r="Q508" s="144" t="s">
        <v>29</v>
      </c>
      <c r="R508" s="20" t="s">
        <v>4585</v>
      </c>
      <c r="S508" s="20" t="s">
        <v>7190</v>
      </c>
    </row>
    <row r="509" spans="1:19" hidden="1" x14ac:dyDescent="0.25">
      <c r="A509" s="144" t="s">
        <v>456</v>
      </c>
      <c r="B509" s="144" t="s">
        <v>20</v>
      </c>
      <c r="C509" s="144" t="s">
        <v>906</v>
      </c>
      <c r="D509" s="144" t="s">
        <v>1720</v>
      </c>
      <c r="E509" s="144" t="s">
        <v>20</v>
      </c>
      <c r="F509" s="144" t="s">
        <v>31</v>
      </c>
      <c r="G509" s="144" t="s">
        <v>22</v>
      </c>
      <c r="H509" s="144" t="s">
        <v>23</v>
      </c>
      <c r="I509" s="144" t="s">
        <v>24</v>
      </c>
      <c r="J509" s="145">
        <v>125</v>
      </c>
      <c r="K509" s="144" t="s">
        <v>806</v>
      </c>
      <c r="L509" s="144" t="s">
        <v>24</v>
      </c>
      <c r="M509" s="144" t="s">
        <v>905</v>
      </c>
      <c r="N509" s="144" t="s">
        <v>906</v>
      </c>
      <c r="O509" s="146">
        <v>44316</v>
      </c>
      <c r="P509" s="146">
        <v>44322</v>
      </c>
      <c r="Q509" s="144" t="s">
        <v>29</v>
      </c>
      <c r="R509" s="20" t="s">
        <v>4585</v>
      </c>
      <c r="S509" s="20" t="s">
        <v>7190</v>
      </c>
    </row>
    <row r="510" spans="1:19" hidden="1" x14ac:dyDescent="0.25">
      <c r="A510" s="144" t="s">
        <v>456</v>
      </c>
      <c r="B510" s="144" t="s">
        <v>20</v>
      </c>
      <c r="C510" s="144" t="s">
        <v>906</v>
      </c>
      <c r="D510" s="144" t="s">
        <v>1720</v>
      </c>
      <c r="E510" s="144" t="s">
        <v>20</v>
      </c>
      <c r="F510" s="144" t="s">
        <v>31</v>
      </c>
      <c r="G510" s="144" t="s">
        <v>22</v>
      </c>
      <c r="H510" s="144" t="s">
        <v>23</v>
      </c>
      <c r="I510" s="144" t="s">
        <v>24</v>
      </c>
      <c r="J510" s="145">
        <v>264</v>
      </c>
      <c r="K510" s="144" t="s">
        <v>806</v>
      </c>
      <c r="L510" s="144" t="s">
        <v>24</v>
      </c>
      <c r="M510" s="144" t="s">
        <v>905</v>
      </c>
      <c r="N510" s="144" t="s">
        <v>906</v>
      </c>
      <c r="O510" s="146">
        <v>44316</v>
      </c>
      <c r="P510" s="146">
        <v>44322</v>
      </c>
      <c r="Q510" s="144" t="s">
        <v>29</v>
      </c>
      <c r="R510" s="20" t="s">
        <v>4585</v>
      </c>
      <c r="S510" s="20" t="s">
        <v>7190</v>
      </c>
    </row>
    <row r="511" spans="1:19" hidden="1" x14ac:dyDescent="0.25">
      <c r="A511" s="144" t="s">
        <v>456</v>
      </c>
      <c r="B511" s="144" t="s">
        <v>20</v>
      </c>
      <c r="C511" s="144" t="s">
        <v>906</v>
      </c>
      <c r="D511" s="144" t="s">
        <v>1720</v>
      </c>
      <c r="E511" s="144" t="s">
        <v>20</v>
      </c>
      <c r="F511" s="144" t="s">
        <v>31</v>
      </c>
      <c r="G511" s="144" t="s">
        <v>22</v>
      </c>
      <c r="H511" s="144" t="s">
        <v>23</v>
      </c>
      <c r="I511" s="144" t="s">
        <v>24</v>
      </c>
      <c r="J511" s="145">
        <v>3463.75</v>
      </c>
      <c r="K511" s="144" t="s">
        <v>806</v>
      </c>
      <c r="L511" s="144" t="s">
        <v>24</v>
      </c>
      <c r="M511" s="144" t="s">
        <v>689</v>
      </c>
      <c r="N511" s="144" t="s">
        <v>906</v>
      </c>
      <c r="O511" s="146">
        <v>44316</v>
      </c>
      <c r="P511" s="146">
        <v>44322</v>
      </c>
      <c r="Q511" s="144" t="s">
        <v>29</v>
      </c>
      <c r="R511" s="20" t="s">
        <v>4585</v>
      </c>
      <c r="S511" s="20" t="s">
        <v>7190</v>
      </c>
    </row>
    <row r="512" spans="1:19" hidden="1" x14ac:dyDescent="0.25">
      <c r="A512" s="144" t="s">
        <v>456</v>
      </c>
      <c r="B512" s="144" t="s">
        <v>20</v>
      </c>
      <c r="C512" s="144" t="s">
        <v>906</v>
      </c>
      <c r="D512" s="144" t="s">
        <v>1720</v>
      </c>
      <c r="E512" s="144" t="s">
        <v>20</v>
      </c>
      <c r="F512" s="144" t="s">
        <v>31</v>
      </c>
      <c r="G512" s="144" t="s">
        <v>22</v>
      </c>
      <c r="H512" s="144" t="s">
        <v>23</v>
      </c>
      <c r="I512" s="144" t="s">
        <v>24</v>
      </c>
      <c r="J512" s="145">
        <v>3612.5</v>
      </c>
      <c r="K512" s="144" t="s">
        <v>806</v>
      </c>
      <c r="L512" s="144" t="s">
        <v>24</v>
      </c>
      <c r="M512" s="144" t="s">
        <v>908</v>
      </c>
      <c r="N512" s="144" t="s">
        <v>906</v>
      </c>
      <c r="O512" s="146">
        <v>44316</v>
      </c>
      <c r="P512" s="146">
        <v>44322</v>
      </c>
      <c r="Q512" s="144" t="s">
        <v>29</v>
      </c>
      <c r="R512" s="20" t="s">
        <v>4585</v>
      </c>
      <c r="S512" s="20" t="s">
        <v>7190</v>
      </c>
    </row>
    <row r="513" spans="1:19" hidden="1" x14ac:dyDescent="0.25">
      <c r="A513" s="144" t="s">
        <v>456</v>
      </c>
      <c r="B513" s="144" t="s">
        <v>20</v>
      </c>
      <c r="C513" s="144" t="s">
        <v>906</v>
      </c>
      <c r="D513" s="144" t="s">
        <v>1720</v>
      </c>
      <c r="E513" s="144" t="s">
        <v>20</v>
      </c>
      <c r="F513" s="144" t="s">
        <v>31</v>
      </c>
      <c r="G513" s="144" t="s">
        <v>22</v>
      </c>
      <c r="H513" s="144" t="s">
        <v>23</v>
      </c>
      <c r="I513" s="144" t="s">
        <v>24</v>
      </c>
      <c r="J513" s="145">
        <v>3485</v>
      </c>
      <c r="K513" s="144" t="s">
        <v>806</v>
      </c>
      <c r="L513" s="144" t="s">
        <v>24</v>
      </c>
      <c r="M513" s="144" t="s">
        <v>909</v>
      </c>
      <c r="N513" s="144" t="s">
        <v>906</v>
      </c>
      <c r="O513" s="146">
        <v>44316</v>
      </c>
      <c r="P513" s="146">
        <v>44322</v>
      </c>
      <c r="Q513" s="144" t="s">
        <v>29</v>
      </c>
      <c r="R513" s="20" t="s">
        <v>4585</v>
      </c>
      <c r="S513" s="20" t="s">
        <v>7190</v>
      </c>
    </row>
    <row r="514" spans="1:19" hidden="1" x14ac:dyDescent="0.25">
      <c r="A514" s="144" t="s">
        <v>893</v>
      </c>
      <c r="B514" s="144" t="s">
        <v>49</v>
      </c>
      <c r="C514" s="144" t="s">
        <v>1364</v>
      </c>
      <c r="D514" s="144" t="s">
        <v>1720</v>
      </c>
      <c r="E514" s="144" t="s">
        <v>20</v>
      </c>
      <c r="F514" s="144" t="s">
        <v>31</v>
      </c>
      <c r="G514" s="144" t="s">
        <v>22</v>
      </c>
      <c r="H514" s="144" t="s">
        <v>23</v>
      </c>
      <c r="I514" s="144" t="s">
        <v>24</v>
      </c>
      <c r="J514" s="145">
        <v>65.760000000000005</v>
      </c>
      <c r="K514" s="144" t="s">
        <v>1288</v>
      </c>
      <c r="L514" s="144" t="s">
        <v>24</v>
      </c>
      <c r="M514" s="144" t="s">
        <v>1365</v>
      </c>
      <c r="N514" s="144" t="s">
        <v>1364</v>
      </c>
      <c r="O514" s="146">
        <v>44377</v>
      </c>
      <c r="P514" s="146">
        <v>44377</v>
      </c>
      <c r="Q514" s="144" t="s">
        <v>29</v>
      </c>
      <c r="R514" s="20" t="s">
        <v>4585</v>
      </c>
      <c r="S514" s="20" t="s">
        <v>7190</v>
      </c>
    </row>
    <row r="515" spans="1:19" hidden="1" x14ac:dyDescent="0.25">
      <c r="A515" s="144" t="s">
        <v>456</v>
      </c>
      <c r="B515" s="144" t="s">
        <v>20</v>
      </c>
      <c r="C515" s="144" t="s">
        <v>904</v>
      </c>
      <c r="D515" s="144" t="s">
        <v>1720</v>
      </c>
      <c r="E515" s="144" t="s">
        <v>20</v>
      </c>
      <c r="F515" s="144" t="s">
        <v>31</v>
      </c>
      <c r="G515" s="144" t="s">
        <v>22</v>
      </c>
      <c r="H515" s="144" t="s">
        <v>23</v>
      </c>
      <c r="I515" s="144" t="s">
        <v>24</v>
      </c>
      <c r="J515" s="145">
        <v>-526.29</v>
      </c>
      <c r="K515" s="144" t="s">
        <v>1378</v>
      </c>
      <c r="L515" s="144" t="s">
        <v>24</v>
      </c>
      <c r="M515" s="144" t="s">
        <v>1379</v>
      </c>
      <c r="N515" s="144" t="s">
        <v>906</v>
      </c>
      <c r="O515" s="146">
        <v>44347</v>
      </c>
      <c r="P515" s="146">
        <v>44322</v>
      </c>
      <c r="Q515" s="144" t="s">
        <v>29</v>
      </c>
      <c r="R515" s="20" t="s">
        <v>4585</v>
      </c>
      <c r="S515" s="20" t="s">
        <v>7190</v>
      </c>
    </row>
    <row r="516" spans="1:19" hidden="1" x14ac:dyDescent="0.25">
      <c r="A516" s="144" t="s">
        <v>456</v>
      </c>
      <c r="B516" s="144" t="s">
        <v>20</v>
      </c>
      <c r="C516" s="144" t="s">
        <v>906</v>
      </c>
      <c r="D516" s="144" t="s">
        <v>1720</v>
      </c>
      <c r="E516" s="144" t="s">
        <v>20</v>
      </c>
      <c r="F516" s="144" t="s">
        <v>31</v>
      </c>
      <c r="G516" s="144" t="s">
        <v>22</v>
      </c>
      <c r="H516" s="144" t="s">
        <v>23</v>
      </c>
      <c r="I516" s="144" t="s">
        <v>24</v>
      </c>
      <c r="J516" s="145">
        <v>526.29</v>
      </c>
      <c r="K516" s="144" t="s">
        <v>1378</v>
      </c>
      <c r="L516" s="144" t="s">
        <v>24</v>
      </c>
      <c r="M516" s="144" t="s">
        <v>1379</v>
      </c>
      <c r="N516" s="144" t="s">
        <v>906</v>
      </c>
      <c r="O516" s="146">
        <v>44316</v>
      </c>
      <c r="P516" s="146">
        <v>44322</v>
      </c>
      <c r="Q516" s="144" t="s">
        <v>29</v>
      </c>
      <c r="R516" s="20" t="s">
        <v>4585</v>
      </c>
      <c r="S516" s="20" t="s">
        <v>7190</v>
      </c>
    </row>
    <row r="517" spans="1:19" hidden="1" x14ac:dyDescent="0.25">
      <c r="A517" s="144" t="s">
        <v>455</v>
      </c>
      <c r="B517" s="144" t="s">
        <v>20</v>
      </c>
      <c r="C517" s="144" t="s">
        <v>1406</v>
      </c>
      <c r="D517" s="144" t="s">
        <v>1720</v>
      </c>
      <c r="E517" s="144" t="s">
        <v>20</v>
      </c>
      <c r="F517" s="144" t="s">
        <v>31</v>
      </c>
      <c r="G517" s="144" t="s">
        <v>22</v>
      </c>
      <c r="H517" s="144" t="s">
        <v>23</v>
      </c>
      <c r="I517" s="144" t="s">
        <v>24</v>
      </c>
      <c r="J517" s="145">
        <v>3612.5</v>
      </c>
      <c r="K517" s="144" t="s">
        <v>806</v>
      </c>
      <c r="L517" s="144" t="s">
        <v>24</v>
      </c>
      <c r="M517" s="144" t="s">
        <v>908</v>
      </c>
      <c r="N517" s="144" t="s">
        <v>1407</v>
      </c>
      <c r="O517" s="146">
        <v>44347</v>
      </c>
      <c r="P517" s="146">
        <v>44326</v>
      </c>
      <c r="Q517" s="144" t="s">
        <v>29</v>
      </c>
      <c r="R517" s="20" t="s">
        <v>4585</v>
      </c>
      <c r="S517" s="20" t="s">
        <v>7190</v>
      </c>
    </row>
    <row r="518" spans="1:19" hidden="1" x14ac:dyDescent="0.25">
      <c r="A518" s="144" t="s">
        <v>455</v>
      </c>
      <c r="B518" s="144" t="s">
        <v>20</v>
      </c>
      <c r="C518" s="144" t="s">
        <v>1406</v>
      </c>
      <c r="D518" s="144" t="s">
        <v>1720</v>
      </c>
      <c r="E518" s="144" t="s">
        <v>20</v>
      </c>
      <c r="F518" s="144" t="s">
        <v>31</v>
      </c>
      <c r="G518" s="144" t="s">
        <v>22</v>
      </c>
      <c r="H518" s="144" t="s">
        <v>23</v>
      </c>
      <c r="I518" s="144" t="s">
        <v>24</v>
      </c>
      <c r="J518" s="145">
        <v>3485</v>
      </c>
      <c r="K518" s="144" t="s">
        <v>806</v>
      </c>
      <c r="L518" s="144" t="s">
        <v>24</v>
      </c>
      <c r="M518" s="144" t="s">
        <v>909</v>
      </c>
      <c r="N518" s="144" t="s">
        <v>1407</v>
      </c>
      <c r="O518" s="146">
        <v>44347</v>
      </c>
      <c r="P518" s="146">
        <v>44326</v>
      </c>
      <c r="Q518" s="144" t="s">
        <v>29</v>
      </c>
      <c r="R518" s="20" t="s">
        <v>4585</v>
      </c>
      <c r="S518" s="20" t="s">
        <v>7190</v>
      </c>
    </row>
    <row r="519" spans="1:19" hidden="1" x14ac:dyDescent="0.25">
      <c r="A519" s="144" t="s">
        <v>455</v>
      </c>
      <c r="B519" s="144" t="s">
        <v>20</v>
      </c>
      <c r="C519" s="144" t="s">
        <v>1406</v>
      </c>
      <c r="D519" s="144" t="s">
        <v>1720</v>
      </c>
      <c r="E519" s="144" t="s">
        <v>20</v>
      </c>
      <c r="F519" s="144" t="s">
        <v>31</v>
      </c>
      <c r="G519" s="144" t="s">
        <v>22</v>
      </c>
      <c r="H519" s="144" t="s">
        <v>23</v>
      </c>
      <c r="I519" s="144" t="s">
        <v>24</v>
      </c>
      <c r="J519" s="145">
        <v>132</v>
      </c>
      <c r="K519" s="144" t="s">
        <v>806</v>
      </c>
      <c r="L519" s="144" t="s">
        <v>24</v>
      </c>
      <c r="M519" s="144" t="s">
        <v>871</v>
      </c>
      <c r="N519" s="144" t="s">
        <v>1407</v>
      </c>
      <c r="O519" s="146">
        <v>44347</v>
      </c>
      <c r="P519" s="146">
        <v>44326</v>
      </c>
      <c r="Q519" s="144" t="s">
        <v>29</v>
      </c>
      <c r="R519" s="20" t="s">
        <v>4585</v>
      </c>
      <c r="S519" s="20" t="s">
        <v>7190</v>
      </c>
    </row>
    <row r="520" spans="1:19" hidden="1" x14ac:dyDescent="0.25">
      <c r="A520" s="144" t="s">
        <v>455</v>
      </c>
      <c r="B520" s="144" t="s">
        <v>20</v>
      </c>
      <c r="C520" s="144" t="s">
        <v>1406</v>
      </c>
      <c r="D520" s="144" t="s">
        <v>1720</v>
      </c>
      <c r="E520" s="144" t="s">
        <v>20</v>
      </c>
      <c r="F520" s="144" t="s">
        <v>31</v>
      </c>
      <c r="G520" s="144" t="s">
        <v>22</v>
      </c>
      <c r="H520" s="144" t="s">
        <v>23</v>
      </c>
      <c r="I520" s="144" t="s">
        <v>24</v>
      </c>
      <c r="J520" s="145">
        <v>561</v>
      </c>
      <c r="K520" s="144" t="s">
        <v>806</v>
      </c>
      <c r="L520" s="144" t="s">
        <v>24</v>
      </c>
      <c r="M520" s="144" t="s">
        <v>905</v>
      </c>
      <c r="N520" s="144" t="s">
        <v>1407</v>
      </c>
      <c r="O520" s="146">
        <v>44347</v>
      </c>
      <c r="P520" s="146">
        <v>44326</v>
      </c>
      <c r="Q520" s="144" t="s">
        <v>29</v>
      </c>
      <c r="R520" s="20" t="s">
        <v>4585</v>
      </c>
      <c r="S520" s="20" t="s">
        <v>7190</v>
      </c>
    </row>
    <row r="521" spans="1:19" hidden="1" x14ac:dyDescent="0.25">
      <c r="A521" s="144" t="s">
        <v>455</v>
      </c>
      <c r="B521" s="144" t="s">
        <v>20</v>
      </c>
      <c r="C521" s="144" t="s">
        <v>1406</v>
      </c>
      <c r="D521" s="144" t="s">
        <v>1720</v>
      </c>
      <c r="E521" s="144" t="s">
        <v>20</v>
      </c>
      <c r="F521" s="144" t="s">
        <v>31</v>
      </c>
      <c r="G521" s="144" t="s">
        <v>22</v>
      </c>
      <c r="H521" s="144" t="s">
        <v>23</v>
      </c>
      <c r="I521" s="144" t="s">
        <v>24</v>
      </c>
      <c r="J521" s="145">
        <v>125</v>
      </c>
      <c r="K521" s="144" t="s">
        <v>806</v>
      </c>
      <c r="L521" s="144" t="s">
        <v>24</v>
      </c>
      <c r="M521" s="144" t="s">
        <v>905</v>
      </c>
      <c r="N521" s="144" t="s">
        <v>1407</v>
      </c>
      <c r="O521" s="146">
        <v>44347</v>
      </c>
      <c r="P521" s="146">
        <v>44326</v>
      </c>
      <c r="Q521" s="144" t="s">
        <v>29</v>
      </c>
      <c r="R521" s="20" t="s">
        <v>4585</v>
      </c>
      <c r="S521" s="20" t="s">
        <v>7190</v>
      </c>
    </row>
    <row r="522" spans="1:19" hidden="1" x14ac:dyDescent="0.25">
      <c r="A522" s="144" t="s">
        <v>455</v>
      </c>
      <c r="B522" s="144" t="s">
        <v>20</v>
      </c>
      <c r="C522" s="144" t="s">
        <v>1406</v>
      </c>
      <c r="D522" s="144" t="s">
        <v>1720</v>
      </c>
      <c r="E522" s="144" t="s">
        <v>20</v>
      </c>
      <c r="F522" s="144" t="s">
        <v>31</v>
      </c>
      <c r="G522" s="144" t="s">
        <v>22</v>
      </c>
      <c r="H522" s="144" t="s">
        <v>23</v>
      </c>
      <c r="I522" s="144" t="s">
        <v>24</v>
      </c>
      <c r="J522" s="145">
        <v>264</v>
      </c>
      <c r="K522" s="144" t="s">
        <v>806</v>
      </c>
      <c r="L522" s="144" t="s">
        <v>24</v>
      </c>
      <c r="M522" s="144" t="s">
        <v>905</v>
      </c>
      <c r="N522" s="144" t="s">
        <v>1407</v>
      </c>
      <c r="O522" s="146">
        <v>44347</v>
      </c>
      <c r="P522" s="146">
        <v>44326</v>
      </c>
      <c r="Q522" s="144" t="s">
        <v>29</v>
      </c>
      <c r="R522" s="20" t="s">
        <v>4585</v>
      </c>
      <c r="S522" s="20" t="s">
        <v>7190</v>
      </c>
    </row>
    <row r="523" spans="1:19" hidden="1" x14ac:dyDescent="0.25">
      <c r="A523" s="144" t="s">
        <v>455</v>
      </c>
      <c r="B523" s="144" t="s">
        <v>20</v>
      </c>
      <c r="C523" s="144" t="s">
        <v>1407</v>
      </c>
      <c r="D523" s="144" t="s">
        <v>1689</v>
      </c>
      <c r="E523" s="144" t="s">
        <v>20</v>
      </c>
      <c r="F523" s="144" t="s">
        <v>21</v>
      </c>
      <c r="G523" s="144" t="s">
        <v>22</v>
      </c>
      <c r="H523" s="144" t="s">
        <v>23</v>
      </c>
      <c r="I523" s="144" t="s">
        <v>24</v>
      </c>
      <c r="J523" s="145">
        <v>3485</v>
      </c>
      <c r="K523" s="144" t="s">
        <v>806</v>
      </c>
      <c r="L523" s="144" t="s">
        <v>24</v>
      </c>
      <c r="M523" s="144" t="s">
        <v>909</v>
      </c>
      <c r="N523" s="144" t="s">
        <v>1407</v>
      </c>
      <c r="O523" s="146">
        <v>44316</v>
      </c>
      <c r="P523" s="146">
        <v>44326</v>
      </c>
      <c r="Q523" s="144" t="s">
        <v>29</v>
      </c>
      <c r="R523" s="20" t="s">
        <v>4055</v>
      </c>
      <c r="S523" s="20" t="s">
        <v>7190</v>
      </c>
    </row>
    <row r="524" spans="1:19" hidden="1" x14ac:dyDescent="0.25">
      <c r="A524" s="144" t="s">
        <v>455</v>
      </c>
      <c r="B524" s="144" t="s">
        <v>20</v>
      </c>
      <c r="C524" s="144" t="s">
        <v>1407</v>
      </c>
      <c r="D524" s="144" t="s">
        <v>1689</v>
      </c>
      <c r="E524" s="144" t="s">
        <v>20</v>
      </c>
      <c r="F524" s="144" t="s">
        <v>21</v>
      </c>
      <c r="G524" s="144" t="s">
        <v>22</v>
      </c>
      <c r="H524" s="144" t="s">
        <v>23</v>
      </c>
      <c r="I524" s="144" t="s">
        <v>24</v>
      </c>
      <c r="J524" s="145">
        <v>132</v>
      </c>
      <c r="K524" s="144" t="s">
        <v>806</v>
      </c>
      <c r="L524" s="144" t="s">
        <v>24</v>
      </c>
      <c r="M524" s="144" t="s">
        <v>871</v>
      </c>
      <c r="N524" s="144" t="s">
        <v>1407</v>
      </c>
      <c r="O524" s="146">
        <v>44316</v>
      </c>
      <c r="P524" s="146">
        <v>44326</v>
      </c>
      <c r="Q524" s="144" t="s">
        <v>29</v>
      </c>
      <c r="R524" s="20" t="s">
        <v>4055</v>
      </c>
      <c r="S524" s="20" t="s">
        <v>7190</v>
      </c>
    </row>
    <row r="525" spans="1:19" hidden="1" x14ac:dyDescent="0.25">
      <c r="A525" s="144" t="s">
        <v>455</v>
      </c>
      <c r="B525" s="144" t="s">
        <v>20</v>
      </c>
      <c r="C525" s="144" t="s">
        <v>1407</v>
      </c>
      <c r="D525" s="144" t="s">
        <v>1689</v>
      </c>
      <c r="E525" s="144" t="s">
        <v>20</v>
      </c>
      <c r="F525" s="144" t="s">
        <v>21</v>
      </c>
      <c r="G525" s="144" t="s">
        <v>22</v>
      </c>
      <c r="H525" s="144" t="s">
        <v>23</v>
      </c>
      <c r="I525" s="144" t="s">
        <v>24</v>
      </c>
      <c r="J525" s="145">
        <v>561</v>
      </c>
      <c r="K525" s="144" t="s">
        <v>806</v>
      </c>
      <c r="L525" s="144" t="s">
        <v>24</v>
      </c>
      <c r="M525" s="144" t="s">
        <v>905</v>
      </c>
      <c r="N525" s="144" t="s">
        <v>1407</v>
      </c>
      <c r="O525" s="146">
        <v>44316</v>
      </c>
      <c r="P525" s="146">
        <v>44326</v>
      </c>
      <c r="Q525" s="144" t="s">
        <v>29</v>
      </c>
      <c r="R525" s="20" t="s">
        <v>4055</v>
      </c>
      <c r="S525" s="20" t="s">
        <v>7190</v>
      </c>
    </row>
    <row r="526" spans="1:19" hidden="1" x14ac:dyDescent="0.25">
      <c r="A526" s="144" t="s">
        <v>455</v>
      </c>
      <c r="B526" s="144" t="s">
        <v>20</v>
      </c>
      <c r="C526" s="144" t="s">
        <v>1407</v>
      </c>
      <c r="D526" s="144" t="s">
        <v>1689</v>
      </c>
      <c r="E526" s="144" t="s">
        <v>20</v>
      </c>
      <c r="F526" s="144" t="s">
        <v>21</v>
      </c>
      <c r="G526" s="144" t="s">
        <v>22</v>
      </c>
      <c r="H526" s="144" t="s">
        <v>23</v>
      </c>
      <c r="I526" s="144" t="s">
        <v>24</v>
      </c>
      <c r="J526" s="145">
        <v>125</v>
      </c>
      <c r="K526" s="144" t="s">
        <v>806</v>
      </c>
      <c r="L526" s="144" t="s">
        <v>24</v>
      </c>
      <c r="M526" s="144" t="s">
        <v>905</v>
      </c>
      <c r="N526" s="144" t="s">
        <v>1407</v>
      </c>
      <c r="O526" s="146">
        <v>44316</v>
      </c>
      <c r="P526" s="146">
        <v>44326</v>
      </c>
      <c r="Q526" s="144" t="s">
        <v>29</v>
      </c>
      <c r="R526" s="20" t="s">
        <v>4055</v>
      </c>
      <c r="S526" s="20" t="s">
        <v>7190</v>
      </c>
    </row>
    <row r="527" spans="1:19" hidden="1" x14ac:dyDescent="0.25">
      <c r="A527" s="144" t="s">
        <v>455</v>
      </c>
      <c r="B527" s="144" t="s">
        <v>20</v>
      </c>
      <c r="C527" s="144" t="s">
        <v>1407</v>
      </c>
      <c r="D527" s="144" t="s">
        <v>1689</v>
      </c>
      <c r="E527" s="144" t="s">
        <v>20</v>
      </c>
      <c r="F527" s="144" t="s">
        <v>21</v>
      </c>
      <c r="G527" s="144" t="s">
        <v>22</v>
      </c>
      <c r="H527" s="144" t="s">
        <v>23</v>
      </c>
      <c r="I527" s="144" t="s">
        <v>24</v>
      </c>
      <c r="J527" s="145">
        <v>264</v>
      </c>
      <c r="K527" s="144" t="s">
        <v>806</v>
      </c>
      <c r="L527" s="144" t="s">
        <v>24</v>
      </c>
      <c r="M527" s="144" t="s">
        <v>905</v>
      </c>
      <c r="N527" s="144" t="s">
        <v>1407</v>
      </c>
      <c r="O527" s="146">
        <v>44316</v>
      </c>
      <c r="P527" s="146">
        <v>44326</v>
      </c>
      <c r="Q527" s="144" t="s">
        <v>29</v>
      </c>
      <c r="R527" s="20" t="s">
        <v>4055</v>
      </c>
      <c r="S527" s="20" t="s">
        <v>7190</v>
      </c>
    </row>
    <row r="528" spans="1:19" hidden="1" x14ac:dyDescent="0.25">
      <c r="A528" s="144" t="s">
        <v>455</v>
      </c>
      <c r="B528" s="144" t="s">
        <v>20</v>
      </c>
      <c r="C528" s="144" t="s">
        <v>1407</v>
      </c>
      <c r="D528" s="144" t="s">
        <v>1689</v>
      </c>
      <c r="E528" s="144" t="s">
        <v>20</v>
      </c>
      <c r="F528" s="144" t="s">
        <v>21</v>
      </c>
      <c r="G528" s="144" t="s">
        <v>22</v>
      </c>
      <c r="H528" s="144" t="s">
        <v>23</v>
      </c>
      <c r="I528" s="144" t="s">
        <v>24</v>
      </c>
      <c r="J528" s="145">
        <v>3463.75</v>
      </c>
      <c r="K528" s="144" t="s">
        <v>806</v>
      </c>
      <c r="L528" s="144" t="s">
        <v>24</v>
      </c>
      <c r="M528" s="144" t="s">
        <v>689</v>
      </c>
      <c r="N528" s="144" t="s">
        <v>1407</v>
      </c>
      <c r="O528" s="146">
        <v>44316</v>
      </c>
      <c r="P528" s="146">
        <v>44326</v>
      </c>
      <c r="Q528" s="144" t="s">
        <v>29</v>
      </c>
      <c r="R528" s="20" t="s">
        <v>4055</v>
      </c>
      <c r="S528" s="20" t="s">
        <v>7190</v>
      </c>
    </row>
    <row r="529" spans="1:19" hidden="1" x14ac:dyDescent="0.25">
      <c r="A529" s="144" t="s">
        <v>455</v>
      </c>
      <c r="B529" s="144" t="s">
        <v>20</v>
      </c>
      <c r="C529" s="144" t="s">
        <v>1407</v>
      </c>
      <c r="D529" s="144" t="s">
        <v>1720</v>
      </c>
      <c r="E529" s="144" t="s">
        <v>20</v>
      </c>
      <c r="F529" s="144" t="s">
        <v>31</v>
      </c>
      <c r="G529" s="144" t="s">
        <v>22</v>
      </c>
      <c r="H529" s="144" t="s">
        <v>23</v>
      </c>
      <c r="I529" s="144" t="s">
        <v>24</v>
      </c>
      <c r="J529" s="145">
        <v>-132</v>
      </c>
      <c r="K529" s="144" t="s">
        <v>806</v>
      </c>
      <c r="L529" s="144" t="s">
        <v>24</v>
      </c>
      <c r="M529" s="144" t="s">
        <v>871</v>
      </c>
      <c r="N529" s="144" t="s">
        <v>1407</v>
      </c>
      <c r="O529" s="146">
        <v>44316</v>
      </c>
      <c r="P529" s="146">
        <v>44326</v>
      </c>
      <c r="Q529" s="144" t="s">
        <v>29</v>
      </c>
      <c r="R529" s="20" t="s">
        <v>4585</v>
      </c>
      <c r="S529" s="20" t="s">
        <v>7190</v>
      </c>
    </row>
    <row r="530" spans="1:19" hidden="1" x14ac:dyDescent="0.25">
      <c r="A530" s="144" t="s">
        <v>455</v>
      </c>
      <c r="B530" s="144" t="s">
        <v>20</v>
      </c>
      <c r="C530" s="144" t="s">
        <v>1407</v>
      </c>
      <c r="D530" s="144" t="s">
        <v>1720</v>
      </c>
      <c r="E530" s="144" t="s">
        <v>20</v>
      </c>
      <c r="F530" s="144" t="s">
        <v>31</v>
      </c>
      <c r="G530" s="144" t="s">
        <v>22</v>
      </c>
      <c r="H530" s="144" t="s">
        <v>23</v>
      </c>
      <c r="I530" s="144" t="s">
        <v>24</v>
      </c>
      <c r="J530" s="145">
        <v>-561</v>
      </c>
      <c r="K530" s="144" t="s">
        <v>806</v>
      </c>
      <c r="L530" s="144" t="s">
        <v>24</v>
      </c>
      <c r="M530" s="144" t="s">
        <v>905</v>
      </c>
      <c r="N530" s="144" t="s">
        <v>1407</v>
      </c>
      <c r="O530" s="146">
        <v>44316</v>
      </c>
      <c r="P530" s="146">
        <v>44326</v>
      </c>
      <c r="Q530" s="144" t="s">
        <v>29</v>
      </c>
      <c r="R530" s="20" t="s">
        <v>4585</v>
      </c>
      <c r="S530" s="20" t="s">
        <v>7190</v>
      </c>
    </row>
    <row r="531" spans="1:19" hidden="1" x14ac:dyDescent="0.25">
      <c r="A531" s="144" t="s">
        <v>455</v>
      </c>
      <c r="B531" s="144" t="s">
        <v>20</v>
      </c>
      <c r="C531" s="144" t="s">
        <v>1407</v>
      </c>
      <c r="D531" s="144" t="s">
        <v>1720</v>
      </c>
      <c r="E531" s="144" t="s">
        <v>20</v>
      </c>
      <c r="F531" s="144" t="s">
        <v>31</v>
      </c>
      <c r="G531" s="144" t="s">
        <v>22</v>
      </c>
      <c r="H531" s="144" t="s">
        <v>23</v>
      </c>
      <c r="I531" s="144" t="s">
        <v>24</v>
      </c>
      <c r="J531" s="145">
        <v>-125</v>
      </c>
      <c r="K531" s="144" t="s">
        <v>806</v>
      </c>
      <c r="L531" s="144" t="s">
        <v>24</v>
      </c>
      <c r="M531" s="144" t="s">
        <v>905</v>
      </c>
      <c r="N531" s="144" t="s">
        <v>1407</v>
      </c>
      <c r="O531" s="146">
        <v>44316</v>
      </c>
      <c r="P531" s="146">
        <v>44326</v>
      </c>
      <c r="Q531" s="144" t="s">
        <v>29</v>
      </c>
      <c r="R531" s="20" t="s">
        <v>4585</v>
      </c>
      <c r="S531" s="20" t="s">
        <v>7190</v>
      </c>
    </row>
    <row r="532" spans="1:19" hidden="1" x14ac:dyDescent="0.25">
      <c r="A532" s="144" t="s">
        <v>455</v>
      </c>
      <c r="B532" s="144" t="s">
        <v>20</v>
      </c>
      <c r="C532" s="144" t="s">
        <v>1407</v>
      </c>
      <c r="D532" s="144" t="s">
        <v>1720</v>
      </c>
      <c r="E532" s="144" t="s">
        <v>20</v>
      </c>
      <c r="F532" s="144" t="s">
        <v>31</v>
      </c>
      <c r="G532" s="144" t="s">
        <v>22</v>
      </c>
      <c r="H532" s="144" t="s">
        <v>23</v>
      </c>
      <c r="I532" s="144" t="s">
        <v>24</v>
      </c>
      <c r="J532" s="145">
        <v>-264</v>
      </c>
      <c r="K532" s="144" t="s">
        <v>806</v>
      </c>
      <c r="L532" s="144" t="s">
        <v>24</v>
      </c>
      <c r="M532" s="144" t="s">
        <v>905</v>
      </c>
      <c r="N532" s="144" t="s">
        <v>1407</v>
      </c>
      <c r="O532" s="146">
        <v>44316</v>
      </c>
      <c r="P532" s="146">
        <v>44326</v>
      </c>
      <c r="Q532" s="144" t="s">
        <v>29</v>
      </c>
      <c r="R532" s="20" t="s">
        <v>4585</v>
      </c>
      <c r="S532" s="20" t="s">
        <v>7190</v>
      </c>
    </row>
    <row r="533" spans="1:19" hidden="1" x14ac:dyDescent="0.25">
      <c r="A533" s="144" t="s">
        <v>455</v>
      </c>
      <c r="B533" s="144" t="s">
        <v>20</v>
      </c>
      <c r="C533" s="144" t="s">
        <v>1407</v>
      </c>
      <c r="D533" s="144" t="s">
        <v>1720</v>
      </c>
      <c r="E533" s="144" t="s">
        <v>20</v>
      </c>
      <c r="F533" s="144" t="s">
        <v>31</v>
      </c>
      <c r="G533" s="144" t="s">
        <v>22</v>
      </c>
      <c r="H533" s="144" t="s">
        <v>23</v>
      </c>
      <c r="I533" s="144" t="s">
        <v>24</v>
      </c>
      <c r="J533" s="145">
        <v>-3463.75</v>
      </c>
      <c r="K533" s="144" t="s">
        <v>806</v>
      </c>
      <c r="L533" s="144" t="s">
        <v>24</v>
      </c>
      <c r="M533" s="144" t="s">
        <v>689</v>
      </c>
      <c r="N533" s="144" t="s">
        <v>1407</v>
      </c>
      <c r="O533" s="146">
        <v>44316</v>
      </c>
      <c r="P533" s="146">
        <v>44326</v>
      </c>
      <c r="Q533" s="144" t="s">
        <v>29</v>
      </c>
      <c r="R533" s="20" t="s">
        <v>4585</v>
      </c>
      <c r="S533" s="20" t="s">
        <v>7190</v>
      </c>
    </row>
    <row r="534" spans="1:19" hidden="1" x14ac:dyDescent="0.25">
      <c r="A534" s="144" t="s">
        <v>455</v>
      </c>
      <c r="B534" s="144" t="s">
        <v>20</v>
      </c>
      <c r="C534" s="144" t="s">
        <v>1407</v>
      </c>
      <c r="D534" s="144" t="s">
        <v>1689</v>
      </c>
      <c r="E534" s="144" t="s">
        <v>20</v>
      </c>
      <c r="F534" s="144" t="s">
        <v>21</v>
      </c>
      <c r="G534" s="144" t="s">
        <v>22</v>
      </c>
      <c r="H534" s="144" t="s">
        <v>23</v>
      </c>
      <c r="I534" s="144" t="s">
        <v>24</v>
      </c>
      <c r="J534" s="145">
        <v>3612.5</v>
      </c>
      <c r="K534" s="144" t="s">
        <v>806</v>
      </c>
      <c r="L534" s="144" t="s">
        <v>24</v>
      </c>
      <c r="M534" s="144" t="s">
        <v>908</v>
      </c>
      <c r="N534" s="144" t="s">
        <v>1407</v>
      </c>
      <c r="O534" s="146">
        <v>44316</v>
      </c>
      <c r="P534" s="146">
        <v>44326</v>
      </c>
      <c r="Q534" s="144" t="s">
        <v>29</v>
      </c>
      <c r="R534" s="20" t="s">
        <v>4055</v>
      </c>
      <c r="S534" s="20" t="s">
        <v>7190</v>
      </c>
    </row>
    <row r="535" spans="1:19" hidden="1" x14ac:dyDescent="0.25">
      <c r="A535" s="144" t="s">
        <v>455</v>
      </c>
      <c r="B535" s="144" t="s">
        <v>20</v>
      </c>
      <c r="C535" s="144" t="s">
        <v>1407</v>
      </c>
      <c r="D535" s="144" t="s">
        <v>1720</v>
      </c>
      <c r="E535" s="144" t="s">
        <v>20</v>
      </c>
      <c r="F535" s="144" t="s">
        <v>31</v>
      </c>
      <c r="G535" s="144" t="s">
        <v>22</v>
      </c>
      <c r="H535" s="144" t="s">
        <v>23</v>
      </c>
      <c r="I535" s="144" t="s">
        <v>24</v>
      </c>
      <c r="J535" s="145">
        <v>-3612.5</v>
      </c>
      <c r="K535" s="144" t="s">
        <v>806</v>
      </c>
      <c r="L535" s="144" t="s">
        <v>24</v>
      </c>
      <c r="M535" s="144" t="s">
        <v>908</v>
      </c>
      <c r="N535" s="144" t="s">
        <v>1407</v>
      </c>
      <c r="O535" s="146">
        <v>44316</v>
      </c>
      <c r="P535" s="146">
        <v>44326</v>
      </c>
      <c r="Q535" s="144" t="s">
        <v>29</v>
      </c>
      <c r="R535" s="20" t="s">
        <v>4585</v>
      </c>
      <c r="S535" s="20" t="s">
        <v>7190</v>
      </c>
    </row>
    <row r="536" spans="1:19" hidden="1" x14ac:dyDescent="0.25">
      <c r="A536" s="144" t="s">
        <v>455</v>
      </c>
      <c r="B536" s="144" t="s">
        <v>20</v>
      </c>
      <c r="C536" s="144" t="s">
        <v>1407</v>
      </c>
      <c r="D536" s="144" t="s">
        <v>1720</v>
      </c>
      <c r="E536" s="144" t="s">
        <v>20</v>
      </c>
      <c r="F536" s="144" t="s">
        <v>31</v>
      </c>
      <c r="G536" s="144" t="s">
        <v>22</v>
      </c>
      <c r="H536" s="144" t="s">
        <v>23</v>
      </c>
      <c r="I536" s="144" t="s">
        <v>24</v>
      </c>
      <c r="J536" s="145">
        <v>-3485</v>
      </c>
      <c r="K536" s="144" t="s">
        <v>806</v>
      </c>
      <c r="L536" s="144" t="s">
        <v>24</v>
      </c>
      <c r="M536" s="144" t="s">
        <v>909</v>
      </c>
      <c r="N536" s="144" t="s">
        <v>1407</v>
      </c>
      <c r="O536" s="146">
        <v>44316</v>
      </c>
      <c r="P536" s="146">
        <v>44326</v>
      </c>
      <c r="Q536" s="144" t="s">
        <v>29</v>
      </c>
      <c r="R536" s="20" t="s">
        <v>4585</v>
      </c>
      <c r="S536" s="20" t="s">
        <v>7190</v>
      </c>
    </row>
    <row r="537" spans="1:19" hidden="1" x14ac:dyDescent="0.25">
      <c r="A537" s="144" t="s">
        <v>455</v>
      </c>
      <c r="B537" s="144" t="s">
        <v>20</v>
      </c>
      <c r="C537" s="144" t="s">
        <v>1406</v>
      </c>
      <c r="D537" s="144" t="s">
        <v>1689</v>
      </c>
      <c r="E537" s="144" t="s">
        <v>20</v>
      </c>
      <c r="F537" s="144" t="s">
        <v>21</v>
      </c>
      <c r="G537" s="144" t="s">
        <v>22</v>
      </c>
      <c r="H537" s="144" t="s">
        <v>23</v>
      </c>
      <c r="I537" s="144" t="s">
        <v>24</v>
      </c>
      <c r="J537" s="145">
        <v>-264</v>
      </c>
      <c r="K537" s="144" t="s">
        <v>806</v>
      </c>
      <c r="L537" s="144" t="s">
        <v>24</v>
      </c>
      <c r="M537" s="144" t="s">
        <v>905</v>
      </c>
      <c r="N537" s="144" t="s">
        <v>1407</v>
      </c>
      <c r="O537" s="146">
        <v>44347</v>
      </c>
      <c r="P537" s="146">
        <v>44326</v>
      </c>
      <c r="Q537" s="144" t="s">
        <v>29</v>
      </c>
      <c r="R537" s="20" t="s">
        <v>4055</v>
      </c>
      <c r="S537" s="20" t="s">
        <v>7190</v>
      </c>
    </row>
    <row r="538" spans="1:19" hidden="1" x14ac:dyDescent="0.25">
      <c r="A538" s="144" t="s">
        <v>455</v>
      </c>
      <c r="B538" s="144" t="s">
        <v>20</v>
      </c>
      <c r="C538" s="144" t="s">
        <v>1406</v>
      </c>
      <c r="D538" s="144" t="s">
        <v>1689</v>
      </c>
      <c r="E538" s="144" t="s">
        <v>20</v>
      </c>
      <c r="F538" s="144" t="s">
        <v>21</v>
      </c>
      <c r="G538" s="144" t="s">
        <v>22</v>
      </c>
      <c r="H538" s="144" t="s">
        <v>23</v>
      </c>
      <c r="I538" s="144" t="s">
        <v>24</v>
      </c>
      <c r="J538" s="145">
        <v>-3463.75</v>
      </c>
      <c r="K538" s="144" t="s">
        <v>806</v>
      </c>
      <c r="L538" s="144" t="s">
        <v>24</v>
      </c>
      <c r="M538" s="144" t="s">
        <v>689</v>
      </c>
      <c r="N538" s="144" t="s">
        <v>1407</v>
      </c>
      <c r="O538" s="146">
        <v>44347</v>
      </c>
      <c r="P538" s="146">
        <v>44326</v>
      </c>
      <c r="Q538" s="144" t="s">
        <v>29</v>
      </c>
      <c r="R538" s="20" t="s">
        <v>4055</v>
      </c>
      <c r="S538" s="20" t="s">
        <v>7190</v>
      </c>
    </row>
    <row r="539" spans="1:19" hidden="1" x14ac:dyDescent="0.25">
      <c r="A539" s="144" t="s">
        <v>455</v>
      </c>
      <c r="B539" s="144" t="s">
        <v>20</v>
      </c>
      <c r="C539" s="144" t="s">
        <v>1406</v>
      </c>
      <c r="D539" s="144" t="s">
        <v>1720</v>
      </c>
      <c r="E539" s="144" t="s">
        <v>20</v>
      </c>
      <c r="F539" s="144" t="s">
        <v>31</v>
      </c>
      <c r="G539" s="144" t="s">
        <v>22</v>
      </c>
      <c r="H539" s="144" t="s">
        <v>23</v>
      </c>
      <c r="I539" s="144" t="s">
        <v>24</v>
      </c>
      <c r="J539" s="145">
        <v>3463.75</v>
      </c>
      <c r="K539" s="144" t="s">
        <v>806</v>
      </c>
      <c r="L539" s="144" t="s">
        <v>24</v>
      </c>
      <c r="M539" s="144" t="s">
        <v>689</v>
      </c>
      <c r="N539" s="144" t="s">
        <v>1407</v>
      </c>
      <c r="O539" s="146">
        <v>44347</v>
      </c>
      <c r="P539" s="146">
        <v>44326</v>
      </c>
      <c r="Q539" s="144" t="s">
        <v>29</v>
      </c>
      <c r="R539" s="20" t="s">
        <v>4585</v>
      </c>
      <c r="S539" s="20" t="s">
        <v>7190</v>
      </c>
    </row>
    <row r="540" spans="1:19" hidden="1" x14ac:dyDescent="0.25">
      <c r="A540" s="144" t="s">
        <v>455</v>
      </c>
      <c r="B540" s="144" t="s">
        <v>20</v>
      </c>
      <c r="C540" s="144" t="s">
        <v>1406</v>
      </c>
      <c r="D540" s="144" t="s">
        <v>1689</v>
      </c>
      <c r="E540" s="144" t="s">
        <v>20</v>
      </c>
      <c r="F540" s="144" t="s">
        <v>21</v>
      </c>
      <c r="G540" s="144" t="s">
        <v>22</v>
      </c>
      <c r="H540" s="144" t="s">
        <v>23</v>
      </c>
      <c r="I540" s="144" t="s">
        <v>24</v>
      </c>
      <c r="J540" s="145">
        <v>-3612.5</v>
      </c>
      <c r="K540" s="144" t="s">
        <v>806</v>
      </c>
      <c r="L540" s="144" t="s">
        <v>24</v>
      </c>
      <c r="M540" s="144" t="s">
        <v>908</v>
      </c>
      <c r="N540" s="144" t="s">
        <v>1407</v>
      </c>
      <c r="O540" s="146">
        <v>44347</v>
      </c>
      <c r="P540" s="146">
        <v>44326</v>
      </c>
      <c r="Q540" s="144" t="s">
        <v>29</v>
      </c>
      <c r="R540" s="20" t="s">
        <v>4055</v>
      </c>
      <c r="S540" s="20" t="s">
        <v>7190</v>
      </c>
    </row>
    <row r="541" spans="1:19" hidden="1" x14ac:dyDescent="0.25">
      <c r="A541" s="144" t="s">
        <v>455</v>
      </c>
      <c r="B541" s="144" t="s">
        <v>20</v>
      </c>
      <c r="C541" s="144" t="s">
        <v>1406</v>
      </c>
      <c r="D541" s="144" t="s">
        <v>1689</v>
      </c>
      <c r="E541" s="144" t="s">
        <v>20</v>
      </c>
      <c r="F541" s="144" t="s">
        <v>21</v>
      </c>
      <c r="G541" s="144" t="s">
        <v>22</v>
      </c>
      <c r="H541" s="144" t="s">
        <v>23</v>
      </c>
      <c r="I541" s="144" t="s">
        <v>24</v>
      </c>
      <c r="J541" s="145">
        <v>-3485</v>
      </c>
      <c r="K541" s="144" t="s">
        <v>806</v>
      </c>
      <c r="L541" s="144" t="s">
        <v>24</v>
      </c>
      <c r="M541" s="144" t="s">
        <v>909</v>
      </c>
      <c r="N541" s="144" t="s">
        <v>1407</v>
      </c>
      <c r="O541" s="146">
        <v>44347</v>
      </c>
      <c r="P541" s="146">
        <v>44326</v>
      </c>
      <c r="Q541" s="144" t="s">
        <v>29</v>
      </c>
      <c r="R541" s="20" t="s">
        <v>4055</v>
      </c>
      <c r="S541" s="20" t="s">
        <v>7190</v>
      </c>
    </row>
    <row r="542" spans="1:19" hidden="1" x14ac:dyDescent="0.25">
      <c r="A542" s="144" t="s">
        <v>455</v>
      </c>
      <c r="B542" s="144" t="s">
        <v>20</v>
      </c>
      <c r="C542" s="144" t="s">
        <v>1406</v>
      </c>
      <c r="D542" s="144" t="s">
        <v>1689</v>
      </c>
      <c r="E542" s="144" t="s">
        <v>20</v>
      </c>
      <c r="F542" s="144" t="s">
        <v>21</v>
      </c>
      <c r="G542" s="144" t="s">
        <v>22</v>
      </c>
      <c r="H542" s="144" t="s">
        <v>23</v>
      </c>
      <c r="I542" s="144" t="s">
        <v>24</v>
      </c>
      <c r="J542" s="145">
        <v>-132</v>
      </c>
      <c r="K542" s="144" t="s">
        <v>806</v>
      </c>
      <c r="L542" s="144" t="s">
        <v>24</v>
      </c>
      <c r="M542" s="144" t="s">
        <v>871</v>
      </c>
      <c r="N542" s="144" t="s">
        <v>1407</v>
      </c>
      <c r="O542" s="146">
        <v>44347</v>
      </c>
      <c r="P542" s="146">
        <v>44326</v>
      </c>
      <c r="Q542" s="144" t="s">
        <v>29</v>
      </c>
      <c r="R542" s="20" t="s">
        <v>4055</v>
      </c>
      <c r="S542" s="20" t="s">
        <v>7190</v>
      </c>
    </row>
    <row r="543" spans="1:19" hidden="1" x14ac:dyDescent="0.25">
      <c r="A543" s="144" t="s">
        <v>455</v>
      </c>
      <c r="B543" s="144" t="s">
        <v>20</v>
      </c>
      <c r="C543" s="144" t="s">
        <v>1406</v>
      </c>
      <c r="D543" s="144" t="s">
        <v>1689</v>
      </c>
      <c r="E543" s="144" t="s">
        <v>20</v>
      </c>
      <c r="F543" s="144" t="s">
        <v>21</v>
      </c>
      <c r="G543" s="144" t="s">
        <v>22</v>
      </c>
      <c r="H543" s="144" t="s">
        <v>23</v>
      </c>
      <c r="I543" s="144" t="s">
        <v>24</v>
      </c>
      <c r="J543" s="145">
        <v>-561</v>
      </c>
      <c r="K543" s="144" t="s">
        <v>806</v>
      </c>
      <c r="L543" s="144" t="s">
        <v>24</v>
      </c>
      <c r="M543" s="144" t="s">
        <v>905</v>
      </c>
      <c r="N543" s="144" t="s">
        <v>1407</v>
      </c>
      <c r="O543" s="146">
        <v>44347</v>
      </c>
      <c r="P543" s="146">
        <v>44326</v>
      </c>
      <c r="Q543" s="144" t="s">
        <v>29</v>
      </c>
      <c r="R543" s="20" t="s">
        <v>4055</v>
      </c>
      <c r="S543" s="20" t="s">
        <v>7190</v>
      </c>
    </row>
    <row r="544" spans="1:19" hidden="1" x14ac:dyDescent="0.25">
      <c r="A544" s="144" t="s">
        <v>455</v>
      </c>
      <c r="B544" s="144" t="s">
        <v>20</v>
      </c>
      <c r="C544" s="144" t="s">
        <v>1406</v>
      </c>
      <c r="D544" s="144" t="s">
        <v>1689</v>
      </c>
      <c r="E544" s="144" t="s">
        <v>20</v>
      </c>
      <c r="F544" s="144" t="s">
        <v>21</v>
      </c>
      <c r="G544" s="144" t="s">
        <v>22</v>
      </c>
      <c r="H544" s="144" t="s">
        <v>23</v>
      </c>
      <c r="I544" s="144" t="s">
        <v>24</v>
      </c>
      <c r="J544" s="145">
        <v>-125</v>
      </c>
      <c r="K544" s="144" t="s">
        <v>806</v>
      </c>
      <c r="L544" s="144" t="s">
        <v>24</v>
      </c>
      <c r="M544" s="144" t="s">
        <v>905</v>
      </c>
      <c r="N544" s="144" t="s">
        <v>1407</v>
      </c>
      <c r="O544" s="146">
        <v>44347</v>
      </c>
      <c r="P544" s="146">
        <v>44326</v>
      </c>
      <c r="Q544" s="144" t="s">
        <v>29</v>
      </c>
      <c r="R544" s="20" t="s">
        <v>4055</v>
      </c>
      <c r="S544" s="20" t="s">
        <v>7190</v>
      </c>
    </row>
    <row r="545" spans="1:19" hidden="1" x14ac:dyDescent="0.25">
      <c r="A545" s="144" t="s">
        <v>893</v>
      </c>
      <c r="B545" s="144" t="s">
        <v>49</v>
      </c>
      <c r="C545" s="144" t="s">
        <v>1435</v>
      </c>
      <c r="D545" s="144" t="s">
        <v>1689</v>
      </c>
      <c r="E545" s="144" t="s">
        <v>20</v>
      </c>
      <c r="F545" s="144" t="s">
        <v>21</v>
      </c>
      <c r="G545" s="144" t="s">
        <v>22</v>
      </c>
      <c r="H545" s="144" t="s">
        <v>23</v>
      </c>
      <c r="I545" s="144" t="s">
        <v>24</v>
      </c>
      <c r="J545" s="145">
        <v>47.72</v>
      </c>
      <c r="K545" s="144" t="s">
        <v>1436</v>
      </c>
      <c r="L545" s="144" t="s">
        <v>24</v>
      </c>
      <c r="M545" s="144" t="s">
        <v>1437</v>
      </c>
      <c r="N545" s="144" t="s">
        <v>1435</v>
      </c>
      <c r="O545" s="146">
        <v>44439</v>
      </c>
      <c r="P545" s="146">
        <v>44438</v>
      </c>
      <c r="Q545" s="144" t="s">
        <v>29</v>
      </c>
      <c r="R545" s="20" t="s">
        <v>4055</v>
      </c>
      <c r="S545" s="20" t="s">
        <v>7190</v>
      </c>
    </row>
    <row r="546" spans="1:19" hidden="1" x14ac:dyDescent="0.25">
      <c r="A546" s="144" t="s">
        <v>893</v>
      </c>
      <c r="B546" s="144" t="s">
        <v>49</v>
      </c>
      <c r="C546" s="144" t="s">
        <v>1435</v>
      </c>
      <c r="D546" s="144" t="s">
        <v>1689</v>
      </c>
      <c r="E546" s="144" t="s">
        <v>20</v>
      </c>
      <c r="F546" s="144" t="s">
        <v>21</v>
      </c>
      <c r="G546" s="144" t="s">
        <v>22</v>
      </c>
      <c r="H546" s="144" t="s">
        <v>23</v>
      </c>
      <c r="I546" s="144" t="s">
        <v>24</v>
      </c>
      <c r="J546" s="145">
        <v>117.88</v>
      </c>
      <c r="K546" s="144" t="s">
        <v>1436</v>
      </c>
      <c r="L546" s="144" t="s">
        <v>24</v>
      </c>
      <c r="M546" s="144" t="s">
        <v>1437</v>
      </c>
      <c r="N546" s="144" t="s">
        <v>1435</v>
      </c>
      <c r="O546" s="146">
        <v>44439</v>
      </c>
      <c r="P546" s="146">
        <v>44438</v>
      </c>
      <c r="Q546" s="144" t="s">
        <v>29</v>
      </c>
      <c r="R546" s="20" t="s">
        <v>4055</v>
      </c>
      <c r="S546" s="20" t="s">
        <v>7190</v>
      </c>
    </row>
    <row r="547" spans="1:19" hidden="1" x14ac:dyDescent="0.25">
      <c r="A547" s="144" t="s">
        <v>893</v>
      </c>
      <c r="B547" s="144" t="s">
        <v>49</v>
      </c>
      <c r="C547" s="144" t="s">
        <v>1435</v>
      </c>
      <c r="D547" s="144" t="s">
        <v>1689</v>
      </c>
      <c r="E547" s="144" t="s">
        <v>20</v>
      </c>
      <c r="F547" s="144" t="s">
        <v>21</v>
      </c>
      <c r="G547" s="144" t="s">
        <v>22</v>
      </c>
      <c r="H547" s="144" t="s">
        <v>23</v>
      </c>
      <c r="I547" s="144" t="s">
        <v>24</v>
      </c>
      <c r="J547" s="145">
        <v>106.27</v>
      </c>
      <c r="K547" s="144" t="s">
        <v>1436</v>
      </c>
      <c r="L547" s="144" t="s">
        <v>24</v>
      </c>
      <c r="M547" s="144" t="s">
        <v>1437</v>
      </c>
      <c r="N547" s="144" t="s">
        <v>1435</v>
      </c>
      <c r="O547" s="146">
        <v>44439</v>
      </c>
      <c r="P547" s="146">
        <v>44438</v>
      </c>
      <c r="Q547" s="144" t="s">
        <v>29</v>
      </c>
      <c r="R547" s="20" t="s">
        <v>4055</v>
      </c>
      <c r="S547" s="20" t="s">
        <v>7190</v>
      </c>
    </row>
    <row r="548" spans="1:19" hidden="1" x14ac:dyDescent="0.25">
      <c r="A548" s="144" t="s">
        <v>893</v>
      </c>
      <c r="B548" s="144" t="s">
        <v>49</v>
      </c>
      <c r="C548" s="144" t="s">
        <v>1435</v>
      </c>
      <c r="D548" s="144" t="s">
        <v>1689</v>
      </c>
      <c r="E548" s="144" t="s">
        <v>20</v>
      </c>
      <c r="F548" s="144" t="s">
        <v>21</v>
      </c>
      <c r="G548" s="144" t="s">
        <v>22</v>
      </c>
      <c r="H548" s="144" t="s">
        <v>23</v>
      </c>
      <c r="I548" s="144" t="s">
        <v>24</v>
      </c>
      <c r="J548" s="145">
        <v>17.399999999999999</v>
      </c>
      <c r="K548" s="144" t="s">
        <v>1436</v>
      </c>
      <c r="L548" s="144" t="s">
        <v>24</v>
      </c>
      <c r="M548" s="144" t="s">
        <v>1438</v>
      </c>
      <c r="N548" s="144" t="s">
        <v>1435</v>
      </c>
      <c r="O548" s="146">
        <v>44439</v>
      </c>
      <c r="P548" s="146">
        <v>44438</v>
      </c>
      <c r="Q548" s="144" t="s">
        <v>29</v>
      </c>
      <c r="R548" s="20" t="s">
        <v>4055</v>
      </c>
      <c r="S548" s="20" t="s">
        <v>7190</v>
      </c>
    </row>
    <row r="549" spans="1:19" hidden="1" x14ac:dyDescent="0.25">
      <c r="A549" s="144" t="s">
        <v>893</v>
      </c>
      <c r="B549" s="144" t="s">
        <v>49</v>
      </c>
      <c r="C549" s="144" t="s">
        <v>1435</v>
      </c>
      <c r="D549" s="144" t="s">
        <v>1689</v>
      </c>
      <c r="E549" s="144" t="s">
        <v>20</v>
      </c>
      <c r="F549" s="144" t="s">
        <v>21</v>
      </c>
      <c r="G549" s="144" t="s">
        <v>22</v>
      </c>
      <c r="H549" s="144" t="s">
        <v>23</v>
      </c>
      <c r="I549" s="144" t="s">
        <v>24</v>
      </c>
      <c r="J549" s="145">
        <v>5.32</v>
      </c>
      <c r="K549" s="144" t="s">
        <v>1436</v>
      </c>
      <c r="L549" s="144" t="s">
        <v>24</v>
      </c>
      <c r="M549" s="144" t="s">
        <v>1438</v>
      </c>
      <c r="N549" s="144" t="s">
        <v>1435</v>
      </c>
      <c r="O549" s="146">
        <v>44439</v>
      </c>
      <c r="P549" s="146">
        <v>44438</v>
      </c>
      <c r="Q549" s="144" t="s">
        <v>29</v>
      </c>
      <c r="R549" s="20" t="s">
        <v>4055</v>
      </c>
      <c r="S549" s="20" t="s">
        <v>7190</v>
      </c>
    </row>
    <row r="550" spans="1:19" hidden="1" x14ac:dyDescent="0.25">
      <c r="A550" s="144" t="s">
        <v>455</v>
      </c>
      <c r="B550" s="144" t="s">
        <v>20</v>
      </c>
      <c r="C550" s="144" t="s">
        <v>1407</v>
      </c>
      <c r="D550" s="144" t="s">
        <v>1720</v>
      </c>
      <c r="E550" s="144" t="s">
        <v>20</v>
      </c>
      <c r="F550" s="144" t="s">
        <v>31</v>
      </c>
      <c r="G550" s="144" t="s">
        <v>22</v>
      </c>
      <c r="H550" s="144" t="s">
        <v>23</v>
      </c>
      <c r="I550" s="144" t="s">
        <v>24</v>
      </c>
      <c r="J550" s="145">
        <v>-526.29</v>
      </c>
      <c r="K550" s="144" t="s">
        <v>1378</v>
      </c>
      <c r="L550" s="144" t="s">
        <v>24</v>
      </c>
      <c r="M550" s="144" t="s">
        <v>1379</v>
      </c>
      <c r="N550" s="144" t="s">
        <v>1407</v>
      </c>
      <c r="O550" s="146">
        <v>44316</v>
      </c>
      <c r="P550" s="146">
        <v>44326</v>
      </c>
      <c r="Q550" s="144" t="s">
        <v>29</v>
      </c>
      <c r="R550" s="20" t="s">
        <v>4585</v>
      </c>
      <c r="S550" s="20" t="s">
        <v>7190</v>
      </c>
    </row>
    <row r="551" spans="1:19" hidden="1" x14ac:dyDescent="0.25">
      <c r="A551" s="144" t="s">
        <v>455</v>
      </c>
      <c r="B551" s="144" t="s">
        <v>20</v>
      </c>
      <c r="C551" s="144" t="s">
        <v>1407</v>
      </c>
      <c r="D551" s="144" t="s">
        <v>1689</v>
      </c>
      <c r="E551" s="144" t="s">
        <v>20</v>
      </c>
      <c r="F551" s="144" t="s">
        <v>21</v>
      </c>
      <c r="G551" s="144" t="s">
        <v>22</v>
      </c>
      <c r="H551" s="144" t="s">
        <v>23</v>
      </c>
      <c r="I551" s="144" t="s">
        <v>24</v>
      </c>
      <c r="J551" s="145">
        <v>526.29</v>
      </c>
      <c r="K551" s="144" t="s">
        <v>1378</v>
      </c>
      <c r="L551" s="144" t="s">
        <v>24</v>
      </c>
      <c r="M551" s="144" t="s">
        <v>1379</v>
      </c>
      <c r="N551" s="144" t="s">
        <v>1407</v>
      </c>
      <c r="O551" s="146">
        <v>44316</v>
      </c>
      <c r="P551" s="146">
        <v>44326</v>
      </c>
      <c r="Q551" s="144" t="s">
        <v>29</v>
      </c>
      <c r="R551" s="20" t="s">
        <v>4055</v>
      </c>
      <c r="S551" s="20" t="s">
        <v>7190</v>
      </c>
    </row>
    <row r="552" spans="1:19" hidden="1" x14ac:dyDescent="0.25">
      <c r="A552" s="144" t="s">
        <v>455</v>
      </c>
      <c r="B552" s="144" t="s">
        <v>20</v>
      </c>
      <c r="C552" s="144" t="s">
        <v>1406</v>
      </c>
      <c r="D552" s="144" t="s">
        <v>1720</v>
      </c>
      <c r="E552" s="144" t="s">
        <v>20</v>
      </c>
      <c r="F552" s="144" t="s">
        <v>31</v>
      </c>
      <c r="G552" s="144" t="s">
        <v>22</v>
      </c>
      <c r="H552" s="144" t="s">
        <v>23</v>
      </c>
      <c r="I552" s="144" t="s">
        <v>24</v>
      </c>
      <c r="J552" s="145">
        <v>526.29</v>
      </c>
      <c r="K552" s="144" t="s">
        <v>1378</v>
      </c>
      <c r="L552" s="144" t="s">
        <v>24</v>
      </c>
      <c r="M552" s="144" t="s">
        <v>1379</v>
      </c>
      <c r="N552" s="144" t="s">
        <v>1407</v>
      </c>
      <c r="O552" s="146">
        <v>44347</v>
      </c>
      <c r="P552" s="146">
        <v>44326</v>
      </c>
      <c r="Q552" s="144" t="s">
        <v>29</v>
      </c>
      <c r="R552" s="20" t="s">
        <v>4585</v>
      </c>
      <c r="S552" s="20" t="s">
        <v>7190</v>
      </c>
    </row>
    <row r="553" spans="1:19" hidden="1" x14ac:dyDescent="0.25">
      <c r="A553" s="144" t="s">
        <v>455</v>
      </c>
      <c r="B553" s="144" t="s">
        <v>20</v>
      </c>
      <c r="C553" s="144" t="s">
        <v>1406</v>
      </c>
      <c r="D553" s="144" t="s">
        <v>1689</v>
      </c>
      <c r="E553" s="144" t="s">
        <v>20</v>
      </c>
      <c r="F553" s="144" t="s">
        <v>21</v>
      </c>
      <c r="G553" s="144" t="s">
        <v>22</v>
      </c>
      <c r="H553" s="144" t="s">
        <v>23</v>
      </c>
      <c r="I553" s="144" t="s">
        <v>24</v>
      </c>
      <c r="J553" s="145">
        <v>-526.29</v>
      </c>
      <c r="K553" s="144" t="s">
        <v>1378</v>
      </c>
      <c r="L553" s="144" t="s">
        <v>24</v>
      </c>
      <c r="M553" s="144" t="s">
        <v>1379</v>
      </c>
      <c r="N553" s="144" t="s">
        <v>1407</v>
      </c>
      <c r="O553" s="146">
        <v>44347</v>
      </c>
      <c r="P553" s="146">
        <v>44326</v>
      </c>
      <c r="Q553" s="144" t="s">
        <v>29</v>
      </c>
      <c r="R553" s="20" t="s">
        <v>4055</v>
      </c>
      <c r="S553" s="20" t="s">
        <v>7190</v>
      </c>
    </row>
    <row r="554" spans="1:19" hidden="1" x14ac:dyDescent="0.25">
      <c r="A554" s="144" t="s">
        <v>893</v>
      </c>
      <c r="B554" s="144" t="s">
        <v>49</v>
      </c>
      <c r="C554" s="144" t="s">
        <v>1519</v>
      </c>
      <c r="D554" s="144" t="s">
        <v>1720</v>
      </c>
      <c r="E554" s="144" t="s">
        <v>20</v>
      </c>
      <c r="F554" s="144" t="s">
        <v>31</v>
      </c>
      <c r="G554" s="144" t="s">
        <v>22</v>
      </c>
      <c r="H554" s="144" t="s">
        <v>23</v>
      </c>
      <c r="I554" s="144" t="s">
        <v>24</v>
      </c>
      <c r="J554" s="145">
        <v>50.77</v>
      </c>
      <c r="K554" s="144" t="s">
        <v>1288</v>
      </c>
      <c r="L554" s="144" t="s">
        <v>24</v>
      </c>
      <c r="M554" s="144" t="s">
        <v>1520</v>
      </c>
      <c r="N554" s="144" t="s">
        <v>1519</v>
      </c>
      <c r="O554" s="146">
        <v>44286</v>
      </c>
      <c r="P554" s="146">
        <v>44287</v>
      </c>
      <c r="Q554" s="144" t="s">
        <v>29</v>
      </c>
      <c r="R554" s="20" t="s">
        <v>4585</v>
      </c>
      <c r="S554" s="20" t="s">
        <v>7190</v>
      </c>
    </row>
    <row r="555" spans="1:19" hidden="1" x14ac:dyDescent="0.25">
      <c r="A555" s="144" t="s">
        <v>893</v>
      </c>
      <c r="B555" s="144" t="s">
        <v>49</v>
      </c>
      <c r="C555" s="144" t="s">
        <v>1519</v>
      </c>
      <c r="D555" s="144" t="s">
        <v>1720</v>
      </c>
      <c r="E555" s="144" t="s">
        <v>20</v>
      </c>
      <c r="F555" s="144" t="s">
        <v>31</v>
      </c>
      <c r="G555" s="144" t="s">
        <v>22</v>
      </c>
      <c r="H555" s="144" t="s">
        <v>23</v>
      </c>
      <c r="I555" s="144" t="s">
        <v>24</v>
      </c>
      <c r="J555" s="145">
        <v>9.9499999999999993</v>
      </c>
      <c r="K555" s="144" t="s">
        <v>1288</v>
      </c>
      <c r="L555" s="144" t="s">
        <v>24</v>
      </c>
      <c r="M555" s="144" t="s">
        <v>1520</v>
      </c>
      <c r="N555" s="144" t="s">
        <v>1519</v>
      </c>
      <c r="O555" s="146">
        <v>44286</v>
      </c>
      <c r="P555" s="146">
        <v>44287</v>
      </c>
      <c r="Q555" s="144" t="s">
        <v>29</v>
      </c>
      <c r="R555" s="20" t="s">
        <v>4585</v>
      </c>
      <c r="S555" s="20" t="s">
        <v>7190</v>
      </c>
    </row>
    <row r="556" spans="1:19" hidden="1" x14ac:dyDescent="0.25">
      <c r="A556" s="144" t="s">
        <v>893</v>
      </c>
      <c r="B556" s="144" t="s">
        <v>49</v>
      </c>
      <c r="C556" s="144" t="s">
        <v>1519</v>
      </c>
      <c r="D556" s="144" t="s">
        <v>1720</v>
      </c>
      <c r="E556" s="144" t="s">
        <v>20</v>
      </c>
      <c r="F556" s="144" t="s">
        <v>31</v>
      </c>
      <c r="G556" s="144" t="s">
        <v>22</v>
      </c>
      <c r="H556" s="144" t="s">
        <v>23</v>
      </c>
      <c r="I556" s="144" t="s">
        <v>24</v>
      </c>
      <c r="J556" s="145">
        <v>55</v>
      </c>
      <c r="K556" s="144" t="s">
        <v>1288</v>
      </c>
      <c r="L556" s="144" t="s">
        <v>24</v>
      </c>
      <c r="M556" s="144" t="s">
        <v>1520</v>
      </c>
      <c r="N556" s="144" t="s">
        <v>1519</v>
      </c>
      <c r="O556" s="146">
        <v>44286</v>
      </c>
      <c r="P556" s="146">
        <v>44287</v>
      </c>
      <c r="Q556" s="144" t="s">
        <v>29</v>
      </c>
      <c r="R556" s="20" t="s">
        <v>4585</v>
      </c>
      <c r="S556" s="20" t="s">
        <v>7190</v>
      </c>
    </row>
    <row r="557" spans="1:19" hidden="1" x14ac:dyDescent="0.25">
      <c r="A557" s="144" t="s">
        <v>893</v>
      </c>
      <c r="B557" s="144" t="s">
        <v>49</v>
      </c>
      <c r="C557" s="144" t="s">
        <v>1519</v>
      </c>
      <c r="D557" s="144" t="s">
        <v>1720</v>
      </c>
      <c r="E557" s="144" t="s">
        <v>20</v>
      </c>
      <c r="F557" s="144" t="s">
        <v>31</v>
      </c>
      <c r="G557" s="144" t="s">
        <v>22</v>
      </c>
      <c r="H557" s="144" t="s">
        <v>23</v>
      </c>
      <c r="I557" s="144" t="s">
        <v>24</v>
      </c>
      <c r="J557" s="145">
        <v>14.72</v>
      </c>
      <c r="K557" s="144" t="s">
        <v>1288</v>
      </c>
      <c r="L557" s="144" t="s">
        <v>24</v>
      </c>
      <c r="M557" s="144" t="s">
        <v>1520</v>
      </c>
      <c r="N557" s="144" t="s">
        <v>1519</v>
      </c>
      <c r="O557" s="146">
        <v>44286</v>
      </c>
      <c r="P557" s="146">
        <v>44287</v>
      </c>
      <c r="Q557" s="144" t="s">
        <v>29</v>
      </c>
      <c r="R557" s="20" t="s">
        <v>4585</v>
      </c>
      <c r="S557" s="20" t="s">
        <v>7190</v>
      </c>
    </row>
    <row r="558" spans="1:19" hidden="1" x14ac:dyDescent="0.25">
      <c r="A558" s="144" t="s">
        <v>893</v>
      </c>
      <c r="B558" s="144" t="s">
        <v>49</v>
      </c>
      <c r="C558" s="144" t="s">
        <v>1519</v>
      </c>
      <c r="D558" s="144" t="s">
        <v>1720</v>
      </c>
      <c r="E558" s="144" t="s">
        <v>20</v>
      </c>
      <c r="F558" s="144" t="s">
        <v>31</v>
      </c>
      <c r="G558" s="144" t="s">
        <v>22</v>
      </c>
      <c r="H558" s="144" t="s">
        <v>23</v>
      </c>
      <c r="I558" s="144" t="s">
        <v>24</v>
      </c>
      <c r="J558" s="145">
        <v>57.29</v>
      </c>
      <c r="K558" s="144" t="s">
        <v>1288</v>
      </c>
      <c r="L558" s="144" t="s">
        <v>24</v>
      </c>
      <c r="M558" s="144" t="s">
        <v>1520</v>
      </c>
      <c r="N558" s="144" t="s">
        <v>1519</v>
      </c>
      <c r="O558" s="146">
        <v>44286</v>
      </c>
      <c r="P558" s="146">
        <v>44287</v>
      </c>
      <c r="Q558" s="144" t="s">
        <v>29</v>
      </c>
      <c r="R558" s="20" t="s">
        <v>4585</v>
      </c>
      <c r="S558" s="20" t="s">
        <v>7190</v>
      </c>
    </row>
    <row r="559" spans="1:19" hidden="1" x14ac:dyDescent="0.25">
      <c r="A559" s="144" t="s">
        <v>893</v>
      </c>
      <c r="B559" s="144" t="s">
        <v>49</v>
      </c>
      <c r="C559" s="144" t="s">
        <v>1519</v>
      </c>
      <c r="D559" s="144" t="s">
        <v>1720</v>
      </c>
      <c r="E559" s="144" t="s">
        <v>20</v>
      </c>
      <c r="F559" s="144" t="s">
        <v>31</v>
      </c>
      <c r="G559" s="144" t="s">
        <v>22</v>
      </c>
      <c r="H559" s="144" t="s">
        <v>23</v>
      </c>
      <c r="I559" s="144" t="s">
        <v>24</v>
      </c>
      <c r="J559" s="145">
        <v>57.42</v>
      </c>
      <c r="K559" s="144" t="s">
        <v>1288</v>
      </c>
      <c r="L559" s="144" t="s">
        <v>24</v>
      </c>
      <c r="M559" s="144" t="s">
        <v>1520</v>
      </c>
      <c r="N559" s="144" t="s">
        <v>1519</v>
      </c>
      <c r="O559" s="146">
        <v>44286</v>
      </c>
      <c r="P559" s="146">
        <v>44287</v>
      </c>
      <c r="Q559" s="144" t="s">
        <v>29</v>
      </c>
      <c r="R559" s="20" t="s">
        <v>4585</v>
      </c>
      <c r="S559" s="20" t="s">
        <v>7190</v>
      </c>
    </row>
    <row r="560" spans="1:19" hidden="1" x14ac:dyDescent="0.25">
      <c r="A560" s="144" t="s">
        <v>893</v>
      </c>
      <c r="B560" s="144" t="s">
        <v>49</v>
      </c>
      <c r="C560" s="144" t="s">
        <v>1503</v>
      </c>
      <c r="D560" s="144" t="s">
        <v>1689</v>
      </c>
      <c r="E560" s="144" t="s">
        <v>20</v>
      </c>
      <c r="F560" s="144" t="s">
        <v>21</v>
      </c>
      <c r="G560" s="144" t="s">
        <v>22</v>
      </c>
      <c r="H560" s="144" t="s">
        <v>23</v>
      </c>
      <c r="I560" s="144" t="s">
        <v>24</v>
      </c>
      <c r="J560" s="145">
        <v>38.75</v>
      </c>
      <c r="K560" s="144" t="s">
        <v>1288</v>
      </c>
      <c r="L560" s="144" t="s">
        <v>24</v>
      </c>
      <c r="M560" s="144" t="s">
        <v>1504</v>
      </c>
      <c r="N560" s="144" t="s">
        <v>1503</v>
      </c>
      <c r="O560" s="146">
        <v>44347</v>
      </c>
      <c r="P560" s="146">
        <v>44348</v>
      </c>
      <c r="Q560" s="144" t="s">
        <v>29</v>
      </c>
      <c r="R560" s="20" t="s">
        <v>4055</v>
      </c>
      <c r="S560" s="20" t="s">
        <v>7190</v>
      </c>
    </row>
    <row r="561" spans="1:19" hidden="1" x14ac:dyDescent="0.25">
      <c r="A561" s="144" t="s">
        <v>893</v>
      </c>
      <c r="B561" s="144" t="s">
        <v>49</v>
      </c>
      <c r="C561" s="144" t="s">
        <v>1503</v>
      </c>
      <c r="D561" s="144" t="s">
        <v>1689</v>
      </c>
      <c r="E561" s="144" t="s">
        <v>20</v>
      </c>
      <c r="F561" s="144" t="s">
        <v>21</v>
      </c>
      <c r="G561" s="144" t="s">
        <v>22</v>
      </c>
      <c r="H561" s="144" t="s">
        <v>23</v>
      </c>
      <c r="I561" s="144" t="s">
        <v>24</v>
      </c>
      <c r="J561" s="145">
        <v>67.95</v>
      </c>
      <c r="K561" s="144" t="s">
        <v>1288</v>
      </c>
      <c r="L561" s="144" t="s">
        <v>24</v>
      </c>
      <c r="M561" s="144" t="s">
        <v>1504</v>
      </c>
      <c r="N561" s="144" t="s">
        <v>1503</v>
      </c>
      <c r="O561" s="146">
        <v>44347</v>
      </c>
      <c r="P561" s="146">
        <v>44348</v>
      </c>
      <c r="Q561" s="144" t="s">
        <v>29</v>
      </c>
      <c r="R561" s="20" t="s">
        <v>4055</v>
      </c>
      <c r="S561" s="20" t="s">
        <v>7190</v>
      </c>
    </row>
    <row r="562" spans="1:19" hidden="1" x14ac:dyDescent="0.25">
      <c r="A562" s="144" t="s">
        <v>893</v>
      </c>
      <c r="B562" s="144" t="s">
        <v>49</v>
      </c>
      <c r="C562" s="144" t="s">
        <v>1503</v>
      </c>
      <c r="D562" s="144" t="s">
        <v>1689</v>
      </c>
      <c r="E562" s="144" t="s">
        <v>20</v>
      </c>
      <c r="F562" s="144" t="s">
        <v>21</v>
      </c>
      <c r="G562" s="144" t="s">
        <v>22</v>
      </c>
      <c r="H562" s="144" t="s">
        <v>23</v>
      </c>
      <c r="I562" s="144" t="s">
        <v>24</v>
      </c>
      <c r="J562" s="145">
        <v>103.12</v>
      </c>
      <c r="K562" s="144" t="s">
        <v>1288</v>
      </c>
      <c r="L562" s="144" t="s">
        <v>24</v>
      </c>
      <c r="M562" s="144" t="s">
        <v>1504</v>
      </c>
      <c r="N562" s="144" t="s">
        <v>1503</v>
      </c>
      <c r="O562" s="146">
        <v>44347</v>
      </c>
      <c r="P562" s="146">
        <v>44348</v>
      </c>
      <c r="Q562" s="144" t="s">
        <v>29</v>
      </c>
      <c r="R562" s="20" t="s">
        <v>4055</v>
      </c>
      <c r="S562" s="20" t="s">
        <v>7190</v>
      </c>
    </row>
    <row r="563" spans="1:19" hidden="1" x14ac:dyDescent="0.25">
      <c r="A563" s="144" t="s">
        <v>893</v>
      </c>
      <c r="B563" s="144" t="s">
        <v>49</v>
      </c>
      <c r="C563" s="144" t="s">
        <v>1503</v>
      </c>
      <c r="D563" s="144" t="s">
        <v>1720</v>
      </c>
      <c r="E563" s="144" t="s">
        <v>20</v>
      </c>
      <c r="F563" s="144" t="s">
        <v>31</v>
      </c>
      <c r="G563" s="144" t="s">
        <v>22</v>
      </c>
      <c r="H563" s="144" t="s">
        <v>23</v>
      </c>
      <c r="I563" s="144" t="s">
        <v>24</v>
      </c>
      <c r="J563" s="145">
        <v>37.24</v>
      </c>
      <c r="K563" s="144" t="s">
        <v>1288</v>
      </c>
      <c r="L563" s="144" t="s">
        <v>24</v>
      </c>
      <c r="M563" s="144" t="s">
        <v>1504</v>
      </c>
      <c r="N563" s="144" t="s">
        <v>1503</v>
      </c>
      <c r="O563" s="146">
        <v>44347</v>
      </c>
      <c r="P563" s="146">
        <v>44348</v>
      </c>
      <c r="Q563" s="144" t="s">
        <v>29</v>
      </c>
      <c r="R563" s="20" t="s">
        <v>4585</v>
      </c>
      <c r="S563" s="20" t="s">
        <v>7190</v>
      </c>
    </row>
    <row r="564" spans="1:19" hidden="1" x14ac:dyDescent="0.25">
      <c r="A564" s="144" t="s">
        <v>893</v>
      </c>
      <c r="B564" s="144" t="s">
        <v>49</v>
      </c>
      <c r="C564" s="144" t="s">
        <v>1503</v>
      </c>
      <c r="D564" s="144" t="s">
        <v>1720</v>
      </c>
      <c r="E564" s="144" t="s">
        <v>20</v>
      </c>
      <c r="F564" s="144" t="s">
        <v>31</v>
      </c>
      <c r="G564" s="144" t="s">
        <v>22</v>
      </c>
      <c r="H564" s="144" t="s">
        <v>23</v>
      </c>
      <c r="I564" s="144" t="s">
        <v>24</v>
      </c>
      <c r="J564" s="145">
        <v>34.72</v>
      </c>
      <c r="K564" s="144" t="s">
        <v>1288</v>
      </c>
      <c r="L564" s="144" t="s">
        <v>24</v>
      </c>
      <c r="M564" s="144" t="s">
        <v>1504</v>
      </c>
      <c r="N564" s="144" t="s">
        <v>1503</v>
      </c>
      <c r="O564" s="146">
        <v>44347</v>
      </c>
      <c r="P564" s="146">
        <v>44348</v>
      </c>
      <c r="Q564" s="144" t="s">
        <v>29</v>
      </c>
      <c r="R564" s="20" t="s">
        <v>4585</v>
      </c>
      <c r="S564" s="20" t="s">
        <v>7190</v>
      </c>
    </row>
    <row r="565" spans="1:19" hidden="1" x14ac:dyDescent="0.25">
      <c r="A565" s="144" t="s">
        <v>1051</v>
      </c>
      <c r="B565" s="144" t="s">
        <v>49</v>
      </c>
      <c r="C565" s="144" t="s">
        <v>1539</v>
      </c>
      <c r="D565" s="144" t="s">
        <v>1689</v>
      </c>
      <c r="E565" s="144" t="s">
        <v>20</v>
      </c>
      <c r="F565" s="144" t="s">
        <v>21</v>
      </c>
      <c r="G565" s="144" t="s">
        <v>22</v>
      </c>
      <c r="H565" s="144" t="s">
        <v>23</v>
      </c>
      <c r="I565" s="144" t="s">
        <v>24</v>
      </c>
      <c r="J565" s="145">
        <v>160.63999999999999</v>
      </c>
      <c r="K565" s="144" t="s">
        <v>1540</v>
      </c>
      <c r="L565" s="144" t="s">
        <v>24</v>
      </c>
      <c r="M565" s="144" t="s">
        <v>1541</v>
      </c>
      <c r="N565" s="144" t="s">
        <v>1539</v>
      </c>
      <c r="O565" s="146">
        <v>44316</v>
      </c>
      <c r="P565" s="146">
        <v>44319</v>
      </c>
      <c r="Q565" s="144" t="s">
        <v>29</v>
      </c>
      <c r="R565" s="20" t="s">
        <v>4055</v>
      </c>
      <c r="S565" s="20" t="s">
        <v>7190</v>
      </c>
    </row>
    <row r="566" spans="1:19" hidden="1" x14ac:dyDescent="0.25">
      <c r="A566" s="144" t="s">
        <v>456</v>
      </c>
      <c r="B566" s="144" t="s">
        <v>20</v>
      </c>
      <c r="C566" s="144" t="s">
        <v>906</v>
      </c>
      <c r="D566" s="144" t="s">
        <v>1689</v>
      </c>
      <c r="E566" s="144" t="s">
        <v>20</v>
      </c>
      <c r="F566" s="144" t="s">
        <v>21</v>
      </c>
      <c r="G566" s="144" t="s">
        <v>22</v>
      </c>
      <c r="H566" s="144" t="s">
        <v>23</v>
      </c>
      <c r="I566" s="144" t="s">
        <v>24</v>
      </c>
      <c r="J566" s="145">
        <v>500</v>
      </c>
      <c r="K566" s="144" t="s">
        <v>1560</v>
      </c>
      <c r="L566" s="144" t="s">
        <v>24</v>
      </c>
      <c r="M566" s="144" t="s">
        <v>343</v>
      </c>
      <c r="N566" s="144" t="s">
        <v>906</v>
      </c>
      <c r="O566" s="146">
        <v>44316</v>
      </c>
      <c r="P566" s="146">
        <v>44322</v>
      </c>
      <c r="Q566" s="144" t="s">
        <v>29</v>
      </c>
      <c r="R566" s="20" t="s">
        <v>4055</v>
      </c>
      <c r="S566" s="20" t="s">
        <v>7190</v>
      </c>
    </row>
    <row r="567" spans="1:19" hidden="1" x14ac:dyDescent="0.25">
      <c r="A567" s="144" t="s">
        <v>456</v>
      </c>
      <c r="B567" s="144" t="s">
        <v>20</v>
      </c>
      <c r="C567" s="144" t="s">
        <v>904</v>
      </c>
      <c r="D567" s="144" t="s">
        <v>1689</v>
      </c>
      <c r="E567" s="144" t="s">
        <v>20</v>
      </c>
      <c r="F567" s="144" t="s">
        <v>21</v>
      </c>
      <c r="G567" s="144" t="s">
        <v>22</v>
      </c>
      <c r="H567" s="144" t="s">
        <v>23</v>
      </c>
      <c r="I567" s="144" t="s">
        <v>24</v>
      </c>
      <c r="J567" s="145">
        <v>-500</v>
      </c>
      <c r="K567" s="144" t="s">
        <v>1560</v>
      </c>
      <c r="L567" s="144" t="s">
        <v>24</v>
      </c>
      <c r="M567" s="144" t="s">
        <v>343</v>
      </c>
      <c r="N567" s="144" t="s">
        <v>906</v>
      </c>
      <c r="O567" s="146">
        <v>44347</v>
      </c>
      <c r="P567" s="146">
        <v>44322</v>
      </c>
      <c r="Q567" s="144" t="s">
        <v>29</v>
      </c>
      <c r="R567" s="20" t="s">
        <v>4055</v>
      </c>
      <c r="S567" s="20" t="s">
        <v>7190</v>
      </c>
    </row>
    <row r="568" spans="1:19" hidden="1" x14ac:dyDescent="0.25">
      <c r="A568" s="144" t="s">
        <v>893</v>
      </c>
      <c r="B568" s="144" t="s">
        <v>49</v>
      </c>
      <c r="C568" s="144" t="s">
        <v>1519</v>
      </c>
      <c r="D568" s="144" t="s">
        <v>1689</v>
      </c>
      <c r="E568" s="144" t="s">
        <v>20</v>
      </c>
      <c r="F568" s="144" t="s">
        <v>21</v>
      </c>
      <c r="G568" s="144" t="s">
        <v>22</v>
      </c>
      <c r="H568" s="144" t="s">
        <v>23</v>
      </c>
      <c r="I568" s="144" t="s">
        <v>24</v>
      </c>
      <c r="J568" s="145">
        <v>95.9</v>
      </c>
      <c r="K568" s="144" t="s">
        <v>1565</v>
      </c>
      <c r="L568" s="144" t="s">
        <v>24</v>
      </c>
      <c r="M568" s="144" t="s">
        <v>1566</v>
      </c>
      <c r="N568" s="144" t="s">
        <v>1519</v>
      </c>
      <c r="O568" s="146">
        <v>44286</v>
      </c>
      <c r="P568" s="146">
        <v>44287</v>
      </c>
      <c r="Q568" s="144" t="s">
        <v>29</v>
      </c>
      <c r="R568" s="20" t="s">
        <v>4055</v>
      </c>
      <c r="S568" s="20" t="s">
        <v>7190</v>
      </c>
    </row>
    <row r="569" spans="1:19" hidden="1" x14ac:dyDescent="0.25">
      <c r="A569" s="144" t="s">
        <v>456</v>
      </c>
      <c r="B569" s="144" t="s">
        <v>20</v>
      </c>
      <c r="C569" s="144" t="s">
        <v>1367</v>
      </c>
      <c r="D569" s="144" t="s">
        <v>1689</v>
      </c>
      <c r="E569" s="144" t="s">
        <v>20</v>
      </c>
      <c r="F569" s="144" t="s">
        <v>21</v>
      </c>
      <c r="G569" s="144" t="s">
        <v>22</v>
      </c>
      <c r="H569" s="144" t="s">
        <v>23</v>
      </c>
      <c r="I569" s="144" t="s">
        <v>24</v>
      </c>
      <c r="J569" s="145">
        <v>-690</v>
      </c>
      <c r="K569" s="144" t="s">
        <v>1431</v>
      </c>
      <c r="L569" s="144" t="s">
        <v>24</v>
      </c>
      <c r="M569" s="144" t="s">
        <v>858</v>
      </c>
      <c r="N569" s="144" t="s">
        <v>1366</v>
      </c>
      <c r="O569" s="146">
        <v>44469</v>
      </c>
      <c r="P569" s="146">
        <v>44447</v>
      </c>
      <c r="Q569" s="144" t="s">
        <v>29</v>
      </c>
      <c r="R569" s="20" t="s">
        <v>4055</v>
      </c>
      <c r="S569" s="20" t="s">
        <v>7190</v>
      </c>
    </row>
    <row r="570" spans="1:19" hidden="1" x14ac:dyDescent="0.25">
      <c r="A570" s="144" t="s">
        <v>893</v>
      </c>
      <c r="B570" s="144" t="s">
        <v>49</v>
      </c>
      <c r="C570" s="144" t="s">
        <v>1578</v>
      </c>
      <c r="D570" s="144" t="s">
        <v>1720</v>
      </c>
      <c r="E570" s="144" t="s">
        <v>20</v>
      </c>
      <c r="F570" s="144" t="s">
        <v>31</v>
      </c>
      <c r="G570" s="144" t="s">
        <v>22</v>
      </c>
      <c r="H570" s="144" t="s">
        <v>23</v>
      </c>
      <c r="I570" s="144" t="s">
        <v>24</v>
      </c>
      <c r="J570" s="145">
        <v>277.69</v>
      </c>
      <c r="K570" s="144" t="s">
        <v>1288</v>
      </c>
      <c r="L570" s="144" t="s">
        <v>24</v>
      </c>
      <c r="M570" s="144" t="s">
        <v>1580</v>
      </c>
      <c r="N570" s="144" t="s">
        <v>1578</v>
      </c>
      <c r="O570" s="146">
        <v>44469</v>
      </c>
      <c r="P570" s="146">
        <v>44470</v>
      </c>
      <c r="Q570" s="144" t="s">
        <v>29</v>
      </c>
      <c r="R570" s="20" t="s">
        <v>4585</v>
      </c>
      <c r="S570" s="20" t="s">
        <v>7190</v>
      </c>
    </row>
    <row r="571" spans="1:19" hidden="1" x14ac:dyDescent="0.25">
      <c r="A571" s="144" t="s">
        <v>1051</v>
      </c>
      <c r="B571" s="144" t="s">
        <v>49</v>
      </c>
      <c r="C571" s="144" t="s">
        <v>1586</v>
      </c>
      <c r="D571" s="144" t="s">
        <v>1689</v>
      </c>
      <c r="E571" s="144" t="s">
        <v>20</v>
      </c>
      <c r="F571" s="144" t="s">
        <v>21</v>
      </c>
      <c r="G571" s="144" t="s">
        <v>22</v>
      </c>
      <c r="H571" s="144" t="s">
        <v>23</v>
      </c>
      <c r="I571" s="144" t="s">
        <v>24</v>
      </c>
      <c r="J571" s="145">
        <v>70.790000000000006</v>
      </c>
      <c r="K571" s="144" t="s">
        <v>1540</v>
      </c>
      <c r="L571" s="144" t="s">
        <v>24</v>
      </c>
      <c r="M571" s="144" t="s">
        <v>1587</v>
      </c>
      <c r="N571" s="144" t="s">
        <v>1586</v>
      </c>
      <c r="O571" s="146">
        <v>44377</v>
      </c>
      <c r="P571" s="146">
        <v>44378</v>
      </c>
      <c r="Q571" s="144" t="s">
        <v>29</v>
      </c>
      <c r="R571" s="20" t="s">
        <v>4055</v>
      </c>
      <c r="S571" s="20" t="s">
        <v>7190</v>
      </c>
    </row>
    <row r="572" spans="1:19" hidden="1" x14ac:dyDescent="0.25">
      <c r="A572" s="144" t="s">
        <v>456</v>
      </c>
      <c r="B572" s="144" t="s">
        <v>20</v>
      </c>
      <c r="C572" s="144" t="s">
        <v>1366</v>
      </c>
      <c r="D572" s="144" t="s">
        <v>1689</v>
      </c>
      <c r="E572" s="144" t="s">
        <v>20</v>
      </c>
      <c r="F572" s="144" t="s">
        <v>21</v>
      </c>
      <c r="G572" s="144" t="s">
        <v>22</v>
      </c>
      <c r="H572" s="144" t="s">
        <v>23</v>
      </c>
      <c r="I572" s="144" t="s">
        <v>24</v>
      </c>
      <c r="J572" s="145">
        <v>690</v>
      </c>
      <c r="K572" s="144" t="s">
        <v>1431</v>
      </c>
      <c r="L572" s="144" t="s">
        <v>24</v>
      </c>
      <c r="M572" s="144" t="s">
        <v>858</v>
      </c>
      <c r="N572" s="144" t="s">
        <v>1366</v>
      </c>
      <c r="O572" s="146">
        <v>44439</v>
      </c>
      <c r="P572" s="146">
        <v>44447</v>
      </c>
      <c r="Q572" s="144" t="s">
        <v>29</v>
      </c>
      <c r="R572" s="20" t="s">
        <v>4055</v>
      </c>
      <c r="S572" s="20" t="s">
        <v>7190</v>
      </c>
    </row>
    <row r="573" spans="1:19" hidden="1" x14ac:dyDescent="0.25">
      <c r="A573" s="144" t="s">
        <v>456</v>
      </c>
      <c r="B573" s="144" t="s">
        <v>20</v>
      </c>
      <c r="C573" s="144" t="s">
        <v>1594</v>
      </c>
      <c r="D573" s="144" t="s">
        <v>1689</v>
      </c>
      <c r="E573" s="144" t="s">
        <v>20</v>
      </c>
      <c r="F573" s="144" t="s">
        <v>21</v>
      </c>
      <c r="G573" s="144" t="s">
        <v>22</v>
      </c>
      <c r="H573" s="144" t="s">
        <v>23</v>
      </c>
      <c r="I573" s="144" t="s">
        <v>24</v>
      </c>
      <c r="J573" s="145">
        <v>-508.9</v>
      </c>
      <c r="K573" s="144" t="s">
        <v>792</v>
      </c>
      <c r="L573" s="144" t="s">
        <v>24</v>
      </c>
      <c r="M573" s="144" t="s">
        <v>643</v>
      </c>
      <c r="N573" s="144" t="s">
        <v>1510</v>
      </c>
      <c r="O573" s="146">
        <v>44316</v>
      </c>
      <c r="P573" s="146">
        <v>44292</v>
      </c>
      <c r="Q573" s="144" t="s">
        <v>29</v>
      </c>
      <c r="R573" s="20" t="s">
        <v>4055</v>
      </c>
      <c r="S573" s="20" t="s">
        <v>7190</v>
      </c>
    </row>
    <row r="574" spans="1:19" hidden="1" x14ac:dyDescent="0.25">
      <c r="A574" s="144" t="s">
        <v>456</v>
      </c>
      <c r="B574" s="144" t="s">
        <v>20</v>
      </c>
      <c r="C574" s="144" t="s">
        <v>1510</v>
      </c>
      <c r="D574" s="144" t="s">
        <v>1689</v>
      </c>
      <c r="E574" s="144" t="s">
        <v>20</v>
      </c>
      <c r="F574" s="144" t="s">
        <v>21</v>
      </c>
      <c r="G574" s="144" t="s">
        <v>22</v>
      </c>
      <c r="H574" s="144" t="s">
        <v>23</v>
      </c>
      <c r="I574" s="144" t="s">
        <v>24</v>
      </c>
      <c r="J574" s="145">
        <v>508.9</v>
      </c>
      <c r="K574" s="144" t="s">
        <v>792</v>
      </c>
      <c r="L574" s="144" t="s">
        <v>24</v>
      </c>
      <c r="M574" s="144" t="s">
        <v>643</v>
      </c>
      <c r="N574" s="144" t="s">
        <v>1510</v>
      </c>
      <c r="O574" s="146">
        <v>44286</v>
      </c>
      <c r="P574" s="146">
        <v>44292</v>
      </c>
      <c r="Q574" s="144" t="s">
        <v>29</v>
      </c>
      <c r="R574" s="20" t="s">
        <v>4055</v>
      </c>
      <c r="S574" s="20" t="s">
        <v>7190</v>
      </c>
    </row>
    <row r="575" spans="1:19" hidden="1" x14ac:dyDescent="0.25">
      <c r="A575" s="144" t="s">
        <v>456</v>
      </c>
      <c r="B575" s="144" t="s">
        <v>20</v>
      </c>
      <c r="C575" s="144" t="s">
        <v>1594</v>
      </c>
      <c r="D575" s="144" t="s">
        <v>1689</v>
      </c>
      <c r="E575" s="144" t="s">
        <v>20</v>
      </c>
      <c r="F575" s="144" t="s">
        <v>21</v>
      </c>
      <c r="G575" s="144" t="s">
        <v>22</v>
      </c>
      <c r="H575" s="144" t="s">
        <v>23</v>
      </c>
      <c r="I575" s="144" t="s">
        <v>24</v>
      </c>
      <c r="J575" s="145">
        <v>-950</v>
      </c>
      <c r="K575" s="144" t="s">
        <v>1626</v>
      </c>
      <c r="L575" s="144" t="s">
        <v>24</v>
      </c>
      <c r="M575" s="144" t="s">
        <v>1148</v>
      </c>
      <c r="N575" s="144" t="s">
        <v>1510</v>
      </c>
      <c r="O575" s="146">
        <v>44316</v>
      </c>
      <c r="P575" s="146">
        <v>44292</v>
      </c>
      <c r="Q575" s="144" t="s">
        <v>29</v>
      </c>
      <c r="R575" s="20" t="s">
        <v>4055</v>
      </c>
      <c r="S575" s="20" t="s">
        <v>7190</v>
      </c>
    </row>
    <row r="576" spans="1:19" hidden="1" x14ac:dyDescent="0.25">
      <c r="A576" s="144" t="s">
        <v>456</v>
      </c>
      <c r="B576" s="144" t="s">
        <v>20</v>
      </c>
      <c r="C576" s="144" t="s">
        <v>1510</v>
      </c>
      <c r="D576" s="144" t="s">
        <v>1689</v>
      </c>
      <c r="E576" s="144" t="s">
        <v>20</v>
      </c>
      <c r="F576" s="144" t="s">
        <v>21</v>
      </c>
      <c r="G576" s="144" t="s">
        <v>22</v>
      </c>
      <c r="H576" s="144" t="s">
        <v>23</v>
      </c>
      <c r="I576" s="144" t="s">
        <v>24</v>
      </c>
      <c r="J576" s="145">
        <v>950</v>
      </c>
      <c r="K576" s="144" t="s">
        <v>1626</v>
      </c>
      <c r="L576" s="144" t="s">
        <v>24</v>
      </c>
      <c r="M576" s="144" t="s">
        <v>1148</v>
      </c>
      <c r="N576" s="144" t="s">
        <v>1510</v>
      </c>
      <c r="O576" s="146">
        <v>44286</v>
      </c>
      <c r="P576" s="146">
        <v>44292</v>
      </c>
      <c r="Q576" s="144" t="s">
        <v>29</v>
      </c>
      <c r="R576" s="20" t="s">
        <v>4055</v>
      </c>
      <c r="S576" s="20" t="s">
        <v>7190</v>
      </c>
    </row>
    <row r="577" spans="1:19" hidden="1" x14ac:dyDescent="0.25">
      <c r="A577" s="144" t="s">
        <v>456</v>
      </c>
      <c r="B577" s="144" t="s">
        <v>20</v>
      </c>
      <c r="C577" s="144" t="s">
        <v>1397</v>
      </c>
      <c r="D577" s="144" t="s">
        <v>1689</v>
      </c>
      <c r="E577" s="144" t="s">
        <v>20</v>
      </c>
      <c r="F577" s="144" t="s">
        <v>21</v>
      </c>
      <c r="G577" s="144" t="s">
        <v>22</v>
      </c>
      <c r="H577" s="144" t="s">
        <v>23</v>
      </c>
      <c r="I577" s="144" t="s">
        <v>24</v>
      </c>
      <c r="J577" s="145">
        <v>10808.33</v>
      </c>
      <c r="K577" s="144" t="s">
        <v>1627</v>
      </c>
      <c r="L577" s="144" t="s">
        <v>24</v>
      </c>
      <c r="M577" s="144" t="s">
        <v>220</v>
      </c>
      <c r="N577" s="144" t="s">
        <v>1397</v>
      </c>
      <c r="O577" s="146">
        <v>44347</v>
      </c>
      <c r="P577" s="146">
        <v>44351</v>
      </c>
      <c r="Q577" s="144" t="s">
        <v>29</v>
      </c>
      <c r="R577" s="20" t="s">
        <v>4055</v>
      </c>
      <c r="S577" s="20" t="s">
        <v>7190</v>
      </c>
    </row>
    <row r="578" spans="1:19" hidden="1" x14ac:dyDescent="0.25">
      <c r="A578" s="144" t="s">
        <v>456</v>
      </c>
      <c r="B578" s="144" t="s">
        <v>20</v>
      </c>
      <c r="C578" s="144" t="s">
        <v>1398</v>
      </c>
      <c r="D578" s="144" t="s">
        <v>1689</v>
      </c>
      <c r="E578" s="144" t="s">
        <v>20</v>
      </c>
      <c r="F578" s="144" t="s">
        <v>21</v>
      </c>
      <c r="G578" s="144" t="s">
        <v>22</v>
      </c>
      <c r="H578" s="144" t="s">
        <v>23</v>
      </c>
      <c r="I578" s="144" t="s">
        <v>24</v>
      </c>
      <c r="J578" s="145">
        <v>-10808.33</v>
      </c>
      <c r="K578" s="144" t="s">
        <v>1627</v>
      </c>
      <c r="L578" s="144" t="s">
        <v>24</v>
      </c>
      <c r="M578" s="144" t="s">
        <v>220</v>
      </c>
      <c r="N578" s="144" t="s">
        <v>1397</v>
      </c>
      <c r="O578" s="146">
        <v>44377</v>
      </c>
      <c r="P578" s="146">
        <v>44351</v>
      </c>
      <c r="Q578" s="144" t="s">
        <v>29</v>
      </c>
      <c r="R578" s="20" t="s">
        <v>4055</v>
      </c>
      <c r="S578" s="20" t="s">
        <v>7190</v>
      </c>
    </row>
    <row r="579" spans="1:19" hidden="1" x14ac:dyDescent="0.25">
      <c r="A579" s="144" t="s">
        <v>1051</v>
      </c>
      <c r="B579" s="144" t="s">
        <v>49</v>
      </c>
      <c r="C579" s="144" t="s">
        <v>1628</v>
      </c>
      <c r="D579" s="144" t="s">
        <v>1689</v>
      </c>
      <c r="E579" s="144" t="s">
        <v>20</v>
      </c>
      <c r="F579" s="144" t="s">
        <v>21</v>
      </c>
      <c r="G579" s="144" t="s">
        <v>22</v>
      </c>
      <c r="H579" s="144" t="s">
        <v>23</v>
      </c>
      <c r="I579" s="144" t="s">
        <v>24</v>
      </c>
      <c r="J579" s="145">
        <v>133.09</v>
      </c>
      <c r="K579" s="144" t="s">
        <v>1540</v>
      </c>
      <c r="L579" s="144" t="s">
        <v>24</v>
      </c>
      <c r="M579" s="144" t="s">
        <v>1629</v>
      </c>
      <c r="N579" s="144" t="s">
        <v>1628</v>
      </c>
      <c r="O579" s="146">
        <v>44469</v>
      </c>
      <c r="P579" s="146">
        <v>44470</v>
      </c>
      <c r="Q579" s="144" t="s">
        <v>29</v>
      </c>
      <c r="R579" s="20" t="s">
        <v>4055</v>
      </c>
      <c r="S579" s="20" t="s">
        <v>7190</v>
      </c>
    </row>
    <row r="580" spans="1:19" hidden="1" x14ac:dyDescent="0.25">
      <c r="A580" s="144" t="s">
        <v>1051</v>
      </c>
      <c r="B580" s="144" t="s">
        <v>49</v>
      </c>
      <c r="C580" s="144" t="s">
        <v>1628</v>
      </c>
      <c r="D580" s="144" t="s">
        <v>1689</v>
      </c>
      <c r="E580" s="144" t="s">
        <v>20</v>
      </c>
      <c r="F580" s="144" t="s">
        <v>21</v>
      </c>
      <c r="G580" s="144" t="s">
        <v>22</v>
      </c>
      <c r="H580" s="144" t="s">
        <v>23</v>
      </c>
      <c r="I580" s="144" t="s">
        <v>24</v>
      </c>
      <c r="J580" s="145">
        <v>73.08</v>
      </c>
      <c r="K580" s="144" t="s">
        <v>1540</v>
      </c>
      <c r="L580" s="144" t="s">
        <v>24</v>
      </c>
      <c r="M580" s="144" t="s">
        <v>1629</v>
      </c>
      <c r="N580" s="144" t="s">
        <v>1628</v>
      </c>
      <c r="O580" s="146">
        <v>44469</v>
      </c>
      <c r="P580" s="146">
        <v>44470</v>
      </c>
      <c r="Q580" s="144" t="s">
        <v>29</v>
      </c>
      <c r="R580" s="20" t="s">
        <v>4055</v>
      </c>
      <c r="S580" s="20" t="s">
        <v>7190</v>
      </c>
    </row>
    <row r="581" spans="1:19" hidden="1" x14ac:dyDescent="0.25">
      <c r="A581" s="144" t="s">
        <v>456</v>
      </c>
      <c r="B581" s="144" t="s">
        <v>20</v>
      </c>
      <c r="C581" s="144" t="s">
        <v>1637</v>
      </c>
      <c r="D581" s="144" t="s">
        <v>1689</v>
      </c>
      <c r="E581" s="144" t="s">
        <v>20</v>
      </c>
      <c r="F581" s="144" t="s">
        <v>21</v>
      </c>
      <c r="G581" s="144" t="s">
        <v>22</v>
      </c>
      <c r="H581" s="144" t="s">
        <v>23</v>
      </c>
      <c r="I581" s="144" t="s">
        <v>24</v>
      </c>
      <c r="J581" s="145">
        <v>187.15</v>
      </c>
      <c r="K581" s="144" t="s">
        <v>1646</v>
      </c>
      <c r="L581" s="144" t="s">
        <v>24</v>
      </c>
      <c r="M581" s="144" t="s">
        <v>1647</v>
      </c>
      <c r="N581" s="144" t="s">
        <v>1637</v>
      </c>
      <c r="O581" s="146">
        <v>44561</v>
      </c>
      <c r="P581" s="146">
        <v>44571</v>
      </c>
      <c r="Q581" s="144" t="s">
        <v>29</v>
      </c>
      <c r="R581" s="20" t="s">
        <v>4055</v>
      </c>
      <c r="S581" s="20" t="s">
        <v>7190</v>
      </c>
    </row>
    <row r="582" spans="1:19" hidden="1" x14ac:dyDescent="0.25">
      <c r="A582" s="144" t="s">
        <v>893</v>
      </c>
      <c r="B582" s="144" t="s">
        <v>49</v>
      </c>
      <c r="C582" s="144" t="s">
        <v>1618</v>
      </c>
      <c r="D582" s="144" t="s">
        <v>1720</v>
      </c>
      <c r="E582" s="144" t="s">
        <v>20</v>
      </c>
      <c r="F582" s="144" t="s">
        <v>31</v>
      </c>
      <c r="G582" s="144" t="s">
        <v>22</v>
      </c>
      <c r="H582" s="144" t="s">
        <v>23</v>
      </c>
      <c r="I582" s="144" t="s">
        <v>24</v>
      </c>
      <c r="J582" s="145">
        <v>56.08</v>
      </c>
      <c r="K582" s="144" t="s">
        <v>1288</v>
      </c>
      <c r="L582" s="144" t="s">
        <v>24</v>
      </c>
      <c r="M582" s="144" t="s">
        <v>1619</v>
      </c>
      <c r="N582" s="144" t="s">
        <v>1618</v>
      </c>
      <c r="O582" s="146">
        <v>44227</v>
      </c>
      <c r="P582" s="146">
        <v>44229</v>
      </c>
      <c r="Q582" s="144" t="s">
        <v>29</v>
      </c>
      <c r="R582" s="20" t="s">
        <v>4585</v>
      </c>
      <c r="S582" s="20" t="s">
        <v>7190</v>
      </c>
    </row>
    <row r="583" spans="1:19" hidden="1" x14ac:dyDescent="0.25">
      <c r="A583" s="144" t="s">
        <v>893</v>
      </c>
      <c r="B583" s="144" t="s">
        <v>49</v>
      </c>
      <c r="C583" s="144" t="s">
        <v>1651</v>
      </c>
      <c r="D583" s="144" t="s">
        <v>1720</v>
      </c>
      <c r="E583" s="144" t="s">
        <v>20</v>
      </c>
      <c r="F583" s="144" t="s">
        <v>31</v>
      </c>
      <c r="G583" s="144" t="s">
        <v>22</v>
      </c>
      <c r="H583" s="144" t="s">
        <v>23</v>
      </c>
      <c r="I583" s="144" t="s">
        <v>24</v>
      </c>
      <c r="J583" s="145">
        <v>38.32</v>
      </c>
      <c r="K583" s="144" t="s">
        <v>1288</v>
      </c>
      <c r="L583" s="144" t="s">
        <v>24</v>
      </c>
      <c r="M583" s="144" t="s">
        <v>1652</v>
      </c>
      <c r="N583" s="144" t="s">
        <v>1651</v>
      </c>
      <c r="O583" s="146">
        <v>44561</v>
      </c>
      <c r="P583" s="146">
        <v>44564</v>
      </c>
      <c r="Q583" s="144" t="s">
        <v>29</v>
      </c>
      <c r="R583" s="20" t="s">
        <v>4585</v>
      </c>
      <c r="S583" s="20" t="s">
        <v>7190</v>
      </c>
    </row>
    <row r="584" spans="1:19" hidden="1" x14ac:dyDescent="0.25">
      <c r="A584" s="144" t="s">
        <v>893</v>
      </c>
      <c r="B584" s="144" t="s">
        <v>49</v>
      </c>
      <c r="C584" s="144" t="s">
        <v>1651</v>
      </c>
      <c r="D584" s="144" t="s">
        <v>1720</v>
      </c>
      <c r="E584" s="144" t="s">
        <v>20</v>
      </c>
      <c r="F584" s="144" t="s">
        <v>31</v>
      </c>
      <c r="G584" s="144" t="s">
        <v>22</v>
      </c>
      <c r="H584" s="144" t="s">
        <v>23</v>
      </c>
      <c r="I584" s="144" t="s">
        <v>24</v>
      </c>
      <c r="J584" s="145">
        <v>56.72</v>
      </c>
      <c r="K584" s="144" t="s">
        <v>1288</v>
      </c>
      <c r="L584" s="144" t="s">
        <v>24</v>
      </c>
      <c r="M584" s="144" t="s">
        <v>1652</v>
      </c>
      <c r="N584" s="144" t="s">
        <v>1651</v>
      </c>
      <c r="O584" s="146">
        <v>44561</v>
      </c>
      <c r="P584" s="146">
        <v>44564</v>
      </c>
      <c r="Q584" s="144" t="s">
        <v>29</v>
      </c>
      <c r="R584" s="20" t="s">
        <v>4585</v>
      </c>
      <c r="S584" s="20" t="s">
        <v>7190</v>
      </c>
    </row>
    <row r="585" spans="1:19" hidden="1" x14ac:dyDescent="0.25">
      <c r="A585" s="144" t="s">
        <v>893</v>
      </c>
      <c r="B585" s="144" t="s">
        <v>49</v>
      </c>
      <c r="C585" s="144" t="s">
        <v>1651</v>
      </c>
      <c r="D585" s="144" t="s">
        <v>1720</v>
      </c>
      <c r="E585" s="144" t="s">
        <v>20</v>
      </c>
      <c r="F585" s="144" t="s">
        <v>31</v>
      </c>
      <c r="G585" s="144" t="s">
        <v>22</v>
      </c>
      <c r="H585" s="144" t="s">
        <v>23</v>
      </c>
      <c r="I585" s="144" t="s">
        <v>24</v>
      </c>
      <c r="J585" s="145">
        <v>49.32</v>
      </c>
      <c r="K585" s="144" t="s">
        <v>1288</v>
      </c>
      <c r="L585" s="144" t="s">
        <v>24</v>
      </c>
      <c r="M585" s="144" t="s">
        <v>1652</v>
      </c>
      <c r="N585" s="144" t="s">
        <v>1651</v>
      </c>
      <c r="O585" s="146">
        <v>44561</v>
      </c>
      <c r="P585" s="146">
        <v>44564</v>
      </c>
      <c r="Q585" s="144" t="s">
        <v>29</v>
      </c>
      <c r="R585" s="20" t="s">
        <v>4585</v>
      </c>
      <c r="S585" s="20" t="s">
        <v>7190</v>
      </c>
    </row>
    <row r="586" spans="1:19" hidden="1" x14ac:dyDescent="0.25">
      <c r="A586" s="144" t="s">
        <v>893</v>
      </c>
      <c r="B586" s="144" t="s">
        <v>49</v>
      </c>
      <c r="C586" s="144" t="s">
        <v>1651</v>
      </c>
      <c r="D586" s="144" t="s">
        <v>1720</v>
      </c>
      <c r="E586" s="144" t="s">
        <v>20</v>
      </c>
      <c r="F586" s="144" t="s">
        <v>31</v>
      </c>
      <c r="G586" s="144" t="s">
        <v>22</v>
      </c>
      <c r="H586" s="144" t="s">
        <v>23</v>
      </c>
      <c r="I586" s="144" t="s">
        <v>24</v>
      </c>
      <c r="J586" s="145">
        <v>336.79</v>
      </c>
      <c r="K586" s="144" t="s">
        <v>1288</v>
      </c>
      <c r="L586" s="144" t="s">
        <v>24</v>
      </c>
      <c r="M586" s="144" t="s">
        <v>1652</v>
      </c>
      <c r="N586" s="144" t="s">
        <v>1651</v>
      </c>
      <c r="O586" s="146">
        <v>44561</v>
      </c>
      <c r="P586" s="146">
        <v>44564</v>
      </c>
      <c r="Q586" s="144" t="s">
        <v>29</v>
      </c>
      <c r="R586" s="20" t="s">
        <v>4585</v>
      </c>
      <c r="S586" s="20" t="s">
        <v>7190</v>
      </c>
    </row>
    <row r="587" spans="1:19" hidden="1" x14ac:dyDescent="0.25">
      <c r="A587" s="144" t="s">
        <v>893</v>
      </c>
      <c r="B587" s="144" t="s">
        <v>49</v>
      </c>
      <c r="C587" s="144" t="s">
        <v>1651</v>
      </c>
      <c r="D587" s="144" t="s">
        <v>1720</v>
      </c>
      <c r="E587" s="144" t="s">
        <v>20</v>
      </c>
      <c r="F587" s="144" t="s">
        <v>31</v>
      </c>
      <c r="G587" s="144" t="s">
        <v>22</v>
      </c>
      <c r="H587" s="144" t="s">
        <v>23</v>
      </c>
      <c r="I587" s="144" t="s">
        <v>24</v>
      </c>
      <c r="J587" s="145">
        <v>120.38</v>
      </c>
      <c r="K587" s="144" t="s">
        <v>1288</v>
      </c>
      <c r="L587" s="144" t="s">
        <v>24</v>
      </c>
      <c r="M587" s="144" t="s">
        <v>1652</v>
      </c>
      <c r="N587" s="144" t="s">
        <v>1651</v>
      </c>
      <c r="O587" s="146">
        <v>44561</v>
      </c>
      <c r="P587" s="146">
        <v>44564</v>
      </c>
      <c r="Q587" s="144" t="s">
        <v>29</v>
      </c>
      <c r="R587" s="20" t="s">
        <v>4585</v>
      </c>
      <c r="S587" s="20" t="s">
        <v>7190</v>
      </c>
    </row>
    <row r="588" spans="1:19" hidden="1" x14ac:dyDescent="0.25">
      <c r="A588" s="144" t="s">
        <v>893</v>
      </c>
      <c r="B588" s="144" t="s">
        <v>49</v>
      </c>
      <c r="C588" s="144" t="s">
        <v>1651</v>
      </c>
      <c r="D588" s="144" t="s">
        <v>1720</v>
      </c>
      <c r="E588" s="144" t="s">
        <v>20</v>
      </c>
      <c r="F588" s="144" t="s">
        <v>31</v>
      </c>
      <c r="G588" s="144" t="s">
        <v>22</v>
      </c>
      <c r="H588" s="144" t="s">
        <v>23</v>
      </c>
      <c r="I588" s="144" t="s">
        <v>24</v>
      </c>
      <c r="J588" s="145">
        <v>79.08</v>
      </c>
      <c r="K588" s="144" t="s">
        <v>1288</v>
      </c>
      <c r="L588" s="144" t="s">
        <v>24</v>
      </c>
      <c r="M588" s="144" t="s">
        <v>1652</v>
      </c>
      <c r="N588" s="144" t="s">
        <v>1651</v>
      </c>
      <c r="O588" s="146">
        <v>44561</v>
      </c>
      <c r="P588" s="146">
        <v>44564</v>
      </c>
      <c r="Q588" s="144" t="s">
        <v>29</v>
      </c>
      <c r="R588" s="20" t="s">
        <v>4585</v>
      </c>
      <c r="S588" s="20" t="s">
        <v>7190</v>
      </c>
    </row>
    <row r="589" spans="1:19" hidden="1" x14ac:dyDescent="0.25">
      <c r="A589" s="144" t="s">
        <v>893</v>
      </c>
      <c r="B589" s="144" t="s">
        <v>49</v>
      </c>
      <c r="C589" s="144" t="s">
        <v>1651</v>
      </c>
      <c r="D589" s="144" t="s">
        <v>1720</v>
      </c>
      <c r="E589" s="144" t="s">
        <v>20</v>
      </c>
      <c r="F589" s="144" t="s">
        <v>31</v>
      </c>
      <c r="G589" s="144" t="s">
        <v>22</v>
      </c>
      <c r="H589" s="144" t="s">
        <v>23</v>
      </c>
      <c r="I589" s="144" t="s">
        <v>24</v>
      </c>
      <c r="J589" s="145">
        <v>59.32</v>
      </c>
      <c r="K589" s="144" t="s">
        <v>1288</v>
      </c>
      <c r="L589" s="144" t="s">
        <v>24</v>
      </c>
      <c r="M589" s="144" t="s">
        <v>1652</v>
      </c>
      <c r="N589" s="144" t="s">
        <v>1651</v>
      </c>
      <c r="O589" s="146">
        <v>44561</v>
      </c>
      <c r="P589" s="146">
        <v>44564</v>
      </c>
      <c r="Q589" s="144" t="s">
        <v>29</v>
      </c>
      <c r="R589" s="20" t="s">
        <v>4585</v>
      </c>
      <c r="S589" s="20" t="s">
        <v>7190</v>
      </c>
    </row>
    <row r="590" spans="1:19" hidden="1" x14ac:dyDescent="0.25">
      <c r="A590" s="144" t="s">
        <v>893</v>
      </c>
      <c r="B590" s="144" t="s">
        <v>49</v>
      </c>
      <c r="C590" s="144" t="s">
        <v>1651</v>
      </c>
      <c r="D590" s="144" t="s">
        <v>1720</v>
      </c>
      <c r="E590" s="144" t="s">
        <v>20</v>
      </c>
      <c r="F590" s="144" t="s">
        <v>31</v>
      </c>
      <c r="G590" s="144" t="s">
        <v>22</v>
      </c>
      <c r="H590" s="144" t="s">
        <v>23</v>
      </c>
      <c r="I590" s="144" t="s">
        <v>24</v>
      </c>
      <c r="J590" s="145">
        <v>57.24</v>
      </c>
      <c r="K590" s="144" t="s">
        <v>1288</v>
      </c>
      <c r="L590" s="144" t="s">
        <v>24</v>
      </c>
      <c r="M590" s="144" t="s">
        <v>1652</v>
      </c>
      <c r="N590" s="144" t="s">
        <v>1651</v>
      </c>
      <c r="O590" s="146">
        <v>44561</v>
      </c>
      <c r="P590" s="146">
        <v>44564</v>
      </c>
      <c r="Q590" s="144" t="s">
        <v>29</v>
      </c>
      <c r="R590" s="20" t="s">
        <v>4585</v>
      </c>
      <c r="S590" s="20" t="s">
        <v>7190</v>
      </c>
    </row>
    <row r="591" spans="1:19" hidden="1" x14ac:dyDescent="0.25">
      <c r="A591" s="144" t="s">
        <v>893</v>
      </c>
      <c r="B591" s="144" t="s">
        <v>49</v>
      </c>
      <c r="C591" s="144" t="s">
        <v>1651</v>
      </c>
      <c r="D591" s="144" t="s">
        <v>1720</v>
      </c>
      <c r="E591" s="144" t="s">
        <v>20</v>
      </c>
      <c r="F591" s="144" t="s">
        <v>31</v>
      </c>
      <c r="G591" s="144" t="s">
        <v>22</v>
      </c>
      <c r="H591" s="144" t="s">
        <v>23</v>
      </c>
      <c r="I591" s="144" t="s">
        <v>24</v>
      </c>
      <c r="J591" s="145">
        <v>8.4700000000000006</v>
      </c>
      <c r="K591" s="144" t="s">
        <v>1288</v>
      </c>
      <c r="L591" s="144" t="s">
        <v>24</v>
      </c>
      <c r="M591" s="144" t="s">
        <v>1652</v>
      </c>
      <c r="N591" s="144" t="s">
        <v>1651</v>
      </c>
      <c r="O591" s="146">
        <v>44561</v>
      </c>
      <c r="P591" s="146">
        <v>44564</v>
      </c>
      <c r="Q591" s="144" t="s">
        <v>29</v>
      </c>
      <c r="R591" s="20" t="s">
        <v>4585</v>
      </c>
      <c r="S591" s="20" t="s">
        <v>7190</v>
      </c>
    </row>
    <row r="592" spans="1:19" hidden="1" x14ac:dyDescent="0.25">
      <c r="A592" s="144" t="s">
        <v>893</v>
      </c>
      <c r="B592" s="144" t="s">
        <v>49</v>
      </c>
      <c r="C592" s="144" t="s">
        <v>976</v>
      </c>
      <c r="D592" s="144" t="s">
        <v>1720</v>
      </c>
      <c r="E592" s="144" t="s">
        <v>20</v>
      </c>
      <c r="F592" s="144" t="s">
        <v>31</v>
      </c>
      <c r="G592" s="144" t="s">
        <v>22</v>
      </c>
      <c r="H592" s="144" t="s">
        <v>23</v>
      </c>
      <c r="I592" s="144" t="s">
        <v>24</v>
      </c>
      <c r="J592" s="145">
        <v>50.22</v>
      </c>
      <c r="K592" s="144" t="s">
        <v>1288</v>
      </c>
      <c r="L592" s="144" t="s">
        <v>24</v>
      </c>
      <c r="M592" s="144" t="s">
        <v>977</v>
      </c>
      <c r="N592" s="144" t="s">
        <v>976</v>
      </c>
      <c r="O592" s="146">
        <v>44255</v>
      </c>
      <c r="P592" s="146">
        <v>44256</v>
      </c>
      <c r="Q592" s="144" t="s">
        <v>29</v>
      </c>
      <c r="R592" s="20" t="s">
        <v>4585</v>
      </c>
      <c r="S592" s="20" t="s">
        <v>7190</v>
      </c>
    </row>
    <row r="593" spans="1:19" hidden="1" x14ac:dyDescent="0.25">
      <c r="A593" s="144" t="s">
        <v>893</v>
      </c>
      <c r="B593" s="144" t="s">
        <v>49</v>
      </c>
      <c r="C593" s="144" t="s">
        <v>976</v>
      </c>
      <c r="D593" s="144" t="s">
        <v>1720</v>
      </c>
      <c r="E593" s="144" t="s">
        <v>20</v>
      </c>
      <c r="F593" s="144" t="s">
        <v>31</v>
      </c>
      <c r="G593" s="144" t="s">
        <v>22</v>
      </c>
      <c r="H593" s="144" t="s">
        <v>23</v>
      </c>
      <c r="I593" s="144" t="s">
        <v>24</v>
      </c>
      <c r="J593" s="145">
        <v>55.97</v>
      </c>
      <c r="K593" s="144" t="s">
        <v>1288</v>
      </c>
      <c r="L593" s="144" t="s">
        <v>24</v>
      </c>
      <c r="M593" s="144" t="s">
        <v>977</v>
      </c>
      <c r="N593" s="144" t="s">
        <v>976</v>
      </c>
      <c r="O593" s="146">
        <v>44255</v>
      </c>
      <c r="P593" s="146">
        <v>44256</v>
      </c>
      <c r="Q593" s="144" t="s">
        <v>29</v>
      </c>
      <c r="R593" s="20" t="s">
        <v>4585</v>
      </c>
      <c r="S593" s="20" t="s">
        <v>7190</v>
      </c>
    </row>
    <row r="594" spans="1:19" hidden="1" x14ac:dyDescent="0.25">
      <c r="A594" s="144" t="s">
        <v>893</v>
      </c>
      <c r="B594" s="144" t="s">
        <v>49</v>
      </c>
      <c r="C594" s="144" t="s">
        <v>976</v>
      </c>
      <c r="D594" s="144" t="s">
        <v>1720</v>
      </c>
      <c r="E594" s="144" t="s">
        <v>20</v>
      </c>
      <c r="F594" s="144" t="s">
        <v>31</v>
      </c>
      <c r="G594" s="144" t="s">
        <v>22</v>
      </c>
      <c r="H594" s="144" t="s">
        <v>23</v>
      </c>
      <c r="I594" s="144" t="s">
        <v>24</v>
      </c>
      <c r="J594" s="145">
        <v>59.98</v>
      </c>
      <c r="K594" s="144" t="s">
        <v>1288</v>
      </c>
      <c r="L594" s="144" t="s">
        <v>24</v>
      </c>
      <c r="M594" s="144" t="s">
        <v>977</v>
      </c>
      <c r="N594" s="144" t="s">
        <v>976</v>
      </c>
      <c r="O594" s="146">
        <v>44255</v>
      </c>
      <c r="P594" s="146">
        <v>44256</v>
      </c>
      <c r="Q594" s="144" t="s">
        <v>29</v>
      </c>
      <c r="R594" s="20" t="s">
        <v>4585</v>
      </c>
      <c r="S594" s="20" t="s">
        <v>7190</v>
      </c>
    </row>
    <row r="595" spans="1:19" hidden="1" x14ac:dyDescent="0.25">
      <c r="A595" s="144" t="s">
        <v>893</v>
      </c>
      <c r="B595" s="144" t="s">
        <v>49</v>
      </c>
      <c r="C595" s="144" t="s">
        <v>976</v>
      </c>
      <c r="D595" s="144" t="s">
        <v>1720</v>
      </c>
      <c r="E595" s="144" t="s">
        <v>20</v>
      </c>
      <c r="F595" s="144" t="s">
        <v>31</v>
      </c>
      <c r="G595" s="144" t="s">
        <v>22</v>
      </c>
      <c r="H595" s="144" t="s">
        <v>23</v>
      </c>
      <c r="I595" s="144" t="s">
        <v>24</v>
      </c>
      <c r="J595" s="145">
        <v>31.96</v>
      </c>
      <c r="K595" s="144" t="s">
        <v>1288</v>
      </c>
      <c r="L595" s="144" t="s">
        <v>24</v>
      </c>
      <c r="M595" s="144" t="s">
        <v>977</v>
      </c>
      <c r="N595" s="144" t="s">
        <v>976</v>
      </c>
      <c r="O595" s="146">
        <v>44255</v>
      </c>
      <c r="P595" s="146">
        <v>44256</v>
      </c>
      <c r="Q595" s="144" t="s">
        <v>29</v>
      </c>
      <c r="R595" s="20" t="s">
        <v>4585</v>
      </c>
      <c r="S595" s="20" t="s">
        <v>7190</v>
      </c>
    </row>
    <row r="596" spans="1:19" hidden="1" x14ac:dyDescent="0.25">
      <c r="A596" s="144" t="s">
        <v>893</v>
      </c>
      <c r="B596" s="144" t="s">
        <v>49</v>
      </c>
      <c r="C596" s="144" t="s">
        <v>976</v>
      </c>
      <c r="D596" s="144" t="s">
        <v>1720</v>
      </c>
      <c r="E596" s="144" t="s">
        <v>20</v>
      </c>
      <c r="F596" s="144" t="s">
        <v>31</v>
      </c>
      <c r="G596" s="144" t="s">
        <v>22</v>
      </c>
      <c r="H596" s="144" t="s">
        <v>23</v>
      </c>
      <c r="I596" s="144" t="s">
        <v>24</v>
      </c>
      <c r="J596" s="145">
        <v>60.98</v>
      </c>
      <c r="K596" s="144" t="s">
        <v>1288</v>
      </c>
      <c r="L596" s="144" t="s">
        <v>24</v>
      </c>
      <c r="M596" s="144" t="s">
        <v>977</v>
      </c>
      <c r="N596" s="144" t="s">
        <v>976</v>
      </c>
      <c r="O596" s="146">
        <v>44255</v>
      </c>
      <c r="P596" s="146">
        <v>44256</v>
      </c>
      <c r="Q596" s="144" t="s">
        <v>29</v>
      </c>
      <c r="R596" s="20" t="s">
        <v>4585</v>
      </c>
      <c r="S596" s="20" t="s">
        <v>7190</v>
      </c>
    </row>
    <row r="597" spans="1:19" hidden="1" x14ac:dyDescent="0.25">
      <c r="A597" s="144" t="s">
        <v>893</v>
      </c>
      <c r="B597" s="144" t="s">
        <v>49</v>
      </c>
      <c r="C597" s="144" t="s">
        <v>976</v>
      </c>
      <c r="D597" s="144" t="s">
        <v>1720</v>
      </c>
      <c r="E597" s="144" t="s">
        <v>20</v>
      </c>
      <c r="F597" s="144" t="s">
        <v>31</v>
      </c>
      <c r="G597" s="144" t="s">
        <v>22</v>
      </c>
      <c r="H597" s="144" t="s">
        <v>23</v>
      </c>
      <c r="I597" s="144" t="s">
        <v>24</v>
      </c>
      <c r="J597" s="145">
        <v>45.13</v>
      </c>
      <c r="K597" s="144" t="s">
        <v>1288</v>
      </c>
      <c r="L597" s="144" t="s">
        <v>24</v>
      </c>
      <c r="M597" s="144" t="s">
        <v>977</v>
      </c>
      <c r="N597" s="144" t="s">
        <v>976</v>
      </c>
      <c r="O597" s="146">
        <v>44255</v>
      </c>
      <c r="P597" s="146">
        <v>44256</v>
      </c>
      <c r="Q597" s="144" t="s">
        <v>29</v>
      </c>
      <c r="R597" s="20" t="s">
        <v>4585</v>
      </c>
      <c r="S597" s="20" t="s">
        <v>7190</v>
      </c>
    </row>
    <row r="598" spans="1:19" hidden="1" x14ac:dyDescent="0.25">
      <c r="A598" s="144" t="s">
        <v>893</v>
      </c>
      <c r="B598" s="144" t="s">
        <v>49</v>
      </c>
      <c r="C598" s="144" t="s">
        <v>976</v>
      </c>
      <c r="D598" s="144" t="s">
        <v>1720</v>
      </c>
      <c r="E598" s="144" t="s">
        <v>20</v>
      </c>
      <c r="F598" s="144" t="s">
        <v>31</v>
      </c>
      <c r="G598" s="144" t="s">
        <v>22</v>
      </c>
      <c r="H598" s="144" t="s">
        <v>23</v>
      </c>
      <c r="I598" s="144" t="s">
        <v>24</v>
      </c>
      <c r="J598" s="145">
        <v>29.97</v>
      </c>
      <c r="K598" s="144" t="s">
        <v>1288</v>
      </c>
      <c r="L598" s="144" t="s">
        <v>24</v>
      </c>
      <c r="M598" s="144" t="s">
        <v>977</v>
      </c>
      <c r="N598" s="144" t="s">
        <v>976</v>
      </c>
      <c r="O598" s="146">
        <v>44255</v>
      </c>
      <c r="P598" s="146">
        <v>44256</v>
      </c>
      <c r="Q598" s="144" t="s">
        <v>29</v>
      </c>
      <c r="R598" s="20" t="s">
        <v>4585</v>
      </c>
      <c r="S598" s="20" t="s">
        <v>7190</v>
      </c>
    </row>
    <row r="599" spans="1:19" hidden="1" x14ac:dyDescent="0.25">
      <c r="A599" s="144" t="s">
        <v>456</v>
      </c>
      <c r="B599" s="144" t="s">
        <v>20</v>
      </c>
      <c r="C599" s="144" t="s">
        <v>906</v>
      </c>
      <c r="D599" s="144" t="s">
        <v>1689</v>
      </c>
      <c r="E599" s="144" t="s">
        <v>20</v>
      </c>
      <c r="F599" s="144" t="s">
        <v>21</v>
      </c>
      <c r="G599" s="144" t="s">
        <v>22</v>
      </c>
      <c r="H599" s="144" t="s">
        <v>23</v>
      </c>
      <c r="I599" s="144" t="s">
        <v>24</v>
      </c>
      <c r="J599" s="145">
        <v>373.98</v>
      </c>
      <c r="K599" s="144" t="s">
        <v>1537</v>
      </c>
      <c r="L599" s="144" t="s">
        <v>24</v>
      </c>
      <c r="M599" s="144" t="s">
        <v>244</v>
      </c>
      <c r="N599" s="144" t="s">
        <v>906</v>
      </c>
      <c r="O599" s="146">
        <v>44316</v>
      </c>
      <c r="P599" s="146">
        <v>44322</v>
      </c>
      <c r="Q599" s="144" t="s">
        <v>29</v>
      </c>
      <c r="R599" s="20" t="s">
        <v>4055</v>
      </c>
      <c r="S599" s="20" t="s">
        <v>7190</v>
      </c>
    </row>
    <row r="600" spans="1:19" hidden="1" x14ac:dyDescent="0.25">
      <c r="A600" s="144" t="s">
        <v>456</v>
      </c>
      <c r="B600" s="144" t="s">
        <v>20</v>
      </c>
      <c r="C600" s="144" t="s">
        <v>906</v>
      </c>
      <c r="D600" s="144" t="s">
        <v>1689</v>
      </c>
      <c r="E600" s="144" t="s">
        <v>20</v>
      </c>
      <c r="F600" s="144" t="s">
        <v>21</v>
      </c>
      <c r="G600" s="144" t="s">
        <v>22</v>
      </c>
      <c r="H600" s="144" t="s">
        <v>23</v>
      </c>
      <c r="I600" s="144" t="s">
        <v>24</v>
      </c>
      <c r="J600" s="145">
        <v>465.88</v>
      </c>
      <c r="K600" s="144" t="s">
        <v>1537</v>
      </c>
      <c r="L600" s="144" t="s">
        <v>24</v>
      </c>
      <c r="M600" s="144" t="s">
        <v>848</v>
      </c>
      <c r="N600" s="144" t="s">
        <v>906</v>
      </c>
      <c r="O600" s="146">
        <v>44316</v>
      </c>
      <c r="P600" s="146">
        <v>44322</v>
      </c>
      <c r="Q600" s="144" t="s">
        <v>29</v>
      </c>
      <c r="R600" s="20" t="s">
        <v>4055</v>
      </c>
      <c r="S600" s="20" t="s">
        <v>7190</v>
      </c>
    </row>
    <row r="601" spans="1:19" hidden="1" x14ac:dyDescent="0.25">
      <c r="A601" s="144" t="s">
        <v>456</v>
      </c>
      <c r="B601" s="144" t="s">
        <v>20</v>
      </c>
      <c r="C601" s="144" t="s">
        <v>904</v>
      </c>
      <c r="D601" s="144" t="s">
        <v>1689</v>
      </c>
      <c r="E601" s="144" t="s">
        <v>20</v>
      </c>
      <c r="F601" s="144" t="s">
        <v>21</v>
      </c>
      <c r="G601" s="144" t="s">
        <v>22</v>
      </c>
      <c r="H601" s="144" t="s">
        <v>23</v>
      </c>
      <c r="I601" s="144" t="s">
        <v>24</v>
      </c>
      <c r="J601" s="145">
        <v>-373.98</v>
      </c>
      <c r="K601" s="144" t="s">
        <v>1537</v>
      </c>
      <c r="L601" s="144" t="s">
        <v>24</v>
      </c>
      <c r="M601" s="144" t="s">
        <v>244</v>
      </c>
      <c r="N601" s="144" t="s">
        <v>906</v>
      </c>
      <c r="O601" s="146">
        <v>44347</v>
      </c>
      <c r="P601" s="146">
        <v>44322</v>
      </c>
      <c r="Q601" s="144" t="s">
        <v>29</v>
      </c>
      <c r="R601" s="20" t="s">
        <v>4055</v>
      </c>
      <c r="S601" s="20" t="s">
        <v>7190</v>
      </c>
    </row>
    <row r="602" spans="1:19" hidden="1" x14ac:dyDescent="0.25">
      <c r="A602" s="144" t="s">
        <v>456</v>
      </c>
      <c r="B602" s="144" t="s">
        <v>20</v>
      </c>
      <c r="C602" s="144" t="s">
        <v>904</v>
      </c>
      <c r="D602" s="144" t="s">
        <v>1689</v>
      </c>
      <c r="E602" s="144" t="s">
        <v>20</v>
      </c>
      <c r="F602" s="144" t="s">
        <v>21</v>
      </c>
      <c r="G602" s="144" t="s">
        <v>22</v>
      </c>
      <c r="H602" s="144" t="s">
        <v>23</v>
      </c>
      <c r="I602" s="144" t="s">
        <v>24</v>
      </c>
      <c r="J602" s="145">
        <v>-465.88</v>
      </c>
      <c r="K602" s="144" t="s">
        <v>1537</v>
      </c>
      <c r="L602" s="144" t="s">
        <v>24</v>
      </c>
      <c r="M602" s="144" t="s">
        <v>848</v>
      </c>
      <c r="N602" s="144" t="s">
        <v>906</v>
      </c>
      <c r="O602" s="146">
        <v>44347</v>
      </c>
      <c r="P602" s="146">
        <v>44322</v>
      </c>
      <c r="Q602" s="144" t="s">
        <v>29</v>
      </c>
      <c r="R602" s="20" t="s">
        <v>4055</v>
      </c>
      <c r="S602" s="20" t="s">
        <v>7190</v>
      </c>
    </row>
    <row r="603" spans="1:19" hidden="1" x14ac:dyDescent="0.25">
      <c r="A603" s="144" t="s">
        <v>17</v>
      </c>
      <c r="B603" s="144" t="s">
        <v>18</v>
      </c>
      <c r="C603" s="144" t="s">
        <v>470</v>
      </c>
      <c r="D603" s="144" t="s">
        <v>1720</v>
      </c>
      <c r="E603" s="144" t="s">
        <v>20</v>
      </c>
      <c r="F603" s="144" t="s">
        <v>31</v>
      </c>
      <c r="G603" s="144" t="s">
        <v>22</v>
      </c>
      <c r="H603" s="144" t="s">
        <v>23</v>
      </c>
      <c r="I603" s="144" t="s">
        <v>24</v>
      </c>
      <c r="J603" s="145">
        <v>526.29</v>
      </c>
      <c r="K603" s="144" t="s">
        <v>284</v>
      </c>
      <c r="L603" s="144" t="s">
        <v>110</v>
      </c>
      <c r="M603" s="144" t="s">
        <v>1379</v>
      </c>
      <c r="N603" s="144" t="s">
        <v>1677</v>
      </c>
      <c r="O603" s="146">
        <v>44319</v>
      </c>
      <c r="P603" s="146">
        <v>44320</v>
      </c>
      <c r="Q603" s="144" t="s">
        <v>29</v>
      </c>
      <c r="R603" s="20" t="s">
        <v>4585</v>
      </c>
      <c r="S603" s="20" t="s">
        <v>7190</v>
      </c>
    </row>
    <row r="604" spans="1:19" hidden="1" x14ac:dyDescent="0.25">
      <c r="A604" s="144" t="s">
        <v>17</v>
      </c>
      <c r="B604" s="144" t="s">
        <v>18</v>
      </c>
      <c r="C604" s="144" t="s">
        <v>51</v>
      </c>
      <c r="D604" s="144" t="s">
        <v>1693</v>
      </c>
      <c r="E604" s="144" t="s">
        <v>20</v>
      </c>
      <c r="F604" s="144" t="s">
        <v>21</v>
      </c>
      <c r="G604" s="144" t="s">
        <v>22</v>
      </c>
      <c r="H604" s="144" t="s">
        <v>103</v>
      </c>
      <c r="I604" s="144" t="s">
        <v>24</v>
      </c>
      <c r="J604" s="145">
        <v>765</v>
      </c>
      <c r="K604" s="144" t="s">
        <v>116</v>
      </c>
      <c r="L604" s="144" t="s">
        <v>84</v>
      </c>
      <c r="M604" s="144" t="s">
        <v>117</v>
      </c>
      <c r="N604" s="144" t="s">
        <v>118</v>
      </c>
      <c r="O604" s="146">
        <v>44280</v>
      </c>
      <c r="P604" s="146">
        <v>44281</v>
      </c>
      <c r="Q604" s="144" t="s">
        <v>29</v>
      </c>
      <c r="R604" s="20" t="s">
        <v>4055</v>
      </c>
      <c r="S604" s="20" t="s">
        <v>7190</v>
      </c>
    </row>
    <row r="605" spans="1:19" hidden="1" x14ac:dyDescent="0.25">
      <c r="A605" s="144" t="s">
        <v>17</v>
      </c>
      <c r="B605" s="144" t="s">
        <v>18</v>
      </c>
      <c r="C605" s="144" t="s">
        <v>140</v>
      </c>
      <c r="D605" s="144" t="s">
        <v>1693</v>
      </c>
      <c r="E605" s="144" t="s">
        <v>20</v>
      </c>
      <c r="F605" s="144" t="s">
        <v>21</v>
      </c>
      <c r="G605" s="144" t="s">
        <v>22</v>
      </c>
      <c r="H605" s="144" t="s">
        <v>103</v>
      </c>
      <c r="I605" s="144" t="s">
        <v>24</v>
      </c>
      <c r="J605" s="145">
        <v>425</v>
      </c>
      <c r="K605" s="144" t="s">
        <v>141</v>
      </c>
      <c r="L605" s="144" t="s">
        <v>84</v>
      </c>
      <c r="M605" s="144" t="s">
        <v>142</v>
      </c>
      <c r="N605" s="144" t="s">
        <v>143</v>
      </c>
      <c r="O605" s="146">
        <v>44517</v>
      </c>
      <c r="P605" s="146">
        <v>44518</v>
      </c>
      <c r="Q605" s="144" t="s">
        <v>29</v>
      </c>
      <c r="R605" s="20" t="s">
        <v>4055</v>
      </c>
      <c r="S605" s="20" t="s">
        <v>7190</v>
      </c>
    </row>
    <row r="606" spans="1:19" x14ac:dyDescent="0.25">
      <c r="A606" s="144" t="s">
        <v>17</v>
      </c>
      <c r="B606" s="144" t="s">
        <v>18</v>
      </c>
      <c r="C606" s="144" t="s">
        <v>51</v>
      </c>
      <c r="D606" s="144" t="s">
        <v>1693</v>
      </c>
      <c r="E606" s="144" t="s">
        <v>20</v>
      </c>
      <c r="F606" s="144" t="s">
        <v>21</v>
      </c>
      <c r="G606" s="144" t="s">
        <v>22</v>
      </c>
      <c r="H606" s="144" t="s">
        <v>103</v>
      </c>
      <c r="I606" s="144" t="s">
        <v>24</v>
      </c>
      <c r="J606" s="145">
        <v>924</v>
      </c>
      <c r="K606" s="144" t="s">
        <v>150</v>
      </c>
      <c r="L606" s="144" t="s">
        <v>88</v>
      </c>
      <c r="M606" s="144" t="s">
        <v>151</v>
      </c>
      <c r="N606" s="144" t="s">
        <v>152</v>
      </c>
      <c r="O606" s="146">
        <v>44280</v>
      </c>
      <c r="P606" s="146">
        <v>44281</v>
      </c>
      <c r="Q606" s="144" t="s">
        <v>29</v>
      </c>
      <c r="R606" s="20" t="s">
        <v>4055</v>
      </c>
      <c r="S606" s="20" t="s">
        <v>7190</v>
      </c>
    </row>
    <row r="607" spans="1:19" hidden="1" x14ac:dyDescent="0.25">
      <c r="A607" s="144" t="s">
        <v>17</v>
      </c>
      <c r="B607" s="144" t="s">
        <v>18</v>
      </c>
      <c r="C607" s="144" t="s">
        <v>155</v>
      </c>
      <c r="D607" s="144" t="s">
        <v>1693</v>
      </c>
      <c r="E607" s="144" t="s">
        <v>20</v>
      </c>
      <c r="F607" s="144" t="s">
        <v>21</v>
      </c>
      <c r="G607" s="144" t="s">
        <v>22</v>
      </c>
      <c r="H607" s="144" t="s">
        <v>103</v>
      </c>
      <c r="I607" s="144" t="s">
        <v>24</v>
      </c>
      <c r="J607" s="145">
        <v>1800</v>
      </c>
      <c r="K607" s="144" t="s">
        <v>156</v>
      </c>
      <c r="L607" s="144" t="s">
        <v>98</v>
      </c>
      <c r="M607" s="144" t="s">
        <v>157</v>
      </c>
      <c r="N607" s="144" t="s">
        <v>158</v>
      </c>
      <c r="O607" s="146">
        <v>44470</v>
      </c>
      <c r="P607" s="146">
        <v>44473</v>
      </c>
      <c r="Q607" s="144" t="s">
        <v>29</v>
      </c>
      <c r="R607" s="20" t="s">
        <v>4055</v>
      </c>
      <c r="S607" s="20" t="s">
        <v>7190</v>
      </c>
    </row>
    <row r="608" spans="1:19" x14ac:dyDescent="0.25">
      <c r="A608" s="144" t="s">
        <v>17</v>
      </c>
      <c r="B608" s="144" t="s">
        <v>18</v>
      </c>
      <c r="C608" s="144" t="s">
        <v>202</v>
      </c>
      <c r="D608" s="144" t="s">
        <v>1693</v>
      </c>
      <c r="E608" s="144" t="s">
        <v>20</v>
      </c>
      <c r="F608" s="144" t="s">
        <v>21</v>
      </c>
      <c r="G608" s="144" t="s">
        <v>22</v>
      </c>
      <c r="H608" s="144" t="s">
        <v>103</v>
      </c>
      <c r="I608" s="144" t="s">
        <v>24</v>
      </c>
      <c r="J608" s="145">
        <v>900</v>
      </c>
      <c r="K608" s="144" t="s">
        <v>203</v>
      </c>
      <c r="L608" s="144" t="s">
        <v>88</v>
      </c>
      <c r="M608" s="144" t="s">
        <v>204</v>
      </c>
      <c r="N608" s="144" t="s">
        <v>205</v>
      </c>
      <c r="O608" s="146">
        <v>44336</v>
      </c>
      <c r="P608" s="146">
        <v>44337</v>
      </c>
      <c r="Q608" s="144" t="s">
        <v>29</v>
      </c>
      <c r="R608" s="20" t="s">
        <v>4055</v>
      </c>
      <c r="S608" s="20" t="s">
        <v>7190</v>
      </c>
    </row>
    <row r="609" spans="1:19" hidden="1" x14ac:dyDescent="0.25">
      <c r="A609" s="144" t="s">
        <v>17</v>
      </c>
      <c r="B609" s="144" t="s">
        <v>18</v>
      </c>
      <c r="C609" s="144" t="s">
        <v>144</v>
      </c>
      <c r="D609" s="144" t="s">
        <v>1693</v>
      </c>
      <c r="E609" s="144" t="s">
        <v>20</v>
      </c>
      <c r="F609" s="144" t="s">
        <v>21</v>
      </c>
      <c r="G609" s="144" t="s">
        <v>22</v>
      </c>
      <c r="H609" s="144" t="s">
        <v>103</v>
      </c>
      <c r="I609" s="144" t="s">
        <v>24</v>
      </c>
      <c r="J609" s="145">
        <v>1955</v>
      </c>
      <c r="K609" s="144" t="s">
        <v>116</v>
      </c>
      <c r="L609" s="144" t="s">
        <v>84</v>
      </c>
      <c r="M609" s="144" t="s">
        <v>304</v>
      </c>
      <c r="N609" s="144" t="s">
        <v>305</v>
      </c>
      <c r="O609" s="146">
        <v>44228</v>
      </c>
      <c r="P609" s="146">
        <v>44229</v>
      </c>
      <c r="Q609" s="144" t="s">
        <v>29</v>
      </c>
      <c r="R609" s="20" t="s">
        <v>4055</v>
      </c>
      <c r="S609" s="20" t="s">
        <v>7190</v>
      </c>
    </row>
    <row r="610" spans="1:19" hidden="1" x14ac:dyDescent="0.25">
      <c r="A610" s="144" t="s">
        <v>17</v>
      </c>
      <c r="B610" s="144" t="s">
        <v>18</v>
      </c>
      <c r="C610" s="144" t="s">
        <v>316</v>
      </c>
      <c r="D610" s="144" t="s">
        <v>1693</v>
      </c>
      <c r="E610" s="144" t="s">
        <v>20</v>
      </c>
      <c r="F610" s="144" t="s">
        <v>21</v>
      </c>
      <c r="G610" s="144" t="s">
        <v>22</v>
      </c>
      <c r="H610" s="144" t="s">
        <v>103</v>
      </c>
      <c r="I610" s="144" t="s">
        <v>24</v>
      </c>
      <c r="J610" s="145">
        <v>3400</v>
      </c>
      <c r="K610" s="144" t="s">
        <v>317</v>
      </c>
      <c r="L610" s="144" t="s">
        <v>84</v>
      </c>
      <c r="M610" s="144" t="s">
        <v>318</v>
      </c>
      <c r="N610" s="144" t="s">
        <v>319</v>
      </c>
      <c r="O610" s="146">
        <v>44349</v>
      </c>
      <c r="P610" s="146">
        <v>44350</v>
      </c>
      <c r="Q610" s="144" t="s">
        <v>29</v>
      </c>
      <c r="R610" s="20" t="s">
        <v>4055</v>
      </c>
      <c r="S610" s="20" t="s">
        <v>7190</v>
      </c>
    </row>
    <row r="611" spans="1:19" hidden="1" x14ac:dyDescent="0.25">
      <c r="A611" s="144" t="s">
        <v>17</v>
      </c>
      <c r="B611" s="144" t="s">
        <v>18</v>
      </c>
      <c r="C611" s="144" t="s">
        <v>144</v>
      </c>
      <c r="D611" s="144" t="s">
        <v>1693</v>
      </c>
      <c r="E611" s="144" t="s">
        <v>20</v>
      </c>
      <c r="F611" s="144" t="s">
        <v>21</v>
      </c>
      <c r="G611" s="144" t="s">
        <v>22</v>
      </c>
      <c r="H611" s="144" t="s">
        <v>103</v>
      </c>
      <c r="I611" s="144" t="s">
        <v>24</v>
      </c>
      <c r="J611" s="145">
        <v>2295</v>
      </c>
      <c r="K611" s="144" t="s">
        <v>116</v>
      </c>
      <c r="L611" s="144" t="s">
        <v>84</v>
      </c>
      <c r="M611" s="144" t="s">
        <v>145</v>
      </c>
      <c r="N611" s="144" t="s">
        <v>146</v>
      </c>
      <c r="O611" s="146">
        <v>44228</v>
      </c>
      <c r="P611" s="146">
        <v>44229</v>
      </c>
      <c r="Q611" s="144" t="s">
        <v>29</v>
      </c>
      <c r="R611" s="20" t="s">
        <v>4055</v>
      </c>
      <c r="S611" s="20" t="s">
        <v>7190</v>
      </c>
    </row>
    <row r="612" spans="1:19" hidden="1" x14ac:dyDescent="0.25">
      <c r="A612" s="144" t="s">
        <v>17</v>
      </c>
      <c r="B612" s="144" t="s">
        <v>18</v>
      </c>
      <c r="C612" s="144" t="s">
        <v>51</v>
      </c>
      <c r="D612" s="144" t="s">
        <v>1693</v>
      </c>
      <c r="E612" s="144" t="s">
        <v>20</v>
      </c>
      <c r="F612" s="144" t="s">
        <v>21</v>
      </c>
      <c r="G612" s="144" t="s">
        <v>22</v>
      </c>
      <c r="H612" s="144" t="s">
        <v>103</v>
      </c>
      <c r="I612" s="144" t="s">
        <v>24</v>
      </c>
      <c r="J612" s="145">
        <v>510</v>
      </c>
      <c r="K612" s="144" t="s">
        <v>116</v>
      </c>
      <c r="L612" s="144" t="s">
        <v>84</v>
      </c>
      <c r="M612" s="144" t="s">
        <v>148</v>
      </c>
      <c r="N612" s="144" t="s">
        <v>149</v>
      </c>
      <c r="O612" s="146">
        <v>44280</v>
      </c>
      <c r="P612" s="146">
        <v>44281</v>
      </c>
      <c r="Q612" s="144" t="s">
        <v>29</v>
      </c>
      <c r="R612" s="20" t="s">
        <v>4055</v>
      </c>
      <c r="S612" s="20" t="s">
        <v>7190</v>
      </c>
    </row>
    <row r="613" spans="1:19" hidden="1" x14ac:dyDescent="0.25">
      <c r="A613" s="144" t="s">
        <v>17</v>
      </c>
      <c r="B613" s="144" t="s">
        <v>18</v>
      </c>
      <c r="C613" s="144" t="s">
        <v>197</v>
      </c>
      <c r="D613" s="144" t="s">
        <v>1693</v>
      </c>
      <c r="E613" s="144" t="s">
        <v>20</v>
      </c>
      <c r="F613" s="144" t="s">
        <v>21</v>
      </c>
      <c r="G613" s="144" t="s">
        <v>22</v>
      </c>
      <c r="H613" s="144" t="s">
        <v>103</v>
      </c>
      <c r="I613" s="144" t="s">
        <v>24</v>
      </c>
      <c r="J613" s="145">
        <v>960</v>
      </c>
      <c r="K613" s="144" t="s">
        <v>363</v>
      </c>
      <c r="L613" s="144" t="s">
        <v>98</v>
      </c>
      <c r="M613" s="144" t="s">
        <v>364</v>
      </c>
      <c r="N613" s="144" t="s">
        <v>365</v>
      </c>
      <c r="O613" s="146">
        <v>44440</v>
      </c>
      <c r="P613" s="146">
        <v>44441</v>
      </c>
      <c r="Q613" s="144" t="s">
        <v>29</v>
      </c>
      <c r="R613" s="20" t="s">
        <v>4055</v>
      </c>
      <c r="S613" s="20" t="s">
        <v>7190</v>
      </c>
    </row>
    <row r="614" spans="1:19" hidden="1" x14ac:dyDescent="0.25">
      <c r="A614" s="144" t="s">
        <v>17</v>
      </c>
      <c r="B614" s="144" t="s">
        <v>18</v>
      </c>
      <c r="C614" s="144" t="s">
        <v>94</v>
      </c>
      <c r="D614" s="144" t="s">
        <v>1693</v>
      </c>
      <c r="E614" s="144" t="s">
        <v>20</v>
      </c>
      <c r="F614" s="144" t="s">
        <v>21</v>
      </c>
      <c r="G614" s="144" t="s">
        <v>22</v>
      </c>
      <c r="H614" s="144" t="s">
        <v>103</v>
      </c>
      <c r="I614" s="144" t="s">
        <v>24</v>
      </c>
      <c r="J614" s="145">
        <v>1020</v>
      </c>
      <c r="K614" s="144" t="s">
        <v>116</v>
      </c>
      <c r="L614" s="144" t="s">
        <v>84</v>
      </c>
      <c r="M614" s="144" t="s">
        <v>411</v>
      </c>
      <c r="N614" s="144" t="s">
        <v>412</v>
      </c>
      <c r="O614" s="146">
        <v>44291</v>
      </c>
      <c r="P614" s="146">
        <v>44292</v>
      </c>
      <c r="Q614" s="144" t="s">
        <v>29</v>
      </c>
      <c r="R614" s="20" t="s">
        <v>4055</v>
      </c>
      <c r="S614" s="20" t="s">
        <v>7190</v>
      </c>
    </row>
    <row r="615" spans="1:19" hidden="1" x14ac:dyDescent="0.25">
      <c r="A615" s="144" t="s">
        <v>17</v>
      </c>
      <c r="B615" s="144" t="s">
        <v>18</v>
      </c>
      <c r="C615" s="144" t="s">
        <v>316</v>
      </c>
      <c r="D615" s="144" t="s">
        <v>1693</v>
      </c>
      <c r="E615" s="144" t="s">
        <v>20</v>
      </c>
      <c r="F615" s="144" t="s">
        <v>21</v>
      </c>
      <c r="G615" s="144" t="s">
        <v>22</v>
      </c>
      <c r="H615" s="144" t="s">
        <v>103</v>
      </c>
      <c r="I615" s="144" t="s">
        <v>24</v>
      </c>
      <c r="J615" s="145">
        <v>85</v>
      </c>
      <c r="K615" s="144" t="s">
        <v>445</v>
      </c>
      <c r="L615" s="144" t="s">
        <v>84</v>
      </c>
      <c r="M615" s="144" t="s">
        <v>446</v>
      </c>
      <c r="N615" s="144" t="s">
        <v>447</v>
      </c>
      <c r="O615" s="146">
        <v>44349</v>
      </c>
      <c r="P615" s="146">
        <v>44350</v>
      </c>
      <c r="Q615" s="144" t="s">
        <v>29</v>
      </c>
      <c r="R615" s="20" t="s">
        <v>4055</v>
      </c>
      <c r="S615" s="20" t="s">
        <v>7190</v>
      </c>
    </row>
    <row r="616" spans="1:19" x14ac:dyDescent="0.25">
      <c r="A616" s="144" t="s">
        <v>17</v>
      </c>
      <c r="B616" s="144" t="s">
        <v>18</v>
      </c>
      <c r="C616" s="144" t="s">
        <v>74</v>
      </c>
      <c r="D616" s="144" t="s">
        <v>1693</v>
      </c>
      <c r="E616" s="144" t="s">
        <v>20</v>
      </c>
      <c r="F616" s="144" t="s">
        <v>21</v>
      </c>
      <c r="G616" s="144" t="s">
        <v>22</v>
      </c>
      <c r="H616" s="144" t="s">
        <v>103</v>
      </c>
      <c r="I616" s="144" t="s">
        <v>24</v>
      </c>
      <c r="J616" s="145">
        <v>562.5</v>
      </c>
      <c r="K616" s="144" t="s">
        <v>487</v>
      </c>
      <c r="L616" s="144" t="s">
        <v>88</v>
      </c>
      <c r="M616" s="144" t="s">
        <v>488</v>
      </c>
      <c r="N616" s="144" t="s">
        <v>489</v>
      </c>
      <c r="O616" s="146">
        <v>44372</v>
      </c>
      <c r="P616" s="146">
        <v>44375</v>
      </c>
      <c r="Q616" s="144" t="s">
        <v>29</v>
      </c>
      <c r="R616" s="20" t="s">
        <v>4055</v>
      </c>
      <c r="S616" s="20" t="s">
        <v>7190</v>
      </c>
    </row>
    <row r="617" spans="1:19" x14ac:dyDescent="0.25">
      <c r="A617" s="144" t="s">
        <v>17</v>
      </c>
      <c r="B617" s="144" t="s">
        <v>18</v>
      </c>
      <c r="C617" s="144" t="s">
        <v>274</v>
      </c>
      <c r="D617" s="144" t="s">
        <v>1693</v>
      </c>
      <c r="E617" s="144" t="s">
        <v>20</v>
      </c>
      <c r="F617" s="144" t="s">
        <v>21</v>
      </c>
      <c r="G617" s="144" t="s">
        <v>22</v>
      </c>
      <c r="H617" s="144" t="s">
        <v>103</v>
      </c>
      <c r="I617" s="144" t="s">
        <v>24</v>
      </c>
      <c r="J617" s="145">
        <v>1125</v>
      </c>
      <c r="K617" s="144" t="s">
        <v>493</v>
      </c>
      <c r="L617" s="144" t="s">
        <v>88</v>
      </c>
      <c r="M617" s="144" t="s">
        <v>494</v>
      </c>
      <c r="N617" s="144" t="s">
        <v>495</v>
      </c>
      <c r="O617" s="146">
        <v>44410</v>
      </c>
      <c r="P617" s="146">
        <v>44411</v>
      </c>
      <c r="Q617" s="144" t="s">
        <v>29</v>
      </c>
      <c r="R617" s="20" t="s">
        <v>4055</v>
      </c>
      <c r="S617" s="20" t="s">
        <v>7190</v>
      </c>
    </row>
    <row r="618" spans="1:19" hidden="1" x14ac:dyDescent="0.25">
      <c r="A618" s="144" t="s">
        <v>17</v>
      </c>
      <c r="B618" s="144" t="s">
        <v>18</v>
      </c>
      <c r="C618" s="144" t="s">
        <v>51</v>
      </c>
      <c r="D618" s="144" t="s">
        <v>1693</v>
      </c>
      <c r="E618" s="144" t="s">
        <v>20</v>
      </c>
      <c r="F618" s="144" t="s">
        <v>21</v>
      </c>
      <c r="G618" s="144" t="s">
        <v>22</v>
      </c>
      <c r="H618" s="144" t="s">
        <v>103</v>
      </c>
      <c r="I618" s="144" t="s">
        <v>24</v>
      </c>
      <c r="J618" s="145">
        <v>977.5</v>
      </c>
      <c r="K618" s="144" t="s">
        <v>116</v>
      </c>
      <c r="L618" s="144" t="s">
        <v>84</v>
      </c>
      <c r="M618" s="144" t="s">
        <v>500</v>
      </c>
      <c r="N618" s="144" t="s">
        <v>501</v>
      </c>
      <c r="O618" s="146">
        <v>44280</v>
      </c>
      <c r="P618" s="146">
        <v>44281</v>
      </c>
      <c r="Q618" s="144" t="s">
        <v>29</v>
      </c>
      <c r="R618" s="20" t="s">
        <v>4055</v>
      </c>
      <c r="S618" s="20" t="s">
        <v>7190</v>
      </c>
    </row>
    <row r="619" spans="1:19" hidden="1" x14ac:dyDescent="0.25">
      <c r="A619" s="144" t="s">
        <v>17</v>
      </c>
      <c r="B619" s="144" t="s">
        <v>18</v>
      </c>
      <c r="C619" s="144" t="s">
        <v>85</v>
      </c>
      <c r="D619" s="144" t="s">
        <v>1693</v>
      </c>
      <c r="E619" s="144" t="s">
        <v>20</v>
      </c>
      <c r="F619" s="144" t="s">
        <v>21</v>
      </c>
      <c r="G619" s="144" t="s">
        <v>22</v>
      </c>
      <c r="H619" s="144" t="s">
        <v>103</v>
      </c>
      <c r="I619" s="144" t="s">
        <v>24</v>
      </c>
      <c r="J619" s="145">
        <v>2380</v>
      </c>
      <c r="K619" s="144" t="s">
        <v>116</v>
      </c>
      <c r="L619" s="144" t="s">
        <v>84</v>
      </c>
      <c r="M619" s="144" t="s">
        <v>511</v>
      </c>
      <c r="N619" s="144" t="s">
        <v>512</v>
      </c>
      <c r="O619" s="146">
        <v>44242</v>
      </c>
      <c r="P619" s="146">
        <v>44243</v>
      </c>
      <c r="Q619" s="144" t="s">
        <v>29</v>
      </c>
      <c r="R619" s="20" t="s">
        <v>4055</v>
      </c>
      <c r="S619" s="20" t="s">
        <v>7190</v>
      </c>
    </row>
    <row r="620" spans="1:19" hidden="1" x14ac:dyDescent="0.25">
      <c r="A620" s="144" t="s">
        <v>17</v>
      </c>
      <c r="B620" s="144" t="s">
        <v>18</v>
      </c>
      <c r="C620" s="144" t="s">
        <v>43</v>
      </c>
      <c r="D620" s="144" t="s">
        <v>1693</v>
      </c>
      <c r="E620" s="144" t="s">
        <v>20</v>
      </c>
      <c r="F620" s="144" t="s">
        <v>21</v>
      </c>
      <c r="G620" s="144" t="s">
        <v>22</v>
      </c>
      <c r="H620" s="144" t="s">
        <v>103</v>
      </c>
      <c r="I620" s="144" t="s">
        <v>24</v>
      </c>
      <c r="J620" s="145">
        <v>170</v>
      </c>
      <c r="K620" s="144" t="s">
        <v>516</v>
      </c>
      <c r="L620" s="144" t="s">
        <v>84</v>
      </c>
      <c r="M620" s="144" t="s">
        <v>179</v>
      </c>
      <c r="N620" s="144" t="s">
        <v>180</v>
      </c>
      <c r="O620" s="146">
        <v>44537</v>
      </c>
      <c r="P620" s="146">
        <v>44537</v>
      </c>
      <c r="Q620" s="144" t="s">
        <v>29</v>
      </c>
      <c r="R620" s="20" t="s">
        <v>4055</v>
      </c>
      <c r="S620" s="20" t="s">
        <v>7190</v>
      </c>
    </row>
    <row r="621" spans="1:19" hidden="1" x14ac:dyDescent="0.25">
      <c r="A621" s="144" t="s">
        <v>17</v>
      </c>
      <c r="B621" s="144" t="s">
        <v>18</v>
      </c>
      <c r="C621" s="144" t="s">
        <v>44</v>
      </c>
      <c r="D621" s="144" t="s">
        <v>1693</v>
      </c>
      <c r="E621" s="144" t="s">
        <v>20</v>
      </c>
      <c r="F621" s="144" t="s">
        <v>21</v>
      </c>
      <c r="G621" s="144" t="s">
        <v>22</v>
      </c>
      <c r="H621" s="144" t="s">
        <v>103</v>
      </c>
      <c r="I621" s="144" t="s">
        <v>24</v>
      </c>
      <c r="J621" s="145">
        <v>2775.39</v>
      </c>
      <c r="K621" s="144" t="s">
        <v>517</v>
      </c>
      <c r="L621" s="144" t="s">
        <v>110</v>
      </c>
      <c r="M621" s="144" t="s">
        <v>518</v>
      </c>
      <c r="N621" s="144" t="s">
        <v>519</v>
      </c>
      <c r="O621" s="146">
        <v>44557</v>
      </c>
      <c r="P621" s="146">
        <v>44558</v>
      </c>
      <c r="Q621" s="144" t="s">
        <v>29</v>
      </c>
      <c r="R621" s="20" t="s">
        <v>4055</v>
      </c>
      <c r="S621" s="20" t="s">
        <v>7190</v>
      </c>
    </row>
    <row r="622" spans="1:19" hidden="1" x14ac:dyDescent="0.25">
      <c r="A622" s="144" t="s">
        <v>17</v>
      </c>
      <c r="B622" s="144" t="s">
        <v>18</v>
      </c>
      <c r="C622" s="144" t="s">
        <v>51</v>
      </c>
      <c r="D622" s="144" t="s">
        <v>1693</v>
      </c>
      <c r="E622" s="144" t="s">
        <v>20</v>
      </c>
      <c r="F622" s="144" t="s">
        <v>21</v>
      </c>
      <c r="G622" s="144" t="s">
        <v>22</v>
      </c>
      <c r="H622" s="144" t="s">
        <v>103</v>
      </c>
      <c r="I622" s="144" t="s">
        <v>24</v>
      </c>
      <c r="J622" s="145">
        <v>1870</v>
      </c>
      <c r="K622" s="144" t="s">
        <v>533</v>
      </c>
      <c r="L622" s="144" t="s">
        <v>84</v>
      </c>
      <c r="M622" s="144" t="s">
        <v>534</v>
      </c>
      <c r="N622" s="144" t="s">
        <v>535</v>
      </c>
      <c r="O622" s="146">
        <v>44280</v>
      </c>
      <c r="P622" s="146">
        <v>44281</v>
      </c>
      <c r="Q622" s="144" t="s">
        <v>29</v>
      </c>
      <c r="R622" s="20" t="s">
        <v>4055</v>
      </c>
      <c r="S622" s="20" t="s">
        <v>7190</v>
      </c>
    </row>
    <row r="623" spans="1:19" hidden="1" x14ac:dyDescent="0.25">
      <c r="A623" s="144" t="s">
        <v>17</v>
      </c>
      <c r="B623" s="144" t="s">
        <v>18</v>
      </c>
      <c r="C623" s="144" t="s">
        <v>155</v>
      </c>
      <c r="D623" s="144" t="s">
        <v>1693</v>
      </c>
      <c r="E623" s="144" t="s">
        <v>20</v>
      </c>
      <c r="F623" s="144" t="s">
        <v>21</v>
      </c>
      <c r="G623" s="144" t="s">
        <v>22</v>
      </c>
      <c r="H623" s="144" t="s">
        <v>103</v>
      </c>
      <c r="I623" s="144" t="s">
        <v>24</v>
      </c>
      <c r="J623" s="145">
        <v>2420</v>
      </c>
      <c r="K623" s="144" t="s">
        <v>566</v>
      </c>
      <c r="L623" s="144" t="s">
        <v>98</v>
      </c>
      <c r="M623" s="144" t="s">
        <v>567</v>
      </c>
      <c r="N623" s="144" t="s">
        <v>568</v>
      </c>
      <c r="O623" s="146">
        <v>44470</v>
      </c>
      <c r="P623" s="146">
        <v>44473</v>
      </c>
      <c r="Q623" s="144" t="s">
        <v>29</v>
      </c>
      <c r="R623" s="20" t="s">
        <v>4055</v>
      </c>
      <c r="S623" s="20" t="s">
        <v>7190</v>
      </c>
    </row>
    <row r="624" spans="1:19" x14ac:dyDescent="0.25">
      <c r="A624" s="144" t="s">
        <v>17</v>
      </c>
      <c r="B624" s="144" t="s">
        <v>18</v>
      </c>
      <c r="C624" s="144" t="s">
        <v>300</v>
      </c>
      <c r="D624" s="144" t="s">
        <v>1693</v>
      </c>
      <c r="E624" s="144" t="s">
        <v>20</v>
      </c>
      <c r="F624" s="144" t="s">
        <v>21</v>
      </c>
      <c r="G624" s="144" t="s">
        <v>22</v>
      </c>
      <c r="H624" s="144" t="s">
        <v>103</v>
      </c>
      <c r="I624" s="144" t="s">
        <v>24</v>
      </c>
      <c r="J624" s="145">
        <v>1736</v>
      </c>
      <c r="K624" s="144" t="s">
        <v>569</v>
      </c>
      <c r="L624" s="144" t="s">
        <v>88</v>
      </c>
      <c r="M624" s="144" t="s">
        <v>570</v>
      </c>
      <c r="N624" s="144" t="s">
        <v>571</v>
      </c>
      <c r="O624" s="146">
        <v>44358</v>
      </c>
      <c r="P624" s="146">
        <v>44361</v>
      </c>
      <c r="Q624" s="144" t="s">
        <v>29</v>
      </c>
      <c r="R624" s="20" t="s">
        <v>4055</v>
      </c>
      <c r="S624" s="20" t="s">
        <v>7190</v>
      </c>
    </row>
    <row r="625" spans="1:19" x14ac:dyDescent="0.25">
      <c r="A625" s="144" t="s">
        <v>17</v>
      </c>
      <c r="B625" s="144" t="s">
        <v>18</v>
      </c>
      <c r="C625" s="144" t="s">
        <v>30</v>
      </c>
      <c r="D625" s="144" t="s">
        <v>1693</v>
      </c>
      <c r="E625" s="144" t="s">
        <v>20</v>
      </c>
      <c r="F625" s="144" t="s">
        <v>21</v>
      </c>
      <c r="G625" s="144" t="s">
        <v>22</v>
      </c>
      <c r="H625" s="144" t="s">
        <v>103</v>
      </c>
      <c r="I625" s="144" t="s">
        <v>24</v>
      </c>
      <c r="J625" s="145">
        <v>750</v>
      </c>
      <c r="K625" s="144" t="s">
        <v>595</v>
      </c>
      <c r="L625" s="144" t="s">
        <v>88</v>
      </c>
      <c r="M625" s="144" t="s">
        <v>596</v>
      </c>
      <c r="N625" s="144" t="s">
        <v>597</v>
      </c>
      <c r="O625" s="146">
        <v>44328</v>
      </c>
      <c r="P625" s="146">
        <v>44329</v>
      </c>
      <c r="Q625" s="144" t="s">
        <v>29</v>
      </c>
      <c r="R625" s="20" t="s">
        <v>4055</v>
      </c>
      <c r="S625" s="20" t="s">
        <v>7190</v>
      </c>
    </row>
    <row r="626" spans="1:19" hidden="1" x14ac:dyDescent="0.25">
      <c r="A626" s="144" t="s">
        <v>17</v>
      </c>
      <c r="B626" s="144" t="s">
        <v>18</v>
      </c>
      <c r="C626" s="144" t="s">
        <v>470</v>
      </c>
      <c r="D626" s="144" t="s">
        <v>1693</v>
      </c>
      <c r="E626" s="144" t="s">
        <v>20</v>
      </c>
      <c r="F626" s="144" t="s">
        <v>21</v>
      </c>
      <c r="G626" s="144" t="s">
        <v>22</v>
      </c>
      <c r="H626" s="144" t="s">
        <v>103</v>
      </c>
      <c r="I626" s="144" t="s">
        <v>24</v>
      </c>
      <c r="J626" s="145">
        <v>3315</v>
      </c>
      <c r="K626" s="144" t="s">
        <v>614</v>
      </c>
      <c r="L626" s="144" t="s">
        <v>84</v>
      </c>
      <c r="M626" s="144" t="s">
        <v>615</v>
      </c>
      <c r="N626" s="144" t="s">
        <v>616</v>
      </c>
      <c r="O626" s="146">
        <v>44319</v>
      </c>
      <c r="P626" s="146">
        <v>44320</v>
      </c>
      <c r="Q626" s="144" t="s">
        <v>29</v>
      </c>
      <c r="R626" s="20" t="s">
        <v>4055</v>
      </c>
      <c r="S626" s="20" t="s">
        <v>7190</v>
      </c>
    </row>
    <row r="627" spans="1:19" hidden="1" x14ac:dyDescent="0.25">
      <c r="A627" s="144" t="s">
        <v>17</v>
      </c>
      <c r="B627" s="144" t="s">
        <v>18</v>
      </c>
      <c r="C627" s="144" t="s">
        <v>144</v>
      </c>
      <c r="D627" s="144" t="s">
        <v>1693</v>
      </c>
      <c r="E627" s="144" t="s">
        <v>20</v>
      </c>
      <c r="F627" s="144" t="s">
        <v>21</v>
      </c>
      <c r="G627" s="144" t="s">
        <v>22</v>
      </c>
      <c r="H627" s="144" t="s">
        <v>103</v>
      </c>
      <c r="I627" s="144" t="s">
        <v>24</v>
      </c>
      <c r="J627" s="145">
        <v>85</v>
      </c>
      <c r="K627" s="144" t="s">
        <v>116</v>
      </c>
      <c r="L627" s="144" t="s">
        <v>84</v>
      </c>
      <c r="M627" s="144" t="s">
        <v>692</v>
      </c>
      <c r="N627" s="144" t="s">
        <v>693</v>
      </c>
      <c r="O627" s="146">
        <v>44228</v>
      </c>
      <c r="P627" s="146">
        <v>44229</v>
      </c>
      <c r="Q627" s="144" t="s">
        <v>29</v>
      </c>
      <c r="R627" s="20" t="s">
        <v>4055</v>
      </c>
      <c r="S627" s="20" t="s">
        <v>7190</v>
      </c>
    </row>
    <row r="628" spans="1:19" hidden="1" x14ac:dyDescent="0.25">
      <c r="A628" s="144" t="s">
        <v>17</v>
      </c>
      <c r="B628" s="144" t="s">
        <v>18</v>
      </c>
      <c r="C628" s="144" t="s">
        <v>183</v>
      </c>
      <c r="D628" s="144" t="s">
        <v>1693</v>
      </c>
      <c r="E628" s="144" t="s">
        <v>20</v>
      </c>
      <c r="F628" s="144" t="s">
        <v>21</v>
      </c>
      <c r="G628" s="144" t="s">
        <v>22</v>
      </c>
      <c r="H628" s="144" t="s">
        <v>103</v>
      </c>
      <c r="I628" s="144" t="s">
        <v>24</v>
      </c>
      <c r="J628" s="145">
        <v>425</v>
      </c>
      <c r="K628" s="144" t="s">
        <v>116</v>
      </c>
      <c r="L628" s="144" t="s">
        <v>84</v>
      </c>
      <c r="M628" s="144" t="s">
        <v>712</v>
      </c>
      <c r="N628" s="144" t="s">
        <v>713</v>
      </c>
      <c r="O628" s="146">
        <v>44264</v>
      </c>
      <c r="P628" s="146">
        <v>44265</v>
      </c>
      <c r="Q628" s="144" t="s">
        <v>29</v>
      </c>
      <c r="R628" s="20" t="s">
        <v>4055</v>
      </c>
      <c r="S628" s="20" t="s">
        <v>7190</v>
      </c>
    </row>
    <row r="629" spans="1:19" hidden="1" x14ac:dyDescent="0.25">
      <c r="A629" s="144" t="s">
        <v>17</v>
      </c>
      <c r="B629" s="144" t="s">
        <v>18</v>
      </c>
      <c r="C629" s="144" t="s">
        <v>316</v>
      </c>
      <c r="D629" s="144" t="s">
        <v>1693</v>
      </c>
      <c r="E629" s="144" t="s">
        <v>20</v>
      </c>
      <c r="F629" s="144" t="s">
        <v>21</v>
      </c>
      <c r="G629" s="144" t="s">
        <v>22</v>
      </c>
      <c r="H629" s="144" t="s">
        <v>103</v>
      </c>
      <c r="I629" s="144" t="s">
        <v>24</v>
      </c>
      <c r="J629" s="145">
        <v>337.5</v>
      </c>
      <c r="K629" s="144" t="s">
        <v>714</v>
      </c>
      <c r="L629" s="144" t="s">
        <v>98</v>
      </c>
      <c r="M629" s="144" t="s">
        <v>715</v>
      </c>
      <c r="N629" s="144" t="s">
        <v>716</v>
      </c>
      <c r="O629" s="146">
        <v>44349</v>
      </c>
      <c r="P629" s="146">
        <v>44350</v>
      </c>
      <c r="Q629" s="144" t="s">
        <v>29</v>
      </c>
      <c r="R629" s="20" t="s">
        <v>4055</v>
      </c>
      <c r="S629" s="20" t="s">
        <v>7190</v>
      </c>
    </row>
    <row r="630" spans="1:19" hidden="1" x14ac:dyDescent="0.25">
      <c r="A630" s="144" t="s">
        <v>17</v>
      </c>
      <c r="B630" s="144" t="s">
        <v>18</v>
      </c>
      <c r="C630" s="144" t="s">
        <v>196</v>
      </c>
      <c r="D630" s="144" t="s">
        <v>1693</v>
      </c>
      <c r="E630" s="144" t="s">
        <v>20</v>
      </c>
      <c r="F630" s="144" t="s">
        <v>21</v>
      </c>
      <c r="G630" s="144" t="s">
        <v>22</v>
      </c>
      <c r="H630" s="144" t="s">
        <v>103</v>
      </c>
      <c r="I630" s="144" t="s">
        <v>24</v>
      </c>
      <c r="J630" s="145">
        <v>318.75</v>
      </c>
      <c r="K630" s="144" t="s">
        <v>516</v>
      </c>
      <c r="L630" s="144" t="s">
        <v>84</v>
      </c>
      <c r="M630" s="144" t="s">
        <v>572</v>
      </c>
      <c r="N630" s="144" t="s">
        <v>573</v>
      </c>
      <c r="O630" s="146">
        <v>44529</v>
      </c>
      <c r="P630" s="146">
        <v>44530</v>
      </c>
      <c r="Q630" s="144" t="s">
        <v>29</v>
      </c>
      <c r="R630" s="20" t="s">
        <v>4055</v>
      </c>
      <c r="S630" s="20" t="s">
        <v>7190</v>
      </c>
    </row>
    <row r="631" spans="1:19" hidden="1" x14ac:dyDescent="0.25">
      <c r="A631" s="144" t="s">
        <v>17</v>
      </c>
      <c r="B631" s="144" t="s">
        <v>18</v>
      </c>
      <c r="C631" s="144" t="s">
        <v>235</v>
      </c>
      <c r="D631" s="144" t="s">
        <v>1693</v>
      </c>
      <c r="E631" s="144" t="s">
        <v>20</v>
      </c>
      <c r="F631" s="144" t="s">
        <v>21</v>
      </c>
      <c r="G631" s="144" t="s">
        <v>22</v>
      </c>
      <c r="H631" s="144" t="s">
        <v>103</v>
      </c>
      <c r="I631" s="144" t="s">
        <v>24</v>
      </c>
      <c r="J631" s="145">
        <v>977.5</v>
      </c>
      <c r="K631" s="144" t="s">
        <v>116</v>
      </c>
      <c r="L631" s="144" t="s">
        <v>84</v>
      </c>
      <c r="M631" s="144" t="s">
        <v>734</v>
      </c>
      <c r="N631" s="144" t="s">
        <v>735</v>
      </c>
      <c r="O631" s="146">
        <v>44258</v>
      </c>
      <c r="P631" s="146">
        <v>44259</v>
      </c>
      <c r="Q631" s="144" t="s">
        <v>29</v>
      </c>
      <c r="R631" s="20" t="s">
        <v>4055</v>
      </c>
      <c r="S631" s="20" t="s">
        <v>7190</v>
      </c>
    </row>
    <row r="632" spans="1:19" x14ac:dyDescent="0.25">
      <c r="A632" s="144" t="s">
        <v>17</v>
      </c>
      <c r="B632" s="144" t="s">
        <v>18</v>
      </c>
      <c r="C632" s="144" t="s">
        <v>144</v>
      </c>
      <c r="D632" s="144" t="s">
        <v>1693</v>
      </c>
      <c r="E632" s="144" t="s">
        <v>20</v>
      </c>
      <c r="F632" s="144" t="s">
        <v>21</v>
      </c>
      <c r="G632" s="144" t="s">
        <v>22</v>
      </c>
      <c r="H632" s="144" t="s">
        <v>103</v>
      </c>
      <c r="I632" s="144" t="s">
        <v>24</v>
      </c>
      <c r="J632" s="145">
        <v>3707</v>
      </c>
      <c r="K632" s="144" t="s">
        <v>746</v>
      </c>
      <c r="L632" s="144" t="s">
        <v>88</v>
      </c>
      <c r="M632" s="144" t="s">
        <v>747</v>
      </c>
      <c r="N632" s="144" t="s">
        <v>748</v>
      </c>
      <c r="O632" s="146">
        <v>44228</v>
      </c>
      <c r="P632" s="146">
        <v>44229</v>
      </c>
      <c r="Q632" s="144" t="s">
        <v>29</v>
      </c>
      <c r="R632" s="20" t="s">
        <v>4055</v>
      </c>
      <c r="S632" s="20" t="s">
        <v>7190</v>
      </c>
    </row>
    <row r="633" spans="1:19" hidden="1" x14ac:dyDescent="0.25">
      <c r="A633" s="144" t="s">
        <v>17</v>
      </c>
      <c r="B633" s="144" t="s">
        <v>18</v>
      </c>
      <c r="C633" s="144" t="s">
        <v>210</v>
      </c>
      <c r="D633" s="144" t="s">
        <v>1693</v>
      </c>
      <c r="E633" s="144" t="s">
        <v>20</v>
      </c>
      <c r="F633" s="144" t="s">
        <v>21</v>
      </c>
      <c r="G633" s="144" t="s">
        <v>22</v>
      </c>
      <c r="H633" s="144" t="s">
        <v>103</v>
      </c>
      <c r="I633" s="144" t="s">
        <v>24</v>
      </c>
      <c r="J633" s="145">
        <v>680</v>
      </c>
      <c r="K633" s="144" t="s">
        <v>116</v>
      </c>
      <c r="L633" s="144" t="s">
        <v>84</v>
      </c>
      <c r="M633" s="144" t="s">
        <v>758</v>
      </c>
      <c r="N633" s="144" t="s">
        <v>759</v>
      </c>
      <c r="O633" s="146">
        <v>44474</v>
      </c>
      <c r="P633" s="146">
        <v>44475</v>
      </c>
      <c r="Q633" s="144" t="s">
        <v>29</v>
      </c>
      <c r="R633" s="20" t="s">
        <v>4055</v>
      </c>
      <c r="S633" s="20" t="s">
        <v>7190</v>
      </c>
    </row>
    <row r="634" spans="1:19" hidden="1" x14ac:dyDescent="0.25">
      <c r="A634" s="144" t="s">
        <v>456</v>
      </c>
      <c r="B634" s="144" t="s">
        <v>20</v>
      </c>
      <c r="C634" s="144" t="s">
        <v>802</v>
      </c>
      <c r="D634" s="144" t="s">
        <v>1693</v>
      </c>
      <c r="E634" s="144" t="s">
        <v>20</v>
      </c>
      <c r="F634" s="144" t="s">
        <v>21</v>
      </c>
      <c r="G634" s="144" t="s">
        <v>22</v>
      </c>
      <c r="H634" s="144" t="s">
        <v>103</v>
      </c>
      <c r="I634" s="144" t="s">
        <v>24</v>
      </c>
      <c r="J634" s="145">
        <v>-510</v>
      </c>
      <c r="K634" s="144" t="s">
        <v>806</v>
      </c>
      <c r="L634" s="144" t="s">
        <v>24</v>
      </c>
      <c r="M634" s="144" t="s">
        <v>211</v>
      </c>
      <c r="N634" s="144" t="s">
        <v>805</v>
      </c>
      <c r="O634" s="146">
        <v>44500</v>
      </c>
      <c r="P634" s="146">
        <v>44475</v>
      </c>
      <c r="Q634" s="144" t="s">
        <v>29</v>
      </c>
      <c r="R634" s="20" t="s">
        <v>4055</v>
      </c>
      <c r="S634" s="20" t="s">
        <v>7190</v>
      </c>
    </row>
    <row r="635" spans="1:19" hidden="1" x14ac:dyDescent="0.25">
      <c r="A635" s="144" t="s">
        <v>456</v>
      </c>
      <c r="B635" s="144" t="s">
        <v>20</v>
      </c>
      <c r="C635" s="144" t="s">
        <v>802</v>
      </c>
      <c r="D635" s="144" t="s">
        <v>1693</v>
      </c>
      <c r="E635" s="144" t="s">
        <v>20</v>
      </c>
      <c r="F635" s="144" t="s">
        <v>21</v>
      </c>
      <c r="G635" s="144" t="s">
        <v>22</v>
      </c>
      <c r="H635" s="144" t="s">
        <v>103</v>
      </c>
      <c r="I635" s="144" t="s">
        <v>24</v>
      </c>
      <c r="J635" s="145">
        <v>-255</v>
      </c>
      <c r="K635" s="144" t="s">
        <v>806</v>
      </c>
      <c r="L635" s="144" t="s">
        <v>24</v>
      </c>
      <c r="M635" s="144" t="s">
        <v>807</v>
      </c>
      <c r="N635" s="144" t="s">
        <v>805</v>
      </c>
      <c r="O635" s="146">
        <v>44500</v>
      </c>
      <c r="P635" s="146">
        <v>44475</v>
      </c>
      <c r="Q635" s="144" t="s">
        <v>29</v>
      </c>
      <c r="R635" s="20" t="s">
        <v>4055</v>
      </c>
      <c r="S635" s="20" t="s">
        <v>7190</v>
      </c>
    </row>
    <row r="636" spans="1:19" hidden="1" x14ac:dyDescent="0.25">
      <c r="A636" s="144" t="s">
        <v>456</v>
      </c>
      <c r="B636" s="144" t="s">
        <v>20</v>
      </c>
      <c r="C636" s="144" t="s">
        <v>802</v>
      </c>
      <c r="D636" s="144" t="s">
        <v>1693</v>
      </c>
      <c r="E636" s="144" t="s">
        <v>20</v>
      </c>
      <c r="F636" s="144" t="s">
        <v>21</v>
      </c>
      <c r="G636" s="144" t="s">
        <v>22</v>
      </c>
      <c r="H636" s="144" t="s">
        <v>103</v>
      </c>
      <c r="I636" s="144" t="s">
        <v>24</v>
      </c>
      <c r="J636" s="145">
        <v>-212.5</v>
      </c>
      <c r="K636" s="144" t="s">
        <v>806</v>
      </c>
      <c r="L636" s="144" t="s">
        <v>24</v>
      </c>
      <c r="M636" s="144" t="s">
        <v>766</v>
      </c>
      <c r="N636" s="144" t="s">
        <v>805</v>
      </c>
      <c r="O636" s="146">
        <v>44500</v>
      </c>
      <c r="P636" s="146">
        <v>44475</v>
      </c>
      <c r="Q636" s="144" t="s">
        <v>29</v>
      </c>
      <c r="R636" s="20" t="s">
        <v>4055</v>
      </c>
      <c r="S636" s="20" t="s">
        <v>7190</v>
      </c>
    </row>
    <row r="637" spans="1:19" hidden="1" x14ac:dyDescent="0.25">
      <c r="A637" s="144" t="s">
        <v>456</v>
      </c>
      <c r="B637" s="144" t="s">
        <v>20</v>
      </c>
      <c r="C637" s="144" t="s">
        <v>805</v>
      </c>
      <c r="D637" s="144" t="s">
        <v>1693</v>
      </c>
      <c r="E637" s="144" t="s">
        <v>20</v>
      </c>
      <c r="F637" s="144" t="s">
        <v>21</v>
      </c>
      <c r="G637" s="144" t="s">
        <v>22</v>
      </c>
      <c r="H637" s="144" t="s">
        <v>103</v>
      </c>
      <c r="I637" s="144" t="s">
        <v>24</v>
      </c>
      <c r="J637" s="145">
        <v>212.5</v>
      </c>
      <c r="K637" s="144" t="s">
        <v>806</v>
      </c>
      <c r="L637" s="144" t="s">
        <v>24</v>
      </c>
      <c r="M637" s="144" t="s">
        <v>766</v>
      </c>
      <c r="N637" s="144" t="s">
        <v>805</v>
      </c>
      <c r="O637" s="146">
        <v>44469</v>
      </c>
      <c r="P637" s="146">
        <v>44475</v>
      </c>
      <c r="Q637" s="144" t="s">
        <v>29</v>
      </c>
      <c r="R637" s="20" t="s">
        <v>4055</v>
      </c>
      <c r="S637" s="20" t="s">
        <v>7190</v>
      </c>
    </row>
    <row r="638" spans="1:19" hidden="1" x14ac:dyDescent="0.25">
      <c r="A638" s="144" t="s">
        <v>456</v>
      </c>
      <c r="B638" s="144" t="s">
        <v>20</v>
      </c>
      <c r="C638" s="144" t="s">
        <v>802</v>
      </c>
      <c r="D638" s="144" t="s">
        <v>1693</v>
      </c>
      <c r="E638" s="144" t="s">
        <v>20</v>
      </c>
      <c r="F638" s="144" t="s">
        <v>21</v>
      </c>
      <c r="G638" s="144" t="s">
        <v>22</v>
      </c>
      <c r="H638" s="144" t="s">
        <v>103</v>
      </c>
      <c r="I638" s="144" t="s">
        <v>24</v>
      </c>
      <c r="J638" s="145">
        <v>-680</v>
      </c>
      <c r="K638" s="144" t="s">
        <v>806</v>
      </c>
      <c r="L638" s="144" t="s">
        <v>24</v>
      </c>
      <c r="M638" s="144" t="s">
        <v>758</v>
      </c>
      <c r="N638" s="144" t="s">
        <v>805</v>
      </c>
      <c r="O638" s="146">
        <v>44500</v>
      </c>
      <c r="P638" s="146">
        <v>44475</v>
      </c>
      <c r="Q638" s="144" t="s">
        <v>29</v>
      </c>
      <c r="R638" s="20" t="s">
        <v>4055</v>
      </c>
      <c r="S638" s="20" t="s">
        <v>7190</v>
      </c>
    </row>
    <row r="639" spans="1:19" x14ac:dyDescent="0.25">
      <c r="A639" s="144" t="s">
        <v>17</v>
      </c>
      <c r="B639" s="144" t="s">
        <v>18</v>
      </c>
      <c r="C639" s="144" t="s">
        <v>556</v>
      </c>
      <c r="D639" s="144" t="s">
        <v>1693</v>
      </c>
      <c r="E639" s="144" t="s">
        <v>20</v>
      </c>
      <c r="F639" s="144" t="s">
        <v>21</v>
      </c>
      <c r="G639" s="144" t="s">
        <v>22</v>
      </c>
      <c r="H639" s="144" t="s">
        <v>103</v>
      </c>
      <c r="I639" s="144" t="s">
        <v>24</v>
      </c>
      <c r="J639" s="145">
        <v>298</v>
      </c>
      <c r="K639" s="144" t="s">
        <v>860</v>
      </c>
      <c r="L639" s="144" t="s">
        <v>88</v>
      </c>
      <c r="M639" s="144" t="s">
        <v>861</v>
      </c>
      <c r="N639" s="144" t="s">
        <v>862</v>
      </c>
      <c r="O639" s="146">
        <v>44496</v>
      </c>
      <c r="P639" s="146">
        <v>44497</v>
      </c>
      <c r="Q639" s="144" t="s">
        <v>29</v>
      </c>
      <c r="R639" s="20" t="s">
        <v>4055</v>
      </c>
      <c r="S639" s="20" t="s">
        <v>7190</v>
      </c>
    </row>
    <row r="640" spans="1:19" hidden="1" x14ac:dyDescent="0.25">
      <c r="A640" s="144" t="s">
        <v>17</v>
      </c>
      <c r="B640" s="144" t="s">
        <v>18</v>
      </c>
      <c r="C640" s="144" t="s">
        <v>470</v>
      </c>
      <c r="D640" s="144" t="s">
        <v>1693</v>
      </c>
      <c r="E640" s="144" t="s">
        <v>20</v>
      </c>
      <c r="F640" s="144" t="s">
        <v>21</v>
      </c>
      <c r="G640" s="144" t="s">
        <v>22</v>
      </c>
      <c r="H640" s="144" t="s">
        <v>103</v>
      </c>
      <c r="I640" s="144" t="s">
        <v>24</v>
      </c>
      <c r="J640" s="145">
        <v>680</v>
      </c>
      <c r="K640" s="144" t="s">
        <v>116</v>
      </c>
      <c r="L640" s="144" t="s">
        <v>84</v>
      </c>
      <c r="M640" s="144" t="s">
        <v>871</v>
      </c>
      <c r="N640" s="144" t="s">
        <v>872</v>
      </c>
      <c r="O640" s="146">
        <v>44319</v>
      </c>
      <c r="P640" s="146">
        <v>44320</v>
      </c>
      <c r="Q640" s="144" t="s">
        <v>29</v>
      </c>
      <c r="R640" s="20" t="s">
        <v>4055</v>
      </c>
      <c r="S640" s="20" t="s">
        <v>7190</v>
      </c>
    </row>
    <row r="641" spans="1:19" hidden="1" x14ac:dyDescent="0.25">
      <c r="A641" s="144" t="s">
        <v>17</v>
      </c>
      <c r="B641" s="144" t="s">
        <v>18</v>
      </c>
      <c r="C641" s="144" t="s">
        <v>215</v>
      </c>
      <c r="D641" s="144" t="s">
        <v>1693</v>
      </c>
      <c r="E641" s="144" t="s">
        <v>20</v>
      </c>
      <c r="F641" s="144" t="s">
        <v>21</v>
      </c>
      <c r="G641" s="144" t="s">
        <v>22</v>
      </c>
      <c r="H641" s="144" t="s">
        <v>103</v>
      </c>
      <c r="I641" s="144" t="s">
        <v>24</v>
      </c>
      <c r="J641" s="145">
        <v>340</v>
      </c>
      <c r="K641" s="144" t="s">
        <v>879</v>
      </c>
      <c r="L641" s="144" t="s">
        <v>84</v>
      </c>
      <c r="M641" s="144" t="s">
        <v>839</v>
      </c>
      <c r="N641" s="144" t="s">
        <v>840</v>
      </c>
      <c r="O641" s="146">
        <v>44532</v>
      </c>
      <c r="P641" s="146">
        <v>44533</v>
      </c>
      <c r="Q641" s="144" t="s">
        <v>29</v>
      </c>
      <c r="R641" s="20" t="s">
        <v>4055</v>
      </c>
      <c r="S641" s="20" t="s">
        <v>7190</v>
      </c>
    </row>
    <row r="642" spans="1:19" hidden="1" x14ac:dyDescent="0.25">
      <c r="A642" s="144" t="s">
        <v>17</v>
      </c>
      <c r="B642" s="144" t="s">
        <v>18</v>
      </c>
      <c r="C642" s="144" t="s">
        <v>880</v>
      </c>
      <c r="D642" s="144" t="s">
        <v>1693</v>
      </c>
      <c r="E642" s="144" t="s">
        <v>20</v>
      </c>
      <c r="F642" s="144" t="s">
        <v>21</v>
      </c>
      <c r="G642" s="144" t="s">
        <v>22</v>
      </c>
      <c r="H642" s="144" t="s">
        <v>103</v>
      </c>
      <c r="I642" s="144" t="s">
        <v>24</v>
      </c>
      <c r="J642" s="145">
        <v>127.5</v>
      </c>
      <c r="K642" s="144" t="s">
        <v>516</v>
      </c>
      <c r="L642" s="144" t="s">
        <v>84</v>
      </c>
      <c r="M642" s="144" t="s">
        <v>881</v>
      </c>
      <c r="N642" s="144" t="s">
        <v>882</v>
      </c>
      <c r="O642" s="146">
        <v>44550</v>
      </c>
      <c r="P642" s="146">
        <v>44551</v>
      </c>
      <c r="Q642" s="144" t="s">
        <v>29</v>
      </c>
      <c r="R642" s="20" t="s">
        <v>4055</v>
      </c>
      <c r="S642" s="20" t="s">
        <v>7190</v>
      </c>
    </row>
    <row r="643" spans="1:19" hidden="1" x14ac:dyDescent="0.25">
      <c r="A643" s="144" t="s">
        <v>17</v>
      </c>
      <c r="B643" s="144" t="s">
        <v>18</v>
      </c>
      <c r="C643" s="144" t="s">
        <v>235</v>
      </c>
      <c r="D643" s="144" t="s">
        <v>1693</v>
      </c>
      <c r="E643" s="144" t="s">
        <v>20</v>
      </c>
      <c r="F643" s="144" t="s">
        <v>21</v>
      </c>
      <c r="G643" s="144" t="s">
        <v>22</v>
      </c>
      <c r="H643" s="144" t="s">
        <v>103</v>
      </c>
      <c r="I643" s="144" t="s">
        <v>24</v>
      </c>
      <c r="J643" s="145">
        <v>1955</v>
      </c>
      <c r="K643" s="144" t="s">
        <v>116</v>
      </c>
      <c r="L643" s="144" t="s">
        <v>84</v>
      </c>
      <c r="M643" s="144" t="s">
        <v>883</v>
      </c>
      <c r="N643" s="144" t="s">
        <v>884</v>
      </c>
      <c r="O643" s="146">
        <v>44258</v>
      </c>
      <c r="P643" s="146">
        <v>44259</v>
      </c>
      <c r="Q643" s="144" t="s">
        <v>29</v>
      </c>
      <c r="R643" s="20" t="s">
        <v>4055</v>
      </c>
      <c r="S643" s="20" t="s">
        <v>7190</v>
      </c>
    </row>
    <row r="644" spans="1:19" hidden="1" x14ac:dyDescent="0.25">
      <c r="A644" s="144" t="s">
        <v>456</v>
      </c>
      <c r="B644" s="144" t="s">
        <v>20</v>
      </c>
      <c r="C644" s="144" t="s">
        <v>805</v>
      </c>
      <c r="D644" s="144" t="s">
        <v>1693</v>
      </c>
      <c r="E644" s="144" t="s">
        <v>20</v>
      </c>
      <c r="F644" s="144" t="s">
        <v>21</v>
      </c>
      <c r="G644" s="144" t="s">
        <v>22</v>
      </c>
      <c r="H644" s="144" t="s">
        <v>103</v>
      </c>
      <c r="I644" s="144" t="s">
        <v>24</v>
      </c>
      <c r="J644" s="145">
        <v>510</v>
      </c>
      <c r="K644" s="144" t="s">
        <v>806</v>
      </c>
      <c r="L644" s="144" t="s">
        <v>24</v>
      </c>
      <c r="M644" s="144" t="s">
        <v>211</v>
      </c>
      <c r="N644" s="144" t="s">
        <v>805</v>
      </c>
      <c r="O644" s="146">
        <v>44469</v>
      </c>
      <c r="P644" s="146">
        <v>44475</v>
      </c>
      <c r="Q644" s="144" t="s">
        <v>29</v>
      </c>
      <c r="R644" s="20" t="s">
        <v>4055</v>
      </c>
      <c r="S644" s="20" t="s">
        <v>7190</v>
      </c>
    </row>
    <row r="645" spans="1:19" hidden="1" x14ac:dyDescent="0.25">
      <c r="A645" s="144" t="s">
        <v>456</v>
      </c>
      <c r="B645" s="144" t="s">
        <v>20</v>
      </c>
      <c r="C645" s="144" t="s">
        <v>805</v>
      </c>
      <c r="D645" s="144" t="s">
        <v>1693</v>
      </c>
      <c r="E645" s="144" t="s">
        <v>20</v>
      </c>
      <c r="F645" s="144" t="s">
        <v>21</v>
      </c>
      <c r="G645" s="144" t="s">
        <v>22</v>
      </c>
      <c r="H645" s="144" t="s">
        <v>103</v>
      </c>
      <c r="I645" s="144" t="s">
        <v>24</v>
      </c>
      <c r="J645" s="145">
        <v>255</v>
      </c>
      <c r="K645" s="144" t="s">
        <v>806</v>
      </c>
      <c r="L645" s="144" t="s">
        <v>24</v>
      </c>
      <c r="M645" s="144" t="s">
        <v>807</v>
      </c>
      <c r="N645" s="144" t="s">
        <v>805</v>
      </c>
      <c r="O645" s="146">
        <v>44469</v>
      </c>
      <c r="P645" s="146">
        <v>44475</v>
      </c>
      <c r="Q645" s="144" t="s">
        <v>29</v>
      </c>
      <c r="R645" s="20" t="s">
        <v>4055</v>
      </c>
      <c r="S645" s="20" t="s">
        <v>7190</v>
      </c>
    </row>
    <row r="646" spans="1:19" hidden="1" x14ac:dyDescent="0.25">
      <c r="A646" s="144" t="s">
        <v>456</v>
      </c>
      <c r="B646" s="144" t="s">
        <v>20</v>
      </c>
      <c r="C646" s="144" t="s">
        <v>805</v>
      </c>
      <c r="D646" s="144" t="s">
        <v>1693</v>
      </c>
      <c r="E646" s="144" t="s">
        <v>20</v>
      </c>
      <c r="F646" s="144" t="s">
        <v>21</v>
      </c>
      <c r="G646" s="144" t="s">
        <v>22</v>
      </c>
      <c r="H646" s="144" t="s">
        <v>103</v>
      </c>
      <c r="I646" s="144" t="s">
        <v>24</v>
      </c>
      <c r="J646" s="145">
        <v>680</v>
      </c>
      <c r="K646" s="144" t="s">
        <v>806</v>
      </c>
      <c r="L646" s="144" t="s">
        <v>24</v>
      </c>
      <c r="M646" s="144" t="s">
        <v>758</v>
      </c>
      <c r="N646" s="144" t="s">
        <v>805</v>
      </c>
      <c r="O646" s="146">
        <v>44469</v>
      </c>
      <c r="P646" s="146">
        <v>44475</v>
      </c>
      <c r="Q646" s="144" t="s">
        <v>29</v>
      </c>
      <c r="R646" s="20" t="s">
        <v>4055</v>
      </c>
      <c r="S646" s="20" t="s">
        <v>7190</v>
      </c>
    </row>
    <row r="647" spans="1:19" hidden="1" x14ac:dyDescent="0.25">
      <c r="A647" s="144" t="s">
        <v>456</v>
      </c>
      <c r="B647" s="144" t="s">
        <v>20</v>
      </c>
      <c r="C647" s="144" t="s">
        <v>791</v>
      </c>
      <c r="D647" s="144" t="s">
        <v>1693</v>
      </c>
      <c r="E647" s="144" t="s">
        <v>20</v>
      </c>
      <c r="F647" s="144" t="s">
        <v>21</v>
      </c>
      <c r="G647" s="144" t="s">
        <v>22</v>
      </c>
      <c r="H647" s="144" t="s">
        <v>103</v>
      </c>
      <c r="I647" s="144" t="s">
        <v>24</v>
      </c>
      <c r="J647" s="145">
        <v>-977.5</v>
      </c>
      <c r="K647" s="144" t="s">
        <v>890</v>
      </c>
      <c r="L647" s="144" t="s">
        <v>24</v>
      </c>
      <c r="M647" s="144" t="s">
        <v>734</v>
      </c>
      <c r="N647" s="144" t="s">
        <v>793</v>
      </c>
      <c r="O647" s="146">
        <v>44286</v>
      </c>
      <c r="P647" s="146">
        <v>44261</v>
      </c>
      <c r="Q647" s="144" t="s">
        <v>29</v>
      </c>
      <c r="R647" s="20" t="s">
        <v>4055</v>
      </c>
      <c r="S647" s="20" t="s">
        <v>7190</v>
      </c>
    </row>
    <row r="648" spans="1:19" hidden="1" x14ac:dyDescent="0.25">
      <c r="A648" s="144" t="s">
        <v>456</v>
      </c>
      <c r="B648" s="144" t="s">
        <v>20</v>
      </c>
      <c r="C648" s="144" t="s">
        <v>791</v>
      </c>
      <c r="D648" s="144" t="s">
        <v>1693</v>
      </c>
      <c r="E648" s="144" t="s">
        <v>20</v>
      </c>
      <c r="F648" s="144" t="s">
        <v>21</v>
      </c>
      <c r="G648" s="144" t="s">
        <v>22</v>
      </c>
      <c r="H648" s="144" t="s">
        <v>103</v>
      </c>
      <c r="I648" s="144" t="s">
        <v>24</v>
      </c>
      <c r="J648" s="145">
        <v>-1955</v>
      </c>
      <c r="K648" s="144" t="s">
        <v>890</v>
      </c>
      <c r="L648" s="144" t="s">
        <v>24</v>
      </c>
      <c r="M648" s="144" t="s">
        <v>883</v>
      </c>
      <c r="N648" s="144" t="s">
        <v>793</v>
      </c>
      <c r="O648" s="146">
        <v>44286</v>
      </c>
      <c r="P648" s="146">
        <v>44261</v>
      </c>
      <c r="Q648" s="144" t="s">
        <v>29</v>
      </c>
      <c r="R648" s="20" t="s">
        <v>4055</v>
      </c>
      <c r="S648" s="20" t="s">
        <v>7190</v>
      </c>
    </row>
    <row r="649" spans="1:19" hidden="1" x14ac:dyDescent="0.25">
      <c r="A649" s="144" t="s">
        <v>456</v>
      </c>
      <c r="B649" s="144" t="s">
        <v>20</v>
      </c>
      <c r="C649" s="144" t="s">
        <v>793</v>
      </c>
      <c r="D649" s="144" t="s">
        <v>1693</v>
      </c>
      <c r="E649" s="144" t="s">
        <v>20</v>
      </c>
      <c r="F649" s="144" t="s">
        <v>21</v>
      </c>
      <c r="G649" s="144" t="s">
        <v>22</v>
      </c>
      <c r="H649" s="144" t="s">
        <v>103</v>
      </c>
      <c r="I649" s="144" t="s">
        <v>24</v>
      </c>
      <c r="J649" s="145">
        <v>1955</v>
      </c>
      <c r="K649" s="144" t="s">
        <v>890</v>
      </c>
      <c r="L649" s="144" t="s">
        <v>24</v>
      </c>
      <c r="M649" s="144" t="s">
        <v>883</v>
      </c>
      <c r="N649" s="144" t="s">
        <v>793</v>
      </c>
      <c r="O649" s="146">
        <v>44255</v>
      </c>
      <c r="P649" s="146">
        <v>44261</v>
      </c>
      <c r="Q649" s="144" t="s">
        <v>29</v>
      </c>
      <c r="R649" s="20" t="s">
        <v>4055</v>
      </c>
      <c r="S649" s="20" t="s">
        <v>7190</v>
      </c>
    </row>
    <row r="650" spans="1:19" hidden="1" x14ac:dyDescent="0.25">
      <c r="A650" s="144" t="s">
        <v>456</v>
      </c>
      <c r="B650" s="144" t="s">
        <v>20</v>
      </c>
      <c r="C650" s="144" t="s">
        <v>793</v>
      </c>
      <c r="D650" s="144" t="s">
        <v>1693</v>
      </c>
      <c r="E650" s="144" t="s">
        <v>20</v>
      </c>
      <c r="F650" s="144" t="s">
        <v>21</v>
      </c>
      <c r="G650" s="144" t="s">
        <v>22</v>
      </c>
      <c r="H650" s="144" t="s">
        <v>103</v>
      </c>
      <c r="I650" s="144" t="s">
        <v>24</v>
      </c>
      <c r="J650" s="145">
        <v>977.5</v>
      </c>
      <c r="K650" s="144" t="s">
        <v>890</v>
      </c>
      <c r="L650" s="144" t="s">
        <v>24</v>
      </c>
      <c r="M650" s="144" t="s">
        <v>734</v>
      </c>
      <c r="N650" s="144" t="s">
        <v>793</v>
      </c>
      <c r="O650" s="146">
        <v>44255</v>
      </c>
      <c r="P650" s="146">
        <v>44261</v>
      </c>
      <c r="Q650" s="144" t="s">
        <v>29</v>
      </c>
      <c r="R650" s="20" t="s">
        <v>4055</v>
      </c>
      <c r="S650" s="20" t="s">
        <v>7190</v>
      </c>
    </row>
    <row r="651" spans="1:19" hidden="1" x14ac:dyDescent="0.25">
      <c r="A651" s="144" t="s">
        <v>456</v>
      </c>
      <c r="B651" s="144" t="s">
        <v>20</v>
      </c>
      <c r="C651" s="144" t="s">
        <v>904</v>
      </c>
      <c r="D651" s="144" t="s">
        <v>1693</v>
      </c>
      <c r="E651" s="144" t="s">
        <v>20</v>
      </c>
      <c r="F651" s="144" t="s">
        <v>21</v>
      </c>
      <c r="G651" s="144" t="s">
        <v>22</v>
      </c>
      <c r="H651" s="144" t="s">
        <v>103</v>
      </c>
      <c r="I651" s="144" t="s">
        <v>24</v>
      </c>
      <c r="J651" s="145">
        <v>-680</v>
      </c>
      <c r="K651" s="144" t="s">
        <v>806</v>
      </c>
      <c r="L651" s="144" t="s">
        <v>24</v>
      </c>
      <c r="M651" s="144" t="s">
        <v>871</v>
      </c>
      <c r="N651" s="144" t="s">
        <v>906</v>
      </c>
      <c r="O651" s="146">
        <v>44347</v>
      </c>
      <c r="P651" s="146">
        <v>44322</v>
      </c>
      <c r="Q651" s="144" t="s">
        <v>29</v>
      </c>
      <c r="R651" s="20" t="s">
        <v>4055</v>
      </c>
      <c r="S651" s="20" t="s">
        <v>7190</v>
      </c>
    </row>
    <row r="652" spans="1:19" hidden="1" x14ac:dyDescent="0.25">
      <c r="A652" s="144" t="s">
        <v>456</v>
      </c>
      <c r="B652" s="144" t="s">
        <v>20</v>
      </c>
      <c r="C652" s="144" t="s">
        <v>904</v>
      </c>
      <c r="D652" s="144" t="s">
        <v>1693</v>
      </c>
      <c r="E652" s="144" t="s">
        <v>20</v>
      </c>
      <c r="F652" s="144" t="s">
        <v>21</v>
      </c>
      <c r="G652" s="144" t="s">
        <v>22</v>
      </c>
      <c r="H652" s="144" t="s">
        <v>103</v>
      </c>
      <c r="I652" s="144" t="s">
        <v>24</v>
      </c>
      <c r="J652" s="145">
        <v>-2805</v>
      </c>
      <c r="K652" s="144" t="s">
        <v>806</v>
      </c>
      <c r="L652" s="144" t="s">
        <v>24</v>
      </c>
      <c r="M652" s="144" t="s">
        <v>907</v>
      </c>
      <c r="N652" s="144" t="s">
        <v>906</v>
      </c>
      <c r="O652" s="146">
        <v>44347</v>
      </c>
      <c r="P652" s="146">
        <v>44322</v>
      </c>
      <c r="Q652" s="144" t="s">
        <v>29</v>
      </c>
      <c r="R652" s="20" t="s">
        <v>4055</v>
      </c>
      <c r="S652" s="20" t="s">
        <v>7190</v>
      </c>
    </row>
    <row r="653" spans="1:19" hidden="1" x14ac:dyDescent="0.25">
      <c r="A653" s="144" t="s">
        <v>456</v>
      </c>
      <c r="B653" s="144" t="s">
        <v>20</v>
      </c>
      <c r="C653" s="144" t="s">
        <v>904</v>
      </c>
      <c r="D653" s="144" t="s">
        <v>1693</v>
      </c>
      <c r="E653" s="144" t="s">
        <v>20</v>
      </c>
      <c r="F653" s="144" t="s">
        <v>21</v>
      </c>
      <c r="G653" s="144" t="s">
        <v>22</v>
      </c>
      <c r="H653" s="144" t="s">
        <v>103</v>
      </c>
      <c r="I653" s="144" t="s">
        <v>24</v>
      </c>
      <c r="J653" s="145">
        <v>-382.5</v>
      </c>
      <c r="K653" s="144" t="s">
        <v>806</v>
      </c>
      <c r="L653" s="144" t="s">
        <v>24</v>
      </c>
      <c r="M653" s="144" t="s">
        <v>905</v>
      </c>
      <c r="N653" s="144" t="s">
        <v>906</v>
      </c>
      <c r="O653" s="146">
        <v>44347</v>
      </c>
      <c r="P653" s="146">
        <v>44322</v>
      </c>
      <c r="Q653" s="144" t="s">
        <v>29</v>
      </c>
      <c r="R653" s="20" t="s">
        <v>4055</v>
      </c>
      <c r="S653" s="20" t="s">
        <v>7190</v>
      </c>
    </row>
    <row r="654" spans="1:19" hidden="1" x14ac:dyDescent="0.25">
      <c r="A654" s="144" t="s">
        <v>17</v>
      </c>
      <c r="B654" s="144" t="s">
        <v>18</v>
      </c>
      <c r="C654" s="144" t="s">
        <v>263</v>
      </c>
      <c r="D654" s="144" t="s">
        <v>1693</v>
      </c>
      <c r="E654" s="144" t="s">
        <v>20</v>
      </c>
      <c r="F654" s="144" t="s">
        <v>21</v>
      </c>
      <c r="G654" s="144" t="s">
        <v>22</v>
      </c>
      <c r="H654" s="144" t="s">
        <v>103</v>
      </c>
      <c r="I654" s="144" t="s">
        <v>24</v>
      </c>
      <c r="J654" s="145">
        <v>1742.5</v>
      </c>
      <c r="K654" s="144" t="s">
        <v>916</v>
      </c>
      <c r="L654" s="144" t="s">
        <v>84</v>
      </c>
      <c r="M654" s="144" t="s">
        <v>917</v>
      </c>
      <c r="N654" s="144" t="s">
        <v>918</v>
      </c>
      <c r="O654" s="146">
        <v>44274</v>
      </c>
      <c r="P654" s="146">
        <v>44277</v>
      </c>
      <c r="Q654" s="144" t="s">
        <v>29</v>
      </c>
      <c r="R654" s="20" t="s">
        <v>4055</v>
      </c>
      <c r="S654" s="20" t="s">
        <v>7190</v>
      </c>
    </row>
    <row r="655" spans="1:19" hidden="1" x14ac:dyDescent="0.25">
      <c r="A655" s="144" t="s">
        <v>17</v>
      </c>
      <c r="B655" s="144" t="s">
        <v>18</v>
      </c>
      <c r="C655" s="144" t="s">
        <v>375</v>
      </c>
      <c r="D655" s="144" t="s">
        <v>1693</v>
      </c>
      <c r="E655" s="144" t="s">
        <v>20</v>
      </c>
      <c r="F655" s="144" t="s">
        <v>21</v>
      </c>
      <c r="G655" s="144" t="s">
        <v>22</v>
      </c>
      <c r="H655" s="144" t="s">
        <v>103</v>
      </c>
      <c r="I655" s="144" t="s">
        <v>24</v>
      </c>
      <c r="J655" s="145">
        <v>552.5</v>
      </c>
      <c r="K655" s="144" t="s">
        <v>116</v>
      </c>
      <c r="L655" s="144" t="s">
        <v>84</v>
      </c>
      <c r="M655" s="144" t="s">
        <v>992</v>
      </c>
      <c r="N655" s="144" t="s">
        <v>993</v>
      </c>
      <c r="O655" s="146">
        <v>44384</v>
      </c>
      <c r="P655" s="146">
        <v>44385</v>
      </c>
      <c r="Q655" s="144" t="s">
        <v>29</v>
      </c>
      <c r="R655" s="20" t="s">
        <v>4055</v>
      </c>
      <c r="S655" s="20" t="s">
        <v>7190</v>
      </c>
    </row>
    <row r="656" spans="1:19" hidden="1" x14ac:dyDescent="0.25">
      <c r="A656" s="144" t="s">
        <v>17</v>
      </c>
      <c r="B656" s="144" t="s">
        <v>18</v>
      </c>
      <c r="C656" s="144" t="s">
        <v>880</v>
      </c>
      <c r="D656" s="144" t="s">
        <v>1693</v>
      </c>
      <c r="E656" s="144" t="s">
        <v>20</v>
      </c>
      <c r="F656" s="144" t="s">
        <v>21</v>
      </c>
      <c r="G656" s="144" t="s">
        <v>22</v>
      </c>
      <c r="H656" s="144" t="s">
        <v>103</v>
      </c>
      <c r="I656" s="144" t="s">
        <v>24</v>
      </c>
      <c r="J656" s="145">
        <v>148.75</v>
      </c>
      <c r="K656" s="144" t="s">
        <v>516</v>
      </c>
      <c r="L656" s="144" t="s">
        <v>84</v>
      </c>
      <c r="M656" s="144" t="s">
        <v>998</v>
      </c>
      <c r="N656" s="144" t="s">
        <v>999</v>
      </c>
      <c r="O656" s="146">
        <v>44550</v>
      </c>
      <c r="P656" s="146">
        <v>44551</v>
      </c>
      <c r="Q656" s="144" t="s">
        <v>29</v>
      </c>
      <c r="R656" s="20" t="s">
        <v>4055</v>
      </c>
      <c r="S656" s="20" t="s">
        <v>7190</v>
      </c>
    </row>
    <row r="657" spans="1:19" hidden="1" x14ac:dyDescent="0.25">
      <c r="A657" s="144" t="s">
        <v>17</v>
      </c>
      <c r="B657" s="144" t="s">
        <v>18</v>
      </c>
      <c r="C657" s="144" t="s">
        <v>210</v>
      </c>
      <c r="D657" s="144" t="s">
        <v>1693</v>
      </c>
      <c r="E657" s="144" t="s">
        <v>20</v>
      </c>
      <c r="F657" s="144" t="s">
        <v>21</v>
      </c>
      <c r="G657" s="144" t="s">
        <v>22</v>
      </c>
      <c r="H657" s="144" t="s">
        <v>103</v>
      </c>
      <c r="I657" s="144" t="s">
        <v>24</v>
      </c>
      <c r="J657" s="145">
        <v>255</v>
      </c>
      <c r="K657" s="144" t="s">
        <v>141</v>
      </c>
      <c r="L657" s="144" t="s">
        <v>84</v>
      </c>
      <c r="M657" s="144" t="s">
        <v>807</v>
      </c>
      <c r="N657" s="144" t="s">
        <v>1015</v>
      </c>
      <c r="O657" s="146">
        <v>44474</v>
      </c>
      <c r="P657" s="146">
        <v>44475</v>
      </c>
      <c r="Q657" s="144" t="s">
        <v>29</v>
      </c>
      <c r="R657" s="20" t="s">
        <v>4055</v>
      </c>
      <c r="S657" s="20" t="s">
        <v>7190</v>
      </c>
    </row>
    <row r="658" spans="1:19" x14ac:dyDescent="0.25">
      <c r="A658" s="144" t="s">
        <v>17</v>
      </c>
      <c r="B658" s="144" t="s">
        <v>18</v>
      </c>
      <c r="C658" s="144" t="s">
        <v>215</v>
      </c>
      <c r="D658" s="144" t="s">
        <v>1693</v>
      </c>
      <c r="E658" s="144" t="s">
        <v>20</v>
      </c>
      <c r="F658" s="144" t="s">
        <v>21</v>
      </c>
      <c r="G658" s="144" t="s">
        <v>22</v>
      </c>
      <c r="H658" s="144" t="s">
        <v>103</v>
      </c>
      <c r="I658" s="144" t="s">
        <v>24</v>
      </c>
      <c r="J658" s="145">
        <v>1125</v>
      </c>
      <c r="K658" s="144" t="s">
        <v>1069</v>
      </c>
      <c r="L658" s="144" t="s">
        <v>88</v>
      </c>
      <c r="M658" s="144" t="s">
        <v>1070</v>
      </c>
      <c r="N658" s="144" t="s">
        <v>1071</v>
      </c>
      <c r="O658" s="146">
        <v>44532</v>
      </c>
      <c r="P658" s="146">
        <v>44533</v>
      </c>
      <c r="Q658" s="144" t="s">
        <v>29</v>
      </c>
      <c r="R658" s="20" t="s">
        <v>4055</v>
      </c>
      <c r="S658" s="20" t="s">
        <v>7190</v>
      </c>
    </row>
    <row r="659" spans="1:19" x14ac:dyDescent="0.25">
      <c r="A659" s="144" t="s">
        <v>17</v>
      </c>
      <c r="B659" s="144" t="s">
        <v>18</v>
      </c>
      <c r="C659" s="144" t="s">
        <v>202</v>
      </c>
      <c r="D659" s="144" t="s">
        <v>1693</v>
      </c>
      <c r="E659" s="144" t="s">
        <v>20</v>
      </c>
      <c r="F659" s="144" t="s">
        <v>21</v>
      </c>
      <c r="G659" s="144" t="s">
        <v>22</v>
      </c>
      <c r="H659" s="144" t="s">
        <v>103</v>
      </c>
      <c r="I659" s="144" t="s">
        <v>24</v>
      </c>
      <c r="J659" s="145">
        <v>2437.5</v>
      </c>
      <c r="K659" s="144" t="s">
        <v>1088</v>
      </c>
      <c r="L659" s="144" t="s">
        <v>88</v>
      </c>
      <c r="M659" s="144" t="s">
        <v>1089</v>
      </c>
      <c r="N659" s="144" t="s">
        <v>1090</v>
      </c>
      <c r="O659" s="146">
        <v>44336</v>
      </c>
      <c r="P659" s="146">
        <v>44337</v>
      </c>
      <c r="Q659" s="144" t="s">
        <v>29</v>
      </c>
      <c r="R659" s="20" t="s">
        <v>4055</v>
      </c>
      <c r="S659" s="20" t="s">
        <v>7190</v>
      </c>
    </row>
    <row r="660" spans="1:19" hidden="1" x14ac:dyDescent="0.25">
      <c r="A660" s="144" t="s">
        <v>17</v>
      </c>
      <c r="B660" s="144" t="s">
        <v>18</v>
      </c>
      <c r="C660" s="144" t="s">
        <v>206</v>
      </c>
      <c r="D660" s="144" t="s">
        <v>1693</v>
      </c>
      <c r="E660" s="144" t="s">
        <v>20</v>
      </c>
      <c r="F660" s="144" t="s">
        <v>21</v>
      </c>
      <c r="G660" s="144" t="s">
        <v>22</v>
      </c>
      <c r="H660" s="144" t="s">
        <v>103</v>
      </c>
      <c r="I660" s="144" t="s">
        <v>24</v>
      </c>
      <c r="J660" s="145">
        <v>2720</v>
      </c>
      <c r="K660" s="144" t="s">
        <v>1091</v>
      </c>
      <c r="L660" s="144" t="s">
        <v>84</v>
      </c>
      <c r="M660" s="144" t="s">
        <v>1092</v>
      </c>
      <c r="N660" s="144" t="s">
        <v>1093</v>
      </c>
      <c r="O660" s="146">
        <v>44369</v>
      </c>
      <c r="P660" s="146">
        <v>44370</v>
      </c>
      <c r="Q660" s="144" t="s">
        <v>29</v>
      </c>
      <c r="R660" s="20" t="s">
        <v>4055</v>
      </c>
      <c r="S660" s="20" t="s">
        <v>7190</v>
      </c>
    </row>
    <row r="661" spans="1:19" x14ac:dyDescent="0.25">
      <c r="A661" s="144" t="s">
        <v>17</v>
      </c>
      <c r="B661" s="144" t="s">
        <v>18</v>
      </c>
      <c r="C661" s="144" t="s">
        <v>197</v>
      </c>
      <c r="D661" s="144" t="s">
        <v>1693</v>
      </c>
      <c r="E661" s="144" t="s">
        <v>20</v>
      </c>
      <c r="F661" s="144" t="s">
        <v>21</v>
      </c>
      <c r="G661" s="144" t="s">
        <v>22</v>
      </c>
      <c r="H661" s="144" t="s">
        <v>103</v>
      </c>
      <c r="I661" s="144" t="s">
        <v>24</v>
      </c>
      <c r="J661" s="145">
        <v>4077.5</v>
      </c>
      <c r="K661" s="144" t="s">
        <v>1126</v>
      </c>
      <c r="L661" s="144" t="s">
        <v>88</v>
      </c>
      <c r="M661" s="144" t="s">
        <v>1127</v>
      </c>
      <c r="N661" s="144" t="s">
        <v>1128</v>
      </c>
      <c r="O661" s="146">
        <v>44440</v>
      </c>
      <c r="P661" s="146">
        <v>44441</v>
      </c>
      <c r="Q661" s="144" t="s">
        <v>29</v>
      </c>
      <c r="R661" s="20" t="s">
        <v>4055</v>
      </c>
      <c r="S661" s="20" t="s">
        <v>7190</v>
      </c>
    </row>
    <row r="662" spans="1:19" hidden="1" x14ac:dyDescent="0.25">
      <c r="A662" s="144" t="s">
        <v>17</v>
      </c>
      <c r="B662" s="144" t="s">
        <v>18</v>
      </c>
      <c r="C662" s="144" t="s">
        <v>210</v>
      </c>
      <c r="D662" s="144" t="s">
        <v>1693</v>
      </c>
      <c r="E662" s="144" t="s">
        <v>20</v>
      </c>
      <c r="F662" s="144" t="s">
        <v>21</v>
      </c>
      <c r="G662" s="144" t="s">
        <v>22</v>
      </c>
      <c r="H662" s="144" t="s">
        <v>103</v>
      </c>
      <c r="I662" s="144" t="s">
        <v>24</v>
      </c>
      <c r="J662" s="145">
        <v>510</v>
      </c>
      <c r="K662" s="144" t="s">
        <v>116</v>
      </c>
      <c r="L662" s="144" t="s">
        <v>84</v>
      </c>
      <c r="M662" s="144" t="s">
        <v>211</v>
      </c>
      <c r="N662" s="144" t="s">
        <v>212</v>
      </c>
      <c r="O662" s="146">
        <v>44474</v>
      </c>
      <c r="P662" s="146">
        <v>44475</v>
      </c>
      <c r="Q662" s="144" t="s">
        <v>29</v>
      </c>
      <c r="R662" s="20" t="s">
        <v>4055</v>
      </c>
      <c r="S662" s="20" t="s">
        <v>7190</v>
      </c>
    </row>
    <row r="663" spans="1:19" hidden="1" x14ac:dyDescent="0.25">
      <c r="A663" s="144" t="s">
        <v>17</v>
      </c>
      <c r="B663" s="144" t="s">
        <v>18</v>
      </c>
      <c r="C663" s="144" t="s">
        <v>470</v>
      </c>
      <c r="D663" s="144" t="s">
        <v>1693</v>
      </c>
      <c r="E663" s="144" t="s">
        <v>20</v>
      </c>
      <c r="F663" s="144" t="s">
        <v>21</v>
      </c>
      <c r="G663" s="144" t="s">
        <v>22</v>
      </c>
      <c r="H663" s="144" t="s">
        <v>103</v>
      </c>
      <c r="I663" s="144" t="s">
        <v>24</v>
      </c>
      <c r="J663" s="145">
        <v>2805</v>
      </c>
      <c r="K663" s="144" t="s">
        <v>614</v>
      </c>
      <c r="L663" s="144" t="s">
        <v>84</v>
      </c>
      <c r="M663" s="144" t="s">
        <v>907</v>
      </c>
      <c r="N663" s="144" t="s">
        <v>1164</v>
      </c>
      <c r="O663" s="146">
        <v>44319</v>
      </c>
      <c r="P663" s="146">
        <v>44320</v>
      </c>
      <c r="Q663" s="144" t="s">
        <v>29</v>
      </c>
      <c r="R663" s="20" t="s">
        <v>4055</v>
      </c>
      <c r="S663" s="20" t="s">
        <v>7190</v>
      </c>
    </row>
    <row r="664" spans="1:19" hidden="1" x14ac:dyDescent="0.25">
      <c r="A664" s="144" t="s">
        <v>17</v>
      </c>
      <c r="B664" s="144" t="s">
        <v>18</v>
      </c>
      <c r="C664" s="144" t="s">
        <v>470</v>
      </c>
      <c r="D664" s="144" t="s">
        <v>1693</v>
      </c>
      <c r="E664" s="144" t="s">
        <v>20</v>
      </c>
      <c r="F664" s="144" t="s">
        <v>21</v>
      </c>
      <c r="G664" s="144" t="s">
        <v>22</v>
      </c>
      <c r="H664" s="144" t="s">
        <v>103</v>
      </c>
      <c r="I664" s="144" t="s">
        <v>24</v>
      </c>
      <c r="J664" s="145">
        <v>382.5</v>
      </c>
      <c r="K664" s="144" t="s">
        <v>116</v>
      </c>
      <c r="L664" s="144" t="s">
        <v>84</v>
      </c>
      <c r="M664" s="144" t="s">
        <v>905</v>
      </c>
      <c r="N664" s="144" t="s">
        <v>1066</v>
      </c>
      <c r="O664" s="146">
        <v>44319</v>
      </c>
      <c r="P664" s="146">
        <v>44320</v>
      </c>
      <c r="Q664" s="144" t="s">
        <v>29</v>
      </c>
      <c r="R664" s="20" t="s">
        <v>4055</v>
      </c>
      <c r="S664" s="20" t="s">
        <v>7190</v>
      </c>
    </row>
    <row r="665" spans="1:19" hidden="1" x14ac:dyDescent="0.25">
      <c r="A665" s="144" t="s">
        <v>17</v>
      </c>
      <c r="B665" s="144" t="s">
        <v>18</v>
      </c>
      <c r="C665" s="144" t="s">
        <v>1006</v>
      </c>
      <c r="D665" s="144" t="s">
        <v>1693</v>
      </c>
      <c r="E665" s="144" t="s">
        <v>20</v>
      </c>
      <c r="F665" s="144" t="s">
        <v>21</v>
      </c>
      <c r="G665" s="144" t="s">
        <v>22</v>
      </c>
      <c r="H665" s="144" t="s">
        <v>103</v>
      </c>
      <c r="I665" s="144" t="s">
        <v>24</v>
      </c>
      <c r="J665" s="145">
        <v>3230</v>
      </c>
      <c r="K665" s="144" t="s">
        <v>116</v>
      </c>
      <c r="L665" s="144" t="s">
        <v>84</v>
      </c>
      <c r="M665" s="144" t="s">
        <v>1007</v>
      </c>
      <c r="N665" s="144" t="s">
        <v>1008</v>
      </c>
      <c r="O665" s="146">
        <v>44236</v>
      </c>
      <c r="P665" s="146">
        <v>44236</v>
      </c>
      <c r="Q665" s="144" t="s">
        <v>29</v>
      </c>
      <c r="R665" s="20" t="s">
        <v>4055</v>
      </c>
      <c r="S665" s="20" t="s">
        <v>7190</v>
      </c>
    </row>
    <row r="666" spans="1:19" hidden="1" x14ac:dyDescent="0.25">
      <c r="A666" s="144" t="s">
        <v>456</v>
      </c>
      <c r="B666" s="144" t="s">
        <v>20</v>
      </c>
      <c r="C666" s="144" t="s">
        <v>904</v>
      </c>
      <c r="D666" s="144" t="s">
        <v>1693</v>
      </c>
      <c r="E666" s="144" t="s">
        <v>20</v>
      </c>
      <c r="F666" s="144" t="s">
        <v>21</v>
      </c>
      <c r="G666" s="144" t="s">
        <v>22</v>
      </c>
      <c r="H666" s="144" t="s">
        <v>103</v>
      </c>
      <c r="I666" s="144" t="s">
        <v>24</v>
      </c>
      <c r="J666" s="145">
        <v>-3315</v>
      </c>
      <c r="K666" s="144" t="s">
        <v>806</v>
      </c>
      <c r="L666" s="144" t="s">
        <v>24</v>
      </c>
      <c r="M666" s="144" t="s">
        <v>615</v>
      </c>
      <c r="N666" s="144" t="s">
        <v>906</v>
      </c>
      <c r="O666" s="146">
        <v>44347</v>
      </c>
      <c r="P666" s="146">
        <v>44322</v>
      </c>
      <c r="Q666" s="144" t="s">
        <v>29</v>
      </c>
      <c r="R666" s="20" t="s">
        <v>4055</v>
      </c>
      <c r="S666" s="20" t="s">
        <v>7190</v>
      </c>
    </row>
    <row r="667" spans="1:19" hidden="1" x14ac:dyDescent="0.25">
      <c r="A667" s="144" t="s">
        <v>456</v>
      </c>
      <c r="B667" s="144" t="s">
        <v>20</v>
      </c>
      <c r="C667" s="144" t="s">
        <v>906</v>
      </c>
      <c r="D667" s="144" t="s">
        <v>1693</v>
      </c>
      <c r="E667" s="144" t="s">
        <v>20</v>
      </c>
      <c r="F667" s="144" t="s">
        <v>21</v>
      </c>
      <c r="G667" s="144" t="s">
        <v>22</v>
      </c>
      <c r="H667" s="144" t="s">
        <v>103</v>
      </c>
      <c r="I667" s="144" t="s">
        <v>24</v>
      </c>
      <c r="J667" s="145">
        <v>3315</v>
      </c>
      <c r="K667" s="144" t="s">
        <v>806</v>
      </c>
      <c r="L667" s="144" t="s">
        <v>24</v>
      </c>
      <c r="M667" s="144" t="s">
        <v>615</v>
      </c>
      <c r="N667" s="144" t="s">
        <v>906</v>
      </c>
      <c r="O667" s="146">
        <v>44316</v>
      </c>
      <c r="P667" s="146">
        <v>44322</v>
      </c>
      <c r="Q667" s="144" t="s">
        <v>29</v>
      </c>
      <c r="R667" s="20" t="s">
        <v>4055</v>
      </c>
      <c r="S667" s="20" t="s">
        <v>7190</v>
      </c>
    </row>
    <row r="668" spans="1:19" hidden="1" x14ac:dyDescent="0.25">
      <c r="A668" s="144" t="s">
        <v>456</v>
      </c>
      <c r="B668" s="144" t="s">
        <v>20</v>
      </c>
      <c r="C668" s="144" t="s">
        <v>906</v>
      </c>
      <c r="D668" s="144" t="s">
        <v>1693</v>
      </c>
      <c r="E668" s="144" t="s">
        <v>20</v>
      </c>
      <c r="F668" s="144" t="s">
        <v>21</v>
      </c>
      <c r="G668" s="144" t="s">
        <v>22</v>
      </c>
      <c r="H668" s="144" t="s">
        <v>103</v>
      </c>
      <c r="I668" s="144" t="s">
        <v>24</v>
      </c>
      <c r="J668" s="145">
        <v>680</v>
      </c>
      <c r="K668" s="144" t="s">
        <v>806</v>
      </c>
      <c r="L668" s="144" t="s">
        <v>24</v>
      </c>
      <c r="M668" s="144" t="s">
        <v>871</v>
      </c>
      <c r="N668" s="144" t="s">
        <v>906</v>
      </c>
      <c r="O668" s="146">
        <v>44316</v>
      </c>
      <c r="P668" s="146">
        <v>44322</v>
      </c>
      <c r="Q668" s="144" t="s">
        <v>29</v>
      </c>
      <c r="R668" s="20" t="s">
        <v>4055</v>
      </c>
      <c r="S668" s="20" t="s">
        <v>7190</v>
      </c>
    </row>
    <row r="669" spans="1:19" hidden="1" x14ac:dyDescent="0.25">
      <c r="A669" s="144" t="s">
        <v>456</v>
      </c>
      <c r="B669" s="144" t="s">
        <v>20</v>
      </c>
      <c r="C669" s="144" t="s">
        <v>906</v>
      </c>
      <c r="D669" s="144" t="s">
        <v>1693</v>
      </c>
      <c r="E669" s="144" t="s">
        <v>20</v>
      </c>
      <c r="F669" s="144" t="s">
        <v>21</v>
      </c>
      <c r="G669" s="144" t="s">
        <v>22</v>
      </c>
      <c r="H669" s="144" t="s">
        <v>103</v>
      </c>
      <c r="I669" s="144" t="s">
        <v>24</v>
      </c>
      <c r="J669" s="145">
        <v>2805</v>
      </c>
      <c r="K669" s="144" t="s">
        <v>806</v>
      </c>
      <c r="L669" s="144" t="s">
        <v>24</v>
      </c>
      <c r="M669" s="144" t="s">
        <v>907</v>
      </c>
      <c r="N669" s="144" t="s">
        <v>906</v>
      </c>
      <c r="O669" s="146">
        <v>44316</v>
      </c>
      <c r="P669" s="146">
        <v>44322</v>
      </c>
      <c r="Q669" s="144" t="s">
        <v>29</v>
      </c>
      <c r="R669" s="20" t="s">
        <v>4055</v>
      </c>
      <c r="S669" s="20" t="s">
        <v>7190</v>
      </c>
    </row>
    <row r="670" spans="1:19" hidden="1" x14ac:dyDescent="0.25">
      <c r="A670" s="144" t="s">
        <v>456</v>
      </c>
      <c r="B670" s="144" t="s">
        <v>20</v>
      </c>
      <c r="C670" s="144" t="s">
        <v>906</v>
      </c>
      <c r="D670" s="144" t="s">
        <v>1693</v>
      </c>
      <c r="E670" s="144" t="s">
        <v>20</v>
      </c>
      <c r="F670" s="144" t="s">
        <v>21</v>
      </c>
      <c r="G670" s="144" t="s">
        <v>22</v>
      </c>
      <c r="H670" s="144" t="s">
        <v>103</v>
      </c>
      <c r="I670" s="144" t="s">
        <v>24</v>
      </c>
      <c r="J670" s="145">
        <v>382.5</v>
      </c>
      <c r="K670" s="144" t="s">
        <v>806</v>
      </c>
      <c r="L670" s="144" t="s">
        <v>24</v>
      </c>
      <c r="M670" s="144" t="s">
        <v>905</v>
      </c>
      <c r="N670" s="144" t="s">
        <v>906</v>
      </c>
      <c r="O670" s="146">
        <v>44316</v>
      </c>
      <c r="P670" s="146">
        <v>44322</v>
      </c>
      <c r="Q670" s="144" t="s">
        <v>29</v>
      </c>
      <c r="R670" s="20" t="s">
        <v>4055</v>
      </c>
      <c r="S670" s="20" t="s">
        <v>7190</v>
      </c>
    </row>
    <row r="671" spans="1:19" hidden="1" x14ac:dyDescent="0.25">
      <c r="A671" s="144" t="s">
        <v>17</v>
      </c>
      <c r="B671" s="144" t="s">
        <v>18</v>
      </c>
      <c r="C671" s="144" t="s">
        <v>300</v>
      </c>
      <c r="D671" s="144" t="s">
        <v>1693</v>
      </c>
      <c r="E671" s="144" t="s">
        <v>20</v>
      </c>
      <c r="F671" s="144" t="s">
        <v>21</v>
      </c>
      <c r="G671" s="144" t="s">
        <v>22</v>
      </c>
      <c r="H671" s="144" t="s">
        <v>103</v>
      </c>
      <c r="I671" s="144" t="s">
        <v>24</v>
      </c>
      <c r="J671" s="145">
        <v>3400</v>
      </c>
      <c r="K671" s="144" t="s">
        <v>1326</v>
      </c>
      <c r="L671" s="144" t="s">
        <v>84</v>
      </c>
      <c r="M671" s="144" t="s">
        <v>1327</v>
      </c>
      <c r="N671" s="144" t="s">
        <v>1328</v>
      </c>
      <c r="O671" s="146">
        <v>44358</v>
      </c>
      <c r="P671" s="146">
        <v>44361</v>
      </c>
      <c r="Q671" s="144" t="s">
        <v>29</v>
      </c>
      <c r="R671" s="20" t="s">
        <v>4055</v>
      </c>
      <c r="S671" s="20" t="s">
        <v>7190</v>
      </c>
    </row>
    <row r="672" spans="1:19" hidden="1" x14ac:dyDescent="0.25">
      <c r="A672" s="144" t="s">
        <v>17</v>
      </c>
      <c r="B672" s="144" t="s">
        <v>18</v>
      </c>
      <c r="C672" s="144" t="s">
        <v>197</v>
      </c>
      <c r="D672" s="144" t="s">
        <v>1693</v>
      </c>
      <c r="E672" s="144" t="s">
        <v>20</v>
      </c>
      <c r="F672" s="144" t="s">
        <v>21</v>
      </c>
      <c r="G672" s="144" t="s">
        <v>22</v>
      </c>
      <c r="H672" s="144" t="s">
        <v>103</v>
      </c>
      <c r="I672" s="144" t="s">
        <v>24</v>
      </c>
      <c r="J672" s="145">
        <v>2870</v>
      </c>
      <c r="K672" s="144" t="s">
        <v>1332</v>
      </c>
      <c r="L672" s="144" t="s">
        <v>98</v>
      </c>
      <c r="M672" s="144" t="s">
        <v>1333</v>
      </c>
      <c r="N672" s="144" t="s">
        <v>1334</v>
      </c>
      <c r="O672" s="146">
        <v>44440</v>
      </c>
      <c r="P672" s="146">
        <v>44441</v>
      </c>
      <c r="Q672" s="144" t="s">
        <v>29</v>
      </c>
      <c r="R672" s="20" t="s">
        <v>4055</v>
      </c>
      <c r="S672" s="20" t="s">
        <v>7190</v>
      </c>
    </row>
    <row r="673" spans="1:19" hidden="1" x14ac:dyDescent="0.25">
      <c r="A673" s="144" t="s">
        <v>456</v>
      </c>
      <c r="B673" s="144" t="s">
        <v>20</v>
      </c>
      <c r="C673" s="144" t="s">
        <v>974</v>
      </c>
      <c r="D673" s="144" t="s">
        <v>1693</v>
      </c>
      <c r="E673" s="144" t="s">
        <v>20</v>
      </c>
      <c r="F673" s="144" t="s">
        <v>21</v>
      </c>
      <c r="G673" s="144" t="s">
        <v>22</v>
      </c>
      <c r="H673" s="144" t="s">
        <v>103</v>
      </c>
      <c r="I673" s="144" t="s">
        <v>24</v>
      </c>
      <c r="J673" s="145">
        <v>1125</v>
      </c>
      <c r="K673" s="144" t="s">
        <v>1370</v>
      </c>
      <c r="L673" s="144" t="s">
        <v>24</v>
      </c>
      <c r="M673" s="144" t="s">
        <v>1070</v>
      </c>
      <c r="N673" s="144" t="s">
        <v>974</v>
      </c>
      <c r="O673" s="146">
        <v>44530</v>
      </c>
      <c r="P673" s="146">
        <v>44536</v>
      </c>
      <c r="Q673" s="144" t="s">
        <v>29</v>
      </c>
      <c r="R673" s="20" t="s">
        <v>4055</v>
      </c>
      <c r="S673" s="20" t="s">
        <v>7190</v>
      </c>
    </row>
    <row r="674" spans="1:19" hidden="1" x14ac:dyDescent="0.25">
      <c r="A674" s="144" t="s">
        <v>456</v>
      </c>
      <c r="B674" s="144" t="s">
        <v>20</v>
      </c>
      <c r="C674" s="144" t="s">
        <v>975</v>
      </c>
      <c r="D674" s="144" t="s">
        <v>1693</v>
      </c>
      <c r="E674" s="144" t="s">
        <v>20</v>
      </c>
      <c r="F674" s="144" t="s">
        <v>21</v>
      </c>
      <c r="G674" s="144" t="s">
        <v>22</v>
      </c>
      <c r="H674" s="144" t="s">
        <v>103</v>
      </c>
      <c r="I674" s="144" t="s">
        <v>24</v>
      </c>
      <c r="J674" s="145">
        <v>-1125</v>
      </c>
      <c r="K674" s="144" t="s">
        <v>1370</v>
      </c>
      <c r="L674" s="144" t="s">
        <v>24</v>
      </c>
      <c r="M674" s="144" t="s">
        <v>1070</v>
      </c>
      <c r="N674" s="144" t="s">
        <v>974</v>
      </c>
      <c r="O674" s="146">
        <v>44561</v>
      </c>
      <c r="P674" s="146">
        <v>44536</v>
      </c>
      <c r="Q674" s="144" t="s">
        <v>29</v>
      </c>
      <c r="R674" s="20" t="s">
        <v>4055</v>
      </c>
      <c r="S674" s="20" t="s">
        <v>7190</v>
      </c>
    </row>
    <row r="675" spans="1:19" hidden="1" x14ac:dyDescent="0.25">
      <c r="A675" s="144" t="s">
        <v>455</v>
      </c>
      <c r="B675" s="144" t="s">
        <v>20</v>
      </c>
      <c r="C675" s="144" t="s">
        <v>1393</v>
      </c>
      <c r="D675" s="144" t="s">
        <v>1693</v>
      </c>
      <c r="E675" s="144" t="s">
        <v>20</v>
      </c>
      <c r="F675" s="144" t="s">
        <v>21</v>
      </c>
      <c r="G675" s="144" t="s">
        <v>22</v>
      </c>
      <c r="H675" s="144" t="s">
        <v>103</v>
      </c>
      <c r="I675" s="144" t="s">
        <v>24</v>
      </c>
      <c r="J675" s="145">
        <v>2893.69</v>
      </c>
      <c r="K675" s="144" t="s">
        <v>284</v>
      </c>
      <c r="L675" s="144" t="s">
        <v>24</v>
      </c>
      <c r="M675" s="144" t="s">
        <v>547</v>
      </c>
      <c r="N675" s="144" t="s">
        <v>1393</v>
      </c>
      <c r="O675" s="146">
        <v>44255</v>
      </c>
      <c r="P675" s="146">
        <v>44261</v>
      </c>
      <c r="Q675" s="144" t="s">
        <v>29</v>
      </c>
      <c r="R675" s="20" t="s">
        <v>4055</v>
      </c>
      <c r="S675" s="20" t="s">
        <v>7190</v>
      </c>
    </row>
    <row r="676" spans="1:19" hidden="1" x14ac:dyDescent="0.25">
      <c r="A676" s="144" t="s">
        <v>455</v>
      </c>
      <c r="B676" s="144" t="s">
        <v>20</v>
      </c>
      <c r="C676" s="144" t="s">
        <v>1393</v>
      </c>
      <c r="D676" s="144" t="s">
        <v>1693</v>
      </c>
      <c r="E676" s="144" t="s">
        <v>20</v>
      </c>
      <c r="F676" s="144" t="s">
        <v>21</v>
      </c>
      <c r="G676" s="144" t="s">
        <v>22</v>
      </c>
      <c r="H676" s="144" t="s">
        <v>103</v>
      </c>
      <c r="I676" s="144" t="s">
        <v>24</v>
      </c>
      <c r="J676" s="145">
        <v>411.96</v>
      </c>
      <c r="K676" s="144" t="s">
        <v>284</v>
      </c>
      <c r="L676" s="144" t="s">
        <v>24</v>
      </c>
      <c r="M676" s="144" t="s">
        <v>711</v>
      </c>
      <c r="N676" s="144" t="s">
        <v>1393</v>
      </c>
      <c r="O676" s="146">
        <v>44255</v>
      </c>
      <c r="P676" s="146">
        <v>44261</v>
      </c>
      <c r="Q676" s="144" t="s">
        <v>29</v>
      </c>
      <c r="R676" s="20" t="s">
        <v>4055</v>
      </c>
      <c r="S676" s="20" t="s">
        <v>7190</v>
      </c>
    </row>
    <row r="677" spans="1:19" hidden="1" x14ac:dyDescent="0.25">
      <c r="A677" s="144" t="s">
        <v>455</v>
      </c>
      <c r="B677" s="144" t="s">
        <v>20</v>
      </c>
      <c r="C677" s="144" t="s">
        <v>1393</v>
      </c>
      <c r="D677" s="144" t="s">
        <v>1693</v>
      </c>
      <c r="E677" s="144" t="s">
        <v>20</v>
      </c>
      <c r="F677" s="144" t="s">
        <v>21</v>
      </c>
      <c r="G677" s="144" t="s">
        <v>22</v>
      </c>
      <c r="H677" s="144" t="s">
        <v>103</v>
      </c>
      <c r="I677" s="144" t="s">
        <v>24</v>
      </c>
      <c r="J677" s="145">
        <v>245.01</v>
      </c>
      <c r="K677" s="144" t="s">
        <v>284</v>
      </c>
      <c r="L677" s="144" t="s">
        <v>24</v>
      </c>
      <c r="M677" s="144" t="s">
        <v>296</v>
      </c>
      <c r="N677" s="144" t="s">
        <v>1393</v>
      </c>
      <c r="O677" s="146">
        <v>44255</v>
      </c>
      <c r="P677" s="146">
        <v>44261</v>
      </c>
      <c r="Q677" s="144" t="s">
        <v>29</v>
      </c>
      <c r="R677" s="20" t="s">
        <v>4055</v>
      </c>
      <c r="S677" s="20" t="s">
        <v>7190</v>
      </c>
    </row>
    <row r="678" spans="1:19" hidden="1" x14ac:dyDescent="0.25">
      <c r="A678" s="144" t="s">
        <v>455</v>
      </c>
      <c r="B678" s="144" t="s">
        <v>20</v>
      </c>
      <c r="C678" s="144" t="s">
        <v>1393</v>
      </c>
      <c r="D678" s="144" t="s">
        <v>1693</v>
      </c>
      <c r="E678" s="144" t="s">
        <v>20</v>
      </c>
      <c r="F678" s="144" t="s">
        <v>21</v>
      </c>
      <c r="G678" s="144" t="s">
        <v>22</v>
      </c>
      <c r="H678" s="144" t="s">
        <v>103</v>
      </c>
      <c r="I678" s="144" t="s">
        <v>24</v>
      </c>
      <c r="J678" s="145">
        <v>101.45</v>
      </c>
      <c r="K678" s="144" t="s">
        <v>284</v>
      </c>
      <c r="L678" s="144" t="s">
        <v>24</v>
      </c>
      <c r="M678" s="144" t="s">
        <v>549</v>
      </c>
      <c r="N678" s="144" t="s">
        <v>1393</v>
      </c>
      <c r="O678" s="146">
        <v>44255</v>
      </c>
      <c r="P678" s="146">
        <v>44261</v>
      </c>
      <c r="Q678" s="144" t="s">
        <v>29</v>
      </c>
      <c r="R678" s="20" t="s">
        <v>4055</v>
      </c>
      <c r="S678" s="20" t="s">
        <v>7190</v>
      </c>
    </row>
    <row r="679" spans="1:19" hidden="1" x14ac:dyDescent="0.25">
      <c r="A679" s="144" t="s">
        <v>455</v>
      </c>
      <c r="B679" s="144" t="s">
        <v>20</v>
      </c>
      <c r="C679" s="144" t="s">
        <v>1393</v>
      </c>
      <c r="D679" s="144" t="s">
        <v>1693</v>
      </c>
      <c r="E679" s="144" t="s">
        <v>20</v>
      </c>
      <c r="F679" s="144" t="s">
        <v>21</v>
      </c>
      <c r="G679" s="144" t="s">
        <v>22</v>
      </c>
      <c r="H679" s="144" t="s">
        <v>103</v>
      </c>
      <c r="I679" s="144" t="s">
        <v>24</v>
      </c>
      <c r="J679" s="145">
        <v>1284.24</v>
      </c>
      <c r="K679" s="144" t="s">
        <v>284</v>
      </c>
      <c r="L679" s="144" t="s">
        <v>24</v>
      </c>
      <c r="M679" s="144" t="s">
        <v>286</v>
      </c>
      <c r="N679" s="144" t="s">
        <v>1393</v>
      </c>
      <c r="O679" s="146">
        <v>44255</v>
      </c>
      <c r="P679" s="146">
        <v>44261</v>
      </c>
      <c r="Q679" s="144" t="s">
        <v>29</v>
      </c>
      <c r="R679" s="20" t="s">
        <v>4055</v>
      </c>
      <c r="S679" s="20" t="s">
        <v>7190</v>
      </c>
    </row>
    <row r="680" spans="1:19" hidden="1" x14ac:dyDescent="0.25">
      <c r="A680" s="144" t="s">
        <v>455</v>
      </c>
      <c r="B680" s="144" t="s">
        <v>20</v>
      </c>
      <c r="C680" s="144" t="s">
        <v>1393</v>
      </c>
      <c r="D680" s="144" t="s">
        <v>1693</v>
      </c>
      <c r="E680" s="144" t="s">
        <v>20</v>
      </c>
      <c r="F680" s="144" t="s">
        <v>21</v>
      </c>
      <c r="G680" s="144" t="s">
        <v>22</v>
      </c>
      <c r="H680" s="144" t="s">
        <v>103</v>
      </c>
      <c r="I680" s="144" t="s">
        <v>24</v>
      </c>
      <c r="J680" s="145">
        <v>1446.31</v>
      </c>
      <c r="K680" s="144" t="s">
        <v>284</v>
      </c>
      <c r="L680" s="144" t="s">
        <v>24</v>
      </c>
      <c r="M680" s="144" t="s">
        <v>432</v>
      </c>
      <c r="N680" s="144" t="s">
        <v>1393</v>
      </c>
      <c r="O680" s="146">
        <v>44255</v>
      </c>
      <c r="P680" s="146">
        <v>44261</v>
      </c>
      <c r="Q680" s="144" t="s">
        <v>29</v>
      </c>
      <c r="R680" s="20" t="s">
        <v>4055</v>
      </c>
      <c r="S680" s="20" t="s">
        <v>7190</v>
      </c>
    </row>
    <row r="681" spans="1:19" hidden="1" x14ac:dyDescent="0.25">
      <c r="A681" s="144" t="s">
        <v>455</v>
      </c>
      <c r="B681" s="144" t="s">
        <v>20</v>
      </c>
      <c r="C681" s="144" t="s">
        <v>1393</v>
      </c>
      <c r="D681" s="144" t="s">
        <v>1693</v>
      </c>
      <c r="E681" s="144" t="s">
        <v>20</v>
      </c>
      <c r="F681" s="144" t="s">
        <v>21</v>
      </c>
      <c r="G681" s="144" t="s">
        <v>22</v>
      </c>
      <c r="H681" s="144" t="s">
        <v>103</v>
      </c>
      <c r="I681" s="144" t="s">
        <v>24</v>
      </c>
      <c r="J681" s="145">
        <v>233.2</v>
      </c>
      <c r="K681" s="144" t="s">
        <v>284</v>
      </c>
      <c r="L681" s="144" t="s">
        <v>24</v>
      </c>
      <c r="M681" s="144" t="s">
        <v>551</v>
      </c>
      <c r="N681" s="144" t="s">
        <v>1393</v>
      </c>
      <c r="O681" s="146">
        <v>44255</v>
      </c>
      <c r="P681" s="146">
        <v>44261</v>
      </c>
      <c r="Q681" s="144" t="s">
        <v>29</v>
      </c>
      <c r="R681" s="20" t="s">
        <v>4055</v>
      </c>
      <c r="S681" s="20" t="s">
        <v>7190</v>
      </c>
    </row>
    <row r="682" spans="1:19" hidden="1" x14ac:dyDescent="0.25">
      <c r="A682" s="144" t="s">
        <v>455</v>
      </c>
      <c r="B682" s="144" t="s">
        <v>20</v>
      </c>
      <c r="C682" s="144" t="s">
        <v>1393</v>
      </c>
      <c r="D682" s="144" t="s">
        <v>1693</v>
      </c>
      <c r="E682" s="144" t="s">
        <v>20</v>
      </c>
      <c r="F682" s="144" t="s">
        <v>21</v>
      </c>
      <c r="G682" s="144" t="s">
        <v>22</v>
      </c>
      <c r="H682" s="144" t="s">
        <v>103</v>
      </c>
      <c r="I682" s="144" t="s">
        <v>24</v>
      </c>
      <c r="J682" s="145">
        <v>101.45</v>
      </c>
      <c r="K682" s="144" t="s">
        <v>284</v>
      </c>
      <c r="L682" s="144" t="s">
        <v>24</v>
      </c>
      <c r="M682" s="144" t="s">
        <v>298</v>
      </c>
      <c r="N682" s="144" t="s">
        <v>1393</v>
      </c>
      <c r="O682" s="146">
        <v>44255</v>
      </c>
      <c r="P682" s="146">
        <v>44261</v>
      </c>
      <c r="Q682" s="144" t="s">
        <v>29</v>
      </c>
      <c r="R682" s="20" t="s">
        <v>4055</v>
      </c>
      <c r="S682" s="20" t="s">
        <v>7190</v>
      </c>
    </row>
    <row r="683" spans="1:19" hidden="1" x14ac:dyDescent="0.25">
      <c r="A683" s="144" t="s">
        <v>455</v>
      </c>
      <c r="B683" s="144" t="s">
        <v>20</v>
      </c>
      <c r="C683" s="144" t="s">
        <v>1057</v>
      </c>
      <c r="D683" s="144" t="s">
        <v>1693</v>
      </c>
      <c r="E683" s="144" t="s">
        <v>20</v>
      </c>
      <c r="F683" s="144" t="s">
        <v>21</v>
      </c>
      <c r="G683" s="144" t="s">
        <v>22</v>
      </c>
      <c r="H683" s="144" t="s">
        <v>103</v>
      </c>
      <c r="I683" s="144" t="s">
        <v>24</v>
      </c>
      <c r="J683" s="145">
        <v>1025</v>
      </c>
      <c r="K683" s="144" t="s">
        <v>661</v>
      </c>
      <c r="L683" s="144" t="s">
        <v>24</v>
      </c>
      <c r="M683" s="144" t="s">
        <v>242</v>
      </c>
      <c r="N683" s="144" t="s">
        <v>1057</v>
      </c>
      <c r="O683" s="146">
        <v>44316</v>
      </c>
      <c r="P683" s="146">
        <v>44323</v>
      </c>
      <c r="Q683" s="144" t="s">
        <v>29</v>
      </c>
      <c r="R683" s="20" t="s">
        <v>4055</v>
      </c>
      <c r="S683" s="20" t="s">
        <v>7190</v>
      </c>
    </row>
    <row r="684" spans="1:19" hidden="1" x14ac:dyDescent="0.25">
      <c r="A684" s="144" t="s">
        <v>456</v>
      </c>
      <c r="B684" s="144" t="s">
        <v>20</v>
      </c>
      <c r="C684" s="144" t="s">
        <v>802</v>
      </c>
      <c r="D684" s="144" t="s">
        <v>1693</v>
      </c>
      <c r="E684" s="144" t="s">
        <v>20</v>
      </c>
      <c r="F684" s="144" t="s">
        <v>21</v>
      </c>
      <c r="G684" s="144" t="s">
        <v>22</v>
      </c>
      <c r="H684" s="144" t="s">
        <v>103</v>
      </c>
      <c r="I684" s="144" t="s">
        <v>24</v>
      </c>
      <c r="J684" s="145">
        <v>-2420</v>
      </c>
      <c r="K684" s="144" t="s">
        <v>1431</v>
      </c>
      <c r="L684" s="144" t="s">
        <v>24</v>
      </c>
      <c r="M684" s="144" t="s">
        <v>567</v>
      </c>
      <c r="N684" s="144" t="s">
        <v>805</v>
      </c>
      <c r="O684" s="146">
        <v>44500</v>
      </c>
      <c r="P684" s="146">
        <v>44475</v>
      </c>
      <c r="Q684" s="144" t="s">
        <v>29</v>
      </c>
      <c r="R684" s="20" t="s">
        <v>4055</v>
      </c>
      <c r="S684" s="20" t="s">
        <v>7190</v>
      </c>
    </row>
    <row r="685" spans="1:19" hidden="1" x14ac:dyDescent="0.25">
      <c r="A685" s="144" t="s">
        <v>456</v>
      </c>
      <c r="B685" s="144" t="s">
        <v>20</v>
      </c>
      <c r="C685" s="144" t="s">
        <v>805</v>
      </c>
      <c r="D685" s="144" t="s">
        <v>1693</v>
      </c>
      <c r="E685" s="144" t="s">
        <v>20</v>
      </c>
      <c r="F685" s="144" t="s">
        <v>21</v>
      </c>
      <c r="G685" s="144" t="s">
        <v>22</v>
      </c>
      <c r="H685" s="144" t="s">
        <v>103</v>
      </c>
      <c r="I685" s="144" t="s">
        <v>24</v>
      </c>
      <c r="J685" s="145">
        <v>1800</v>
      </c>
      <c r="K685" s="144" t="s">
        <v>1431</v>
      </c>
      <c r="L685" s="144" t="s">
        <v>24</v>
      </c>
      <c r="M685" s="144" t="s">
        <v>157</v>
      </c>
      <c r="N685" s="144" t="s">
        <v>805</v>
      </c>
      <c r="O685" s="146">
        <v>44469</v>
      </c>
      <c r="P685" s="146">
        <v>44475</v>
      </c>
      <c r="Q685" s="144" t="s">
        <v>29</v>
      </c>
      <c r="R685" s="20" t="s">
        <v>4055</v>
      </c>
      <c r="S685" s="20" t="s">
        <v>7190</v>
      </c>
    </row>
    <row r="686" spans="1:19" hidden="1" x14ac:dyDescent="0.25">
      <c r="A686" s="144" t="s">
        <v>456</v>
      </c>
      <c r="B686" s="144" t="s">
        <v>20</v>
      </c>
      <c r="C686" s="144" t="s">
        <v>802</v>
      </c>
      <c r="D686" s="144" t="s">
        <v>1693</v>
      </c>
      <c r="E686" s="144" t="s">
        <v>20</v>
      </c>
      <c r="F686" s="144" t="s">
        <v>21</v>
      </c>
      <c r="G686" s="144" t="s">
        <v>22</v>
      </c>
      <c r="H686" s="144" t="s">
        <v>103</v>
      </c>
      <c r="I686" s="144" t="s">
        <v>24</v>
      </c>
      <c r="J686" s="145">
        <v>-1800</v>
      </c>
      <c r="K686" s="144" t="s">
        <v>1431</v>
      </c>
      <c r="L686" s="144" t="s">
        <v>24</v>
      </c>
      <c r="M686" s="144" t="s">
        <v>157</v>
      </c>
      <c r="N686" s="144" t="s">
        <v>805</v>
      </c>
      <c r="O686" s="146">
        <v>44500</v>
      </c>
      <c r="P686" s="146">
        <v>44475</v>
      </c>
      <c r="Q686" s="144" t="s">
        <v>29</v>
      </c>
      <c r="R686" s="20" t="s">
        <v>4055</v>
      </c>
      <c r="S686" s="20" t="s">
        <v>7190</v>
      </c>
    </row>
    <row r="687" spans="1:19" hidden="1" x14ac:dyDescent="0.25">
      <c r="A687" s="144" t="s">
        <v>456</v>
      </c>
      <c r="B687" s="144" t="s">
        <v>20</v>
      </c>
      <c r="C687" s="144" t="s">
        <v>805</v>
      </c>
      <c r="D687" s="144" t="s">
        <v>1693</v>
      </c>
      <c r="E687" s="144" t="s">
        <v>20</v>
      </c>
      <c r="F687" s="144" t="s">
        <v>21</v>
      </c>
      <c r="G687" s="144" t="s">
        <v>22</v>
      </c>
      <c r="H687" s="144" t="s">
        <v>103</v>
      </c>
      <c r="I687" s="144" t="s">
        <v>24</v>
      </c>
      <c r="J687" s="145">
        <v>2420</v>
      </c>
      <c r="K687" s="144" t="s">
        <v>1431</v>
      </c>
      <c r="L687" s="144" t="s">
        <v>24</v>
      </c>
      <c r="M687" s="144" t="s">
        <v>567</v>
      </c>
      <c r="N687" s="144" t="s">
        <v>805</v>
      </c>
      <c r="O687" s="146">
        <v>44469</v>
      </c>
      <c r="P687" s="146">
        <v>44475</v>
      </c>
      <c r="Q687" s="144" t="s">
        <v>29</v>
      </c>
      <c r="R687" s="20" t="s">
        <v>4055</v>
      </c>
      <c r="S687" s="20" t="s">
        <v>7190</v>
      </c>
    </row>
    <row r="688" spans="1:19" hidden="1" x14ac:dyDescent="0.25">
      <c r="A688" s="144" t="s">
        <v>456</v>
      </c>
      <c r="B688" s="144" t="s">
        <v>20</v>
      </c>
      <c r="C688" s="144" t="s">
        <v>1403</v>
      </c>
      <c r="D688" s="144" t="s">
        <v>1693</v>
      </c>
      <c r="E688" s="144" t="s">
        <v>20</v>
      </c>
      <c r="F688" s="144" t="s">
        <v>21</v>
      </c>
      <c r="G688" s="144" t="s">
        <v>22</v>
      </c>
      <c r="H688" s="144" t="s">
        <v>103</v>
      </c>
      <c r="I688" s="144" t="s">
        <v>24</v>
      </c>
      <c r="J688" s="145">
        <v>-1125</v>
      </c>
      <c r="K688" s="144" t="s">
        <v>1370</v>
      </c>
      <c r="L688" s="144" t="s">
        <v>24</v>
      </c>
      <c r="M688" s="144" t="s">
        <v>494</v>
      </c>
      <c r="N688" s="144" t="s">
        <v>1305</v>
      </c>
      <c r="O688" s="146">
        <v>44439</v>
      </c>
      <c r="P688" s="146">
        <v>44413</v>
      </c>
      <c r="Q688" s="144" t="s">
        <v>29</v>
      </c>
      <c r="R688" s="20" t="s">
        <v>4055</v>
      </c>
      <c r="S688" s="20" t="s">
        <v>7190</v>
      </c>
    </row>
    <row r="689" spans="1:19" hidden="1" x14ac:dyDescent="0.25">
      <c r="A689" s="144" t="s">
        <v>456</v>
      </c>
      <c r="B689" s="144" t="s">
        <v>20</v>
      </c>
      <c r="C689" s="144" t="s">
        <v>1305</v>
      </c>
      <c r="D689" s="144" t="s">
        <v>1693</v>
      </c>
      <c r="E689" s="144" t="s">
        <v>20</v>
      </c>
      <c r="F689" s="144" t="s">
        <v>21</v>
      </c>
      <c r="G689" s="144" t="s">
        <v>22</v>
      </c>
      <c r="H689" s="144" t="s">
        <v>103</v>
      </c>
      <c r="I689" s="144" t="s">
        <v>24</v>
      </c>
      <c r="J689" s="145">
        <v>1125</v>
      </c>
      <c r="K689" s="144" t="s">
        <v>1370</v>
      </c>
      <c r="L689" s="144" t="s">
        <v>24</v>
      </c>
      <c r="M689" s="144" t="s">
        <v>494</v>
      </c>
      <c r="N689" s="144" t="s">
        <v>1305</v>
      </c>
      <c r="O689" s="146">
        <v>44408</v>
      </c>
      <c r="P689" s="146">
        <v>44412</v>
      </c>
      <c r="Q689" s="144" t="s">
        <v>29</v>
      </c>
      <c r="R689" s="20" t="s">
        <v>4055</v>
      </c>
      <c r="S689" s="20" t="s">
        <v>7190</v>
      </c>
    </row>
    <row r="690" spans="1:19" hidden="1" x14ac:dyDescent="0.25">
      <c r="A690" s="144" t="s">
        <v>456</v>
      </c>
      <c r="B690" s="144" t="s">
        <v>20</v>
      </c>
      <c r="C690" s="144" t="s">
        <v>1397</v>
      </c>
      <c r="D690" s="144" t="s">
        <v>1693</v>
      </c>
      <c r="E690" s="144" t="s">
        <v>20</v>
      </c>
      <c r="F690" s="144" t="s">
        <v>21</v>
      </c>
      <c r="G690" s="144" t="s">
        <v>22</v>
      </c>
      <c r="H690" s="144" t="s">
        <v>103</v>
      </c>
      <c r="I690" s="144" t="s">
        <v>24</v>
      </c>
      <c r="J690" s="145">
        <v>337.5</v>
      </c>
      <c r="K690" s="144" t="s">
        <v>1431</v>
      </c>
      <c r="L690" s="144" t="s">
        <v>24</v>
      </c>
      <c r="M690" s="144" t="s">
        <v>715</v>
      </c>
      <c r="N690" s="144" t="s">
        <v>1397</v>
      </c>
      <c r="O690" s="146">
        <v>44347</v>
      </c>
      <c r="P690" s="146">
        <v>44351</v>
      </c>
      <c r="Q690" s="144" t="s">
        <v>29</v>
      </c>
      <c r="R690" s="20" t="s">
        <v>4055</v>
      </c>
      <c r="S690" s="20" t="s">
        <v>7190</v>
      </c>
    </row>
    <row r="691" spans="1:19" hidden="1" x14ac:dyDescent="0.25">
      <c r="A691" s="144" t="s">
        <v>456</v>
      </c>
      <c r="B691" s="144" t="s">
        <v>20</v>
      </c>
      <c r="C691" s="144" t="s">
        <v>1398</v>
      </c>
      <c r="D691" s="144" t="s">
        <v>1693</v>
      </c>
      <c r="E691" s="144" t="s">
        <v>20</v>
      </c>
      <c r="F691" s="144" t="s">
        <v>21</v>
      </c>
      <c r="G691" s="144" t="s">
        <v>22</v>
      </c>
      <c r="H691" s="144" t="s">
        <v>103</v>
      </c>
      <c r="I691" s="144" t="s">
        <v>24</v>
      </c>
      <c r="J691" s="145">
        <v>-337.5</v>
      </c>
      <c r="K691" s="144" t="s">
        <v>1431</v>
      </c>
      <c r="L691" s="144" t="s">
        <v>24</v>
      </c>
      <c r="M691" s="144" t="s">
        <v>715</v>
      </c>
      <c r="N691" s="144" t="s">
        <v>1397</v>
      </c>
      <c r="O691" s="146">
        <v>44377</v>
      </c>
      <c r="P691" s="146">
        <v>44351</v>
      </c>
      <c r="Q691" s="144" t="s">
        <v>29</v>
      </c>
      <c r="R691" s="20" t="s">
        <v>4055</v>
      </c>
      <c r="S691" s="20" t="s">
        <v>7190</v>
      </c>
    </row>
    <row r="692" spans="1:19" hidden="1" x14ac:dyDescent="0.25">
      <c r="A692" s="144" t="s">
        <v>456</v>
      </c>
      <c r="B692" s="144" t="s">
        <v>20</v>
      </c>
      <c r="C692" s="144" t="s">
        <v>1367</v>
      </c>
      <c r="D692" s="144" t="s">
        <v>1693</v>
      </c>
      <c r="E692" s="144" t="s">
        <v>20</v>
      </c>
      <c r="F692" s="144" t="s">
        <v>21</v>
      </c>
      <c r="G692" s="144" t="s">
        <v>22</v>
      </c>
      <c r="H692" s="144" t="s">
        <v>103</v>
      </c>
      <c r="I692" s="144" t="s">
        <v>24</v>
      </c>
      <c r="J692" s="145">
        <v>-960</v>
      </c>
      <c r="K692" s="144" t="s">
        <v>1431</v>
      </c>
      <c r="L692" s="144" t="s">
        <v>24</v>
      </c>
      <c r="M692" s="144" t="s">
        <v>364</v>
      </c>
      <c r="N692" s="144" t="s">
        <v>1366</v>
      </c>
      <c r="O692" s="146">
        <v>44469</v>
      </c>
      <c r="P692" s="146">
        <v>44447</v>
      </c>
      <c r="Q692" s="144" t="s">
        <v>29</v>
      </c>
      <c r="R692" s="20" t="s">
        <v>4055</v>
      </c>
      <c r="S692" s="20" t="s">
        <v>7190</v>
      </c>
    </row>
    <row r="693" spans="1:19" hidden="1" x14ac:dyDescent="0.25">
      <c r="A693" s="144" t="s">
        <v>456</v>
      </c>
      <c r="B693" s="144" t="s">
        <v>20</v>
      </c>
      <c r="C693" s="144" t="s">
        <v>1367</v>
      </c>
      <c r="D693" s="144" t="s">
        <v>1693</v>
      </c>
      <c r="E693" s="144" t="s">
        <v>20</v>
      </c>
      <c r="F693" s="144" t="s">
        <v>21</v>
      </c>
      <c r="G693" s="144" t="s">
        <v>22</v>
      </c>
      <c r="H693" s="144" t="s">
        <v>103</v>
      </c>
      <c r="I693" s="144" t="s">
        <v>24</v>
      </c>
      <c r="J693" s="145">
        <v>-2870</v>
      </c>
      <c r="K693" s="144" t="s">
        <v>1431</v>
      </c>
      <c r="L693" s="144" t="s">
        <v>24</v>
      </c>
      <c r="M693" s="144" t="s">
        <v>1333</v>
      </c>
      <c r="N693" s="144" t="s">
        <v>1366</v>
      </c>
      <c r="O693" s="146">
        <v>44469</v>
      </c>
      <c r="P693" s="146">
        <v>44447</v>
      </c>
      <c r="Q693" s="144" t="s">
        <v>29</v>
      </c>
      <c r="R693" s="20" t="s">
        <v>4055</v>
      </c>
      <c r="S693" s="20" t="s">
        <v>7190</v>
      </c>
    </row>
    <row r="694" spans="1:19" hidden="1" x14ac:dyDescent="0.25">
      <c r="A694" s="144" t="s">
        <v>456</v>
      </c>
      <c r="B694" s="144" t="s">
        <v>20</v>
      </c>
      <c r="C694" s="144" t="s">
        <v>1366</v>
      </c>
      <c r="D694" s="144" t="s">
        <v>1693</v>
      </c>
      <c r="E694" s="144" t="s">
        <v>20</v>
      </c>
      <c r="F694" s="144" t="s">
        <v>21</v>
      </c>
      <c r="G694" s="144" t="s">
        <v>22</v>
      </c>
      <c r="H694" s="144" t="s">
        <v>103</v>
      </c>
      <c r="I694" s="144" t="s">
        <v>24</v>
      </c>
      <c r="J694" s="145">
        <v>960</v>
      </c>
      <c r="K694" s="144" t="s">
        <v>1431</v>
      </c>
      <c r="L694" s="144" t="s">
        <v>24</v>
      </c>
      <c r="M694" s="144" t="s">
        <v>364</v>
      </c>
      <c r="N694" s="144" t="s">
        <v>1366</v>
      </c>
      <c r="O694" s="146">
        <v>44439</v>
      </c>
      <c r="P694" s="146">
        <v>44447</v>
      </c>
      <c r="Q694" s="144" t="s">
        <v>29</v>
      </c>
      <c r="R694" s="20" t="s">
        <v>4055</v>
      </c>
      <c r="S694" s="20" t="s">
        <v>7190</v>
      </c>
    </row>
    <row r="695" spans="1:19" hidden="1" x14ac:dyDescent="0.25">
      <c r="A695" s="144" t="s">
        <v>456</v>
      </c>
      <c r="B695" s="144" t="s">
        <v>20</v>
      </c>
      <c r="C695" s="144" t="s">
        <v>1366</v>
      </c>
      <c r="D695" s="144" t="s">
        <v>1693</v>
      </c>
      <c r="E695" s="144" t="s">
        <v>20</v>
      </c>
      <c r="F695" s="144" t="s">
        <v>21</v>
      </c>
      <c r="G695" s="144" t="s">
        <v>22</v>
      </c>
      <c r="H695" s="144" t="s">
        <v>103</v>
      </c>
      <c r="I695" s="144" t="s">
        <v>24</v>
      </c>
      <c r="J695" s="145">
        <v>2870</v>
      </c>
      <c r="K695" s="144" t="s">
        <v>1431</v>
      </c>
      <c r="L695" s="144" t="s">
        <v>24</v>
      </c>
      <c r="M695" s="144" t="s">
        <v>1333</v>
      </c>
      <c r="N695" s="144" t="s">
        <v>1366</v>
      </c>
      <c r="O695" s="146">
        <v>44439</v>
      </c>
      <c r="P695" s="146">
        <v>44447</v>
      </c>
      <c r="Q695" s="144" t="s">
        <v>29</v>
      </c>
      <c r="R695" s="20" t="s">
        <v>4055</v>
      </c>
      <c r="S695" s="20" t="s">
        <v>7190</v>
      </c>
    </row>
    <row r="696" spans="1:19" hidden="1" x14ac:dyDescent="0.25">
      <c r="A696" s="144" t="s">
        <v>456</v>
      </c>
      <c r="B696" s="144" t="s">
        <v>20</v>
      </c>
      <c r="C696" s="144" t="s">
        <v>794</v>
      </c>
      <c r="D696" s="144" t="s">
        <v>1693</v>
      </c>
      <c r="E696" s="144" t="s">
        <v>20</v>
      </c>
      <c r="F696" s="144" t="s">
        <v>21</v>
      </c>
      <c r="G696" s="144" t="s">
        <v>22</v>
      </c>
      <c r="H696" s="144" t="s">
        <v>103</v>
      </c>
      <c r="I696" s="144" t="s">
        <v>24</v>
      </c>
      <c r="J696" s="145">
        <v>552.5</v>
      </c>
      <c r="K696" s="144" t="s">
        <v>806</v>
      </c>
      <c r="L696" s="144" t="s">
        <v>24</v>
      </c>
      <c r="M696" s="144" t="s">
        <v>992</v>
      </c>
      <c r="N696" s="144" t="s">
        <v>794</v>
      </c>
      <c r="O696" s="146">
        <v>44377</v>
      </c>
      <c r="P696" s="146">
        <v>44385</v>
      </c>
      <c r="Q696" s="144" t="s">
        <v>29</v>
      </c>
      <c r="R696" s="20" t="s">
        <v>4055</v>
      </c>
      <c r="S696" s="20" t="s">
        <v>7190</v>
      </c>
    </row>
    <row r="697" spans="1:19" hidden="1" x14ac:dyDescent="0.25">
      <c r="A697" s="144" t="s">
        <v>456</v>
      </c>
      <c r="B697" s="144" t="s">
        <v>20</v>
      </c>
      <c r="C697" s="144" t="s">
        <v>795</v>
      </c>
      <c r="D697" s="144" t="s">
        <v>1693</v>
      </c>
      <c r="E697" s="144" t="s">
        <v>20</v>
      </c>
      <c r="F697" s="144" t="s">
        <v>21</v>
      </c>
      <c r="G697" s="144" t="s">
        <v>22</v>
      </c>
      <c r="H697" s="144" t="s">
        <v>103</v>
      </c>
      <c r="I697" s="144" t="s">
        <v>24</v>
      </c>
      <c r="J697" s="145">
        <v>-552.5</v>
      </c>
      <c r="K697" s="144" t="s">
        <v>806</v>
      </c>
      <c r="L697" s="144" t="s">
        <v>24</v>
      </c>
      <c r="M697" s="144" t="s">
        <v>992</v>
      </c>
      <c r="N697" s="144" t="s">
        <v>794</v>
      </c>
      <c r="O697" s="146">
        <v>44408</v>
      </c>
      <c r="P697" s="146">
        <v>44385</v>
      </c>
      <c r="Q697" s="144" t="s">
        <v>29</v>
      </c>
      <c r="R697" s="20" t="s">
        <v>4055</v>
      </c>
      <c r="S697" s="20" t="s">
        <v>7190</v>
      </c>
    </row>
    <row r="698" spans="1:19" hidden="1" x14ac:dyDescent="0.25">
      <c r="A698" s="144" t="s">
        <v>456</v>
      </c>
      <c r="B698" s="144" t="s">
        <v>20</v>
      </c>
      <c r="C698" s="144" t="s">
        <v>1609</v>
      </c>
      <c r="D698" s="144" t="s">
        <v>1693</v>
      </c>
      <c r="E698" s="144" t="s">
        <v>20</v>
      </c>
      <c r="F698" s="144" t="s">
        <v>21</v>
      </c>
      <c r="G698" s="144" t="s">
        <v>22</v>
      </c>
      <c r="H698" s="144" t="s">
        <v>103</v>
      </c>
      <c r="I698" s="144" t="s">
        <v>24</v>
      </c>
      <c r="J698" s="145">
        <v>-3187.5</v>
      </c>
      <c r="K698" s="144" t="s">
        <v>890</v>
      </c>
      <c r="L698" s="144" t="s">
        <v>24</v>
      </c>
      <c r="M698" s="144" t="s">
        <v>454</v>
      </c>
      <c r="N698" s="144" t="s">
        <v>1610</v>
      </c>
      <c r="O698" s="146">
        <v>44286</v>
      </c>
      <c r="P698" s="146">
        <v>44264</v>
      </c>
      <c r="Q698" s="144" t="s">
        <v>29</v>
      </c>
      <c r="R698" s="20" t="s">
        <v>4055</v>
      </c>
      <c r="S698" s="20" t="s">
        <v>7190</v>
      </c>
    </row>
    <row r="699" spans="1:19" hidden="1" x14ac:dyDescent="0.25">
      <c r="A699" s="144" t="s">
        <v>456</v>
      </c>
      <c r="B699" s="144" t="s">
        <v>20</v>
      </c>
      <c r="C699" s="144" t="s">
        <v>1610</v>
      </c>
      <c r="D699" s="144" t="s">
        <v>1693</v>
      </c>
      <c r="E699" s="144" t="s">
        <v>20</v>
      </c>
      <c r="F699" s="144" t="s">
        <v>21</v>
      </c>
      <c r="G699" s="144" t="s">
        <v>22</v>
      </c>
      <c r="H699" s="144" t="s">
        <v>103</v>
      </c>
      <c r="I699" s="144" t="s">
        <v>24</v>
      </c>
      <c r="J699" s="145">
        <v>3187.5</v>
      </c>
      <c r="K699" s="144" t="s">
        <v>890</v>
      </c>
      <c r="L699" s="144" t="s">
        <v>24</v>
      </c>
      <c r="M699" s="144" t="s">
        <v>454</v>
      </c>
      <c r="N699" s="144" t="s">
        <v>1610</v>
      </c>
      <c r="O699" s="146">
        <v>44255</v>
      </c>
      <c r="P699" s="146">
        <v>44264</v>
      </c>
      <c r="Q699" s="144" t="s">
        <v>29</v>
      </c>
      <c r="R699" s="20" t="s">
        <v>4055</v>
      </c>
      <c r="S699" s="20" t="s">
        <v>7190</v>
      </c>
    </row>
    <row r="700" spans="1:19" hidden="1" x14ac:dyDescent="0.25">
      <c r="A700" s="144" t="s">
        <v>456</v>
      </c>
      <c r="B700" s="144" t="s">
        <v>20</v>
      </c>
      <c r="C700" s="144" t="s">
        <v>1397</v>
      </c>
      <c r="D700" s="144" t="s">
        <v>1693</v>
      </c>
      <c r="E700" s="144" t="s">
        <v>20</v>
      </c>
      <c r="F700" s="144" t="s">
        <v>21</v>
      </c>
      <c r="G700" s="144" t="s">
        <v>22</v>
      </c>
      <c r="H700" s="144" t="s">
        <v>103</v>
      </c>
      <c r="I700" s="144" t="s">
        <v>24</v>
      </c>
      <c r="J700" s="145">
        <v>3400</v>
      </c>
      <c r="K700" s="144" t="s">
        <v>806</v>
      </c>
      <c r="L700" s="144" t="s">
        <v>24</v>
      </c>
      <c r="M700" s="144" t="s">
        <v>318</v>
      </c>
      <c r="N700" s="144" t="s">
        <v>1397</v>
      </c>
      <c r="O700" s="146">
        <v>44347</v>
      </c>
      <c r="P700" s="146">
        <v>44351</v>
      </c>
      <c r="Q700" s="144" t="s">
        <v>29</v>
      </c>
      <c r="R700" s="20" t="s">
        <v>4055</v>
      </c>
      <c r="S700" s="20" t="s">
        <v>7190</v>
      </c>
    </row>
    <row r="701" spans="1:19" hidden="1" x14ac:dyDescent="0.25">
      <c r="A701" s="144" t="s">
        <v>456</v>
      </c>
      <c r="B701" s="144" t="s">
        <v>20</v>
      </c>
      <c r="C701" s="144" t="s">
        <v>1398</v>
      </c>
      <c r="D701" s="144" t="s">
        <v>1693</v>
      </c>
      <c r="E701" s="144" t="s">
        <v>20</v>
      </c>
      <c r="F701" s="144" t="s">
        <v>21</v>
      </c>
      <c r="G701" s="144" t="s">
        <v>22</v>
      </c>
      <c r="H701" s="144" t="s">
        <v>103</v>
      </c>
      <c r="I701" s="144" t="s">
        <v>24</v>
      </c>
      <c r="J701" s="145">
        <v>-3400</v>
      </c>
      <c r="K701" s="144" t="s">
        <v>806</v>
      </c>
      <c r="L701" s="144" t="s">
        <v>24</v>
      </c>
      <c r="M701" s="144" t="s">
        <v>318</v>
      </c>
      <c r="N701" s="144" t="s">
        <v>1397</v>
      </c>
      <c r="O701" s="146">
        <v>44377</v>
      </c>
      <c r="P701" s="146">
        <v>44351</v>
      </c>
      <c r="Q701" s="144" t="s">
        <v>29</v>
      </c>
      <c r="R701" s="20" t="s">
        <v>4055</v>
      </c>
      <c r="S701" s="20" t="s">
        <v>7190</v>
      </c>
    </row>
    <row r="702" spans="1:19" hidden="1" x14ac:dyDescent="0.25">
      <c r="A702" s="144" t="s">
        <v>456</v>
      </c>
      <c r="B702" s="144" t="s">
        <v>20</v>
      </c>
      <c r="C702" s="144" t="s">
        <v>1398</v>
      </c>
      <c r="D702" s="144" t="s">
        <v>1693</v>
      </c>
      <c r="E702" s="144" t="s">
        <v>20</v>
      </c>
      <c r="F702" s="144" t="s">
        <v>21</v>
      </c>
      <c r="G702" s="144" t="s">
        <v>22</v>
      </c>
      <c r="H702" s="144" t="s">
        <v>103</v>
      </c>
      <c r="I702" s="144" t="s">
        <v>24</v>
      </c>
      <c r="J702" s="145">
        <v>-85</v>
      </c>
      <c r="K702" s="144" t="s">
        <v>806</v>
      </c>
      <c r="L702" s="144" t="s">
        <v>24</v>
      </c>
      <c r="M702" s="144" t="s">
        <v>446</v>
      </c>
      <c r="N702" s="144" t="s">
        <v>1397</v>
      </c>
      <c r="O702" s="146">
        <v>44377</v>
      </c>
      <c r="P702" s="146">
        <v>44351</v>
      </c>
      <c r="Q702" s="144" t="s">
        <v>29</v>
      </c>
      <c r="R702" s="20" t="s">
        <v>4055</v>
      </c>
      <c r="S702" s="20" t="s">
        <v>7190</v>
      </c>
    </row>
    <row r="703" spans="1:19" hidden="1" x14ac:dyDescent="0.25">
      <c r="A703" s="144" t="s">
        <v>456</v>
      </c>
      <c r="B703" s="144" t="s">
        <v>20</v>
      </c>
      <c r="C703" s="144" t="s">
        <v>1397</v>
      </c>
      <c r="D703" s="144" t="s">
        <v>1693</v>
      </c>
      <c r="E703" s="144" t="s">
        <v>20</v>
      </c>
      <c r="F703" s="144" t="s">
        <v>21</v>
      </c>
      <c r="G703" s="144" t="s">
        <v>22</v>
      </c>
      <c r="H703" s="144" t="s">
        <v>103</v>
      </c>
      <c r="I703" s="144" t="s">
        <v>24</v>
      </c>
      <c r="J703" s="145">
        <v>85</v>
      </c>
      <c r="K703" s="144" t="s">
        <v>806</v>
      </c>
      <c r="L703" s="144" t="s">
        <v>24</v>
      </c>
      <c r="M703" s="144" t="s">
        <v>446</v>
      </c>
      <c r="N703" s="144" t="s">
        <v>1397</v>
      </c>
      <c r="O703" s="146">
        <v>44347</v>
      </c>
      <c r="P703" s="146">
        <v>44351</v>
      </c>
      <c r="Q703" s="144" t="s">
        <v>29</v>
      </c>
      <c r="R703" s="20" t="s">
        <v>4055</v>
      </c>
      <c r="S703" s="20" t="s">
        <v>7190</v>
      </c>
    </row>
    <row r="704" spans="1:19" hidden="1" x14ac:dyDescent="0.25">
      <c r="A704" s="144" t="s">
        <v>456</v>
      </c>
      <c r="B704" s="144" t="s">
        <v>20</v>
      </c>
      <c r="C704" s="144" t="s">
        <v>1594</v>
      </c>
      <c r="D704" s="144" t="s">
        <v>1693</v>
      </c>
      <c r="E704" s="144" t="s">
        <v>20</v>
      </c>
      <c r="F704" s="144" t="s">
        <v>21</v>
      </c>
      <c r="G704" s="144" t="s">
        <v>22</v>
      </c>
      <c r="H704" s="144" t="s">
        <v>103</v>
      </c>
      <c r="I704" s="144" t="s">
        <v>24</v>
      </c>
      <c r="J704" s="145">
        <v>-10000</v>
      </c>
      <c r="K704" s="144" t="s">
        <v>890</v>
      </c>
      <c r="L704" s="144" t="s">
        <v>24</v>
      </c>
      <c r="M704" s="144" t="s">
        <v>1593</v>
      </c>
      <c r="N704" s="144" t="s">
        <v>1510</v>
      </c>
      <c r="O704" s="146">
        <v>44316</v>
      </c>
      <c r="P704" s="146">
        <v>44292</v>
      </c>
      <c r="Q704" s="144" t="s">
        <v>29</v>
      </c>
      <c r="R704" s="20" t="s">
        <v>4055</v>
      </c>
      <c r="S704" s="20" t="s">
        <v>7190</v>
      </c>
    </row>
    <row r="705" spans="1:19" hidden="1" x14ac:dyDescent="0.25">
      <c r="A705" s="144" t="s">
        <v>456</v>
      </c>
      <c r="B705" s="144" t="s">
        <v>20</v>
      </c>
      <c r="C705" s="144" t="s">
        <v>1594</v>
      </c>
      <c r="D705" s="144" t="s">
        <v>1693</v>
      </c>
      <c r="E705" s="144" t="s">
        <v>20</v>
      </c>
      <c r="F705" s="144" t="s">
        <v>21</v>
      </c>
      <c r="G705" s="144" t="s">
        <v>22</v>
      </c>
      <c r="H705" s="144" t="s">
        <v>103</v>
      </c>
      <c r="I705" s="144" t="s">
        <v>24</v>
      </c>
      <c r="J705" s="145">
        <v>-1020</v>
      </c>
      <c r="K705" s="144" t="s">
        <v>890</v>
      </c>
      <c r="L705" s="144" t="s">
        <v>24</v>
      </c>
      <c r="M705" s="144" t="s">
        <v>411</v>
      </c>
      <c r="N705" s="144" t="s">
        <v>1510</v>
      </c>
      <c r="O705" s="146">
        <v>44316</v>
      </c>
      <c r="P705" s="146">
        <v>44292</v>
      </c>
      <c r="Q705" s="144" t="s">
        <v>29</v>
      </c>
      <c r="R705" s="20" t="s">
        <v>4055</v>
      </c>
      <c r="S705" s="20" t="s">
        <v>7190</v>
      </c>
    </row>
    <row r="706" spans="1:19" hidden="1" x14ac:dyDescent="0.25">
      <c r="A706" s="144" t="s">
        <v>456</v>
      </c>
      <c r="B706" s="144" t="s">
        <v>20</v>
      </c>
      <c r="C706" s="144" t="s">
        <v>1510</v>
      </c>
      <c r="D706" s="144" t="s">
        <v>1693</v>
      </c>
      <c r="E706" s="144" t="s">
        <v>20</v>
      </c>
      <c r="F706" s="144" t="s">
        <v>21</v>
      </c>
      <c r="G706" s="144" t="s">
        <v>22</v>
      </c>
      <c r="H706" s="144" t="s">
        <v>103</v>
      </c>
      <c r="I706" s="144" t="s">
        <v>24</v>
      </c>
      <c r="J706" s="145">
        <v>10000</v>
      </c>
      <c r="K706" s="144" t="s">
        <v>890</v>
      </c>
      <c r="L706" s="144" t="s">
        <v>24</v>
      </c>
      <c r="M706" s="144" t="s">
        <v>1593</v>
      </c>
      <c r="N706" s="144" t="s">
        <v>1510</v>
      </c>
      <c r="O706" s="146">
        <v>44286</v>
      </c>
      <c r="P706" s="146">
        <v>44292</v>
      </c>
      <c r="Q706" s="144" t="s">
        <v>29</v>
      </c>
      <c r="R706" s="20" t="s">
        <v>4055</v>
      </c>
      <c r="S706" s="20" t="s">
        <v>7190</v>
      </c>
    </row>
    <row r="707" spans="1:19" hidden="1" x14ac:dyDescent="0.25">
      <c r="A707" s="144" t="s">
        <v>456</v>
      </c>
      <c r="B707" s="144" t="s">
        <v>20</v>
      </c>
      <c r="C707" s="144" t="s">
        <v>1510</v>
      </c>
      <c r="D707" s="144" t="s">
        <v>1693</v>
      </c>
      <c r="E707" s="144" t="s">
        <v>20</v>
      </c>
      <c r="F707" s="144" t="s">
        <v>21</v>
      </c>
      <c r="G707" s="144" t="s">
        <v>22</v>
      </c>
      <c r="H707" s="144" t="s">
        <v>103</v>
      </c>
      <c r="I707" s="144" t="s">
        <v>24</v>
      </c>
      <c r="J707" s="145">
        <v>1020</v>
      </c>
      <c r="K707" s="144" t="s">
        <v>890</v>
      </c>
      <c r="L707" s="144" t="s">
        <v>24</v>
      </c>
      <c r="M707" s="144" t="s">
        <v>411</v>
      </c>
      <c r="N707" s="144" t="s">
        <v>1510</v>
      </c>
      <c r="O707" s="146">
        <v>44286</v>
      </c>
      <c r="P707" s="146">
        <v>44292</v>
      </c>
      <c r="Q707" s="144" t="s">
        <v>29</v>
      </c>
      <c r="R707" s="20" t="s">
        <v>4055</v>
      </c>
      <c r="S707" s="20" t="s">
        <v>7190</v>
      </c>
    </row>
    <row r="708" spans="1:19" hidden="1" x14ac:dyDescent="0.25">
      <c r="A708" s="144" t="s">
        <v>456</v>
      </c>
      <c r="B708" s="144" t="s">
        <v>20</v>
      </c>
      <c r="C708" s="144" t="s">
        <v>906</v>
      </c>
      <c r="D708" s="144" t="s">
        <v>1693</v>
      </c>
      <c r="E708" s="144" t="s">
        <v>20</v>
      </c>
      <c r="F708" s="144" t="s">
        <v>21</v>
      </c>
      <c r="G708" s="144" t="s">
        <v>22</v>
      </c>
      <c r="H708" s="144" t="s">
        <v>103</v>
      </c>
      <c r="I708" s="144" t="s">
        <v>24</v>
      </c>
      <c r="J708" s="145">
        <v>750</v>
      </c>
      <c r="K708" s="144" t="s">
        <v>1370</v>
      </c>
      <c r="L708" s="144" t="s">
        <v>24</v>
      </c>
      <c r="M708" s="144" t="s">
        <v>596</v>
      </c>
      <c r="N708" s="144" t="s">
        <v>906</v>
      </c>
      <c r="O708" s="146">
        <v>44316</v>
      </c>
      <c r="P708" s="146">
        <v>44322</v>
      </c>
      <c r="Q708" s="144" t="s">
        <v>29</v>
      </c>
      <c r="R708" s="20" t="s">
        <v>4055</v>
      </c>
      <c r="S708" s="20" t="s">
        <v>7190</v>
      </c>
    </row>
    <row r="709" spans="1:19" hidden="1" x14ac:dyDescent="0.25">
      <c r="A709" s="144" t="s">
        <v>456</v>
      </c>
      <c r="B709" s="144" t="s">
        <v>20</v>
      </c>
      <c r="C709" s="144" t="s">
        <v>904</v>
      </c>
      <c r="D709" s="144" t="s">
        <v>1693</v>
      </c>
      <c r="E709" s="144" t="s">
        <v>20</v>
      </c>
      <c r="F709" s="144" t="s">
        <v>21</v>
      </c>
      <c r="G709" s="144" t="s">
        <v>22</v>
      </c>
      <c r="H709" s="144" t="s">
        <v>103</v>
      </c>
      <c r="I709" s="144" t="s">
        <v>24</v>
      </c>
      <c r="J709" s="145">
        <v>-750</v>
      </c>
      <c r="K709" s="144" t="s">
        <v>1370</v>
      </c>
      <c r="L709" s="144" t="s">
        <v>24</v>
      </c>
      <c r="M709" s="144" t="s">
        <v>596</v>
      </c>
      <c r="N709" s="144" t="s">
        <v>906</v>
      </c>
      <c r="O709" s="146">
        <v>44347</v>
      </c>
      <c r="P709" s="146">
        <v>44322</v>
      </c>
      <c r="Q709" s="144" t="s">
        <v>29</v>
      </c>
      <c r="R709" s="20" t="s">
        <v>4055</v>
      </c>
      <c r="S709" s="20" t="s">
        <v>7190</v>
      </c>
    </row>
    <row r="710" spans="1:19" hidden="1" x14ac:dyDescent="0.25">
      <c r="A710" s="144" t="s">
        <v>456</v>
      </c>
      <c r="B710" s="144" t="s">
        <v>20</v>
      </c>
      <c r="C710" s="144" t="s">
        <v>974</v>
      </c>
      <c r="D710" s="144" t="s">
        <v>1693</v>
      </c>
      <c r="E710" s="144" t="s">
        <v>20</v>
      </c>
      <c r="F710" s="144" t="s">
        <v>21</v>
      </c>
      <c r="G710" s="144" t="s">
        <v>22</v>
      </c>
      <c r="H710" s="144" t="s">
        <v>103</v>
      </c>
      <c r="I710" s="144" t="s">
        <v>24</v>
      </c>
      <c r="J710" s="145">
        <v>340</v>
      </c>
      <c r="K710" s="144" t="s">
        <v>806</v>
      </c>
      <c r="L710" s="144" t="s">
        <v>24</v>
      </c>
      <c r="M710" s="144" t="s">
        <v>839</v>
      </c>
      <c r="N710" s="144" t="s">
        <v>974</v>
      </c>
      <c r="O710" s="146">
        <v>44530</v>
      </c>
      <c r="P710" s="146">
        <v>44536</v>
      </c>
      <c r="Q710" s="144" t="s">
        <v>29</v>
      </c>
      <c r="R710" s="20" t="s">
        <v>4055</v>
      </c>
      <c r="S710" s="20" t="s">
        <v>7190</v>
      </c>
    </row>
    <row r="711" spans="1:19" hidden="1" x14ac:dyDescent="0.25">
      <c r="A711" s="144" t="s">
        <v>456</v>
      </c>
      <c r="B711" s="144" t="s">
        <v>20</v>
      </c>
      <c r="C711" s="144" t="s">
        <v>974</v>
      </c>
      <c r="D711" s="144" t="s">
        <v>1693</v>
      </c>
      <c r="E711" s="144" t="s">
        <v>20</v>
      </c>
      <c r="F711" s="144" t="s">
        <v>21</v>
      </c>
      <c r="G711" s="144" t="s">
        <v>22</v>
      </c>
      <c r="H711" s="144" t="s">
        <v>103</v>
      </c>
      <c r="I711" s="144" t="s">
        <v>24</v>
      </c>
      <c r="J711" s="145">
        <v>170</v>
      </c>
      <c r="K711" s="144" t="s">
        <v>806</v>
      </c>
      <c r="L711" s="144" t="s">
        <v>24</v>
      </c>
      <c r="M711" s="144" t="s">
        <v>179</v>
      </c>
      <c r="N711" s="144" t="s">
        <v>974</v>
      </c>
      <c r="O711" s="146">
        <v>44530</v>
      </c>
      <c r="P711" s="146">
        <v>44536</v>
      </c>
      <c r="Q711" s="144" t="s">
        <v>29</v>
      </c>
      <c r="R711" s="20" t="s">
        <v>4055</v>
      </c>
      <c r="S711" s="20" t="s">
        <v>7190</v>
      </c>
    </row>
    <row r="712" spans="1:19" hidden="1" x14ac:dyDescent="0.25">
      <c r="A712" s="144" t="s">
        <v>456</v>
      </c>
      <c r="B712" s="144" t="s">
        <v>20</v>
      </c>
      <c r="C712" s="144" t="s">
        <v>975</v>
      </c>
      <c r="D712" s="144" t="s">
        <v>1693</v>
      </c>
      <c r="E712" s="144" t="s">
        <v>20</v>
      </c>
      <c r="F712" s="144" t="s">
        <v>21</v>
      </c>
      <c r="G712" s="144" t="s">
        <v>22</v>
      </c>
      <c r="H712" s="144" t="s">
        <v>103</v>
      </c>
      <c r="I712" s="144" t="s">
        <v>24</v>
      </c>
      <c r="J712" s="145">
        <v>-340</v>
      </c>
      <c r="K712" s="144" t="s">
        <v>806</v>
      </c>
      <c r="L712" s="144" t="s">
        <v>24</v>
      </c>
      <c r="M712" s="144" t="s">
        <v>839</v>
      </c>
      <c r="N712" s="144" t="s">
        <v>974</v>
      </c>
      <c r="O712" s="146">
        <v>44561</v>
      </c>
      <c r="P712" s="146">
        <v>44536</v>
      </c>
      <c r="Q712" s="144" t="s">
        <v>29</v>
      </c>
      <c r="R712" s="20" t="s">
        <v>4055</v>
      </c>
      <c r="S712" s="20" t="s">
        <v>7190</v>
      </c>
    </row>
    <row r="713" spans="1:19" hidden="1" x14ac:dyDescent="0.25">
      <c r="A713" s="144" t="s">
        <v>456</v>
      </c>
      <c r="B713" s="144" t="s">
        <v>20</v>
      </c>
      <c r="C713" s="144" t="s">
        <v>975</v>
      </c>
      <c r="D713" s="144" t="s">
        <v>1693</v>
      </c>
      <c r="E713" s="144" t="s">
        <v>20</v>
      </c>
      <c r="F713" s="144" t="s">
        <v>21</v>
      </c>
      <c r="G713" s="144" t="s">
        <v>22</v>
      </c>
      <c r="H713" s="144" t="s">
        <v>103</v>
      </c>
      <c r="I713" s="144" t="s">
        <v>24</v>
      </c>
      <c r="J713" s="145">
        <v>-170</v>
      </c>
      <c r="K713" s="144" t="s">
        <v>806</v>
      </c>
      <c r="L713" s="144" t="s">
        <v>24</v>
      </c>
      <c r="M713" s="144" t="s">
        <v>179</v>
      </c>
      <c r="N713" s="144" t="s">
        <v>974</v>
      </c>
      <c r="O713" s="146">
        <v>44561</v>
      </c>
      <c r="P713" s="146">
        <v>44536</v>
      </c>
      <c r="Q713" s="144" t="s">
        <v>29</v>
      </c>
      <c r="R713" s="20" t="s">
        <v>4055</v>
      </c>
      <c r="S713" s="20" t="s">
        <v>7190</v>
      </c>
    </row>
    <row r="714" spans="1:19" hidden="1" x14ac:dyDescent="0.25">
      <c r="A714" s="144" t="s">
        <v>456</v>
      </c>
      <c r="B714" s="144" t="s">
        <v>20</v>
      </c>
      <c r="C714" s="144" t="s">
        <v>1637</v>
      </c>
      <c r="D714" s="144" t="s">
        <v>1693</v>
      </c>
      <c r="E714" s="144" t="s">
        <v>20</v>
      </c>
      <c r="F714" s="144" t="s">
        <v>21</v>
      </c>
      <c r="G714" s="144" t="s">
        <v>22</v>
      </c>
      <c r="H714" s="144" t="s">
        <v>103</v>
      </c>
      <c r="I714" s="144" t="s">
        <v>24</v>
      </c>
      <c r="J714" s="145">
        <v>127.5</v>
      </c>
      <c r="K714" s="144" t="s">
        <v>890</v>
      </c>
      <c r="L714" s="144" t="s">
        <v>24</v>
      </c>
      <c r="M714" s="144" t="s">
        <v>1645</v>
      </c>
      <c r="N714" s="144" t="s">
        <v>1637</v>
      </c>
      <c r="O714" s="146">
        <v>44561</v>
      </c>
      <c r="P714" s="146">
        <v>44571</v>
      </c>
      <c r="Q714" s="144" t="s">
        <v>29</v>
      </c>
      <c r="R714" s="20" t="s">
        <v>4055</v>
      </c>
      <c r="S714" s="20" t="s">
        <v>7190</v>
      </c>
    </row>
    <row r="715" spans="1:19" hidden="1" x14ac:dyDescent="0.25">
      <c r="A715" s="144" t="s">
        <v>456</v>
      </c>
      <c r="B715" s="144" t="s">
        <v>20</v>
      </c>
      <c r="C715" s="144" t="s">
        <v>1649</v>
      </c>
      <c r="D715" s="144" t="s">
        <v>1693</v>
      </c>
      <c r="E715" s="144" t="s">
        <v>20</v>
      </c>
      <c r="F715" s="144" t="s">
        <v>21</v>
      </c>
      <c r="G715" s="144" t="s">
        <v>22</v>
      </c>
      <c r="H715" s="144" t="s">
        <v>103</v>
      </c>
      <c r="I715" s="144" t="s">
        <v>24</v>
      </c>
      <c r="J715" s="145">
        <v>290</v>
      </c>
      <c r="K715" s="144" t="s">
        <v>1298</v>
      </c>
      <c r="L715" s="144" t="s">
        <v>24</v>
      </c>
      <c r="M715" s="144" t="s">
        <v>1650</v>
      </c>
      <c r="N715" s="144" t="s">
        <v>1649</v>
      </c>
      <c r="O715" s="146">
        <v>44561</v>
      </c>
      <c r="P715" s="146">
        <v>44574</v>
      </c>
      <c r="Q715" s="144" t="s">
        <v>29</v>
      </c>
      <c r="R715" s="20" t="s">
        <v>4055</v>
      </c>
      <c r="S715" s="20" t="s">
        <v>7190</v>
      </c>
    </row>
    <row r="716" spans="1:19" hidden="1" x14ac:dyDescent="0.25">
      <c r="A716" s="144" t="s">
        <v>456</v>
      </c>
      <c r="B716" s="144" t="s">
        <v>20</v>
      </c>
      <c r="C716" s="144" t="s">
        <v>1366</v>
      </c>
      <c r="D716" s="144" t="s">
        <v>1693</v>
      </c>
      <c r="E716" s="144" t="s">
        <v>20</v>
      </c>
      <c r="F716" s="144" t="s">
        <v>21</v>
      </c>
      <c r="G716" s="144" t="s">
        <v>22</v>
      </c>
      <c r="H716" s="144" t="s">
        <v>103</v>
      </c>
      <c r="I716" s="144" t="s">
        <v>24</v>
      </c>
      <c r="J716" s="145">
        <v>4077.5</v>
      </c>
      <c r="K716" s="144" t="s">
        <v>1370</v>
      </c>
      <c r="L716" s="144" t="s">
        <v>24</v>
      </c>
      <c r="M716" s="144" t="s">
        <v>1127</v>
      </c>
      <c r="N716" s="144" t="s">
        <v>1366</v>
      </c>
      <c r="O716" s="146">
        <v>44439</v>
      </c>
      <c r="P716" s="146">
        <v>44447</v>
      </c>
      <c r="Q716" s="144" t="s">
        <v>29</v>
      </c>
      <c r="R716" s="20" t="s">
        <v>4055</v>
      </c>
      <c r="S716" s="20" t="s">
        <v>7190</v>
      </c>
    </row>
    <row r="717" spans="1:19" hidden="1" x14ac:dyDescent="0.25">
      <c r="A717" s="144" t="s">
        <v>456</v>
      </c>
      <c r="B717" s="144" t="s">
        <v>20</v>
      </c>
      <c r="C717" s="144" t="s">
        <v>1367</v>
      </c>
      <c r="D717" s="144" t="s">
        <v>1693</v>
      </c>
      <c r="E717" s="144" t="s">
        <v>20</v>
      </c>
      <c r="F717" s="144" t="s">
        <v>21</v>
      </c>
      <c r="G717" s="144" t="s">
        <v>22</v>
      </c>
      <c r="H717" s="144" t="s">
        <v>103</v>
      </c>
      <c r="I717" s="144" t="s">
        <v>24</v>
      </c>
      <c r="J717" s="145">
        <v>-4077.5</v>
      </c>
      <c r="K717" s="144" t="s">
        <v>1370</v>
      </c>
      <c r="L717" s="144" t="s">
        <v>24</v>
      </c>
      <c r="M717" s="144" t="s">
        <v>1127</v>
      </c>
      <c r="N717" s="144" t="s">
        <v>1366</v>
      </c>
      <c r="O717" s="146">
        <v>44469</v>
      </c>
      <c r="P717" s="146">
        <v>44447</v>
      </c>
      <c r="Q717" s="144" t="s">
        <v>29</v>
      </c>
      <c r="R717" s="20" t="s">
        <v>4055</v>
      </c>
      <c r="S717" s="20" t="s">
        <v>7190</v>
      </c>
    </row>
    <row r="718" spans="1:19" hidden="1" x14ac:dyDescent="0.25">
      <c r="A718" s="144" t="s">
        <v>456</v>
      </c>
      <c r="B718" s="144" t="s">
        <v>20</v>
      </c>
      <c r="C718" s="144" t="s">
        <v>1637</v>
      </c>
      <c r="D718" s="144" t="s">
        <v>1693</v>
      </c>
      <c r="E718" s="144" t="s">
        <v>20</v>
      </c>
      <c r="F718" s="144" t="s">
        <v>21</v>
      </c>
      <c r="G718" s="144" t="s">
        <v>22</v>
      </c>
      <c r="H718" s="144" t="s">
        <v>103</v>
      </c>
      <c r="I718" s="144" t="s">
        <v>24</v>
      </c>
      <c r="J718" s="145">
        <v>170</v>
      </c>
      <c r="K718" s="144" t="s">
        <v>890</v>
      </c>
      <c r="L718" s="144" t="s">
        <v>24</v>
      </c>
      <c r="M718" s="144" t="s">
        <v>1644</v>
      </c>
      <c r="N718" s="144" t="s">
        <v>1637</v>
      </c>
      <c r="O718" s="146">
        <v>44561</v>
      </c>
      <c r="P718" s="146">
        <v>44571</v>
      </c>
      <c r="Q718" s="144" t="s">
        <v>29</v>
      </c>
      <c r="R718" s="20" t="s">
        <v>4055</v>
      </c>
      <c r="S718" s="20" t="s">
        <v>7190</v>
      </c>
    </row>
    <row r="719" spans="1:19" hidden="1" x14ac:dyDescent="0.25">
      <c r="A719" s="144" t="s">
        <v>456</v>
      </c>
      <c r="B719" s="144" t="s">
        <v>20</v>
      </c>
      <c r="C719" s="144" t="s">
        <v>1453</v>
      </c>
      <c r="D719" s="144" t="s">
        <v>1693</v>
      </c>
      <c r="E719" s="144" t="s">
        <v>20</v>
      </c>
      <c r="F719" s="144" t="s">
        <v>21</v>
      </c>
      <c r="G719" s="144" t="s">
        <v>22</v>
      </c>
      <c r="H719" s="144" t="s">
        <v>103</v>
      </c>
      <c r="I719" s="144" t="s">
        <v>24</v>
      </c>
      <c r="J719" s="145">
        <v>-1683</v>
      </c>
      <c r="K719" s="144" t="s">
        <v>890</v>
      </c>
      <c r="L719" s="144" t="s">
        <v>24</v>
      </c>
      <c r="M719" s="144" t="s">
        <v>145</v>
      </c>
      <c r="N719" s="144" t="s">
        <v>1452</v>
      </c>
      <c r="O719" s="146">
        <v>44255</v>
      </c>
      <c r="P719" s="146">
        <v>44237</v>
      </c>
      <c r="Q719" s="144" t="s">
        <v>29</v>
      </c>
      <c r="R719" s="20" t="s">
        <v>4055</v>
      </c>
      <c r="S719" s="20" t="s">
        <v>7190</v>
      </c>
    </row>
    <row r="720" spans="1:19" hidden="1" x14ac:dyDescent="0.25">
      <c r="A720" s="144" t="s">
        <v>456</v>
      </c>
      <c r="B720" s="144" t="s">
        <v>20</v>
      </c>
      <c r="C720" s="144" t="s">
        <v>1453</v>
      </c>
      <c r="D720" s="144" t="s">
        <v>1693</v>
      </c>
      <c r="E720" s="144" t="s">
        <v>20</v>
      </c>
      <c r="F720" s="144" t="s">
        <v>21</v>
      </c>
      <c r="G720" s="144" t="s">
        <v>22</v>
      </c>
      <c r="H720" s="144" t="s">
        <v>103</v>
      </c>
      <c r="I720" s="144" t="s">
        <v>24</v>
      </c>
      <c r="J720" s="145">
        <v>-3707</v>
      </c>
      <c r="K720" s="144" t="s">
        <v>1298</v>
      </c>
      <c r="L720" s="144" t="s">
        <v>24</v>
      </c>
      <c r="M720" s="144" t="s">
        <v>747</v>
      </c>
      <c r="N720" s="144" t="s">
        <v>1452</v>
      </c>
      <c r="O720" s="146">
        <v>44255</v>
      </c>
      <c r="P720" s="146">
        <v>44237</v>
      </c>
      <c r="Q720" s="144" t="s">
        <v>29</v>
      </c>
      <c r="R720" s="20" t="s">
        <v>4055</v>
      </c>
      <c r="S720" s="20" t="s">
        <v>7190</v>
      </c>
    </row>
    <row r="721" spans="1:19" hidden="1" x14ac:dyDescent="0.25">
      <c r="A721" s="144" t="s">
        <v>456</v>
      </c>
      <c r="B721" s="144" t="s">
        <v>20</v>
      </c>
      <c r="C721" s="144" t="s">
        <v>1452</v>
      </c>
      <c r="D721" s="144" t="s">
        <v>1693</v>
      </c>
      <c r="E721" s="144" t="s">
        <v>20</v>
      </c>
      <c r="F721" s="144" t="s">
        <v>21</v>
      </c>
      <c r="G721" s="144" t="s">
        <v>22</v>
      </c>
      <c r="H721" s="144" t="s">
        <v>103</v>
      </c>
      <c r="I721" s="144" t="s">
        <v>24</v>
      </c>
      <c r="J721" s="145">
        <v>3707</v>
      </c>
      <c r="K721" s="144" t="s">
        <v>1298</v>
      </c>
      <c r="L721" s="144" t="s">
        <v>24</v>
      </c>
      <c r="M721" s="144" t="s">
        <v>747</v>
      </c>
      <c r="N721" s="144" t="s">
        <v>1452</v>
      </c>
      <c r="O721" s="146">
        <v>44227</v>
      </c>
      <c r="P721" s="146">
        <v>44237</v>
      </c>
      <c r="Q721" s="144" t="s">
        <v>29</v>
      </c>
      <c r="R721" s="20" t="s">
        <v>4055</v>
      </c>
      <c r="S721" s="20" t="s">
        <v>7190</v>
      </c>
    </row>
    <row r="722" spans="1:19" hidden="1" x14ac:dyDescent="0.25">
      <c r="A722" s="144" t="s">
        <v>455</v>
      </c>
      <c r="B722" s="144" t="s">
        <v>20</v>
      </c>
      <c r="C722" s="144" t="s">
        <v>1057</v>
      </c>
      <c r="D722" s="144" t="s">
        <v>1693</v>
      </c>
      <c r="E722" s="144" t="s">
        <v>20</v>
      </c>
      <c r="F722" s="144" t="s">
        <v>21</v>
      </c>
      <c r="G722" s="144" t="s">
        <v>22</v>
      </c>
      <c r="H722" s="144" t="s">
        <v>103</v>
      </c>
      <c r="I722" s="144" t="s">
        <v>24</v>
      </c>
      <c r="J722" s="145">
        <v>3145</v>
      </c>
      <c r="K722" s="144" t="s">
        <v>929</v>
      </c>
      <c r="L722" s="144" t="s">
        <v>24</v>
      </c>
      <c r="M722" s="144" t="s">
        <v>814</v>
      </c>
      <c r="N722" s="144" t="s">
        <v>1057</v>
      </c>
      <c r="O722" s="146">
        <v>44316</v>
      </c>
      <c r="P722" s="146">
        <v>44323</v>
      </c>
      <c r="Q722" s="144" t="s">
        <v>29</v>
      </c>
      <c r="R722" s="20" t="s">
        <v>4055</v>
      </c>
      <c r="S722" s="20" t="s">
        <v>7190</v>
      </c>
    </row>
    <row r="723" spans="1:19" hidden="1" x14ac:dyDescent="0.25">
      <c r="A723" s="144" t="s">
        <v>456</v>
      </c>
      <c r="B723" s="144" t="s">
        <v>20</v>
      </c>
      <c r="C723" s="144" t="s">
        <v>1453</v>
      </c>
      <c r="D723" s="144" t="s">
        <v>1693</v>
      </c>
      <c r="E723" s="144" t="s">
        <v>20</v>
      </c>
      <c r="F723" s="144" t="s">
        <v>21</v>
      </c>
      <c r="G723" s="144" t="s">
        <v>22</v>
      </c>
      <c r="H723" s="144" t="s">
        <v>103</v>
      </c>
      <c r="I723" s="144" t="s">
        <v>24</v>
      </c>
      <c r="J723" s="145">
        <v>-3564</v>
      </c>
      <c r="K723" s="144" t="s">
        <v>890</v>
      </c>
      <c r="L723" s="144" t="s">
        <v>24</v>
      </c>
      <c r="M723" s="144" t="s">
        <v>145</v>
      </c>
      <c r="N723" s="144" t="s">
        <v>1452</v>
      </c>
      <c r="O723" s="146">
        <v>44255</v>
      </c>
      <c r="P723" s="146">
        <v>44237</v>
      </c>
      <c r="Q723" s="144" t="s">
        <v>29</v>
      </c>
      <c r="R723" s="20" t="s">
        <v>4055</v>
      </c>
      <c r="S723" s="20" t="s">
        <v>7190</v>
      </c>
    </row>
    <row r="724" spans="1:19" hidden="1" x14ac:dyDescent="0.25">
      <c r="A724" s="144" t="s">
        <v>456</v>
      </c>
      <c r="B724" s="144" t="s">
        <v>20</v>
      </c>
      <c r="C724" s="144" t="s">
        <v>1453</v>
      </c>
      <c r="D724" s="144" t="s">
        <v>1693</v>
      </c>
      <c r="E724" s="144" t="s">
        <v>20</v>
      </c>
      <c r="F724" s="144" t="s">
        <v>21</v>
      </c>
      <c r="G724" s="144" t="s">
        <v>22</v>
      </c>
      <c r="H724" s="144" t="s">
        <v>103</v>
      </c>
      <c r="I724" s="144" t="s">
        <v>24</v>
      </c>
      <c r="J724" s="145">
        <v>-3318.75</v>
      </c>
      <c r="K724" s="144" t="s">
        <v>890</v>
      </c>
      <c r="L724" s="144" t="s">
        <v>24</v>
      </c>
      <c r="M724" s="144" t="s">
        <v>604</v>
      </c>
      <c r="N724" s="144" t="s">
        <v>1452</v>
      </c>
      <c r="O724" s="146">
        <v>44255</v>
      </c>
      <c r="P724" s="146">
        <v>44237</v>
      </c>
      <c r="Q724" s="144" t="s">
        <v>29</v>
      </c>
      <c r="R724" s="20" t="s">
        <v>4055</v>
      </c>
      <c r="S724" s="20" t="s">
        <v>7190</v>
      </c>
    </row>
    <row r="725" spans="1:19" hidden="1" x14ac:dyDescent="0.25">
      <c r="A725" s="144" t="s">
        <v>456</v>
      </c>
      <c r="B725" s="144" t="s">
        <v>20</v>
      </c>
      <c r="C725" s="144" t="s">
        <v>1453</v>
      </c>
      <c r="D725" s="144" t="s">
        <v>1693</v>
      </c>
      <c r="E725" s="144" t="s">
        <v>20</v>
      </c>
      <c r="F725" s="144" t="s">
        <v>21</v>
      </c>
      <c r="G725" s="144" t="s">
        <v>22</v>
      </c>
      <c r="H725" s="144" t="s">
        <v>103</v>
      </c>
      <c r="I725" s="144" t="s">
        <v>24</v>
      </c>
      <c r="J725" s="145">
        <v>-280.5</v>
      </c>
      <c r="K725" s="144" t="s">
        <v>890</v>
      </c>
      <c r="L725" s="144" t="s">
        <v>24</v>
      </c>
      <c r="M725" s="144" t="s">
        <v>692</v>
      </c>
      <c r="N725" s="144" t="s">
        <v>1452</v>
      </c>
      <c r="O725" s="146">
        <v>44255</v>
      </c>
      <c r="P725" s="146">
        <v>44237</v>
      </c>
      <c r="Q725" s="144" t="s">
        <v>29</v>
      </c>
      <c r="R725" s="20" t="s">
        <v>4055</v>
      </c>
      <c r="S725" s="20" t="s">
        <v>7190</v>
      </c>
    </row>
    <row r="726" spans="1:19" hidden="1" x14ac:dyDescent="0.25">
      <c r="A726" s="144" t="s">
        <v>456</v>
      </c>
      <c r="B726" s="144" t="s">
        <v>20</v>
      </c>
      <c r="C726" s="144" t="s">
        <v>1453</v>
      </c>
      <c r="D726" s="144" t="s">
        <v>1693</v>
      </c>
      <c r="E726" s="144" t="s">
        <v>20</v>
      </c>
      <c r="F726" s="144" t="s">
        <v>21</v>
      </c>
      <c r="G726" s="144" t="s">
        <v>22</v>
      </c>
      <c r="H726" s="144" t="s">
        <v>103</v>
      </c>
      <c r="I726" s="144" t="s">
        <v>24</v>
      </c>
      <c r="J726" s="145">
        <v>-132</v>
      </c>
      <c r="K726" s="144" t="s">
        <v>890</v>
      </c>
      <c r="L726" s="144" t="s">
        <v>24</v>
      </c>
      <c r="M726" s="144" t="s">
        <v>692</v>
      </c>
      <c r="N726" s="144" t="s">
        <v>1452</v>
      </c>
      <c r="O726" s="146">
        <v>44255</v>
      </c>
      <c r="P726" s="146">
        <v>44237</v>
      </c>
      <c r="Q726" s="144" t="s">
        <v>29</v>
      </c>
      <c r="R726" s="20" t="s">
        <v>4055</v>
      </c>
      <c r="S726" s="20" t="s">
        <v>7190</v>
      </c>
    </row>
    <row r="727" spans="1:19" hidden="1" x14ac:dyDescent="0.25">
      <c r="A727" s="144" t="s">
        <v>456</v>
      </c>
      <c r="B727" s="144" t="s">
        <v>20</v>
      </c>
      <c r="C727" s="144" t="s">
        <v>1453</v>
      </c>
      <c r="D727" s="144" t="s">
        <v>1693</v>
      </c>
      <c r="E727" s="144" t="s">
        <v>20</v>
      </c>
      <c r="F727" s="144" t="s">
        <v>21</v>
      </c>
      <c r="G727" s="144" t="s">
        <v>22</v>
      </c>
      <c r="H727" s="144" t="s">
        <v>103</v>
      </c>
      <c r="I727" s="144" t="s">
        <v>24</v>
      </c>
      <c r="J727" s="145">
        <v>-561</v>
      </c>
      <c r="K727" s="144" t="s">
        <v>890</v>
      </c>
      <c r="L727" s="144" t="s">
        <v>24</v>
      </c>
      <c r="M727" s="144" t="s">
        <v>304</v>
      </c>
      <c r="N727" s="144" t="s">
        <v>1452</v>
      </c>
      <c r="O727" s="146">
        <v>44255</v>
      </c>
      <c r="P727" s="146">
        <v>44237</v>
      </c>
      <c r="Q727" s="144" t="s">
        <v>29</v>
      </c>
      <c r="R727" s="20" t="s">
        <v>4055</v>
      </c>
      <c r="S727" s="20" t="s">
        <v>7190</v>
      </c>
    </row>
    <row r="728" spans="1:19" hidden="1" x14ac:dyDescent="0.25">
      <c r="A728" s="144" t="s">
        <v>456</v>
      </c>
      <c r="B728" s="144" t="s">
        <v>20</v>
      </c>
      <c r="C728" s="144" t="s">
        <v>1453</v>
      </c>
      <c r="D728" s="144" t="s">
        <v>1693</v>
      </c>
      <c r="E728" s="144" t="s">
        <v>20</v>
      </c>
      <c r="F728" s="144" t="s">
        <v>21</v>
      </c>
      <c r="G728" s="144" t="s">
        <v>22</v>
      </c>
      <c r="H728" s="144" t="s">
        <v>103</v>
      </c>
      <c r="I728" s="144" t="s">
        <v>24</v>
      </c>
      <c r="J728" s="145">
        <v>-3036</v>
      </c>
      <c r="K728" s="144" t="s">
        <v>890</v>
      </c>
      <c r="L728" s="144" t="s">
        <v>24</v>
      </c>
      <c r="M728" s="144" t="s">
        <v>304</v>
      </c>
      <c r="N728" s="144" t="s">
        <v>1452</v>
      </c>
      <c r="O728" s="146">
        <v>44255</v>
      </c>
      <c r="P728" s="146">
        <v>44237</v>
      </c>
      <c r="Q728" s="144" t="s">
        <v>29</v>
      </c>
      <c r="R728" s="20" t="s">
        <v>4055</v>
      </c>
      <c r="S728" s="20" t="s">
        <v>7190</v>
      </c>
    </row>
    <row r="729" spans="1:19" hidden="1" x14ac:dyDescent="0.25">
      <c r="A729" s="144" t="s">
        <v>456</v>
      </c>
      <c r="B729" s="144" t="s">
        <v>20</v>
      </c>
      <c r="C729" s="144" t="s">
        <v>1453</v>
      </c>
      <c r="D729" s="144" t="s">
        <v>1693</v>
      </c>
      <c r="E729" s="144" t="s">
        <v>20</v>
      </c>
      <c r="F729" s="144" t="s">
        <v>21</v>
      </c>
      <c r="G729" s="144" t="s">
        <v>22</v>
      </c>
      <c r="H729" s="144" t="s">
        <v>103</v>
      </c>
      <c r="I729" s="144" t="s">
        <v>24</v>
      </c>
      <c r="J729" s="145">
        <v>-85</v>
      </c>
      <c r="K729" s="144" t="s">
        <v>890</v>
      </c>
      <c r="L729" s="144" t="s">
        <v>24</v>
      </c>
      <c r="M729" s="144" t="s">
        <v>692</v>
      </c>
      <c r="N729" s="144" t="s">
        <v>1452</v>
      </c>
      <c r="O729" s="146">
        <v>44255</v>
      </c>
      <c r="P729" s="146">
        <v>44237</v>
      </c>
      <c r="Q729" s="144" t="s">
        <v>29</v>
      </c>
      <c r="R729" s="20" t="s">
        <v>4055</v>
      </c>
      <c r="S729" s="20" t="s">
        <v>7190</v>
      </c>
    </row>
    <row r="730" spans="1:19" hidden="1" x14ac:dyDescent="0.25">
      <c r="A730" s="144" t="s">
        <v>456</v>
      </c>
      <c r="B730" s="144" t="s">
        <v>20</v>
      </c>
      <c r="C730" s="144" t="s">
        <v>1453</v>
      </c>
      <c r="D730" s="144" t="s">
        <v>1693</v>
      </c>
      <c r="E730" s="144" t="s">
        <v>20</v>
      </c>
      <c r="F730" s="144" t="s">
        <v>21</v>
      </c>
      <c r="G730" s="144" t="s">
        <v>22</v>
      </c>
      <c r="H730" s="144" t="s">
        <v>103</v>
      </c>
      <c r="I730" s="144" t="s">
        <v>24</v>
      </c>
      <c r="J730" s="145">
        <v>-1955</v>
      </c>
      <c r="K730" s="144" t="s">
        <v>890</v>
      </c>
      <c r="L730" s="144" t="s">
        <v>24</v>
      </c>
      <c r="M730" s="144" t="s">
        <v>304</v>
      </c>
      <c r="N730" s="144" t="s">
        <v>1452</v>
      </c>
      <c r="O730" s="146">
        <v>44255</v>
      </c>
      <c r="P730" s="146">
        <v>44237</v>
      </c>
      <c r="Q730" s="144" t="s">
        <v>29</v>
      </c>
      <c r="R730" s="20" t="s">
        <v>4055</v>
      </c>
      <c r="S730" s="20" t="s">
        <v>7190</v>
      </c>
    </row>
    <row r="731" spans="1:19" hidden="1" x14ac:dyDescent="0.25">
      <c r="A731" s="144" t="s">
        <v>456</v>
      </c>
      <c r="B731" s="144" t="s">
        <v>20</v>
      </c>
      <c r="C731" s="144" t="s">
        <v>1453</v>
      </c>
      <c r="D731" s="144" t="s">
        <v>1693</v>
      </c>
      <c r="E731" s="144" t="s">
        <v>20</v>
      </c>
      <c r="F731" s="144" t="s">
        <v>21</v>
      </c>
      <c r="G731" s="144" t="s">
        <v>22</v>
      </c>
      <c r="H731" s="144" t="s">
        <v>103</v>
      </c>
      <c r="I731" s="144" t="s">
        <v>24</v>
      </c>
      <c r="J731" s="145">
        <v>-2295</v>
      </c>
      <c r="K731" s="144" t="s">
        <v>890</v>
      </c>
      <c r="L731" s="144" t="s">
        <v>24</v>
      </c>
      <c r="M731" s="144" t="s">
        <v>145</v>
      </c>
      <c r="N731" s="144" t="s">
        <v>1452</v>
      </c>
      <c r="O731" s="146">
        <v>44255</v>
      </c>
      <c r="P731" s="146">
        <v>44237</v>
      </c>
      <c r="Q731" s="144" t="s">
        <v>29</v>
      </c>
      <c r="R731" s="20" t="s">
        <v>4055</v>
      </c>
      <c r="S731" s="20" t="s">
        <v>7190</v>
      </c>
    </row>
    <row r="732" spans="1:19" hidden="1" x14ac:dyDescent="0.25">
      <c r="A732" s="144" t="s">
        <v>456</v>
      </c>
      <c r="B732" s="144" t="s">
        <v>20</v>
      </c>
      <c r="C732" s="144" t="s">
        <v>1452</v>
      </c>
      <c r="D732" s="144" t="s">
        <v>1693</v>
      </c>
      <c r="E732" s="144" t="s">
        <v>20</v>
      </c>
      <c r="F732" s="144" t="s">
        <v>21</v>
      </c>
      <c r="G732" s="144" t="s">
        <v>22</v>
      </c>
      <c r="H732" s="144" t="s">
        <v>103</v>
      </c>
      <c r="I732" s="144" t="s">
        <v>24</v>
      </c>
      <c r="J732" s="145">
        <v>1683</v>
      </c>
      <c r="K732" s="144" t="s">
        <v>890</v>
      </c>
      <c r="L732" s="144" t="s">
        <v>24</v>
      </c>
      <c r="M732" s="144" t="s">
        <v>145</v>
      </c>
      <c r="N732" s="144" t="s">
        <v>1452</v>
      </c>
      <c r="O732" s="146">
        <v>44227</v>
      </c>
      <c r="P732" s="146">
        <v>44237</v>
      </c>
      <c r="Q732" s="144" t="s">
        <v>29</v>
      </c>
      <c r="R732" s="20" t="s">
        <v>4055</v>
      </c>
      <c r="S732" s="20" t="s">
        <v>7190</v>
      </c>
    </row>
    <row r="733" spans="1:19" hidden="1" x14ac:dyDescent="0.25">
      <c r="A733" s="144" t="s">
        <v>456</v>
      </c>
      <c r="B733" s="144" t="s">
        <v>20</v>
      </c>
      <c r="C733" s="144" t="s">
        <v>1452</v>
      </c>
      <c r="D733" s="144" t="s">
        <v>1693</v>
      </c>
      <c r="E733" s="144" t="s">
        <v>20</v>
      </c>
      <c r="F733" s="144" t="s">
        <v>21</v>
      </c>
      <c r="G733" s="144" t="s">
        <v>22</v>
      </c>
      <c r="H733" s="144" t="s">
        <v>103</v>
      </c>
      <c r="I733" s="144" t="s">
        <v>24</v>
      </c>
      <c r="J733" s="145">
        <v>3564</v>
      </c>
      <c r="K733" s="144" t="s">
        <v>890</v>
      </c>
      <c r="L733" s="144" t="s">
        <v>24</v>
      </c>
      <c r="M733" s="144" t="s">
        <v>145</v>
      </c>
      <c r="N733" s="144" t="s">
        <v>1452</v>
      </c>
      <c r="O733" s="146">
        <v>44227</v>
      </c>
      <c r="P733" s="146">
        <v>44237</v>
      </c>
      <c r="Q733" s="144" t="s">
        <v>29</v>
      </c>
      <c r="R733" s="20" t="s">
        <v>4055</v>
      </c>
      <c r="S733" s="20" t="s">
        <v>7190</v>
      </c>
    </row>
    <row r="734" spans="1:19" hidden="1" x14ac:dyDescent="0.25">
      <c r="A734" s="144" t="s">
        <v>456</v>
      </c>
      <c r="B734" s="144" t="s">
        <v>20</v>
      </c>
      <c r="C734" s="144" t="s">
        <v>1452</v>
      </c>
      <c r="D734" s="144" t="s">
        <v>1693</v>
      </c>
      <c r="E734" s="144" t="s">
        <v>20</v>
      </c>
      <c r="F734" s="144" t="s">
        <v>21</v>
      </c>
      <c r="G734" s="144" t="s">
        <v>22</v>
      </c>
      <c r="H734" s="144" t="s">
        <v>103</v>
      </c>
      <c r="I734" s="144" t="s">
        <v>24</v>
      </c>
      <c r="J734" s="145">
        <v>3318.75</v>
      </c>
      <c r="K734" s="144" t="s">
        <v>890</v>
      </c>
      <c r="L734" s="144" t="s">
        <v>24</v>
      </c>
      <c r="M734" s="144" t="s">
        <v>604</v>
      </c>
      <c r="N734" s="144" t="s">
        <v>1452</v>
      </c>
      <c r="O734" s="146">
        <v>44227</v>
      </c>
      <c r="P734" s="146">
        <v>44237</v>
      </c>
      <c r="Q734" s="144" t="s">
        <v>29</v>
      </c>
      <c r="R734" s="20" t="s">
        <v>4055</v>
      </c>
      <c r="S734" s="20" t="s">
        <v>7190</v>
      </c>
    </row>
    <row r="735" spans="1:19" hidden="1" x14ac:dyDescent="0.25">
      <c r="A735" s="144" t="s">
        <v>456</v>
      </c>
      <c r="B735" s="144" t="s">
        <v>20</v>
      </c>
      <c r="C735" s="144" t="s">
        <v>1452</v>
      </c>
      <c r="D735" s="144" t="s">
        <v>1693</v>
      </c>
      <c r="E735" s="144" t="s">
        <v>20</v>
      </c>
      <c r="F735" s="144" t="s">
        <v>21</v>
      </c>
      <c r="G735" s="144" t="s">
        <v>22</v>
      </c>
      <c r="H735" s="144" t="s">
        <v>103</v>
      </c>
      <c r="I735" s="144" t="s">
        <v>24</v>
      </c>
      <c r="J735" s="145">
        <v>280.5</v>
      </c>
      <c r="K735" s="144" t="s">
        <v>890</v>
      </c>
      <c r="L735" s="144" t="s">
        <v>24</v>
      </c>
      <c r="M735" s="144" t="s">
        <v>692</v>
      </c>
      <c r="N735" s="144" t="s">
        <v>1452</v>
      </c>
      <c r="O735" s="146">
        <v>44227</v>
      </c>
      <c r="P735" s="146">
        <v>44237</v>
      </c>
      <c r="Q735" s="144" t="s">
        <v>29</v>
      </c>
      <c r="R735" s="20" t="s">
        <v>4055</v>
      </c>
      <c r="S735" s="20" t="s">
        <v>7190</v>
      </c>
    </row>
    <row r="736" spans="1:19" hidden="1" x14ac:dyDescent="0.25">
      <c r="A736" s="144" t="s">
        <v>456</v>
      </c>
      <c r="B736" s="144" t="s">
        <v>20</v>
      </c>
      <c r="C736" s="144" t="s">
        <v>1452</v>
      </c>
      <c r="D736" s="144" t="s">
        <v>1693</v>
      </c>
      <c r="E736" s="144" t="s">
        <v>20</v>
      </c>
      <c r="F736" s="144" t="s">
        <v>21</v>
      </c>
      <c r="G736" s="144" t="s">
        <v>22</v>
      </c>
      <c r="H736" s="144" t="s">
        <v>103</v>
      </c>
      <c r="I736" s="144" t="s">
        <v>24</v>
      </c>
      <c r="J736" s="145">
        <v>132</v>
      </c>
      <c r="K736" s="144" t="s">
        <v>890</v>
      </c>
      <c r="L736" s="144" t="s">
        <v>24</v>
      </c>
      <c r="M736" s="144" t="s">
        <v>692</v>
      </c>
      <c r="N736" s="144" t="s">
        <v>1452</v>
      </c>
      <c r="O736" s="146">
        <v>44227</v>
      </c>
      <c r="P736" s="146">
        <v>44237</v>
      </c>
      <c r="Q736" s="144" t="s">
        <v>29</v>
      </c>
      <c r="R736" s="20" t="s">
        <v>4055</v>
      </c>
      <c r="S736" s="20" t="s">
        <v>7190</v>
      </c>
    </row>
    <row r="737" spans="1:19" hidden="1" x14ac:dyDescent="0.25">
      <c r="A737" s="144" t="s">
        <v>456</v>
      </c>
      <c r="B737" s="144" t="s">
        <v>20</v>
      </c>
      <c r="C737" s="144" t="s">
        <v>1452</v>
      </c>
      <c r="D737" s="144" t="s">
        <v>1693</v>
      </c>
      <c r="E737" s="144" t="s">
        <v>20</v>
      </c>
      <c r="F737" s="144" t="s">
        <v>21</v>
      </c>
      <c r="G737" s="144" t="s">
        <v>22</v>
      </c>
      <c r="H737" s="144" t="s">
        <v>103</v>
      </c>
      <c r="I737" s="144" t="s">
        <v>24</v>
      </c>
      <c r="J737" s="145">
        <v>561</v>
      </c>
      <c r="K737" s="144" t="s">
        <v>890</v>
      </c>
      <c r="L737" s="144" t="s">
        <v>24</v>
      </c>
      <c r="M737" s="144" t="s">
        <v>304</v>
      </c>
      <c r="N737" s="144" t="s">
        <v>1452</v>
      </c>
      <c r="O737" s="146">
        <v>44227</v>
      </c>
      <c r="P737" s="146">
        <v>44237</v>
      </c>
      <c r="Q737" s="144" t="s">
        <v>29</v>
      </c>
      <c r="R737" s="20" t="s">
        <v>4055</v>
      </c>
      <c r="S737" s="20" t="s">
        <v>7190</v>
      </c>
    </row>
    <row r="738" spans="1:19" hidden="1" x14ac:dyDescent="0.25">
      <c r="A738" s="144" t="s">
        <v>456</v>
      </c>
      <c r="B738" s="144" t="s">
        <v>20</v>
      </c>
      <c r="C738" s="144" t="s">
        <v>1452</v>
      </c>
      <c r="D738" s="144" t="s">
        <v>1693</v>
      </c>
      <c r="E738" s="144" t="s">
        <v>20</v>
      </c>
      <c r="F738" s="144" t="s">
        <v>21</v>
      </c>
      <c r="G738" s="144" t="s">
        <v>22</v>
      </c>
      <c r="H738" s="144" t="s">
        <v>103</v>
      </c>
      <c r="I738" s="144" t="s">
        <v>24</v>
      </c>
      <c r="J738" s="145">
        <v>3036</v>
      </c>
      <c r="K738" s="144" t="s">
        <v>890</v>
      </c>
      <c r="L738" s="144" t="s">
        <v>24</v>
      </c>
      <c r="M738" s="144" t="s">
        <v>304</v>
      </c>
      <c r="N738" s="144" t="s">
        <v>1452</v>
      </c>
      <c r="O738" s="146">
        <v>44227</v>
      </c>
      <c r="P738" s="146">
        <v>44237</v>
      </c>
      <c r="Q738" s="144" t="s">
        <v>29</v>
      </c>
      <c r="R738" s="20" t="s">
        <v>4055</v>
      </c>
      <c r="S738" s="20" t="s">
        <v>7190</v>
      </c>
    </row>
    <row r="739" spans="1:19" hidden="1" x14ac:dyDescent="0.25">
      <c r="A739" s="144" t="s">
        <v>456</v>
      </c>
      <c r="B739" s="144" t="s">
        <v>20</v>
      </c>
      <c r="C739" s="144" t="s">
        <v>1452</v>
      </c>
      <c r="D739" s="144" t="s">
        <v>1693</v>
      </c>
      <c r="E739" s="144" t="s">
        <v>20</v>
      </c>
      <c r="F739" s="144" t="s">
        <v>21</v>
      </c>
      <c r="G739" s="144" t="s">
        <v>22</v>
      </c>
      <c r="H739" s="144" t="s">
        <v>103</v>
      </c>
      <c r="I739" s="144" t="s">
        <v>24</v>
      </c>
      <c r="J739" s="145">
        <v>85</v>
      </c>
      <c r="K739" s="144" t="s">
        <v>890</v>
      </c>
      <c r="L739" s="144" t="s">
        <v>24</v>
      </c>
      <c r="M739" s="144" t="s">
        <v>692</v>
      </c>
      <c r="N739" s="144" t="s">
        <v>1452</v>
      </c>
      <c r="O739" s="146">
        <v>44227</v>
      </c>
      <c r="P739" s="146">
        <v>44237</v>
      </c>
      <c r="Q739" s="144" t="s">
        <v>29</v>
      </c>
      <c r="R739" s="20" t="s">
        <v>4055</v>
      </c>
      <c r="S739" s="20" t="s">
        <v>7190</v>
      </c>
    </row>
    <row r="740" spans="1:19" hidden="1" x14ac:dyDescent="0.25">
      <c r="A740" s="144" t="s">
        <v>456</v>
      </c>
      <c r="B740" s="144" t="s">
        <v>20</v>
      </c>
      <c r="C740" s="144" t="s">
        <v>1452</v>
      </c>
      <c r="D740" s="144" t="s">
        <v>1693</v>
      </c>
      <c r="E740" s="144" t="s">
        <v>20</v>
      </c>
      <c r="F740" s="144" t="s">
        <v>21</v>
      </c>
      <c r="G740" s="144" t="s">
        <v>22</v>
      </c>
      <c r="H740" s="144" t="s">
        <v>103</v>
      </c>
      <c r="I740" s="144" t="s">
        <v>24</v>
      </c>
      <c r="J740" s="145">
        <v>1955</v>
      </c>
      <c r="K740" s="144" t="s">
        <v>890</v>
      </c>
      <c r="L740" s="144" t="s">
        <v>24</v>
      </c>
      <c r="M740" s="144" t="s">
        <v>304</v>
      </c>
      <c r="N740" s="144" t="s">
        <v>1452</v>
      </c>
      <c r="O740" s="146">
        <v>44227</v>
      </c>
      <c r="P740" s="146">
        <v>44237</v>
      </c>
      <c r="Q740" s="144" t="s">
        <v>29</v>
      </c>
      <c r="R740" s="20" t="s">
        <v>4055</v>
      </c>
      <c r="S740" s="20" t="s">
        <v>7190</v>
      </c>
    </row>
    <row r="741" spans="1:19" hidden="1" x14ac:dyDescent="0.25">
      <c r="A741" s="144" t="s">
        <v>456</v>
      </c>
      <c r="B741" s="144" t="s">
        <v>20</v>
      </c>
      <c r="C741" s="144" t="s">
        <v>1452</v>
      </c>
      <c r="D741" s="144" t="s">
        <v>1693</v>
      </c>
      <c r="E741" s="144" t="s">
        <v>20</v>
      </c>
      <c r="F741" s="144" t="s">
        <v>21</v>
      </c>
      <c r="G741" s="144" t="s">
        <v>22</v>
      </c>
      <c r="H741" s="144" t="s">
        <v>103</v>
      </c>
      <c r="I741" s="144" t="s">
        <v>24</v>
      </c>
      <c r="J741" s="145">
        <v>2295</v>
      </c>
      <c r="K741" s="144" t="s">
        <v>890</v>
      </c>
      <c r="L741" s="144" t="s">
        <v>24</v>
      </c>
      <c r="M741" s="144" t="s">
        <v>145</v>
      </c>
      <c r="N741" s="144" t="s">
        <v>1452</v>
      </c>
      <c r="O741" s="146">
        <v>44227</v>
      </c>
      <c r="P741" s="146">
        <v>44237</v>
      </c>
      <c r="Q741" s="144" t="s">
        <v>29</v>
      </c>
      <c r="R741" s="20" t="s">
        <v>4055</v>
      </c>
      <c r="S741" s="20" t="s">
        <v>7190</v>
      </c>
    </row>
    <row r="742" spans="1:19" hidden="1" x14ac:dyDescent="0.25">
      <c r="A742" s="144" t="s">
        <v>455</v>
      </c>
      <c r="B742" s="144" t="s">
        <v>20</v>
      </c>
      <c r="C742" s="144" t="s">
        <v>1057</v>
      </c>
      <c r="D742" s="144" t="s">
        <v>1693</v>
      </c>
      <c r="E742" s="144" t="s">
        <v>20</v>
      </c>
      <c r="F742" s="144" t="s">
        <v>21</v>
      </c>
      <c r="G742" s="144" t="s">
        <v>22</v>
      </c>
      <c r="H742" s="144" t="s">
        <v>103</v>
      </c>
      <c r="I742" s="144" t="s">
        <v>24</v>
      </c>
      <c r="J742" s="145">
        <v>3442.5</v>
      </c>
      <c r="K742" s="144" t="s">
        <v>449</v>
      </c>
      <c r="L742" s="144" t="s">
        <v>24</v>
      </c>
      <c r="M742" s="144" t="s">
        <v>176</v>
      </c>
      <c r="N742" s="144" t="s">
        <v>1057</v>
      </c>
      <c r="O742" s="146">
        <v>44316</v>
      </c>
      <c r="P742" s="146">
        <v>44323</v>
      </c>
      <c r="Q742" s="144" t="s">
        <v>29</v>
      </c>
      <c r="R742" s="20" t="s">
        <v>4055</v>
      </c>
      <c r="S742" s="20" t="s">
        <v>7190</v>
      </c>
    </row>
    <row r="743" spans="1:19" hidden="1" x14ac:dyDescent="0.25">
      <c r="A743" s="144" t="s">
        <v>17</v>
      </c>
      <c r="B743" s="144" t="s">
        <v>18</v>
      </c>
      <c r="C743" s="144" t="s">
        <v>210</v>
      </c>
      <c r="D743" s="144" t="s">
        <v>1693</v>
      </c>
      <c r="E743" s="144" t="s">
        <v>20</v>
      </c>
      <c r="F743" s="144" t="s">
        <v>21</v>
      </c>
      <c r="G743" s="144" t="s">
        <v>22</v>
      </c>
      <c r="H743" s="144" t="s">
        <v>103</v>
      </c>
      <c r="I743" s="144" t="s">
        <v>24</v>
      </c>
      <c r="J743" s="145">
        <v>212.5</v>
      </c>
      <c r="K743" s="144" t="s">
        <v>1688</v>
      </c>
      <c r="L743" s="144" t="s">
        <v>84</v>
      </c>
      <c r="M743" s="144" t="s">
        <v>766</v>
      </c>
      <c r="N743" s="144" t="s">
        <v>767</v>
      </c>
      <c r="O743" s="146">
        <v>44474</v>
      </c>
      <c r="P743" s="146">
        <v>44475</v>
      </c>
      <c r="Q743" s="144" t="s">
        <v>29</v>
      </c>
      <c r="R743" s="20" t="s">
        <v>4055</v>
      </c>
      <c r="S743" s="20" t="s">
        <v>7190</v>
      </c>
    </row>
    <row r="744" spans="1:19" hidden="1" x14ac:dyDescent="0.25">
      <c r="A744" s="144" t="s">
        <v>17</v>
      </c>
      <c r="B744" s="144" t="s">
        <v>18</v>
      </c>
      <c r="C744" s="144" t="s">
        <v>62</v>
      </c>
      <c r="D744" s="144" t="s">
        <v>1700</v>
      </c>
      <c r="E744" s="144" t="s">
        <v>20</v>
      </c>
      <c r="F744" s="144" t="s">
        <v>21</v>
      </c>
      <c r="G744" s="144" t="s">
        <v>22</v>
      </c>
      <c r="H744" s="144" t="s">
        <v>228</v>
      </c>
      <c r="I744" s="144" t="s">
        <v>24</v>
      </c>
      <c r="J744" s="145">
        <v>2196</v>
      </c>
      <c r="K744" s="144" t="s">
        <v>703</v>
      </c>
      <c r="L744" s="144" t="s">
        <v>704</v>
      </c>
      <c r="M744" s="144" t="s">
        <v>705</v>
      </c>
      <c r="N744" s="144" t="s">
        <v>706</v>
      </c>
      <c r="O744" s="146">
        <v>44229</v>
      </c>
      <c r="P744" s="146">
        <v>44230</v>
      </c>
      <c r="Q744" s="144" t="s">
        <v>29</v>
      </c>
      <c r="R744" s="20" t="s">
        <v>4055</v>
      </c>
      <c r="S744" s="20" t="s">
        <v>7190</v>
      </c>
    </row>
    <row r="745" spans="1:19" hidden="1" x14ac:dyDescent="0.25">
      <c r="A745" s="144" t="s">
        <v>17</v>
      </c>
      <c r="B745" s="144" t="s">
        <v>18</v>
      </c>
      <c r="C745" s="144" t="s">
        <v>282</v>
      </c>
      <c r="D745" s="144" t="s">
        <v>1700</v>
      </c>
      <c r="E745" s="144" t="s">
        <v>20</v>
      </c>
      <c r="F745" s="144" t="s">
        <v>21</v>
      </c>
      <c r="G745" s="144" t="s">
        <v>22</v>
      </c>
      <c r="H745" s="144" t="s">
        <v>228</v>
      </c>
      <c r="I745" s="144" t="s">
        <v>24</v>
      </c>
      <c r="J745" s="145">
        <v>73.95</v>
      </c>
      <c r="K745" s="144" t="s">
        <v>919</v>
      </c>
      <c r="L745" s="144" t="s">
        <v>920</v>
      </c>
      <c r="M745" s="144" t="s">
        <v>921</v>
      </c>
      <c r="N745" s="144" t="s">
        <v>922</v>
      </c>
      <c r="O745" s="146">
        <v>44251</v>
      </c>
      <c r="P745" s="146">
        <v>44252</v>
      </c>
      <c r="Q745" s="144" t="s">
        <v>29</v>
      </c>
      <c r="R745" s="20" t="s">
        <v>4055</v>
      </c>
      <c r="S745" s="20" t="s">
        <v>7190</v>
      </c>
    </row>
    <row r="746" spans="1:19" hidden="1" x14ac:dyDescent="0.25">
      <c r="A746" s="144" t="s">
        <v>17</v>
      </c>
      <c r="B746" s="144" t="s">
        <v>18</v>
      </c>
      <c r="C746" s="144" t="s">
        <v>57</v>
      </c>
      <c r="D746" s="144" t="s">
        <v>1700</v>
      </c>
      <c r="E746" s="144" t="s">
        <v>20</v>
      </c>
      <c r="F746" s="144" t="s">
        <v>21</v>
      </c>
      <c r="G746" s="144" t="s">
        <v>22</v>
      </c>
      <c r="H746" s="144" t="s">
        <v>228</v>
      </c>
      <c r="I746" s="144" t="s">
        <v>24</v>
      </c>
      <c r="J746" s="145">
        <v>280.93</v>
      </c>
      <c r="K746" s="144" t="s">
        <v>1043</v>
      </c>
      <c r="L746" s="144" t="s">
        <v>26</v>
      </c>
      <c r="M746" s="144" t="s">
        <v>1044</v>
      </c>
      <c r="N746" s="144" t="s">
        <v>1045</v>
      </c>
      <c r="O746" s="146">
        <v>44438</v>
      </c>
      <c r="P746" s="146">
        <v>44439</v>
      </c>
      <c r="Q746" s="144" t="s">
        <v>29</v>
      </c>
      <c r="R746" s="20" t="s">
        <v>4055</v>
      </c>
      <c r="S746" s="20" t="s">
        <v>7190</v>
      </c>
    </row>
    <row r="747" spans="1:19" hidden="1" x14ac:dyDescent="0.25">
      <c r="A747" s="144" t="s">
        <v>17</v>
      </c>
      <c r="B747" s="144" t="s">
        <v>18</v>
      </c>
      <c r="C747" s="144" t="s">
        <v>57</v>
      </c>
      <c r="D747" s="144" t="s">
        <v>1700</v>
      </c>
      <c r="E747" s="144" t="s">
        <v>20</v>
      </c>
      <c r="F747" s="144" t="s">
        <v>21</v>
      </c>
      <c r="G747" s="144" t="s">
        <v>22</v>
      </c>
      <c r="H747" s="144" t="s">
        <v>228</v>
      </c>
      <c r="I747" s="144" t="s">
        <v>24</v>
      </c>
      <c r="J747" s="145">
        <v>310.08999999999997</v>
      </c>
      <c r="K747" s="144" t="s">
        <v>1046</v>
      </c>
      <c r="L747" s="144" t="s">
        <v>26</v>
      </c>
      <c r="M747" s="144" t="s">
        <v>1047</v>
      </c>
      <c r="N747" s="144" t="s">
        <v>1048</v>
      </c>
      <c r="O747" s="146">
        <v>44438</v>
      </c>
      <c r="P747" s="146">
        <v>44439</v>
      </c>
      <c r="Q747" s="144" t="s">
        <v>29</v>
      </c>
      <c r="R747" s="20" t="s">
        <v>4055</v>
      </c>
      <c r="S747" s="20" t="s">
        <v>7190</v>
      </c>
    </row>
    <row r="748" spans="1:19" hidden="1" x14ac:dyDescent="0.25">
      <c r="A748" s="144" t="s">
        <v>17</v>
      </c>
      <c r="B748" s="144" t="s">
        <v>18</v>
      </c>
      <c r="C748" s="144" t="s">
        <v>316</v>
      </c>
      <c r="D748" s="144" t="s">
        <v>1700</v>
      </c>
      <c r="E748" s="144" t="s">
        <v>20</v>
      </c>
      <c r="F748" s="144" t="s">
        <v>21</v>
      </c>
      <c r="G748" s="144" t="s">
        <v>22</v>
      </c>
      <c r="H748" s="144" t="s">
        <v>228</v>
      </c>
      <c r="I748" s="144" t="s">
        <v>24</v>
      </c>
      <c r="J748" s="145">
        <v>8130.02</v>
      </c>
      <c r="K748" s="144" t="s">
        <v>1121</v>
      </c>
      <c r="L748" s="144" t="s">
        <v>98</v>
      </c>
      <c r="M748" s="144" t="s">
        <v>1122</v>
      </c>
      <c r="N748" s="144" t="s">
        <v>1123</v>
      </c>
      <c r="O748" s="146">
        <v>44349</v>
      </c>
      <c r="P748" s="146">
        <v>44350</v>
      </c>
      <c r="Q748" s="144" t="s">
        <v>29</v>
      </c>
      <c r="R748" s="20" t="s">
        <v>4055</v>
      </c>
      <c r="S748" s="20" t="s">
        <v>7190</v>
      </c>
    </row>
    <row r="749" spans="1:19" hidden="1" x14ac:dyDescent="0.25">
      <c r="A749" s="144" t="s">
        <v>456</v>
      </c>
      <c r="B749" s="144" t="s">
        <v>20</v>
      </c>
      <c r="C749" s="144" t="s">
        <v>1397</v>
      </c>
      <c r="D749" s="144" t="s">
        <v>1700</v>
      </c>
      <c r="E749" s="144" t="s">
        <v>20</v>
      </c>
      <c r="F749" s="144" t="s">
        <v>21</v>
      </c>
      <c r="G749" s="144" t="s">
        <v>22</v>
      </c>
      <c r="H749" s="144" t="s">
        <v>228</v>
      </c>
      <c r="I749" s="144" t="s">
        <v>24</v>
      </c>
      <c r="J749" s="145">
        <v>8130.02</v>
      </c>
      <c r="K749" s="144" t="s">
        <v>1431</v>
      </c>
      <c r="L749" s="144" t="s">
        <v>24</v>
      </c>
      <c r="M749" s="144" t="s">
        <v>1122</v>
      </c>
      <c r="N749" s="144" t="s">
        <v>1397</v>
      </c>
      <c r="O749" s="146">
        <v>44347</v>
      </c>
      <c r="P749" s="146">
        <v>44351</v>
      </c>
      <c r="Q749" s="144" t="s">
        <v>29</v>
      </c>
      <c r="R749" s="20" t="s">
        <v>4055</v>
      </c>
      <c r="S749" s="20" t="s">
        <v>7190</v>
      </c>
    </row>
    <row r="750" spans="1:19" hidden="1" x14ac:dyDescent="0.25">
      <c r="A750" s="144" t="s">
        <v>456</v>
      </c>
      <c r="B750" s="144" t="s">
        <v>20</v>
      </c>
      <c r="C750" s="144" t="s">
        <v>1398</v>
      </c>
      <c r="D750" s="144" t="s">
        <v>1700</v>
      </c>
      <c r="E750" s="144" t="s">
        <v>20</v>
      </c>
      <c r="F750" s="144" t="s">
        <v>21</v>
      </c>
      <c r="G750" s="144" t="s">
        <v>22</v>
      </c>
      <c r="H750" s="144" t="s">
        <v>228</v>
      </c>
      <c r="I750" s="144" t="s">
        <v>24</v>
      </c>
      <c r="J750" s="145">
        <v>-8130.02</v>
      </c>
      <c r="K750" s="144" t="s">
        <v>1431</v>
      </c>
      <c r="L750" s="144" t="s">
        <v>24</v>
      </c>
      <c r="M750" s="144" t="s">
        <v>1122</v>
      </c>
      <c r="N750" s="144" t="s">
        <v>1397</v>
      </c>
      <c r="O750" s="146">
        <v>44377</v>
      </c>
      <c r="P750" s="146">
        <v>44351</v>
      </c>
      <c r="Q750" s="144" t="s">
        <v>29</v>
      </c>
      <c r="R750" s="20" t="s">
        <v>4055</v>
      </c>
      <c r="S750" s="20" t="s">
        <v>7190</v>
      </c>
    </row>
    <row r="751" spans="1:19" hidden="1" x14ac:dyDescent="0.25">
      <c r="A751" s="144" t="s">
        <v>456</v>
      </c>
      <c r="B751" s="144" t="s">
        <v>20</v>
      </c>
      <c r="C751" s="144" t="s">
        <v>1453</v>
      </c>
      <c r="D751" s="144" t="s">
        <v>1700</v>
      </c>
      <c r="E751" s="144" t="s">
        <v>20</v>
      </c>
      <c r="F751" s="144" t="s">
        <v>21</v>
      </c>
      <c r="G751" s="144" t="s">
        <v>22</v>
      </c>
      <c r="H751" s="144" t="s">
        <v>228</v>
      </c>
      <c r="I751" s="144" t="s">
        <v>24</v>
      </c>
      <c r="J751" s="145">
        <v>-2196</v>
      </c>
      <c r="K751" s="144" t="s">
        <v>1685</v>
      </c>
      <c r="L751" s="144" t="s">
        <v>24</v>
      </c>
      <c r="M751" s="144" t="s">
        <v>705</v>
      </c>
      <c r="N751" s="144" t="s">
        <v>1452</v>
      </c>
      <c r="O751" s="146">
        <v>44255</v>
      </c>
      <c r="P751" s="146">
        <v>44237</v>
      </c>
      <c r="Q751" s="144" t="s">
        <v>29</v>
      </c>
      <c r="R751" s="20" t="s">
        <v>4055</v>
      </c>
      <c r="S751" s="20" t="s">
        <v>7190</v>
      </c>
    </row>
    <row r="752" spans="1:19" hidden="1" x14ac:dyDescent="0.25">
      <c r="A752" s="144" t="s">
        <v>456</v>
      </c>
      <c r="B752" s="144" t="s">
        <v>20</v>
      </c>
      <c r="C752" s="144" t="s">
        <v>1452</v>
      </c>
      <c r="D752" s="144" t="s">
        <v>1700</v>
      </c>
      <c r="E752" s="144" t="s">
        <v>20</v>
      </c>
      <c r="F752" s="144" t="s">
        <v>21</v>
      </c>
      <c r="G752" s="144" t="s">
        <v>22</v>
      </c>
      <c r="H752" s="144" t="s">
        <v>228</v>
      </c>
      <c r="I752" s="144" t="s">
        <v>24</v>
      </c>
      <c r="J752" s="145">
        <v>2196</v>
      </c>
      <c r="K752" s="144" t="s">
        <v>1685</v>
      </c>
      <c r="L752" s="144" t="s">
        <v>24</v>
      </c>
      <c r="M752" s="144" t="s">
        <v>705</v>
      </c>
      <c r="N752" s="144" t="s">
        <v>1452</v>
      </c>
      <c r="O752" s="146">
        <v>44227</v>
      </c>
      <c r="P752" s="146">
        <v>44237</v>
      </c>
      <c r="Q752" s="144" t="s">
        <v>29</v>
      </c>
      <c r="R752" s="20" t="s">
        <v>4055</v>
      </c>
      <c r="S752" s="20" t="s">
        <v>7190</v>
      </c>
    </row>
    <row r="753" spans="1:19" hidden="1" x14ac:dyDescent="0.25">
      <c r="A753" s="144" t="s">
        <v>17</v>
      </c>
      <c r="B753" s="144" t="s">
        <v>18</v>
      </c>
      <c r="C753" s="144" t="s">
        <v>129</v>
      </c>
      <c r="D753" s="144" t="s">
        <v>1694</v>
      </c>
      <c r="E753" s="144" t="s">
        <v>20</v>
      </c>
      <c r="F753" s="144" t="s">
        <v>21</v>
      </c>
      <c r="G753" s="144" t="s">
        <v>22</v>
      </c>
      <c r="H753" s="144" t="s">
        <v>130</v>
      </c>
      <c r="I753" s="144" t="s">
        <v>24</v>
      </c>
      <c r="J753" s="145">
        <v>1902.7</v>
      </c>
      <c r="K753" s="144" t="s">
        <v>131</v>
      </c>
      <c r="L753" s="144" t="s">
        <v>132</v>
      </c>
      <c r="M753" s="144" t="s">
        <v>133</v>
      </c>
      <c r="N753" s="144" t="s">
        <v>134</v>
      </c>
      <c r="O753" s="146">
        <v>44341</v>
      </c>
      <c r="P753" s="146">
        <v>44342</v>
      </c>
      <c r="Q753" s="144" t="s">
        <v>29</v>
      </c>
      <c r="R753" s="20" t="s">
        <v>4055</v>
      </c>
      <c r="S753" s="20" t="s">
        <v>7190</v>
      </c>
    </row>
    <row r="754" spans="1:19" hidden="1" x14ac:dyDescent="0.25">
      <c r="A754" s="144" t="s">
        <v>17</v>
      </c>
      <c r="B754" s="144" t="s">
        <v>18</v>
      </c>
      <c r="C754" s="144" t="s">
        <v>135</v>
      </c>
      <c r="D754" s="144" t="s">
        <v>1694</v>
      </c>
      <c r="E754" s="144" t="s">
        <v>20</v>
      </c>
      <c r="F754" s="144" t="s">
        <v>21</v>
      </c>
      <c r="G754" s="144" t="s">
        <v>22</v>
      </c>
      <c r="H754" s="144" t="s">
        <v>130</v>
      </c>
      <c r="I754" s="144" t="s">
        <v>24</v>
      </c>
      <c r="J754" s="145">
        <v>-0.28000000000000003</v>
      </c>
      <c r="K754" s="144" t="s">
        <v>136</v>
      </c>
      <c r="L754" s="144" t="s">
        <v>137</v>
      </c>
      <c r="M754" s="144" t="s">
        <v>138</v>
      </c>
      <c r="N754" s="144" t="s">
        <v>139</v>
      </c>
      <c r="O754" s="146">
        <v>44487</v>
      </c>
      <c r="P754" s="146">
        <v>44488</v>
      </c>
      <c r="Q754" s="144" t="s">
        <v>29</v>
      </c>
      <c r="R754" s="20" t="s">
        <v>4055</v>
      </c>
      <c r="S754" s="20" t="s">
        <v>7190</v>
      </c>
    </row>
    <row r="755" spans="1:19" hidden="1" x14ac:dyDescent="0.25">
      <c r="A755" s="144" t="s">
        <v>17</v>
      </c>
      <c r="B755" s="144" t="s">
        <v>18</v>
      </c>
      <c r="C755" s="144" t="s">
        <v>135</v>
      </c>
      <c r="D755" s="144" t="s">
        <v>1694</v>
      </c>
      <c r="E755" s="144" t="s">
        <v>20</v>
      </c>
      <c r="F755" s="144" t="s">
        <v>21</v>
      </c>
      <c r="G755" s="144" t="s">
        <v>22</v>
      </c>
      <c r="H755" s="144" t="s">
        <v>130</v>
      </c>
      <c r="I755" s="144" t="s">
        <v>24</v>
      </c>
      <c r="J755" s="145">
        <v>29.7</v>
      </c>
      <c r="K755" s="144" t="s">
        <v>218</v>
      </c>
      <c r="L755" s="144" t="s">
        <v>137</v>
      </c>
      <c r="M755" s="144" t="s">
        <v>138</v>
      </c>
      <c r="N755" s="144" t="s">
        <v>139</v>
      </c>
      <c r="O755" s="146">
        <v>44487</v>
      </c>
      <c r="P755" s="146">
        <v>44488</v>
      </c>
      <c r="Q755" s="144" t="s">
        <v>29</v>
      </c>
      <c r="R755" s="20" t="s">
        <v>4055</v>
      </c>
      <c r="S755" s="20" t="s">
        <v>7190</v>
      </c>
    </row>
    <row r="756" spans="1:19" hidden="1" x14ac:dyDescent="0.25">
      <c r="A756" s="144" t="s">
        <v>17</v>
      </c>
      <c r="B756" s="144" t="s">
        <v>18</v>
      </c>
      <c r="C756" s="144" t="s">
        <v>125</v>
      </c>
      <c r="D756" s="144" t="s">
        <v>1694</v>
      </c>
      <c r="E756" s="144" t="s">
        <v>20</v>
      </c>
      <c r="F756" s="144" t="s">
        <v>21</v>
      </c>
      <c r="G756" s="144" t="s">
        <v>22</v>
      </c>
      <c r="H756" s="144" t="s">
        <v>130</v>
      </c>
      <c r="I756" s="144" t="s">
        <v>24</v>
      </c>
      <c r="J756" s="145">
        <v>1847.48</v>
      </c>
      <c r="K756" s="144" t="s">
        <v>225</v>
      </c>
      <c r="L756" s="144" t="s">
        <v>58</v>
      </c>
      <c r="M756" s="144" t="s">
        <v>226</v>
      </c>
      <c r="N756" s="144" t="s">
        <v>227</v>
      </c>
      <c r="O756" s="146">
        <v>44488</v>
      </c>
      <c r="P756" s="146">
        <v>44489</v>
      </c>
      <c r="Q756" s="144" t="s">
        <v>29</v>
      </c>
      <c r="R756" s="20" t="s">
        <v>4055</v>
      </c>
      <c r="S756" s="20" t="s">
        <v>7190</v>
      </c>
    </row>
    <row r="757" spans="1:19" hidden="1" x14ac:dyDescent="0.25">
      <c r="A757" s="144" t="s">
        <v>17</v>
      </c>
      <c r="B757" s="144" t="s">
        <v>18</v>
      </c>
      <c r="C757" s="144" t="s">
        <v>350</v>
      </c>
      <c r="D757" s="144" t="s">
        <v>1694</v>
      </c>
      <c r="E757" s="144" t="s">
        <v>20</v>
      </c>
      <c r="F757" s="144" t="s">
        <v>21</v>
      </c>
      <c r="G757" s="144" t="s">
        <v>22</v>
      </c>
      <c r="H757" s="144" t="s">
        <v>130</v>
      </c>
      <c r="I757" s="144" t="s">
        <v>24</v>
      </c>
      <c r="J757" s="145">
        <v>1686.83</v>
      </c>
      <c r="K757" s="144" t="s">
        <v>357</v>
      </c>
      <c r="L757" s="144" t="s">
        <v>58</v>
      </c>
      <c r="M757" s="144" t="s">
        <v>358</v>
      </c>
      <c r="N757" s="144" t="s">
        <v>359</v>
      </c>
      <c r="O757" s="146">
        <v>44495</v>
      </c>
      <c r="P757" s="146">
        <v>44496</v>
      </c>
      <c r="Q757" s="144" t="s">
        <v>29</v>
      </c>
      <c r="R757" s="20" t="s">
        <v>4055</v>
      </c>
      <c r="S757" s="20" t="s">
        <v>7190</v>
      </c>
    </row>
    <row r="758" spans="1:19" hidden="1" x14ac:dyDescent="0.25">
      <c r="A758" s="144" t="s">
        <v>17</v>
      </c>
      <c r="B758" s="144" t="s">
        <v>18</v>
      </c>
      <c r="C758" s="144" t="s">
        <v>125</v>
      </c>
      <c r="D758" s="144" t="s">
        <v>1694</v>
      </c>
      <c r="E758" s="144" t="s">
        <v>20</v>
      </c>
      <c r="F758" s="144" t="s">
        <v>21</v>
      </c>
      <c r="G758" s="144" t="s">
        <v>22</v>
      </c>
      <c r="H758" s="144" t="s">
        <v>130</v>
      </c>
      <c r="I758" s="144" t="s">
        <v>24</v>
      </c>
      <c r="J758" s="145">
        <v>2065.5</v>
      </c>
      <c r="K758" s="144" t="s">
        <v>357</v>
      </c>
      <c r="L758" s="144" t="s">
        <v>58</v>
      </c>
      <c r="M758" s="144" t="s">
        <v>391</v>
      </c>
      <c r="N758" s="144" t="s">
        <v>392</v>
      </c>
      <c r="O758" s="146">
        <v>44488</v>
      </c>
      <c r="P758" s="146">
        <v>44489</v>
      </c>
      <c r="Q758" s="144" t="s">
        <v>29</v>
      </c>
      <c r="R758" s="20" t="s">
        <v>4055</v>
      </c>
      <c r="S758" s="20" t="s">
        <v>7190</v>
      </c>
    </row>
    <row r="759" spans="1:19" hidden="1" x14ac:dyDescent="0.25">
      <c r="A759" s="144" t="s">
        <v>17</v>
      </c>
      <c r="B759" s="144" t="s">
        <v>18</v>
      </c>
      <c r="C759" s="144" t="s">
        <v>336</v>
      </c>
      <c r="D759" s="144" t="s">
        <v>1694</v>
      </c>
      <c r="E759" s="144" t="s">
        <v>20</v>
      </c>
      <c r="F759" s="144" t="s">
        <v>21</v>
      </c>
      <c r="G759" s="144" t="s">
        <v>22</v>
      </c>
      <c r="H759" s="144" t="s">
        <v>130</v>
      </c>
      <c r="I759" s="144" t="s">
        <v>24</v>
      </c>
      <c r="J759" s="145">
        <v>1902.7</v>
      </c>
      <c r="K759" s="144" t="s">
        <v>400</v>
      </c>
      <c r="L759" s="144" t="s">
        <v>132</v>
      </c>
      <c r="M759" s="144" t="s">
        <v>401</v>
      </c>
      <c r="N759" s="144" t="s">
        <v>402</v>
      </c>
      <c r="O759" s="146">
        <v>44411</v>
      </c>
      <c r="P759" s="146">
        <v>44412</v>
      </c>
      <c r="Q759" s="144" t="s">
        <v>29</v>
      </c>
      <c r="R759" s="20" t="s">
        <v>4055</v>
      </c>
      <c r="S759" s="20" t="s">
        <v>7190</v>
      </c>
    </row>
    <row r="760" spans="1:19" hidden="1" x14ac:dyDescent="0.25">
      <c r="A760" s="144" t="s">
        <v>17</v>
      </c>
      <c r="B760" s="144" t="s">
        <v>18</v>
      </c>
      <c r="C760" s="144" t="s">
        <v>274</v>
      </c>
      <c r="D760" s="144" t="s">
        <v>1694</v>
      </c>
      <c r="E760" s="144" t="s">
        <v>20</v>
      </c>
      <c r="F760" s="144" t="s">
        <v>21</v>
      </c>
      <c r="G760" s="144" t="s">
        <v>22</v>
      </c>
      <c r="H760" s="144" t="s">
        <v>130</v>
      </c>
      <c r="I760" s="144" t="s">
        <v>24</v>
      </c>
      <c r="J760" s="145">
        <v>179</v>
      </c>
      <c r="K760" s="144" t="s">
        <v>490</v>
      </c>
      <c r="L760" s="144" t="s">
        <v>33</v>
      </c>
      <c r="M760" s="144" t="s">
        <v>491</v>
      </c>
      <c r="N760" s="144" t="s">
        <v>492</v>
      </c>
      <c r="O760" s="146">
        <v>44410</v>
      </c>
      <c r="P760" s="146">
        <v>44411</v>
      </c>
      <c r="Q760" s="144" t="s">
        <v>29</v>
      </c>
      <c r="R760" s="20" t="s">
        <v>4055</v>
      </c>
      <c r="S760" s="20" t="s">
        <v>7190</v>
      </c>
    </row>
    <row r="761" spans="1:19" hidden="1" x14ac:dyDescent="0.25">
      <c r="A761" s="144" t="s">
        <v>17</v>
      </c>
      <c r="B761" s="144" t="s">
        <v>18</v>
      </c>
      <c r="C761" s="144" t="s">
        <v>299</v>
      </c>
      <c r="D761" s="144" t="s">
        <v>1694</v>
      </c>
      <c r="E761" s="144" t="s">
        <v>20</v>
      </c>
      <c r="F761" s="144" t="s">
        <v>21</v>
      </c>
      <c r="G761" s="144" t="s">
        <v>22</v>
      </c>
      <c r="H761" s="144" t="s">
        <v>130</v>
      </c>
      <c r="I761" s="144" t="s">
        <v>24</v>
      </c>
      <c r="J761" s="145">
        <v>66.209999999999994</v>
      </c>
      <c r="K761" s="144" t="s">
        <v>645</v>
      </c>
      <c r="L761" s="144" t="s">
        <v>137</v>
      </c>
      <c r="M761" s="144" t="s">
        <v>646</v>
      </c>
      <c r="N761" s="144" t="s">
        <v>647</v>
      </c>
      <c r="O761" s="146">
        <v>44371</v>
      </c>
      <c r="P761" s="146">
        <v>44372</v>
      </c>
      <c r="Q761" s="144" t="s">
        <v>29</v>
      </c>
      <c r="R761" s="20" t="s">
        <v>4055</v>
      </c>
      <c r="S761" s="20" t="s">
        <v>7190</v>
      </c>
    </row>
    <row r="762" spans="1:19" hidden="1" x14ac:dyDescent="0.25">
      <c r="A762" s="144" t="s">
        <v>17</v>
      </c>
      <c r="B762" s="144" t="s">
        <v>18</v>
      </c>
      <c r="C762" s="144" t="s">
        <v>57</v>
      </c>
      <c r="D762" s="144" t="s">
        <v>1694</v>
      </c>
      <c r="E762" s="144" t="s">
        <v>20</v>
      </c>
      <c r="F762" s="144" t="s">
        <v>21</v>
      </c>
      <c r="G762" s="144" t="s">
        <v>22</v>
      </c>
      <c r="H762" s="144" t="s">
        <v>130</v>
      </c>
      <c r="I762" s="144" t="s">
        <v>24</v>
      </c>
      <c r="J762" s="145">
        <v>1522.16</v>
      </c>
      <c r="K762" s="144" t="s">
        <v>665</v>
      </c>
      <c r="L762" s="144" t="s">
        <v>132</v>
      </c>
      <c r="M762" s="144" t="s">
        <v>666</v>
      </c>
      <c r="N762" s="144" t="s">
        <v>667</v>
      </c>
      <c r="O762" s="146">
        <v>44438</v>
      </c>
      <c r="P762" s="146">
        <v>44439</v>
      </c>
      <c r="Q762" s="144" t="s">
        <v>29</v>
      </c>
      <c r="R762" s="20" t="s">
        <v>4055</v>
      </c>
      <c r="S762" s="20" t="s">
        <v>7190</v>
      </c>
    </row>
    <row r="763" spans="1:19" hidden="1" x14ac:dyDescent="0.25">
      <c r="A763" s="144" t="s">
        <v>17</v>
      </c>
      <c r="B763" s="144" t="s">
        <v>18</v>
      </c>
      <c r="C763" s="144" t="s">
        <v>377</v>
      </c>
      <c r="D763" s="144" t="s">
        <v>1694</v>
      </c>
      <c r="E763" s="144" t="s">
        <v>20</v>
      </c>
      <c r="F763" s="144" t="s">
        <v>21</v>
      </c>
      <c r="G763" s="144" t="s">
        <v>22</v>
      </c>
      <c r="H763" s="144" t="s">
        <v>130</v>
      </c>
      <c r="I763" s="144" t="s">
        <v>24</v>
      </c>
      <c r="J763" s="145">
        <v>373.35</v>
      </c>
      <c r="K763" s="144" t="s">
        <v>771</v>
      </c>
      <c r="L763" s="144" t="s">
        <v>33</v>
      </c>
      <c r="M763" s="144" t="s">
        <v>772</v>
      </c>
      <c r="N763" s="144" t="s">
        <v>773</v>
      </c>
      <c r="O763" s="146">
        <v>44476</v>
      </c>
      <c r="P763" s="146">
        <v>44477</v>
      </c>
      <c r="Q763" s="144" t="s">
        <v>29</v>
      </c>
      <c r="R763" s="20" t="s">
        <v>4055</v>
      </c>
      <c r="S763" s="20" t="s">
        <v>7190</v>
      </c>
    </row>
    <row r="764" spans="1:19" hidden="1" x14ac:dyDescent="0.25">
      <c r="A764" s="144" t="s">
        <v>17</v>
      </c>
      <c r="B764" s="144" t="s">
        <v>18</v>
      </c>
      <c r="C764" s="144" t="s">
        <v>453</v>
      </c>
      <c r="D764" s="144" t="s">
        <v>1694</v>
      </c>
      <c r="E764" s="144" t="s">
        <v>20</v>
      </c>
      <c r="F764" s="144" t="s">
        <v>21</v>
      </c>
      <c r="G764" s="144" t="s">
        <v>22</v>
      </c>
      <c r="H764" s="144" t="s">
        <v>130</v>
      </c>
      <c r="I764" s="144" t="s">
        <v>24</v>
      </c>
      <c r="J764" s="145">
        <v>1522.16</v>
      </c>
      <c r="K764" s="144" t="s">
        <v>665</v>
      </c>
      <c r="L764" s="144" t="s">
        <v>132</v>
      </c>
      <c r="M764" s="144" t="s">
        <v>853</v>
      </c>
      <c r="N764" s="144" t="s">
        <v>854</v>
      </c>
      <c r="O764" s="146">
        <v>44417</v>
      </c>
      <c r="P764" s="146">
        <v>44418</v>
      </c>
      <c r="Q764" s="144" t="s">
        <v>29</v>
      </c>
      <c r="R764" s="20" t="s">
        <v>4055</v>
      </c>
      <c r="S764" s="20" t="s">
        <v>7190</v>
      </c>
    </row>
    <row r="765" spans="1:19" hidden="1" x14ac:dyDescent="0.25">
      <c r="A765" s="144" t="s">
        <v>17</v>
      </c>
      <c r="B765" s="144" t="s">
        <v>18</v>
      </c>
      <c r="C765" s="144" t="s">
        <v>336</v>
      </c>
      <c r="D765" s="144" t="s">
        <v>1694</v>
      </c>
      <c r="E765" s="144" t="s">
        <v>20</v>
      </c>
      <c r="F765" s="144" t="s">
        <v>21</v>
      </c>
      <c r="G765" s="144" t="s">
        <v>22</v>
      </c>
      <c r="H765" s="144" t="s">
        <v>130</v>
      </c>
      <c r="I765" s="144" t="s">
        <v>24</v>
      </c>
      <c r="J765" s="145">
        <v>1539.38</v>
      </c>
      <c r="K765" s="144" t="s">
        <v>1037</v>
      </c>
      <c r="L765" s="144" t="s">
        <v>83</v>
      </c>
      <c r="M765" s="144" t="s">
        <v>1038</v>
      </c>
      <c r="N765" s="144" t="s">
        <v>1039</v>
      </c>
      <c r="O765" s="146">
        <v>44411</v>
      </c>
      <c r="P765" s="146">
        <v>44412</v>
      </c>
      <c r="Q765" s="144" t="s">
        <v>29</v>
      </c>
      <c r="R765" s="20" t="s">
        <v>4055</v>
      </c>
      <c r="S765" s="20" t="s">
        <v>7190</v>
      </c>
    </row>
    <row r="766" spans="1:19" hidden="1" x14ac:dyDescent="0.25">
      <c r="A766" s="144" t="s">
        <v>17</v>
      </c>
      <c r="B766" s="144" t="s">
        <v>18</v>
      </c>
      <c r="C766" s="144" t="s">
        <v>878</v>
      </c>
      <c r="D766" s="144" t="s">
        <v>1694</v>
      </c>
      <c r="E766" s="144" t="s">
        <v>20</v>
      </c>
      <c r="F766" s="144" t="s">
        <v>21</v>
      </c>
      <c r="G766" s="144" t="s">
        <v>22</v>
      </c>
      <c r="H766" s="144" t="s">
        <v>130</v>
      </c>
      <c r="I766" s="144" t="s">
        <v>24</v>
      </c>
      <c r="J766" s="145">
        <v>1522.16</v>
      </c>
      <c r="K766" s="144" t="s">
        <v>665</v>
      </c>
      <c r="L766" s="144" t="s">
        <v>132</v>
      </c>
      <c r="M766" s="144" t="s">
        <v>1067</v>
      </c>
      <c r="N766" s="144" t="s">
        <v>1068</v>
      </c>
      <c r="O766" s="146">
        <v>44491</v>
      </c>
      <c r="P766" s="146">
        <v>44492</v>
      </c>
      <c r="Q766" s="144" t="s">
        <v>29</v>
      </c>
      <c r="R766" s="20" t="s">
        <v>4055</v>
      </c>
      <c r="S766" s="20" t="s">
        <v>7190</v>
      </c>
    </row>
    <row r="767" spans="1:19" hidden="1" x14ac:dyDescent="0.25">
      <c r="A767" s="144" t="s">
        <v>17</v>
      </c>
      <c r="B767" s="144" t="s">
        <v>18</v>
      </c>
      <c r="C767" s="144" t="s">
        <v>356</v>
      </c>
      <c r="D767" s="144" t="s">
        <v>1694</v>
      </c>
      <c r="E767" s="144" t="s">
        <v>20</v>
      </c>
      <c r="F767" s="144" t="s">
        <v>21</v>
      </c>
      <c r="G767" s="144" t="s">
        <v>22</v>
      </c>
      <c r="H767" s="144" t="s">
        <v>130</v>
      </c>
      <c r="I767" s="144" t="s">
        <v>24</v>
      </c>
      <c r="J767" s="145">
        <v>373.35</v>
      </c>
      <c r="K767" s="144" t="s">
        <v>1104</v>
      </c>
      <c r="L767" s="144" t="s">
        <v>33</v>
      </c>
      <c r="M767" s="144" t="s">
        <v>1105</v>
      </c>
      <c r="N767" s="144" t="s">
        <v>1106</v>
      </c>
      <c r="O767" s="146">
        <v>44447</v>
      </c>
      <c r="P767" s="146">
        <v>44448</v>
      </c>
      <c r="Q767" s="144" t="s">
        <v>29</v>
      </c>
      <c r="R767" s="20" t="s">
        <v>4055</v>
      </c>
      <c r="S767" s="20" t="s">
        <v>7190</v>
      </c>
    </row>
    <row r="768" spans="1:19" hidden="1" x14ac:dyDescent="0.25">
      <c r="A768" s="144" t="s">
        <v>17</v>
      </c>
      <c r="B768" s="144" t="s">
        <v>18</v>
      </c>
      <c r="C768" s="144" t="s">
        <v>376</v>
      </c>
      <c r="D768" s="144" t="s">
        <v>1694</v>
      </c>
      <c r="E768" s="144" t="s">
        <v>20</v>
      </c>
      <c r="F768" s="144" t="s">
        <v>21</v>
      </c>
      <c r="G768" s="144" t="s">
        <v>22</v>
      </c>
      <c r="H768" s="144" t="s">
        <v>130</v>
      </c>
      <c r="I768" s="144" t="s">
        <v>24</v>
      </c>
      <c r="J768" s="145">
        <v>373.35</v>
      </c>
      <c r="K768" s="144" t="s">
        <v>490</v>
      </c>
      <c r="L768" s="144" t="s">
        <v>33</v>
      </c>
      <c r="M768" s="144" t="s">
        <v>1165</v>
      </c>
      <c r="N768" s="144" t="s">
        <v>1166</v>
      </c>
      <c r="O768" s="146">
        <v>44421</v>
      </c>
      <c r="P768" s="146">
        <v>44424</v>
      </c>
      <c r="Q768" s="144" t="s">
        <v>29</v>
      </c>
      <c r="R768" s="20" t="s">
        <v>4055</v>
      </c>
      <c r="S768" s="20" t="s">
        <v>7190</v>
      </c>
    </row>
    <row r="769" spans="1:19" hidden="1" x14ac:dyDescent="0.25">
      <c r="A769" s="144" t="s">
        <v>17</v>
      </c>
      <c r="B769" s="144" t="s">
        <v>18</v>
      </c>
      <c r="C769" s="144" t="s">
        <v>274</v>
      </c>
      <c r="D769" s="144" t="s">
        <v>1694</v>
      </c>
      <c r="E769" s="144" t="s">
        <v>20</v>
      </c>
      <c r="F769" s="144" t="s">
        <v>21</v>
      </c>
      <c r="G769" s="144" t="s">
        <v>22</v>
      </c>
      <c r="H769" s="144" t="s">
        <v>130</v>
      </c>
      <c r="I769" s="144" t="s">
        <v>24</v>
      </c>
      <c r="J769" s="145">
        <v>373.36</v>
      </c>
      <c r="K769" s="144" t="s">
        <v>490</v>
      </c>
      <c r="L769" s="144" t="s">
        <v>33</v>
      </c>
      <c r="M769" s="144" t="s">
        <v>1172</v>
      </c>
      <c r="N769" s="144" t="s">
        <v>1173</v>
      </c>
      <c r="O769" s="146">
        <v>44410</v>
      </c>
      <c r="P769" s="146">
        <v>44411</v>
      </c>
      <c r="Q769" s="144" t="s">
        <v>29</v>
      </c>
      <c r="R769" s="20" t="s">
        <v>4055</v>
      </c>
      <c r="S769" s="20" t="s">
        <v>7190</v>
      </c>
    </row>
    <row r="770" spans="1:19" hidden="1" x14ac:dyDescent="0.25">
      <c r="A770" s="144" t="s">
        <v>17</v>
      </c>
      <c r="B770" s="144" t="s">
        <v>18</v>
      </c>
      <c r="C770" s="144" t="s">
        <v>1179</v>
      </c>
      <c r="D770" s="144" t="s">
        <v>1694</v>
      </c>
      <c r="E770" s="144" t="s">
        <v>20</v>
      </c>
      <c r="F770" s="144" t="s">
        <v>21</v>
      </c>
      <c r="G770" s="144" t="s">
        <v>22</v>
      </c>
      <c r="H770" s="144" t="s">
        <v>130</v>
      </c>
      <c r="I770" s="144" t="s">
        <v>24</v>
      </c>
      <c r="J770" s="145">
        <v>1522.16</v>
      </c>
      <c r="K770" s="144" t="s">
        <v>665</v>
      </c>
      <c r="L770" s="144" t="s">
        <v>132</v>
      </c>
      <c r="M770" s="144" t="s">
        <v>1180</v>
      </c>
      <c r="N770" s="144" t="s">
        <v>1181</v>
      </c>
      <c r="O770" s="146">
        <v>44463</v>
      </c>
      <c r="P770" s="146">
        <v>44466</v>
      </c>
      <c r="Q770" s="144" t="s">
        <v>29</v>
      </c>
      <c r="R770" s="20" t="s">
        <v>4055</v>
      </c>
      <c r="S770" s="20" t="s">
        <v>7190</v>
      </c>
    </row>
    <row r="771" spans="1:19" hidden="1" x14ac:dyDescent="0.25">
      <c r="A771" s="144" t="s">
        <v>456</v>
      </c>
      <c r="B771" s="144" t="s">
        <v>20</v>
      </c>
      <c r="C771" s="144" t="s">
        <v>802</v>
      </c>
      <c r="D771" s="144" t="s">
        <v>1694</v>
      </c>
      <c r="E771" s="144" t="s">
        <v>20</v>
      </c>
      <c r="F771" s="144" t="s">
        <v>21</v>
      </c>
      <c r="G771" s="144" t="s">
        <v>22</v>
      </c>
      <c r="H771" s="144" t="s">
        <v>130</v>
      </c>
      <c r="I771" s="144" t="s">
        <v>24</v>
      </c>
      <c r="J771" s="145">
        <v>-373.35</v>
      </c>
      <c r="K771" s="144" t="s">
        <v>1490</v>
      </c>
      <c r="L771" s="144" t="s">
        <v>24</v>
      </c>
      <c r="M771" s="144" t="s">
        <v>772</v>
      </c>
      <c r="N771" s="144" t="s">
        <v>805</v>
      </c>
      <c r="O771" s="146">
        <v>44500</v>
      </c>
      <c r="P771" s="146">
        <v>44475</v>
      </c>
      <c r="Q771" s="144" t="s">
        <v>29</v>
      </c>
      <c r="R771" s="20" t="s">
        <v>4055</v>
      </c>
      <c r="S771" s="20" t="s">
        <v>7190</v>
      </c>
    </row>
    <row r="772" spans="1:19" hidden="1" x14ac:dyDescent="0.25">
      <c r="A772" s="144" t="s">
        <v>456</v>
      </c>
      <c r="B772" s="144" t="s">
        <v>20</v>
      </c>
      <c r="C772" s="144" t="s">
        <v>805</v>
      </c>
      <c r="D772" s="144" t="s">
        <v>1694</v>
      </c>
      <c r="E772" s="144" t="s">
        <v>20</v>
      </c>
      <c r="F772" s="144" t="s">
        <v>21</v>
      </c>
      <c r="G772" s="144" t="s">
        <v>22</v>
      </c>
      <c r="H772" s="144" t="s">
        <v>130</v>
      </c>
      <c r="I772" s="144" t="s">
        <v>24</v>
      </c>
      <c r="J772" s="145">
        <v>373.35</v>
      </c>
      <c r="K772" s="144" t="s">
        <v>1490</v>
      </c>
      <c r="L772" s="144" t="s">
        <v>24</v>
      </c>
      <c r="M772" s="144" t="s">
        <v>772</v>
      </c>
      <c r="N772" s="144" t="s">
        <v>805</v>
      </c>
      <c r="O772" s="146">
        <v>44469</v>
      </c>
      <c r="P772" s="146">
        <v>44475</v>
      </c>
      <c r="Q772" s="144" t="s">
        <v>29</v>
      </c>
      <c r="R772" s="20" t="s">
        <v>4055</v>
      </c>
      <c r="S772" s="20" t="s">
        <v>7190</v>
      </c>
    </row>
    <row r="773" spans="1:19" hidden="1" x14ac:dyDescent="0.25">
      <c r="A773" s="144" t="s">
        <v>456</v>
      </c>
      <c r="B773" s="144" t="s">
        <v>20</v>
      </c>
      <c r="C773" s="144" t="s">
        <v>1489</v>
      </c>
      <c r="D773" s="144" t="s">
        <v>1694</v>
      </c>
      <c r="E773" s="144" t="s">
        <v>20</v>
      </c>
      <c r="F773" s="144" t="s">
        <v>21</v>
      </c>
      <c r="G773" s="144" t="s">
        <v>22</v>
      </c>
      <c r="H773" s="144" t="s">
        <v>130</v>
      </c>
      <c r="I773" s="144" t="s">
        <v>24</v>
      </c>
      <c r="J773" s="145">
        <v>1522.16</v>
      </c>
      <c r="K773" s="144" t="s">
        <v>1515</v>
      </c>
      <c r="L773" s="144" t="s">
        <v>24</v>
      </c>
      <c r="M773" s="144" t="s">
        <v>853</v>
      </c>
      <c r="N773" s="144" t="s">
        <v>1489</v>
      </c>
      <c r="O773" s="146">
        <v>44408</v>
      </c>
      <c r="P773" s="146">
        <v>44417</v>
      </c>
      <c r="Q773" s="144" t="s">
        <v>29</v>
      </c>
      <c r="R773" s="20" t="s">
        <v>4055</v>
      </c>
      <c r="S773" s="20" t="s">
        <v>7190</v>
      </c>
    </row>
    <row r="774" spans="1:19" hidden="1" x14ac:dyDescent="0.25">
      <c r="A774" s="144" t="s">
        <v>456</v>
      </c>
      <c r="B774" s="144" t="s">
        <v>20</v>
      </c>
      <c r="C774" s="144" t="s">
        <v>1491</v>
      </c>
      <c r="D774" s="144" t="s">
        <v>1694</v>
      </c>
      <c r="E774" s="144" t="s">
        <v>20</v>
      </c>
      <c r="F774" s="144" t="s">
        <v>21</v>
      </c>
      <c r="G774" s="144" t="s">
        <v>22</v>
      </c>
      <c r="H774" s="144" t="s">
        <v>130</v>
      </c>
      <c r="I774" s="144" t="s">
        <v>24</v>
      </c>
      <c r="J774" s="145">
        <v>-1522.16</v>
      </c>
      <c r="K774" s="144" t="s">
        <v>1515</v>
      </c>
      <c r="L774" s="144" t="s">
        <v>24</v>
      </c>
      <c r="M774" s="144" t="s">
        <v>853</v>
      </c>
      <c r="N774" s="144" t="s">
        <v>1489</v>
      </c>
      <c r="O774" s="146">
        <v>44439</v>
      </c>
      <c r="P774" s="146">
        <v>44417</v>
      </c>
      <c r="Q774" s="144" t="s">
        <v>29</v>
      </c>
      <c r="R774" s="20" t="s">
        <v>4055</v>
      </c>
      <c r="S774" s="20" t="s">
        <v>7190</v>
      </c>
    </row>
    <row r="775" spans="1:19" hidden="1" x14ac:dyDescent="0.25">
      <c r="A775" s="144" t="s">
        <v>456</v>
      </c>
      <c r="B775" s="144" t="s">
        <v>20</v>
      </c>
      <c r="C775" s="144" t="s">
        <v>802</v>
      </c>
      <c r="D775" s="144" t="s">
        <v>1694</v>
      </c>
      <c r="E775" s="144" t="s">
        <v>20</v>
      </c>
      <c r="F775" s="144" t="s">
        <v>21</v>
      </c>
      <c r="G775" s="144" t="s">
        <v>22</v>
      </c>
      <c r="H775" s="144" t="s">
        <v>130</v>
      </c>
      <c r="I775" s="144" t="s">
        <v>24</v>
      </c>
      <c r="J775" s="145">
        <v>-1904.85</v>
      </c>
      <c r="K775" s="144" t="s">
        <v>941</v>
      </c>
      <c r="L775" s="144" t="s">
        <v>24</v>
      </c>
      <c r="M775" s="144" t="s">
        <v>1591</v>
      </c>
      <c r="N775" s="144" t="s">
        <v>805</v>
      </c>
      <c r="O775" s="146">
        <v>44500</v>
      </c>
      <c r="P775" s="146">
        <v>44475</v>
      </c>
      <c r="Q775" s="144" t="s">
        <v>29</v>
      </c>
      <c r="R775" s="20" t="s">
        <v>4055</v>
      </c>
      <c r="S775" s="20" t="s">
        <v>7190</v>
      </c>
    </row>
    <row r="776" spans="1:19" hidden="1" x14ac:dyDescent="0.25">
      <c r="A776" s="144" t="s">
        <v>456</v>
      </c>
      <c r="B776" s="144" t="s">
        <v>20</v>
      </c>
      <c r="C776" s="144" t="s">
        <v>805</v>
      </c>
      <c r="D776" s="144" t="s">
        <v>1694</v>
      </c>
      <c r="E776" s="144" t="s">
        <v>20</v>
      </c>
      <c r="F776" s="144" t="s">
        <v>21</v>
      </c>
      <c r="G776" s="144" t="s">
        <v>22</v>
      </c>
      <c r="H776" s="144" t="s">
        <v>130</v>
      </c>
      <c r="I776" s="144" t="s">
        <v>24</v>
      </c>
      <c r="J776" s="145">
        <v>1904.85</v>
      </c>
      <c r="K776" s="144" t="s">
        <v>941</v>
      </c>
      <c r="L776" s="144" t="s">
        <v>24</v>
      </c>
      <c r="M776" s="144" t="s">
        <v>1591</v>
      </c>
      <c r="N776" s="144" t="s">
        <v>805</v>
      </c>
      <c r="O776" s="146">
        <v>44469</v>
      </c>
      <c r="P776" s="146">
        <v>44475</v>
      </c>
      <c r="Q776" s="144" t="s">
        <v>29</v>
      </c>
      <c r="R776" s="20" t="s">
        <v>4055</v>
      </c>
      <c r="S776" s="20" t="s">
        <v>7190</v>
      </c>
    </row>
    <row r="777" spans="1:19" hidden="1" x14ac:dyDescent="0.25">
      <c r="A777" s="144" t="s">
        <v>456</v>
      </c>
      <c r="B777" s="144" t="s">
        <v>20</v>
      </c>
      <c r="C777" s="144" t="s">
        <v>1367</v>
      </c>
      <c r="D777" s="144" t="s">
        <v>1694</v>
      </c>
      <c r="E777" s="144" t="s">
        <v>20</v>
      </c>
      <c r="F777" s="144" t="s">
        <v>21</v>
      </c>
      <c r="G777" s="144" t="s">
        <v>22</v>
      </c>
      <c r="H777" s="144" t="s">
        <v>130</v>
      </c>
      <c r="I777" s="144" t="s">
        <v>24</v>
      </c>
      <c r="J777" s="145">
        <v>-373.35</v>
      </c>
      <c r="K777" s="144" t="s">
        <v>1490</v>
      </c>
      <c r="L777" s="144" t="s">
        <v>24</v>
      </c>
      <c r="M777" s="144" t="s">
        <v>1105</v>
      </c>
      <c r="N777" s="144" t="s">
        <v>1366</v>
      </c>
      <c r="O777" s="146">
        <v>44469</v>
      </c>
      <c r="P777" s="146">
        <v>44447</v>
      </c>
      <c r="Q777" s="144" t="s">
        <v>29</v>
      </c>
      <c r="R777" s="20" t="s">
        <v>4055</v>
      </c>
      <c r="S777" s="20" t="s">
        <v>7190</v>
      </c>
    </row>
    <row r="778" spans="1:19" hidden="1" x14ac:dyDescent="0.25">
      <c r="A778" s="144" t="s">
        <v>456</v>
      </c>
      <c r="B778" s="144" t="s">
        <v>20</v>
      </c>
      <c r="C778" s="144" t="s">
        <v>1366</v>
      </c>
      <c r="D778" s="144" t="s">
        <v>1694</v>
      </c>
      <c r="E778" s="144" t="s">
        <v>20</v>
      </c>
      <c r="F778" s="144" t="s">
        <v>21</v>
      </c>
      <c r="G778" s="144" t="s">
        <v>22</v>
      </c>
      <c r="H778" s="144" t="s">
        <v>130</v>
      </c>
      <c r="I778" s="144" t="s">
        <v>24</v>
      </c>
      <c r="J778" s="145">
        <v>373.35</v>
      </c>
      <c r="K778" s="144" t="s">
        <v>1490</v>
      </c>
      <c r="L778" s="144" t="s">
        <v>24</v>
      </c>
      <c r="M778" s="144" t="s">
        <v>1105</v>
      </c>
      <c r="N778" s="144" t="s">
        <v>1366</v>
      </c>
      <c r="O778" s="146">
        <v>44439</v>
      </c>
      <c r="P778" s="146">
        <v>44447</v>
      </c>
      <c r="Q778" s="144" t="s">
        <v>29</v>
      </c>
      <c r="R778" s="20" t="s">
        <v>4055</v>
      </c>
      <c r="S778" s="20" t="s">
        <v>7190</v>
      </c>
    </row>
    <row r="779" spans="1:19" hidden="1" x14ac:dyDescent="0.25">
      <c r="A779" s="144" t="s">
        <v>456</v>
      </c>
      <c r="B779" s="144" t="s">
        <v>20</v>
      </c>
      <c r="C779" s="144" t="s">
        <v>1305</v>
      </c>
      <c r="D779" s="144" t="s">
        <v>1694</v>
      </c>
      <c r="E779" s="144" t="s">
        <v>20</v>
      </c>
      <c r="F779" s="144" t="s">
        <v>21</v>
      </c>
      <c r="G779" s="144" t="s">
        <v>22</v>
      </c>
      <c r="H779" s="144" t="s">
        <v>130</v>
      </c>
      <c r="I779" s="144" t="s">
        <v>24</v>
      </c>
      <c r="J779" s="145">
        <v>1539.38</v>
      </c>
      <c r="K779" s="144" t="s">
        <v>1112</v>
      </c>
      <c r="L779" s="144" t="s">
        <v>24</v>
      </c>
      <c r="M779" s="144" t="s">
        <v>1038</v>
      </c>
      <c r="N779" s="144" t="s">
        <v>1305</v>
      </c>
      <c r="O779" s="146">
        <v>44408</v>
      </c>
      <c r="P779" s="146">
        <v>44412</v>
      </c>
      <c r="Q779" s="144" t="s">
        <v>29</v>
      </c>
      <c r="R779" s="20" t="s">
        <v>4055</v>
      </c>
      <c r="S779" s="20" t="s">
        <v>7190</v>
      </c>
    </row>
    <row r="780" spans="1:19" hidden="1" x14ac:dyDescent="0.25">
      <c r="A780" s="144" t="s">
        <v>456</v>
      </c>
      <c r="B780" s="144" t="s">
        <v>20</v>
      </c>
      <c r="C780" s="144" t="s">
        <v>1403</v>
      </c>
      <c r="D780" s="144" t="s">
        <v>1694</v>
      </c>
      <c r="E780" s="144" t="s">
        <v>20</v>
      </c>
      <c r="F780" s="144" t="s">
        <v>21</v>
      </c>
      <c r="G780" s="144" t="s">
        <v>22</v>
      </c>
      <c r="H780" s="144" t="s">
        <v>130</v>
      </c>
      <c r="I780" s="144" t="s">
        <v>24</v>
      </c>
      <c r="J780" s="145">
        <v>-1539.38</v>
      </c>
      <c r="K780" s="144" t="s">
        <v>1112</v>
      </c>
      <c r="L780" s="144" t="s">
        <v>24</v>
      </c>
      <c r="M780" s="144" t="s">
        <v>1038</v>
      </c>
      <c r="N780" s="144" t="s">
        <v>1305</v>
      </c>
      <c r="O780" s="146">
        <v>44439</v>
      </c>
      <c r="P780" s="146">
        <v>44413</v>
      </c>
      <c r="Q780" s="144" t="s">
        <v>29</v>
      </c>
      <c r="R780" s="20" t="s">
        <v>4055</v>
      </c>
      <c r="S780" s="20" t="s">
        <v>7190</v>
      </c>
    </row>
    <row r="781" spans="1:19" hidden="1" x14ac:dyDescent="0.25">
      <c r="A781" s="144" t="s">
        <v>456</v>
      </c>
      <c r="B781" s="144" t="s">
        <v>20</v>
      </c>
      <c r="C781" s="144" t="s">
        <v>1305</v>
      </c>
      <c r="D781" s="144" t="s">
        <v>1694</v>
      </c>
      <c r="E781" s="144" t="s">
        <v>20</v>
      </c>
      <c r="F781" s="144" t="s">
        <v>21</v>
      </c>
      <c r="G781" s="144" t="s">
        <v>22</v>
      </c>
      <c r="H781" s="144" t="s">
        <v>130</v>
      </c>
      <c r="I781" s="144" t="s">
        <v>24</v>
      </c>
      <c r="J781" s="145">
        <v>1902.7</v>
      </c>
      <c r="K781" s="144" t="s">
        <v>1515</v>
      </c>
      <c r="L781" s="144" t="s">
        <v>24</v>
      </c>
      <c r="M781" s="144" t="s">
        <v>401</v>
      </c>
      <c r="N781" s="144" t="s">
        <v>1305</v>
      </c>
      <c r="O781" s="146">
        <v>44408</v>
      </c>
      <c r="P781" s="146">
        <v>44412</v>
      </c>
      <c r="Q781" s="144" t="s">
        <v>29</v>
      </c>
      <c r="R781" s="20" t="s">
        <v>4055</v>
      </c>
      <c r="S781" s="20" t="s">
        <v>7190</v>
      </c>
    </row>
    <row r="782" spans="1:19" hidden="1" x14ac:dyDescent="0.25">
      <c r="A782" s="144" t="s">
        <v>456</v>
      </c>
      <c r="B782" s="144" t="s">
        <v>20</v>
      </c>
      <c r="C782" s="144" t="s">
        <v>1403</v>
      </c>
      <c r="D782" s="144" t="s">
        <v>1694</v>
      </c>
      <c r="E782" s="144" t="s">
        <v>20</v>
      </c>
      <c r="F782" s="144" t="s">
        <v>21</v>
      </c>
      <c r="G782" s="144" t="s">
        <v>22</v>
      </c>
      <c r="H782" s="144" t="s">
        <v>130</v>
      </c>
      <c r="I782" s="144" t="s">
        <v>24</v>
      </c>
      <c r="J782" s="145">
        <v>-1902.7</v>
      </c>
      <c r="K782" s="144" t="s">
        <v>1515</v>
      </c>
      <c r="L782" s="144" t="s">
        <v>24</v>
      </c>
      <c r="M782" s="144" t="s">
        <v>401</v>
      </c>
      <c r="N782" s="144" t="s">
        <v>1305</v>
      </c>
      <c r="O782" s="146">
        <v>44439</v>
      </c>
      <c r="P782" s="146">
        <v>44413</v>
      </c>
      <c r="Q782" s="144" t="s">
        <v>29</v>
      </c>
      <c r="R782" s="20" t="s">
        <v>4055</v>
      </c>
      <c r="S782" s="20" t="s">
        <v>7190</v>
      </c>
    </row>
    <row r="783" spans="1:19" hidden="1" x14ac:dyDescent="0.25">
      <c r="A783" s="144" t="s">
        <v>456</v>
      </c>
      <c r="B783" s="144" t="s">
        <v>20</v>
      </c>
      <c r="C783" s="144" t="s">
        <v>1403</v>
      </c>
      <c r="D783" s="144" t="s">
        <v>1694</v>
      </c>
      <c r="E783" s="144" t="s">
        <v>20</v>
      </c>
      <c r="F783" s="144" t="s">
        <v>21</v>
      </c>
      <c r="G783" s="144" t="s">
        <v>22</v>
      </c>
      <c r="H783" s="144" t="s">
        <v>130</v>
      </c>
      <c r="I783" s="144" t="s">
        <v>24</v>
      </c>
      <c r="J783" s="145">
        <v>-179</v>
      </c>
      <c r="K783" s="144" t="s">
        <v>1490</v>
      </c>
      <c r="L783" s="144" t="s">
        <v>24</v>
      </c>
      <c r="M783" s="144" t="s">
        <v>491</v>
      </c>
      <c r="N783" s="144" t="s">
        <v>1305</v>
      </c>
      <c r="O783" s="146">
        <v>44439</v>
      </c>
      <c r="P783" s="146">
        <v>44413</v>
      </c>
      <c r="Q783" s="144" t="s">
        <v>29</v>
      </c>
      <c r="R783" s="20" t="s">
        <v>4055</v>
      </c>
      <c r="S783" s="20" t="s">
        <v>7190</v>
      </c>
    </row>
    <row r="784" spans="1:19" hidden="1" x14ac:dyDescent="0.25">
      <c r="A784" s="144" t="s">
        <v>456</v>
      </c>
      <c r="B784" s="144" t="s">
        <v>20</v>
      </c>
      <c r="C784" s="144" t="s">
        <v>1403</v>
      </c>
      <c r="D784" s="144" t="s">
        <v>1694</v>
      </c>
      <c r="E784" s="144" t="s">
        <v>20</v>
      </c>
      <c r="F784" s="144" t="s">
        <v>21</v>
      </c>
      <c r="G784" s="144" t="s">
        <v>22</v>
      </c>
      <c r="H784" s="144" t="s">
        <v>130</v>
      </c>
      <c r="I784" s="144" t="s">
        <v>24</v>
      </c>
      <c r="J784" s="145">
        <v>-373.36</v>
      </c>
      <c r="K784" s="144" t="s">
        <v>1490</v>
      </c>
      <c r="L784" s="144" t="s">
        <v>24</v>
      </c>
      <c r="M784" s="144" t="s">
        <v>1172</v>
      </c>
      <c r="N784" s="144" t="s">
        <v>1305</v>
      </c>
      <c r="O784" s="146">
        <v>44439</v>
      </c>
      <c r="P784" s="146">
        <v>44413</v>
      </c>
      <c r="Q784" s="144" t="s">
        <v>29</v>
      </c>
      <c r="R784" s="20" t="s">
        <v>4055</v>
      </c>
      <c r="S784" s="20" t="s">
        <v>7190</v>
      </c>
    </row>
    <row r="785" spans="1:19" hidden="1" x14ac:dyDescent="0.25">
      <c r="A785" s="144" t="s">
        <v>456</v>
      </c>
      <c r="B785" s="144" t="s">
        <v>20</v>
      </c>
      <c r="C785" s="144" t="s">
        <v>1305</v>
      </c>
      <c r="D785" s="144" t="s">
        <v>1694</v>
      </c>
      <c r="E785" s="144" t="s">
        <v>20</v>
      </c>
      <c r="F785" s="144" t="s">
        <v>21</v>
      </c>
      <c r="G785" s="144" t="s">
        <v>22</v>
      </c>
      <c r="H785" s="144" t="s">
        <v>130</v>
      </c>
      <c r="I785" s="144" t="s">
        <v>24</v>
      </c>
      <c r="J785" s="145">
        <v>373.36</v>
      </c>
      <c r="K785" s="144" t="s">
        <v>1490</v>
      </c>
      <c r="L785" s="144" t="s">
        <v>24</v>
      </c>
      <c r="M785" s="144" t="s">
        <v>1172</v>
      </c>
      <c r="N785" s="144" t="s">
        <v>1305</v>
      </c>
      <c r="O785" s="146">
        <v>44408</v>
      </c>
      <c r="P785" s="146">
        <v>44412</v>
      </c>
      <c r="Q785" s="144" t="s">
        <v>29</v>
      </c>
      <c r="R785" s="20" t="s">
        <v>4055</v>
      </c>
      <c r="S785" s="20" t="s">
        <v>7190</v>
      </c>
    </row>
    <row r="786" spans="1:19" hidden="1" x14ac:dyDescent="0.25">
      <c r="A786" s="144" t="s">
        <v>456</v>
      </c>
      <c r="B786" s="144" t="s">
        <v>20</v>
      </c>
      <c r="C786" s="144" t="s">
        <v>1305</v>
      </c>
      <c r="D786" s="144" t="s">
        <v>1694</v>
      </c>
      <c r="E786" s="144" t="s">
        <v>20</v>
      </c>
      <c r="F786" s="144" t="s">
        <v>21</v>
      </c>
      <c r="G786" s="144" t="s">
        <v>22</v>
      </c>
      <c r="H786" s="144" t="s">
        <v>130</v>
      </c>
      <c r="I786" s="144" t="s">
        <v>24</v>
      </c>
      <c r="J786" s="145">
        <v>179</v>
      </c>
      <c r="K786" s="144" t="s">
        <v>1490</v>
      </c>
      <c r="L786" s="144" t="s">
        <v>24</v>
      </c>
      <c r="M786" s="144" t="s">
        <v>491</v>
      </c>
      <c r="N786" s="144" t="s">
        <v>1305</v>
      </c>
      <c r="O786" s="146">
        <v>44408</v>
      </c>
      <c r="P786" s="146">
        <v>44412</v>
      </c>
      <c r="Q786" s="144" t="s">
        <v>29</v>
      </c>
      <c r="R786" s="20" t="s">
        <v>4055</v>
      </c>
      <c r="S786" s="20" t="s">
        <v>7190</v>
      </c>
    </row>
    <row r="787" spans="1:19" hidden="1" x14ac:dyDescent="0.25">
      <c r="A787" s="144" t="s">
        <v>17</v>
      </c>
      <c r="B787" s="144" t="s">
        <v>18</v>
      </c>
      <c r="C787" s="144" t="s">
        <v>377</v>
      </c>
      <c r="D787" s="144" t="s">
        <v>1694</v>
      </c>
      <c r="E787" s="144" t="s">
        <v>20</v>
      </c>
      <c r="F787" s="144" t="s">
        <v>21</v>
      </c>
      <c r="G787" s="144" t="s">
        <v>22</v>
      </c>
      <c r="H787" s="144" t="s">
        <v>130</v>
      </c>
      <c r="I787" s="144" t="s">
        <v>24</v>
      </c>
      <c r="J787" s="145">
        <v>1904.85</v>
      </c>
      <c r="K787" s="144" t="s">
        <v>1661</v>
      </c>
      <c r="L787" s="144" t="s">
        <v>58</v>
      </c>
      <c r="M787" s="144" t="s">
        <v>1591</v>
      </c>
      <c r="N787" s="144" t="s">
        <v>1662</v>
      </c>
      <c r="O787" s="146">
        <v>44476</v>
      </c>
      <c r="P787" s="146">
        <v>44477</v>
      </c>
      <c r="Q787" s="144" t="s">
        <v>29</v>
      </c>
      <c r="R787" s="20" t="s">
        <v>4055</v>
      </c>
      <c r="S787" s="20" t="s">
        <v>7190</v>
      </c>
    </row>
  </sheetData>
  <autoFilter ref="A1:S787">
    <filterColumn colId="11">
      <filters>
        <filter val="T &amp; T PIPELINE"/>
      </filters>
    </filterColumn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98"/>
  <sheetViews>
    <sheetView workbookViewId="0">
      <selection activeCell="E8" sqref="E8"/>
    </sheetView>
  </sheetViews>
  <sheetFormatPr defaultRowHeight="15" x14ac:dyDescent="0.25"/>
  <sheetData>
    <row r="1" spans="1:1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  <c r="R1" s="4" t="s">
        <v>7391</v>
      </c>
      <c r="S1" s="4" t="s">
        <v>7392</v>
      </c>
    </row>
    <row r="2" spans="1:19" x14ac:dyDescent="0.25">
      <c r="A2" s="1" t="s">
        <v>17</v>
      </c>
      <c r="B2" s="1" t="s">
        <v>1988</v>
      </c>
      <c r="C2" s="1" t="s">
        <v>2011</v>
      </c>
      <c r="D2" s="1" t="s">
        <v>2012</v>
      </c>
      <c r="E2" s="1" t="s">
        <v>1991</v>
      </c>
      <c r="F2" s="1" t="s">
        <v>2013</v>
      </c>
      <c r="G2" s="1" t="s">
        <v>22</v>
      </c>
      <c r="H2" s="1" t="s">
        <v>228</v>
      </c>
      <c r="I2" s="1" t="s">
        <v>24</v>
      </c>
      <c r="J2" s="3">
        <v>100</v>
      </c>
      <c r="K2" s="1" t="s">
        <v>2014</v>
      </c>
      <c r="L2" s="1" t="s">
        <v>84</v>
      </c>
      <c r="M2" s="1" t="s">
        <v>2015</v>
      </c>
      <c r="N2" s="1" t="s">
        <v>2016</v>
      </c>
      <c r="O2" s="2">
        <v>39743</v>
      </c>
      <c r="P2" s="2">
        <v>39743</v>
      </c>
      <c r="Q2" s="1" t="s">
        <v>29</v>
      </c>
      <c r="R2" t="s">
        <v>4025</v>
      </c>
      <c r="S2" t="s">
        <v>7190</v>
      </c>
    </row>
    <row r="3" spans="1:19" x14ac:dyDescent="0.25">
      <c r="A3" s="1" t="s">
        <v>17</v>
      </c>
      <c r="B3" s="1" t="s">
        <v>1988</v>
      </c>
      <c r="C3" s="1" t="s">
        <v>2017</v>
      </c>
      <c r="D3" s="1" t="s">
        <v>2012</v>
      </c>
      <c r="E3" s="1" t="s">
        <v>1991</v>
      </c>
      <c r="F3" s="1" t="s">
        <v>2013</v>
      </c>
      <c r="G3" s="1" t="s">
        <v>22</v>
      </c>
      <c r="H3" s="1" t="s">
        <v>228</v>
      </c>
      <c r="I3" s="1" t="s">
        <v>24</v>
      </c>
      <c r="J3" s="3">
        <v>60</v>
      </c>
      <c r="K3" s="1" t="s">
        <v>2018</v>
      </c>
      <c r="L3" s="1" t="s">
        <v>84</v>
      </c>
      <c r="M3" s="1" t="s">
        <v>2019</v>
      </c>
      <c r="N3" s="1" t="s">
        <v>2020</v>
      </c>
      <c r="O3" s="2">
        <v>39752</v>
      </c>
      <c r="P3" s="2">
        <v>39755</v>
      </c>
      <c r="Q3" s="1" t="s">
        <v>29</v>
      </c>
      <c r="R3" t="s">
        <v>4025</v>
      </c>
      <c r="S3" t="s">
        <v>7190</v>
      </c>
    </row>
    <row r="4" spans="1:19" x14ac:dyDescent="0.25">
      <c r="A4" s="1" t="s">
        <v>17</v>
      </c>
      <c r="B4" s="1" t="s">
        <v>1988</v>
      </c>
      <c r="C4" s="1" t="s">
        <v>2035</v>
      </c>
      <c r="D4" s="1" t="s">
        <v>2012</v>
      </c>
      <c r="E4" s="1" t="s">
        <v>1991</v>
      </c>
      <c r="F4" s="1" t="s">
        <v>2013</v>
      </c>
      <c r="G4" s="1" t="s">
        <v>22</v>
      </c>
      <c r="H4" s="1" t="s">
        <v>228</v>
      </c>
      <c r="I4" s="1" t="s">
        <v>24</v>
      </c>
      <c r="J4" s="3">
        <v>1920</v>
      </c>
      <c r="K4" s="1" t="s">
        <v>2036</v>
      </c>
      <c r="L4" s="1" t="s">
        <v>84</v>
      </c>
      <c r="M4" s="1" t="s">
        <v>2037</v>
      </c>
      <c r="N4" s="1" t="s">
        <v>2038</v>
      </c>
      <c r="O4" s="2">
        <v>39730</v>
      </c>
      <c r="P4" s="2">
        <v>39730</v>
      </c>
      <c r="Q4" s="1" t="s">
        <v>29</v>
      </c>
      <c r="R4" t="s">
        <v>4025</v>
      </c>
      <c r="S4" t="s">
        <v>7190</v>
      </c>
    </row>
    <row r="5" spans="1:19" x14ac:dyDescent="0.25">
      <c r="A5" s="1" t="s">
        <v>17</v>
      </c>
      <c r="B5" s="1" t="s">
        <v>1988</v>
      </c>
      <c r="C5" s="1" t="s">
        <v>2011</v>
      </c>
      <c r="D5" s="1" t="s">
        <v>2012</v>
      </c>
      <c r="E5" s="1" t="s">
        <v>1991</v>
      </c>
      <c r="F5" s="1" t="s">
        <v>2013</v>
      </c>
      <c r="G5" s="1" t="s">
        <v>22</v>
      </c>
      <c r="H5" s="1" t="s">
        <v>228</v>
      </c>
      <c r="I5" s="1" t="s">
        <v>24</v>
      </c>
      <c r="J5" s="3">
        <v>250</v>
      </c>
      <c r="K5" s="1" t="s">
        <v>2036</v>
      </c>
      <c r="L5" s="1" t="s">
        <v>84</v>
      </c>
      <c r="M5" s="1" t="s">
        <v>2015</v>
      </c>
      <c r="N5" s="1" t="s">
        <v>2016</v>
      </c>
      <c r="O5" s="2">
        <v>39743</v>
      </c>
      <c r="P5" s="2">
        <v>39743</v>
      </c>
      <c r="Q5" s="1" t="s">
        <v>29</v>
      </c>
      <c r="R5" t="s">
        <v>4025</v>
      </c>
      <c r="S5" t="s">
        <v>7190</v>
      </c>
    </row>
    <row r="6" spans="1:19" x14ac:dyDescent="0.25">
      <c r="A6" s="1" t="s">
        <v>17</v>
      </c>
      <c r="B6" s="1" t="s">
        <v>1988</v>
      </c>
      <c r="C6" s="1" t="s">
        <v>2011</v>
      </c>
      <c r="D6" s="1" t="s">
        <v>2012</v>
      </c>
      <c r="E6" s="1" t="s">
        <v>1991</v>
      </c>
      <c r="F6" s="1" t="s">
        <v>2013</v>
      </c>
      <c r="G6" s="1" t="s">
        <v>22</v>
      </c>
      <c r="H6" s="1" t="s">
        <v>228</v>
      </c>
      <c r="I6" s="1" t="s">
        <v>24</v>
      </c>
      <c r="J6" s="3">
        <v>615</v>
      </c>
      <c r="K6" s="1" t="s">
        <v>2018</v>
      </c>
      <c r="L6" s="1" t="s">
        <v>84</v>
      </c>
      <c r="M6" s="1" t="s">
        <v>2015</v>
      </c>
      <c r="N6" s="1" t="s">
        <v>2016</v>
      </c>
      <c r="O6" s="2">
        <v>39743</v>
      </c>
      <c r="P6" s="2">
        <v>39743</v>
      </c>
      <c r="Q6" s="1" t="s">
        <v>29</v>
      </c>
      <c r="R6" t="s">
        <v>4025</v>
      </c>
      <c r="S6" t="s">
        <v>7190</v>
      </c>
    </row>
    <row r="7" spans="1:19" x14ac:dyDescent="0.25">
      <c r="A7" s="1" t="s">
        <v>17</v>
      </c>
      <c r="B7" s="1" t="s">
        <v>1988</v>
      </c>
      <c r="C7" s="1" t="s">
        <v>2043</v>
      </c>
      <c r="D7" s="1" t="s">
        <v>2044</v>
      </c>
      <c r="E7" s="1" t="s">
        <v>1991</v>
      </c>
      <c r="F7" s="1" t="s">
        <v>2013</v>
      </c>
      <c r="G7" s="1" t="s">
        <v>22</v>
      </c>
      <c r="H7" s="1" t="s">
        <v>86</v>
      </c>
      <c r="I7" s="1" t="s">
        <v>24</v>
      </c>
      <c r="J7" s="3">
        <v>1153</v>
      </c>
      <c r="K7" s="1" t="s">
        <v>2045</v>
      </c>
      <c r="L7" s="1" t="s">
        <v>2024</v>
      </c>
      <c r="M7" s="1" t="s">
        <v>2046</v>
      </c>
      <c r="N7" s="1" t="s">
        <v>2047</v>
      </c>
      <c r="O7" s="2">
        <v>39679</v>
      </c>
      <c r="P7" s="2">
        <v>39680</v>
      </c>
      <c r="Q7" s="1" t="s">
        <v>29</v>
      </c>
      <c r="R7" t="s">
        <v>4025</v>
      </c>
      <c r="S7" t="s">
        <v>7190</v>
      </c>
    </row>
    <row r="8" spans="1:19" x14ac:dyDescent="0.25">
      <c r="A8" s="1" t="s">
        <v>17</v>
      </c>
      <c r="B8" s="1" t="s">
        <v>1988</v>
      </c>
      <c r="C8" s="1" t="s">
        <v>2049</v>
      </c>
      <c r="D8" s="1" t="s">
        <v>2044</v>
      </c>
      <c r="E8" s="1" t="s">
        <v>1991</v>
      </c>
      <c r="F8" s="1" t="s">
        <v>2013</v>
      </c>
      <c r="G8" s="1" t="s">
        <v>22</v>
      </c>
      <c r="H8" s="1" t="s">
        <v>86</v>
      </c>
      <c r="I8" s="1" t="s">
        <v>24</v>
      </c>
      <c r="J8" s="3">
        <v>883.7</v>
      </c>
      <c r="K8" s="1" t="s">
        <v>2050</v>
      </c>
      <c r="L8" s="1" t="s">
        <v>24</v>
      </c>
      <c r="M8" s="1" t="s">
        <v>2051</v>
      </c>
      <c r="N8" s="1" t="s">
        <v>2052</v>
      </c>
      <c r="O8" s="2">
        <v>39478</v>
      </c>
      <c r="P8" s="2">
        <v>39482</v>
      </c>
      <c r="Q8" s="1" t="s">
        <v>29</v>
      </c>
      <c r="R8" t="s">
        <v>4025</v>
      </c>
      <c r="S8" t="s">
        <v>7190</v>
      </c>
    </row>
    <row r="9" spans="1:19" x14ac:dyDescent="0.25">
      <c r="A9" s="1" t="s">
        <v>17</v>
      </c>
      <c r="B9" s="1" t="s">
        <v>1988</v>
      </c>
      <c r="C9" s="1" t="s">
        <v>2072</v>
      </c>
      <c r="D9" s="1" t="s">
        <v>2073</v>
      </c>
      <c r="E9" s="1" t="s">
        <v>2029</v>
      </c>
      <c r="F9" s="1" t="s">
        <v>2013</v>
      </c>
      <c r="G9" s="1" t="s">
        <v>22</v>
      </c>
      <c r="H9" s="1" t="s">
        <v>228</v>
      </c>
      <c r="I9" s="1" t="s">
        <v>24</v>
      </c>
      <c r="J9" s="3">
        <v>60</v>
      </c>
      <c r="K9" s="1" t="s">
        <v>84</v>
      </c>
      <c r="L9" s="1" t="s">
        <v>24</v>
      </c>
      <c r="M9" s="1" t="s">
        <v>2074</v>
      </c>
      <c r="N9" s="1" t="s">
        <v>2075</v>
      </c>
      <c r="O9" s="2">
        <v>39519</v>
      </c>
      <c r="P9" s="2">
        <v>39519</v>
      </c>
      <c r="Q9" s="1" t="s">
        <v>29</v>
      </c>
      <c r="R9" t="s">
        <v>4025</v>
      </c>
      <c r="S9" t="s">
        <v>7190</v>
      </c>
    </row>
    <row r="10" spans="1:19" x14ac:dyDescent="0.25">
      <c r="A10" s="1" t="s">
        <v>17</v>
      </c>
      <c r="B10" s="1" t="s">
        <v>1988</v>
      </c>
      <c r="C10" s="1" t="s">
        <v>2072</v>
      </c>
      <c r="D10" s="1" t="s">
        <v>2012</v>
      </c>
      <c r="E10" s="1" t="s">
        <v>1991</v>
      </c>
      <c r="F10" s="1" t="s">
        <v>2013</v>
      </c>
      <c r="G10" s="1" t="s">
        <v>22</v>
      </c>
      <c r="H10" s="1" t="s">
        <v>228</v>
      </c>
      <c r="I10" s="1" t="s">
        <v>24</v>
      </c>
      <c r="J10" s="3">
        <v>1075</v>
      </c>
      <c r="K10" s="1" t="s">
        <v>84</v>
      </c>
      <c r="L10" s="1" t="s">
        <v>24</v>
      </c>
      <c r="M10" s="1" t="s">
        <v>2074</v>
      </c>
      <c r="N10" s="1" t="s">
        <v>2075</v>
      </c>
      <c r="O10" s="2">
        <v>39519</v>
      </c>
      <c r="P10" s="2">
        <v>39519</v>
      </c>
      <c r="Q10" s="1" t="s">
        <v>29</v>
      </c>
      <c r="R10" t="s">
        <v>4025</v>
      </c>
      <c r="S10" t="s">
        <v>7190</v>
      </c>
    </row>
    <row r="11" spans="1:19" x14ac:dyDescent="0.25">
      <c r="A11" s="1" t="s">
        <v>17</v>
      </c>
      <c r="B11" s="1" t="s">
        <v>1988</v>
      </c>
      <c r="C11" s="1" t="s">
        <v>2120</v>
      </c>
      <c r="D11" s="1" t="s">
        <v>2121</v>
      </c>
      <c r="E11" s="1" t="s">
        <v>1991</v>
      </c>
      <c r="F11" s="1" t="s">
        <v>2013</v>
      </c>
      <c r="G11" s="1" t="s">
        <v>22</v>
      </c>
      <c r="H11" s="1" t="s">
        <v>23</v>
      </c>
      <c r="I11" s="1" t="s">
        <v>24</v>
      </c>
      <c r="J11" s="3">
        <v>423.25</v>
      </c>
      <c r="K11" s="1" t="s">
        <v>2122</v>
      </c>
      <c r="L11" s="1" t="s">
        <v>2123</v>
      </c>
      <c r="M11" s="1" t="s">
        <v>2124</v>
      </c>
      <c r="N11" s="1" t="s">
        <v>2125</v>
      </c>
      <c r="O11" s="2">
        <v>39742</v>
      </c>
      <c r="P11" s="2">
        <v>39743</v>
      </c>
      <c r="Q11" s="1" t="s">
        <v>29</v>
      </c>
      <c r="R11" t="s">
        <v>4025</v>
      </c>
      <c r="S11" t="s">
        <v>7190</v>
      </c>
    </row>
    <row r="12" spans="1:19" x14ac:dyDescent="0.25">
      <c r="A12" s="1" t="s">
        <v>17</v>
      </c>
      <c r="B12" s="1" t="s">
        <v>1988</v>
      </c>
      <c r="C12" s="1" t="s">
        <v>2126</v>
      </c>
      <c r="D12" s="1" t="s">
        <v>2044</v>
      </c>
      <c r="E12" s="1" t="s">
        <v>1991</v>
      </c>
      <c r="F12" s="1" t="s">
        <v>2013</v>
      </c>
      <c r="G12" s="1" t="s">
        <v>22</v>
      </c>
      <c r="H12" s="1" t="s">
        <v>86</v>
      </c>
      <c r="I12" s="1" t="s">
        <v>24</v>
      </c>
      <c r="J12" s="3">
        <v>65.95</v>
      </c>
      <c r="K12" s="1" t="s">
        <v>2127</v>
      </c>
      <c r="L12" s="1" t="s">
        <v>2128</v>
      </c>
      <c r="M12" s="1" t="s">
        <v>2129</v>
      </c>
      <c r="N12" s="1" t="s">
        <v>2130</v>
      </c>
      <c r="O12" s="2">
        <v>39678</v>
      </c>
      <c r="P12" s="2">
        <v>39679</v>
      </c>
      <c r="Q12" s="1" t="s">
        <v>29</v>
      </c>
      <c r="R12" t="s">
        <v>4025</v>
      </c>
      <c r="S12" t="s">
        <v>7190</v>
      </c>
    </row>
    <row r="13" spans="1:19" x14ac:dyDescent="0.25">
      <c r="A13" s="1" t="s">
        <v>17</v>
      </c>
      <c r="B13" s="1" t="s">
        <v>1988</v>
      </c>
      <c r="C13" s="1" t="s">
        <v>2131</v>
      </c>
      <c r="D13" s="1" t="s">
        <v>2132</v>
      </c>
      <c r="E13" s="1" t="s">
        <v>1991</v>
      </c>
      <c r="F13" s="1" t="s">
        <v>2013</v>
      </c>
      <c r="G13" s="1" t="s">
        <v>22</v>
      </c>
      <c r="H13" s="1" t="s">
        <v>76</v>
      </c>
      <c r="I13" s="1" t="s">
        <v>24</v>
      </c>
      <c r="J13" s="3">
        <v>1500</v>
      </c>
      <c r="K13" s="1" t="s">
        <v>2133</v>
      </c>
      <c r="L13" s="1" t="s">
        <v>2024</v>
      </c>
      <c r="M13" s="1" t="s">
        <v>2134</v>
      </c>
      <c r="N13" s="1" t="s">
        <v>2135</v>
      </c>
      <c r="O13" s="2">
        <v>39785</v>
      </c>
      <c r="P13" s="2">
        <v>39785</v>
      </c>
      <c r="Q13" s="1" t="s">
        <v>29</v>
      </c>
      <c r="R13" t="s">
        <v>4025</v>
      </c>
      <c r="S13" t="s">
        <v>7190</v>
      </c>
    </row>
    <row r="14" spans="1:19" x14ac:dyDescent="0.25">
      <c r="A14" s="1" t="s">
        <v>17</v>
      </c>
      <c r="B14" s="1" t="s">
        <v>1988</v>
      </c>
      <c r="C14" s="1" t="s">
        <v>2107</v>
      </c>
      <c r="D14" s="1" t="s">
        <v>2044</v>
      </c>
      <c r="E14" s="1" t="s">
        <v>1991</v>
      </c>
      <c r="F14" s="1" t="s">
        <v>2013</v>
      </c>
      <c r="G14" s="1" t="s">
        <v>22</v>
      </c>
      <c r="H14" s="1" t="s">
        <v>86</v>
      </c>
      <c r="I14" s="1" t="s">
        <v>24</v>
      </c>
      <c r="J14" s="3">
        <v>3935</v>
      </c>
      <c r="K14" s="1" t="s">
        <v>2136</v>
      </c>
      <c r="L14" s="1" t="s">
        <v>2024</v>
      </c>
      <c r="M14" s="1" t="s">
        <v>2137</v>
      </c>
      <c r="N14" s="1" t="s">
        <v>2138</v>
      </c>
      <c r="O14" s="2">
        <v>39666</v>
      </c>
      <c r="P14" s="2">
        <v>39666</v>
      </c>
      <c r="Q14" s="1" t="s">
        <v>29</v>
      </c>
      <c r="R14" t="s">
        <v>4025</v>
      </c>
      <c r="S14" t="s">
        <v>7190</v>
      </c>
    </row>
    <row r="15" spans="1:19" x14ac:dyDescent="0.25">
      <c r="A15" s="1" t="s">
        <v>17</v>
      </c>
      <c r="B15" s="1" t="s">
        <v>1988</v>
      </c>
      <c r="C15" s="1" t="s">
        <v>2139</v>
      </c>
      <c r="D15" s="1" t="s">
        <v>2044</v>
      </c>
      <c r="E15" s="1" t="s">
        <v>1991</v>
      </c>
      <c r="F15" s="1" t="s">
        <v>2013</v>
      </c>
      <c r="G15" s="1" t="s">
        <v>22</v>
      </c>
      <c r="H15" s="1" t="s">
        <v>86</v>
      </c>
      <c r="I15" s="1" t="s">
        <v>24</v>
      </c>
      <c r="J15" s="3">
        <v>180</v>
      </c>
      <c r="K15" s="1" t="s">
        <v>2140</v>
      </c>
      <c r="L15" s="1" t="s">
        <v>36</v>
      </c>
      <c r="M15" s="1" t="s">
        <v>2141</v>
      </c>
      <c r="N15" s="1" t="s">
        <v>2142</v>
      </c>
      <c r="O15" s="2">
        <v>39671</v>
      </c>
      <c r="P15" s="2">
        <v>39672</v>
      </c>
      <c r="Q15" s="1" t="s">
        <v>29</v>
      </c>
      <c r="R15" t="s">
        <v>4025</v>
      </c>
      <c r="S15" t="s">
        <v>7190</v>
      </c>
    </row>
    <row r="16" spans="1:19" x14ac:dyDescent="0.25">
      <c r="A16" s="1" t="s">
        <v>17</v>
      </c>
      <c r="B16" s="1" t="s">
        <v>1988</v>
      </c>
      <c r="C16" s="1" t="s">
        <v>2021</v>
      </c>
      <c r="D16" s="1" t="s">
        <v>2153</v>
      </c>
      <c r="E16" s="1" t="s">
        <v>1991</v>
      </c>
      <c r="F16" s="1" t="s">
        <v>2013</v>
      </c>
      <c r="G16" s="1" t="s">
        <v>22</v>
      </c>
      <c r="H16" s="1" t="s">
        <v>187</v>
      </c>
      <c r="I16" s="1" t="s">
        <v>24</v>
      </c>
      <c r="J16" s="3">
        <v>1251</v>
      </c>
      <c r="K16" s="1" t="s">
        <v>2154</v>
      </c>
      <c r="L16" s="1" t="s">
        <v>2024</v>
      </c>
      <c r="M16" s="1" t="s">
        <v>2113</v>
      </c>
      <c r="N16" s="1" t="s">
        <v>2114</v>
      </c>
      <c r="O16" s="2">
        <v>39639</v>
      </c>
      <c r="P16" s="2">
        <v>39639</v>
      </c>
      <c r="Q16" s="1" t="s">
        <v>29</v>
      </c>
      <c r="R16" t="s">
        <v>4025</v>
      </c>
      <c r="S16" t="s">
        <v>7190</v>
      </c>
    </row>
    <row r="17" spans="1:19" x14ac:dyDescent="0.25">
      <c r="A17" s="1" t="s">
        <v>17</v>
      </c>
      <c r="B17" s="1" t="s">
        <v>1988</v>
      </c>
      <c r="C17" s="1" t="s">
        <v>2155</v>
      </c>
      <c r="D17" s="1" t="s">
        <v>2012</v>
      </c>
      <c r="E17" s="1" t="s">
        <v>1991</v>
      </c>
      <c r="F17" s="1" t="s">
        <v>2013</v>
      </c>
      <c r="G17" s="1" t="s">
        <v>22</v>
      </c>
      <c r="H17" s="1" t="s">
        <v>228</v>
      </c>
      <c r="I17" s="1" t="s">
        <v>24</v>
      </c>
      <c r="J17" s="3">
        <v>360</v>
      </c>
      <c r="K17" s="1" t="s">
        <v>2156</v>
      </c>
      <c r="L17" s="1" t="s">
        <v>84</v>
      </c>
      <c r="M17" s="1" t="s">
        <v>2157</v>
      </c>
      <c r="N17" s="1" t="s">
        <v>2158</v>
      </c>
      <c r="O17" s="2">
        <v>39687</v>
      </c>
      <c r="P17" s="2">
        <v>39687</v>
      </c>
      <c r="Q17" s="1" t="s">
        <v>29</v>
      </c>
      <c r="R17" t="s">
        <v>4025</v>
      </c>
      <c r="S17" t="s">
        <v>7190</v>
      </c>
    </row>
    <row r="18" spans="1:19" x14ac:dyDescent="0.25">
      <c r="A18" s="1" t="s">
        <v>17</v>
      </c>
      <c r="B18" s="1" t="s">
        <v>1988</v>
      </c>
      <c r="C18" s="1" t="s">
        <v>2159</v>
      </c>
      <c r="D18" s="1" t="s">
        <v>2012</v>
      </c>
      <c r="E18" s="1" t="s">
        <v>1991</v>
      </c>
      <c r="F18" s="1" t="s">
        <v>2013</v>
      </c>
      <c r="G18" s="1" t="s">
        <v>22</v>
      </c>
      <c r="H18" s="1" t="s">
        <v>228</v>
      </c>
      <c r="I18" s="1" t="s">
        <v>24</v>
      </c>
      <c r="J18" s="3">
        <v>86.52</v>
      </c>
      <c r="K18" s="1" t="s">
        <v>2160</v>
      </c>
      <c r="L18" s="1" t="s">
        <v>2161</v>
      </c>
      <c r="M18" s="1" t="s">
        <v>2162</v>
      </c>
      <c r="N18" s="1" t="s">
        <v>2163</v>
      </c>
      <c r="O18" s="2">
        <v>39763</v>
      </c>
      <c r="P18" s="2">
        <v>39763</v>
      </c>
      <c r="Q18" s="1" t="s">
        <v>29</v>
      </c>
      <c r="R18" t="s">
        <v>4025</v>
      </c>
      <c r="S18" t="s">
        <v>7190</v>
      </c>
    </row>
    <row r="19" spans="1:19" x14ac:dyDescent="0.25">
      <c r="A19" s="1" t="s">
        <v>17</v>
      </c>
      <c r="B19" s="1" t="s">
        <v>1988</v>
      </c>
      <c r="C19" s="1" t="s">
        <v>2017</v>
      </c>
      <c r="D19" s="1" t="s">
        <v>2012</v>
      </c>
      <c r="E19" s="1" t="s">
        <v>1991</v>
      </c>
      <c r="F19" s="1" t="s">
        <v>2013</v>
      </c>
      <c r="G19" s="1" t="s">
        <v>22</v>
      </c>
      <c r="H19" s="1" t="s">
        <v>228</v>
      </c>
      <c r="I19" s="1" t="s">
        <v>24</v>
      </c>
      <c r="J19" s="3">
        <v>220</v>
      </c>
      <c r="K19" s="1" t="s">
        <v>2172</v>
      </c>
      <c r="L19" s="1" t="s">
        <v>84</v>
      </c>
      <c r="M19" s="1" t="s">
        <v>2019</v>
      </c>
      <c r="N19" s="1" t="s">
        <v>2020</v>
      </c>
      <c r="O19" s="2">
        <v>39752</v>
      </c>
      <c r="P19" s="2">
        <v>39755</v>
      </c>
      <c r="Q19" s="1" t="s">
        <v>29</v>
      </c>
      <c r="R19" t="s">
        <v>4025</v>
      </c>
      <c r="S19" t="s">
        <v>7190</v>
      </c>
    </row>
    <row r="20" spans="1:19" x14ac:dyDescent="0.25">
      <c r="A20" s="1" t="s">
        <v>17</v>
      </c>
      <c r="B20" s="1" t="s">
        <v>1988</v>
      </c>
      <c r="C20" s="1" t="s">
        <v>2182</v>
      </c>
      <c r="D20" s="1" t="s">
        <v>2183</v>
      </c>
      <c r="E20" s="1" t="s">
        <v>1991</v>
      </c>
      <c r="F20" s="1" t="s">
        <v>2013</v>
      </c>
      <c r="G20" s="1" t="s">
        <v>22</v>
      </c>
      <c r="H20" s="1" t="s">
        <v>103</v>
      </c>
      <c r="I20" s="1" t="s">
        <v>24</v>
      </c>
      <c r="J20" s="3">
        <v>129.5</v>
      </c>
      <c r="K20" s="1" t="s">
        <v>2184</v>
      </c>
      <c r="L20" s="1" t="s">
        <v>2024</v>
      </c>
      <c r="M20" s="1" t="s">
        <v>2185</v>
      </c>
      <c r="N20" s="1" t="s">
        <v>2186</v>
      </c>
      <c r="O20" s="2">
        <v>39777</v>
      </c>
      <c r="P20" s="2">
        <v>39777</v>
      </c>
      <c r="Q20" s="1" t="s">
        <v>29</v>
      </c>
      <c r="R20" t="s">
        <v>4025</v>
      </c>
      <c r="S20" t="s">
        <v>7190</v>
      </c>
    </row>
    <row r="21" spans="1:19" x14ac:dyDescent="0.25">
      <c r="A21" s="1" t="s">
        <v>17</v>
      </c>
      <c r="B21" s="1" t="s">
        <v>1988</v>
      </c>
      <c r="C21" s="1" t="s">
        <v>2195</v>
      </c>
      <c r="D21" s="1" t="s">
        <v>2183</v>
      </c>
      <c r="E21" s="1" t="s">
        <v>1991</v>
      </c>
      <c r="F21" s="1" t="s">
        <v>2013</v>
      </c>
      <c r="G21" s="1" t="s">
        <v>22</v>
      </c>
      <c r="H21" s="1" t="s">
        <v>103</v>
      </c>
      <c r="I21" s="1" t="s">
        <v>24</v>
      </c>
      <c r="J21" s="3">
        <v>695</v>
      </c>
      <c r="K21" s="1" t="s">
        <v>2196</v>
      </c>
      <c r="L21" s="1" t="s">
        <v>2024</v>
      </c>
      <c r="M21" s="1" t="s">
        <v>2197</v>
      </c>
      <c r="N21" s="1" t="s">
        <v>2198</v>
      </c>
      <c r="O21" s="2">
        <v>39687</v>
      </c>
      <c r="P21" s="2">
        <v>39687</v>
      </c>
      <c r="Q21" s="1" t="s">
        <v>29</v>
      </c>
      <c r="R21" t="s">
        <v>4025</v>
      </c>
      <c r="S21" t="s">
        <v>7190</v>
      </c>
    </row>
    <row r="22" spans="1:19" x14ac:dyDescent="0.25">
      <c r="A22" s="1" t="s">
        <v>1571</v>
      </c>
      <c r="B22" s="1" t="s">
        <v>49</v>
      </c>
      <c r="C22" s="1" t="s">
        <v>2223</v>
      </c>
      <c r="D22" s="1" t="s">
        <v>2044</v>
      </c>
      <c r="E22" s="1" t="s">
        <v>1991</v>
      </c>
      <c r="F22" s="1" t="s">
        <v>2013</v>
      </c>
      <c r="G22" s="1" t="s">
        <v>22</v>
      </c>
      <c r="H22" s="1" t="s">
        <v>86</v>
      </c>
      <c r="I22" s="1" t="s">
        <v>24</v>
      </c>
      <c r="J22" s="3">
        <v>52.52</v>
      </c>
      <c r="K22" s="1" t="s">
        <v>2224</v>
      </c>
      <c r="L22" s="1" t="s">
        <v>24</v>
      </c>
      <c r="M22" s="1" t="s">
        <v>24</v>
      </c>
      <c r="N22" s="1" t="s">
        <v>2223</v>
      </c>
      <c r="O22" s="2">
        <v>39691</v>
      </c>
      <c r="P22" s="2">
        <v>39695</v>
      </c>
      <c r="Q22" s="1" t="s">
        <v>29</v>
      </c>
      <c r="R22" t="s">
        <v>4025</v>
      </c>
      <c r="S22" t="s">
        <v>7190</v>
      </c>
    </row>
    <row r="23" spans="1:19" x14ac:dyDescent="0.25">
      <c r="A23" s="1" t="s">
        <v>1571</v>
      </c>
      <c r="B23" s="1" t="s">
        <v>49</v>
      </c>
      <c r="C23" s="1" t="s">
        <v>2223</v>
      </c>
      <c r="D23" s="1" t="s">
        <v>2044</v>
      </c>
      <c r="E23" s="1" t="s">
        <v>1991</v>
      </c>
      <c r="F23" s="1" t="s">
        <v>2013</v>
      </c>
      <c r="G23" s="1" t="s">
        <v>22</v>
      </c>
      <c r="H23" s="1" t="s">
        <v>86</v>
      </c>
      <c r="I23" s="1" t="s">
        <v>24</v>
      </c>
      <c r="J23" s="3">
        <v>52.52</v>
      </c>
      <c r="K23" s="1" t="s">
        <v>2224</v>
      </c>
      <c r="L23" s="1" t="s">
        <v>24</v>
      </c>
      <c r="M23" s="1" t="s">
        <v>24</v>
      </c>
      <c r="N23" s="1" t="s">
        <v>2223</v>
      </c>
      <c r="O23" s="2">
        <v>39691</v>
      </c>
      <c r="P23" s="2">
        <v>39695</v>
      </c>
      <c r="Q23" s="1" t="s">
        <v>29</v>
      </c>
      <c r="R23" t="s">
        <v>4025</v>
      </c>
      <c r="S23" t="s">
        <v>7190</v>
      </c>
    </row>
    <row r="24" spans="1:19" x14ac:dyDescent="0.25">
      <c r="A24" s="1" t="s">
        <v>2285</v>
      </c>
      <c r="B24" s="1" t="s">
        <v>20</v>
      </c>
      <c r="C24" s="1" t="s">
        <v>2286</v>
      </c>
      <c r="D24" s="1" t="s">
        <v>2153</v>
      </c>
      <c r="E24" s="1" t="s">
        <v>1991</v>
      </c>
      <c r="F24" s="1" t="s">
        <v>2013</v>
      </c>
      <c r="G24" s="1" t="s">
        <v>22</v>
      </c>
      <c r="H24" s="1" t="s">
        <v>187</v>
      </c>
      <c r="I24" s="1" t="s">
        <v>24</v>
      </c>
      <c r="J24" s="3">
        <v>1726.14</v>
      </c>
      <c r="K24" s="1" t="s">
        <v>2287</v>
      </c>
      <c r="L24" s="1" t="s">
        <v>24</v>
      </c>
      <c r="M24" s="1" t="s">
        <v>24</v>
      </c>
      <c r="N24" s="1" t="s">
        <v>2286</v>
      </c>
      <c r="O24" s="2">
        <v>39813</v>
      </c>
      <c r="P24" s="2">
        <v>39835</v>
      </c>
      <c r="Q24" s="1" t="s">
        <v>29</v>
      </c>
      <c r="R24" t="s">
        <v>4025</v>
      </c>
      <c r="S24" t="s">
        <v>7190</v>
      </c>
    </row>
    <row r="25" spans="1:19" x14ac:dyDescent="0.25">
      <c r="A25" s="1" t="s">
        <v>17</v>
      </c>
      <c r="B25" s="1" t="s">
        <v>1988</v>
      </c>
      <c r="C25" s="1" t="s">
        <v>2288</v>
      </c>
      <c r="D25" s="1" t="s">
        <v>2044</v>
      </c>
      <c r="E25" s="1" t="s">
        <v>1991</v>
      </c>
      <c r="F25" s="1" t="s">
        <v>2013</v>
      </c>
      <c r="G25" s="1" t="s">
        <v>22</v>
      </c>
      <c r="H25" s="1" t="s">
        <v>86</v>
      </c>
      <c r="I25" s="1" t="s">
        <v>24</v>
      </c>
      <c r="J25" s="3">
        <v>3058</v>
      </c>
      <c r="K25" s="1" t="s">
        <v>2289</v>
      </c>
      <c r="L25" s="1" t="s">
        <v>24</v>
      </c>
      <c r="M25" s="1" t="s">
        <v>2290</v>
      </c>
      <c r="N25" s="1" t="s">
        <v>2291</v>
      </c>
      <c r="O25" s="2">
        <v>39477</v>
      </c>
      <c r="P25" s="2">
        <v>39477</v>
      </c>
      <c r="Q25" s="1" t="s">
        <v>29</v>
      </c>
      <c r="R25" t="s">
        <v>4025</v>
      </c>
      <c r="S25" t="s">
        <v>7190</v>
      </c>
    </row>
    <row r="26" spans="1:19" x14ac:dyDescent="0.25">
      <c r="A26" s="1" t="s">
        <v>1571</v>
      </c>
      <c r="B26" s="1" t="s">
        <v>49</v>
      </c>
      <c r="C26" s="1" t="s">
        <v>2292</v>
      </c>
      <c r="D26" s="1" t="s">
        <v>2044</v>
      </c>
      <c r="E26" s="1" t="s">
        <v>1991</v>
      </c>
      <c r="F26" s="1" t="s">
        <v>2013</v>
      </c>
      <c r="G26" s="1" t="s">
        <v>22</v>
      </c>
      <c r="H26" s="1" t="s">
        <v>86</v>
      </c>
      <c r="I26" s="1" t="s">
        <v>24</v>
      </c>
      <c r="J26" s="3">
        <v>51.48</v>
      </c>
      <c r="K26" s="1" t="s">
        <v>2293</v>
      </c>
      <c r="L26" s="1" t="s">
        <v>24</v>
      </c>
      <c r="M26" s="1" t="s">
        <v>24</v>
      </c>
      <c r="N26" s="1" t="s">
        <v>2292</v>
      </c>
      <c r="O26" s="2">
        <v>39660</v>
      </c>
      <c r="P26" s="2">
        <v>39665</v>
      </c>
      <c r="Q26" s="1" t="s">
        <v>29</v>
      </c>
      <c r="R26" t="s">
        <v>4025</v>
      </c>
      <c r="S26" t="s">
        <v>7190</v>
      </c>
    </row>
    <row r="27" spans="1:19" x14ac:dyDescent="0.25">
      <c r="A27" s="1" t="s">
        <v>1571</v>
      </c>
      <c r="B27" s="1" t="s">
        <v>49</v>
      </c>
      <c r="C27" s="1" t="s">
        <v>2294</v>
      </c>
      <c r="D27" s="1" t="s">
        <v>2044</v>
      </c>
      <c r="E27" s="1" t="s">
        <v>1991</v>
      </c>
      <c r="F27" s="1" t="s">
        <v>2013</v>
      </c>
      <c r="G27" s="1" t="s">
        <v>22</v>
      </c>
      <c r="H27" s="1" t="s">
        <v>86</v>
      </c>
      <c r="I27" s="1" t="s">
        <v>24</v>
      </c>
      <c r="J27" s="3">
        <v>63.3</v>
      </c>
      <c r="K27" s="1" t="s">
        <v>2295</v>
      </c>
      <c r="L27" s="1" t="s">
        <v>24</v>
      </c>
      <c r="M27" s="1" t="s">
        <v>24</v>
      </c>
      <c r="N27" s="1" t="s">
        <v>2294</v>
      </c>
      <c r="O27" s="2">
        <v>39752</v>
      </c>
      <c r="P27" s="2">
        <v>39756</v>
      </c>
      <c r="Q27" s="1" t="s">
        <v>29</v>
      </c>
      <c r="R27" t="s">
        <v>4025</v>
      </c>
      <c r="S27" t="s">
        <v>7190</v>
      </c>
    </row>
    <row r="28" spans="1:19" x14ac:dyDescent="0.25">
      <c r="A28" s="1" t="s">
        <v>1571</v>
      </c>
      <c r="B28" s="1" t="s">
        <v>49</v>
      </c>
      <c r="C28" s="1" t="s">
        <v>2294</v>
      </c>
      <c r="D28" s="1" t="s">
        <v>2044</v>
      </c>
      <c r="E28" s="1" t="s">
        <v>1991</v>
      </c>
      <c r="F28" s="1" t="s">
        <v>2013</v>
      </c>
      <c r="G28" s="1" t="s">
        <v>22</v>
      </c>
      <c r="H28" s="1" t="s">
        <v>86</v>
      </c>
      <c r="I28" s="1" t="s">
        <v>24</v>
      </c>
      <c r="J28" s="3">
        <v>63.3</v>
      </c>
      <c r="K28" s="1" t="s">
        <v>2295</v>
      </c>
      <c r="L28" s="1" t="s">
        <v>24</v>
      </c>
      <c r="M28" s="1" t="s">
        <v>24</v>
      </c>
      <c r="N28" s="1" t="s">
        <v>2294</v>
      </c>
      <c r="O28" s="2">
        <v>39752</v>
      </c>
      <c r="P28" s="2">
        <v>39756</v>
      </c>
      <c r="Q28" s="1" t="s">
        <v>29</v>
      </c>
      <c r="R28" t="s">
        <v>4025</v>
      </c>
      <c r="S28" t="s">
        <v>7190</v>
      </c>
    </row>
    <row r="29" spans="1:19" x14ac:dyDescent="0.25">
      <c r="A29" s="1" t="s">
        <v>1571</v>
      </c>
      <c r="B29" s="1" t="s">
        <v>49</v>
      </c>
      <c r="C29" s="1" t="s">
        <v>2294</v>
      </c>
      <c r="D29" s="1" t="s">
        <v>2044</v>
      </c>
      <c r="E29" s="1" t="s">
        <v>1991</v>
      </c>
      <c r="F29" s="1" t="s">
        <v>2013</v>
      </c>
      <c r="G29" s="1" t="s">
        <v>22</v>
      </c>
      <c r="H29" s="1" t="s">
        <v>86</v>
      </c>
      <c r="I29" s="1" t="s">
        <v>24</v>
      </c>
      <c r="J29" s="3">
        <v>126.6</v>
      </c>
      <c r="K29" s="1" t="s">
        <v>2295</v>
      </c>
      <c r="L29" s="1" t="s">
        <v>24</v>
      </c>
      <c r="M29" s="1" t="s">
        <v>24</v>
      </c>
      <c r="N29" s="1" t="s">
        <v>2294</v>
      </c>
      <c r="O29" s="2">
        <v>39752</v>
      </c>
      <c r="P29" s="2">
        <v>39756</v>
      </c>
      <c r="Q29" s="1" t="s">
        <v>29</v>
      </c>
      <c r="R29" t="s">
        <v>4025</v>
      </c>
      <c r="S29" t="s">
        <v>7190</v>
      </c>
    </row>
    <row r="30" spans="1:19" x14ac:dyDescent="0.25">
      <c r="A30" s="1" t="s">
        <v>1571</v>
      </c>
      <c r="B30" s="1" t="s">
        <v>49</v>
      </c>
      <c r="C30" s="1" t="s">
        <v>2294</v>
      </c>
      <c r="D30" s="1" t="s">
        <v>2044</v>
      </c>
      <c r="E30" s="1" t="s">
        <v>1991</v>
      </c>
      <c r="F30" s="1" t="s">
        <v>2013</v>
      </c>
      <c r="G30" s="1" t="s">
        <v>22</v>
      </c>
      <c r="H30" s="1" t="s">
        <v>86</v>
      </c>
      <c r="I30" s="1" t="s">
        <v>24</v>
      </c>
      <c r="J30" s="3">
        <v>126.6</v>
      </c>
      <c r="K30" s="1" t="s">
        <v>2295</v>
      </c>
      <c r="L30" s="1" t="s">
        <v>24</v>
      </c>
      <c r="M30" s="1" t="s">
        <v>24</v>
      </c>
      <c r="N30" s="1" t="s">
        <v>2294</v>
      </c>
      <c r="O30" s="2">
        <v>39752</v>
      </c>
      <c r="P30" s="2">
        <v>39756</v>
      </c>
      <c r="Q30" s="1" t="s">
        <v>29</v>
      </c>
      <c r="R30" t="s">
        <v>4025</v>
      </c>
      <c r="S30" t="s">
        <v>7190</v>
      </c>
    </row>
    <row r="31" spans="1:19" x14ac:dyDescent="0.25">
      <c r="A31" s="1" t="s">
        <v>17</v>
      </c>
      <c r="B31" s="1" t="s">
        <v>1988</v>
      </c>
      <c r="C31" s="1" t="s">
        <v>2301</v>
      </c>
      <c r="D31" s="1" t="s">
        <v>2012</v>
      </c>
      <c r="E31" s="1" t="s">
        <v>1991</v>
      </c>
      <c r="F31" s="1" t="s">
        <v>2013</v>
      </c>
      <c r="G31" s="1" t="s">
        <v>22</v>
      </c>
      <c r="H31" s="1" t="s">
        <v>228</v>
      </c>
      <c r="I31" s="1" t="s">
        <v>24</v>
      </c>
      <c r="J31" s="3">
        <v>2292</v>
      </c>
      <c r="K31" s="1" t="s">
        <v>84</v>
      </c>
      <c r="L31" s="1" t="s">
        <v>24</v>
      </c>
      <c r="M31" s="1" t="s">
        <v>2302</v>
      </c>
      <c r="N31" s="1" t="s">
        <v>2303</v>
      </c>
      <c r="O31" s="2">
        <v>39546</v>
      </c>
      <c r="P31" s="2">
        <v>39546</v>
      </c>
      <c r="Q31" s="1" t="s">
        <v>29</v>
      </c>
      <c r="R31" t="s">
        <v>4025</v>
      </c>
      <c r="S31" t="s">
        <v>7190</v>
      </c>
    </row>
    <row r="32" spans="1:19" x14ac:dyDescent="0.25">
      <c r="A32" s="1" t="s">
        <v>2311</v>
      </c>
      <c r="B32" s="1" t="s">
        <v>1988</v>
      </c>
      <c r="C32" s="1" t="s">
        <v>2312</v>
      </c>
      <c r="D32" s="1" t="s">
        <v>2044</v>
      </c>
      <c r="E32" s="1" t="s">
        <v>1991</v>
      </c>
      <c r="F32" s="1" t="s">
        <v>2013</v>
      </c>
      <c r="G32" s="1" t="s">
        <v>22</v>
      </c>
      <c r="H32" s="1" t="s">
        <v>86</v>
      </c>
      <c r="I32" s="1" t="s">
        <v>24</v>
      </c>
      <c r="J32" s="3">
        <v>-205</v>
      </c>
      <c r="K32" s="1" t="s">
        <v>2313</v>
      </c>
      <c r="L32" s="1" t="s">
        <v>24</v>
      </c>
      <c r="M32" s="1" t="s">
        <v>24</v>
      </c>
      <c r="N32" s="1" t="s">
        <v>2314</v>
      </c>
      <c r="O32" s="2">
        <v>39478</v>
      </c>
      <c r="P32" s="2">
        <v>39458</v>
      </c>
      <c r="Q32" s="1" t="s">
        <v>29</v>
      </c>
      <c r="R32" t="s">
        <v>4025</v>
      </c>
      <c r="S32" t="s">
        <v>7190</v>
      </c>
    </row>
    <row r="33" spans="1:19" x14ac:dyDescent="0.25">
      <c r="A33" s="1" t="s">
        <v>17</v>
      </c>
      <c r="B33" s="1" t="s">
        <v>1988</v>
      </c>
      <c r="C33" s="1" t="s">
        <v>2358</v>
      </c>
      <c r="D33" s="1" t="s">
        <v>2132</v>
      </c>
      <c r="E33" s="1" t="s">
        <v>1991</v>
      </c>
      <c r="F33" s="1" t="s">
        <v>2013</v>
      </c>
      <c r="G33" s="1" t="s">
        <v>22</v>
      </c>
      <c r="H33" s="1" t="s">
        <v>76</v>
      </c>
      <c r="I33" s="1" t="s">
        <v>24</v>
      </c>
      <c r="J33" s="3">
        <v>5359.51</v>
      </c>
      <c r="K33" s="1" t="s">
        <v>2359</v>
      </c>
      <c r="L33" s="1" t="s">
        <v>24</v>
      </c>
      <c r="M33" s="1" t="s">
        <v>2360</v>
      </c>
      <c r="N33" s="1" t="s">
        <v>2361</v>
      </c>
      <c r="O33" s="2">
        <v>39506</v>
      </c>
      <c r="P33" s="2">
        <v>39510</v>
      </c>
      <c r="Q33" s="1" t="s">
        <v>29</v>
      </c>
      <c r="R33" t="s">
        <v>4025</v>
      </c>
      <c r="S33" t="s">
        <v>7190</v>
      </c>
    </row>
    <row r="34" spans="1:19" x14ac:dyDescent="0.25">
      <c r="A34" s="1" t="s">
        <v>17</v>
      </c>
      <c r="B34" s="1" t="s">
        <v>1988</v>
      </c>
      <c r="C34" s="1" t="s">
        <v>2362</v>
      </c>
      <c r="D34" s="1" t="s">
        <v>2012</v>
      </c>
      <c r="E34" s="1" t="s">
        <v>1991</v>
      </c>
      <c r="F34" s="1" t="s">
        <v>2013</v>
      </c>
      <c r="G34" s="1" t="s">
        <v>22</v>
      </c>
      <c r="H34" s="1" t="s">
        <v>228</v>
      </c>
      <c r="I34" s="1" t="s">
        <v>24</v>
      </c>
      <c r="J34" s="3">
        <v>889</v>
      </c>
      <c r="K34" s="1" t="s">
        <v>84</v>
      </c>
      <c r="L34" s="1" t="s">
        <v>24</v>
      </c>
      <c r="M34" s="1" t="s">
        <v>2363</v>
      </c>
      <c r="N34" s="1" t="s">
        <v>2364</v>
      </c>
      <c r="O34" s="2">
        <v>39559</v>
      </c>
      <c r="P34" s="2">
        <v>39559</v>
      </c>
      <c r="Q34" s="1" t="s">
        <v>29</v>
      </c>
      <c r="R34" t="s">
        <v>4025</v>
      </c>
      <c r="S34" t="s">
        <v>7190</v>
      </c>
    </row>
    <row r="35" spans="1:19" x14ac:dyDescent="0.25">
      <c r="A35" s="1" t="s">
        <v>17</v>
      </c>
      <c r="B35" s="1" t="s">
        <v>1988</v>
      </c>
      <c r="C35" s="1" t="s">
        <v>2372</v>
      </c>
      <c r="D35" s="1" t="s">
        <v>2132</v>
      </c>
      <c r="E35" s="1" t="s">
        <v>1991</v>
      </c>
      <c r="F35" s="1" t="s">
        <v>2013</v>
      </c>
      <c r="G35" s="1" t="s">
        <v>22</v>
      </c>
      <c r="H35" s="1" t="s">
        <v>76</v>
      </c>
      <c r="I35" s="1" t="s">
        <v>24</v>
      </c>
      <c r="J35" s="3">
        <v>3014.16</v>
      </c>
      <c r="K35" s="1" t="s">
        <v>2373</v>
      </c>
      <c r="L35" s="1" t="s">
        <v>1085</v>
      </c>
      <c r="M35" s="1" t="s">
        <v>2374</v>
      </c>
      <c r="N35" s="1" t="s">
        <v>2375</v>
      </c>
      <c r="O35" s="2">
        <v>39686</v>
      </c>
      <c r="P35" s="2">
        <v>39686</v>
      </c>
      <c r="Q35" s="1" t="s">
        <v>29</v>
      </c>
      <c r="R35" t="s">
        <v>4025</v>
      </c>
      <c r="S35" t="s">
        <v>7190</v>
      </c>
    </row>
    <row r="36" spans="1:19" x14ac:dyDescent="0.25">
      <c r="A36" s="1" t="s">
        <v>17</v>
      </c>
      <c r="B36" s="1" t="s">
        <v>1988</v>
      </c>
      <c r="C36" s="1" t="s">
        <v>2035</v>
      </c>
      <c r="D36" s="1" t="s">
        <v>2012</v>
      </c>
      <c r="E36" s="1" t="s">
        <v>1991</v>
      </c>
      <c r="F36" s="1" t="s">
        <v>2013</v>
      </c>
      <c r="G36" s="1" t="s">
        <v>22</v>
      </c>
      <c r="H36" s="1" t="s">
        <v>228</v>
      </c>
      <c r="I36" s="1" t="s">
        <v>24</v>
      </c>
      <c r="J36" s="3">
        <v>305</v>
      </c>
      <c r="K36" s="1" t="s">
        <v>2376</v>
      </c>
      <c r="L36" s="1" t="s">
        <v>84</v>
      </c>
      <c r="M36" s="1" t="s">
        <v>2037</v>
      </c>
      <c r="N36" s="1" t="s">
        <v>2038</v>
      </c>
      <c r="O36" s="2">
        <v>39730</v>
      </c>
      <c r="P36" s="2">
        <v>39730</v>
      </c>
      <c r="Q36" s="1" t="s">
        <v>29</v>
      </c>
      <c r="R36" t="s">
        <v>4025</v>
      </c>
      <c r="S36" t="s">
        <v>7190</v>
      </c>
    </row>
    <row r="37" spans="1:19" x14ac:dyDescent="0.25">
      <c r="A37" s="1" t="s">
        <v>17</v>
      </c>
      <c r="B37" s="1" t="s">
        <v>1988</v>
      </c>
      <c r="C37" s="1" t="s">
        <v>2035</v>
      </c>
      <c r="D37" s="1" t="s">
        <v>2012</v>
      </c>
      <c r="E37" s="1" t="s">
        <v>1991</v>
      </c>
      <c r="F37" s="1" t="s">
        <v>2013</v>
      </c>
      <c r="G37" s="1" t="s">
        <v>22</v>
      </c>
      <c r="H37" s="1" t="s">
        <v>228</v>
      </c>
      <c r="I37" s="1" t="s">
        <v>24</v>
      </c>
      <c r="J37" s="3">
        <v>38</v>
      </c>
      <c r="K37" s="1" t="s">
        <v>2377</v>
      </c>
      <c r="L37" s="1" t="s">
        <v>84</v>
      </c>
      <c r="M37" s="1" t="s">
        <v>2037</v>
      </c>
      <c r="N37" s="1" t="s">
        <v>2038</v>
      </c>
      <c r="O37" s="2">
        <v>39730</v>
      </c>
      <c r="P37" s="2">
        <v>39730</v>
      </c>
      <c r="Q37" s="1" t="s">
        <v>29</v>
      </c>
      <c r="R37" t="s">
        <v>4025</v>
      </c>
      <c r="S37" t="s">
        <v>7190</v>
      </c>
    </row>
    <row r="38" spans="1:19" x14ac:dyDescent="0.25">
      <c r="A38" s="1" t="s">
        <v>17</v>
      </c>
      <c r="B38" s="1" t="s">
        <v>1988</v>
      </c>
      <c r="C38" s="1" t="s">
        <v>2107</v>
      </c>
      <c r="D38" s="1" t="s">
        <v>2183</v>
      </c>
      <c r="E38" s="1" t="s">
        <v>1991</v>
      </c>
      <c r="F38" s="1" t="s">
        <v>2013</v>
      </c>
      <c r="G38" s="1" t="s">
        <v>22</v>
      </c>
      <c r="H38" s="1" t="s">
        <v>103</v>
      </c>
      <c r="I38" s="1" t="s">
        <v>24</v>
      </c>
      <c r="J38" s="3">
        <v>488.5</v>
      </c>
      <c r="K38" s="1" t="s">
        <v>2378</v>
      </c>
      <c r="L38" s="1" t="s">
        <v>2024</v>
      </c>
      <c r="M38" s="1" t="s">
        <v>2109</v>
      </c>
      <c r="N38" s="1" t="s">
        <v>2110</v>
      </c>
      <c r="O38" s="2">
        <v>39666</v>
      </c>
      <c r="P38" s="2">
        <v>39666</v>
      </c>
      <c r="Q38" s="1" t="s">
        <v>29</v>
      </c>
      <c r="R38" t="s">
        <v>4025</v>
      </c>
      <c r="S38" t="s">
        <v>7190</v>
      </c>
    </row>
    <row r="39" spans="1:19" x14ac:dyDescent="0.25">
      <c r="A39" s="1" t="s">
        <v>17</v>
      </c>
      <c r="B39" s="1" t="s">
        <v>1988</v>
      </c>
      <c r="C39" s="1" t="s">
        <v>2384</v>
      </c>
      <c r="D39" s="1" t="s">
        <v>2044</v>
      </c>
      <c r="E39" s="1" t="s">
        <v>1991</v>
      </c>
      <c r="F39" s="1" t="s">
        <v>2013</v>
      </c>
      <c r="G39" s="1" t="s">
        <v>22</v>
      </c>
      <c r="H39" s="1" t="s">
        <v>86</v>
      </c>
      <c r="I39" s="1" t="s">
        <v>24</v>
      </c>
      <c r="J39" s="3">
        <v>772.24</v>
      </c>
      <c r="K39" s="1" t="s">
        <v>2385</v>
      </c>
      <c r="L39" s="1" t="s">
        <v>110</v>
      </c>
      <c r="M39" s="1" t="s">
        <v>2386</v>
      </c>
      <c r="N39" s="1" t="s">
        <v>2387</v>
      </c>
      <c r="O39" s="2">
        <v>39652</v>
      </c>
      <c r="P39" s="2">
        <v>39653</v>
      </c>
      <c r="Q39" s="1" t="s">
        <v>29</v>
      </c>
      <c r="R39" t="s">
        <v>4025</v>
      </c>
      <c r="S39" t="s">
        <v>7190</v>
      </c>
    </row>
    <row r="40" spans="1:19" x14ac:dyDescent="0.25">
      <c r="A40" s="1" t="s">
        <v>17</v>
      </c>
      <c r="B40" s="1" t="s">
        <v>1988</v>
      </c>
      <c r="C40" s="1" t="s">
        <v>2384</v>
      </c>
      <c r="D40" s="1" t="s">
        <v>2044</v>
      </c>
      <c r="E40" s="1" t="s">
        <v>1991</v>
      </c>
      <c r="F40" s="1" t="s">
        <v>2013</v>
      </c>
      <c r="G40" s="1" t="s">
        <v>22</v>
      </c>
      <c r="H40" s="1" t="s">
        <v>86</v>
      </c>
      <c r="I40" s="1" t="s">
        <v>24</v>
      </c>
      <c r="J40" s="3">
        <v>245.92</v>
      </c>
      <c r="K40" s="1" t="s">
        <v>2385</v>
      </c>
      <c r="L40" s="1" t="s">
        <v>110</v>
      </c>
      <c r="M40" s="1" t="s">
        <v>2386</v>
      </c>
      <c r="N40" s="1" t="s">
        <v>2387</v>
      </c>
      <c r="O40" s="2">
        <v>39652</v>
      </c>
      <c r="P40" s="2">
        <v>39653</v>
      </c>
      <c r="Q40" s="1" t="s">
        <v>29</v>
      </c>
      <c r="R40" t="s">
        <v>4025</v>
      </c>
      <c r="S40" t="s">
        <v>7190</v>
      </c>
    </row>
    <row r="41" spans="1:19" x14ac:dyDescent="0.25">
      <c r="A41" s="1" t="s">
        <v>1571</v>
      </c>
      <c r="B41" s="1" t="s">
        <v>20</v>
      </c>
      <c r="C41" s="1" t="s">
        <v>2084</v>
      </c>
      <c r="D41" s="1" t="s">
        <v>2390</v>
      </c>
      <c r="E41" s="1" t="s">
        <v>2029</v>
      </c>
      <c r="F41" s="1" t="s">
        <v>2013</v>
      </c>
      <c r="G41" s="1" t="s">
        <v>22</v>
      </c>
      <c r="H41" s="1" t="s">
        <v>86</v>
      </c>
      <c r="I41" s="1" t="s">
        <v>24</v>
      </c>
      <c r="J41" s="3">
        <v>1364.39</v>
      </c>
      <c r="K41" s="1" t="s">
        <v>2391</v>
      </c>
      <c r="L41" s="1" t="s">
        <v>24</v>
      </c>
      <c r="M41" s="1" t="s">
        <v>24</v>
      </c>
      <c r="N41" s="1" t="s">
        <v>2084</v>
      </c>
      <c r="O41" s="2">
        <v>39813</v>
      </c>
      <c r="P41" s="2">
        <v>39818</v>
      </c>
      <c r="Q41" s="1" t="s">
        <v>29</v>
      </c>
      <c r="R41" t="s">
        <v>4025</v>
      </c>
      <c r="S41" t="s">
        <v>7190</v>
      </c>
    </row>
    <row r="42" spans="1:19" x14ac:dyDescent="0.25">
      <c r="A42" s="1" t="s">
        <v>1571</v>
      </c>
      <c r="B42" s="1" t="s">
        <v>49</v>
      </c>
      <c r="C42" s="1" t="s">
        <v>2223</v>
      </c>
      <c r="D42" s="1" t="s">
        <v>2044</v>
      </c>
      <c r="E42" s="1" t="s">
        <v>1991</v>
      </c>
      <c r="F42" s="1" t="s">
        <v>2013</v>
      </c>
      <c r="G42" s="1" t="s">
        <v>22</v>
      </c>
      <c r="H42" s="1" t="s">
        <v>86</v>
      </c>
      <c r="I42" s="1" t="s">
        <v>24</v>
      </c>
      <c r="J42" s="3">
        <v>1315.14</v>
      </c>
      <c r="K42" s="1" t="s">
        <v>2392</v>
      </c>
      <c r="L42" s="1" t="s">
        <v>24</v>
      </c>
      <c r="M42" s="1" t="s">
        <v>24</v>
      </c>
      <c r="N42" s="1" t="s">
        <v>2223</v>
      </c>
      <c r="O42" s="2">
        <v>39691</v>
      </c>
      <c r="P42" s="2">
        <v>39695</v>
      </c>
      <c r="Q42" s="1" t="s">
        <v>29</v>
      </c>
      <c r="R42" t="s">
        <v>4025</v>
      </c>
      <c r="S42" t="s">
        <v>7190</v>
      </c>
    </row>
    <row r="43" spans="1:19" x14ac:dyDescent="0.25">
      <c r="A43" s="1" t="s">
        <v>2285</v>
      </c>
      <c r="B43" s="1" t="s">
        <v>20</v>
      </c>
      <c r="C43" s="1" t="s">
        <v>2401</v>
      </c>
      <c r="D43" s="1" t="s">
        <v>2153</v>
      </c>
      <c r="E43" s="1" t="s">
        <v>1991</v>
      </c>
      <c r="F43" s="1" t="s">
        <v>2013</v>
      </c>
      <c r="G43" s="1" t="s">
        <v>22</v>
      </c>
      <c r="H43" s="1" t="s">
        <v>187</v>
      </c>
      <c r="I43" s="1" t="s">
        <v>24</v>
      </c>
      <c r="J43" s="3">
        <v>103.57</v>
      </c>
      <c r="K43" s="1" t="s">
        <v>2150</v>
      </c>
      <c r="L43" s="1" t="s">
        <v>24</v>
      </c>
      <c r="M43" s="1" t="s">
        <v>24</v>
      </c>
      <c r="N43" s="1" t="s">
        <v>2401</v>
      </c>
      <c r="O43" s="2">
        <v>39813</v>
      </c>
      <c r="P43" s="2">
        <v>39835</v>
      </c>
      <c r="Q43" s="1" t="s">
        <v>29</v>
      </c>
      <c r="R43" t="s">
        <v>4025</v>
      </c>
      <c r="S43" t="s">
        <v>7190</v>
      </c>
    </row>
    <row r="44" spans="1:19" x14ac:dyDescent="0.25">
      <c r="A44" s="1" t="s">
        <v>1571</v>
      </c>
      <c r="B44" s="1" t="s">
        <v>49</v>
      </c>
      <c r="C44" s="1" t="s">
        <v>2409</v>
      </c>
      <c r="D44" s="1" t="s">
        <v>2044</v>
      </c>
      <c r="E44" s="1" t="s">
        <v>1991</v>
      </c>
      <c r="F44" s="1" t="s">
        <v>2013</v>
      </c>
      <c r="G44" s="1" t="s">
        <v>22</v>
      </c>
      <c r="H44" s="1" t="s">
        <v>86</v>
      </c>
      <c r="I44" s="1" t="s">
        <v>24</v>
      </c>
      <c r="J44" s="3">
        <v>253.2</v>
      </c>
      <c r="K44" s="1" t="s">
        <v>2295</v>
      </c>
      <c r="L44" s="1" t="s">
        <v>24</v>
      </c>
      <c r="M44" s="1" t="s">
        <v>24</v>
      </c>
      <c r="N44" s="1" t="s">
        <v>2409</v>
      </c>
      <c r="O44" s="2">
        <v>39782</v>
      </c>
      <c r="P44" s="2">
        <v>39784</v>
      </c>
      <c r="Q44" s="1" t="s">
        <v>29</v>
      </c>
      <c r="R44" t="s">
        <v>4025</v>
      </c>
      <c r="S44" t="s">
        <v>7190</v>
      </c>
    </row>
    <row r="45" spans="1:19" x14ac:dyDescent="0.25">
      <c r="A45" s="1" t="s">
        <v>1571</v>
      </c>
      <c r="B45" s="1" t="s">
        <v>49</v>
      </c>
      <c r="C45" s="1" t="s">
        <v>2409</v>
      </c>
      <c r="D45" s="1" t="s">
        <v>2044</v>
      </c>
      <c r="E45" s="1" t="s">
        <v>1991</v>
      </c>
      <c r="F45" s="1" t="s">
        <v>2013</v>
      </c>
      <c r="G45" s="1" t="s">
        <v>22</v>
      </c>
      <c r="H45" s="1" t="s">
        <v>86</v>
      </c>
      <c r="I45" s="1" t="s">
        <v>24</v>
      </c>
      <c r="J45" s="3">
        <v>253.2</v>
      </c>
      <c r="K45" s="1" t="s">
        <v>2295</v>
      </c>
      <c r="L45" s="1" t="s">
        <v>24</v>
      </c>
      <c r="M45" s="1" t="s">
        <v>24</v>
      </c>
      <c r="N45" s="1" t="s">
        <v>2409</v>
      </c>
      <c r="O45" s="2">
        <v>39782</v>
      </c>
      <c r="P45" s="2">
        <v>39784</v>
      </c>
      <c r="Q45" s="1" t="s">
        <v>29</v>
      </c>
      <c r="R45" t="s">
        <v>4025</v>
      </c>
      <c r="S45" t="s">
        <v>7190</v>
      </c>
    </row>
    <row r="46" spans="1:19" x14ac:dyDescent="0.25">
      <c r="A46" s="1" t="s">
        <v>1571</v>
      </c>
      <c r="B46" s="1" t="s">
        <v>49</v>
      </c>
      <c r="C46" s="1" t="s">
        <v>2410</v>
      </c>
      <c r="D46" s="1" t="s">
        <v>2183</v>
      </c>
      <c r="E46" s="1" t="s">
        <v>1991</v>
      </c>
      <c r="F46" s="1" t="s">
        <v>2013</v>
      </c>
      <c r="G46" s="1" t="s">
        <v>22</v>
      </c>
      <c r="H46" s="1" t="s">
        <v>103</v>
      </c>
      <c r="I46" s="1" t="s">
        <v>24</v>
      </c>
      <c r="J46" s="3">
        <v>12.87</v>
      </c>
      <c r="K46" s="1" t="s">
        <v>2293</v>
      </c>
      <c r="L46" s="1" t="s">
        <v>24</v>
      </c>
      <c r="M46" s="1" t="s">
        <v>24</v>
      </c>
      <c r="N46" s="1" t="s">
        <v>2410</v>
      </c>
      <c r="O46" s="2">
        <v>39813</v>
      </c>
      <c r="P46" s="2">
        <v>39819</v>
      </c>
      <c r="Q46" s="1" t="s">
        <v>29</v>
      </c>
      <c r="R46" t="s">
        <v>4025</v>
      </c>
      <c r="S46" t="s">
        <v>7190</v>
      </c>
    </row>
    <row r="47" spans="1:19" x14ac:dyDescent="0.25">
      <c r="A47" s="1" t="s">
        <v>17</v>
      </c>
      <c r="B47" s="1" t="s">
        <v>1988</v>
      </c>
      <c r="C47" s="1" t="s">
        <v>2411</v>
      </c>
      <c r="D47" s="1" t="s">
        <v>2044</v>
      </c>
      <c r="E47" s="1" t="s">
        <v>1991</v>
      </c>
      <c r="F47" s="1" t="s">
        <v>2013</v>
      </c>
      <c r="G47" s="1" t="s">
        <v>22</v>
      </c>
      <c r="H47" s="1" t="s">
        <v>86</v>
      </c>
      <c r="I47" s="1" t="s">
        <v>24</v>
      </c>
      <c r="J47" s="3">
        <v>4049</v>
      </c>
      <c r="K47" s="1" t="s">
        <v>2289</v>
      </c>
      <c r="L47" s="1" t="s">
        <v>24</v>
      </c>
      <c r="M47" s="1" t="s">
        <v>2412</v>
      </c>
      <c r="N47" s="1" t="s">
        <v>2413</v>
      </c>
      <c r="O47" s="2">
        <v>39455</v>
      </c>
      <c r="P47" s="2">
        <v>39456</v>
      </c>
      <c r="Q47" s="1" t="s">
        <v>29</v>
      </c>
      <c r="R47" t="s">
        <v>4025</v>
      </c>
      <c r="S47" t="s">
        <v>7190</v>
      </c>
    </row>
    <row r="48" spans="1:19" x14ac:dyDescent="0.25">
      <c r="A48" s="1" t="s">
        <v>17</v>
      </c>
      <c r="B48" s="1" t="s">
        <v>1988</v>
      </c>
      <c r="C48" s="1" t="s">
        <v>2416</v>
      </c>
      <c r="D48" s="1" t="s">
        <v>2121</v>
      </c>
      <c r="E48" s="1" t="s">
        <v>1991</v>
      </c>
      <c r="F48" s="1" t="s">
        <v>2013</v>
      </c>
      <c r="G48" s="1" t="s">
        <v>22</v>
      </c>
      <c r="H48" s="1" t="s">
        <v>23</v>
      </c>
      <c r="I48" s="1" t="s">
        <v>24</v>
      </c>
      <c r="J48" s="3">
        <v>750</v>
      </c>
      <c r="K48" s="1" t="s">
        <v>2417</v>
      </c>
      <c r="L48" s="1" t="s">
        <v>2024</v>
      </c>
      <c r="M48" s="1" t="s">
        <v>2418</v>
      </c>
      <c r="N48" s="1" t="s">
        <v>2419</v>
      </c>
      <c r="O48" s="2">
        <v>39785</v>
      </c>
      <c r="P48" s="2">
        <v>39785</v>
      </c>
      <c r="Q48" s="1" t="s">
        <v>29</v>
      </c>
      <c r="R48" t="s">
        <v>4025</v>
      </c>
      <c r="S48" t="s">
        <v>7190</v>
      </c>
    </row>
    <row r="49" spans="1:19" x14ac:dyDescent="0.25">
      <c r="A49" s="1" t="s">
        <v>17</v>
      </c>
      <c r="B49" s="1" t="s">
        <v>1988</v>
      </c>
      <c r="C49" s="1" t="s">
        <v>2420</v>
      </c>
      <c r="D49" s="1" t="s">
        <v>2390</v>
      </c>
      <c r="E49" s="1" t="s">
        <v>2029</v>
      </c>
      <c r="F49" s="1" t="s">
        <v>2013</v>
      </c>
      <c r="G49" s="1" t="s">
        <v>22</v>
      </c>
      <c r="H49" s="1" t="s">
        <v>86</v>
      </c>
      <c r="I49" s="1" t="s">
        <v>24</v>
      </c>
      <c r="J49" s="3">
        <v>135</v>
      </c>
      <c r="K49" s="1" t="s">
        <v>2421</v>
      </c>
      <c r="L49" s="1" t="s">
        <v>2422</v>
      </c>
      <c r="M49" s="1" t="s">
        <v>2423</v>
      </c>
      <c r="N49" s="1" t="s">
        <v>2424</v>
      </c>
      <c r="O49" s="2">
        <v>39623</v>
      </c>
      <c r="P49" s="2">
        <v>39625</v>
      </c>
      <c r="Q49" s="1" t="s">
        <v>29</v>
      </c>
      <c r="R49" t="s">
        <v>4025</v>
      </c>
      <c r="S49" t="s">
        <v>7190</v>
      </c>
    </row>
    <row r="50" spans="1:19" x14ac:dyDescent="0.25">
      <c r="A50" s="1" t="s">
        <v>17</v>
      </c>
      <c r="B50" s="1" t="s">
        <v>1988</v>
      </c>
      <c r="C50" s="1" t="s">
        <v>2425</v>
      </c>
      <c r="D50" s="1" t="s">
        <v>2012</v>
      </c>
      <c r="E50" s="1" t="s">
        <v>1991</v>
      </c>
      <c r="F50" s="1" t="s">
        <v>2013</v>
      </c>
      <c r="G50" s="1" t="s">
        <v>22</v>
      </c>
      <c r="H50" s="1" t="s">
        <v>228</v>
      </c>
      <c r="I50" s="1" t="s">
        <v>24</v>
      </c>
      <c r="J50" s="3">
        <v>1691</v>
      </c>
      <c r="K50" s="1" t="s">
        <v>2426</v>
      </c>
      <c r="L50" s="1" t="s">
        <v>84</v>
      </c>
      <c r="M50" s="1" t="s">
        <v>2427</v>
      </c>
      <c r="N50" s="1" t="s">
        <v>2428</v>
      </c>
      <c r="O50" s="2">
        <v>39599</v>
      </c>
      <c r="P50" s="2">
        <v>39601</v>
      </c>
      <c r="Q50" s="1" t="s">
        <v>29</v>
      </c>
      <c r="R50" t="s">
        <v>4025</v>
      </c>
      <c r="S50" t="s">
        <v>7190</v>
      </c>
    </row>
    <row r="51" spans="1:19" x14ac:dyDescent="0.25">
      <c r="A51" s="1" t="s">
        <v>17</v>
      </c>
      <c r="B51" s="1" t="s">
        <v>1988</v>
      </c>
      <c r="C51" s="1" t="s">
        <v>2425</v>
      </c>
      <c r="D51" s="1" t="s">
        <v>2012</v>
      </c>
      <c r="E51" s="1" t="s">
        <v>1991</v>
      </c>
      <c r="F51" s="1" t="s">
        <v>2013</v>
      </c>
      <c r="G51" s="1" t="s">
        <v>22</v>
      </c>
      <c r="H51" s="1" t="s">
        <v>228</v>
      </c>
      <c r="I51" s="1" t="s">
        <v>24</v>
      </c>
      <c r="J51" s="3">
        <v>1845</v>
      </c>
      <c r="K51" s="1" t="s">
        <v>2429</v>
      </c>
      <c r="L51" s="1" t="s">
        <v>84</v>
      </c>
      <c r="M51" s="1" t="s">
        <v>2430</v>
      </c>
      <c r="N51" s="1" t="s">
        <v>2431</v>
      </c>
      <c r="O51" s="2">
        <v>39599</v>
      </c>
      <c r="P51" s="2">
        <v>39601</v>
      </c>
      <c r="Q51" s="1" t="s">
        <v>29</v>
      </c>
      <c r="R51" t="s">
        <v>4025</v>
      </c>
      <c r="S51" t="s">
        <v>7190</v>
      </c>
    </row>
    <row r="52" spans="1:19" x14ac:dyDescent="0.25">
      <c r="A52" s="1" t="s">
        <v>17</v>
      </c>
      <c r="B52" s="1" t="s">
        <v>1988</v>
      </c>
      <c r="C52" s="1" t="s">
        <v>2372</v>
      </c>
      <c r="D52" s="1" t="s">
        <v>2044</v>
      </c>
      <c r="E52" s="1" t="s">
        <v>1991</v>
      </c>
      <c r="F52" s="1" t="s">
        <v>2013</v>
      </c>
      <c r="G52" s="1" t="s">
        <v>22</v>
      </c>
      <c r="H52" s="1" t="s">
        <v>86</v>
      </c>
      <c r="I52" s="1" t="s">
        <v>24</v>
      </c>
      <c r="J52" s="3">
        <v>92.64</v>
      </c>
      <c r="K52" s="1" t="s">
        <v>2432</v>
      </c>
      <c r="L52" s="1" t="s">
        <v>2433</v>
      </c>
      <c r="M52" s="1" t="s">
        <v>2434</v>
      </c>
      <c r="N52" s="1" t="s">
        <v>2435</v>
      </c>
      <c r="O52" s="2">
        <v>39686</v>
      </c>
      <c r="P52" s="2">
        <v>39686</v>
      </c>
      <c r="Q52" s="1" t="s">
        <v>29</v>
      </c>
      <c r="R52" t="s">
        <v>4025</v>
      </c>
      <c r="S52" t="s">
        <v>7190</v>
      </c>
    </row>
    <row r="53" spans="1:19" x14ac:dyDescent="0.25">
      <c r="A53" s="1" t="s">
        <v>17</v>
      </c>
      <c r="B53" s="1" t="s">
        <v>1988</v>
      </c>
      <c r="C53" s="1" t="s">
        <v>2436</v>
      </c>
      <c r="D53" s="1" t="s">
        <v>2044</v>
      </c>
      <c r="E53" s="1" t="s">
        <v>1991</v>
      </c>
      <c r="F53" s="1" t="s">
        <v>2013</v>
      </c>
      <c r="G53" s="1" t="s">
        <v>22</v>
      </c>
      <c r="H53" s="1" t="s">
        <v>86</v>
      </c>
      <c r="I53" s="1" t="s">
        <v>24</v>
      </c>
      <c r="J53" s="3">
        <v>1526.25</v>
      </c>
      <c r="K53" s="1" t="s">
        <v>2437</v>
      </c>
      <c r="L53" s="1" t="s">
        <v>2438</v>
      </c>
      <c r="M53" s="1" t="s">
        <v>2439</v>
      </c>
      <c r="N53" s="1" t="s">
        <v>2440</v>
      </c>
      <c r="O53" s="2">
        <v>39797</v>
      </c>
      <c r="P53" s="2">
        <v>39798</v>
      </c>
      <c r="Q53" s="1" t="s">
        <v>29</v>
      </c>
      <c r="R53" t="s">
        <v>4025</v>
      </c>
      <c r="S53" t="s">
        <v>7190</v>
      </c>
    </row>
    <row r="54" spans="1:19" x14ac:dyDescent="0.25">
      <c r="A54" s="1" t="s">
        <v>17</v>
      </c>
      <c r="B54" s="1" t="s">
        <v>1988</v>
      </c>
      <c r="C54" s="1" t="s">
        <v>2131</v>
      </c>
      <c r="D54" s="1" t="s">
        <v>2121</v>
      </c>
      <c r="E54" s="1" t="s">
        <v>1991</v>
      </c>
      <c r="F54" s="1" t="s">
        <v>2013</v>
      </c>
      <c r="G54" s="1" t="s">
        <v>22</v>
      </c>
      <c r="H54" s="1" t="s">
        <v>23</v>
      </c>
      <c r="I54" s="1" t="s">
        <v>24</v>
      </c>
      <c r="J54" s="3">
        <v>1062</v>
      </c>
      <c r="K54" s="1" t="s">
        <v>2441</v>
      </c>
      <c r="L54" s="1" t="s">
        <v>2024</v>
      </c>
      <c r="M54" s="1" t="s">
        <v>2134</v>
      </c>
      <c r="N54" s="1" t="s">
        <v>2135</v>
      </c>
      <c r="O54" s="2">
        <v>39785</v>
      </c>
      <c r="P54" s="2">
        <v>39785</v>
      </c>
      <c r="Q54" s="1" t="s">
        <v>29</v>
      </c>
      <c r="R54" t="s">
        <v>4025</v>
      </c>
      <c r="S54" t="s">
        <v>7190</v>
      </c>
    </row>
    <row r="55" spans="1:19" x14ac:dyDescent="0.25">
      <c r="A55" s="1" t="s">
        <v>17</v>
      </c>
      <c r="B55" s="1" t="s">
        <v>1988</v>
      </c>
      <c r="C55" s="1" t="s">
        <v>2442</v>
      </c>
      <c r="D55" s="1" t="s">
        <v>2044</v>
      </c>
      <c r="E55" s="1" t="s">
        <v>1991</v>
      </c>
      <c r="F55" s="1" t="s">
        <v>2013</v>
      </c>
      <c r="G55" s="1" t="s">
        <v>22</v>
      </c>
      <c r="H55" s="1" t="s">
        <v>86</v>
      </c>
      <c r="I55" s="1" t="s">
        <v>24</v>
      </c>
      <c r="J55" s="3">
        <v>754.25</v>
      </c>
      <c r="K55" s="1" t="s">
        <v>2443</v>
      </c>
      <c r="L55" s="1" t="s">
        <v>2444</v>
      </c>
      <c r="M55" s="1" t="s">
        <v>2445</v>
      </c>
      <c r="N55" s="1" t="s">
        <v>2446</v>
      </c>
      <c r="O55" s="2">
        <v>39637</v>
      </c>
      <c r="P55" s="2">
        <v>39638</v>
      </c>
      <c r="Q55" s="1" t="s">
        <v>29</v>
      </c>
      <c r="R55" t="s">
        <v>4025</v>
      </c>
      <c r="S55" t="s">
        <v>7190</v>
      </c>
    </row>
    <row r="56" spans="1:19" x14ac:dyDescent="0.25">
      <c r="A56" s="1" t="s">
        <v>17</v>
      </c>
      <c r="B56" s="1" t="s">
        <v>1988</v>
      </c>
      <c r="C56" s="1" t="s">
        <v>2451</v>
      </c>
      <c r="D56" s="1" t="s">
        <v>2132</v>
      </c>
      <c r="E56" s="1" t="s">
        <v>1991</v>
      </c>
      <c r="F56" s="1" t="s">
        <v>2013</v>
      </c>
      <c r="G56" s="1" t="s">
        <v>22</v>
      </c>
      <c r="H56" s="1" t="s">
        <v>76</v>
      </c>
      <c r="I56" s="1" t="s">
        <v>24</v>
      </c>
      <c r="J56" s="3">
        <v>337.5</v>
      </c>
      <c r="K56" s="1" t="s">
        <v>2452</v>
      </c>
      <c r="L56" s="1" t="s">
        <v>2453</v>
      </c>
      <c r="M56" s="1" t="s">
        <v>2454</v>
      </c>
      <c r="N56" s="1" t="s">
        <v>2455</v>
      </c>
      <c r="O56" s="2">
        <v>39657</v>
      </c>
      <c r="P56" s="2">
        <v>39658</v>
      </c>
      <c r="Q56" s="1" t="s">
        <v>29</v>
      </c>
      <c r="R56" t="s">
        <v>4025</v>
      </c>
      <c r="S56" t="s">
        <v>7190</v>
      </c>
    </row>
    <row r="57" spans="1:19" x14ac:dyDescent="0.25">
      <c r="A57" s="1" t="s">
        <v>17</v>
      </c>
      <c r="B57" s="1" t="s">
        <v>1988</v>
      </c>
      <c r="C57" s="1" t="s">
        <v>2011</v>
      </c>
      <c r="D57" s="1" t="s">
        <v>2073</v>
      </c>
      <c r="E57" s="1" t="s">
        <v>2029</v>
      </c>
      <c r="F57" s="1" t="s">
        <v>2013</v>
      </c>
      <c r="G57" s="1" t="s">
        <v>22</v>
      </c>
      <c r="H57" s="1" t="s">
        <v>228</v>
      </c>
      <c r="I57" s="1" t="s">
        <v>24</v>
      </c>
      <c r="J57" s="3">
        <v>30</v>
      </c>
      <c r="K57" s="1" t="s">
        <v>2456</v>
      </c>
      <c r="L57" s="1" t="s">
        <v>84</v>
      </c>
      <c r="M57" s="1" t="s">
        <v>2457</v>
      </c>
      <c r="N57" s="1" t="s">
        <v>2458</v>
      </c>
      <c r="O57" s="2">
        <v>39743</v>
      </c>
      <c r="P57" s="2">
        <v>39743</v>
      </c>
      <c r="Q57" s="1" t="s">
        <v>29</v>
      </c>
      <c r="R57" t="s">
        <v>4025</v>
      </c>
      <c r="S57" t="s">
        <v>7190</v>
      </c>
    </row>
    <row r="58" spans="1:19" x14ac:dyDescent="0.25">
      <c r="A58" s="1" t="s">
        <v>17</v>
      </c>
      <c r="B58" s="1" t="s">
        <v>1988</v>
      </c>
      <c r="C58" s="1" t="s">
        <v>2107</v>
      </c>
      <c r="D58" s="1" t="s">
        <v>2012</v>
      </c>
      <c r="E58" s="1" t="s">
        <v>1991</v>
      </c>
      <c r="F58" s="1" t="s">
        <v>2013</v>
      </c>
      <c r="G58" s="1" t="s">
        <v>22</v>
      </c>
      <c r="H58" s="1" t="s">
        <v>228</v>
      </c>
      <c r="I58" s="1" t="s">
        <v>24</v>
      </c>
      <c r="J58" s="3">
        <v>2117</v>
      </c>
      <c r="K58" s="1" t="s">
        <v>2466</v>
      </c>
      <c r="L58" s="1" t="s">
        <v>84</v>
      </c>
      <c r="M58" s="1" t="s">
        <v>2467</v>
      </c>
      <c r="N58" s="1" t="s">
        <v>2468</v>
      </c>
      <c r="O58" s="2">
        <v>39666</v>
      </c>
      <c r="P58" s="2">
        <v>39666</v>
      </c>
      <c r="Q58" s="1" t="s">
        <v>29</v>
      </c>
      <c r="R58" t="s">
        <v>4025</v>
      </c>
      <c r="S58" t="s">
        <v>7190</v>
      </c>
    </row>
    <row r="59" spans="1:19" x14ac:dyDescent="0.25">
      <c r="A59" s="1" t="s">
        <v>17</v>
      </c>
      <c r="B59" s="1" t="s">
        <v>1988</v>
      </c>
      <c r="C59" s="1" t="s">
        <v>2472</v>
      </c>
      <c r="D59" s="1" t="s">
        <v>2044</v>
      </c>
      <c r="E59" s="1" t="s">
        <v>1991</v>
      </c>
      <c r="F59" s="1" t="s">
        <v>2013</v>
      </c>
      <c r="G59" s="1" t="s">
        <v>22</v>
      </c>
      <c r="H59" s="1" t="s">
        <v>86</v>
      </c>
      <c r="I59" s="1" t="s">
        <v>24</v>
      </c>
      <c r="J59" s="3">
        <v>1235</v>
      </c>
      <c r="K59" s="1" t="s">
        <v>2473</v>
      </c>
      <c r="L59" s="1" t="s">
        <v>2024</v>
      </c>
      <c r="M59" s="1" t="s">
        <v>2474</v>
      </c>
      <c r="N59" s="1" t="s">
        <v>2475</v>
      </c>
      <c r="O59" s="2">
        <v>39644</v>
      </c>
      <c r="P59" s="2">
        <v>39644</v>
      </c>
      <c r="Q59" s="1" t="s">
        <v>29</v>
      </c>
      <c r="R59" t="s">
        <v>4025</v>
      </c>
      <c r="S59" t="s">
        <v>7190</v>
      </c>
    </row>
    <row r="60" spans="1:19" x14ac:dyDescent="0.25">
      <c r="A60" s="1" t="s">
        <v>17</v>
      </c>
      <c r="B60" s="1" t="s">
        <v>1988</v>
      </c>
      <c r="C60" s="1" t="s">
        <v>2480</v>
      </c>
      <c r="D60" s="1" t="s">
        <v>2132</v>
      </c>
      <c r="E60" s="1" t="s">
        <v>1991</v>
      </c>
      <c r="F60" s="1" t="s">
        <v>2013</v>
      </c>
      <c r="G60" s="1" t="s">
        <v>22</v>
      </c>
      <c r="H60" s="1" t="s">
        <v>76</v>
      </c>
      <c r="I60" s="1" t="s">
        <v>24</v>
      </c>
      <c r="J60" s="3">
        <v>300</v>
      </c>
      <c r="K60" s="1" t="s">
        <v>2481</v>
      </c>
      <c r="L60" s="1" t="s">
        <v>2453</v>
      </c>
      <c r="M60" s="1" t="s">
        <v>2482</v>
      </c>
      <c r="N60" s="1" t="s">
        <v>2483</v>
      </c>
      <c r="O60" s="2">
        <v>39589</v>
      </c>
      <c r="P60" s="2">
        <v>39589</v>
      </c>
      <c r="Q60" s="1" t="s">
        <v>29</v>
      </c>
      <c r="R60" t="s">
        <v>4025</v>
      </c>
      <c r="S60" t="s">
        <v>7190</v>
      </c>
    </row>
    <row r="61" spans="1:19" x14ac:dyDescent="0.25">
      <c r="A61" s="1" t="s">
        <v>17</v>
      </c>
      <c r="B61" s="1" t="s">
        <v>1988</v>
      </c>
      <c r="C61" s="1" t="s">
        <v>2484</v>
      </c>
      <c r="D61" s="1" t="s">
        <v>2044</v>
      </c>
      <c r="E61" s="1" t="s">
        <v>1991</v>
      </c>
      <c r="F61" s="1" t="s">
        <v>2013</v>
      </c>
      <c r="G61" s="1" t="s">
        <v>22</v>
      </c>
      <c r="H61" s="1" t="s">
        <v>86</v>
      </c>
      <c r="I61" s="1" t="s">
        <v>24</v>
      </c>
      <c r="J61" s="3">
        <v>328.6</v>
      </c>
      <c r="K61" s="1" t="s">
        <v>2485</v>
      </c>
      <c r="L61" s="1" t="s">
        <v>110</v>
      </c>
      <c r="M61" s="1" t="s">
        <v>2486</v>
      </c>
      <c r="N61" s="1" t="s">
        <v>2487</v>
      </c>
      <c r="O61" s="2">
        <v>39716</v>
      </c>
      <c r="P61" s="2">
        <v>39716</v>
      </c>
      <c r="Q61" s="1" t="s">
        <v>29</v>
      </c>
      <c r="R61" t="s">
        <v>4025</v>
      </c>
      <c r="S61" t="s">
        <v>7190</v>
      </c>
    </row>
    <row r="62" spans="1:19" x14ac:dyDescent="0.25">
      <c r="A62" s="1" t="s">
        <v>1571</v>
      </c>
      <c r="B62" s="1" t="s">
        <v>49</v>
      </c>
      <c r="C62" s="1" t="s">
        <v>2499</v>
      </c>
      <c r="D62" s="1" t="s">
        <v>2390</v>
      </c>
      <c r="E62" s="1" t="s">
        <v>2029</v>
      </c>
      <c r="F62" s="1" t="s">
        <v>2013</v>
      </c>
      <c r="G62" s="1" t="s">
        <v>22</v>
      </c>
      <c r="H62" s="1" t="s">
        <v>86</v>
      </c>
      <c r="I62" s="1" t="s">
        <v>24</v>
      </c>
      <c r="J62" s="3">
        <v>-1591.1</v>
      </c>
      <c r="K62" s="1" t="s">
        <v>2500</v>
      </c>
      <c r="L62" s="1" t="s">
        <v>24</v>
      </c>
      <c r="M62" s="1" t="s">
        <v>24</v>
      </c>
      <c r="N62" s="1" t="s">
        <v>2499</v>
      </c>
      <c r="O62" s="2">
        <v>39813</v>
      </c>
      <c r="P62" s="2">
        <v>39820</v>
      </c>
      <c r="Q62" s="1" t="s">
        <v>29</v>
      </c>
      <c r="R62" t="s">
        <v>4025</v>
      </c>
      <c r="S62" t="s">
        <v>7190</v>
      </c>
    </row>
    <row r="63" spans="1:19" x14ac:dyDescent="0.25">
      <c r="A63" s="1" t="s">
        <v>1571</v>
      </c>
      <c r="B63" s="1" t="s">
        <v>49</v>
      </c>
      <c r="C63" s="1" t="s">
        <v>2499</v>
      </c>
      <c r="D63" s="1" t="s">
        <v>2390</v>
      </c>
      <c r="E63" s="1" t="s">
        <v>2029</v>
      </c>
      <c r="F63" s="1" t="s">
        <v>2013</v>
      </c>
      <c r="G63" s="1" t="s">
        <v>22</v>
      </c>
      <c r="H63" s="1" t="s">
        <v>86</v>
      </c>
      <c r="I63" s="1" t="s">
        <v>24</v>
      </c>
      <c r="J63" s="3">
        <v>-874.48</v>
      </c>
      <c r="K63" s="1" t="s">
        <v>2500</v>
      </c>
      <c r="L63" s="1" t="s">
        <v>24</v>
      </c>
      <c r="M63" s="1" t="s">
        <v>24</v>
      </c>
      <c r="N63" s="1" t="s">
        <v>2499</v>
      </c>
      <c r="O63" s="2">
        <v>39813</v>
      </c>
      <c r="P63" s="2">
        <v>39820</v>
      </c>
      <c r="Q63" s="1" t="s">
        <v>29</v>
      </c>
      <c r="R63" t="s">
        <v>4025</v>
      </c>
      <c r="S63" t="s">
        <v>7190</v>
      </c>
    </row>
    <row r="64" spans="1:19" x14ac:dyDescent="0.25">
      <c r="A64" s="1" t="s">
        <v>17</v>
      </c>
      <c r="B64" s="1" t="s">
        <v>1988</v>
      </c>
      <c r="C64" s="1" t="s">
        <v>2501</v>
      </c>
      <c r="D64" s="1" t="s">
        <v>2044</v>
      </c>
      <c r="E64" s="1" t="s">
        <v>1991</v>
      </c>
      <c r="F64" s="1" t="s">
        <v>2013</v>
      </c>
      <c r="G64" s="1" t="s">
        <v>22</v>
      </c>
      <c r="H64" s="1" t="s">
        <v>86</v>
      </c>
      <c r="I64" s="1" t="s">
        <v>24</v>
      </c>
      <c r="J64" s="3">
        <v>1130</v>
      </c>
      <c r="K64" s="1" t="s">
        <v>2289</v>
      </c>
      <c r="L64" s="1" t="s">
        <v>24</v>
      </c>
      <c r="M64" s="1" t="s">
        <v>2502</v>
      </c>
      <c r="N64" s="1" t="s">
        <v>2503</v>
      </c>
      <c r="O64" s="2">
        <v>39497</v>
      </c>
      <c r="P64" s="2">
        <v>39497</v>
      </c>
      <c r="Q64" s="1" t="s">
        <v>29</v>
      </c>
      <c r="R64" t="s">
        <v>4025</v>
      </c>
      <c r="S64" t="s">
        <v>7190</v>
      </c>
    </row>
    <row r="65" spans="1:19" x14ac:dyDescent="0.25">
      <c r="A65" s="1" t="s">
        <v>2509</v>
      </c>
      <c r="B65" s="1" t="s">
        <v>1988</v>
      </c>
      <c r="C65" s="1" t="s">
        <v>2510</v>
      </c>
      <c r="D65" s="1" t="s">
        <v>2044</v>
      </c>
      <c r="E65" s="1" t="s">
        <v>1991</v>
      </c>
      <c r="F65" s="1" t="s">
        <v>2013</v>
      </c>
      <c r="G65" s="1" t="s">
        <v>22</v>
      </c>
      <c r="H65" s="1" t="s">
        <v>86</v>
      </c>
      <c r="I65" s="1" t="s">
        <v>24</v>
      </c>
      <c r="J65" s="3">
        <v>174.66</v>
      </c>
      <c r="K65" s="1" t="s">
        <v>2511</v>
      </c>
      <c r="L65" s="1" t="s">
        <v>24</v>
      </c>
      <c r="M65" s="1" t="s">
        <v>24</v>
      </c>
      <c r="N65" s="1" t="s">
        <v>2510</v>
      </c>
      <c r="O65" s="2">
        <v>39554</v>
      </c>
      <c r="P65" s="2">
        <v>39569</v>
      </c>
      <c r="Q65" s="1" t="s">
        <v>29</v>
      </c>
      <c r="R65" t="s">
        <v>4025</v>
      </c>
      <c r="S65" t="s">
        <v>7190</v>
      </c>
    </row>
    <row r="66" spans="1:19" x14ac:dyDescent="0.25">
      <c r="A66" s="1" t="s">
        <v>2285</v>
      </c>
      <c r="B66" s="1" t="s">
        <v>20</v>
      </c>
      <c r="C66" s="1" t="s">
        <v>2286</v>
      </c>
      <c r="D66" s="1" t="s">
        <v>2121</v>
      </c>
      <c r="E66" s="1" t="s">
        <v>1991</v>
      </c>
      <c r="F66" s="1" t="s">
        <v>2013</v>
      </c>
      <c r="G66" s="1" t="s">
        <v>22</v>
      </c>
      <c r="H66" s="1" t="s">
        <v>23</v>
      </c>
      <c r="I66" s="1" t="s">
        <v>24</v>
      </c>
      <c r="J66" s="3">
        <v>2475.15</v>
      </c>
      <c r="K66" s="1" t="s">
        <v>2512</v>
      </c>
      <c r="L66" s="1" t="s">
        <v>24</v>
      </c>
      <c r="M66" s="1" t="s">
        <v>24</v>
      </c>
      <c r="N66" s="1" t="s">
        <v>2286</v>
      </c>
      <c r="O66" s="2">
        <v>39813</v>
      </c>
      <c r="P66" s="2">
        <v>39835</v>
      </c>
      <c r="Q66" s="1" t="s">
        <v>29</v>
      </c>
      <c r="R66" t="s">
        <v>4025</v>
      </c>
      <c r="S66" t="s">
        <v>7190</v>
      </c>
    </row>
    <row r="67" spans="1:19" x14ac:dyDescent="0.25">
      <c r="A67" s="1" t="s">
        <v>1571</v>
      </c>
      <c r="B67" s="1" t="s">
        <v>49</v>
      </c>
      <c r="C67" s="1" t="s">
        <v>2223</v>
      </c>
      <c r="D67" s="1" t="s">
        <v>2044</v>
      </c>
      <c r="E67" s="1" t="s">
        <v>1991</v>
      </c>
      <c r="F67" s="1" t="s">
        <v>2013</v>
      </c>
      <c r="G67" s="1" t="s">
        <v>22</v>
      </c>
      <c r="H67" s="1" t="s">
        <v>86</v>
      </c>
      <c r="I67" s="1" t="s">
        <v>24</v>
      </c>
      <c r="J67" s="3">
        <v>23.01</v>
      </c>
      <c r="K67" s="1" t="s">
        <v>2518</v>
      </c>
      <c r="L67" s="1" t="s">
        <v>24</v>
      </c>
      <c r="M67" s="1" t="s">
        <v>24</v>
      </c>
      <c r="N67" s="1" t="s">
        <v>2223</v>
      </c>
      <c r="O67" s="2">
        <v>39691</v>
      </c>
      <c r="P67" s="2">
        <v>39695</v>
      </c>
      <c r="Q67" s="1" t="s">
        <v>29</v>
      </c>
      <c r="R67" t="s">
        <v>4025</v>
      </c>
      <c r="S67" t="s">
        <v>7190</v>
      </c>
    </row>
    <row r="68" spans="1:19" x14ac:dyDescent="0.25">
      <c r="A68" s="1" t="s">
        <v>2519</v>
      </c>
      <c r="B68" s="1" t="s">
        <v>20</v>
      </c>
      <c r="C68" s="1" t="s">
        <v>2520</v>
      </c>
      <c r="D68" s="1" t="s">
        <v>2044</v>
      </c>
      <c r="E68" s="1" t="s">
        <v>1991</v>
      </c>
      <c r="F68" s="1" t="s">
        <v>2013</v>
      </c>
      <c r="G68" s="1" t="s">
        <v>22</v>
      </c>
      <c r="H68" s="1" t="s">
        <v>86</v>
      </c>
      <c r="I68" s="1" t="s">
        <v>24</v>
      </c>
      <c r="J68" s="3">
        <v>-436</v>
      </c>
      <c r="K68" s="1" t="s">
        <v>2521</v>
      </c>
      <c r="L68" s="1" t="s">
        <v>24</v>
      </c>
      <c r="M68" s="1" t="s">
        <v>24</v>
      </c>
      <c r="N68" s="1" t="s">
        <v>2520</v>
      </c>
      <c r="O68" s="2">
        <v>39691</v>
      </c>
      <c r="P68" s="2">
        <v>39714</v>
      </c>
      <c r="Q68" s="1" t="s">
        <v>29</v>
      </c>
      <c r="R68" t="s">
        <v>4025</v>
      </c>
      <c r="S68" t="s">
        <v>7190</v>
      </c>
    </row>
    <row r="69" spans="1:19" x14ac:dyDescent="0.25">
      <c r="A69" s="1" t="s">
        <v>1571</v>
      </c>
      <c r="B69" s="1" t="s">
        <v>49</v>
      </c>
      <c r="C69" s="1" t="s">
        <v>2292</v>
      </c>
      <c r="D69" s="1" t="s">
        <v>2044</v>
      </c>
      <c r="E69" s="1" t="s">
        <v>1991</v>
      </c>
      <c r="F69" s="1" t="s">
        <v>2013</v>
      </c>
      <c r="G69" s="1" t="s">
        <v>22</v>
      </c>
      <c r="H69" s="1" t="s">
        <v>86</v>
      </c>
      <c r="I69" s="1" t="s">
        <v>24</v>
      </c>
      <c r="J69" s="3">
        <v>888.44</v>
      </c>
      <c r="K69" s="1" t="s">
        <v>2522</v>
      </c>
      <c r="L69" s="1" t="s">
        <v>24</v>
      </c>
      <c r="M69" s="1" t="s">
        <v>24</v>
      </c>
      <c r="N69" s="1" t="s">
        <v>2292</v>
      </c>
      <c r="O69" s="2">
        <v>39660</v>
      </c>
      <c r="P69" s="2">
        <v>39665</v>
      </c>
      <c r="Q69" s="1" t="s">
        <v>29</v>
      </c>
      <c r="R69" t="s">
        <v>4025</v>
      </c>
      <c r="S69" t="s">
        <v>7190</v>
      </c>
    </row>
    <row r="70" spans="1:19" x14ac:dyDescent="0.25">
      <c r="A70" s="1" t="s">
        <v>1571</v>
      </c>
      <c r="B70" s="1" t="s">
        <v>49</v>
      </c>
      <c r="C70" s="1" t="s">
        <v>2292</v>
      </c>
      <c r="D70" s="1" t="s">
        <v>2044</v>
      </c>
      <c r="E70" s="1" t="s">
        <v>1991</v>
      </c>
      <c r="F70" s="1" t="s">
        <v>2013</v>
      </c>
      <c r="G70" s="1" t="s">
        <v>22</v>
      </c>
      <c r="H70" s="1" t="s">
        <v>86</v>
      </c>
      <c r="I70" s="1" t="s">
        <v>24</v>
      </c>
      <c r="J70" s="3">
        <v>222.11</v>
      </c>
      <c r="K70" s="1" t="s">
        <v>2522</v>
      </c>
      <c r="L70" s="1" t="s">
        <v>24</v>
      </c>
      <c r="M70" s="1" t="s">
        <v>24</v>
      </c>
      <c r="N70" s="1" t="s">
        <v>2292</v>
      </c>
      <c r="O70" s="2">
        <v>39660</v>
      </c>
      <c r="P70" s="2">
        <v>39665</v>
      </c>
      <c r="Q70" s="1" t="s">
        <v>29</v>
      </c>
      <c r="R70" t="s">
        <v>4025</v>
      </c>
      <c r="S70" t="s">
        <v>7190</v>
      </c>
    </row>
    <row r="71" spans="1:19" x14ac:dyDescent="0.25">
      <c r="A71" s="1" t="s">
        <v>1571</v>
      </c>
      <c r="B71" s="1" t="s">
        <v>49</v>
      </c>
      <c r="C71" s="1" t="s">
        <v>2223</v>
      </c>
      <c r="D71" s="1" t="s">
        <v>2044</v>
      </c>
      <c r="E71" s="1" t="s">
        <v>1991</v>
      </c>
      <c r="F71" s="1" t="s">
        <v>2013</v>
      </c>
      <c r="G71" s="1" t="s">
        <v>22</v>
      </c>
      <c r="H71" s="1" t="s">
        <v>86</v>
      </c>
      <c r="I71" s="1" t="s">
        <v>24</v>
      </c>
      <c r="J71" s="3">
        <v>8.26</v>
      </c>
      <c r="K71" s="1" t="s">
        <v>2531</v>
      </c>
      <c r="L71" s="1" t="s">
        <v>24</v>
      </c>
      <c r="M71" s="1" t="s">
        <v>24</v>
      </c>
      <c r="N71" s="1" t="s">
        <v>2223</v>
      </c>
      <c r="O71" s="2">
        <v>39691</v>
      </c>
      <c r="P71" s="2">
        <v>39695</v>
      </c>
      <c r="Q71" s="1" t="s">
        <v>29</v>
      </c>
      <c r="R71" t="s">
        <v>4025</v>
      </c>
      <c r="S71" t="s">
        <v>7190</v>
      </c>
    </row>
    <row r="72" spans="1:19" x14ac:dyDescent="0.25">
      <c r="A72" s="1" t="s">
        <v>1571</v>
      </c>
      <c r="B72" s="1" t="s">
        <v>49</v>
      </c>
      <c r="C72" s="1" t="s">
        <v>2550</v>
      </c>
      <c r="D72" s="1" t="s">
        <v>2044</v>
      </c>
      <c r="E72" s="1" t="s">
        <v>1991</v>
      </c>
      <c r="F72" s="1" t="s">
        <v>2013</v>
      </c>
      <c r="G72" s="1" t="s">
        <v>22</v>
      </c>
      <c r="H72" s="1" t="s">
        <v>86</v>
      </c>
      <c r="I72" s="1" t="s">
        <v>24</v>
      </c>
      <c r="J72" s="3">
        <v>68.319999999999993</v>
      </c>
      <c r="K72" s="1" t="s">
        <v>2551</v>
      </c>
      <c r="L72" s="1" t="s">
        <v>24</v>
      </c>
      <c r="M72" s="1" t="s">
        <v>24</v>
      </c>
      <c r="N72" s="1" t="s">
        <v>2550</v>
      </c>
      <c r="O72" s="2">
        <v>39721</v>
      </c>
      <c r="P72" s="2">
        <v>39727</v>
      </c>
      <c r="Q72" s="1" t="s">
        <v>29</v>
      </c>
      <c r="R72" t="s">
        <v>4025</v>
      </c>
      <c r="S72" t="s">
        <v>7190</v>
      </c>
    </row>
    <row r="73" spans="1:19" x14ac:dyDescent="0.25">
      <c r="A73" s="1" t="s">
        <v>1571</v>
      </c>
      <c r="B73" s="1" t="s">
        <v>49</v>
      </c>
      <c r="C73" s="1" t="s">
        <v>2294</v>
      </c>
      <c r="D73" s="1" t="s">
        <v>2044</v>
      </c>
      <c r="E73" s="1" t="s">
        <v>1991</v>
      </c>
      <c r="F73" s="1" t="s">
        <v>2013</v>
      </c>
      <c r="G73" s="1" t="s">
        <v>22</v>
      </c>
      <c r="H73" s="1" t="s">
        <v>86</v>
      </c>
      <c r="I73" s="1" t="s">
        <v>24</v>
      </c>
      <c r="J73" s="3">
        <v>12.13</v>
      </c>
      <c r="K73" s="1" t="s">
        <v>2561</v>
      </c>
      <c r="L73" s="1" t="s">
        <v>24</v>
      </c>
      <c r="M73" s="1" t="s">
        <v>24</v>
      </c>
      <c r="N73" s="1" t="s">
        <v>2294</v>
      </c>
      <c r="O73" s="2">
        <v>39752</v>
      </c>
      <c r="P73" s="2">
        <v>39756</v>
      </c>
      <c r="Q73" s="1" t="s">
        <v>29</v>
      </c>
      <c r="R73" t="s">
        <v>4025</v>
      </c>
      <c r="S73" t="s">
        <v>7190</v>
      </c>
    </row>
    <row r="74" spans="1:19" x14ac:dyDescent="0.25">
      <c r="A74" s="1" t="s">
        <v>1571</v>
      </c>
      <c r="B74" s="1" t="s">
        <v>49</v>
      </c>
      <c r="C74" s="1" t="s">
        <v>2294</v>
      </c>
      <c r="D74" s="1" t="s">
        <v>2044</v>
      </c>
      <c r="E74" s="1" t="s">
        <v>1991</v>
      </c>
      <c r="F74" s="1" t="s">
        <v>2013</v>
      </c>
      <c r="G74" s="1" t="s">
        <v>22</v>
      </c>
      <c r="H74" s="1" t="s">
        <v>86</v>
      </c>
      <c r="I74" s="1" t="s">
        <v>24</v>
      </c>
      <c r="J74" s="3">
        <v>12.13</v>
      </c>
      <c r="K74" s="1" t="s">
        <v>2561</v>
      </c>
      <c r="L74" s="1" t="s">
        <v>24</v>
      </c>
      <c r="M74" s="1" t="s">
        <v>24</v>
      </c>
      <c r="N74" s="1" t="s">
        <v>2294</v>
      </c>
      <c r="O74" s="2">
        <v>39752</v>
      </c>
      <c r="P74" s="2">
        <v>39756</v>
      </c>
      <c r="Q74" s="1" t="s">
        <v>29</v>
      </c>
      <c r="R74" t="s">
        <v>4025</v>
      </c>
      <c r="S74" t="s">
        <v>7190</v>
      </c>
    </row>
    <row r="75" spans="1:19" x14ac:dyDescent="0.25">
      <c r="A75" s="1" t="s">
        <v>1571</v>
      </c>
      <c r="B75" s="1" t="s">
        <v>49</v>
      </c>
      <c r="C75" s="1" t="s">
        <v>2294</v>
      </c>
      <c r="D75" s="1" t="s">
        <v>2044</v>
      </c>
      <c r="E75" s="1" t="s">
        <v>1991</v>
      </c>
      <c r="F75" s="1" t="s">
        <v>2013</v>
      </c>
      <c r="G75" s="1" t="s">
        <v>22</v>
      </c>
      <c r="H75" s="1" t="s">
        <v>86</v>
      </c>
      <c r="I75" s="1" t="s">
        <v>24</v>
      </c>
      <c r="J75" s="3">
        <v>12.13</v>
      </c>
      <c r="K75" s="1" t="s">
        <v>2561</v>
      </c>
      <c r="L75" s="1" t="s">
        <v>24</v>
      </c>
      <c r="M75" s="1" t="s">
        <v>24</v>
      </c>
      <c r="N75" s="1" t="s">
        <v>2294</v>
      </c>
      <c r="O75" s="2">
        <v>39752</v>
      </c>
      <c r="P75" s="2">
        <v>39756</v>
      </c>
      <c r="Q75" s="1" t="s">
        <v>29</v>
      </c>
      <c r="R75" t="s">
        <v>4025</v>
      </c>
      <c r="S75" t="s">
        <v>7190</v>
      </c>
    </row>
    <row r="76" spans="1:19" x14ac:dyDescent="0.25">
      <c r="A76" s="1" t="s">
        <v>1571</v>
      </c>
      <c r="B76" s="1" t="s">
        <v>49</v>
      </c>
      <c r="C76" s="1" t="s">
        <v>2223</v>
      </c>
      <c r="D76" s="1" t="s">
        <v>2044</v>
      </c>
      <c r="E76" s="1" t="s">
        <v>1991</v>
      </c>
      <c r="F76" s="1" t="s">
        <v>2013</v>
      </c>
      <c r="G76" s="1" t="s">
        <v>22</v>
      </c>
      <c r="H76" s="1" t="s">
        <v>86</v>
      </c>
      <c r="I76" s="1" t="s">
        <v>24</v>
      </c>
      <c r="J76" s="3">
        <v>2.59</v>
      </c>
      <c r="K76" s="1" t="s">
        <v>2564</v>
      </c>
      <c r="L76" s="1" t="s">
        <v>24</v>
      </c>
      <c r="M76" s="1" t="s">
        <v>24</v>
      </c>
      <c r="N76" s="1" t="s">
        <v>2223</v>
      </c>
      <c r="O76" s="2">
        <v>39691</v>
      </c>
      <c r="P76" s="2">
        <v>39695</v>
      </c>
      <c r="Q76" s="1" t="s">
        <v>29</v>
      </c>
      <c r="R76" t="s">
        <v>4025</v>
      </c>
      <c r="S76" t="s">
        <v>7190</v>
      </c>
    </row>
    <row r="77" spans="1:19" x14ac:dyDescent="0.25">
      <c r="A77" s="1" t="s">
        <v>1571</v>
      </c>
      <c r="B77" s="1" t="s">
        <v>49</v>
      </c>
      <c r="C77" s="1" t="s">
        <v>2223</v>
      </c>
      <c r="D77" s="1" t="s">
        <v>2044</v>
      </c>
      <c r="E77" s="1" t="s">
        <v>1991</v>
      </c>
      <c r="F77" s="1" t="s">
        <v>2013</v>
      </c>
      <c r="G77" s="1" t="s">
        <v>22</v>
      </c>
      <c r="H77" s="1" t="s">
        <v>86</v>
      </c>
      <c r="I77" s="1" t="s">
        <v>24</v>
      </c>
      <c r="J77" s="3">
        <v>5.19</v>
      </c>
      <c r="K77" s="1" t="s">
        <v>2564</v>
      </c>
      <c r="L77" s="1" t="s">
        <v>24</v>
      </c>
      <c r="M77" s="1" t="s">
        <v>24</v>
      </c>
      <c r="N77" s="1" t="s">
        <v>2223</v>
      </c>
      <c r="O77" s="2">
        <v>39691</v>
      </c>
      <c r="P77" s="2">
        <v>39695</v>
      </c>
      <c r="Q77" s="1" t="s">
        <v>29</v>
      </c>
      <c r="R77" t="s">
        <v>4025</v>
      </c>
      <c r="S77" t="s">
        <v>7190</v>
      </c>
    </row>
    <row r="78" spans="1:19" x14ac:dyDescent="0.25">
      <c r="A78" s="1" t="s">
        <v>1571</v>
      </c>
      <c r="B78" s="1" t="s">
        <v>49</v>
      </c>
      <c r="C78" s="1" t="s">
        <v>2410</v>
      </c>
      <c r="D78" s="1" t="s">
        <v>2183</v>
      </c>
      <c r="E78" s="1" t="s">
        <v>1991</v>
      </c>
      <c r="F78" s="1" t="s">
        <v>2013</v>
      </c>
      <c r="G78" s="1" t="s">
        <v>22</v>
      </c>
      <c r="H78" s="1" t="s">
        <v>103</v>
      </c>
      <c r="I78" s="1" t="s">
        <v>24</v>
      </c>
      <c r="J78" s="3">
        <v>133.63</v>
      </c>
      <c r="K78" s="1" t="s">
        <v>2565</v>
      </c>
      <c r="L78" s="1" t="s">
        <v>24</v>
      </c>
      <c r="M78" s="1" t="s">
        <v>24</v>
      </c>
      <c r="N78" s="1" t="s">
        <v>2410</v>
      </c>
      <c r="O78" s="2">
        <v>39813</v>
      </c>
      <c r="P78" s="2">
        <v>39819</v>
      </c>
      <c r="Q78" s="1" t="s">
        <v>29</v>
      </c>
      <c r="R78" t="s">
        <v>4025</v>
      </c>
      <c r="S78" t="s">
        <v>7190</v>
      </c>
    </row>
    <row r="79" spans="1:19" x14ac:dyDescent="0.25">
      <c r="A79" s="1" t="s">
        <v>1571</v>
      </c>
      <c r="B79" s="1" t="s">
        <v>49</v>
      </c>
      <c r="C79" s="1" t="s">
        <v>2294</v>
      </c>
      <c r="D79" s="1" t="s">
        <v>2044</v>
      </c>
      <c r="E79" s="1" t="s">
        <v>1991</v>
      </c>
      <c r="F79" s="1" t="s">
        <v>2013</v>
      </c>
      <c r="G79" s="1" t="s">
        <v>22</v>
      </c>
      <c r="H79" s="1" t="s">
        <v>86</v>
      </c>
      <c r="I79" s="1" t="s">
        <v>24</v>
      </c>
      <c r="J79" s="3">
        <v>9.16</v>
      </c>
      <c r="K79" s="1" t="s">
        <v>2570</v>
      </c>
      <c r="L79" s="1" t="s">
        <v>24</v>
      </c>
      <c r="M79" s="1" t="s">
        <v>24</v>
      </c>
      <c r="N79" s="1" t="s">
        <v>2294</v>
      </c>
      <c r="O79" s="2">
        <v>39752</v>
      </c>
      <c r="P79" s="2">
        <v>39756</v>
      </c>
      <c r="Q79" s="1" t="s">
        <v>29</v>
      </c>
      <c r="R79" t="s">
        <v>4025</v>
      </c>
      <c r="S79" t="s">
        <v>7190</v>
      </c>
    </row>
    <row r="80" spans="1:19" x14ac:dyDescent="0.25">
      <c r="A80" s="1" t="s">
        <v>17</v>
      </c>
      <c r="B80" s="1" t="s">
        <v>1988</v>
      </c>
      <c r="C80" s="1" t="s">
        <v>2362</v>
      </c>
      <c r="D80" s="1" t="s">
        <v>2012</v>
      </c>
      <c r="E80" s="1" t="s">
        <v>1991</v>
      </c>
      <c r="F80" s="1" t="s">
        <v>2013</v>
      </c>
      <c r="G80" s="1" t="s">
        <v>22</v>
      </c>
      <c r="H80" s="1" t="s">
        <v>228</v>
      </c>
      <c r="I80" s="1" t="s">
        <v>24</v>
      </c>
      <c r="J80" s="3">
        <v>814</v>
      </c>
      <c r="K80" s="1" t="s">
        <v>84</v>
      </c>
      <c r="L80" s="1" t="s">
        <v>24</v>
      </c>
      <c r="M80" s="1" t="s">
        <v>2581</v>
      </c>
      <c r="N80" s="1" t="s">
        <v>2582</v>
      </c>
      <c r="O80" s="2">
        <v>39559</v>
      </c>
      <c r="P80" s="2">
        <v>39559</v>
      </c>
      <c r="Q80" s="1" t="s">
        <v>29</v>
      </c>
      <c r="R80" t="s">
        <v>4025</v>
      </c>
      <c r="S80" t="s">
        <v>7190</v>
      </c>
    </row>
    <row r="81" spans="1:19" x14ac:dyDescent="0.25">
      <c r="A81" s="1" t="s">
        <v>1571</v>
      </c>
      <c r="B81" s="1" t="s">
        <v>49</v>
      </c>
      <c r="C81" s="1" t="s">
        <v>2409</v>
      </c>
      <c r="D81" s="1" t="s">
        <v>2044</v>
      </c>
      <c r="E81" s="1" t="s">
        <v>1991</v>
      </c>
      <c r="F81" s="1" t="s">
        <v>2013</v>
      </c>
      <c r="G81" s="1" t="s">
        <v>22</v>
      </c>
      <c r="H81" s="1" t="s">
        <v>86</v>
      </c>
      <c r="I81" s="1" t="s">
        <v>24</v>
      </c>
      <c r="J81" s="3">
        <v>380.76</v>
      </c>
      <c r="K81" s="1" t="s">
        <v>2522</v>
      </c>
      <c r="L81" s="1" t="s">
        <v>24</v>
      </c>
      <c r="M81" s="1" t="s">
        <v>24</v>
      </c>
      <c r="N81" s="1" t="s">
        <v>2409</v>
      </c>
      <c r="O81" s="2">
        <v>39782</v>
      </c>
      <c r="P81" s="2">
        <v>39784</v>
      </c>
      <c r="Q81" s="1" t="s">
        <v>29</v>
      </c>
      <c r="R81" t="s">
        <v>4025</v>
      </c>
      <c r="S81" t="s">
        <v>7190</v>
      </c>
    </row>
    <row r="82" spans="1:19" x14ac:dyDescent="0.25">
      <c r="A82" s="1" t="s">
        <v>1571</v>
      </c>
      <c r="B82" s="1" t="s">
        <v>49</v>
      </c>
      <c r="C82" s="1" t="s">
        <v>2409</v>
      </c>
      <c r="D82" s="1" t="s">
        <v>2044</v>
      </c>
      <c r="E82" s="1" t="s">
        <v>1991</v>
      </c>
      <c r="F82" s="1" t="s">
        <v>2013</v>
      </c>
      <c r="G82" s="1" t="s">
        <v>22</v>
      </c>
      <c r="H82" s="1" t="s">
        <v>86</v>
      </c>
      <c r="I82" s="1" t="s">
        <v>24</v>
      </c>
      <c r="J82" s="3">
        <v>380.76</v>
      </c>
      <c r="K82" s="1" t="s">
        <v>2522</v>
      </c>
      <c r="L82" s="1" t="s">
        <v>24</v>
      </c>
      <c r="M82" s="1" t="s">
        <v>24</v>
      </c>
      <c r="N82" s="1" t="s">
        <v>2409</v>
      </c>
      <c r="O82" s="2">
        <v>39782</v>
      </c>
      <c r="P82" s="2">
        <v>39784</v>
      </c>
      <c r="Q82" s="1" t="s">
        <v>29</v>
      </c>
      <c r="R82" t="s">
        <v>4025</v>
      </c>
      <c r="S82" t="s">
        <v>7190</v>
      </c>
    </row>
    <row r="83" spans="1:19" x14ac:dyDescent="0.25">
      <c r="A83" s="1" t="s">
        <v>17</v>
      </c>
      <c r="B83" s="1" t="s">
        <v>1988</v>
      </c>
      <c r="C83" s="1" t="s">
        <v>2159</v>
      </c>
      <c r="D83" s="1" t="s">
        <v>2132</v>
      </c>
      <c r="E83" s="1" t="s">
        <v>1991</v>
      </c>
      <c r="F83" s="1" t="s">
        <v>2013</v>
      </c>
      <c r="G83" s="1" t="s">
        <v>22</v>
      </c>
      <c r="H83" s="1" t="s">
        <v>76</v>
      </c>
      <c r="I83" s="1" t="s">
        <v>24</v>
      </c>
      <c r="J83" s="3">
        <v>3860.35</v>
      </c>
      <c r="K83" s="1" t="s">
        <v>2626</v>
      </c>
      <c r="L83" s="1" t="s">
        <v>1085</v>
      </c>
      <c r="M83" s="1" t="s">
        <v>2627</v>
      </c>
      <c r="N83" s="1" t="s">
        <v>2628</v>
      </c>
      <c r="O83" s="2">
        <v>39763</v>
      </c>
      <c r="P83" s="2">
        <v>39763</v>
      </c>
      <c r="Q83" s="1" t="s">
        <v>29</v>
      </c>
      <c r="R83" t="s">
        <v>4025</v>
      </c>
      <c r="S83" t="s">
        <v>7190</v>
      </c>
    </row>
    <row r="84" spans="1:19" x14ac:dyDescent="0.25">
      <c r="A84" s="1" t="s">
        <v>17</v>
      </c>
      <c r="B84" s="1" t="s">
        <v>1988</v>
      </c>
      <c r="C84" s="1" t="s">
        <v>2629</v>
      </c>
      <c r="D84" s="1" t="s">
        <v>2012</v>
      </c>
      <c r="E84" s="1" t="s">
        <v>1991</v>
      </c>
      <c r="F84" s="1" t="s">
        <v>2013</v>
      </c>
      <c r="G84" s="1" t="s">
        <v>22</v>
      </c>
      <c r="H84" s="1" t="s">
        <v>228</v>
      </c>
      <c r="I84" s="1" t="s">
        <v>24</v>
      </c>
      <c r="J84" s="3">
        <v>4305</v>
      </c>
      <c r="K84" s="1" t="s">
        <v>2630</v>
      </c>
      <c r="L84" s="1" t="s">
        <v>84</v>
      </c>
      <c r="M84" s="1" t="s">
        <v>2631</v>
      </c>
      <c r="N84" s="1" t="s">
        <v>2632</v>
      </c>
      <c r="O84" s="2">
        <v>39798</v>
      </c>
      <c r="P84" s="2">
        <v>39799</v>
      </c>
      <c r="Q84" s="1" t="s">
        <v>29</v>
      </c>
      <c r="R84" t="s">
        <v>4025</v>
      </c>
      <c r="S84" t="s">
        <v>7190</v>
      </c>
    </row>
    <row r="85" spans="1:19" x14ac:dyDescent="0.25">
      <c r="A85" s="1" t="s">
        <v>17</v>
      </c>
      <c r="B85" s="1" t="s">
        <v>1988</v>
      </c>
      <c r="C85" s="1" t="s">
        <v>2633</v>
      </c>
      <c r="D85" s="1" t="s">
        <v>2132</v>
      </c>
      <c r="E85" s="1" t="s">
        <v>1991</v>
      </c>
      <c r="F85" s="1" t="s">
        <v>2013</v>
      </c>
      <c r="G85" s="1" t="s">
        <v>22</v>
      </c>
      <c r="H85" s="1" t="s">
        <v>76</v>
      </c>
      <c r="I85" s="1" t="s">
        <v>24</v>
      </c>
      <c r="J85" s="3">
        <v>225</v>
      </c>
      <c r="K85" s="1" t="s">
        <v>2634</v>
      </c>
      <c r="L85" s="1" t="s">
        <v>2453</v>
      </c>
      <c r="M85" s="1" t="s">
        <v>2635</v>
      </c>
      <c r="N85" s="1" t="s">
        <v>2636</v>
      </c>
      <c r="O85" s="2">
        <v>39707</v>
      </c>
      <c r="P85" s="2">
        <v>39708</v>
      </c>
      <c r="Q85" s="1" t="s">
        <v>29</v>
      </c>
      <c r="R85" t="s">
        <v>4025</v>
      </c>
      <c r="S85" t="s">
        <v>7190</v>
      </c>
    </row>
    <row r="86" spans="1:19" x14ac:dyDescent="0.25">
      <c r="A86" s="1" t="s">
        <v>17</v>
      </c>
      <c r="B86" s="1" t="s">
        <v>1988</v>
      </c>
      <c r="C86" s="1" t="s">
        <v>2043</v>
      </c>
      <c r="D86" s="1" t="s">
        <v>2073</v>
      </c>
      <c r="E86" s="1" t="s">
        <v>2029</v>
      </c>
      <c r="F86" s="1" t="s">
        <v>2013</v>
      </c>
      <c r="G86" s="1" t="s">
        <v>22</v>
      </c>
      <c r="H86" s="1" t="s">
        <v>228</v>
      </c>
      <c r="I86" s="1" t="s">
        <v>24</v>
      </c>
      <c r="J86" s="3">
        <v>30</v>
      </c>
      <c r="K86" s="1" t="s">
        <v>2637</v>
      </c>
      <c r="L86" s="1" t="s">
        <v>84</v>
      </c>
      <c r="M86" s="1" t="s">
        <v>2638</v>
      </c>
      <c r="N86" s="1" t="s">
        <v>2639</v>
      </c>
      <c r="O86" s="2">
        <v>39679</v>
      </c>
      <c r="P86" s="2">
        <v>39680</v>
      </c>
      <c r="Q86" s="1" t="s">
        <v>29</v>
      </c>
      <c r="R86" t="s">
        <v>4025</v>
      </c>
      <c r="S86" t="s">
        <v>7190</v>
      </c>
    </row>
    <row r="87" spans="1:19" x14ac:dyDescent="0.25">
      <c r="A87" s="1" t="s">
        <v>17</v>
      </c>
      <c r="B87" s="1" t="s">
        <v>1988</v>
      </c>
      <c r="C87" s="1" t="s">
        <v>2645</v>
      </c>
      <c r="D87" s="1" t="s">
        <v>2044</v>
      </c>
      <c r="E87" s="1" t="s">
        <v>1991</v>
      </c>
      <c r="F87" s="1" t="s">
        <v>2013</v>
      </c>
      <c r="G87" s="1" t="s">
        <v>22</v>
      </c>
      <c r="H87" s="1" t="s">
        <v>86</v>
      </c>
      <c r="I87" s="1" t="s">
        <v>24</v>
      </c>
      <c r="J87" s="3">
        <v>1410.4</v>
      </c>
      <c r="K87" s="1" t="s">
        <v>2646</v>
      </c>
      <c r="L87" s="1" t="s">
        <v>2438</v>
      </c>
      <c r="M87" s="1" t="s">
        <v>2647</v>
      </c>
      <c r="N87" s="1" t="s">
        <v>2648</v>
      </c>
      <c r="O87" s="2">
        <v>39813</v>
      </c>
      <c r="P87" s="2">
        <v>39821</v>
      </c>
      <c r="Q87" s="1" t="s">
        <v>29</v>
      </c>
      <c r="R87" t="s">
        <v>4025</v>
      </c>
      <c r="S87" t="s">
        <v>7190</v>
      </c>
    </row>
    <row r="88" spans="1:19" x14ac:dyDescent="0.25">
      <c r="A88" s="1" t="s">
        <v>17</v>
      </c>
      <c r="B88" s="1" t="s">
        <v>1988</v>
      </c>
      <c r="C88" s="1" t="s">
        <v>2649</v>
      </c>
      <c r="D88" s="1" t="s">
        <v>2132</v>
      </c>
      <c r="E88" s="1" t="s">
        <v>1991</v>
      </c>
      <c r="F88" s="1" t="s">
        <v>2013</v>
      </c>
      <c r="G88" s="1" t="s">
        <v>22</v>
      </c>
      <c r="H88" s="1" t="s">
        <v>76</v>
      </c>
      <c r="I88" s="1" t="s">
        <v>24</v>
      </c>
      <c r="J88" s="3">
        <v>750</v>
      </c>
      <c r="K88" s="1" t="s">
        <v>2289</v>
      </c>
      <c r="L88" s="1" t="s">
        <v>24</v>
      </c>
      <c r="M88" s="1" t="s">
        <v>2650</v>
      </c>
      <c r="N88" s="1" t="s">
        <v>2651</v>
      </c>
      <c r="O88" s="2">
        <v>39568</v>
      </c>
      <c r="P88" s="2">
        <v>39568</v>
      </c>
      <c r="Q88" s="1" t="s">
        <v>29</v>
      </c>
      <c r="R88" t="s">
        <v>4025</v>
      </c>
      <c r="S88" t="s">
        <v>7190</v>
      </c>
    </row>
    <row r="89" spans="1:19" x14ac:dyDescent="0.25">
      <c r="A89" s="1" t="s">
        <v>17</v>
      </c>
      <c r="B89" s="1" t="s">
        <v>1988</v>
      </c>
      <c r="C89" s="1" t="s">
        <v>2649</v>
      </c>
      <c r="D89" s="1" t="s">
        <v>2132</v>
      </c>
      <c r="E89" s="1" t="s">
        <v>1991</v>
      </c>
      <c r="F89" s="1" t="s">
        <v>2013</v>
      </c>
      <c r="G89" s="1" t="s">
        <v>22</v>
      </c>
      <c r="H89" s="1" t="s">
        <v>76</v>
      </c>
      <c r="I89" s="1" t="s">
        <v>24</v>
      </c>
      <c r="J89" s="3">
        <v>750</v>
      </c>
      <c r="K89" s="1" t="s">
        <v>2289</v>
      </c>
      <c r="L89" s="1" t="s">
        <v>24</v>
      </c>
      <c r="M89" s="1" t="s">
        <v>2650</v>
      </c>
      <c r="N89" s="1" t="s">
        <v>2651</v>
      </c>
      <c r="O89" s="2">
        <v>39568</v>
      </c>
      <c r="P89" s="2">
        <v>39568</v>
      </c>
      <c r="Q89" s="1" t="s">
        <v>29</v>
      </c>
      <c r="R89" t="s">
        <v>4025</v>
      </c>
      <c r="S89" t="s">
        <v>7190</v>
      </c>
    </row>
    <row r="90" spans="1:19" x14ac:dyDescent="0.25">
      <c r="A90" s="1" t="s">
        <v>17</v>
      </c>
      <c r="B90" s="1" t="s">
        <v>1988</v>
      </c>
      <c r="C90" s="1" t="s">
        <v>2649</v>
      </c>
      <c r="D90" s="1" t="s">
        <v>2012</v>
      </c>
      <c r="E90" s="1" t="s">
        <v>1991</v>
      </c>
      <c r="F90" s="1" t="s">
        <v>2013</v>
      </c>
      <c r="G90" s="1" t="s">
        <v>22</v>
      </c>
      <c r="H90" s="1" t="s">
        <v>228</v>
      </c>
      <c r="I90" s="1" t="s">
        <v>24</v>
      </c>
      <c r="J90" s="3">
        <v>675</v>
      </c>
      <c r="K90" s="1" t="s">
        <v>2289</v>
      </c>
      <c r="L90" s="1" t="s">
        <v>24</v>
      </c>
      <c r="M90" s="1" t="s">
        <v>2650</v>
      </c>
      <c r="N90" s="1" t="s">
        <v>2651</v>
      </c>
      <c r="O90" s="2">
        <v>39568</v>
      </c>
      <c r="P90" s="2">
        <v>39568</v>
      </c>
      <c r="Q90" s="1" t="s">
        <v>29</v>
      </c>
      <c r="R90" t="s">
        <v>4025</v>
      </c>
      <c r="S90" t="s">
        <v>7190</v>
      </c>
    </row>
    <row r="91" spans="1:19" x14ac:dyDescent="0.25">
      <c r="A91" s="1" t="s">
        <v>17</v>
      </c>
      <c r="B91" s="1" t="s">
        <v>1988</v>
      </c>
      <c r="C91" s="1" t="s">
        <v>2649</v>
      </c>
      <c r="D91" s="1" t="s">
        <v>2132</v>
      </c>
      <c r="E91" s="1" t="s">
        <v>1991</v>
      </c>
      <c r="F91" s="1" t="s">
        <v>2013</v>
      </c>
      <c r="G91" s="1" t="s">
        <v>22</v>
      </c>
      <c r="H91" s="1" t="s">
        <v>76</v>
      </c>
      <c r="I91" s="1" t="s">
        <v>24</v>
      </c>
      <c r="J91" s="3">
        <v>854.5</v>
      </c>
      <c r="K91" s="1" t="s">
        <v>2289</v>
      </c>
      <c r="L91" s="1" t="s">
        <v>24</v>
      </c>
      <c r="M91" s="1" t="s">
        <v>2650</v>
      </c>
      <c r="N91" s="1" t="s">
        <v>2651</v>
      </c>
      <c r="O91" s="2">
        <v>39568</v>
      </c>
      <c r="P91" s="2">
        <v>39568</v>
      </c>
      <c r="Q91" s="1" t="s">
        <v>29</v>
      </c>
      <c r="R91" t="s">
        <v>4025</v>
      </c>
      <c r="S91" t="s">
        <v>7190</v>
      </c>
    </row>
    <row r="92" spans="1:19" x14ac:dyDescent="0.25">
      <c r="A92" s="1" t="s">
        <v>17</v>
      </c>
      <c r="B92" s="1" t="s">
        <v>1988</v>
      </c>
      <c r="C92" s="1" t="s">
        <v>2358</v>
      </c>
      <c r="D92" s="1" t="s">
        <v>2044</v>
      </c>
      <c r="E92" s="1" t="s">
        <v>1991</v>
      </c>
      <c r="F92" s="1" t="s">
        <v>2013</v>
      </c>
      <c r="G92" s="1" t="s">
        <v>22</v>
      </c>
      <c r="H92" s="1" t="s">
        <v>86</v>
      </c>
      <c r="I92" s="1" t="s">
        <v>24</v>
      </c>
      <c r="J92" s="3">
        <v>1598.97</v>
      </c>
      <c r="K92" s="1" t="s">
        <v>2658</v>
      </c>
      <c r="L92" s="1" t="s">
        <v>24</v>
      </c>
      <c r="M92" s="1" t="s">
        <v>2659</v>
      </c>
      <c r="N92" s="1" t="s">
        <v>2660</v>
      </c>
      <c r="O92" s="2">
        <v>39506</v>
      </c>
      <c r="P92" s="2">
        <v>39510</v>
      </c>
      <c r="Q92" s="1" t="s">
        <v>29</v>
      </c>
      <c r="R92" t="s">
        <v>4025</v>
      </c>
      <c r="S92" t="s">
        <v>7190</v>
      </c>
    </row>
    <row r="93" spans="1:19" x14ac:dyDescent="0.25">
      <c r="A93" s="1" t="s">
        <v>1571</v>
      </c>
      <c r="B93" s="1" t="s">
        <v>49</v>
      </c>
      <c r="C93" s="1" t="s">
        <v>2294</v>
      </c>
      <c r="D93" s="1" t="s">
        <v>2044</v>
      </c>
      <c r="E93" s="1" t="s">
        <v>1991</v>
      </c>
      <c r="F93" s="1" t="s">
        <v>2013</v>
      </c>
      <c r="G93" s="1" t="s">
        <v>22</v>
      </c>
      <c r="H93" s="1" t="s">
        <v>86</v>
      </c>
      <c r="I93" s="1" t="s">
        <v>24</v>
      </c>
      <c r="J93" s="3">
        <v>183.81</v>
      </c>
      <c r="K93" s="1" t="s">
        <v>2224</v>
      </c>
      <c r="L93" s="1" t="s">
        <v>24</v>
      </c>
      <c r="M93" s="1" t="s">
        <v>24</v>
      </c>
      <c r="N93" s="1" t="s">
        <v>2294</v>
      </c>
      <c r="O93" s="2">
        <v>39752</v>
      </c>
      <c r="P93" s="2">
        <v>39756</v>
      </c>
      <c r="Q93" s="1" t="s">
        <v>29</v>
      </c>
      <c r="R93" t="s">
        <v>4025</v>
      </c>
      <c r="S93" t="s">
        <v>7190</v>
      </c>
    </row>
    <row r="94" spans="1:19" x14ac:dyDescent="0.25">
      <c r="A94" s="1" t="s">
        <v>1571</v>
      </c>
      <c r="B94" s="1" t="s">
        <v>49</v>
      </c>
      <c r="C94" s="1" t="s">
        <v>2294</v>
      </c>
      <c r="D94" s="1" t="s">
        <v>2044</v>
      </c>
      <c r="E94" s="1" t="s">
        <v>1991</v>
      </c>
      <c r="F94" s="1" t="s">
        <v>2013</v>
      </c>
      <c r="G94" s="1" t="s">
        <v>22</v>
      </c>
      <c r="H94" s="1" t="s">
        <v>86</v>
      </c>
      <c r="I94" s="1" t="s">
        <v>24</v>
      </c>
      <c r="J94" s="3">
        <v>210.07</v>
      </c>
      <c r="K94" s="1" t="s">
        <v>2224</v>
      </c>
      <c r="L94" s="1" t="s">
        <v>24</v>
      </c>
      <c r="M94" s="1" t="s">
        <v>24</v>
      </c>
      <c r="N94" s="1" t="s">
        <v>2294</v>
      </c>
      <c r="O94" s="2">
        <v>39752</v>
      </c>
      <c r="P94" s="2">
        <v>39756</v>
      </c>
      <c r="Q94" s="1" t="s">
        <v>29</v>
      </c>
      <c r="R94" t="s">
        <v>4025</v>
      </c>
      <c r="S94" t="s">
        <v>7190</v>
      </c>
    </row>
    <row r="95" spans="1:19" x14ac:dyDescent="0.25">
      <c r="A95" s="1" t="s">
        <v>1571</v>
      </c>
      <c r="B95" s="1" t="s">
        <v>49</v>
      </c>
      <c r="C95" s="1" t="s">
        <v>2294</v>
      </c>
      <c r="D95" s="1" t="s">
        <v>2044</v>
      </c>
      <c r="E95" s="1" t="s">
        <v>1991</v>
      </c>
      <c r="F95" s="1" t="s">
        <v>2013</v>
      </c>
      <c r="G95" s="1" t="s">
        <v>22</v>
      </c>
      <c r="H95" s="1" t="s">
        <v>86</v>
      </c>
      <c r="I95" s="1" t="s">
        <v>24</v>
      </c>
      <c r="J95" s="3">
        <v>210.07</v>
      </c>
      <c r="K95" s="1" t="s">
        <v>2224</v>
      </c>
      <c r="L95" s="1" t="s">
        <v>24</v>
      </c>
      <c r="M95" s="1" t="s">
        <v>24</v>
      </c>
      <c r="N95" s="1" t="s">
        <v>2294</v>
      </c>
      <c r="O95" s="2">
        <v>39752</v>
      </c>
      <c r="P95" s="2">
        <v>39756</v>
      </c>
      <c r="Q95" s="1" t="s">
        <v>29</v>
      </c>
      <c r="R95" t="s">
        <v>4025</v>
      </c>
      <c r="S95" t="s">
        <v>7190</v>
      </c>
    </row>
    <row r="96" spans="1:19" x14ac:dyDescent="0.25">
      <c r="A96" s="1" t="s">
        <v>2666</v>
      </c>
      <c r="B96" s="1" t="s">
        <v>1988</v>
      </c>
      <c r="C96" s="1" t="s">
        <v>2667</v>
      </c>
      <c r="D96" s="1" t="s">
        <v>2044</v>
      </c>
      <c r="E96" s="1" t="s">
        <v>1991</v>
      </c>
      <c r="F96" s="1" t="s">
        <v>2013</v>
      </c>
      <c r="G96" s="1" t="s">
        <v>22</v>
      </c>
      <c r="H96" s="1" t="s">
        <v>86</v>
      </c>
      <c r="I96" s="1" t="s">
        <v>24</v>
      </c>
      <c r="J96" s="3">
        <v>2225</v>
      </c>
      <c r="K96" s="1" t="s">
        <v>2668</v>
      </c>
      <c r="L96" s="1" t="s">
        <v>24</v>
      </c>
      <c r="M96" s="1" t="s">
        <v>24</v>
      </c>
      <c r="N96" s="1" t="s">
        <v>2667</v>
      </c>
      <c r="O96" s="2">
        <v>39507</v>
      </c>
      <c r="P96" s="2">
        <v>39517</v>
      </c>
      <c r="Q96" s="1" t="s">
        <v>29</v>
      </c>
      <c r="R96" t="s">
        <v>4025</v>
      </c>
      <c r="S96" t="s">
        <v>7190</v>
      </c>
    </row>
    <row r="97" spans="1:19" x14ac:dyDescent="0.25">
      <c r="A97" s="1" t="s">
        <v>2666</v>
      </c>
      <c r="B97" s="1" t="s">
        <v>1988</v>
      </c>
      <c r="C97" s="1" t="s">
        <v>2669</v>
      </c>
      <c r="D97" s="1" t="s">
        <v>2044</v>
      </c>
      <c r="E97" s="1" t="s">
        <v>1991</v>
      </c>
      <c r="F97" s="1" t="s">
        <v>2013</v>
      </c>
      <c r="G97" s="1" t="s">
        <v>22</v>
      </c>
      <c r="H97" s="1" t="s">
        <v>86</v>
      </c>
      <c r="I97" s="1" t="s">
        <v>24</v>
      </c>
      <c r="J97" s="3">
        <v>-2225</v>
      </c>
      <c r="K97" s="1" t="s">
        <v>2668</v>
      </c>
      <c r="L97" s="1" t="s">
        <v>24</v>
      </c>
      <c r="M97" s="1" t="s">
        <v>24</v>
      </c>
      <c r="N97" s="1" t="s">
        <v>2667</v>
      </c>
      <c r="O97" s="2">
        <v>39538</v>
      </c>
      <c r="P97" s="2">
        <v>39517</v>
      </c>
      <c r="Q97" s="1" t="s">
        <v>29</v>
      </c>
      <c r="R97" t="s">
        <v>4025</v>
      </c>
      <c r="S97" t="s">
        <v>7190</v>
      </c>
    </row>
    <row r="98" spans="1:19" x14ac:dyDescent="0.25">
      <c r="A98" s="1" t="s">
        <v>1571</v>
      </c>
      <c r="B98" s="1" t="s">
        <v>49</v>
      </c>
      <c r="C98" s="1" t="s">
        <v>2223</v>
      </c>
      <c r="D98" s="1" t="s">
        <v>2044</v>
      </c>
      <c r="E98" s="1" t="s">
        <v>1991</v>
      </c>
      <c r="F98" s="1" t="s">
        <v>2013</v>
      </c>
      <c r="G98" s="1" t="s">
        <v>22</v>
      </c>
      <c r="H98" s="1" t="s">
        <v>86</v>
      </c>
      <c r="I98" s="1" t="s">
        <v>24</v>
      </c>
      <c r="J98" s="3">
        <v>50.59</v>
      </c>
      <c r="K98" s="1" t="s">
        <v>2683</v>
      </c>
      <c r="L98" s="1" t="s">
        <v>24</v>
      </c>
      <c r="M98" s="1" t="s">
        <v>24</v>
      </c>
      <c r="N98" s="1" t="s">
        <v>2223</v>
      </c>
      <c r="O98" s="2">
        <v>39691</v>
      </c>
      <c r="P98" s="2">
        <v>39695</v>
      </c>
      <c r="Q98" s="1" t="s">
        <v>29</v>
      </c>
      <c r="R98" t="s">
        <v>4025</v>
      </c>
      <c r="S98" t="s">
        <v>7190</v>
      </c>
    </row>
    <row r="99" spans="1:19" x14ac:dyDescent="0.25">
      <c r="A99" s="1" t="s">
        <v>17</v>
      </c>
      <c r="B99" s="1" t="s">
        <v>1988</v>
      </c>
      <c r="C99" s="1" t="s">
        <v>2035</v>
      </c>
      <c r="D99" s="1" t="s">
        <v>2012</v>
      </c>
      <c r="E99" s="1" t="s">
        <v>1991</v>
      </c>
      <c r="F99" s="1" t="s">
        <v>2013</v>
      </c>
      <c r="G99" s="1" t="s">
        <v>22</v>
      </c>
      <c r="H99" s="1" t="s">
        <v>228</v>
      </c>
      <c r="I99" s="1" t="s">
        <v>24</v>
      </c>
      <c r="J99" s="3">
        <v>25</v>
      </c>
      <c r="K99" s="1" t="s">
        <v>2688</v>
      </c>
      <c r="L99" s="1" t="s">
        <v>84</v>
      </c>
      <c r="M99" s="1" t="s">
        <v>2037</v>
      </c>
      <c r="N99" s="1" t="s">
        <v>2038</v>
      </c>
      <c r="O99" s="2">
        <v>39730</v>
      </c>
      <c r="P99" s="2">
        <v>39730</v>
      </c>
      <c r="Q99" s="1" t="s">
        <v>29</v>
      </c>
      <c r="R99" t="s">
        <v>4025</v>
      </c>
      <c r="S99" t="s">
        <v>7190</v>
      </c>
    </row>
    <row r="100" spans="1:19" x14ac:dyDescent="0.25">
      <c r="A100" s="1" t="s">
        <v>17</v>
      </c>
      <c r="B100" s="1" t="s">
        <v>1988</v>
      </c>
      <c r="C100" s="1" t="s">
        <v>2035</v>
      </c>
      <c r="D100" s="1" t="s">
        <v>2012</v>
      </c>
      <c r="E100" s="1" t="s">
        <v>1991</v>
      </c>
      <c r="F100" s="1" t="s">
        <v>2013</v>
      </c>
      <c r="G100" s="1" t="s">
        <v>22</v>
      </c>
      <c r="H100" s="1" t="s">
        <v>228</v>
      </c>
      <c r="I100" s="1" t="s">
        <v>24</v>
      </c>
      <c r="J100" s="3">
        <v>100</v>
      </c>
      <c r="K100" s="1" t="s">
        <v>2691</v>
      </c>
      <c r="L100" s="1" t="s">
        <v>84</v>
      </c>
      <c r="M100" s="1" t="s">
        <v>2037</v>
      </c>
      <c r="N100" s="1" t="s">
        <v>2038</v>
      </c>
      <c r="O100" s="2">
        <v>39730</v>
      </c>
      <c r="P100" s="2">
        <v>39730</v>
      </c>
      <c r="Q100" s="1" t="s">
        <v>29</v>
      </c>
      <c r="R100" t="s">
        <v>4025</v>
      </c>
      <c r="S100" t="s">
        <v>7190</v>
      </c>
    </row>
    <row r="101" spans="1:19" x14ac:dyDescent="0.25">
      <c r="A101" s="1" t="s">
        <v>17</v>
      </c>
      <c r="B101" s="1" t="s">
        <v>1988</v>
      </c>
      <c r="C101" s="1" t="s">
        <v>2011</v>
      </c>
      <c r="D101" s="1" t="s">
        <v>2073</v>
      </c>
      <c r="E101" s="1" t="s">
        <v>2029</v>
      </c>
      <c r="F101" s="1" t="s">
        <v>2013</v>
      </c>
      <c r="G101" s="1" t="s">
        <v>22</v>
      </c>
      <c r="H101" s="1" t="s">
        <v>228</v>
      </c>
      <c r="I101" s="1" t="s">
        <v>24</v>
      </c>
      <c r="J101" s="3">
        <v>60</v>
      </c>
      <c r="K101" s="1" t="s">
        <v>2692</v>
      </c>
      <c r="L101" s="1" t="s">
        <v>84</v>
      </c>
      <c r="M101" s="1" t="s">
        <v>2457</v>
      </c>
      <c r="N101" s="1" t="s">
        <v>2458</v>
      </c>
      <c r="O101" s="2">
        <v>39743</v>
      </c>
      <c r="P101" s="2">
        <v>39743</v>
      </c>
      <c r="Q101" s="1" t="s">
        <v>29</v>
      </c>
      <c r="R101" t="s">
        <v>4025</v>
      </c>
      <c r="S101" t="s">
        <v>7190</v>
      </c>
    </row>
    <row r="102" spans="1:19" x14ac:dyDescent="0.25">
      <c r="A102" s="1" t="s">
        <v>17</v>
      </c>
      <c r="B102" s="1" t="s">
        <v>1988</v>
      </c>
      <c r="C102" s="1" t="s">
        <v>2202</v>
      </c>
      <c r="D102" s="1" t="s">
        <v>2121</v>
      </c>
      <c r="E102" s="1" t="s">
        <v>1991</v>
      </c>
      <c r="F102" s="1" t="s">
        <v>2013</v>
      </c>
      <c r="G102" s="1" t="s">
        <v>22</v>
      </c>
      <c r="H102" s="1" t="s">
        <v>23</v>
      </c>
      <c r="I102" s="1" t="s">
        <v>24</v>
      </c>
      <c r="J102" s="3">
        <v>451.86</v>
      </c>
      <c r="K102" s="1" t="s">
        <v>2696</v>
      </c>
      <c r="L102" s="1" t="s">
        <v>2642</v>
      </c>
      <c r="M102" s="1" t="s">
        <v>2697</v>
      </c>
      <c r="N102" s="1" t="s">
        <v>2698</v>
      </c>
      <c r="O102" s="2">
        <v>39714</v>
      </c>
      <c r="P102" s="2">
        <v>39714</v>
      </c>
      <c r="Q102" s="1" t="s">
        <v>29</v>
      </c>
      <c r="R102" t="s">
        <v>4025</v>
      </c>
      <c r="S102" t="s">
        <v>7190</v>
      </c>
    </row>
    <row r="103" spans="1:19" x14ac:dyDescent="0.25">
      <c r="A103" s="1" t="s">
        <v>17</v>
      </c>
      <c r="B103" s="1" t="s">
        <v>1988</v>
      </c>
      <c r="C103" s="1" t="s">
        <v>2699</v>
      </c>
      <c r="D103" s="1" t="s">
        <v>2700</v>
      </c>
      <c r="E103" s="1" t="s">
        <v>2029</v>
      </c>
      <c r="F103" s="1" t="s">
        <v>2013</v>
      </c>
      <c r="G103" s="1" t="s">
        <v>22</v>
      </c>
      <c r="H103" s="1" t="s">
        <v>23</v>
      </c>
      <c r="I103" s="1" t="s">
        <v>24</v>
      </c>
      <c r="J103" s="3">
        <v>1258</v>
      </c>
      <c r="K103" s="1" t="s">
        <v>2701</v>
      </c>
      <c r="L103" s="1" t="s">
        <v>2024</v>
      </c>
      <c r="M103" s="1" t="s">
        <v>2702</v>
      </c>
      <c r="N103" s="1" t="s">
        <v>2703</v>
      </c>
      <c r="O103" s="2">
        <v>39813</v>
      </c>
      <c r="P103" s="2">
        <v>39813</v>
      </c>
      <c r="Q103" s="1" t="s">
        <v>29</v>
      </c>
      <c r="R103" t="s">
        <v>4025</v>
      </c>
      <c r="S103" t="s">
        <v>7190</v>
      </c>
    </row>
    <row r="104" spans="1:19" x14ac:dyDescent="0.25">
      <c r="A104" s="1" t="s">
        <v>17</v>
      </c>
      <c r="B104" s="1" t="s">
        <v>1988</v>
      </c>
      <c r="C104" s="1" t="s">
        <v>2706</v>
      </c>
      <c r="D104" s="1" t="s">
        <v>2044</v>
      </c>
      <c r="E104" s="1" t="s">
        <v>1991</v>
      </c>
      <c r="F104" s="1" t="s">
        <v>2013</v>
      </c>
      <c r="G104" s="1" t="s">
        <v>22</v>
      </c>
      <c r="H104" s="1" t="s">
        <v>86</v>
      </c>
      <c r="I104" s="1" t="s">
        <v>24</v>
      </c>
      <c r="J104" s="3">
        <v>741.28</v>
      </c>
      <c r="K104" s="1" t="s">
        <v>2707</v>
      </c>
      <c r="L104" s="1" t="s">
        <v>2422</v>
      </c>
      <c r="M104" s="1" t="s">
        <v>2708</v>
      </c>
      <c r="N104" s="1" t="s">
        <v>2709</v>
      </c>
      <c r="O104" s="2">
        <v>39681</v>
      </c>
      <c r="P104" s="2">
        <v>39681</v>
      </c>
      <c r="Q104" s="1" t="s">
        <v>29</v>
      </c>
      <c r="R104" t="s">
        <v>4025</v>
      </c>
      <c r="S104" t="s">
        <v>7190</v>
      </c>
    </row>
    <row r="105" spans="1:19" x14ac:dyDescent="0.25">
      <c r="A105" s="1" t="s">
        <v>17</v>
      </c>
      <c r="B105" s="1" t="s">
        <v>1988</v>
      </c>
      <c r="C105" s="1" t="s">
        <v>2131</v>
      </c>
      <c r="D105" s="1" t="s">
        <v>2121</v>
      </c>
      <c r="E105" s="1" t="s">
        <v>1991</v>
      </c>
      <c r="F105" s="1" t="s">
        <v>2013</v>
      </c>
      <c r="G105" s="1" t="s">
        <v>22</v>
      </c>
      <c r="H105" s="1" t="s">
        <v>23</v>
      </c>
      <c r="I105" s="1" t="s">
        <v>24</v>
      </c>
      <c r="J105" s="3">
        <v>1239</v>
      </c>
      <c r="K105" s="1" t="s">
        <v>2710</v>
      </c>
      <c r="L105" s="1" t="s">
        <v>2024</v>
      </c>
      <c r="M105" s="1" t="s">
        <v>2711</v>
      </c>
      <c r="N105" s="1" t="s">
        <v>2712</v>
      </c>
      <c r="O105" s="2">
        <v>39785</v>
      </c>
      <c r="P105" s="2">
        <v>39785</v>
      </c>
      <c r="Q105" s="1" t="s">
        <v>29</v>
      </c>
      <c r="R105" t="s">
        <v>4025</v>
      </c>
      <c r="S105" t="s">
        <v>7190</v>
      </c>
    </row>
    <row r="106" spans="1:19" x14ac:dyDescent="0.25">
      <c r="A106" s="1" t="s">
        <v>1571</v>
      </c>
      <c r="B106" s="1" t="s">
        <v>49</v>
      </c>
      <c r="C106" s="1" t="s">
        <v>2223</v>
      </c>
      <c r="D106" s="1" t="s">
        <v>2044</v>
      </c>
      <c r="E106" s="1" t="s">
        <v>1991</v>
      </c>
      <c r="F106" s="1" t="s">
        <v>2013</v>
      </c>
      <c r="G106" s="1" t="s">
        <v>22</v>
      </c>
      <c r="H106" s="1" t="s">
        <v>86</v>
      </c>
      <c r="I106" s="1" t="s">
        <v>24</v>
      </c>
      <c r="J106" s="3">
        <v>88.5</v>
      </c>
      <c r="K106" s="1" t="s">
        <v>2736</v>
      </c>
      <c r="L106" s="1" t="s">
        <v>24</v>
      </c>
      <c r="M106" s="1" t="s">
        <v>24</v>
      </c>
      <c r="N106" s="1" t="s">
        <v>2223</v>
      </c>
      <c r="O106" s="2">
        <v>39691</v>
      </c>
      <c r="P106" s="2">
        <v>39695</v>
      </c>
      <c r="Q106" s="1" t="s">
        <v>29</v>
      </c>
      <c r="R106" t="s">
        <v>4025</v>
      </c>
      <c r="S106" t="s">
        <v>7190</v>
      </c>
    </row>
    <row r="107" spans="1:19" x14ac:dyDescent="0.25">
      <c r="A107" s="1" t="s">
        <v>17</v>
      </c>
      <c r="B107" s="1" t="s">
        <v>1988</v>
      </c>
      <c r="C107" s="1" t="s">
        <v>2788</v>
      </c>
      <c r="D107" s="1" t="s">
        <v>2012</v>
      </c>
      <c r="E107" s="1" t="s">
        <v>1991</v>
      </c>
      <c r="F107" s="1" t="s">
        <v>2013</v>
      </c>
      <c r="G107" s="1" t="s">
        <v>22</v>
      </c>
      <c r="H107" s="1" t="s">
        <v>228</v>
      </c>
      <c r="I107" s="1" t="s">
        <v>24</v>
      </c>
      <c r="J107" s="3">
        <v>915</v>
      </c>
      <c r="K107" s="1" t="s">
        <v>84</v>
      </c>
      <c r="L107" s="1" t="s">
        <v>24</v>
      </c>
      <c r="M107" s="1" t="s">
        <v>2789</v>
      </c>
      <c r="N107" s="1" t="s">
        <v>2790</v>
      </c>
      <c r="O107" s="2">
        <v>39462</v>
      </c>
      <c r="P107" s="2">
        <v>39464</v>
      </c>
      <c r="Q107" s="1" t="s">
        <v>29</v>
      </c>
      <c r="R107" t="s">
        <v>4025</v>
      </c>
      <c r="S107" t="s">
        <v>7190</v>
      </c>
    </row>
    <row r="108" spans="1:19" x14ac:dyDescent="0.25">
      <c r="A108" s="1" t="s">
        <v>17</v>
      </c>
      <c r="B108" s="1" t="s">
        <v>1988</v>
      </c>
      <c r="C108" s="1" t="s">
        <v>2796</v>
      </c>
      <c r="D108" s="1" t="s">
        <v>2073</v>
      </c>
      <c r="E108" s="1" t="s">
        <v>2029</v>
      </c>
      <c r="F108" s="1" t="s">
        <v>2013</v>
      </c>
      <c r="G108" s="1" t="s">
        <v>22</v>
      </c>
      <c r="H108" s="1" t="s">
        <v>228</v>
      </c>
      <c r="I108" s="1" t="s">
        <v>24</v>
      </c>
      <c r="J108" s="3">
        <v>201</v>
      </c>
      <c r="K108" s="1" t="s">
        <v>84</v>
      </c>
      <c r="L108" s="1" t="s">
        <v>24</v>
      </c>
      <c r="M108" s="1" t="s">
        <v>2797</v>
      </c>
      <c r="N108" s="1" t="s">
        <v>2798</v>
      </c>
      <c r="O108" s="2">
        <v>39469</v>
      </c>
      <c r="P108" s="2">
        <v>39470</v>
      </c>
      <c r="Q108" s="1" t="s">
        <v>29</v>
      </c>
      <c r="R108" t="s">
        <v>4025</v>
      </c>
      <c r="S108" t="s">
        <v>7190</v>
      </c>
    </row>
    <row r="109" spans="1:19" x14ac:dyDescent="0.25">
      <c r="A109" s="1" t="s">
        <v>17</v>
      </c>
      <c r="B109" s="1" t="s">
        <v>1988</v>
      </c>
      <c r="C109" s="1" t="s">
        <v>2796</v>
      </c>
      <c r="D109" s="1" t="s">
        <v>2073</v>
      </c>
      <c r="E109" s="1" t="s">
        <v>2029</v>
      </c>
      <c r="F109" s="1" t="s">
        <v>2013</v>
      </c>
      <c r="G109" s="1" t="s">
        <v>22</v>
      </c>
      <c r="H109" s="1" t="s">
        <v>228</v>
      </c>
      <c r="I109" s="1" t="s">
        <v>24</v>
      </c>
      <c r="J109" s="3">
        <v>80</v>
      </c>
      <c r="K109" s="1" t="s">
        <v>84</v>
      </c>
      <c r="L109" s="1" t="s">
        <v>24</v>
      </c>
      <c r="M109" s="1" t="s">
        <v>2797</v>
      </c>
      <c r="N109" s="1" t="s">
        <v>2798</v>
      </c>
      <c r="O109" s="2">
        <v>39469</v>
      </c>
      <c r="P109" s="2">
        <v>39470</v>
      </c>
      <c r="Q109" s="1" t="s">
        <v>29</v>
      </c>
      <c r="R109" t="s">
        <v>4025</v>
      </c>
      <c r="S109" t="s">
        <v>7190</v>
      </c>
    </row>
    <row r="110" spans="1:19" x14ac:dyDescent="0.25">
      <c r="A110" s="1" t="s">
        <v>17</v>
      </c>
      <c r="B110" s="1" t="s">
        <v>1988</v>
      </c>
      <c r="C110" s="1" t="s">
        <v>2796</v>
      </c>
      <c r="D110" s="1" t="s">
        <v>2012</v>
      </c>
      <c r="E110" s="1" t="s">
        <v>1991</v>
      </c>
      <c r="F110" s="1" t="s">
        <v>2013</v>
      </c>
      <c r="G110" s="1" t="s">
        <v>22</v>
      </c>
      <c r="H110" s="1" t="s">
        <v>228</v>
      </c>
      <c r="I110" s="1" t="s">
        <v>24</v>
      </c>
      <c r="J110" s="3">
        <v>80</v>
      </c>
      <c r="K110" s="1" t="s">
        <v>84</v>
      </c>
      <c r="L110" s="1" t="s">
        <v>24</v>
      </c>
      <c r="M110" s="1" t="s">
        <v>2797</v>
      </c>
      <c r="N110" s="1" t="s">
        <v>2798</v>
      </c>
      <c r="O110" s="2">
        <v>39469</v>
      </c>
      <c r="P110" s="2">
        <v>39470</v>
      </c>
      <c r="Q110" s="1" t="s">
        <v>29</v>
      </c>
      <c r="R110" t="s">
        <v>4025</v>
      </c>
      <c r="S110" t="s">
        <v>7190</v>
      </c>
    </row>
    <row r="111" spans="1:19" x14ac:dyDescent="0.25">
      <c r="A111" s="1" t="s">
        <v>17</v>
      </c>
      <c r="B111" s="1" t="s">
        <v>1988</v>
      </c>
      <c r="C111" s="1" t="s">
        <v>2799</v>
      </c>
      <c r="D111" s="1" t="s">
        <v>2012</v>
      </c>
      <c r="E111" s="1" t="s">
        <v>1991</v>
      </c>
      <c r="F111" s="1" t="s">
        <v>2013</v>
      </c>
      <c r="G111" s="1" t="s">
        <v>22</v>
      </c>
      <c r="H111" s="1" t="s">
        <v>228</v>
      </c>
      <c r="I111" s="1" t="s">
        <v>24</v>
      </c>
      <c r="J111" s="3">
        <v>600</v>
      </c>
      <c r="K111" s="1" t="s">
        <v>84</v>
      </c>
      <c r="L111" s="1" t="s">
        <v>24</v>
      </c>
      <c r="M111" s="1" t="s">
        <v>2800</v>
      </c>
      <c r="N111" s="1" t="s">
        <v>2801</v>
      </c>
      <c r="O111" s="2">
        <v>39505</v>
      </c>
      <c r="P111" s="2">
        <v>39510</v>
      </c>
      <c r="Q111" s="1" t="s">
        <v>29</v>
      </c>
      <c r="R111" t="s">
        <v>4025</v>
      </c>
      <c r="S111" t="s">
        <v>7190</v>
      </c>
    </row>
    <row r="112" spans="1:19" x14ac:dyDescent="0.25">
      <c r="A112" s="1" t="s">
        <v>1571</v>
      </c>
      <c r="B112" s="1" t="s">
        <v>49</v>
      </c>
      <c r="C112" s="1" t="s">
        <v>2410</v>
      </c>
      <c r="D112" s="1" t="s">
        <v>2183</v>
      </c>
      <c r="E112" s="1" t="s">
        <v>1991</v>
      </c>
      <c r="F112" s="1" t="s">
        <v>2013</v>
      </c>
      <c r="G112" s="1" t="s">
        <v>22</v>
      </c>
      <c r="H112" s="1" t="s">
        <v>103</v>
      </c>
      <c r="I112" s="1" t="s">
        <v>24</v>
      </c>
      <c r="J112" s="3">
        <v>395.35</v>
      </c>
      <c r="K112" s="1" t="s">
        <v>2804</v>
      </c>
      <c r="L112" s="1" t="s">
        <v>24</v>
      </c>
      <c r="M112" s="1" t="s">
        <v>24</v>
      </c>
      <c r="N112" s="1" t="s">
        <v>2410</v>
      </c>
      <c r="O112" s="2">
        <v>39813</v>
      </c>
      <c r="P112" s="2">
        <v>39819</v>
      </c>
      <c r="Q112" s="1" t="s">
        <v>29</v>
      </c>
      <c r="R112" t="s">
        <v>4025</v>
      </c>
      <c r="S112" t="s">
        <v>7190</v>
      </c>
    </row>
    <row r="113" spans="1:19" x14ac:dyDescent="0.25">
      <c r="A113" s="1" t="s">
        <v>17</v>
      </c>
      <c r="B113" s="1" t="s">
        <v>1988</v>
      </c>
      <c r="C113" s="1" t="s">
        <v>2811</v>
      </c>
      <c r="D113" s="1" t="s">
        <v>2121</v>
      </c>
      <c r="E113" s="1" t="s">
        <v>1991</v>
      </c>
      <c r="F113" s="1" t="s">
        <v>2013</v>
      </c>
      <c r="G113" s="1" t="s">
        <v>22</v>
      </c>
      <c r="H113" s="1" t="s">
        <v>23</v>
      </c>
      <c r="I113" s="1" t="s">
        <v>24</v>
      </c>
      <c r="J113" s="3">
        <v>527.63</v>
      </c>
      <c r="K113" s="1" t="s">
        <v>2812</v>
      </c>
      <c r="L113" s="1" t="s">
        <v>24</v>
      </c>
      <c r="M113" s="1" t="s">
        <v>2813</v>
      </c>
      <c r="N113" s="1" t="s">
        <v>2814</v>
      </c>
      <c r="O113" s="2">
        <v>39538</v>
      </c>
      <c r="P113" s="2">
        <v>39538</v>
      </c>
      <c r="Q113" s="1" t="s">
        <v>29</v>
      </c>
      <c r="R113" t="s">
        <v>4025</v>
      </c>
      <c r="S113" t="s">
        <v>7190</v>
      </c>
    </row>
    <row r="114" spans="1:19" x14ac:dyDescent="0.25">
      <c r="A114" s="1" t="s">
        <v>1571</v>
      </c>
      <c r="B114" s="1" t="s">
        <v>20</v>
      </c>
      <c r="C114" s="1" t="s">
        <v>2084</v>
      </c>
      <c r="D114" s="1" t="s">
        <v>2390</v>
      </c>
      <c r="E114" s="1" t="s">
        <v>2029</v>
      </c>
      <c r="F114" s="1" t="s">
        <v>2013</v>
      </c>
      <c r="G114" s="1" t="s">
        <v>22</v>
      </c>
      <c r="H114" s="1" t="s">
        <v>86</v>
      </c>
      <c r="I114" s="1" t="s">
        <v>24</v>
      </c>
      <c r="J114" s="3">
        <v>-10.51</v>
      </c>
      <c r="K114" s="1" t="s">
        <v>2841</v>
      </c>
      <c r="L114" s="1" t="s">
        <v>24</v>
      </c>
      <c r="M114" s="1" t="s">
        <v>24</v>
      </c>
      <c r="N114" s="1" t="s">
        <v>2084</v>
      </c>
      <c r="O114" s="2">
        <v>39813</v>
      </c>
      <c r="P114" s="2">
        <v>39818</v>
      </c>
      <c r="Q114" s="1" t="s">
        <v>29</v>
      </c>
      <c r="R114" t="s">
        <v>4025</v>
      </c>
      <c r="S114" t="s">
        <v>7190</v>
      </c>
    </row>
    <row r="115" spans="1:19" x14ac:dyDescent="0.25">
      <c r="A115" s="1" t="s">
        <v>1571</v>
      </c>
      <c r="B115" s="1" t="s">
        <v>20</v>
      </c>
      <c r="C115" s="1" t="s">
        <v>2084</v>
      </c>
      <c r="D115" s="1" t="s">
        <v>2390</v>
      </c>
      <c r="E115" s="1" t="s">
        <v>2029</v>
      </c>
      <c r="F115" s="1" t="s">
        <v>2013</v>
      </c>
      <c r="G115" s="1" t="s">
        <v>22</v>
      </c>
      <c r="H115" s="1" t="s">
        <v>86</v>
      </c>
      <c r="I115" s="1" t="s">
        <v>24</v>
      </c>
      <c r="J115" s="3">
        <v>0.01</v>
      </c>
      <c r="K115" s="1" t="s">
        <v>2842</v>
      </c>
      <c r="L115" s="1" t="s">
        <v>24</v>
      </c>
      <c r="M115" s="1" t="s">
        <v>24</v>
      </c>
      <c r="N115" s="1" t="s">
        <v>2084</v>
      </c>
      <c r="O115" s="2">
        <v>39813</v>
      </c>
      <c r="P115" s="2">
        <v>39818</v>
      </c>
      <c r="Q115" s="1" t="s">
        <v>29</v>
      </c>
      <c r="R115" t="s">
        <v>4025</v>
      </c>
      <c r="S115" t="s">
        <v>7190</v>
      </c>
    </row>
    <row r="116" spans="1:19" x14ac:dyDescent="0.25">
      <c r="A116" s="1" t="s">
        <v>1571</v>
      </c>
      <c r="B116" s="1" t="s">
        <v>49</v>
      </c>
      <c r="C116" s="1" t="s">
        <v>2410</v>
      </c>
      <c r="D116" s="1" t="s">
        <v>2183</v>
      </c>
      <c r="E116" s="1" t="s">
        <v>1991</v>
      </c>
      <c r="F116" s="1" t="s">
        <v>2013</v>
      </c>
      <c r="G116" s="1" t="s">
        <v>22</v>
      </c>
      <c r="H116" s="1" t="s">
        <v>103</v>
      </c>
      <c r="I116" s="1" t="s">
        <v>24</v>
      </c>
      <c r="J116" s="3">
        <v>207.47</v>
      </c>
      <c r="K116" s="1" t="s">
        <v>2863</v>
      </c>
      <c r="L116" s="1" t="s">
        <v>24</v>
      </c>
      <c r="M116" s="1" t="s">
        <v>24</v>
      </c>
      <c r="N116" s="1" t="s">
        <v>2410</v>
      </c>
      <c r="O116" s="2">
        <v>39813</v>
      </c>
      <c r="P116" s="2">
        <v>39819</v>
      </c>
      <c r="Q116" s="1" t="s">
        <v>29</v>
      </c>
      <c r="R116" t="s">
        <v>4025</v>
      </c>
      <c r="S116" t="s">
        <v>7190</v>
      </c>
    </row>
    <row r="117" spans="1:19" x14ac:dyDescent="0.25">
      <c r="A117" s="1" t="s">
        <v>1571</v>
      </c>
      <c r="B117" s="1" t="s">
        <v>49</v>
      </c>
      <c r="C117" s="1" t="s">
        <v>2409</v>
      </c>
      <c r="D117" s="1" t="s">
        <v>2044</v>
      </c>
      <c r="E117" s="1" t="s">
        <v>1991</v>
      </c>
      <c r="F117" s="1" t="s">
        <v>2013</v>
      </c>
      <c r="G117" s="1" t="s">
        <v>22</v>
      </c>
      <c r="H117" s="1" t="s">
        <v>86</v>
      </c>
      <c r="I117" s="1" t="s">
        <v>24</v>
      </c>
      <c r="J117" s="3">
        <v>52.52</v>
      </c>
      <c r="K117" s="1" t="s">
        <v>2224</v>
      </c>
      <c r="L117" s="1" t="s">
        <v>24</v>
      </c>
      <c r="M117" s="1" t="s">
        <v>24</v>
      </c>
      <c r="N117" s="1" t="s">
        <v>2409</v>
      </c>
      <c r="O117" s="2">
        <v>39782</v>
      </c>
      <c r="P117" s="2">
        <v>39784</v>
      </c>
      <c r="Q117" s="1" t="s">
        <v>29</v>
      </c>
      <c r="R117" t="s">
        <v>4025</v>
      </c>
      <c r="S117" t="s">
        <v>7190</v>
      </c>
    </row>
    <row r="118" spans="1:19" x14ac:dyDescent="0.25">
      <c r="A118" s="1" t="s">
        <v>1571</v>
      </c>
      <c r="B118" s="1" t="s">
        <v>49</v>
      </c>
      <c r="C118" s="1" t="s">
        <v>2409</v>
      </c>
      <c r="D118" s="1" t="s">
        <v>2044</v>
      </c>
      <c r="E118" s="1" t="s">
        <v>1991</v>
      </c>
      <c r="F118" s="1" t="s">
        <v>2013</v>
      </c>
      <c r="G118" s="1" t="s">
        <v>22</v>
      </c>
      <c r="H118" s="1" t="s">
        <v>86</v>
      </c>
      <c r="I118" s="1" t="s">
        <v>24</v>
      </c>
      <c r="J118" s="3">
        <v>52.52</v>
      </c>
      <c r="K118" s="1" t="s">
        <v>2224</v>
      </c>
      <c r="L118" s="1" t="s">
        <v>24</v>
      </c>
      <c r="M118" s="1" t="s">
        <v>24</v>
      </c>
      <c r="N118" s="1" t="s">
        <v>2409</v>
      </c>
      <c r="O118" s="2">
        <v>39782</v>
      </c>
      <c r="P118" s="2">
        <v>39784</v>
      </c>
      <c r="Q118" s="1" t="s">
        <v>29</v>
      </c>
      <c r="R118" t="s">
        <v>4025</v>
      </c>
      <c r="S118" t="s">
        <v>7190</v>
      </c>
    </row>
    <row r="119" spans="1:19" x14ac:dyDescent="0.25">
      <c r="A119" s="1" t="s">
        <v>1571</v>
      </c>
      <c r="B119" s="1" t="s">
        <v>49</v>
      </c>
      <c r="C119" s="1" t="s">
        <v>2223</v>
      </c>
      <c r="D119" s="1" t="s">
        <v>2044</v>
      </c>
      <c r="E119" s="1" t="s">
        <v>1991</v>
      </c>
      <c r="F119" s="1" t="s">
        <v>2013</v>
      </c>
      <c r="G119" s="1" t="s">
        <v>22</v>
      </c>
      <c r="H119" s="1" t="s">
        <v>86</v>
      </c>
      <c r="I119" s="1" t="s">
        <v>24</v>
      </c>
      <c r="J119" s="3">
        <v>8.92</v>
      </c>
      <c r="K119" s="1" t="s">
        <v>2864</v>
      </c>
      <c r="L119" s="1" t="s">
        <v>24</v>
      </c>
      <c r="M119" s="1" t="s">
        <v>24</v>
      </c>
      <c r="N119" s="1" t="s">
        <v>2223</v>
      </c>
      <c r="O119" s="2">
        <v>39691</v>
      </c>
      <c r="P119" s="2">
        <v>39695</v>
      </c>
      <c r="Q119" s="1" t="s">
        <v>29</v>
      </c>
      <c r="R119" t="s">
        <v>4025</v>
      </c>
      <c r="S119" t="s">
        <v>7190</v>
      </c>
    </row>
    <row r="120" spans="1:19" x14ac:dyDescent="0.25">
      <c r="A120" s="1" t="s">
        <v>1571</v>
      </c>
      <c r="B120" s="1" t="s">
        <v>49</v>
      </c>
      <c r="C120" s="1" t="s">
        <v>2410</v>
      </c>
      <c r="D120" s="1" t="s">
        <v>2183</v>
      </c>
      <c r="E120" s="1" t="s">
        <v>1991</v>
      </c>
      <c r="F120" s="1" t="s">
        <v>2013</v>
      </c>
      <c r="G120" s="1" t="s">
        <v>22</v>
      </c>
      <c r="H120" s="1" t="s">
        <v>103</v>
      </c>
      <c r="I120" s="1" t="s">
        <v>24</v>
      </c>
      <c r="J120" s="3">
        <v>8.1999999999999993</v>
      </c>
      <c r="K120" s="1" t="s">
        <v>2891</v>
      </c>
      <c r="L120" s="1" t="s">
        <v>24</v>
      </c>
      <c r="M120" s="1" t="s">
        <v>24</v>
      </c>
      <c r="N120" s="1" t="s">
        <v>2410</v>
      </c>
      <c r="O120" s="2">
        <v>39813</v>
      </c>
      <c r="P120" s="2">
        <v>39819</v>
      </c>
      <c r="Q120" s="1" t="s">
        <v>29</v>
      </c>
      <c r="R120" t="s">
        <v>4025</v>
      </c>
      <c r="S120" t="s">
        <v>7190</v>
      </c>
    </row>
    <row r="121" spans="1:19" x14ac:dyDescent="0.25">
      <c r="A121" s="1" t="s">
        <v>1571</v>
      </c>
      <c r="B121" s="1" t="s">
        <v>49</v>
      </c>
      <c r="C121" s="1" t="s">
        <v>2223</v>
      </c>
      <c r="D121" s="1" t="s">
        <v>2044</v>
      </c>
      <c r="E121" s="1" t="s">
        <v>1991</v>
      </c>
      <c r="F121" s="1" t="s">
        <v>2013</v>
      </c>
      <c r="G121" s="1" t="s">
        <v>22</v>
      </c>
      <c r="H121" s="1" t="s">
        <v>86</v>
      </c>
      <c r="I121" s="1" t="s">
        <v>24</v>
      </c>
      <c r="J121" s="3">
        <v>10.02</v>
      </c>
      <c r="K121" s="1" t="s">
        <v>2892</v>
      </c>
      <c r="L121" s="1" t="s">
        <v>24</v>
      </c>
      <c r="M121" s="1" t="s">
        <v>24</v>
      </c>
      <c r="N121" s="1" t="s">
        <v>2223</v>
      </c>
      <c r="O121" s="2">
        <v>39691</v>
      </c>
      <c r="P121" s="2">
        <v>39695</v>
      </c>
      <c r="Q121" s="1" t="s">
        <v>29</v>
      </c>
      <c r="R121" t="s">
        <v>4025</v>
      </c>
      <c r="S121" t="s">
        <v>7190</v>
      </c>
    </row>
    <row r="122" spans="1:19" x14ac:dyDescent="0.25">
      <c r="A122" s="1" t="s">
        <v>1571</v>
      </c>
      <c r="B122" s="1" t="s">
        <v>49</v>
      </c>
      <c r="C122" s="1" t="s">
        <v>2223</v>
      </c>
      <c r="D122" s="1" t="s">
        <v>2044</v>
      </c>
      <c r="E122" s="1" t="s">
        <v>1991</v>
      </c>
      <c r="F122" s="1" t="s">
        <v>2013</v>
      </c>
      <c r="G122" s="1" t="s">
        <v>22</v>
      </c>
      <c r="H122" s="1" t="s">
        <v>86</v>
      </c>
      <c r="I122" s="1" t="s">
        <v>24</v>
      </c>
      <c r="J122" s="3">
        <v>4.0999999999999996</v>
      </c>
      <c r="K122" s="1" t="s">
        <v>2891</v>
      </c>
      <c r="L122" s="1" t="s">
        <v>24</v>
      </c>
      <c r="M122" s="1" t="s">
        <v>24</v>
      </c>
      <c r="N122" s="1" t="s">
        <v>2223</v>
      </c>
      <c r="O122" s="2">
        <v>39691</v>
      </c>
      <c r="P122" s="2">
        <v>39695</v>
      </c>
      <c r="Q122" s="1" t="s">
        <v>29</v>
      </c>
      <c r="R122" t="s">
        <v>4025</v>
      </c>
      <c r="S122" t="s">
        <v>7190</v>
      </c>
    </row>
    <row r="123" spans="1:19" x14ac:dyDescent="0.25">
      <c r="A123" s="1" t="s">
        <v>17</v>
      </c>
      <c r="B123" s="1" t="s">
        <v>1988</v>
      </c>
      <c r="C123" s="1" t="s">
        <v>2017</v>
      </c>
      <c r="D123" s="1" t="s">
        <v>2012</v>
      </c>
      <c r="E123" s="1" t="s">
        <v>1991</v>
      </c>
      <c r="F123" s="1" t="s">
        <v>2013</v>
      </c>
      <c r="G123" s="1" t="s">
        <v>22</v>
      </c>
      <c r="H123" s="1" t="s">
        <v>228</v>
      </c>
      <c r="I123" s="1" t="s">
        <v>24</v>
      </c>
      <c r="J123" s="3">
        <v>1456</v>
      </c>
      <c r="K123" s="1" t="s">
        <v>2897</v>
      </c>
      <c r="L123" s="1" t="s">
        <v>84</v>
      </c>
      <c r="M123" s="1" t="s">
        <v>2898</v>
      </c>
      <c r="N123" s="1" t="s">
        <v>2899</v>
      </c>
      <c r="O123" s="2">
        <v>39752</v>
      </c>
      <c r="P123" s="2">
        <v>39755</v>
      </c>
      <c r="Q123" s="1" t="s">
        <v>29</v>
      </c>
      <c r="R123" t="s">
        <v>4025</v>
      </c>
      <c r="S123" t="s">
        <v>7190</v>
      </c>
    </row>
    <row r="124" spans="1:19" x14ac:dyDescent="0.25">
      <c r="A124" s="1" t="s">
        <v>17</v>
      </c>
      <c r="B124" s="1" t="s">
        <v>1988</v>
      </c>
      <c r="C124" s="1" t="s">
        <v>2633</v>
      </c>
      <c r="D124" s="1" t="s">
        <v>2132</v>
      </c>
      <c r="E124" s="1" t="s">
        <v>1991</v>
      </c>
      <c r="F124" s="1" t="s">
        <v>2013</v>
      </c>
      <c r="G124" s="1" t="s">
        <v>22</v>
      </c>
      <c r="H124" s="1" t="s">
        <v>76</v>
      </c>
      <c r="I124" s="1" t="s">
        <v>24</v>
      </c>
      <c r="J124" s="3">
        <v>225</v>
      </c>
      <c r="K124" s="1" t="s">
        <v>2904</v>
      </c>
      <c r="L124" s="1" t="s">
        <v>2453</v>
      </c>
      <c r="M124" s="1" t="s">
        <v>2905</v>
      </c>
      <c r="N124" s="1" t="s">
        <v>2906</v>
      </c>
      <c r="O124" s="2">
        <v>39707</v>
      </c>
      <c r="P124" s="2">
        <v>39708</v>
      </c>
      <c r="Q124" s="1" t="s">
        <v>29</v>
      </c>
      <c r="R124" t="s">
        <v>4025</v>
      </c>
      <c r="S124" t="s">
        <v>7190</v>
      </c>
    </row>
    <row r="125" spans="1:19" x14ac:dyDescent="0.25">
      <c r="A125" s="1" t="s">
        <v>17</v>
      </c>
      <c r="B125" s="1" t="s">
        <v>1988</v>
      </c>
      <c r="C125" s="1" t="s">
        <v>2908</v>
      </c>
      <c r="D125" s="1" t="s">
        <v>2044</v>
      </c>
      <c r="E125" s="1" t="s">
        <v>1991</v>
      </c>
      <c r="F125" s="1" t="s">
        <v>2013</v>
      </c>
      <c r="G125" s="1" t="s">
        <v>22</v>
      </c>
      <c r="H125" s="1" t="s">
        <v>86</v>
      </c>
      <c r="I125" s="1" t="s">
        <v>24</v>
      </c>
      <c r="J125" s="3">
        <v>308.45</v>
      </c>
      <c r="K125" s="1" t="s">
        <v>2909</v>
      </c>
      <c r="L125" s="1" t="s">
        <v>2910</v>
      </c>
      <c r="M125" s="1" t="s">
        <v>2911</v>
      </c>
      <c r="N125" s="1" t="s">
        <v>2912</v>
      </c>
      <c r="O125" s="2">
        <v>39695</v>
      </c>
      <c r="P125" s="2">
        <v>39695</v>
      </c>
      <c r="Q125" s="1" t="s">
        <v>29</v>
      </c>
      <c r="R125" t="s">
        <v>4025</v>
      </c>
      <c r="S125" t="s">
        <v>7190</v>
      </c>
    </row>
    <row r="126" spans="1:19" x14ac:dyDescent="0.25">
      <c r="A126" s="1" t="s">
        <v>17</v>
      </c>
      <c r="B126" s="1" t="s">
        <v>1988</v>
      </c>
      <c r="C126" s="1" t="s">
        <v>2115</v>
      </c>
      <c r="D126" s="1" t="s">
        <v>2044</v>
      </c>
      <c r="E126" s="1" t="s">
        <v>1991</v>
      </c>
      <c r="F126" s="1" t="s">
        <v>2013</v>
      </c>
      <c r="G126" s="1" t="s">
        <v>22</v>
      </c>
      <c r="H126" s="1" t="s">
        <v>86</v>
      </c>
      <c r="I126" s="1" t="s">
        <v>24</v>
      </c>
      <c r="J126" s="3">
        <v>315.88</v>
      </c>
      <c r="K126" s="1" t="s">
        <v>2485</v>
      </c>
      <c r="L126" s="1" t="s">
        <v>110</v>
      </c>
      <c r="M126" s="1" t="s">
        <v>2917</v>
      </c>
      <c r="N126" s="1" t="s">
        <v>2918</v>
      </c>
      <c r="O126" s="2">
        <v>39625</v>
      </c>
      <c r="P126" s="2">
        <v>39625</v>
      </c>
      <c r="Q126" s="1" t="s">
        <v>29</v>
      </c>
      <c r="R126" t="s">
        <v>4025</v>
      </c>
      <c r="S126" t="s">
        <v>7190</v>
      </c>
    </row>
    <row r="127" spans="1:19" x14ac:dyDescent="0.25">
      <c r="A127" s="1" t="s">
        <v>17</v>
      </c>
      <c r="B127" s="1" t="s">
        <v>1988</v>
      </c>
      <c r="C127" s="1" t="s">
        <v>2926</v>
      </c>
      <c r="D127" s="1" t="s">
        <v>2132</v>
      </c>
      <c r="E127" s="1" t="s">
        <v>1991</v>
      </c>
      <c r="F127" s="1" t="s">
        <v>2013</v>
      </c>
      <c r="G127" s="1" t="s">
        <v>22</v>
      </c>
      <c r="H127" s="1" t="s">
        <v>76</v>
      </c>
      <c r="I127" s="1" t="s">
        <v>24</v>
      </c>
      <c r="J127" s="3">
        <v>310.74</v>
      </c>
      <c r="K127" s="1" t="s">
        <v>2927</v>
      </c>
      <c r="L127" s="1" t="s">
        <v>24</v>
      </c>
      <c r="M127" s="1" t="s">
        <v>2928</v>
      </c>
      <c r="N127" s="1" t="s">
        <v>2929</v>
      </c>
      <c r="O127" s="2">
        <v>39552</v>
      </c>
      <c r="P127" s="2">
        <v>39552</v>
      </c>
      <c r="Q127" s="1" t="s">
        <v>29</v>
      </c>
      <c r="R127" t="s">
        <v>4025</v>
      </c>
      <c r="S127" t="s">
        <v>7190</v>
      </c>
    </row>
    <row r="128" spans="1:19" x14ac:dyDescent="0.25">
      <c r="A128" s="1" t="s">
        <v>17</v>
      </c>
      <c r="B128" s="1" t="s">
        <v>1988</v>
      </c>
      <c r="C128" s="1" t="s">
        <v>2960</v>
      </c>
      <c r="D128" s="1" t="s">
        <v>2044</v>
      </c>
      <c r="E128" s="1" t="s">
        <v>1991</v>
      </c>
      <c r="F128" s="1" t="s">
        <v>2013</v>
      </c>
      <c r="G128" s="1" t="s">
        <v>22</v>
      </c>
      <c r="H128" s="1" t="s">
        <v>86</v>
      </c>
      <c r="I128" s="1" t="s">
        <v>24</v>
      </c>
      <c r="J128" s="3">
        <v>1983.75</v>
      </c>
      <c r="K128" s="1" t="s">
        <v>2289</v>
      </c>
      <c r="L128" s="1" t="s">
        <v>24</v>
      </c>
      <c r="M128" s="1" t="s">
        <v>2961</v>
      </c>
      <c r="N128" s="1" t="s">
        <v>2962</v>
      </c>
      <c r="O128" s="2">
        <v>39568</v>
      </c>
      <c r="P128" s="2">
        <v>39569</v>
      </c>
      <c r="Q128" s="1" t="s">
        <v>29</v>
      </c>
      <c r="R128" t="s">
        <v>4025</v>
      </c>
      <c r="S128" t="s">
        <v>7190</v>
      </c>
    </row>
    <row r="129" spans="1:19" x14ac:dyDescent="0.25">
      <c r="A129" s="1" t="s">
        <v>17</v>
      </c>
      <c r="B129" s="1" t="s">
        <v>1988</v>
      </c>
      <c r="C129" s="1" t="s">
        <v>2963</v>
      </c>
      <c r="D129" s="1" t="s">
        <v>2044</v>
      </c>
      <c r="E129" s="1" t="s">
        <v>1991</v>
      </c>
      <c r="F129" s="1" t="s">
        <v>2013</v>
      </c>
      <c r="G129" s="1" t="s">
        <v>22</v>
      </c>
      <c r="H129" s="1" t="s">
        <v>86</v>
      </c>
      <c r="I129" s="1" t="s">
        <v>24</v>
      </c>
      <c r="J129" s="3">
        <v>246</v>
      </c>
      <c r="K129" s="1" t="s">
        <v>2289</v>
      </c>
      <c r="L129" s="1" t="s">
        <v>24</v>
      </c>
      <c r="M129" s="1" t="s">
        <v>2964</v>
      </c>
      <c r="N129" s="1" t="s">
        <v>2965</v>
      </c>
      <c r="O129" s="2">
        <v>39531</v>
      </c>
      <c r="P129" s="2">
        <v>39531</v>
      </c>
      <c r="Q129" s="1" t="s">
        <v>29</v>
      </c>
      <c r="R129" t="s">
        <v>4025</v>
      </c>
      <c r="S129" t="s">
        <v>7190</v>
      </c>
    </row>
    <row r="130" spans="1:19" x14ac:dyDescent="0.25">
      <c r="A130" s="1" t="s">
        <v>17</v>
      </c>
      <c r="B130" s="1" t="s">
        <v>1988</v>
      </c>
      <c r="C130" s="1" t="s">
        <v>2288</v>
      </c>
      <c r="D130" s="1" t="s">
        <v>2044</v>
      </c>
      <c r="E130" s="1" t="s">
        <v>1991</v>
      </c>
      <c r="F130" s="1" t="s">
        <v>2013</v>
      </c>
      <c r="G130" s="1" t="s">
        <v>22</v>
      </c>
      <c r="H130" s="1" t="s">
        <v>86</v>
      </c>
      <c r="I130" s="1" t="s">
        <v>24</v>
      </c>
      <c r="J130" s="3">
        <v>2035</v>
      </c>
      <c r="K130" s="1" t="s">
        <v>2289</v>
      </c>
      <c r="L130" s="1" t="s">
        <v>24</v>
      </c>
      <c r="M130" s="1" t="s">
        <v>2966</v>
      </c>
      <c r="N130" s="1" t="s">
        <v>2967</v>
      </c>
      <c r="O130" s="2">
        <v>39477</v>
      </c>
      <c r="P130" s="2">
        <v>39477</v>
      </c>
      <c r="Q130" s="1" t="s">
        <v>29</v>
      </c>
      <c r="R130" t="s">
        <v>4025</v>
      </c>
      <c r="S130" t="s">
        <v>7190</v>
      </c>
    </row>
    <row r="131" spans="1:19" x14ac:dyDescent="0.25">
      <c r="A131" s="1" t="s">
        <v>17</v>
      </c>
      <c r="B131" s="1" t="s">
        <v>1988</v>
      </c>
      <c r="C131" s="1" t="s">
        <v>2968</v>
      </c>
      <c r="D131" s="1" t="s">
        <v>2044</v>
      </c>
      <c r="E131" s="1" t="s">
        <v>1991</v>
      </c>
      <c r="F131" s="1" t="s">
        <v>2013</v>
      </c>
      <c r="G131" s="1" t="s">
        <v>22</v>
      </c>
      <c r="H131" s="1" t="s">
        <v>86</v>
      </c>
      <c r="I131" s="1" t="s">
        <v>24</v>
      </c>
      <c r="J131" s="3">
        <v>460</v>
      </c>
      <c r="K131" s="1" t="s">
        <v>2289</v>
      </c>
      <c r="L131" s="1" t="s">
        <v>24</v>
      </c>
      <c r="M131" s="1" t="s">
        <v>2969</v>
      </c>
      <c r="N131" s="1" t="s">
        <v>2970</v>
      </c>
      <c r="O131" s="2">
        <v>39538</v>
      </c>
      <c r="P131" s="2">
        <v>39539</v>
      </c>
      <c r="Q131" s="1" t="s">
        <v>29</v>
      </c>
      <c r="R131" t="s">
        <v>4025</v>
      </c>
      <c r="S131" t="s">
        <v>7190</v>
      </c>
    </row>
    <row r="132" spans="1:19" x14ac:dyDescent="0.25">
      <c r="A132" s="1" t="s">
        <v>1571</v>
      </c>
      <c r="B132" s="1" t="s">
        <v>49</v>
      </c>
      <c r="C132" s="1" t="s">
        <v>2409</v>
      </c>
      <c r="D132" s="1" t="s">
        <v>2044</v>
      </c>
      <c r="E132" s="1" t="s">
        <v>1991</v>
      </c>
      <c r="F132" s="1" t="s">
        <v>2013</v>
      </c>
      <c r="G132" s="1" t="s">
        <v>22</v>
      </c>
      <c r="H132" s="1" t="s">
        <v>86</v>
      </c>
      <c r="I132" s="1" t="s">
        <v>24</v>
      </c>
      <c r="J132" s="3">
        <v>59.78</v>
      </c>
      <c r="K132" s="1" t="s">
        <v>2976</v>
      </c>
      <c r="L132" s="1" t="s">
        <v>24</v>
      </c>
      <c r="M132" s="1" t="s">
        <v>24</v>
      </c>
      <c r="N132" s="1" t="s">
        <v>2409</v>
      </c>
      <c r="O132" s="2">
        <v>39782</v>
      </c>
      <c r="P132" s="2">
        <v>39784</v>
      </c>
      <c r="Q132" s="1" t="s">
        <v>29</v>
      </c>
      <c r="R132" t="s">
        <v>4025</v>
      </c>
      <c r="S132" t="s">
        <v>7190</v>
      </c>
    </row>
    <row r="133" spans="1:19" x14ac:dyDescent="0.25">
      <c r="A133" s="1" t="s">
        <v>1571</v>
      </c>
      <c r="B133" s="1" t="s">
        <v>49</v>
      </c>
      <c r="C133" s="1" t="s">
        <v>2409</v>
      </c>
      <c r="D133" s="1" t="s">
        <v>2044</v>
      </c>
      <c r="E133" s="1" t="s">
        <v>1991</v>
      </c>
      <c r="F133" s="1" t="s">
        <v>2013</v>
      </c>
      <c r="G133" s="1" t="s">
        <v>22</v>
      </c>
      <c r="H133" s="1" t="s">
        <v>86</v>
      </c>
      <c r="I133" s="1" t="s">
        <v>24</v>
      </c>
      <c r="J133" s="3">
        <v>59.78</v>
      </c>
      <c r="K133" s="1" t="s">
        <v>2976</v>
      </c>
      <c r="L133" s="1" t="s">
        <v>24</v>
      </c>
      <c r="M133" s="1" t="s">
        <v>24</v>
      </c>
      <c r="N133" s="1" t="s">
        <v>2409</v>
      </c>
      <c r="O133" s="2">
        <v>39782</v>
      </c>
      <c r="P133" s="2">
        <v>39784</v>
      </c>
      <c r="Q133" s="1" t="s">
        <v>29</v>
      </c>
      <c r="R133" t="s">
        <v>4025</v>
      </c>
      <c r="S133" t="s">
        <v>7190</v>
      </c>
    </row>
    <row r="134" spans="1:19" x14ac:dyDescent="0.25">
      <c r="A134" s="1" t="s">
        <v>2311</v>
      </c>
      <c r="B134" s="1" t="s">
        <v>1988</v>
      </c>
      <c r="C134" s="1" t="s">
        <v>2312</v>
      </c>
      <c r="D134" s="1" t="s">
        <v>2044</v>
      </c>
      <c r="E134" s="1" t="s">
        <v>1991</v>
      </c>
      <c r="F134" s="1" t="s">
        <v>2013</v>
      </c>
      <c r="G134" s="1" t="s">
        <v>22</v>
      </c>
      <c r="H134" s="1" t="s">
        <v>86</v>
      </c>
      <c r="I134" s="1" t="s">
        <v>24</v>
      </c>
      <c r="J134" s="3">
        <v>-4049</v>
      </c>
      <c r="K134" s="1" t="s">
        <v>2313</v>
      </c>
      <c r="L134" s="1" t="s">
        <v>24</v>
      </c>
      <c r="M134" s="1" t="s">
        <v>24</v>
      </c>
      <c r="N134" s="1" t="s">
        <v>2314</v>
      </c>
      <c r="O134" s="2">
        <v>39478</v>
      </c>
      <c r="P134" s="2">
        <v>39458</v>
      </c>
      <c r="Q134" s="1" t="s">
        <v>29</v>
      </c>
      <c r="R134" t="s">
        <v>4025</v>
      </c>
      <c r="S134" t="s">
        <v>7190</v>
      </c>
    </row>
    <row r="135" spans="1:19" x14ac:dyDescent="0.25">
      <c r="A135" s="1" t="s">
        <v>2311</v>
      </c>
      <c r="B135" s="1" t="s">
        <v>1988</v>
      </c>
      <c r="C135" s="1" t="s">
        <v>2312</v>
      </c>
      <c r="D135" s="1" t="s">
        <v>2044</v>
      </c>
      <c r="E135" s="1" t="s">
        <v>1991</v>
      </c>
      <c r="F135" s="1" t="s">
        <v>2013</v>
      </c>
      <c r="G135" s="1" t="s">
        <v>22</v>
      </c>
      <c r="H135" s="1" t="s">
        <v>86</v>
      </c>
      <c r="I135" s="1" t="s">
        <v>24</v>
      </c>
      <c r="J135" s="3">
        <v>-3756.5</v>
      </c>
      <c r="K135" s="1" t="s">
        <v>2313</v>
      </c>
      <c r="L135" s="1" t="s">
        <v>24</v>
      </c>
      <c r="M135" s="1" t="s">
        <v>24</v>
      </c>
      <c r="N135" s="1" t="s">
        <v>2314</v>
      </c>
      <c r="O135" s="2">
        <v>39478</v>
      </c>
      <c r="P135" s="2">
        <v>39458</v>
      </c>
      <c r="Q135" s="1" t="s">
        <v>29</v>
      </c>
      <c r="R135" t="s">
        <v>4025</v>
      </c>
      <c r="S135" t="s">
        <v>7190</v>
      </c>
    </row>
    <row r="136" spans="1:19" x14ac:dyDescent="0.25">
      <c r="A136" s="1" t="s">
        <v>1571</v>
      </c>
      <c r="B136" s="1" t="s">
        <v>49</v>
      </c>
      <c r="C136" s="1" t="s">
        <v>2410</v>
      </c>
      <c r="D136" s="1" t="s">
        <v>2183</v>
      </c>
      <c r="E136" s="1" t="s">
        <v>1991</v>
      </c>
      <c r="F136" s="1" t="s">
        <v>2013</v>
      </c>
      <c r="G136" s="1" t="s">
        <v>22</v>
      </c>
      <c r="H136" s="1" t="s">
        <v>103</v>
      </c>
      <c r="I136" s="1" t="s">
        <v>24</v>
      </c>
      <c r="J136" s="3">
        <v>14.94</v>
      </c>
      <c r="K136" s="1" t="s">
        <v>2976</v>
      </c>
      <c r="L136" s="1" t="s">
        <v>24</v>
      </c>
      <c r="M136" s="1" t="s">
        <v>24</v>
      </c>
      <c r="N136" s="1" t="s">
        <v>2410</v>
      </c>
      <c r="O136" s="2">
        <v>39813</v>
      </c>
      <c r="P136" s="2">
        <v>39819</v>
      </c>
      <c r="Q136" s="1" t="s">
        <v>29</v>
      </c>
      <c r="R136" t="s">
        <v>4025</v>
      </c>
      <c r="S136" t="s">
        <v>7190</v>
      </c>
    </row>
    <row r="137" spans="1:19" x14ac:dyDescent="0.25">
      <c r="A137" s="1" t="s">
        <v>17</v>
      </c>
      <c r="B137" s="1" t="s">
        <v>1988</v>
      </c>
      <c r="C137" s="1" t="s">
        <v>2978</v>
      </c>
      <c r="D137" s="1" t="s">
        <v>2012</v>
      </c>
      <c r="E137" s="1" t="s">
        <v>1991</v>
      </c>
      <c r="F137" s="1" t="s">
        <v>2013</v>
      </c>
      <c r="G137" s="1" t="s">
        <v>22</v>
      </c>
      <c r="H137" s="1" t="s">
        <v>228</v>
      </c>
      <c r="I137" s="1" t="s">
        <v>24</v>
      </c>
      <c r="J137" s="3">
        <v>825</v>
      </c>
      <c r="K137" s="1" t="s">
        <v>84</v>
      </c>
      <c r="L137" s="1" t="s">
        <v>24</v>
      </c>
      <c r="M137" s="1" t="s">
        <v>2979</v>
      </c>
      <c r="N137" s="1" t="s">
        <v>2980</v>
      </c>
      <c r="O137" s="2">
        <v>39507</v>
      </c>
      <c r="P137" s="2">
        <v>39511</v>
      </c>
      <c r="Q137" s="1" t="s">
        <v>29</v>
      </c>
      <c r="R137" t="s">
        <v>4025</v>
      </c>
      <c r="S137" t="s">
        <v>7190</v>
      </c>
    </row>
    <row r="138" spans="1:19" x14ac:dyDescent="0.25">
      <c r="A138" s="1" t="s">
        <v>1571</v>
      </c>
      <c r="B138" s="1" t="s">
        <v>49</v>
      </c>
      <c r="C138" s="1" t="s">
        <v>2294</v>
      </c>
      <c r="D138" s="1" t="s">
        <v>2044</v>
      </c>
      <c r="E138" s="1" t="s">
        <v>1991</v>
      </c>
      <c r="F138" s="1" t="s">
        <v>2013</v>
      </c>
      <c r="G138" s="1" t="s">
        <v>22</v>
      </c>
      <c r="H138" s="1" t="s">
        <v>86</v>
      </c>
      <c r="I138" s="1" t="s">
        <v>24</v>
      </c>
      <c r="J138" s="3">
        <v>79.069999999999993</v>
      </c>
      <c r="K138" s="1" t="s">
        <v>2804</v>
      </c>
      <c r="L138" s="1" t="s">
        <v>24</v>
      </c>
      <c r="M138" s="1" t="s">
        <v>24</v>
      </c>
      <c r="N138" s="1" t="s">
        <v>2294</v>
      </c>
      <c r="O138" s="2">
        <v>39752</v>
      </c>
      <c r="P138" s="2">
        <v>39756</v>
      </c>
      <c r="Q138" s="1" t="s">
        <v>29</v>
      </c>
      <c r="R138" t="s">
        <v>4025</v>
      </c>
      <c r="S138" t="s">
        <v>7190</v>
      </c>
    </row>
    <row r="139" spans="1:19" x14ac:dyDescent="0.25">
      <c r="A139" s="1" t="s">
        <v>1571</v>
      </c>
      <c r="B139" s="1" t="s">
        <v>49</v>
      </c>
      <c r="C139" s="1" t="s">
        <v>2982</v>
      </c>
      <c r="D139" s="1" t="s">
        <v>2044</v>
      </c>
      <c r="E139" s="1" t="s">
        <v>1991</v>
      </c>
      <c r="F139" s="1" t="s">
        <v>2013</v>
      </c>
      <c r="G139" s="1" t="s">
        <v>22</v>
      </c>
      <c r="H139" s="1" t="s">
        <v>86</v>
      </c>
      <c r="I139" s="1" t="s">
        <v>24</v>
      </c>
      <c r="J139" s="3">
        <v>409.62</v>
      </c>
      <c r="K139" s="1" t="s">
        <v>2983</v>
      </c>
      <c r="L139" s="1" t="s">
        <v>24</v>
      </c>
      <c r="M139" s="1" t="s">
        <v>24</v>
      </c>
      <c r="N139" s="1" t="s">
        <v>2982</v>
      </c>
      <c r="O139" s="2">
        <v>39782</v>
      </c>
      <c r="P139" s="2">
        <v>39784</v>
      </c>
      <c r="Q139" s="1" t="s">
        <v>29</v>
      </c>
      <c r="R139" t="s">
        <v>4025</v>
      </c>
      <c r="S139" t="s">
        <v>7190</v>
      </c>
    </row>
    <row r="140" spans="1:19" x14ac:dyDescent="0.25">
      <c r="A140" s="1" t="s">
        <v>1571</v>
      </c>
      <c r="B140" s="1" t="s">
        <v>49</v>
      </c>
      <c r="C140" s="1" t="s">
        <v>2223</v>
      </c>
      <c r="D140" s="1" t="s">
        <v>2044</v>
      </c>
      <c r="E140" s="1" t="s">
        <v>1991</v>
      </c>
      <c r="F140" s="1" t="s">
        <v>2013</v>
      </c>
      <c r="G140" s="1" t="s">
        <v>22</v>
      </c>
      <c r="H140" s="1" t="s">
        <v>86</v>
      </c>
      <c r="I140" s="1" t="s">
        <v>24</v>
      </c>
      <c r="J140" s="3">
        <v>29.89</v>
      </c>
      <c r="K140" s="1" t="s">
        <v>2976</v>
      </c>
      <c r="L140" s="1" t="s">
        <v>24</v>
      </c>
      <c r="M140" s="1" t="s">
        <v>24</v>
      </c>
      <c r="N140" s="1" t="s">
        <v>2223</v>
      </c>
      <c r="O140" s="2">
        <v>39691</v>
      </c>
      <c r="P140" s="2">
        <v>39695</v>
      </c>
      <c r="Q140" s="1" t="s">
        <v>29</v>
      </c>
      <c r="R140" t="s">
        <v>4025</v>
      </c>
      <c r="S140" t="s">
        <v>7190</v>
      </c>
    </row>
    <row r="141" spans="1:19" x14ac:dyDescent="0.25">
      <c r="A141" s="1" t="s">
        <v>1571</v>
      </c>
      <c r="B141" s="1" t="s">
        <v>20</v>
      </c>
      <c r="C141" s="1" t="s">
        <v>2084</v>
      </c>
      <c r="D141" s="1" t="s">
        <v>2390</v>
      </c>
      <c r="E141" s="1" t="s">
        <v>2029</v>
      </c>
      <c r="F141" s="1" t="s">
        <v>2013</v>
      </c>
      <c r="G141" s="1" t="s">
        <v>22</v>
      </c>
      <c r="H141" s="1" t="s">
        <v>86</v>
      </c>
      <c r="I141" s="1" t="s">
        <v>24</v>
      </c>
      <c r="J141" s="3">
        <v>237.21</v>
      </c>
      <c r="K141" s="1" t="s">
        <v>3004</v>
      </c>
      <c r="L141" s="1" t="s">
        <v>24</v>
      </c>
      <c r="M141" s="1" t="s">
        <v>24</v>
      </c>
      <c r="N141" s="1" t="s">
        <v>2084</v>
      </c>
      <c r="O141" s="2">
        <v>39813</v>
      </c>
      <c r="P141" s="2">
        <v>39818</v>
      </c>
      <c r="Q141" s="1" t="s">
        <v>29</v>
      </c>
      <c r="R141" t="s">
        <v>4025</v>
      </c>
      <c r="S141" t="s">
        <v>7190</v>
      </c>
    </row>
    <row r="142" spans="1:19" x14ac:dyDescent="0.25">
      <c r="A142" s="1" t="s">
        <v>1571</v>
      </c>
      <c r="B142" s="1" t="s">
        <v>49</v>
      </c>
      <c r="C142" s="1" t="s">
        <v>2223</v>
      </c>
      <c r="D142" s="1" t="s">
        <v>2044</v>
      </c>
      <c r="E142" s="1" t="s">
        <v>1991</v>
      </c>
      <c r="F142" s="1" t="s">
        <v>2013</v>
      </c>
      <c r="G142" s="1" t="s">
        <v>22</v>
      </c>
      <c r="H142" s="1" t="s">
        <v>86</v>
      </c>
      <c r="I142" s="1" t="s">
        <v>24</v>
      </c>
      <c r="J142" s="3">
        <v>30.58</v>
      </c>
      <c r="K142" s="1" t="s">
        <v>3005</v>
      </c>
      <c r="L142" s="1" t="s">
        <v>24</v>
      </c>
      <c r="M142" s="1" t="s">
        <v>24</v>
      </c>
      <c r="N142" s="1" t="s">
        <v>2223</v>
      </c>
      <c r="O142" s="2">
        <v>39691</v>
      </c>
      <c r="P142" s="2">
        <v>39695</v>
      </c>
      <c r="Q142" s="1" t="s">
        <v>29</v>
      </c>
      <c r="R142" t="s">
        <v>4025</v>
      </c>
      <c r="S142" t="s">
        <v>7190</v>
      </c>
    </row>
    <row r="143" spans="1:19" x14ac:dyDescent="0.25">
      <c r="A143" s="1" t="s">
        <v>1571</v>
      </c>
      <c r="B143" s="1" t="s">
        <v>49</v>
      </c>
      <c r="C143" s="1" t="s">
        <v>2410</v>
      </c>
      <c r="D143" s="1" t="s">
        <v>2183</v>
      </c>
      <c r="E143" s="1" t="s">
        <v>1991</v>
      </c>
      <c r="F143" s="1" t="s">
        <v>2013</v>
      </c>
      <c r="G143" s="1" t="s">
        <v>22</v>
      </c>
      <c r="H143" s="1" t="s">
        <v>103</v>
      </c>
      <c r="I143" s="1" t="s">
        <v>24</v>
      </c>
      <c r="J143" s="3">
        <v>63.3</v>
      </c>
      <c r="K143" s="1" t="s">
        <v>2295</v>
      </c>
      <c r="L143" s="1" t="s">
        <v>24</v>
      </c>
      <c r="M143" s="1" t="s">
        <v>24</v>
      </c>
      <c r="N143" s="1" t="s">
        <v>2410</v>
      </c>
      <c r="O143" s="2">
        <v>39813</v>
      </c>
      <c r="P143" s="2">
        <v>39819</v>
      </c>
      <c r="Q143" s="1" t="s">
        <v>29</v>
      </c>
      <c r="R143" t="s">
        <v>4025</v>
      </c>
      <c r="S143" t="s">
        <v>7190</v>
      </c>
    </row>
    <row r="144" spans="1:19" x14ac:dyDescent="0.25">
      <c r="A144" s="1" t="s">
        <v>1571</v>
      </c>
      <c r="B144" s="1" t="s">
        <v>49</v>
      </c>
      <c r="C144" s="1" t="s">
        <v>2294</v>
      </c>
      <c r="D144" s="1" t="s">
        <v>2044</v>
      </c>
      <c r="E144" s="1" t="s">
        <v>1991</v>
      </c>
      <c r="F144" s="1" t="s">
        <v>2013</v>
      </c>
      <c r="G144" s="1" t="s">
        <v>22</v>
      </c>
      <c r="H144" s="1" t="s">
        <v>86</v>
      </c>
      <c r="I144" s="1" t="s">
        <v>24</v>
      </c>
      <c r="J144" s="3">
        <v>52.96</v>
      </c>
      <c r="K144" s="1" t="s">
        <v>3054</v>
      </c>
      <c r="L144" s="1" t="s">
        <v>24</v>
      </c>
      <c r="M144" s="1" t="s">
        <v>24</v>
      </c>
      <c r="N144" s="1" t="s">
        <v>2294</v>
      </c>
      <c r="O144" s="2">
        <v>39752</v>
      </c>
      <c r="P144" s="2">
        <v>39756</v>
      </c>
      <c r="Q144" s="1" t="s">
        <v>29</v>
      </c>
      <c r="R144" t="s">
        <v>4025</v>
      </c>
      <c r="S144" t="s">
        <v>7190</v>
      </c>
    </row>
    <row r="145" spans="1:19" x14ac:dyDescent="0.25">
      <c r="A145" s="1" t="s">
        <v>17</v>
      </c>
      <c r="B145" s="1" t="s">
        <v>1988</v>
      </c>
      <c r="C145" s="1" t="s">
        <v>3068</v>
      </c>
      <c r="D145" s="1" t="s">
        <v>2121</v>
      </c>
      <c r="E145" s="1" t="s">
        <v>1991</v>
      </c>
      <c r="F145" s="1" t="s">
        <v>2013</v>
      </c>
      <c r="G145" s="1" t="s">
        <v>22</v>
      </c>
      <c r="H145" s="1" t="s">
        <v>23</v>
      </c>
      <c r="I145" s="1" t="s">
        <v>24</v>
      </c>
      <c r="J145" s="3">
        <v>354</v>
      </c>
      <c r="K145" s="1" t="s">
        <v>2289</v>
      </c>
      <c r="L145" s="1" t="s">
        <v>24</v>
      </c>
      <c r="M145" s="1" t="s">
        <v>3069</v>
      </c>
      <c r="N145" s="1" t="s">
        <v>3070</v>
      </c>
      <c r="O145" s="2">
        <v>39512</v>
      </c>
      <c r="P145" s="2">
        <v>39512</v>
      </c>
      <c r="Q145" s="1" t="s">
        <v>29</v>
      </c>
      <c r="R145" t="s">
        <v>4025</v>
      </c>
      <c r="S145" t="s">
        <v>7190</v>
      </c>
    </row>
    <row r="146" spans="1:19" x14ac:dyDescent="0.25">
      <c r="A146" s="1" t="s">
        <v>1571</v>
      </c>
      <c r="B146" s="1" t="s">
        <v>49</v>
      </c>
      <c r="C146" s="1" t="s">
        <v>2223</v>
      </c>
      <c r="D146" s="1" t="s">
        <v>2044</v>
      </c>
      <c r="E146" s="1" t="s">
        <v>1991</v>
      </c>
      <c r="F146" s="1" t="s">
        <v>2013</v>
      </c>
      <c r="G146" s="1" t="s">
        <v>22</v>
      </c>
      <c r="H146" s="1" t="s">
        <v>86</v>
      </c>
      <c r="I146" s="1" t="s">
        <v>24</v>
      </c>
      <c r="J146" s="3">
        <v>253.2</v>
      </c>
      <c r="K146" s="1" t="s">
        <v>2295</v>
      </c>
      <c r="L146" s="1" t="s">
        <v>24</v>
      </c>
      <c r="M146" s="1" t="s">
        <v>24</v>
      </c>
      <c r="N146" s="1" t="s">
        <v>2223</v>
      </c>
      <c r="O146" s="2">
        <v>39691</v>
      </c>
      <c r="P146" s="2">
        <v>39695</v>
      </c>
      <c r="Q146" s="1" t="s">
        <v>29</v>
      </c>
      <c r="R146" t="s">
        <v>4025</v>
      </c>
      <c r="S146" t="s">
        <v>7190</v>
      </c>
    </row>
    <row r="147" spans="1:19" x14ac:dyDescent="0.25">
      <c r="A147" s="1" t="s">
        <v>2519</v>
      </c>
      <c r="B147" s="1" t="s">
        <v>20</v>
      </c>
      <c r="C147" s="1" t="s">
        <v>3102</v>
      </c>
      <c r="D147" s="1" t="s">
        <v>2044</v>
      </c>
      <c r="E147" s="1" t="s">
        <v>1991</v>
      </c>
      <c r="F147" s="1" t="s">
        <v>2013</v>
      </c>
      <c r="G147" s="1" t="s">
        <v>22</v>
      </c>
      <c r="H147" s="1" t="s">
        <v>86</v>
      </c>
      <c r="I147" s="1" t="s">
        <v>24</v>
      </c>
      <c r="J147" s="3">
        <v>-4467.8599999999997</v>
      </c>
      <c r="K147" s="1" t="s">
        <v>2521</v>
      </c>
      <c r="L147" s="1" t="s">
        <v>24</v>
      </c>
      <c r="M147" s="1" t="s">
        <v>24</v>
      </c>
      <c r="N147" s="1" t="s">
        <v>3102</v>
      </c>
      <c r="O147" s="2">
        <v>39660</v>
      </c>
      <c r="P147" s="2">
        <v>39668</v>
      </c>
      <c r="Q147" s="1" t="s">
        <v>29</v>
      </c>
      <c r="R147" t="s">
        <v>4025</v>
      </c>
      <c r="S147" t="s">
        <v>7190</v>
      </c>
    </row>
    <row r="148" spans="1:19" x14ac:dyDescent="0.25">
      <c r="A148" s="1" t="s">
        <v>2519</v>
      </c>
      <c r="B148" s="1" t="s">
        <v>20</v>
      </c>
      <c r="C148" s="1" t="s">
        <v>3102</v>
      </c>
      <c r="D148" s="1" t="s">
        <v>2044</v>
      </c>
      <c r="E148" s="1" t="s">
        <v>1991</v>
      </c>
      <c r="F148" s="1" t="s">
        <v>2013</v>
      </c>
      <c r="G148" s="1" t="s">
        <v>22</v>
      </c>
      <c r="H148" s="1" t="s">
        <v>86</v>
      </c>
      <c r="I148" s="1" t="s">
        <v>24</v>
      </c>
      <c r="J148" s="3">
        <v>-2500</v>
      </c>
      <c r="K148" s="1" t="s">
        <v>2521</v>
      </c>
      <c r="L148" s="1" t="s">
        <v>24</v>
      </c>
      <c r="M148" s="1" t="s">
        <v>24</v>
      </c>
      <c r="N148" s="1" t="s">
        <v>3102</v>
      </c>
      <c r="O148" s="2">
        <v>39660</v>
      </c>
      <c r="P148" s="2">
        <v>39668</v>
      </c>
      <c r="Q148" s="1" t="s">
        <v>29</v>
      </c>
      <c r="R148" t="s">
        <v>4025</v>
      </c>
      <c r="S148" t="s">
        <v>7190</v>
      </c>
    </row>
    <row r="149" spans="1:19" x14ac:dyDescent="0.25">
      <c r="A149" s="1" t="s">
        <v>2509</v>
      </c>
      <c r="B149" s="1" t="s">
        <v>1988</v>
      </c>
      <c r="C149" s="1" t="s">
        <v>2510</v>
      </c>
      <c r="D149" s="1" t="s">
        <v>2390</v>
      </c>
      <c r="E149" s="1" t="s">
        <v>2029</v>
      </c>
      <c r="F149" s="1" t="s">
        <v>2013</v>
      </c>
      <c r="G149" s="1" t="s">
        <v>22</v>
      </c>
      <c r="H149" s="1" t="s">
        <v>86</v>
      </c>
      <c r="I149" s="1" t="s">
        <v>24</v>
      </c>
      <c r="J149" s="3">
        <v>1060.22</v>
      </c>
      <c r="K149" s="1" t="s">
        <v>2515</v>
      </c>
      <c r="L149" s="1" t="s">
        <v>24</v>
      </c>
      <c r="M149" s="1" t="s">
        <v>24</v>
      </c>
      <c r="N149" s="1" t="s">
        <v>2510</v>
      </c>
      <c r="O149" s="2">
        <v>39554</v>
      </c>
      <c r="P149" s="2">
        <v>39569</v>
      </c>
      <c r="Q149" s="1" t="s">
        <v>29</v>
      </c>
      <c r="R149" t="s">
        <v>4025</v>
      </c>
      <c r="S149" t="s">
        <v>7190</v>
      </c>
    </row>
    <row r="150" spans="1:19" x14ac:dyDescent="0.25">
      <c r="A150" s="1" t="s">
        <v>2509</v>
      </c>
      <c r="B150" s="1" t="s">
        <v>1988</v>
      </c>
      <c r="C150" s="1" t="s">
        <v>2510</v>
      </c>
      <c r="D150" s="1" t="s">
        <v>2390</v>
      </c>
      <c r="E150" s="1" t="s">
        <v>2029</v>
      </c>
      <c r="F150" s="1" t="s">
        <v>2013</v>
      </c>
      <c r="G150" s="1" t="s">
        <v>22</v>
      </c>
      <c r="H150" s="1" t="s">
        <v>86</v>
      </c>
      <c r="I150" s="1" t="s">
        <v>24</v>
      </c>
      <c r="J150" s="3">
        <v>1538.54</v>
      </c>
      <c r="K150" s="1" t="s">
        <v>2515</v>
      </c>
      <c r="L150" s="1" t="s">
        <v>24</v>
      </c>
      <c r="M150" s="1" t="s">
        <v>24</v>
      </c>
      <c r="N150" s="1" t="s">
        <v>2510</v>
      </c>
      <c r="O150" s="2">
        <v>39554</v>
      </c>
      <c r="P150" s="2">
        <v>39569</v>
      </c>
      <c r="Q150" s="1" t="s">
        <v>29</v>
      </c>
      <c r="R150" t="s">
        <v>4025</v>
      </c>
      <c r="S150" t="s">
        <v>7190</v>
      </c>
    </row>
    <row r="151" spans="1:19" x14ac:dyDescent="0.25">
      <c r="A151" s="1" t="s">
        <v>2509</v>
      </c>
      <c r="B151" s="1" t="s">
        <v>1988</v>
      </c>
      <c r="C151" s="1" t="s">
        <v>2510</v>
      </c>
      <c r="D151" s="1" t="s">
        <v>2390</v>
      </c>
      <c r="E151" s="1" t="s">
        <v>2029</v>
      </c>
      <c r="F151" s="1" t="s">
        <v>2013</v>
      </c>
      <c r="G151" s="1" t="s">
        <v>22</v>
      </c>
      <c r="H151" s="1" t="s">
        <v>86</v>
      </c>
      <c r="I151" s="1" t="s">
        <v>24</v>
      </c>
      <c r="J151" s="3">
        <v>1418.56</v>
      </c>
      <c r="K151" s="1" t="s">
        <v>2515</v>
      </c>
      <c r="L151" s="1" t="s">
        <v>24</v>
      </c>
      <c r="M151" s="1" t="s">
        <v>24</v>
      </c>
      <c r="N151" s="1" t="s">
        <v>2510</v>
      </c>
      <c r="O151" s="2">
        <v>39554</v>
      </c>
      <c r="P151" s="2">
        <v>39569</v>
      </c>
      <c r="Q151" s="1" t="s">
        <v>29</v>
      </c>
      <c r="R151" t="s">
        <v>4025</v>
      </c>
      <c r="S151" t="s">
        <v>7190</v>
      </c>
    </row>
    <row r="152" spans="1:19" x14ac:dyDescent="0.25">
      <c r="A152" s="1" t="s">
        <v>2509</v>
      </c>
      <c r="B152" s="1" t="s">
        <v>1988</v>
      </c>
      <c r="C152" s="1" t="s">
        <v>2510</v>
      </c>
      <c r="D152" s="1" t="s">
        <v>2390</v>
      </c>
      <c r="E152" s="1" t="s">
        <v>2029</v>
      </c>
      <c r="F152" s="1" t="s">
        <v>2013</v>
      </c>
      <c r="G152" s="1" t="s">
        <v>22</v>
      </c>
      <c r="H152" s="1" t="s">
        <v>86</v>
      </c>
      <c r="I152" s="1" t="s">
        <v>24</v>
      </c>
      <c r="J152" s="3">
        <v>457.28</v>
      </c>
      <c r="K152" s="1" t="s">
        <v>2515</v>
      </c>
      <c r="L152" s="1" t="s">
        <v>24</v>
      </c>
      <c r="M152" s="1" t="s">
        <v>24</v>
      </c>
      <c r="N152" s="1" t="s">
        <v>2510</v>
      </c>
      <c r="O152" s="2">
        <v>39554</v>
      </c>
      <c r="P152" s="2">
        <v>39569</v>
      </c>
      <c r="Q152" s="1" t="s">
        <v>29</v>
      </c>
      <c r="R152" t="s">
        <v>4025</v>
      </c>
      <c r="S152" t="s">
        <v>7190</v>
      </c>
    </row>
    <row r="153" spans="1:19" x14ac:dyDescent="0.25">
      <c r="A153" s="1" t="s">
        <v>2509</v>
      </c>
      <c r="B153" s="1" t="s">
        <v>1988</v>
      </c>
      <c r="C153" s="1" t="s">
        <v>2510</v>
      </c>
      <c r="D153" s="1" t="s">
        <v>2390</v>
      </c>
      <c r="E153" s="1" t="s">
        <v>2029</v>
      </c>
      <c r="F153" s="1" t="s">
        <v>2013</v>
      </c>
      <c r="G153" s="1" t="s">
        <v>22</v>
      </c>
      <c r="H153" s="1" t="s">
        <v>86</v>
      </c>
      <c r="I153" s="1" t="s">
        <v>24</v>
      </c>
      <c r="J153" s="3">
        <v>1178.2</v>
      </c>
      <c r="K153" s="1" t="s">
        <v>2515</v>
      </c>
      <c r="L153" s="1" t="s">
        <v>24</v>
      </c>
      <c r="M153" s="1" t="s">
        <v>24</v>
      </c>
      <c r="N153" s="1" t="s">
        <v>2510</v>
      </c>
      <c r="O153" s="2">
        <v>39554</v>
      </c>
      <c r="P153" s="2">
        <v>39569</v>
      </c>
      <c r="Q153" s="1" t="s">
        <v>29</v>
      </c>
      <c r="R153" t="s">
        <v>4025</v>
      </c>
      <c r="S153" t="s">
        <v>7190</v>
      </c>
    </row>
    <row r="154" spans="1:19" x14ac:dyDescent="0.25">
      <c r="A154" s="1" t="s">
        <v>3106</v>
      </c>
      <c r="B154" s="1" t="s">
        <v>1988</v>
      </c>
      <c r="C154" s="1" t="s">
        <v>3107</v>
      </c>
      <c r="D154" s="1" t="s">
        <v>2044</v>
      </c>
      <c r="E154" s="1" t="s">
        <v>1991</v>
      </c>
      <c r="F154" s="1" t="s">
        <v>2013</v>
      </c>
      <c r="G154" s="1" t="s">
        <v>22</v>
      </c>
      <c r="H154" s="1" t="s">
        <v>86</v>
      </c>
      <c r="I154" s="1" t="s">
        <v>24</v>
      </c>
      <c r="J154" s="3">
        <v>223.54</v>
      </c>
      <c r="K154" s="1" t="s">
        <v>3108</v>
      </c>
      <c r="L154" s="1" t="s">
        <v>24</v>
      </c>
      <c r="M154" s="1" t="s">
        <v>24</v>
      </c>
      <c r="N154" s="1" t="s">
        <v>3107</v>
      </c>
      <c r="O154" s="2">
        <v>39507</v>
      </c>
      <c r="P154" s="2">
        <v>39511</v>
      </c>
      <c r="Q154" s="1" t="s">
        <v>29</v>
      </c>
      <c r="R154" t="s">
        <v>4025</v>
      </c>
      <c r="S154" t="s">
        <v>7190</v>
      </c>
    </row>
    <row r="155" spans="1:19" x14ac:dyDescent="0.25">
      <c r="A155" s="1" t="s">
        <v>17</v>
      </c>
      <c r="B155" s="1" t="s">
        <v>1988</v>
      </c>
      <c r="C155" s="1" t="s">
        <v>2043</v>
      </c>
      <c r="D155" s="1" t="s">
        <v>2012</v>
      </c>
      <c r="E155" s="1" t="s">
        <v>1991</v>
      </c>
      <c r="F155" s="1" t="s">
        <v>2013</v>
      </c>
      <c r="G155" s="1" t="s">
        <v>22</v>
      </c>
      <c r="H155" s="1" t="s">
        <v>228</v>
      </c>
      <c r="I155" s="1" t="s">
        <v>24</v>
      </c>
      <c r="J155" s="3">
        <v>2070</v>
      </c>
      <c r="K155" s="1" t="s">
        <v>2466</v>
      </c>
      <c r="L155" s="1" t="s">
        <v>84</v>
      </c>
      <c r="M155" s="1" t="s">
        <v>2638</v>
      </c>
      <c r="N155" s="1" t="s">
        <v>2639</v>
      </c>
      <c r="O155" s="2">
        <v>39679</v>
      </c>
      <c r="P155" s="2">
        <v>39680</v>
      </c>
      <c r="Q155" s="1" t="s">
        <v>29</v>
      </c>
      <c r="R155" t="s">
        <v>4025</v>
      </c>
      <c r="S155" t="s">
        <v>7190</v>
      </c>
    </row>
    <row r="156" spans="1:19" x14ac:dyDescent="0.25">
      <c r="A156" s="1" t="s">
        <v>17</v>
      </c>
      <c r="B156" s="1" t="s">
        <v>1988</v>
      </c>
      <c r="C156" s="1" t="s">
        <v>2191</v>
      </c>
      <c r="D156" s="1" t="s">
        <v>2012</v>
      </c>
      <c r="E156" s="1" t="s">
        <v>1991</v>
      </c>
      <c r="F156" s="1" t="s">
        <v>2013</v>
      </c>
      <c r="G156" s="1" t="s">
        <v>22</v>
      </c>
      <c r="H156" s="1" t="s">
        <v>228</v>
      </c>
      <c r="I156" s="1" t="s">
        <v>24</v>
      </c>
      <c r="J156" s="3">
        <v>76</v>
      </c>
      <c r="K156" s="1" t="s">
        <v>3118</v>
      </c>
      <c r="L156" s="1" t="s">
        <v>84</v>
      </c>
      <c r="M156" s="1" t="s">
        <v>3119</v>
      </c>
      <c r="N156" s="1" t="s">
        <v>3120</v>
      </c>
      <c r="O156" s="2">
        <v>39599</v>
      </c>
      <c r="P156" s="2">
        <v>39602</v>
      </c>
      <c r="Q156" s="1" t="s">
        <v>29</v>
      </c>
      <c r="R156" t="s">
        <v>4025</v>
      </c>
      <c r="S156" t="s">
        <v>7190</v>
      </c>
    </row>
    <row r="157" spans="1:19" x14ac:dyDescent="0.25">
      <c r="A157" s="1" t="s">
        <v>17</v>
      </c>
      <c r="B157" s="1" t="s">
        <v>1988</v>
      </c>
      <c r="C157" s="1" t="s">
        <v>2191</v>
      </c>
      <c r="D157" s="1" t="s">
        <v>2012</v>
      </c>
      <c r="E157" s="1" t="s">
        <v>1991</v>
      </c>
      <c r="F157" s="1" t="s">
        <v>2013</v>
      </c>
      <c r="G157" s="1" t="s">
        <v>22</v>
      </c>
      <c r="H157" s="1" t="s">
        <v>228</v>
      </c>
      <c r="I157" s="1" t="s">
        <v>24</v>
      </c>
      <c r="J157" s="3">
        <v>480</v>
      </c>
      <c r="K157" s="1" t="s">
        <v>2018</v>
      </c>
      <c r="L157" s="1" t="s">
        <v>84</v>
      </c>
      <c r="M157" s="1" t="s">
        <v>3119</v>
      </c>
      <c r="N157" s="1" t="s">
        <v>3120</v>
      </c>
      <c r="O157" s="2">
        <v>39599</v>
      </c>
      <c r="P157" s="2">
        <v>39602</v>
      </c>
      <c r="Q157" s="1" t="s">
        <v>29</v>
      </c>
      <c r="R157" t="s">
        <v>4025</v>
      </c>
      <c r="S157" t="s">
        <v>7190</v>
      </c>
    </row>
    <row r="158" spans="1:19" x14ac:dyDescent="0.25">
      <c r="A158" s="1" t="s">
        <v>17</v>
      </c>
      <c r="B158" s="1" t="s">
        <v>1988</v>
      </c>
      <c r="C158" s="1" t="s">
        <v>2191</v>
      </c>
      <c r="D158" s="1" t="s">
        <v>2012</v>
      </c>
      <c r="E158" s="1" t="s">
        <v>1991</v>
      </c>
      <c r="F158" s="1" t="s">
        <v>2013</v>
      </c>
      <c r="G158" s="1" t="s">
        <v>22</v>
      </c>
      <c r="H158" s="1" t="s">
        <v>228</v>
      </c>
      <c r="I158" s="1" t="s">
        <v>24</v>
      </c>
      <c r="J158" s="3">
        <v>200</v>
      </c>
      <c r="K158" s="1" t="s">
        <v>2036</v>
      </c>
      <c r="L158" s="1" t="s">
        <v>84</v>
      </c>
      <c r="M158" s="1" t="s">
        <v>3119</v>
      </c>
      <c r="N158" s="1" t="s">
        <v>3120</v>
      </c>
      <c r="O158" s="2">
        <v>39599</v>
      </c>
      <c r="P158" s="2">
        <v>39602</v>
      </c>
      <c r="Q158" s="1" t="s">
        <v>29</v>
      </c>
      <c r="R158" t="s">
        <v>4025</v>
      </c>
      <c r="S158" t="s">
        <v>7190</v>
      </c>
    </row>
    <row r="159" spans="1:19" x14ac:dyDescent="0.25">
      <c r="A159" s="1" t="s">
        <v>17</v>
      </c>
      <c r="B159" s="1" t="s">
        <v>1988</v>
      </c>
      <c r="C159" s="1" t="s">
        <v>3124</v>
      </c>
      <c r="D159" s="1" t="s">
        <v>2044</v>
      </c>
      <c r="E159" s="1" t="s">
        <v>1991</v>
      </c>
      <c r="F159" s="1" t="s">
        <v>2013</v>
      </c>
      <c r="G159" s="1" t="s">
        <v>22</v>
      </c>
      <c r="H159" s="1" t="s">
        <v>86</v>
      </c>
      <c r="I159" s="1" t="s">
        <v>24</v>
      </c>
      <c r="J159" s="3">
        <v>83.58</v>
      </c>
      <c r="K159" s="1" t="s">
        <v>2127</v>
      </c>
      <c r="L159" s="1" t="s">
        <v>3125</v>
      </c>
      <c r="M159" s="1" t="s">
        <v>3126</v>
      </c>
      <c r="N159" s="1" t="s">
        <v>3127</v>
      </c>
      <c r="O159" s="2">
        <v>39689</v>
      </c>
      <c r="P159" s="2">
        <v>39689</v>
      </c>
      <c r="Q159" s="1" t="s">
        <v>29</v>
      </c>
      <c r="R159" t="s">
        <v>4025</v>
      </c>
      <c r="S159" t="s">
        <v>7190</v>
      </c>
    </row>
    <row r="160" spans="1:19" x14ac:dyDescent="0.25">
      <c r="A160" s="1" t="s">
        <v>17</v>
      </c>
      <c r="B160" s="1" t="s">
        <v>1988</v>
      </c>
      <c r="C160" s="1" t="s">
        <v>2131</v>
      </c>
      <c r="D160" s="1" t="s">
        <v>2121</v>
      </c>
      <c r="E160" s="1" t="s">
        <v>1991</v>
      </c>
      <c r="F160" s="1" t="s">
        <v>2013</v>
      </c>
      <c r="G160" s="1" t="s">
        <v>22</v>
      </c>
      <c r="H160" s="1" t="s">
        <v>23</v>
      </c>
      <c r="I160" s="1" t="s">
        <v>24</v>
      </c>
      <c r="J160" s="3">
        <v>1500</v>
      </c>
      <c r="K160" s="1" t="s">
        <v>3128</v>
      </c>
      <c r="L160" s="1" t="s">
        <v>2024</v>
      </c>
      <c r="M160" s="1" t="s">
        <v>3129</v>
      </c>
      <c r="N160" s="1" t="s">
        <v>3130</v>
      </c>
      <c r="O160" s="2">
        <v>39785</v>
      </c>
      <c r="P160" s="2">
        <v>39785</v>
      </c>
      <c r="Q160" s="1" t="s">
        <v>29</v>
      </c>
      <c r="R160" t="s">
        <v>4025</v>
      </c>
      <c r="S160" t="s">
        <v>7190</v>
      </c>
    </row>
    <row r="161" spans="1:19" x14ac:dyDescent="0.25">
      <c r="A161" s="1" t="s">
        <v>17</v>
      </c>
      <c r="B161" s="1" t="s">
        <v>1988</v>
      </c>
      <c r="C161" s="1" t="s">
        <v>3134</v>
      </c>
      <c r="D161" s="1" t="s">
        <v>2132</v>
      </c>
      <c r="E161" s="1" t="s">
        <v>1991</v>
      </c>
      <c r="F161" s="1" t="s">
        <v>2013</v>
      </c>
      <c r="G161" s="1" t="s">
        <v>22</v>
      </c>
      <c r="H161" s="1" t="s">
        <v>76</v>
      </c>
      <c r="I161" s="1" t="s">
        <v>24</v>
      </c>
      <c r="J161" s="3">
        <v>225</v>
      </c>
      <c r="K161" s="1" t="s">
        <v>3135</v>
      </c>
      <c r="L161" s="1" t="s">
        <v>2453</v>
      </c>
      <c r="M161" s="1" t="s">
        <v>3136</v>
      </c>
      <c r="N161" s="1" t="s">
        <v>3137</v>
      </c>
      <c r="O161" s="2">
        <v>39596</v>
      </c>
      <c r="P161" s="2">
        <v>39597</v>
      </c>
      <c r="Q161" s="1" t="s">
        <v>29</v>
      </c>
      <c r="R161" t="s">
        <v>4025</v>
      </c>
      <c r="S161" t="s">
        <v>7190</v>
      </c>
    </row>
    <row r="162" spans="1:19" x14ac:dyDescent="0.25">
      <c r="A162" s="1" t="s">
        <v>17</v>
      </c>
      <c r="B162" s="1" t="s">
        <v>1988</v>
      </c>
      <c r="C162" s="1" t="s">
        <v>3138</v>
      </c>
      <c r="D162" s="1" t="s">
        <v>2044</v>
      </c>
      <c r="E162" s="1" t="s">
        <v>1991</v>
      </c>
      <c r="F162" s="1" t="s">
        <v>2013</v>
      </c>
      <c r="G162" s="1" t="s">
        <v>22</v>
      </c>
      <c r="H162" s="1" t="s">
        <v>86</v>
      </c>
      <c r="I162" s="1" t="s">
        <v>24</v>
      </c>
      <c r="J162" s="3">
        <v>80.14</v>
      </c>
      <c r="K162" s="1" t="s">
        <v>3139</v>
      </c>
      <c r="L162" s="1" t="s">
        <v>110</v>
      </c>
      <c r="M162" s="1" t="s">
        <v>3140</v>
      </c>
      <c r="N162" s="1" t="s">
        <v>3141</v>
      </c>
      <c r="O162" s="2">
        <v>39639</v>
      </c>
      <c r="P162" s="2">
        <v>39639</v>
      </c>
      <c r="Q162" s="1" t="s">
        <v>29</v>
      </c>
      <c r="R162" t="s">
        <v>4025</v>
      </c>
      <c r="S162" t="s">
        <v>7190</v>
      </c>
    </row>
    <row r="163" spans="1:19" x14ac:dyDescent="0.25">
      <c r="A163" s="1" t="s">
        <v>1571</v>
      </c>
      <c r="B163" s="1" t="s">
        <v>49</v>
      </c>
      <c r="C163" s="1" t="s">
        <v>2223</v>
      </c>
      <c r="D163" s="1" t="s">
        <v>2044</v>
      </c>
      <c r="E163" s="1" t="s">
        <v>1991</v>
      </c>
      <c r="F163" s="1" t="s">
        <v>2013</v>
      </c>
      <c r="G163" s="1" t="s">
        <v>22</v>
      </c>
      <c r="H163" s="1" t="s">
        <v>86</v>
      </c>
      <c r="I163" s="1" t="s">
        <v>24</v>
      </c>
      <c r="J163" s="3">
        <v>12.5</v>
      </c>
      <c r="K163" s="1" t="s">
        <v>3148</v>
      </c>
      <c r="L163" s="1" t="s">
        <v>24</v>
      </c>
      <c r="M163" s="1" t="s">
        <v>24</v>
      </c>
      <c r="N163" s="1" t="s">
        <v>2223</v>
      </c>
      <c r="O163" s="2">
        <v>39691</v>
      </c>
      <c r="P163" s="2">
        <v>39695</v>
      </c>
      <c r="Q163" s="1" t="s">
        <v>29</v>
      </c>
      <c r="R163" t="s">
        <v>4025</v>
      </c>
      <c r="S163" t="s">
        <v>7190</v>
      </c>
    </row>
    <row r="164" spans="1:19" x14ac:dyDescent="0.25">
      <c r="A164" s="1" t="s">
        <v>17</v>
      </c>
      <c r="B164" s="1" t="s">
        <v>1988</v>
      </c>
      <c r="C164" s="1" t="s">
        <v>2811</v>
      </c>
      <c r="D164" s="1" t="s">
        <v>2044</v>
      </c>
      <c r="E164" s="1" t="s">
        <v>1991</v>
      </c>
      <c r="F164" s="1" t="s">
        <v>2013</v>
      </c>
      <c r="G164" s="1" t="s">
        <v>22</v>
      </c>
      <c r="H164" s="1" t="s">
        <v>86</v>
      </c>
      <c r="I164" s="1" t="s">
        <v>24</v>
      </c>
      <c r="J164" s="3">
        <v>723.94</v>
      </c>
      <c r="K164" s="1" t="s">
        <v>3149</v>
      </c>
      <c r="L164" s="1" t="s">
        <v>24</v>
      </c>
      <c r="M164" s="1" t="s">
        <v>3150</v>
      </c>
      <c r="N164" s="1" t="s">
        <v>3151</v>
      </c>
      <c r="O164" s="2">
        <v>39538</v>
      </c>
      <c r="P164" s="2">
        <v>39538</v>
      </c>
      <c r="Q164" s="1" t="s">
        <v>29</v>
      </c>
      <c r="R164" t="s">
        <v>4025</v>
      </c>
      <c r="S164" t="s">
        <v>7190</v>
      </c>
    </row>
    <row r="165" spans="1:19" x14ac:dyDescent="0.25">
      <c r="A165" s="1" t="s">
        <v>17</v>
      </c>
      <c r="B165" s="1" t="s">
        <v>1988</v>
      </c>
      <c r="C165" s="1" t="s">
        <v>2811</v>
      </c>
      <c r="D165" s="1" t="s">
        <v>2044</v>
      </c>
      <c r="E165" s="1" t="s">
        <v>1991</v>
      </c>
      <c r="F165" s="1" t="s">
        <v>2013</v>
      </c>
      <c r="G165" s="1" t="s">
        <v>22</v>
      </c>
      <c r="H165" s="1" t="s">
        <v>86</v>
      </c>
      <c r="I165" s="1" t="s">
        <v>24</v>
      </c>
      <c r="J165" s="3">
        <v>47.48</v>
      </c>
      <c r="K165" s="1" t="s">
        <v>3149</v>
      </c>
      <c r="L165" s="1" t="s">
        <v>24</v>
      </c>
      <c r="M165" s="1" t="s">
        <v>3150</v>
      </c>
      <c r="N165" s="1" t="s">
        <v>3151</v>
      </c>
      <c r="O165" s="2">
        <v>39538</v>
      </c>
      <c r="P165" s="2">
        <v>39538</v>
      </c>
      <c r="Q165" s="1" t="s">
        <v>29</v>
      </c>
      <c r="R165" t="s">
        <v>4025</v>
      </c>
      <c r="S165" t="s">
        <v>7190</v>
      </c>
    </row>
    <row r="166" spans="1:19" x14ac:dyDescent="0.25">
      <c r="A166" s="1" t="s">
        <v>17</v>
      </c>
      <c r="B166" s="1" t="s">
        <v>1988</v>
      </c>
      <c r="C166" s="1" t="s">
        <v>3152</v>
      </c>
      <c r="D166" s="1" t="s">
        <v>2044</v>
      </c>
      <c r="E166" s="1" t="s">
        <v>1991</v>
      </c>
      <c r="F166" s="1" t="s">
        <v>2013</v>
      </c>
      <c r="G166" s="1" t="s">
        <v>22</v>
      </c>
      <c r="H166" s="1" t="s">
        <v>86</v>
      </c>
      <c r="I166" s="1" t="s">
        <v>24</v>
      </c>
      <c r="J166" s="3">
        <v>293.05</v>
      </c>
      <c r="K166" s="1" t="s">
        <v>3149</v>
      </c>
      <c r="L166" s="1" t="s">
        <v>24</v>
      </c>
      <c r="M166" s="1" t="s">
        <v>3153</v>
      </c>
      <c r="N166" s="1" t="s">
        <v>3154</v>
      </c>
      <c r="O166" s="2">
        <v>39525</v>
      </c>
      <c r="P166" s="2">
        <v>39525</v>
      </c>
      <c r="Q166" s="1" t="s">
        <v>29</v>
      </c>
      <c r="R166" t="s">
        <v>4025</v>
      </c>
      <c r="S166" t="s">
        <v>7190</v>
      </c>
    </row>
    <row r="167" spans="1:19" x14ac:dyDescent="0.25">
      <c r="A167" s="1" t="s">
        <v>1571</v>
      </c>
      <c r="B167" s="1" t="s">
        <v>49</v>
      </c>
      <c r="C167" s="1" t="s">
        <v>2223</v>
      </c>
      <c r="D167" s="1" t="s">
        <v>2044</v>
      </c>
      <c r="E167" s="1" t="s">
        <v>1991</v>
      </c>
      <c r="F167" s="1" t="s">
        <v>2013</v>
      </c>
      <c r="G167" s="1" t="s">
        <v>22</v>
      </c>
      <c r="H167" s="1" t="s">
        <v>86</v>
      </c>
      <c r="I167" s="1" t="s">
        <v>24</v>
      </c>
      <c r="J167" s="3">
        <v>20.79</v>
      </c>
      <c r="K167" s="1" t="s">
        <v>3155</v>
      </c>
      <c r="L167" s="1" t="s">
        <v>24</v>
      </c>
      <c r="M167" s="1" t="s">
        <v>24</v>
      </c>
      <c r="N167" s="1" t="s">
        <v>2223</v>
      </c>
      <c r="O167" s="2">
        <v>39691</v>
      </c>
      <c r="P167" s="2">
        <v>39695</v>
      </c>
      <c r="Q167" s="1" t="s">
        <v>29</v>
      </c>
      <c r="R167" t="s">
        <v>4025</v>
      </c>
      <c r="S167" t="s">
        <v>7190</v>
      </c>
    </row>
    <row r="168" spans="1:19" x14ac:dyDescent="0.25">
      <c r="A168" s="1" t="s">
        <v>17</v>
      </c>
      <c r="B168" s="1" t="s">
        <v>1988</v>
      </c>
      <c r="C168" s="1" t="s">
        <v>2788</v>
      </c>
      <c r="D168" s="1" t="s">
        <v>2044</v>
      </c>
      <c r="E168" s="1" t="s">
        <v>1991</v>
      </c>
      <c r="F168" s="1" t="s">
        <v>2013</v>
      </c>
      <c r="G168" s="1" t="s">
        <v>22</v>
      </c>
      <c r="H168" s="1" t="s">
        <v>86</v>
      </c>
      <c r="I168" s="1" t="s">
        <v>24</v>
      </c>
      <c r="J168" s="3">
        <v>9.5399999999999991</v>
      </c>
      <c r="K168" s="1" t="s">
        <v>3166</v>
      </c>
      <c r="L168" s="1" t="s">
        <v>24</v>
      </c>
      <c r="M168" s="1" t="s">
        <v>3167</v>
      </c>
      <c r="N168" s="1" t="s">
        <v>3168</v>
      </c>
      <c r="O168" s="2">
        <v>39462</v>
      </c>
      <c r="P168" s="2">
        <v>39464</v>
      </c>
      <c r="Q168" s="1" t="s">
        <v>29</v>
      </c>
      <c r="R168" t="s">
        <v>4025</v>
      </c>
      <c r="S168" t="s">
        <v>7190</v>
      </c>
    </row>
    <row r="169" spans="1:19" x14ac:dyDescent="0.25">
      <c r="A169" s="1" t="s">
        <v>17</v>
      </c>
      <c r="B169" s="1" t="s">
        <v>1988</v>
      </c>
      <c r="C169" s="1" t="s">
        <v>3172</v>
      </c>
      <c r="D169" s="1" t="s">
        <v>2044</v>
      </c>
      <c r="E169" s="1" t="s">
        <v>1991</v>
      </c>
      <c r="F169" s="1" t="s">
        <v>2013</v>
      </c>
      <c r="G169" s="1" t="s">
        <v>22</v>
      </c>
      <c r="H169" s="1" t="s">
        <v>86</v>
      </c>
      <c r="I169" s="1" t="s">
        <v>24</v>
      </c>
      <c r="J169" s="3">
        <v>492.9</v>
      </c>
      <c r="K169" s="1" t="s">
        <v>2050</v>
      </c>
      <c r="L169" s="1" t="s">
        <v>24</v>
      </c>
      <c r="M169" s="1" t="s">
        <v>3173</v>
      </c>
      <c r="N169" s="1" t="s">
        <v>3174</v>
      </c>
      <c r="O169" s="2">
        <v>39503</v>
      </c>
      <c r="P169" s="2">
        <v>39504</v>
      </c>
      <c r="Q169" s="1" t="s">
        <v>29</v>
      </c>
      <c r="R169" t="s">
        <v>4025</v>
      </c>
      <c r="S169" t="s">
        <v>7190</v>
      </c>
    </row>
    <row r="170" spans="1:19" x14ac:dyDescent="0.25">
      <c r="A170" s="1" t="s">
        <v>17</v>
      </c>
      <c r="B170" s="1" t="s">
        <v>1988</v>
      </c>
      <c r="C170" s="1" t="s">
        <v>3068</v>
      </c>
      <c r="D170" s="1" t="s">
        <v>2044</v>
      </c>
      <c r="E170" s="1" t="s">
        <v>1991</v>
      </c>
      <c r="F170" s="1" t="s">
        <v>2013</v>
      </c>
      <c r="G170" s="1" t="s">
        <v>22</v>
      </c>
      <c r="H170" s="1" t="s">
        <v>86</v>
      </c>
      <c r="I170" s="1" t="s">
        <v>24</v>
      </c>
      <c r="J170" s="3">
        <v>1871</v>
      </c>
      <c r="K170" s="1" t="s">
        <v>2289</v>
      </c>
      <c r="L170" s="1" t="s">
        <v>24</v>
      </c>
      <c r="M170" s="1" t="s">
        <v>3175</v>
      </c>
      <c r="N170" s="1" t="s">
        <v>3176</v>
      </c>
      <c r="O170" s="2">
        <v>39512</v>
      </c>
      <c r="P170" s="2">
        <v>39512</v>
      </c>
      <c r="Q170" s="1" t="s">
        <v>29</v>
      </c>
      <c r="R170" t="s">
        <v>4025</v>
      </c>
      <c r="S170" t="s">
        <v>7190</v>
      </c>
    </row>
    <row r="171" spans="1:19" x14ac:dyDescent="0.25">
      <c r="A171" s="1" t="s">
        <v>1571</v>
      </c>
      <c r="B171" s="1" t="s">
        <v>49</v>
      </c>
      <c r="C171" s="1" t="s">
        <v>2223</v>
      </c>
      <c r="D171" s="1" t="s">
        <v>2044</v>
      </c>
      <c r="E171" s="1" t="s">
        <v>1991</v>
      </c>
      <c r="F171" s="1" t="s">
        <v>2013</v>
      </c>
      <c r="G171" s="1" t="s">
        <v>22</v>
      </c>
      <c r="H171" s="1" t="s">
        <v>86</v>
      </c>
      <c r="I171" s="1" t="s">
        <v>24</v>
      </c>
      <c r="J171" s="3">
        <v>190.38</v>
      </c>
      <c r="K171" s="1" t="s">
        <v>2522</v>
      </c>
      <c r="L171" s="1" t="s">
        <v>24</v>
      </c>
      <c r="M171" s="1" t="s">
        <v>24</v>
      </c>
      <c r="N171" s="1" t="s">
        <v>2223</v>
      </c>
      <c r="O171" s="2">
        <v>39691</v>
      </c>
      <c r="P171" s="2">
        <v>39695</v>
      </c>
      <c r="Q171" s="1" t="s">
        <v>29</v>
      </c>
      <c r="R171" t="s">
        <v>4025</v>
      </c>
      <c r="S171" t="s">
        <v>7190</v>
      </c>
    </row>
    <row r="172" spans="1:19" x14ac:dyDescent="0.25">
      <c r="A172" s="1" t="s">
        <v>17</v>
      </c>
      <c r="B172" s="1" t="s">
        <v>1988</v>
      </c>
      <c r="C172" s="1" t="s">
        <v>3178</v>
      </c>
      <c r="D172" s="1" t="s">
        <v>2183</v>
      </c>
      <c r="E172" s="1" t="s">
        <v>1991</v>
      </c>
      <c r="F172" s="1" t="s">
        <v>2013</v>
      </c>
      <c r="G172" s="1" t="s">
        <v>22</v>
      </c>
      <c r="H172" s="1" t="s">
        <v>103</v>
      </c>
      <c r="I172" s="1" t="s">
        <v>24</v>
      </c>
      <c r="J172" s="3">
        <v>646</v>
      </c>
      <c r="K172" s="1" t="s">
        <v>2289</v>
      </c>
      <c r="L172" s="1" t="s">
        <v>24</v>
      </c>
      <c r="M172" s="1" t="s">
        <v>3179</v>
      </c>
      <c r="N172" s="1" t="s">
        <v>3180</v>
      </c>
      <c r="O172" s="2">
        <v>39548</v>
      </c>
      <c r="P172" s="2">
        <v>39548</v>
      </c>
      <c r="Q172" s="1" t="s">
        <v>29</v>
      </c>
      <c r="R172" t="s">
        <v>4025</v>
      </c>
      <c r="S172" t="s">
        <v>7190</v>
      </c>
    </row>
    <row r="173" spans="1:19" x14ac:dyDescent="0.25">
      <c r="A173" s="1" t="s">
        <v>17</v>
      </c>
      <c r="B173" s="1" t="s">
        <v>1988</v>
      </c>
      <c r="C173" s="1" t="s">
        <v>3178</v>
      </c>
      <c r="D173" s="1" t="s">
        <v>2044</v>
      </c>
      <c r="E173" s="1" t="s">
        <v>1991</v>
      </c>
      <c r="F173" s="1" t="s">
        <v>2013</v>
      </c>
      <c r="G173" s="1" t="s">
        <v>22</v>
      </c>
      <c r="H173" s="1" t="s">
        <v>86</v>
      </c>
      <c r="I173" s="1" t="s">
        <v>24</v>
      </c>
      <c r="J173" s="3">
        <v>1217</v>
      </c>
      <c r="K173" s="1" t="s">
        <v>2289</v>
      </c>
      <c r="L173" s="1" t="s">
        <v>24</v>
      </c>
      <c r="M173" s="1" t="s">
        <v>3179</v>
      </c>
      <c r="N173" s="1" t="s">
        <v>3180</v>
      </c>
      <c r="O173" s="2">
        <v>39548</v>
      </c>
      <c r="P173" s="2">
        <v>39548</v>
      </c>
      <c r="Q173" s="1" t="s">
        <v>29</v>
      </c>
      <c r="R173" t="s">
        <v>4025</v>
      </c>
      <c r="S173" t="s">
        <v>7190</v>
      </c>
    </row>
    <row r="174" spans="1:19" x14ac:dyDescent="0.25">
      <c r="A174" s="1" t="s">
        <v>17</v>
      </c>
      <c r="B174" s="1" t="s">
        <v>1988</v>
      </c>
      <c r="C174" s="1" t="s">
        <v>2411</v>
      </c>
      <c r="D174" s="1" t="s">
        <v>2044</v>
      </c>
      <c r="E174" s="1" t="s">
        <v>1991</v>
      </c>
      <c r="F174" s="1" t="s">
        <v>2013</v>
      </c>
      <c r="G174" s="1" t="s">
        <v>22</v>
      </c>
      <c r="H174" s="1" t="s">
        <v>86</v>
      </c>
      <c r="I174" s="1" t="s">
        <v>24</v>
      </c>
      <c r="J174" s="3">
        <v>3576.5</v>
      </c>
      <c r="K174" s="1" t="s">
        <v>2289</v>
      </c>
      <c r="L174" s="1" t="s">
        <v>24</v>
      </c>
      <c r="M174" s="1" t="s">
        <v>3181</v>
      </c>
      <c r="N174" s="1" t="s">
        <v>3182</v>
      </c>
      <c r="O174" s="2">
        <v>39455</v>
      </c>
      <c r="P174" s="2">
        <v>39456</v>
      </c>
      <c r="Q174" s="1" t="s">
        <v>29</v>
      </c>
      <c r="R174" t="s">
        <v>4025</v>
      </c>
      <c r="S174" t="s">
        <v>7190</v>
      </c>
    </row>
    <row r="175" spans="1:19" x14ac:dyDescent="0.25">
      <c r="A175" s="1" t="s">
        <v>1571</v>
      </c>
      <c r="B175" s="1" t="s">
        <v>49</v>
      </c>
      <c r="C175" s="1" t="s">
        <v>2410</v>
      </c>
      <c r="D175" s="1" t="s">
        <v>2183</v>
      </c>
      <c r="E175" s="1" t="s">
        <v>1991</v>
      </c>
      <c r="F175" s="1" t="s">
        <v>2013</v>
      </c>
      <c r="G175" s="1" t="s">
        <v>22</v>
      </c>
      <c r="H175" s="1" t="s">
        <v>103</v>
      </c>
      <c r="I175" s="1" t="s">
        <v>24</v>
      </c>
      <c r="J175" s="3">
        <v>92.04</v>
      </c>
      <c r="K175" s="1" t="s">
        <v>2518</v>
      </c>
      <c r="L175" s="1" t="s">
        <v>24</v>
      </c>
      <c r="M175" s="1" t="s">
        <v>24</v>
      </c>
      <c r="N175" s="1" t="s">
        <v>2410</v>
      </c>
      <c r="O175" s="2">
        <v>39813</v>
      </c>
      <c r="P175" s="2">
        <v>39819</v>
      </c>
      <c r="Q175" s="1" t="s">
        <v>29</v>
      </c>
      <c r="R175" t="s">
        <v>4025</v>
      </c>
      <c r="S175" t="s">
        <v>7190</v>
      </c>
    </row>
    <row r="176" spans="1:19" x14ac:dyDescent="0.25">
      <c r="A176" s="1" t="s">
        <v>1571</v>
      </c>
      <c r="B176" s="1" t="s">
        <v>49</v>
      </c>
      <c r="C176" s="1" t="s">
        <v>2410</v>
      </c>
      <c r="D176" s="1" t="s">
        <v>2183</v>
      </c>
      <c r="E176" s="1" t="s">
        <v>1991</v>
      </c>
      <c r="F176" s="1" t="s">
        <v>2013</v>
      </c>
      <c r="G176" s="1" t="s">
        <v>22</v>
      </c>
      <c r="H176" s="1" t="s">
        <v>103</v>
      </c>
      <c r="I176" s="1" t="s">
        <v>24</v>
      </c>
      <c r="J176" s="3">
        <v>394.54</v>
      </c>
      <c r="K176" s="1" t="s">
        <v>2392</v>
      </c>
      <c r="L176" s="1" t="s">
        <v>24</v>
      </c>
      <c r="M176" s="1" t="s">
        <v>24</v>
      </c>
      <c r="N176" s="1" t="s">
        <v>2410</v>
      </c>
      <c r="O176" s="2">
        <v>39813</v>
      </c>
      <c r="P176" s="2">
        <v>39819</v>
      </c>
      <c r="Q176" s="1" t="s">
        <v>29</v>
      </c>
      <c r="R176" t="s">
        <v>4025</v>
      </c>
      <c r="S176" t="s">
        <v>7190</v>
      </c>
    </row>
    <row r="177" spans="1:19" x14ac:dyDescent="0.25">
      <c r="A177" s="1" t="s">
        <v>3203</v>
      </c>
      <c r="B177" s="1" t="s">
        <v>1988</v>
      </c>
      <c r="C177" s="1" t="s">
        <v>3204</v>
      </c>
      <c r="D177" s="1" t="s">
        <v>2044</v>
      </c>
      <c r="E177" s="1" t="s">
        <v>1991</v>
      </c>
      <c r="F177" s="1" t="s">
        <v>2013</v>
      </c>
      <c r="G177" s="1" t="s">
        <v>22</v>
      </c>
      <c r="H177" s="1" t="s">
        <v>86</v>
      </c>
      <c r="I177" s="1" t="s">
        <v>24</v>
      </c>
      <c r="J177" s="3">
        <v>229.28</v>
      </c>
      <c r="K177" s="1" t="s">
        <v>3205</v>
      </c>
      <c r="L177" s="1" t="s">
        <v>24</v>
      </c>
      <c r="M177" s="1" t="s">
        <v>24</v>
      </c>
      <c r="N177" s="1" t="s">
        <v>24</v>
      </c>
      <c r="O177" s="2">
        <v>39449</v>
      </c>
      <c r="P177" s="2">
        <v>39449</v>
      </c>
      <c r="Q177" s="1" t="s">
        <v>29</v>
      </c>
      <c r="R177" t="s">
        <v>4025</v>
      </c>
      <c r="S177" t="s">
        <v>7190</v>
      </c>
    </row>
    <row r="178" spans="1:19" x14ac:dyDescent="0.25">
      <c r="A178" s="1" t="s">
        <v>3203</v>
      </c>
      <c r="B178" s="1" t="s">
        <v>1988</v>
      </c>
      <c r="C178" s="1" t="s">
        <v>3204</v>
      </c>
      <c r="D178" s="1" t="s">
        <v>2044</v>
      </c>
      <c r="E178" s="1" t="s">
        <v>1991</v>
      </c>
      <c r="F178" s="1" t="s">
        <v>2013</v>
      </c>
      <c r="G178" s="1" t="s">
        <v>22</v>
      </c>
      <c r="H178" s="1" t="s">
        <v>86</v>
      </c>
      <c r="I178" s="1" t="s">
        <v>24</v>
      </c>
      <c r="J178" s="3">
        <v>269.05</v>
      </c>
      <c r="K178" s="1" t="s">
        <v>3206</v>
      </c>
      <c r="L178" s="1" t="s">
        <v>24</v>
      </c>
      <c r="M178" s="1" t="s">
        <v>24</v>
      </c>
      <c r="N178" s="1" t="s">
        <v>24</v>
      </c>
      <c r="O178" s="2">
        <v>39449</v>
      </c>
      <c r="P178" s="2">
        <v>39449</v>
      </c>
      <c r="Q178" s="1" t="s">
        <v>29</v>
      </c>
      <c r="R178" t="s">
        <v>4025</v>
      </c>
      <c r="S178" t="s">
        <v>7190</v>
      </c>
    </row>
    <row r="179" spans="1:19" x14ac:dyDescent="0.25">
      <c r="A179" s="1" t="s">
        <v>3203</v>
      </c>
      <c r="B179" s="1" t="s">
        <v>1988</v>
      </c>
      <c r="C179" s="1" t="s">
        <v>3204</v>
      </c>
      <c r="D179" s="1" t="s">
        <v>2044</v>
      </c>
      <c r="E179" s="1" t="s">
        <v>1991</v>
      </c>
      <c r="F179" s="1" t="s">
        <v>2013</v>
      </c>
      <c r="G179" s="1" t="s">
        <v>22</v>
      </c>
      <c r="H179" s="1" t="s">
        <v>86</v>
      </c>
      <c r="I179" s="1" t="s">
        <v>24</v>
      </c>
      <c r="J179" s="3">
        <v>42.3</v>
      </c>
      <c r="K179" s="1" t="s">
        <v>3207</v>
      </c>
      <c r="L179" s="1" t="s">
        <v>24</v>
      </c>
      <c r="M179" s="1" t="s">
        <v>24</v>
      </c>
      <c r="N179" s="1" t="s">
        <v>24</v>
      </c>
      <c r="O179" s="2">
        <v>39449</v>
      </c>
      <c r="P179" s="2">
        <v>39449</v>
      </c>
      <c r="Q179" s="1" t="s">
        <v>29</v>
      </c>
      <c r="R179" t="s">
        <v>4025</v>
      </c>
      <c r="S179" t="s">
        <v>7190</v>
      </c>
    </row>
    <row r="180" spans="1:19" x14ac:dyDescent="0.25">
      <c r="A180" s="1" t="s">
        <v>3203</v>
      </c>
      <c r="B180" s="1" t="s">
        <v>1988</v>
      </c>
      <c r="C180" s="1" t="s">
        <v>3208</v>
      </c>
      <c r="D180" s="1" t="s">
        <v>2044</v>
      </c>
      <c r="E180" s="1" t="s">
        <v>1991</v>
      </c>
      <c r="F180" s="1" t="s">
        <v>2013</v>
      </c>
      <c r="G180" s="1" t="s">
        <v>22</v>
      </c>
      <c r="H180" s="1" t="s">
        <v>86</v>
      </c>
      <c r="I180" s="1" t="s">
        <v>24</v>
      </c>
      <c r="J180" s="3">
        <v>4.28</v>
      </c>
      <c r="K180" s="1" t="s">
        <v>3209</v>
      </c>
      <c r="L180" s="1" t="s">
        <v>24</v>
      </c>
      <c r="M180" s="1" t="s">
        <v>24</v>
      </c>
      <c r="N180" s="1" t="s">
        <v>24</v>
      </c>
      <c r="O180" s="2">
        <v>39562</v>
      </c>
      <c r="P180" s="2">
        <v>39563</v>
      </c>
      <c r="Q180" s="1" t="s">
        <v>29</v>
      </c>
      <c r="R180" t="s">
        <v>4025</v>
      </c>
      <c r="S180" t="s">
        <v>7190</v>
      </c>
    </row>
    <row r="181" spans="1:19" x14ac:dyDescent="0.25">
      <c r="A181" s="1" t="s">
        <v>3203</v>
      </c>
      <c r="B181" s="1" t="s">
        <v>1988</v>
      </c>
      <c r="C181" s="1" t="s">
        <v>3210</v>
      </c>
      <c r="D181" s="1" t="s">
        <v>2044</v>
      </c>
      <c r="E181" s="1" t="s">
        <v>1991</v>
      </c>
      <c r="F181" s="1" t="s">
        <v>2013</v>
      </c>
      <c r="G181" s="1" t="s">
        <v>22</v>
      </c>
      <c r="H181" s="1" t="s">
        <v>86</v>
      </c>
      <c r="I181" s="1" t="s">
        <v>24</v>
      </c>
      <c r="J181" s="3">
        <v>41.22</v>
      </c>
      <c r="K181" s="1" t="s">
        <v>3211</v>
      </c>
      <c r="L181" s="1" t="s">
        <v>24</v>
      </c>
      <c r="M181" s="1" t="s">
        <v>24</v>
      </c>
      <c r="N181" s="1" t="s">
        <v>24</v>
      </c>
      <c r="O181" s="2">
        <v>39568</v>
      </c>
      <c r="P181" s="2">
        <v>39568</v>
      </c>
      <c r="Q181" s="1" t="s">
        <v>29</v>
      </c>
      <c r="R181" t="s">
        <v>4025</v>
      </c>
      <c r="S181" t="s">
        <v>7190</v>
      </c>
    </row>
    <row r="182" spans="1:19" x14ac:dyDescent="0.25">
      <c r="A182" s="1" t="s">
        <v>3203</v>
      </c>
      <c r="B182" s="1" t="s">
        <v>1988</v>
      </c>
      <c r="C182" s="1" t="s">
        <v>3212</v>
      </c>
      <c r="D182" s="1" t="s">
        <v>2044</v>
      </c>
      <c r="E182" s="1" t="s">
        <v>1991</v>
      </c>
      <c r="F182" s="1" t="s">
        <v>2013</v>
      </c>
      <c r="G182" s="1" t="s">
        <v>22</v>
      </c>
      <c r="H182" s="1" t="s">
        <v>86</v>
      </c>
      <c r="I182" s="1" t="s">
        <v>24</v>
      </c>
      <c r="J182" s="3">
        <v>236.53</v>
      </c>
      <c r="K182" s="1" t="s">
        <v>3213</v>
      </c>
      <c r="L182" s="1" t="s">
        <v>24</v>
      </c>
      <c r="M182" s="1" t="s">
        <v>24</v>
      </c>
      <c r="N182" s="1" t="s">
        <v>24</v>
      </c>
      <c r="O182" s="2">
        <v>39503</v>
      </c>
      <c r="P182" s="2">
        <v>39503</v>
      </c>
      <c r="Q182" s="1" t="s">
        <v>29</v>
      </c>
      <c r="R182" t="s">
        <v>4025</v>
      </c>
      <c r="S182" t="s">
        <v>7190</v>
      </c>
    </row>
    <row r="183" spans="1:19" x14ac:dyDescent="0.25">
      <c r="A183" s="1" t="s">
        <v>3203</v>
      </c>
      <c r="B183" s="1" t="s">
        <v>1988</v>
      </c>
      <c r="C183" s="1" t="s">
        <v>3214</v>
      </c>
      <c r="D183" s="1" t="s">
        <v>2044</v>
      </c>
      <c r="E183" s="1" t="s">
        <v>1991</v>
      </c>
      <c r="F183" s="1" t="s">
        <v>2013</v>
      </c>
      <c r="G183" s="1" t="s">
        <v>22</v>
      </c>
      <c r="H183" s="1" t="s">
        <v>86</v>
      </c>
      <c r="I183" s="1" t="s">
        <v>24</v>
      </c>
      <c r="J183" s="3">
        <v>27.05</v>
      </c>
      <c r="K183" s="1" t="s">
        <v>3215</v>
      </c>
      <c r="L183" s="1" t="s">
        <v>24</v>
      </c>
      <c r="M183" s="1" t="s">
        <v>24</v>
      </c>
      <c r="N183" s="1" t="s">
        <v>24</v>
      </c>
      <c r="O183" s="2">
        <v>39498</v>
      </c>
      <c r="P183" s="2">
        <v>39498</v>
      </c>
      <c r="Q183" s="1" t="s">
        <v>29</v>
      </c>
      <c r="R183" t="s">
        <v>4025</v>
      </c>
      <c r="S183" t="s">
        <v>7190</v>
      </c>
    </row>
    <row r="184" spans="1:19" x14ac:dyDescent="0.25">
      <c r="A184" s="1" t="s">
        <v>3203</v>
      </c>
      <c r="B184" s="1" t="s">
        <v>1988</v>
      </c>
      <c r="C184" s="1" t="s">
        <v>3216</v>
      </c>
      <c r="D184" s="1" t="s">
        <v>2044</v>
      </c>
      <c r="E184" s="1" t="s">
        <v>1991</v>
      </c>
      <c r="F184" s="1" t="s">
        <v>2013</v>
      </c>
      <c r="G184" s="1" t="s">
        <v>22</v>
      </c>
      <c r="H184" s="1" t="s">
        <v>86</v>
      </c>
      <c r="I184" s="1" t="s">
        <v>24</v>
      </c>
      <c r="J184" s="3">
        <v>5.37</v>
      </c>
      <c r="K184" s="1" t="s">
        <v>3217</v>
      </c>
      <c r="L184" s="1" t="s">
        <v>24</v>
      </c>
      <c r="M184" s="1" t="s">
        <v>24</v>
      </c>
      <c r="N184" s="1" t="s">
        <v>24</v>
      </c>
      <c r="O184" s="2">
        <v>39532</v>
      </c>
      <c r="P184" s="2">
        <v>39532</v>
      </c>
      <c r="Q184" s="1" t="s">
        <v>29</v>
      </c>
      <c r="R184" t="s">
        <v>4025</v>
      </c>
      <c r="S184" t="s">
        <v>7190</v>
      </c>
    </row>
    <row r="185" spans="1:19" x14ac:dyDescent="0.25">
      <c r="A185" s="1" t="s">
        <v>3203</v>
      </c>
      <c r="B185" s="1" t="s">
        <v>1988</v>
      </c>
      <c r="C185" s="1" t="s">
        <v>3214</v>
      </c>
      <c r="D185" s="1" t="s">
        <v>2044</v>
      </c>
      <c r="E185" s="1" t="s">
        <v>1991</v>
      </c>
      <c r="F185" s="1" t="s">
        <v>2013</v>
      </c>
      <c r="G185" s="1" t="s">
        <v>22</v>
      </c>
      <c r="H185" s="1" t="s">
        <v>86</v>
      </c>
      <c r="I185" s="1" t="s">
        <v>24</v>
      </c>
      <c r="J185" s="3">
        <v>14.4</v>
      </c>
      <c r="K185" s="1" t="s">
        <v>3218</v>
      </c>
      <c r="L185" s="1" t="s">
        <v>24</v>
      </c>
      <c r="M185" s="1" t="s">
        <v>24</v>
      </c>
      <c r="N185" s="1" t="s">
        <v>24</v>
      </c>
      <c r="O185" s="2">
        <v>39498</v>
      </c>
      <c r="P185" s="2">
        <v>39498</v>
      </c>
      <c r="Q185" s="1" t="s">
        <v>29</v>
      </c>
      <c r="R185" t="s">
        <v>4025</v>
      </c>
      <c r="S185" t="s">
        <v>7190</v>
      </c>
    </row>
    <row r="186" spans="1:19" x14ac:dyDescent="0.25">
      <c r="A186" s="1" t="s">
        <v>3203</v>
      </c>
      <c r="B186" s="1" t="s">
        <v>1988</v>
      </c>
      <c r="C186" s="1" t="s">
        <v>3214</v>
      </c>
      <c r="D186" s="1" t="s">
        <v>2044</v>
      </c>
      <c r="E186" s="1" t="s">
        <v>1991</v>
      </c>
      <c r="F186" s="1" t="s">
        <v>2013</v>
      </c>
      <c r="G186" s="1" t="s">
        <v>22</v>
      </c>
      <c r="H186" s="1" t="s">
        <v>86</v>
      </c>
      <c r="I186" s="1" t="s">
        <v>24</v>
      </c>
      <c r="J186" s="3">
        <v>11.7</v>
      </c>
      <c r="K186" s="1" t="s">
        <v>3219</v>
      </c>
      <c r="L186" s="1" t="s">
        <v>24</v>
      </c>
      <c r="M186" s="1" t="s">
        <v>24</v>
      </c>
      <c r="N186" s="1" t="s">
        <v>24</v>
      </c>
      <c r="O186" s="2">
        <v>39498</v>
      </c>
      <c r="P186" s="2">
        <v>39498</v>
      </c>
      <c r="Q186" s="1" t="s">
        <v>29</v>
      </c>
      <c r="R186" t="s">
        <v>4025</v>
      </c>
      <c r="S186" t="s">
        <v>7190</v>
      </c>
    </row>
    <row r="187" spans="1:19" x14ac:dyDescent="0.25">
      <c r="A187" s="1" t="s">
        <v>3203</v>
      </c>
      <c r="B187" s="1" t="s">
        <v>1988</v>
      </c>
      <c r="C187" s="1" t="s">
        <v>3220</v>
      </c>
      <c r="D187" s="1" t="s">
        <v>2044</v>
      </c>
      <c r="E187" s="1" t="s">
        <v>1991</v>
      </c>
      <c r="F187" s="1" t="s">
        <v>2013</v>
      </c>
      <c r="G187" s="1" t="s">
        <v>22</v>
      </c>
      <c r="H187" s="1" t="s">
        <v>86</v>
      </c>
      <c r="I187" s="1" t="s">
        <v>24</v>
      </c>
      <c r="J187" s="3">
        <v>70.510000000000005</v>
      </c>
      <c r="K187" s="1" t="s">
        <v>3221</v>
      </c>
      <c r="L187" s="1" t="s">
        <v>24</v>
      </c>
      <c r="M187" s="1" t="s">
        <v>24</v>
      </c>
      <c r="N187" s="1" t="s">
        <v>24</v>
      </c>
      <c r="O187" s="2">
        <v>39531</v>
      </c>
      <c r="P187" s="2">
        <v>39532</v>
      </c>
      <c r="Q187" s="1" t="s">
        <v>29</v>
      </c>
      <c r="R187" t="s">
        <v>4025</v>
      </c>
      <c r="S187" t="s">
        <v>7190</v>
      </c>
    </row>
    <row r="188" spans="1:19" x14ac:dyDescent="0.25">
      <c r="A188" s="1" t="s">
        <v>3203</v>
      </c>
      <c r="B188" s="1" t="s">
        <v>1988</v>
      </c>
      <c r="C188" s="1" t="s">
        <v>3220</v>
      </c>
      <c r="D188" s="1" t="s">
        <v>2044</v>
      </c>
      <c r="E188" s="1" t="s">
        <v>1991</v>
      </c>
      <c r="F188" s="1" t="s">
        <v>2013</v>
      </c>
      <c r="G188" s="1" t="s">
        <v>22</v>
      </c>
      <c r="H188" s="1" t="s">
        <v>86</v>
      </c>
      <c r="I188" s="1" t="s">
        <v>24</v>
      </c>
      <c r="J188" s="3">
        <v>67.260000000000005</v>
      </c>
      <c r="K188" s="1" t="s">
        <v>3222</v>
      </c>
      <c r="L188" s="1" t="s">
        <v>24</v>
      </c>
      <c r="M188" s="1" t="s">
        <v>24</v>
      </c>
      <c r="N188" s="1" t="s">
        <v>24</v>
      </c>
      <c r="O188" s="2">
        <v>39531</v>
      </c>
      <c r="P188" s="2">
        <v>39532</v>
      </c>
      <c r="Q188" s="1" t="s">
        <v>29</v>
      </c>
      <c r="R188" t="s">
        <v>4025</v>
      </c>
      <c r="S188" t="s">
        <v>7190</v>
      </c>
    </row>
    <row r="189" spans="1:19" x14ac:dyDescent="0.25">
      <c r="A189" s="1" t="s">
        <v>3203</v>
      </c>
      <c r="B189" s="1" t="s">
        <v>1988</v>
      </c>
      <c r="C189" s="1" t="s">
        <v>3223</v>
      </c>
      <c r="D189" s="1" t="s">
        <v>2044</v>
      </c>
      <c r="E189" s="1" t="s">
        <v>1991</v>
      </c>
      <c r="F189" s="1" t="s">
        <v>2013</v>
      </c>
      <c r="G189" s="1" t="s">
        <v>22</v>
      </c>
      <c r="H189" s="1" t="s">
        <v>86</v>
      </c>
      <c r="I189" s="1" t="s">
        <v>24</v>
      </c>
      <c r="J189" s="3">
        <v>26.67</v>
      </c>
      <c r="K189" s="1" t="s">
        <v>3224</v>
      </c>
      <c r="L189" s="1" t="s">
        <v>24</v>
      </c>
      <c r="M189" s="1" t="s">
        <v>24</v>
      </c>
      <c r="N189" s="1" t="s">
        <v>24</v>
      </c>
      <c r="O189" s="2">
        <v>39498</v>
      </c>
      <c r="P189" s="2">
        <v>39498</v>
      </c>
      <c r="Q189" s="1" t="s">
        <v>29</v>
      </c>
      <c r="R189" t="s">
        <v>4025</v>
      </c>
      <c r="S189" t="s">
        <v>7190</v>
      </c>
    </row>
    <row r="190" spans="1:19" x14ac:dyDescent="0.25">
      <c r="A190" s="1" t="s">
        <v>3203</v>
      </c>
      <c r="B190" s="1" t="s">
        <v>1988</v>
      </c>
      <c r="C190" s="1" t="s">
        <v>3225</v>
      </c>
      <c r="D190" s="1" t="s">
        <v>2044</v>
      </c>
      <c r="E190" s="1" t="s">
        <v>1991</v>
      </c>
      <c r="F190" s="1" t="s">
        <v>2013</v>
      </c>
      <c r="G190" s="1" t="s">
        <v>22</v>
      </c>
      <c r="H190" s="1" t="s">
        <v>86</v>
      </c>
      <c r="I190" s="1" t="s">
        <v>24</v>
      </c>
      <c r="J190" s="3">
        <v>17.649999999999999</v>
      </c>
      <c r="K190" s="1" t="s">
        <v>3226</v>
      </c>
      <c r="L190" s="1" t="s">
        <v>24</v>
      </c>
      <c r="M190" s="1" t="s">
        <v>24</v>
      </c>
      <c r="N190" s="1" t="s">
        <v>24</v>
      </c>
      <c r="O190" s="2">
        <v>39476</v>
      </c>
      <c r="P190" s="2">
        <v>39476</v>
      </c>
      <c r="Q190" s="1" t="s">
        <v>29</v>
      </c>
      <c r="R190" t="s">
        <v>4025</v>
      </c>
      <c r="S190" t="s">
        <v>7190</v>
      </c>
    </row>
    <row r="191" spans="1:19" x14ac:dyDescent="0.25">
      <c r="A191" s="1" t="s">
        <v>3203</v>
      </c>
      <c r="B191" s="1" t="s">
        <v>1988</v>
      </c>
      <c r="C191" s="1" t="s">
        <v>3204</v>
      </c>
      <c r="D191" s="1" t="s">
        <v>2044</v>
      </c>
      <c r="E191" s="1" t="s">
        <v>1991</v>
      </c>
      <c r="F191" s="1" t="s">
        <v>2013</v>
      </c>
      <c r="G191" s="1" t="s">
        <v>22</v>
      </c>
      <c r="H191" s="1" t="s">
        <v>86</v>
      </c>
      <c r="I191" s="1" t="s">
        <v>24</v>
      </c>
      <c r="J191" s="3">
        <v>2.56</v>
      </c>
      <c r="K191" s="1" t="s">
        <v>3227</v>
      </c>
      <c r="L191" s="1" t="s">
        <v>24</v>
      </c>
      <c r="M191" s="1" t="s">
        <v>24</v>
      </c>
      <c r="N191" s="1" t="s">
        <v>24</v>
      </c>
      <c r="O191" s="2">
        <v>39449</v>
      </c>
      <c r="P191" s="2">
        <v>39449</v>
      </c>
      <c r="Q191" s="1" t="s">
        <v>29</v>
      </c>
      <c r="R191" t="s">
        <v>4025</v>
      </c>
      <c r="S191" t="s">
        <v>7190</v>
      </c>
    </row>
    <row r="192" spans="1:19" x14ac:dyDescent="0.25">
      <c r="A192" s="1" t="s">
        <v>1571</v>
      </c>
      <c r="B192" s="1" t="s">
        <v>49</v>
      </c>
      <c r="C192" s="1" t="s">
        <v>2410</v>
      </c>
      <c r="D192" s="1" t="s">
        <v>2183</v>
      </c>
      <c r="E192" s="1" t="s">
        <v>1991</v>
      </c>
      <c r="F192" s="1" t="s">
        <v>2013</v>
      </c>
      <c r="G192" s="1" t="s">
        <v>22</v>
      </c>
      <c r="H192" s="1" t="s">
        <v>103</v>
      </c>
      <c r="I192" s="1" t="s">
        <v>24</v>
      </c>
      <c r="J192" s="3">
        <v>61.08</v>
      </c>
      <c r="K192" s="1" t="s">
        <v>3231</v>
      </c>
      <c r="L192" s="1" t="s">
        <v>24</v>
      </c>
      <c r="M192" s="1" t="s">
        <v>24</v>
      </c>
      <c r="N192" s="1" t="s">
        <v>2410</v>
      </c>
      <c r="O192" s="2">
        <v>39813</v>
      </c>
      <c r="P192" s="2">
        <v>39819</v>
      </c>
      <c r="Q192" s="1" t="s">
        <v>29</v>
      </c>
      <c r="R192" t="s">
        <v>4025</v>
      </c>
      <c r="S192" t="s">
        <v>7190</v>
      </c>
    </row>
    <row r="193" spans="1:19" x14ac:dyDescent="0.25">
      <c r="A193" s="1" t="s">
        <v>1571</v>
      </c>
      <c r="B193" s="1" t="s">
        <v>49</v>
      </c>
      <c r="C193" s="1" t="s">
        <v>2292</v>
      </c>
      <c r="D193" s="1" t="s">
        <v>2044</v>
      </c>
      <c r="E193" s="1" t="s">
        <v>1991</v>
      </c>
      <c r="F193" s="1" t="s">
        <v>2013</v>
      </c>
      <c r="G193" s="1" t="s">
        <v>22</v>
      </c>
      <c r="H193" s="1" t="s">
        <v>86</v>
      </c>
      <c r="I193" s="1" t="s">
        <v>24</v>
      </c>
      <c r="J193" s="3">
        <v>101.18</v>
      </c>
      <c r="K193" s="1" t="s">
        <v>2683</v>
      </c>
      <c r="L193" s="1" t="s">
        <v>24</v>
      </c>
      <c r="M193" s="1" t="s">
        <v>24</v>
      </c>
      <c r="N193" s="1" t="s">
        <v>2292</v>
      </c>
      <c r="O193" s="2">
        <v>39660</v>
      </c>
      <c r="P193" s="2">
        <v>39665</v>
      </c>
      <c r="Q193" s="1" t="s">
        <v>29</v>
      </c>
      <c r="R193" t="s">
        <v>4025</v>
      </c>
      <c r="S193" t="s">
        <v>7190</v>
      </c>
    </row>
    <row r="194" spans="1:19" x14ac:dyDescent="0.25">
      <c r="A194" s="1" t="s">
        <v>3203</v>
      </c>
      <c r="B194" s="1" t="s">
        <v>1988</v>
      </c>
      <c r="C194" s="1" t="s">
        <v>3204</v>
      </c>
      <c r="D194" s="1" t="s">
        <v>2044</v>
      </c>
      <c r="E194" s="1" t="s">
        <v>1991</v>
      </c>
      <c r="F194" s="1" t="s">
        <v>2013</v>
      </c>
      <c r="G194" s="1" t="s">
        <v>22</v>
      </c>
      <c r="H194" s="1" t="s">
        <v>86</v>
      </c>
      <c r="I194" s="1" t="s">
        <v>24</v>
      </c>
      <c r="J194" s="3">
        <v>9.1</v>
      </c>
      <c r="K194" s="1" t="s">
        <v>3233</v>
      </c>
      <c r="L194" s="1" t="s">
        <v>24</v>
      </c>
      <c r="M194" s="1" t="s">
        <v>24</v>
      </c>
      <c r="N194" s="1" t="s">
        <v>24</v>
      </c>
      <c r="O194" s="2">
        <v>39449</v>
      </c>
      <c r="P194" s="2">
        <v>39449</v>
      </c>
      <c r="Q194" s="1" t="s">
        <v>29</v>
      </c>
      <c r="R194" t="s">
        <v>4025</v>
      </c>
      <c r="S194" t="s">
        <v>7190</v>
      </c>
    </row>
    <row r="195" spans="1:19" x14ac:dyDescent="0.25">
      <c r="A195" s="1" t="s">
        <v>3203</v>
      </c>
      <c r="B195" s="1" t="s">
        <v>1988</v>
      </c>
      <c r="C195" s="1" t="s">
        <v>3204</v>
      </c>
      <c r="D195" s="1" t="s">
        <v>2044</v>
      </c>
      <c r="E195" s="1" t="s">
        <v>1991</v>
      </c>
      <c r="F195" s="1" t="s">
        <v>2013</v>
      </c>
      <c r="G195" s="1" t="s">
        <v>22</v>
      </c>
      <c r="H195" s="1" t="s">
        <v>86</v>
      </c>
      <c r="I195" s="1" t="s">
        <v>24</v>
      </c>
      <c r="J195" s="3">
        <v>6.31</v>
      </c>
      <c r="K195" s="1" t="s">
        <v>3234</v>
      </c>
      <c r="L195" s="1" t="s">
        <v>24</v>
      </c>
      <c r="M195" s="1" t="s">
        <v>24</v>
      </c>
      <c r="N195" s="1" t="s">
        <v>24</v>
      </c>
      <c r="O195" s="2">
        <v>39449</v>
      </c>
      <c r="P195" s="2">
        <v>39449</v>
      </c>
      <c r="Q195" s="1" t="s">
        <v>29</v>
      </c>
      <c r="R195" t="s">
        <v>4025</v>
      </c>
      <c r="S195" t="s">
        <v>7190</v>
      </c>
    </row>
    <row r="196" spans="1:19" x14ac:dyDescent="0.25">
      <c r="A196" s="1" t="s">
        <v>3203</v>
      </c>
      <c r="B196" s="1" t="s">
        <v>1988</v>
      </c>
      <c r="C196" s="1" t="s">
        <v>3235</v>
      </c>
      <c r="D196" s="1" t="s">
        <v>2044</v>
      </c>
      <c r="E196" s="1" t="s">
        <v>1991</v>
      </c>
      <c r="F196" s="1" t="s">
        <v>2013</v>
      </c>
      <c r="G196" s="1" t="s">
        <v>22</v>
      </c>
      <c r="H196" s="1" t="s">
        <v>86</v>
      </c>
      <c r="I196" s="1" t="s">
        <v>24</v>
      </c>
      <c r="J196" s="3">
        <v>7.7</v>
      </c>
      <c r="K196" s="1" t="s">
        <v>3236</v>
      </c>
      <c r="L196" s="1" t="s">
        <v>24</v>
      </c>
      <c r="M196" s="1" t="s">
        <v>24</v>
      </c>
      <c r="N196" s="1" t="s">
        <v>24</v>
      </c>
      <c r="O196" s="2">
        <v>39518</v>
      </c>
      <c r="P196" s="2">
        <v>39518</v>
      </c>
      <c r="Q196" s="1" t="s">
        <v>29</v>
      </c>
      <c r="R196" t="s">
        <v>4025</v>
      </c>
      <c r="S196" t="s">
        <v>7190</v>
      </c>
    </row>
    <row r="197" spans="1:19" x14ac:dyDescent="0.25">
      <c r="A197" s="1" t="s">
        <v>3203</v>
      </c>
      <c r="B197" s="1" t="s">
        <v>1988</v>
      </c>
      <c r="C197" s="1" t="s">
        <v>3235</v>
      </c>
      <c r="D197" s="1" t="s">
        <v>2044</v>
      </c>
      <c r="E197" s="1" t="s">
        <v>1991</v>
      </c>
      <c r="F197" s="1" t="s">
        <v>2013</v>
      </c>
      <c r="G197" s="1" t="s">
        <v>22</v>
      </c>
      <c r="H197" s="1" t="s">
        <v>86</v>
      </c>
      <c r="I197" s="1" t="s">
        <v>24</v>
      </c>
      <c r="J197" s="3">
        <v>97.04</v>
      </c>
      <c r="K197" s="1" t="s">
        <v>3237</v>
      </c>
      <c r="L197" s="1" t="s">
        <v>24</v>
      </c>
      <c r="M197" s="1" t="s">
        <v>24</v>
      </c>
      <c r="N197" s="1" t="s">
        <v>24</v>
      </c>
      <c r="O197" s="2">
        <v>39518</v>
      </c>
      <c r="P197" s="2">
        <v>39518</v>
      </c>
      <c r="Q197" s="1" t="s">
        <v>29</v>
      </c>
      <c r="R197" t="s">
        <v>4025</v>
      </c>
      <c r="S197" t="s">
        <v>7190</v>
      </c>
    </row>
    <row r="198" spans="1:19" x14ac:dyDescent="0.25">
      <c r="A198" s="1" t="s">
        <v>3203</v>
      </c>
      <c r="B198" s="1" t="s">
        <v>1988</v>
      </c>
      <c r="C198" s="1" t="s">
        <v>3235</v>
      </c>
      <c r="D198" s="1" t="s">
        <v>2044</v>
      </c>
      <c r="E198" s="1" t="s">
        <v>1991</v>
      </c>
      <c r="F198" s="1" t="s">
        <v>2013</v>
      </c>
      <c r="G198" s="1" t="s">
        <v>22</v>
      </c>
      <c r="H198" s="1" t="s">
        <v>86</v>
      </c>
      <c r="I198" s="1" t="s">
        <v>24</v>
      </c>
      <c r="J198" s="3">
        <v>216.84</v>
      </c>
      <c r="K198" s="1" t="s">
        <v>3238</v>
      </c>
      <c r="L198" s="1" t="s">
        <v>24</v>
      </c>
      <c r="M198" s="1" t="s">
        <v>24</v>
      </c>
      <c r="N198" s="1" t="s">
        <v>24</v>
      </c>
      <c r="O198" s="2">
        <v>39518</v>
      </c>
      <c r="P198" s="2">
        <v>39518</v>
      </c>
      <c r="Q198" s="1" t="s">
        <v>29</v>
      </c>
      <c r="R198" t="s">
        <v>4025</v>
      </c>
      <c r="S198" t="s">
        <v>7190</v>
      </c>
    </row>
    <row r="199" spans="1:19" x14ac:dyDescent="0.25">
      <c r="A199" s="1" t="s">
        <v>3203</v>
      </c>
      <c r="B199" s="1" t="s">
        <v>1988</v>
      </c>
      <c r="C199" s="1" t="s">
        <v>3210</v>
      </c>
      <c r="D199" s="1" t="s">
        <v>2044</v>
      </c>
      <c r="E199" s="1" t="s">
        <v>1991</v>
      </c>
      <c r="F199" s="1" t="s">
        <v>2013</v>
      </c>
      <c r="G199" s="1" t="s">
        <v>22</v>
      </c>
      <c r="H199" s="1" t="s">
        <v>86</v>
      </c>
      <c r="I199" s="1" t="s">
        <v>24</v>
      </c>
      <c r="J199" s="3">
        <v>6.08</v>
      </c>
      <c r="K199" s="1" t="s">
        <v>3239</v>
      </c>
      <c r="L199" s="1" t="s">
        <v>24</v>
      </c>
      <c r="M199" s="1" t="s">
        <v>24</v>
      </c>
      <c r="N199" s="1" t="s">
        <v>24</v>
      </c>
      <c r="O199" s="2">
        <v>39568</v>
      </c>
      <c r="P199" s="2">
        <v>39568</v>
      </c>
      <c r="Q199" s="1" t="s">
        <v>29</v>
      </c>
      <c r="R199" t="s">
        <v>4025</v>
      </c>
      <c r="S199" t="s">
        <v>7190</v>
      </c>
    </row>
    <row r="200" spans="1:19" x14ac:dyDescent="0.25">
      <c r="A200" s="1" t="s">
        <v>3203</v>
      </c>
      <c r="B200" s="1" t="s">
        <v>1988</v>
      </c>
      <c r="C200" s="1" t="s">
        <v>3212</v>
      </c>
      <c r="D200" s="1" t="s">
        <v>2044</v>
      </c>
      <c r="E200" s="1" t="s">
        <v>1991</v>
      </c>
      <c r="F200" s="1" t="s">
        <v>2013</v>
      </c>
      <c r="G200" s="1" t="s">
        <v>22</v>
      </c>
      <c r="H200" s="1" t="s">
        <v>86</v>
      </c>
      <c r="I200" s="1" t="s">
        <v>24</v>
      </c>
      <c r="J200" s="3">
        <v>44.7</v>
      </c>
      <c r="K200" s="1" t="s">
        <v>3240</v>
      </c>
      <c r="L200" s="1" t="s">
        <v>24</v>
      </c>
      <c r="M200" s="1" t="s">
        <v>24</v>
      </c>
      <c r="N200" s="1" t="s">
        <v>24</v>
      </c>
      <c r="O200" s="2">
        <v>39503</v>
      </c>
      <c r="P200" s="2">
        <v>39503</v>
      </c>
      <c r="Q200" s="1" t="s">
        <v>29</v>
      </c>
      <c r="R200" t="s">
        <v>4025</v>
      </c>
      <c r="S200" t="s">
        <v>7190</v>
      </c>
    </row>
    <row r="201" spans="1:19" x14ac:dyDescent="0.25">
      <c r="A201" s="1" t="s">
        <v>3203</v>
      </c>
      <c r="B201" s="1" t="s">
        <v>1988</v>
      </c>
      <c r="C201" s="1" t="s">
        <v>3212</v>
      </c>
      <c r="D201" s="1" t="s">
        <v>2044</v>
      </c>
      <c r="E201" s="1" t="s">
        <v>1991</v>
      </c>
      <c r="F201" s="1" t="s">
        <v>2013</v>
      </c>
      <c r="G201" s="1" t="s">
        <v>22</v>
      </c>
      <c r="H201" s="1" t="s">
        <v>86</v>
      </c>
      <c r="I201" s="1" t="s">
        <v>24</v>
      </c>
      <c r="J201" s="3">
        <v>9.14</v>
      </c>
      <c r="K201" s="1" t="s">
        <v>3241</v>
      </c>
      <c r="L201" s="1" t="s">
        <v>24</v>
      </c>
      <c r="M201" s="1" t="s">
        <v>24</v>
      </c>
      <c r="N201" s="1" t="s">
        <v>24</v>
      </c>
      <c r="O201" s="2">
        <v>39503</v>
      </c>
      <c r="P201" s="2">
        <v>39503</v>
      </c>
      <c r="Q201" s="1" t="s">
        <v>29</v>
      </c>
      <c r="R201" t="s">
        <v>4025</v>
      </c>
      <c r="S201" t="s">
        <v>7190</v>
      </c>
    </row>
    <row r="202" spans="1:19" x14ac:dyDescent="0.25">
      <c r="A202" s="1" t="s">
        <v>3203</v>
      </c>
      <c r="B202" s="1" t="s">
        <v>1988</v>
      </c>
      <c r="C202" s="1" t="s">
        <v>3242</v>
      </c>
      <c r="D202" s="1" t="s">
        <v>2044</v>
      </c>
      <c r="E202" s="1" t="s">
        <v>1991</v>
      </c>
      <c r="F202" s="1" t="s">
        <v>2013</v>
      </c>
      <c r="G202" s="1" t="s">
        <v>22</v>
      </c>
      <c r="H202" s="1" t="s">
        <v>86</v>
      </c>
      <c r="I202" s="1" t="s">
        <v>24</v>
      </c>
      <c r="J202" s="3">
        <v>73.64</v>
      </c>
      <c r="K202" s="1" t="s">
        <v>3243</v>
      </c>
      <c r="L202" s="1" t="s">
        <v>24</v>
      </c>
      <c r="M202" s="1" t="s">
        <v>24</v>
      </c>
      <c r="N202" s="1" t="s">
        <v>24</v>
      </c>
      <c r="O202" s="2">
        <v>39561</v>
      </c>
      <c r="P202" s="2">
        <v>39561</v>
      </c>
      <c r="Q202" s="1" t="s">
        <v>29</v>
      </c>
      <c r="R202" t="s">
        <v>4025</v>
      </c>
      <c r="S202" t="s">
        <v>7190</v>
      </c>
    </row>
    <row r="203" spans="1:19" x14ac:dyDescent="0.25">
      <c r="A203" s="1" t="s">
        <v>3203</v>
      </c>
      <c r="B203" s="1" t="s">
        <v>1988</v>
      </c>
      <c r="C203" s="1" t="s">
        <v>3210</v>
      </c>
      <c r="D203" s="1" t="s">
        <v>2044</v>
      </c>
      <c r="E203" s="1" t="s">
        <v>1991</v>
      </c>
      <c r="F203" s="1" t="s">
        <v>2013</v>
      </c>
      <c r="G203" s="1" t="s">
        <v>22</v>
      </c>
      <c r="H203" s="1" t="s">
        <v>86</v>
      </c>
      <c r="I203" s="1" t="s">
        <v>24</v>
      </c>
      <c r="J203" s="3">
        <v>25.93</v>
      </c>
      <c r="K203" s="1" t="s">
        <v>3244</v>
      </c>
      <c r="L203" s="1" t="s">
        <v>24</v>
      </c>
      <c r="M203" s="1" t="s">
        <v>24</v>
      </c>
      <c r="N203" s="1" t="s">
        <v>24</v>
      </c>
      <c r="O203" s="2">
        <v>39568</v>
      </c>
      <c r="P203" s="2">
        <v>39568</v>
      </c>
      <c r="Q203" s="1" t="s">
        <v>29</v>
      </c>
      <c r="R203" t="s">
        <v>4025</v>
      </c>
      <c r="S203" t="s">
        <v>7190</v>
      </c>
    </row>
    <row r="204" spans="1:19" x14ac:dyDescent="0.25">
      <c r="A204" s="1" t="s">
        <v>1571</v>
      </c>
      <c r="B204" s="1" t="s">
        <v>49</v>
      </c>
      <c r="C204" s="1" t="s">
        <v>2550</v>
      </c>
      <c r="D204" s="1" t="s">
        <v>2044</v>
      </c>
      <c r="E204" s="1" t="s">
        <v>1991</v>
      </c>
      <c r="F204" s="1" t="s">
        <v>2013</v>
      </c>
      <c r="G204" s="1" t="s">
        <v>22</v>
      </c>
      <c r="H204" s="1" t="s">
        <v>86</v>
      </c>
      <c r="I204" s="1" t="s">
        <v>24</v>
      </c>
      <c r="J204" s="3">
        <v>50.59</v>
      </c>
      <c r="K204" s="1" t="s">
        <v>2683</v>
      </c>
      <c r="L204" s="1" t="s">
        <v>24</v>
      </c>
      <c r="M204" s="1" t="s">
        <v>24</v>
      </c>
      <c r="N204" s="1" t="s">
        <v>2550</v>
      </c>
      <c r="O204" s="2">
        <v>39721</v>
      </c>
      <c r="P204" s="2">
        <v>39727</v>
      </c>
      <c r="Q204" s="1" t="s">
        <v>29</v>
      </c>
      <c r="R204" t="s">
        <v>4025</v>
      </c>
      <c r="S204" t="s">
        <v>7190</v>
      </c>
    </row>
    <row r="205" spans="1:19" x14ac:dyDescent="0.25">
      <c r="A205" s="1" t="s">
        <v>3203</v>
      </c>
      <c r="B205" s="1" t="s">
        <v>1988</v>
      </c>
      <c r="C205" s="1" t="s">
        <v>3245</v>
      </c>
      <c r="D205" s="1" t="s">
        <v>2044</v>
      </c>
      <c r="E205" s="1" t="s">
        <v>1991</v>
      </c>
      <c r="F205" s="1" t="s">
        <v>2013</v>
      </c>
      <c r="G205" s="1" t="s">
        <v>22</v>
      </c>
      <c r="H205" s="1" t="s">
        <v>86</v>
      </c>
      <c r="I205" s="1" t="s">
        <v>24</v>
      </c>
      <c r="J205" s="3">
        <v>44.7</v>
      </c>
      <c r="K205" s="1" t="s">
        <v>3246</v>
      </c>
      <c r="L205" s="1" t="s">
        <v>24</v>
      </c>
      <c r="M205" s="1" t="s">
        <v>24</v>
      </c>
      <c r="N205" s="1" t="s">
        <v>24</v>
      </c>
      <c r="O205" s="2">
        <v>39500</v>
      </c>
      <c r="P205" s="2">
        <v>39500</v>
      </c>
      <c r="Q205" s="1" t="s">
        <v>29</v>
      </c>
      <c r="R205" t="s">
        <v>4025</v>
      </c>
      <c r="S205" t="s">
        <v>7190</v>
      </c>
    </row>
    <row r="206" spans="1:19" x14ac:dyDescent="0.25">
      <c r="A206" s="1" t="s">
        <v>3203</v>
      </c>
      <c r="B206" s="1" t="s">
        <v>1988</v>
      </c>
      <c r="C206" s="1" t="s">
        <v>3225</v>
      </c>
      <c r="D206" s="1" t="s">
        <v>2044</v>
      </c>
      <c r="E206" s="1" t="s">
        <v>1991</v>
      </c>
      <c r="F206" s="1" t="s">
        <v>2013</v>
      </c>
      <c r="G206" s="1" t="s">
        <v>22</v>
      </c>
      <c r="H206" s="1" t="s">
        <v>86</v>
      </c>
      <c r="I206" s="1" t="s">
        <v>24</v>
      </c>
      <c r="J206" s="3">
        <v>114.64</v>
      </c>
      <c r="K206" s="1" t="s">
        <v>3247</v>
      </c>
      <c r="L206" s="1" t="s">
        <v>24</v>
      </c>
      <c r="M206" s="1" t="s">
        <v>24</v>
      </c>
      <c r="N206" s="1" t="s">
        <v>24</v>
      </c>
      <c r="O206" s="2">
        <v>39476</v>
      </c>
      <c r="P206" s="2">
        <v>39476</v>
      </c>
      <c r="Q206" s="1" t="s">
        <v>29</v>
      </c>
      <c r="R206" t="s">
        <v>4025</v>
      </c>
      <c r="S206" t="s">
        <v>7190</v>
      </c>
    </row>
    <row r="207" spans="1:19" x14ac:dyDescent="0.25">
      <c r="A207" s="1" t="s">
        <v>3203</v>
      </c>
      <c r="B207" s="1" t="s">
        <v>1988</v>
      </c>
      <c r="C207" s="1" t="s">
        <v>3245</v>
      </c>
      <c r="D207" s="1" t="s">
        <v>2044</v>
      </c>
      <c r="E207" s="1" t="s">
        <v>1991</v>
      </c>
      <c r="F207" s="1" t="s">
        <v>2013</v>
      </c>
      <c r="G207" s="1" t="s">
        <v>22</v>
      </c>
      <c r="H207" s="1" t="s">
        <v>86</v>
      </c>
      <c r="I207" s="1" t="s">
        <v>24</v>
      </c>
      <c r="J207" s="3">
        <v>65.05</v>
      </c>
      <c r="K207" s="1" t="s">
        <v>3248</v>
      </c>
      <c r="L207" s="1" t="s">
        <v>24</v>
      </c>
      <c r="M207" s="1" t="s">
        <v>24</v>
      </c>
      <c r="N207" s="1" t="s">
        <v>24</v>
      </c>
      <c r="O207" s="2">
        <v>39500</v>
      </c>
      <c r="P207" s="2">
        <v>39500</v>
      </c>
      <c r="Q207" s="1" t="s">
        <v>29</v>
      </c>
      <c r="R207" t="s">
        <v>4025</v>
      </c>
      <c r="S207" t="s">
        <v>7190</v>
      </c>
    </row>
    <row r="208" spans="1:19" x14ac:dyDescent="0.25">
      <c r="A208" s="1" t="s">
        <v>3203</v>
      </c>
      <c r="B208" s="1" t="s">
        <v>1988</v>
      </c>
      <c r="C208" s="1" t="s">
        <v>3225</v>
      </c>
      <c r="D208" s="1" t="s">
        <v>2044</v>
      </c>
      <c r="E208" s="1" t="s">
        <v>1991</v>
      </c>
      <c r="F208" s="1" t="s">
        <v>2013</v>
      </c>
      <c r="G208" s="1" t="s">
        <v>22</v>
      </c>
      <c r="H208" s="1" t="s">
        <v>86</v>
      </c>
      <c r="I208" s="1" t="s">
        <v>24</v>
      </c>
      <c r="J208" s="3">
        <v>14.4</v>
      </c>
      <c r="K208" s="1" t="s">
        <v>3249</v>
      </c>
      <c r="L208" s="1" t="s">
        <v>24</v>
      </c>
      <c r="M208" s="1" t="s">
        <v>24</v>
      </c>
      <c r="N208" s="1" t="s">
        <v>24</v>
      </c>
      <c r="O208" s="2">
        <v>39476</v>
      </c>
      <c r="P208" s="2">
        <v>39476</v>
      </c>
      <c r="Q208" s="1" t="s">
        <v>29</v>
      </c>
      <c r="R208" t="s">
        <v>4025</v>
      </c>
      <c r="S208" t="s">
        <v>7190</v>
      </c>
    </row>
    <row r="209" spans="1:19" x14ac:dyDescent="0.25">
      <c r="A209" s="1" t="s">
        <v>1571</v>
      </c>
      <c r="B209" s="1" t="s">
        <v>49</v>
      </c>
      <c r="C209" s="1" t="s">
        <v>2292</v>
      </c>
      <c r="D209" s="1" t="s">
        <v>2044</v>
      </c>
      <c r="E209" s="1" t="s">
        <v>1991</v>
      </c>
      <c r="F209" s="1" t="s">
        <v>2013</v>
      </c>
      <c r="G209" s="1" t="s">
        <v>22</v>
      </c>
      <c r="H209" s="1" t="s">
        <v>86</v>
      </c>
      <c r="I209" s="1" t="s">
        <v>24</v>
      </c>
      <c r="J209" s="3">
        <v>1178.76</v>
      </c>
      <c r="K209" s="1" t="s">
        <v>3261</v>
      </c>
      <c r="L209" s="1" t="s">
        <v>24</v>
      </c>
      <c r="M209" s="1" t="s">
        <v>24</v>
      </c>
      <c r="N209" s="1" t="s">
        <v>2292</v>
      </c>
      <c r="O209" s="2">
        <v>39660</v>
      </c>
      <c r="P209" s="2">
        <v>39665</v>
      </c>
      <c r="Q209" s="1" t="s">
        <v>29</v>
      </c>
      <c r="R209" t="s">
        <v>4025</v>
      </c>
      <c r="S209" t="s">
        <v>7190</v>
      </c>
    </row>
    <row r="210" spans="1:19" x14ac:dyDescent="0.25">
      <c r="A210" s="1" t="s">
        <v>1571</v>
      </c>
      <c r="B210" s="1" t="s">
        <v>49</v>
      </c>
      <c r="C210" s="1" t="s">
        <v>2294</v>
      </c>
      <c r="D210" s="1" t="s">
        <v>2044</v>
      </c>
      <c r="E210" s="1" t="s">
        <v>1991</v>
      </c>
      <c r="F210" s="1" t="s">
        <v>2013</v>
      </c>
      <c r="G210" s="1" t="s">
        <v>22</v>
      </c>
      <c r="H210" s="1" t="s">
        <v>86</v>
      </c>
      <c r="I210" s="1" t="s">
        <v>24</v>
      </c>
      <c r="J210" s="3">
        <v>51.87</v>
      </c>
      <c r="K210" s="1" t="s">
        <v>2863</v>
      </c>
      <c r="L210" s="1" t="s">
        <v>24</v>
      </c>
      <c r="M210" s="1" t="s">
        <v>24</v>
      </c>
      <c r="N210" s="1" t="s">
        <v>2294</v>
      </c>
      <c r="O210" s="2">
        <v>39752</v>
      </c>
      <c r="P210" s="2">
        <v>39756</v>
      </c>
      <c r="Q210" s="1" t="s">
        <v>29</v>
      </c>
      <c r="R210" t="s">
        <v>4025</v>
      </c>
      <c r="S210" t="s">
        <v>7190</v>
      </c>
    </row>
    <row r="211" spans="1:19" x14ac:dyDescent="0.25">
      <c r="A211" s="1" t="s">
        <v>1571</v>
      </c>
      <c r="B211" s="1" t="s">
        <v>49</v>
      </c>
      <c r="C211" s="1" t="s">
        <v>2294</v>
      </c>
      <c r="D211" s="1" t="s">
        <v>2044</v>
      </c>
      <c r="E211" s="1" t="s">
        <v>1991</v>
      </c>
      <c r="F211" s="1" t="s">
        <v>2013</v>
      </c>
      <c r="G211" s="1" t="s">
        <v>22</v>
      </c>
      <c r="H211" s="1" t="s">
        <v>86</v>
      </c>
      <c r="I211" s="1" t="s">
        <v>24</v>
      </c>
      <c r="J211" s="3">
        <v>51.87</v>
      </c>
      <c r="K211" s="1" t="s">
        <v>2863</v>
      </c>
      <c r="L211" s="1" t="s">
        <v>24</v>
      </c>
      <c r="M211" s="1" t="s">
        <v>24</v>
      </c>
      <c r="N211" s="1" t="s">
        <v>2294</v>
      </c>
      <c r="O211" s="2">
        <v>39752</v>
      </c>
      <c r="P211" s="2">
        <v>39756</v>
      </c>
      <c r="Q211" s="1" t="s">
        <v>29</v>
      </c>
      <c r="R211" t="s">
        <v>4025</v>
      </c>
      <c r="S211" t="s">
        <v>7190</v>
      </c>
    </row>
    <row r="212" spans="1:19" x14ac:dyDescent="0.25">
      <c r="A212" s="1" t="s">
        <v>1571</v>
      </c>
      <c r="B212" s="1" t="s">
        <v>49</v>
      </c>
      <c r="C212" s="1" t="s">
        <v>2294</v>
      </c>
      <c r="D212" s="1" t="s">
        <v>2044</v>
      </c>
      <c r="E212" s="1" t="s">
        <v>1991</v>
      </c>
      <c r="F212" s="1" t="s">
        <v>2013</v>
      </c>
      <c r="G212" s="1" t="s">
        <v>22</v>
      </c>
      <c r="H212" s="1" t="s">
        <v>86</v>
      </c>
      <c r="I212" s="1" t="s">
        <v>24</v>
      </c>
      <c r="J212" s="3">
        <v>51.87</v>
      </c>
      <c r="K212" s="1" t="s">
        <v>2863</v>
      </c>
      <c r="L212" s="1" t="s">
        <v>24</v>
      </c>
      <c r="M212" s="1" t="s">
        <v>24</v>
      </c>
      <c r="N212" s="1" t="s">
        <v>2294</v>
      </c>
      <c r="O212" s="2">
        <v>39752</v>
      </c>
      <c r="P212" s="2">
        <v>39756</v>
      </c>
      <c r="Q212" s="1" t="s">
        <v>29</v>
      </c>
      <c r="R212" t="s">
        <v>4025</v>
      </c>
      <c r="S212" t="s">
        <v>7190</v>
      </c>
    </row>
    <row r="213" spans="1:19" x14ac:dyDescent="0.25">
      <c r="A213" s="1" t="s">
        <v>2509</v>
      </c>
      <c r="B213" s="1" t="s">
        <v>1988</v>
      </c>
      <c r="C213" s="1" t="s">
        <v>2722</v>
      </c>
      <c r="D213" s="1" t="s">
        <v>2044</v>
      </c>
      <c r="E213" s="1" t="s">
        <v>1991</v>
      </c>
      <c r="F213" s="1" t="s">
        <v>2013</v>
      </c>
      <c r="G213" s="1" t="s">
        <v>22</v>
      </c>
      <c r="H213" s="1" t="s">
        <v>86</v>
      </c>
      <c r="I213" s="1" t="s">
        <v>24</v>
      </c>
      <c r="J213" s="3">
        <v>-2300</v>
      </c>
      <c r="K213" s="1" t="s">
        <v>3265</v>
      </c>
      <c r="L213" s="1" t="s">
        <v>24</v>
      </c>
      <c r="M213" s="1" t="s">
        <v>24</v>
      </c>
      <c r="N213" s="1" t="s">
        <v>2722</v>
      </c>
      <c r="O213" s="2">
        <v>39554</v>
      </c>
      <c r="P213" s="2">
        <v>39569</v>
      </c>
      <c r="Q213" s="1" t="s">
        <v>29</v>
      </c>
      <c r="R213" t="s">
        <v>4025</v>
      </c>
      <c r="S213" t="s">
        <v>7190</v>
      </c>
    </row>
    <row r="214" spans="1:19" x14ac:dyDescent="0.25">
      <c r="A214" s="1" t="s">
        <v>1571</v>
      </c>
      <c r="B214" s="1" t="s">
        <v>49</v>
      </c>
      <c r="C214" s="1" t="s">
        <v>2292</v>
      </c>
      <c r="D214" s="1" t="s">
        <v>2044</v>
      </c>
      <c r="E214" s="1" t="s">
        <v>1991</v>
      </c>
      <c r="F214" s="1" t="s">
        <v>2013</v>
      </c>
      <c r="G214" s="1" t="s">
        <v>22</v>
      </c>
      <c r="H214" s="1" t="s">
        <v>86</v>
      </c>
      <c r="I214" s="1" t="s">
        <v>24</v>
      </c>
      <c r="J214" s="3">
        <v>196.25</v>
      </c>
      <c r="K214" s="1" t="s">
        <v>3266</v>
      </c>
      <c r="L214" s="1" t="s">
        <v>24</v>
      </c>
      <c r="M214" s="1" t="s">
        <v>24</v>
      </c>
      <c r="N214" s="1" t="s">
        <v>2292</v>
      </c>
      <c r="O214" s="2">
        <v>39660</v>
      </c>
      <c r="P214" s="2">
        <v>39665</v>
      </c>
      <c r="Q214" s="1" t="s">
        <v>29</v>
      </c>
      <c r="R214" t="s">
        <v>4025</v>
      </c>
      <c r="S214" t="s">
        <v>7190</v>
      </c>
    </row>
    <row r="215" spans="1:19" x14ac:dyDescent="0.25">
      <c r="A215" s="1" t="s">
        <v>17</v>
      </c>
      <c r="B215" s="1" t="s">
        <v>1988</v>
      </c>
      <c r="C215" s="1" t="s">
        <v>2978</v>
      </c>
      <c r="D215" s="1" t="s">
        <v>2132</v>
      </c>
      <c r="E215" s="1" t="s">
        <v>1991</v>
      </c>
      <c r="F215" s="1" t="s">
        <v>2013</v>
      </c>
      <c r="G215" s="1" t="s">
        <v>22</v>
      </c>
      <c r="H215" s="1" t="s">
        <v>76</v>
      </c>
      <c r="I215" s="1" t="s">
        <v>24</v>
      </c>
      <c r="J215" s="3">
        <v>43.88</v>
      </c>
      <c r="K215" s="1" t="s">
        <v>3267</v>
      </c>
      <c r="L215" s="1" t="s">
        <v>24</v>
      </c>
      <c r="M215" s="1" t="s">
        <v>3268</v>
      </c>
      <c r="N215" s="1" t="s">
        <v>3269</v>
      </c>
      <c r="O215" s="2">
        <v>39507</v>
      </c>
      <c r="P215" s="2">
        <v>39511</v>
      </c>
      <c r="Q215" s="1" t="s">
        <v>29</v>
      </c>
      <c r="R215" t="s">
        <v>4025</v>
      </c>
      <c r="S215" t="s">
        <v>7190</v>
      </c>
    </row>
    <row r="216" spans="1:19" x14ac:dyDescent="0.25">
      <c r="A216" s="1" t="s">
        <v>3203</v>
      </c>
      <c r="B216" s="1" t="s">
        <v>1988</v>
      </c>
      <c r="C216" s="1" t="s">
        <v>3270</v>
      </c>
      <c r="D216" s="1" t="s">
        <v>2044</v>
      </c>
      <c r="E216" s="1" t="s">
        <v>1991</v>
      </c>
      <c r="F216" s="1" t="s">
        <v>2013</v>
      </c>
      <c r="G216" s="1" t="s">
        <v>22</v>
      </c>
      <c r="H216" s="1" t="s">
        <v>86</v>
      </c>
      <c r="I216" s="1" t="s">
        <v>24</v>
      </c>
      <c r="J216" s="3">
        <v>7.5600000000000005</v>
      </c>
      <c r="K216" s="1" t="s">
        <v>3271</v>
      </c>
      <c r="L216" s="1" t="s">
        <v>24</v>
      </c>
      <c r="M216" s="1" t="s">
        <v>24</v>
      </c>
      <c r="N216" s="1" t="s">
        <v>24</v>
      </c>
      <c r="O216" s="2">
        <v>39574</v>
      </c>
      <c r="P216" s="2">
        <v>39574</v>
      </c>
      <c r="Q216" s="1" t="s">
        <v>29</v>
      </c>
      <c r="R216" t="s">
        <v>4025</v>
      </c>
      <c r="S216" t="s">
        <v>7190</v>
      </c>
    </row>
    <row r="217" spans="1:19" x14ac:dyDescent="0.25">
      <c r="A217" s="1" t="s">
        <v>3203</v>
      </c>
      <c r="B217" s="1" t="s">
        <v>1988</v>
      </c>
      <c r="C217" s="1" t="s">
        <v>3208</v>
      </c>
      <c r="D217" s="1" t="s">
        <v>2044</v>
      </c>
      <c r="E217" s="1" t="s">
        <v>1991</v>
      </c>
      <c r="F217" s="1" t="s">
        <v>2013</v>
      </c>
      <c r="G217" s="1" t="s">
        <v>22</v>
      </c>
      <c r="H217" s="1" t="s">
        <v>86</v>
      </c>
      <c r="I217" s="1" t="s">
        <v>24</v>
      </c>
      <c r="J217" s="3">
        <v>98.12</v>
      </c>
      <c r="K217" s="1" t="s">
        <v>3272</v>
      </c>
      <c r="L217" s="1" t="s">
        <v>24</v>
      </c>
      <c r="M217" s="1" t="s">
        <v>24</v>
      </c>
      <c r="N217" s="1" t="s">
        <v>24</v>
      </c>
      <c r="O217" s="2">
        <v>39562</v>
      </c>
      <c r="P217" s="2">
        <v>39563</v>
      </c>
      <c r="Q217" s="1" t="s">
        <v>29</v>
      </c>
      <c r="R217" t="s">
        <v>4025</v>
      </c>
      <c r="S217" t="s">
        <v>7190</v>
      </c>
    </row>
    <row r="218" spans="1:19" x14ac:dyDescent="0.25">
      <c r="A218" s="1" t="s">
        <v>3203</v>
      </c>
      <c r="B218" s="1" t="s">
        <v>1988</v>
      </c>
      <c r="C218" s="1" t="s">
        <v>3270</v>
      </c>
      <c r="D218" s="1" t="s">
        <v>2044</v>
      </c>
      <c r="E218" s="1" t="s">
        <v>1991</v>
      </c>
      <c r="F218" s="1" t="s">
        <v>2013</v>
      </c>
      <c r="G218" s="1" t="s">
        <v>22</v>
      </c>
      <c r="H218" s="1" t="s">
        <v>86</v>
      </c>
      <c r="I218" s="1" t="s">
        <v>24</v>
      </c>
      <c r="J218" s="3">
        <v>73.41</v>
      </c>
      <c r="K218" s="1" t="s">
        <v>3273</v>
      </c>
      <c r="L218" s="1" t="s">
        <v>24</v>
      </c>
      <c r="M218" s="1" t="s">
        <v>24</v>
      </c>
      <c r="N218" s="1" t="s">
        <v>24</v>
      </c>
      <c r="O218" s="2">
        <v>39574</v>
      </c>
      <c r="P218" s="2">
        <v>39574</v>
      </c>
      <c r="Q218" s="1" t="s">
        <v>29</v>
      </c>
      <c r="R218" t="s">
        <v>4025</v>
      </c>
      <c r="S218" t="s">
        <v>7190</v>
      </c>
    </row>
    <row r="219" spans="1:19" x14ac:dyDescent="0.25">
      <c r="A219" s="1" t="s">
        <v>1571</v>
      </c>
      <c r="B219" s="1" t="s">
        <v>49</v>
      </c>
      <c r="C219" s="1" t="s">
        <v>2292</v>
      </c>
      <c r="D219" s="1" t="s">
        <v>2044</v>
      </c>
      <c r="E219" s="1" t="s">
        <v>1991</v>
      </c>
      <c r="F219" s="1" t="s">
        <v>2013</v>
      </c>
      <c r="G219" s="1" t="s">
        <v>22</v>
      </c>
      <c r="H219" s="1" t="s">
        <v>86</v>
      </c>
      <c r="I219" s="1" t="s">
        <v>24</v>
      </c>
      <c r="J219" s="3">
        <v>1429.94</v>
      </c>
      <c r="K219" s="1" t="s">
        <v>2804</v>
      </c>
      <c r="L219" s="1" t="s">
        <v>24</v>
      </c>
      <c r="M219" s="1" t="s">
        <v>24</v>
      </c>
      <c r="N219" s="1" t="s">
        <v>2292</v>
      </c>
      <c r="O219" s="2">
        <v>39660</v>
      </c>
      <c r="P219" s="2">
        <v>39665</v>
      </c>
      <c r="Q219" s="1" t="s">
        <v>29</v>
      </c>
      <c r="R219" t="s">
        <v>4025</v>
      </c>
      <c r="S219" t="s">
        <v>7190</v>
      </c>
    </row>
    <row r="220" spans="1:19" x14ac:dyDescent="0.25">
      <c r="A220" s="1" t="s">
        <v>3203</v>
      </c>
      <c r="B220" s="1" t="s">
        <v>1988</v>
      </c>
      <c r="C220" s="1" t="s">
        <v>3212</v>
      </c>
      <c r="D220" s="1" t="s">
        <v>2044</v>
      </c>
      <c r="E220" s="1" t="s">
        <v>1991</v>
      </c>
      <c r="F220" s="1" t="s">
        <v>2013</v>
      </c>
      <c r="G220" s="1" t="s">
        <v>22</v>
      </c>
      <c r="H220" s="1" t="s">
        <v>86</v>
      </c>
      <c r="I220" s="1" t="s">
        <v>24</v>
      </c>
      <c r="J220" s="3">
        <v>3.08</v>
      </c>
      <c r="K220" s="1" t="s">
        <v>3275</v>
      </c>
      <c r="L220" s="1" t="s">
        <v>24</v>
      </c>
      <c r="M220" s="1" t="s">
        <v>24</v>
      </c>
      <c r="N220" s="1" t="s">
        <v>24</v>
      </c>
      <c r="O220" s="2">
        <v>39503</v>
      </c>
      <c r="P220" s="2">
        <v>39503</v>
      </c>
      <c r="Q220" s="1" t="s">
        <v>29</v>
      </c>
      <c r="R220" t="s">
        <v>4025</v>
      </c>
      <c r="S220" t="s">
        <v>7190</v>
      </c>
    </row>
    <row r="221" spans="1:19" x14ac:dyDescent="0.25">
      <c r="A221" s="1" t="s">
        <v>3203</v>
      </c>
      <c r="B221" s="1" t="s">
        <v>1988</v>
      </c>
      <c r="C221" s="1" t="s">
        <v>3212</v>
      </c>
      <c r="D221" s="1" t="s">
        <v>2044</v>
      </c>
      <c r="E221" s="1" t="s">
        <v>1991</v>
      </c>
      <c r="F221" s="1" t="s">
        <v>2013</v>
      </c>
      <c r="G221" s="1" t="s">
        <v>22</v>
      </c>
      <c r="H221" s="1" t="s">
        <v>86</v>
      </c>
      <c r="I221" s="1" t="s">
        <v>24</v>
      </c>
      <c r="J221" s="3">
        <v>8.73</v>
      </c>
      <c r="K221" s="1" t="s">
        <v>3276</v>
      </c>
      <c r="L221" s="1" t="s">
        <v>24</v>
      </c>
      <c r="M221" s="1" t="s">
        <v>24</v>
      </c>
      <c r="N221" s="1" t="s">
        <v>24</v>
      </c>
      <c r="O221" s="2">
        <v>39503</v>
      </c>
      <c r="P221" s="2">
        <v>39503</v>
      </c>
      <c r="Q221" s="1" t="s">
        <v>29</v>
      </c>
      <c r="R221" t="s">
        <v>4025</v>
      </c>
      <c r="S221" t="s">
        <v>7190</v>
      </c>
    </row>
    <row r="222" spans="1:19" x14ac:dyDescent="0.25">
      <c r="A222" s="1" t="s">
        <v>3203</v>
      </c>
      <c r="B222" s="1" t="s">
        <v>1988</v>
      </c>
      <c r="C222" s="1" t="s">
        <v>3214</v>
      </c>
      <c r="D222" s="1" t="s">
        <v>2044</v>
      </c>
      <c r="E222" s="1" t="s">
        <v>1991</v>
      </c>
      <c r="F222" s="1" t="s">
        <v>2013</v>
      </c>
      <c r="G222" s="1" t="s">
        <v>22</v>
      </c>
      <c r="H222" s="1" t="s">
        <v>86</v>
      </c>
      <c r="I222" s="1" t="s">
        <v>24</v>
      </c>
      <c r="J222" s="3">
        <v>5.71</v>
      </c>
      <c r="K222" s="1" t="s">
        <v>3277</v>
      </c>
      <c r="L222" s="1" t="s">
        <v>24</v>
      </c>
      <c r="M222" s="1" t="s">
        <v>24</v>
      </c>
      <c r="N222" s="1" t="s">
        <v>24</v>
      </c>
      <c r="O222" s="2">
        <v>39498</v>
      </c>
      <c r="P222" s="2">
        <v>39498</v>
      </c>
      <c r="Q222" s="1" t="s">
        <v>29</v>
      </c>
      <c r="R222" t="s">
        <v>4025</v>
      </c>
      <c r="S222" t="s">
        <v>7190</v>
      </c>
    </row>
    <row r="223" spans="1:19" x14ac:dyDescent="0.25">
      <c r="A223" s="1" t="s">
        <v>1571</v>
      </c>
      <c r="B223" s="1" t="s">
        <v>49</v>
      </c>
      <c r="C223" s="1" t="s">
        <v>2223</v>
      </c>
      <c r="D223" s="1" t="s">
        <v>2044</v>
      </c>
      <c r="E223" s="1" t="s">
        <v>1991</v>
      </c>
      <c r="F223" s="1" t="s">
        <v>2013</v>
      </c>
      <c r="G223" s="1" t="s">
        <v>22</v>
      </c>
      <c r="H223" s="1" t="s">
        <v>86</v>
      </c>
      <c r="I223" s="1" t="s">
        <v>24</v>
      </c>
      <c r="J223" s="3">
        <v>51.87</v>
      </c>
      <c r="K223" s="1" t="s">
        <v>2863</v>
      </c>
      <c r="L223" s="1" t="s">
        <v>24</v>
      </c>
      <c r="M223" s="1" t="s">
        <v>24</v>
      </c>
      <c r="N223" s="1" t="s">
        <v>2223</v>
      </c>
      <c r="O223" s="2">
        <v>39691</v>
      </c>
      <c r="P223" s="2">
        <v>39695</v>
      </c>
      <c r="Q223" s="1" t="s">
        <v>29</v>
      </c>
      <c r="R223" t="s">
        <v>4025</v>
      </c>
      <c r="S223" t="s">
        <v>7190</v>
      </c>
    </row>
    <row r="224" spans="1:19" x14ac:dyDescent="0.25">
      <c r="A224" s="1" t="s">
        <v>3203</v>
      </c>
      <c r="B224" s="1" t="s">
        <v>1988</v>
      </c>
      <c r="C224" s="1" t="s">
        <v>3223</v>
      </c>
      <c r="D224" s="1" t="s">
        <v>2044</v>
      </c>
      <c r="E224" s="1" t="s">
        <v>1991</v>
      </c>
      <c r="F224" s="1" t="s">
        <v>2013</v>
      </c>
      <c r="G224" s="1" t="s">
        <v>22</v>
      </c>
      <c r="H224" s="1" t="s">
        <v>86</v>
      </c>
      <c r="I224" s="1" t="s">
        <v>24</v>
      </c>
      <c r="J224" s="3">
        <v>155.83000000000001</v>
      </c>
      <c r="K224" s="1" t="s">
        <v>3284</v>
      </c>
      <c r="L224" s="1" t="s">
        <v>24</v>
      </c>
      <c r="M224" s="1" t="s">
        <v>24</v>
      </c>
      <c r="N224" s="1" t="s">
        <v>24</v>
      </c>
      <c r="O224" s="2">
        <v>39498</v>
      </c>
      <c r="P224" s="2">
        <v>39498</v>
      </c>
      <c r="Q224" s="1" t="s">
        <v>29</v>
      </c>
      <c r="R224" t="s">
        <v>4025</v>
      </c>
      <c r="S224" t="s">
        <v>7190</v>
      </c>
    </row>
    <row r="225" spans="1:19" x14ac:dyDescent="0.25">
      <c r="A225" s="1" t="s">
        <v>3203</v>
      </c>
      <c r="B225" s="1" t="s">
        <v>1988</v>
      </c>
      <c r="C225" s="1" t="s">
        <v>3204</v>
      </c>
      <c r="D225" s="1" t="s">
        <v>2044</v>
      </c>
      <c r="E225" s="1" t="s">
        <v>1991</v>
      </c>
      <c r="F225" s="1" t="s">
        <v>2013</v>
      </c>
      <c r="G225" s="1" t="s">
        <v>22</v>
      </c>
      <c r="H225" s="1" t="s">
        <v>86</v>
      </c>
      <c r="I225" s="1" t="s">
        <v>24</v>
      </c>
      <c r="J225" s="3">
        <v>22.35</v>
      </c>
      <c r="K225" s="1" t="s">
        <v>3285</v>
      </c>
      <c r="L225" s="1" t="s">
        <v>24</v>
      </c>
      <c r="M225" s="1" t="s">
        <v>24</v>
      </c>
      <c r="N225" s="1" t="s">
        <v>24</v>
      </c>
      <c r="O225" s="2">
        <v>39449</v>
      </c>
      <c r="P225" s="2">
        <v>39449</v>
      </c>
      <c r="Q225" s="1" t="s">
        <v>29</v>
      </c>
      <c r="R225" t="s">
        <v>4025</v>
      </c>
      <c r="S225" t="s">
        <v>7190</v>
      </c>
    </row>
    <row r="226" spans="1:19" x14ac:dyDescent="0.25">
      <c r="A226" s="1" t="s">
        <v>3203</v>
      </c>
      <c r="B226" s="1" t="s">
        <v>1988</v>
      </c>
      <c r="C226" s="1" t="s">
        <v>3204</v>
      </c>
      <c r="D226" s="1" t="s">
        <v>2044</v>
      </c>
      <c r="E226" s="1" t="s">
        <v>1991</v>
      </c>
      <c r="F226" s="1" t="s">
        <v>2013</v>
      </c>
      <c r="G226" s="1" t="s">
        <v>22</v>
      </c>
      <c r="H226" s="1" t="s">
        <v>86</v>
      </c>
      <c r="I226" s="1" t="s">
        <v>24</v>
      </c>
      <c r="J226" s="3">
        <v>164.68</v>
      </c>
      <c r="K226" s="1" t="s">
        <v>3286</v>
      </c>
      <c r="L226" s="1" t="s">
        <v>24</v>
      </c>
      <c r="M226" s="1" t="s">
        <v>24</v>
      </c>
      <c r="N226" s="1" t="s">
        <v>24</v>
      </c>
      <c r="O226" s="2">
        <v>39449</v>
      </c>
      <c r="P226" s="2">
        <v>39449</v>
      </c>
      <c r="Q226" s="1" t="s">
        <v>29</v>
      </c>
      <c r="R226" t="s">
        <v>4025</v>
      </c>
      <c r="S226" t="s">
        <v>7190</v>
      </c>
    </row>
    <row r="227" spans="1:19" x14ac:dyDescent="0.25">
      <c r="A227" s="1" t="s">
        <v>1571</v>
      </c>
      <c r="B227" s="1" t="s">
        <v>49</v>
      </c>
      <c r="C227" s="1" t="s">
        <v>2410</v>
      </c>
      <c r="D227" s="1" t="s">
        <v>2183</v>
      </c>
      <c r="E227" s="1" t="s">
        <v>1991</v>
      </c>
      <c r="F227" s="1" t="s">
        <v>2013</v>
      </c>
      <c r="G227" s="1" t="s">
        <v>22</v>
      </c>
      <c r="H227" s="1" t="s">
        <v>103</v>
      </c>
      <c r="I227" s="1" t="s">
        <v>24</v>
      </c>
      <c r="J227" s="3">
        <v>118.26</v>
      </c>
      <c r="K227" s="1" t="s">
        <v>3289</v>
      </c>
      <c r="L227" s="1" t="s">
        <v>24</v>
      </c>
      <c r="M227" s="1" t="s">
        <v>24</v>
      </c>
      <c r="N227" s="1" t="s">
        <v>2410</v>
      </c>
      <c r="O227" s="2">
        <v>39813</v>
      </c>
      <c r="P227" s="2">
        <v>39819</v>
      </c>
      <c r="Q227" s="1" t="s">
        <v>29</v>
      </c>
      <c r="R227" t="s">
        <v>4025</v>
      </c>
      <c r="S227" t="s">
        <v>7190</v>
      </c>
    </row>
    <row r="228" spans="1:19" x14ac:dyDescent="0.25">
      <c r="A228" s="1" t="s">
        <v>3203</v>
      </c>
      <c r="B228" s="1" t="s">
        <v>1988</v>
      </c>
      <c r="C228" s="1" t="s">
        <v>3270</v>
      </c>
      <c r="D228" s="1" t="s">
        <v>2044</v>
      </c>
      <c r="E228" s="1" t="s">
        <v>1991</v>
      </c>
      <c r="F228" s="1" t="s">
        <v>2013</v>
      </c>
      <c r="G228" s="1" t="s">
        <v>22</v>
      </c>
      <c r="H228" s="1" t="s">
        <v>86</v>
      </c>
      <c r="I228" s="1" t="s">
        <v>24</v>
      </c>
      <c r="J228" s="3">
        <v>9.1</v>
      </c>
      <c r="K228" s="1" t="s">
        <v>3299</v>
      </c>
      <c r="L228" s="1" t="s">
        <v>24</v>
      </c>
      <c r="M228" s="1" t="s">
        <v>24</v>
      </c>
      <c r="N228" s="1" t="s">
        <v>24</v>
      </c>
      <c r="O228" s="2">
        <v>39574</v>
      </c>
      <c r="P228" s="2">
        <v>39574</v>
      </c>
      <c r="Q228" s="1" t="s">
        <v>29</v>
      </c>
      <c r="R228" t="s">
        <v>4025</v>
      </c>
      <c r="S228" t="s">
        <v>7190</v>
      </c>
    </row>
    <row r="229" spans="1:19" x14ac:dyDescent="0.25">
      <c r="A229" s="1" t="s">
        <v>3203</v>
      </c>
      <c r="B229" s="1" t="s">
        <v>1988</v>
      </c>
      <c r="C229" s="1" t="s">
        <v>3270</v>
      </c>
      <c r="D229" s="1" t="s">
        <v>2044</v>
      </c>
      <c r="E229" s="1" t="s">
        <v>1991</v>
      </c>
      <c r="F229" s="1" t="s">
        <v>2013</v>
      </c>
      <c r="G229" s="1" t="s">
        <v>22</v>
      </c>
      <c r="H229" s="1" t="s">
        <v>86</v>
      </c>
      <c r="I229" s="1" t="s">
        <v>24</v>
      </c>
      <c r="J229" s="3">
        <v>44.7</v>
      </c>
      <c r="K229" s="1" t="s">
        <v>3300</v>
      </c>
      <c r="L229" s="1" t="s">
        <v>24</v>
      </c>
      <c r="M229" s="1" t="s">
        <v>24</v>
      </c>
      <c r="N229" s="1" t="s">
        <v>24</v>
      </c>
      <c r="O229" s="2">
        <v>39574</v>
      </c>
      <c r="P229" s="2">
        <v>39574</v>
      </c>
      <c r="Q229" s="1" t="s">
        <v>29</v>
      </c>
      <c r="R229" t="s">
        <v>4025</v>
      </c>
      <c r="S229" t="s">
        <v>7190</v>
      </c>
    </row>
    <row r="230" spans="1:19" x14ac:dyDescent="0.25">
      <c r="A230" s="1" t="s">
        <v>3203</v>
      </c>
      <c r="B230" s="1" t="s">
        <v>1988</v>
      </c>
      <c r="C230" s="1" t="s">
        <v>3208</v>
      </c>
      <c r="D230" s="1" t="s">
        <v>2044</v>
      </c>
      <c r="E230" s="1" t="s">
        <v>1991</v>
      </c>
      <c r="F230" s="1" t="s">
        <v>2013</v>
      </c>
      <c r="G230" s="1" t="s">
        <v>22</v>
      </c>
      <c r="H230" s="1" t="s">
        <v>86</v>
      </c>
      <c r="I230" s="1" t="s">
        <v>24</v>
      </c>
      <c r="J230" s="3">
        <v>65.61</v>
      </c>
      <c r="K230" s="1" t="s">
        <v>3301</v>
      </c>
      <c r="L230" s="1" t="s">
        <v>24</v>
      </c>
      <c r="M230" s="1" t="s">
        <v>24</v>
      </c>
      <c r="N230" s="1" t="s">
        <v>24</v>
      </c>
      <c r="O230" s="2">
        <v>39562</v>
      </c>
      <c r="P230" s="2">
        <v>39563</v>
      </c>
      <c r="Q230" s="1" t="s">
        <v>29</v>
      </c>
      <c r="R230" t="s">
        <v>4025</v>
      </c>
      <c r="S230" t="s">
        <v>7190</v>
      </c>
    </row>
    <row r="231" spans="1:19" x14ac:dyDescent="0.25">
      <c r="A231" s="1" t="s">
        <v>3203</v>
      </c>
      <c r="B231" s="1" t="s">
        <v>1988</v>
      </c>
      <c r="C231" s="1" t="s">
        <v>3208</v>
      </c>
      <c r="D231" s="1" t="s">
        <v>2044</v>
      </c>
      <c r="E231" s="1" t="s">
        <v>1991</v>
      </c>
      <c r="F231" s="1" t="s">
        <v>2013</v>
      </c>
      <c r="G231" s="1" t="s">
        <v>22</v>
      </c>
      <c r="H231" s="1" t="s">
        <v>86</v>
      </c>
      <c r="I231" s="1" t="s">
        <v>24</v>
      </c>
      <c r="J231" s="3">
        <v>73.41</v>
      </c>
      <c r="K231" s="1" t="s">
        <v>3302</v>
      </c>
      <c r="L231" s="1" t="s">
        <v>24</v>
      </c>
      <c r="M231" s="1" t="s">
        <v>24</v>
      </c>
      <c r="N231" s="1" t="s">
        <v>24</v>
      </c>
      <c r="O231" s="2">
        <v>39562</v>
      </c>
      <c r="P231" s="2">
        <v>39563</v>
      </c>
      <c r="Q231" s="1" t="s">
        <v>29</v>
      </c>
      <c r="R231" t="s">
        <v>4025</v>
      </c>
      <c r="S231" t="s">
        <v>7190</v>
      </c>
    </row>
    <row r="232" spans="1:19" x14ac:dyDescent="0.25">
      <c r="A232" s="1" t="s">
        <v>3203</v>
      </c>
      <c r="B232" s="1" t="s">
        <v>1988</v>
      </c>
      <c r="C232" s="1" t="s">
        <v>3210</v>
      </c>
      <c r="D232" s="1" t="s">
        <v>2044</v>
      </c>
      <c r="E232" s="1" t="s">
        <v>1991</v>
      </c>
      <c r="F232" s="1" t="s">
        <v>2013</v>
      </c>
      <c r="G232" s="1" t="s">
        <v>22</v>
      </c>
      <c r="H232" s="1" t="s">
        <v>86</v>
      </c>
      <c r="I232" s="1" t="s">
        <v>24</v>
      </c>
      <c r="J232" s="3">
        <v>18.850000000000001</v>
      </c>
      <c r="K232" s="1" t="s">
        <v>3303</v>
      </c>
      <c r="L232" s="1" t="s">
        <v>24</v>
      </c>
      <c r="M232" s="1" t="s">
        <v>24</v>
      </c>
      <c r="N232" s="1" t="s">
        <v>24</v>
      </c>
      <c r="O232" s="2">
        <v>39568</v>
      </c>
      <c r="P232" s="2">
        <v>39568</v>
      </c>
      <c r="Q232" s="1" t="s">
        <v>29</v>
      </c>
      <c r="R232" t="s">
        <v>4025</v>
      </c>
      <c r="S232" t="s">
        <v>7190</v>
      </c>
    </row>
    <row r="233" spans="1:19" x14ac:dyDescent="0.25">
      <c r="A233" s="1" t="s">
        <v>3203</v>
      </c>
      <c r="B233" s="1" t="s">
        <v>1988</v>
      </c>
      <c r="C233" s="1" t="s">
        <v>3214</v>
      </c>
      <c r="D233" s="1" t="s">
        <v>2044</v>
      </c>
      <c r="E233" s="1" t="s">
        <v>1991</v>
      </c>
      <c r="F233" s="1" t="s">
        <v>2013</v>
      </c>
      <c r="G233" s="1" t="s">
        <v>22</v>
      </c>
      <c r="H233" s="1" t="s">
        <v>86</v>
      </c>
      <c r="I233" s="1" t="s">
        <v>24</v>
      </c>
      <c r="J233" s="3">
        <v>2.69</v>
      </c>
      <c r="K233" s="1" t="s">
        <v>3304</v>
      </c>
      <c r="L233" s="1" t="s">
        <v>24</v>
      </c>
      <c r="M233" s="1" t="s">
        <v>24</v>
      </c>
      <c r="N233" s="1" t="s">
        <v>24</v>
      </c>
      <c r="O233" s="2">
        <v>39498</v>
      </c>
      <c r="P233" s="2">
        <v>39498</v>
      </c>
      <c r="Q233" s="1" t="s">
        <v>29</v>
      </c>
      <c r="R233" t="s">
        <v>4025</v>
      </c>
      <c r="S233" t="s">
        <v>7190</v>
      </c>
    </row>
    <row r="234" spans="1:19" x14ac:dyDescent="0.25">
      <c r="A234" s="1" t="s">
        <v>3203</v>
      </c>
      <c r="B234" s="1" t="s">
        <v>1988</v>
      </c>
      <c r="C234" s="1" t="s">
        <v>3214</v>
      </c>
      <c r="D234" s="1" t="s">
        <v>2044</v>
      </c>
      <c r="E234" s="1" t="s">
        <v>1991</v>
      </c>
      <c r="F234" s="1" t="s">
        <v>2013</v>
      </c>
      <c r="G234" s="1" t="s">
        <v>22</v>
      </c>
      <c r="H234" s="1" t="s">
        <v>86</v>
      </c>
      <c r="I234" s="1" t="s">
        <v>24</v>
      </c>
      <c r="J234" s="3">
        <v>7.7</v>
      </c>
      <c r="K234" s="1" t="s">
        <v>3305</v>
      </c>
      <c r="L234" s="1" t="s">
        <v>24</v>
      </c>
      <c r="M234" s="1" t="s">
        <v>24</v>
      </c>
      <c r="N234" s="1" t="s">
        <v>24</v>
      </c>
      <c r="O234" s="2">
        <v>39498</v>
      </c>
      <c r="P234" s="2">
        <v>39498</v>
      </c>
      <c r="Q234" s="1" t="s">
        <v>29</v>
      </c>
      <c r="R234" t="s">
        <v>4025</v>
      </c>
      <c r="S234" t="s">
        <v>7190</v>
      </c>
    </row>
    <row r="235" spans="1:19" x14ac:dyDescent="0.25">
      <c r="A235" s="1" t="s">
        <v>3203</v>
      </c>
      <c r="B235" s="1" t="s">
        <v>1988</v>
      </c>
      <c r="C235" s="1" t="s">
        <v>3216</v>
      </c>
      <c r="D235" s="1" t="s">
        <v>2044</v>
      </c>
      <c r="E235" s="1" t="s">
        <v>1991</v>
      </c>
      <c r="F235" s="1" t="s">
        <v>2013</v>
      </c>
      <c r="G235" s="1" t="s">
        <v>22</v>
      </c>
      <c r="H235" s="1" t="s">
        <v>86</v>
      </c>
      <c r="I235" s="1" t="s">
        <v>24</v>
      </c>
      <c r="J235" s="3">
        <v>16.22</v>
      </c>
      <c r="K235" s="1" t="s">
        <v>3306</v>
      </c>
      <c r="L235" s="1" t="s">
        <v>24</v>
      </c>
      <c r="M235" s="1" t="s">
        <v>24</v>
      </c>
      <c r="N235" s="1" t="s">
        <v>24</v>
      </c>
      <c r="O235" s="2">
        <v>39532</v>
      </c>
      <c r="P235" s="2">
        <v>39532</v>
      </c>
      <c r="Q235" s="1" t="s">
        <v>29</v>
      </c>
      <c r="R235" t="s">
        <v>4025</v>
      </c>
      <c r="S235" t="s">
        <v>7190</v>
      </c>
    </row>
    <row r="236" spans="1:19" x14ac:dyDescent="0.25">
      <c r="A236" s="1" t="s">
        <v>3203</v>
      </c>
      <c r="B236" s="1" t="s">
        <v>1988</v>
      </c>
      <c r="C236" s="1" t="s">
        <v>3204</v>
      </c>
      <c r="D236" s="1" t="s">
        <v>2044</v>
      </c>
      <c r="E236" s="1" t="s">
        <v>1991</v>
      </c>
      <c r="F236" s="1" t="s">
        <v>2013</v>
      </c>
      <c r="G236" s="1" t="s">
        <v>22</v>
      </c>
      <c r="H236" s="1" t="s">
        <v>86</v>
      </c>
      <c r="I236" s="1" t="s">
        <v>24</v>
      </c>
      <c r="J236" s="3">
        <v>22.21</v>
      </c>
      <c r="K236" s="1" t="s">
        <v>3307</v>
      </c>
      <c r="L236" s="1" t="s">
        <v>24</v>
      </c>
      <c r="M236" s="1" t="s">
        <v>24</v>
      </c>
      <c r="N236" s="1" t="s">
        <v>24</v>
      </c>
      <c r="O236" s="2">
        <v>39449</v>
      </c>
      <c r="P236" s="2">
        <v>39449</v>
      </c>
      <c r="Q236" s="1" t="s">
        <v>29</v>
      </c>
      <c r="R236" t="s">
        <v>4025</v>
      </c>
      <c r="S236" t="s">
        <v>7190</v>
      </c>
    </row>
    <row r="237" spans="1:19" x14ac:dyDescent="0.25">
      <c r="A237" s="1" t="s">
        <v>1571</v>
      </c>
      <c r="B237" s="1" t="s">
        <v>49</v>
      </c>
      <c r="C237" s="1" t="s">
        <v>3309</v>
      </c>
      <c r="D237" s="1" t="s">
        <v>2044</v>
      </c>
      <c r="E237" s="1" t="s">
        <v>1991</v>
      </c>
      <c r="F237" s="1" t="s">
        <v>2013</v>
      </c>
      <c r="G237" s="1" t="s">
        <v>22</v>
      </c>
      <c r="H237" s="1" t="s">
        <v>86</v>
      </c>
      <c r="I237" s="1" t="s">
        <v>24</v>
      </c>
      <c r="J237" s="3">
        <v>-1104.1400000000001</v>
      </c>
      <c r="K237" s="1" t="s">
        <v>3310</v>
      </c>
      <c r="L237" s="1" t="s">
        <v>24</v>
      </c>
      <c r="M237" s="1" t="s">
        <v>24</v>
      </c>
      <c r="N237" s="1" t="s">
        <v>3309</v>
      </c>
      <c r="O237" s="2">
        <v>39691</v>
      </c>
      <c r="P237" s="2">
        <v>39695</v>
      </c>
      <c r="Q237" s="1" t="s">
        <v>29</v>
      </c>
      <c r="R237" t="s">
        <v>4025</v>
      </c>
      <c r="S237" t="s">
        <v>7190</v>
      </c>
    </row>
    <row r="238" spans="1:19" x14ac:dyDescent="0.25">
      <c r="A238" s="1" t="s">
        <v>3203</v>
      </c>
      <c r="B238" s="1" t="s">
        <v>1988</v>
      </c>
      <c r="C238" s="1" t="s">
        <v>3235</v>
      </c>
      <c r="D238" s="1" t="s">
        <v>2044</v>
      </c>
      <c r="E238" s="1" t="s">
        <v>1991</v>
      </c>
      <c r="F238" s="1" t="s">
        <v>2013</v>
      </c>
      <c r="G238" s="1" t="s">
        <v>22</v>
      </c>
      <c r="H238" s="1" t="s">
        <v>86</v>
      </c>
      <c r="I238" s="1" t="s">
        <v>24</v>
      </c>
      <c r="J238" s="3">
        <v>5.85</v>
      </c>
      <c r="K238" s="1" t="s">
        <v>3313</v>
      </c>
      <c r="L238" s="1" t="s">
        <v>24</v>
      </c>
      <c r="M238" s="1" t="s">
        <v>24</v>
      </c>
      <c r="N238" s="1" t="s">
        <v>24</v>
      </c>
      <c r="O238" s="2">
        <v>39518</v>
      </c>
      <c r="P238" s="2">
        <v>39518</v>
      </c>
      <c r="Q238" s="1" t="s">
        <v>29</v>
      </c>
      <c r="R238" t="s">
        <v>4025</v>
      </c>
      <c r="S238" t="s">
        <v>7190</v>
      </c>
    </row>
    <row r="239" spans="1:19" x14ac:dyDescent="0.25">
      <c r="A239" s="1" t="s">
        <v>3203</v>
      </c>
      <c r="B239" s="1" t="s">
        <v>1988</v>
      </c>
      <c r="C239" s="1" t="s">
        <v>3208</v>
      </c>
      <c r="D239" s="1" t="s">
        <v>2044</v>
      </c>
      <c r="E239" s="1" t="s">
        <v>1991</v>
      </c>
      <c r="F239" s="1" t="s">
        <v>2013</v>
      </c>
      <c r="G239" s="1" t="s">
        <v>22</v>
      </c>
      <c r="H239" s="1" t="s">
        <v>86</v>
      </c>
      <c r="I239" s="1" t="s">
        <v>24</v>
      </c>
      <c r="J239" s="3">
        <v>11.42</v>
      </c>
      <c r="K239" s="1" t="s">
        <v>3314</v>
      </c>
      <c r="L239" s="1" t="s">
        <v>24</v>
      </c>
      <c r="M239" s="1" t="s">
        <v>24</v>
      </c>
      <c r="N239" s="1" t="s">
        <v>24</v>
      </c>
      <c r="O239" s="2">
        <v>39562</v>
      </c>
      <c r="P239" s="2">
        <v>39563</v>
      </c>
      <c r="Q239" s="1" t="s">
        <v>29</v>
      </c>
      <c r="R239" t="s">
        <v>4025</v>
      </c>
      <c r="S239" t="s">
        <v>7190</v>
      </c>
    </row>
    <row r="240" spans="1:19" x14ac:dyDescent="0.25">
      <c r="A240" s="1" t="s">
        <v>3203</v>
      </c>
      <c r="B240" s="1" t="s">
        <v>1988</v>
      </c>
      <c r="C240" s="1" t="s">
        <v>3212</v>
      </c>
      <c r="D240" s="1" t="s">
        <v>2044</v>
      </c>
      <c r="E240" s="1" t="s">
        <v>1991</v>
      </c>
      <c r="F240" s="1" t="s">
        <v>2013</v>
      </c>
      <c r="G240" s="1" t="s">
        <v>22</v>
      </c>
      <c r="H240" s="1" t="s">
        <v>86</v>
      </c>
      <c r="I240" s="1" t="s">
        <v>24</v>
      </c>
      <c r="J240" s="3">
        <v>19.63</v>
      </c>
      <c r="K240" s="1" t="s">
        <v>3318</v>
      </c>
      <c r="L240" s="1" t="s">
        <v>24</v>
      </c>
      <c r="M240" s="1" t="s">
        <v>24</v>
      </c>
      <c r="N240" s="1" t="s">
        <v>24</v>
      </c>
      <c r="O240" s="2">
        <v>39503</v>
      </c>
      <c r="P240" s="2">
        <v>39503</v>
      </c>
      <c r="Q240" s="1" t="s">
        <v>29</v>
      </c>
      <c r="R240" t="s">
        <v>4025</v>
      </c>
      <c r="S240" t="s">
        <v>7190</v>
      </c>
    </row>
    <row r="241" spans="1:19" x14ac:dyDescent="0.25">
      <c r="A241" s="1" t="s">
        <v>3203</v>
      </c>
      <c r="B241" s="1" t="s">
        <v>1988</v>
      </c>
      <c r="C241" s="1" t="s">
        <v>3212</v>
      </c>
      <c r="D241" s="1" t="s">
        <v>2044</v>
      </c>
      <c r="E241" s="1" t="s">
        <v>1991</v>
      </c>
      <c r="F241" s="1" t="s">
        <v>2013</v>
      </c>
      <c r="G241" s="1" t="s">
        <v>22</v>
      </c>
      <c r="H241" s="1" t="s">
        <v>86</v>
      </c>
      <c r="I241" s="1" t="s">
        <v>24</v>
      </c>
      <c r="J241" s="3">
        <v>20.53</v>
      </c>
      <c r="K241" s="1" t="s">
        <v>3319</v>
      </c>
      <c r="L241" s="1" t="s">
        <v>24</v>
      </c>
      <c r="M241" s="1" t="s">
        <v>24</v>
      </c>
      <c r="N241" s="1" t="s">
        <v>24</v>
      </c>
      <c r="O241" s="2">
        <v>39503</v>
      </c>
      <c r="P241" s="2">
        <v>39503</v>
      </c>
      <c r="Q241" s="1" t="s">
        <v>29</v>
      </c>
      <c r="R241" t="s">
        <v>4025</v>
      </c>
      <c r="S241" t="s">
        <v>7190</v>
      </c>
    </row>
    <row r="242" spans="1:19" x14ac:dyDescent="0.25">
      <c r="A242" s="1" t="s">
        <v>3203</v>
      </c>
      <c r="B242" s="1" t="s">
        <v>1988</v>
      </c>
      <c r="C242" s="1" t="s">
        <v>3212</v>
      </c>
      <c r="D242" s="1" t="s">
        <v>2044</v>
      </c>
      <c r="E242" s="1" t="s">
        <v>1991</v>
      </c>
      <c r="F242" s="1" t="s">
        <v>2013</v>
      </c>
      <c r="G242" s="1" t="s">
        <v>22</v>
      </c>
      <c r="H242" s="1" t="s">
        <v>86</v>
      </c>
      <c r="I242" s="1" t="s">
        <v>24</v>
      </c>
      <c r="J242" s="3">
        <v>13.48</v>
      </c>
      <c r="K242" s="1" t="s">
        <v>3320</v>
      </c>
      <c r="L242" s="1" t="s">
        <v>24</v>
      </c>
      <c r="M242" s="1" t="s">
        <v>24</v>
      </c>
      <c r="N242" s="1" t="s">
        <v>24</v>
      </c>
      <c r="O242" s="2">
        <v>39503</v>
      </c>
      <c r="P242" s="2">
        <v>39503</v>
      </c>
      <c r="Q242" s="1" t="s">
        <v>29</v>
      </c>
      <c r="R242" t="s">
        <v>4025</v>
      </c>
      <c r="S242" t="s">
        <v>7190</v>
      </c>
    </row>
    <row r="243" spans="1:19" x14ac:dyDescent="0.25">
      <c r="A243" s="1" t="s">
        <v>3203</v>
      </c>
      <c r="B243" s="1" t="s">
        <v>1988</v>
      </c>
      <c r="C243" s="1" t="s">
        <v>3212</v>
      </c>
      <c r="D243" s="1" t="s">
        <v>2044</v>
      </c>
      <c r="E243" s="1" t="s">
        <v>1991</v>
      </c>
      <c r="F243" s="1" t="s">
        <v>2013</v>
      </c>
      <c r="G243" s="1" t="s">
        <v>22</v>
      </c>
      <c r="H243" s="1" t="s">
        <v>86</v>
      </c>
      <c r="I243" s="1" t="s">
        <v>24</v>
      </c>
      <c r="J243" s="3">
        <v>171.96</v>
      </c>
      <c r="K243" s="1" t="s">
        <v>3321</v>
      </c>
      <c r="L243" s="1" t="s">
        <v>24</v>
      </c>
      <c r="M243" s="1" t="s">
        <v>24</v>
      </c>
      <c r="N243" s="1" t="s">
        <v>24</v>
      </c>
      <c r="O243" s="2">
        <v>39503</v>
      </c>
      <c r="P243" s="2">
        <v>39503</v>
      </c>
      <c r="Q243" s="1" t="s">
        <v>29</v>
      </c>
      <c r="R243" t="s">
        <v>4025</v>
      </c>
      <c r="S243" t="s">
        <v>7190</v>
      </c>
    </row>
    <row r="244" spans="1:19" x14ac:dyDescent="0.25">
      <c r="A244" s="1" t="s">
        <v>3203</v>
      </c>
      <c r="B244" s="1" t="s">
        <v>1988</v>
      </c>
      <c r="C244" s="1" t="s">
        <v>3212</v>
      </c>
      <c r="D244" s="1" t="s">
        <v>2044</v>
      </c>
      <c r="E244" s="1" t="s">
        <v>1991</v>
      </c>
      <c r="F244" s="1" t="s">
        <v>2013</v>
      </c>
      <c r="G244" s="1" t="s">
        <v>22</v>
      </c>
      <c r="H244" s="1" t="s">
        <v>86</v>
      </c>
      <c r="I244" s="1" t="s">
        <v>24</v>
      </c>
      <c r="J244" s="3">
        <v>41.22</v>
      </c>
      <c r="K244" s="1" t="s">
        <v>3322</v>
      </c>
      <c r="L244" s="1" t="s">
        <v>24</v>
      </c>
      <c r="M244" s="1" t="s">
        <v>24</v>
      </c>
      <c r="N244" s="1" t="s">
        <v>24</v>
      </c>
      <c r="O244" s="2">
        <v>39503</v>
      </c>
      <c r="P244" s="2">
        <v>39503</v>
      </c>
      <c r="Q244" s="1" t="s">
        <v>29</v>
      </c>
      <c r="R244" t="s">
        <v>4025</v>
      </c>
      <c r="S244" t="s">
        <v>7190</v>
      </c>
    </row>
    <row r="245" spans="1:19" x14ac:dyDescent="0.25">
      <c r="A245" s="1" t="s">
        <v>3203</v>
      </c>
      <c r="B245" s="1" t="s">
        <v>1988</v>
      </c>
      <c r="C245" s="1" t="s">
        <v>3223</v>
      </c>
      <c r="D245" s="1" t="s">
        <v>2044</v>
      </c>
      <c r="E245" s="1" t="s">
        <v>1991</v>
      </c>
      <c r="F245" s="1" t="s">
        <v>2013</v>
      </c>
      <c r="G245" s="1" t="s">
        <v>22</v>
      </c>
      <c r="H245" s="1" t="s">
        <v>86</v>
      </c>
      <c r="I245" s="1" t="s">
        <v>24</v>
      </c>
      <c r="J245" s="3">
        <v>114.64</v>
      </c>
      <c r="K245" s="1" t="s">
        <v>3323</v>
      </c>
      <c r="L245" s="1" t="s">
        <v>24</v>
      </c>
      <c r="M245" s="1" t="s">
        <v>24</v>
      </c>
      <c r="N245" s="1" t="s">
        <v>24</v>
      </c>
      <c r="O245" s="2">
        <v>39498</v>
      </c>
      <c r="P245" s="2">
        <v>39498</v>
      </c>
      <c r="Q245" s="1" t="s">
        <v>29</v>
      </c>
      <c r="R245" t="s">
        <v>4025</v>
      </c>
      <c r="S245" t="s">
        <v>7190</v>
      </c>
    </row>
    <row r="246" spans="1:19" x14ac:dyDescent="0.25">
      <c r="A246" s="1" t="s">
        <v>3203</v>
      </c>
      <c r="B246" s="1" t="s">
        <v>1988</v>
      </c>
      <c r="C246" s="1" t="s">
        <v>3223</v>
      </c>
      <c r="D246" s="1" t="s">
        <v>2044</v>
      </c>
      <c r="E246" s="1" t="s">
        <v>1991</v>
      </c>
      <c r="F246" s="1" t="s">
        <v>2013</v>
      </c>
      <c r="G246" s="1" t="s">
        <v>22</v>
      </c>
      <c r="H246" s="1" t="s">
        <v>86</v>
      </c>
      <c r="I246" s="1" t="s">
        <v>24</v>
      </c>
      <c r="J246" s="3">
        <v>22.95</v>
      </c>
      <c r="K246" s="1" t="s">
        <v>3324</v>
      </c>
      <c r="L246" s="1" t="s">
        <v>24</v>
      </c>
      <c r="M246" s="1" t="s">
        <v>24</v>
      </c>
      <c r="N246" s="1" t="s">
        <v>24</v>
      </c>
      <c r="O246" s="2">
        <v>39498</v>
      </c>
      <c r="P246" s="2">
        <v>39498</v>
      </c>
      <c r="Q246" s="1" t="s">
        <v>29</v>
      </c>
      <c r="R246" t="s">
        <v>4025</v>
      </c>
      <c r="S246" t="s">
        <v>7190</v>
      </c>
    </row>
    <row r="247" spans="1:19" x14ac:dyDescent="0.25">
      <c r="A247" s="1" t="s">
        <v>1571</v>
      </c>
      <c r="B247" s="1" t="s">
        <v>49</v>
      </c>
      <c r="C247" s="1" t="s">
        <v>2292</v>
      </c>
      <c r="D247" s="1" t="s">
        <v>2044</v>
      </c>
      <c r="E247" s="1" t="s">
        <v>1991</v>
      </c>
      <c r="F247" s="1" t="s">
        <v>2013</v>
      </c>
      <c r="G247" s="1" t="s">
        <v>22</v>
      </c>
      <c r="H247" s="1" t="s">
        <v>86</v>
      </c>
      <c r="I247" s="1" t="s">
        <v>24</v>
      </c>
      <c r="J247" s="3">
        <v>68.319999999999993</v>
      </c>
      <c r="K247" s="1" t="s">
        <v>2551</v>
      </c>
      <c r="L247" s="1" t="s">
        <v>24</v>
      </c>
      <c r="M247" s="1" t="s">
        <v>24</v>
      </c>
      <c r="N247" s="1" t="s">
        <v>2292</v>
      </c>
      <c r="O247" s="2">
        <v>39660</v>
      </c>
      <c r="P247" s="2">
        <v>39665</v>
      </c>
      <c r="Q247" s="1" t="s">
        <v>29</v>
      </c>
      <c r="R247" t="s">
        <v>4025</v>
      </c>
      <c r="S247" t="s">
        <v>7190</v>
      </c>
    </row>
    <row r="248" spans="1:19" x14ac:dyDescent="0.25">
      <c r="A248" s="1" t="s">
        <v>1571</v>
      </c>
      <c r="B248" s="1" t="s">
        <v>49</v>
      </c>
      <c r="C248" s="1" t="s">
        <v>3309</v>
      </c>
      <c r="D248" s="1" t="s">
        <v>2044</v>
      </c>
      <c r="E248" s="1" t="s">
        <v>1991</v>
      </c>
      <c r="F248" s="1" t="s">
        <v>2013</v>
      </c>
      <c r="G248" s="1" t="s">
        <v>22</v>
      </c>
      <c r="H248" s="1" t="s">
        <v>86</v>
      </c>
      <c r="I248" s="1" t="s">
        <v>24</v>
      </c>
      <c r="J248" s="3">
        <v>550.16999999999996</v>
      </c>
      <c r="K248" s="1" t="s">
        <v>3329</v>
      </c>
      <c r="L248" s="1" t="s">
        <v>24</v>
      </c>
      <c r="M248" s="1" t="s">
        <v>24</v>
      </c>
      <c r="N248" s="1" t="s">
        <v>3309</v>
      </c>
      <c r="O248" s="2">
        <v>39691</v>
      </c>
      <c r="P248" s="2">
        <v>39695</v>
      </c>
      <c r="Q248" s="1" t="s">
        <v>29</v>
      </c>
      <c r="R248" t="s">
        <v>4025</v>
      </c>
      <c r="S248" t="s">
        <v>7190</v>
      </c>
    </row>
    <row r="249" spans="1:19" x14ac:dyDescent="0.25">
      <c r="A249" s="1" t="s">
        <v>1571</v>
      </c>
      <c r="B249" s="1" t="s">
        <v>49</v>
      </c>
      <c r="C249" s="1" t="s">
        <v>2292</v>
      </c>
      <c r="D249" s="1" t="s">
        <v>2044</v>
      </c>
      <c r="E249" s="1" t="s">
        <v>1991</v>
      </c>
      <c r="F249" s="1" t="s">
        <v>2013</v>
      </c>
      <c r="G249" s="1" t="s">
        <v>22</v>
      </c>
      <c r="H249" s="1" t="s">
        <v>86</v>
      </c>
      <c r="I249" s="1" t="s">
        <v>24</v>
      </c>
      <c r="J249" s="3">
        <v>92.04</v>
      </c>
      <c r="K249" s="1" t="s">
        <v>2518</v>
      </c>
      <c r="L249" s="1" t="s">
        <v>24</v>
      </c>
      <c r="M249" s="1" t="s">
        <v>24</v>
      </c>
      <c r="N249" s="1" t="s">
        <v>2292</v>
      </c>
      <c r="O249" s="2">
        <v>39660</v>
      </c>
      <c r="P249" s="2">
        <v>39665</v>
      </c>
      <c r="Q249" s="1" t="s">
        <v>29</v>
      </c>
      <c r="R249" t="s">
        <v>4025</v>
      </c>
      <c r="S249" t="s">
        <v>7190</v>
      </c>
    </row>
    <row r="250" spans="1:19" x14ac:dyDescent="0.25">
      <c r="A250" s="1" t="s">
        <v>3203</v>
      </c>
      <c r="B250" s="1" t="s">
        <v>1988</v>
      </c>
      <c r="C250" s="1" t="s">
        <v>3204</v>
      </c>
      <c r="D250" s="1" t="s">
        <v>2044</v>
      </c>
      <c r="E250" s="1" t="s">
        <v>1991</v>
      </c>
      <c r="F250" s="1" t="s">
        <v>2013</v>
      </c>
      <c r="G250" s="1" t="s">
        <v>22</v>
      </c>
      <c r="H250" s="1" t="s">
        <v>86</v>
      </c>
      <c r="I250" s="1" t="s">
        <v>24</v>
      </c>
      <c r="J250" s="3">
        <v>43.19</v>
      </c>
      <c r="K250" s="1" t="s">
        <v>3335</v>
      </c>
      <c r="L250" s="1" t="s">
        <v>24</v>
      </c>
      <c r="M250" s="1" t="s">
        <v>24</v>
      </c>
      <c r="N250" s="1" t="s">
        <v>24</v>
      </c>
      <c r="O250" s="2">
        <v>39449</v>
      </c>
      <c r="P250" s="2">
        <v>39449</v>
      </c>
      <c r="Q250" s="1" t="s">
        <v>29</v>
      </c>
      <c r="R250" t="s">
        <v>4025</v>
      </c>
      <c r="S250" t="s">
        <v>7190</v>
      </c>
    </row>
    <row r="251" spans="1:19" x14ac:dyDescent="0.25">
      <c r="A251" s="1" t="s">
        <v>3203</v>
      </c>
      <c r="B251" s="1" t="s">
        <v>1988</v>
      </c>
      <c r="C251" s="1" t="s">
        <v>3270</v>
      </c>
      <c r="D251" s="1" t="s">
        <v>2044</v>
      </c>
      <c r="E251" s="1" t="s">
        <v>1991</v>
      </c>
      <c r="F251" s="1" t="s">
        <v>2013</v>
      </c>
      <c r="G251" s="1" t="s">
        <v>22</v>
      </c>
      <c r="H251" s="1" t="s">
        <v>86</v>
      </c>
      <c r="I251" s="1" t="s">
        <v>24</v>
      </c>
      <c r="J251" s="3">
        <v>22.82</v>
      </c>
      <c r="K251" s="1" t="s">
        <v>3336</v>
      </c>
      <c r="L251" s="1" t="s">
        <v>24</v>
      </c>
      <c r="M251" s="1" t="s">
        <v>24</v>
      </c>
      <c r="N251" s="1" t="s">
        <v>24</v>
      </c>
      <c r="O251" s="2">
        <v>39574</v>
      </c>
      <c r="P251" s="2">
        <v>39574</v>
      </c>
      <c r="Q251" s="1" t="s">
        <v>29</v>
      </c>
      <c r="R251" t="s">
        <v>4025</v>
      </c>
      <c r="S251" t="s">
        <v>7190</v>
      </c>
    </row>
    <row r="252" spans="1:19" x14ac:dyDescent="0.25">
      <c r="A252" s="1" t="s">
        <v>3203</v>
      </c>
      <c r="B252" s="1" t="s">
        <v>1988</v>
      </c>
      <c r="C252" s="1" t="s">
        <v>3270</v>
      </c>
      <c r="D252" s="1" t="s">
        <v>2044</v>
      </c>
      <c r="E252" s="1" t="s">
        <v>1991</v>
      </c>
      <c r="F252" s="1" t="s">
        <v>2013</v>
      </c>
      <c r="G252" s="1" t="s">
        <v>22</v>
      </c>
      <c r="H252" s="1" t="s">
        <v>86</v>
      </c>
      <c r="I252" s="1" t="s">
        <v>24</v>
      </c>
      <c r="J252" s="3">
        <v>18.03</v>
      </c>
      <c r="K252" s="1" t="s">
        <v>3337</v>
      </c>
      <c r="L252" s="1" t="s">
        <v>24</v>
      </c>
      <c r="M252" s="1" t="s">
        <v>24</v>
      </c>
      <c r="N252" s="1" t="s">
        <v>24</v>
      </c>
      <c r="O252" s="2">
        <v>39574</v>
      </c>
      <c r="P252" s="2">
        <v>39574</v>
      </c>
      <c r="Q252" s="1" t="s">
        <v>29</v>
      </c>
      <c r="R252" t="s">
        <v>4025</v>
      </c>
      <c r="S252" t="s">
        <v>7190</v>
      </c>
    </row>
    <row r="253" spans="1:19" x14ac:dyDescent="0.25">
      <c r="A253" s="1" t="s">
        <v>3203</v>
      </c>
      <c r="B253" s="1" t="s">
        <v>1988</v>
      </c>
      <c r="C253" s="1" t="s">
        <v>3208</v>
      </c>
      <c r="D253" s="1" t="s">
        <v>2044</v>
      </c>
      <c r="E253" s="1" t="s">
        <v>1991</v>
      </c>
      <c r="F253" s="1" t="s">
        <v>2013</v>
      </c>
      <c r="G253" s="1" t="s">
        <v>22</v>
      </c>
      <c r="H253" s="1" t="s">
        <v>86</v>
      </c>
      <c r="I253" s="1" t="s">
        <v>24</v>
      </c>
      <c r="J253" s="3">
        <v>73.41</v>
      </c>
      <c r="K253" s="1" t="s">
        <v>3338</v>
      </c>
      <c r="L253" s="1" t="s">
        <v>24</v>
      </c>
      <c r="M253" s="1" t="s">
        <v>24</v>
      </c>
      <c r="N253" s="1" t="s">
        <v>24</v>
      </c>
      <c r="O253" s="2">
        <v>39562</v>
      </c>
      <c r="P253" s="2">
        <v>39563</v>
      </c>
      <c r="Q253" s="1" t="s">
        <v>29</v>
      </c>
      <c r="R253" t="s">
        <v>4025</v>
      </c>
      <c r="S253" t="s">
        <v>7190</v>
      </c>
    </row>
    <row r="254" spans="1:19" x14ac:dyDescent="0.25">
      <c r="A254" s="1" t="s">
        <v>3203</v>
      </c>
      <c r="B254" s="1" t="s">
        <v>1988</v>
      </c>
      <c r="C254" s="1" t="s">
        <v>3235</v>
      </c>
      <c r="D254" s="1" t="s">
        <v>2044</v>
      </c>
      <c r="E254" s="1" t="s">
        <v>1991</v>
      </c>
      <c r="F254" s="1" t="s">
        <v>2013</v>
      </c>
      <c r="G254" s="1" t="s">
        <v>22</v>
      </c>
      <c r="H254" s="1" t="s">
        <v>86</v>
      </c>
      <c r="I254" s="1" t="s">
        <v>24</v>
      </c>
      <c r="J254" s="3">
        <v>131.22</v>
      </c>
      <c r="K254" s="1" t="s">
        <v>3339</v>
      </c>
      <c r="L254" s="1" t="s">
        <v>24</v>
      </c>
      <c r="M254" s="1" t="s">
        <v>24</v>
      </c>
      <c r="N254" s="1" t="s">
        <v>24</v>
      </c>
      <c r="O254" s="2">
        <v>39518</v>
      </c>
      <c r="P254" s="2">
        <v>39518</v>
      </c>
      <c r="Q254" s="1" t="s">
        <v>29</v>
      </c>
      <c r="R254" t="s">
        <v>4025</v>
      </c>
      <c r="S254" t="s">
        <v>7190</v>
      </c>
    </row>
    <row r="255" spans="1:19" x14ac:dyDescent="0.25">
      <c r="A255" s="1" t="s">
        <v>3203</v>
      </c>
      <c r="B255" s="1" t="s">
        <v>1988</v>
      </c>
      <c r="C255" s="1" t="s">
        <v>3210</v>
      </c>
      <c r="D255" s="1" t="s">
        <v>2044</v>
      </c>
      <c r="E255" s="1" t="s">
        <v>1991</v>
      </c>
      <c r="F255" s="1" t="s">
        <v>2013</v>
      </c>
      <c r="G255" s="1" t="s">
        <v>22</v>
      </c>
      <c r="H255" s="1" t="s">
        <v>86</v>
      </c>
      <c r="I255" s="1" t="s">
        <v>24</v>
      </c>
      <c r="J255" s="3">
        <v>41.07</v>
      </c>
      <c r="K255" s="1" t="s">
        <v>3340</v>
      </c>
      <c r="L255" s="1" t="s">
        <v>24</v>
      </c>
      <c r="M255" s="1" t="s">
        <v>24</v>
      </c>
      <c r="N255" s="1" t="s">
        <v>24</v>
      </c>
      <c r="O255" s="2">
        <v>39568</v>
      </c>
      <c r="P255" s="2">
        <v>39568</v>
      </c>
      <c r="Q255" s="1" t="s">
        <v>29</v>
      </c>
      <c r="R255" t="s">
        <v>4025</v>
      </c>
      <c r="S255" t="s">
        <v>7190</v>
      </c>
    </row>
    <row r="256" spans="1:19" x14ac:dyDescent="0.25">
      <c r="A256" s="1" t="s">
        <v>3203</v>
      </c>
      <c r="B256" s="1" t="s">
        <v>1988</v>
      </c>
      <c r="C256" s="1" t="s">
        <v>3210</v>
      </c>
      <c r="D256" s="1" t="s">
        <v>2044</v>
      </c>
      <c r="E256" s="1" t="s">
        <v>1991</v>
      </c>
      <c r="F256" s="1" t="s">
        <v>2013</v>
      </c>
      <c r="G256" s="1" t="s">
        <v>22</v>
      </c>
      <c r="H256" s="1" t="s">
        <v>86</v>
      </c>
      <c r="I256" s="1" t="s">
        <v>24</v>
      </c>
      <c r="J256" s="3">
        <v>33.409999999999997</v>
      </c>
      <c r="K256" s="1" t="s">
        <v>3341</v>
      </c>
      <c r="L256" s="1" t="s">
        <v>24</v>
      </c>
      <c r="M256" s="1" t="s">
        <v>24</v>
      </c>
      <c r="N256" s="1" t="s">
        <v>24</v>
      </c>
      <c r="O256" s="2">
        <v>39568</v>
      </c>
      <c r="P256" s="2">
        <v>39568</v>
      </c>
      <c r="Q256" s="1" t="s">
        <v>29</v>
      </c>
      <c r="R256" t="s">
        <v>4025</v>
      </c>
      <c r="S256" t="s">
        <v>7190</v>
      </c>
    </row>
    <row r="257" spans="1:19" x14ac:dyDescent="0.25">
      <c r="A257" s="1" t="s">
        <v>3203</v>
      </c>
      <c r="B257" s="1" t="s">
        <v>1988</v>
      </c>
      <c r="C257" s="1" t="s">
        <v>3210</v>
      </c>
      <c r="D257" s="1" t="s">
        <v>2044</v>
      </c>
      <c r="E257" s="1" t="s">
        <v>1991</v>
      </c>
      <c r="F257" s="1" t="s">
        <v>2013</v>
      </c>
      <c r="G257" s="1" t="s">
        <v>22</v>
      </c>
      <c r="H257" s="1" t="s">
        <v>86</v>
      </c>
      <c r="I257" s="1" t="s">
        <v>24</v>
      </c>
      <c r="J257" s="3">
        <v>73.41</v>
      </c>
      <c r="K257" s="1" t="s">
        <v>3342</v>
      </c>
      <c r="L257" s="1" t="s">
        <v>24</v>
      </c>
      <c r="M257" s="1" t="s">
        <v>24</v>
      </c>
      <c r="N257" s="1" t="s">
        <v>24</v>
      </c>
      <c r="O257" s="2">
        <v>39568</v>
      </c>
      <c r="P257" s="2">
        <v>39568</v>
      </c>
      <c r="Q257" s="1" t="s">
        <v>29</v>
      </c>
      <c r="R257" t="s">
        <v>4025</v>
      </c>
      <c r="S257" t="s">
        <v>7190</v>
      </c>
    </row>
    <row r="258" spans="1:19" x14ac:dyDescent="0.25">
      <c r="A258" s="1" t="s">
        <v>3203</v>
      </c>
      <c r="B258" s="1" t="s">
        <v>1988</v>
      </c>
      <c r="C258" s="1" t="s">
        <v>3212</v>
      </c>
      <c r="D258" s="1" t="s">
        <v>2044</v>
      </c>
      <c r="E258" s="1" t="s">
        <v>1991</v>
      </c>
      <c r="F258" s="1" t="s">
        <v>2013</v>
      </c>
      <c r="G258" s="1" t="s">
        <v>22</v>
      </c>
      <c r="H258" s="1" t="s">
        <v>86</v>
      </c>
      <c r="I258" s="1" t="s">
        <v>24</v>
      </c>
      <c r="J258" s="3">
        <v>20.77</v>
      </c>
      <c r="K258" s="1" t="s">
        <v>3343</v>
      </c>
      <c r="L258" s="1" t="s">
        <v>24</v>
      </c>
      <c r="M258" s="1" t="s">
        <v>24</v>
      </c>
      <c r="N258" s="1" t="s">
        <v>24</v>
      </c>
      <c r="O258" s="2">
        <v>39503</v>
      </c>
      <c r="P258" s="2">
        <v>39503</v>
      </c>
      <c r="Q258" s="1" t="s">
        <v>29</v>
      </c>
      <c r="R258" t="s">
        <v>4025</v>
      </c>
      <c r="S258" t="s">
        <v>7190</v>
      </c>
    </row>
    <row r="259" spans="1:19" x14ac:dyDescent="0.25">
      <c r="A259" s="1" t="s">
        <v>3203</v>
      </c>
      <c r="B259" s="1" t="s">
        <v>1988</v>
      </c>
      <c r="C259" s="1" t="s">
        <v>3212</v>
      </c>
      <c r="D259" s="1" t="s">
        <v>2044</v>
      </c>
      <c r="E259" s="1" t="s">
        <v>1991</v>
      </c>
      <c r="F259" s="1" t="s">
        <v>2013</v>
      </c>
      <c r="G259" s="1" t="s">
        <v>22</v>
      </c>
      <c r="H259" s="1" t="s">
        <v>86</v>
      </c>
      <c r="I259" s="1" t="s">
        <v>24</v>
      </c>
      <c r="J259" s="3">
        <v>44.7</v>
      </c>
      <c r="K259" s="1" t="s">
        <v>3344</v>
      </c>
      <c r="L259" s="1" t="s">
        <v>24</v>
      </c>
      <c r="M259" s="1" t="s">
        <v>24</v>
      </c>
      <c r="N259" s="1" t="s">
        <v>24</v>
      </c>
      <c r="O259" s="2">
        <v>39503</v>
      </c>
      <c r="P259" s="2">
        <v>39503</v>
      </c>
      <c r="Q259" s="1" t="s">
        <v>29</v>
      </c>
      <c r="R259" t="s">
        <v>4025</v>
      </c>
      <c r="S259" t="s">
        <v>7190</v>
      </c>
    </row>
    <row r="260" spans="1:19" x14ac:dyDescent="0.25">
      <c r="A260" s="1" t="s">
        <v>3203</v>
      </c>
      <c r="B260" s="1" t="s">
        <v>1988</v>
      </c>
      <c r="C260" s="1" t="s">
        <v>3245</v>
      </c>
      <c r="D260" s="1" t="s">
        <v>2044</v>
      </c>
      <c r="E260" s="1" t="s">
        <v>1991</v>
      </c>
      <c r="F260" s="1" t="s">
        <v>2013</v>
      </c>
      <c r="G260" s="1" t="s">
        <v>22</v>
      </c>
      <c r="H260" s="1" t="s">
        <v>86</v>
      </c>
      <c r="I260" s="1" t="s">
        <v>24</v>
      </c>
      <c r="J260" s="3">
        <v>164.68</v>
      </c>
      <c r="K260" s="1" t="s">
        <v>3345</v>
      </c>
      <c r="L260" s="1" t="s">
        <v>24</v>
      </c>
      <c r="M260" s="1" t="s">
        <v>24</v>
      </c>
      <c r="N260" s="1" t="s">
        <v>24</v>
      </c>
      <c r="O260" s="2">
        <v>39500</v>
      </c>
      <c r="P260" s="2">
        <v>39500</v>
      </c>
      <c r="Q260" s="1" t="s">
        <v>29</v>
      </c>
      <c r="R260" t="s">
        <v>4025</v>
      </c>
      <c r="S260" t="s">
        <v>7190</v>
      </c>
    </row>
    <row r="261" spans="1:19" x14ac:dyDescent="0.25">
      <c r="A261" s="1" t="s">
        <v>3203</v>
      </c>
      <c r="B261" s="1" t="s">
        <v>1988</v>
      </c>
      <c r="C261" s="1" t="s">
        <v>3245</v>
      </c>
      <c r="D261" s="1" t="s">
        <v>2044</v>
      </c>
      <c r="E261" s="1" t="s">
        <v>1991</v>
      </c>
      <c r="F261" s="1" t="s">
        <v>2013</v>
      </c>
      <c r="G261" s="1" t="s">
        <v>22</v>
      </c>
      <c r="H261" s="1" t="s">
        <v>86</v>
      </c>
      <c r="I261" s="1" t="s">
        <v>24</v>
      </c>
      <c r="J261" s="3">
        <v>9.1</v>
      </c>
      <c r="K261" s="1" t="s">
        <v>3346</v>
      </c>
      <c r="L261" s="1" t="s">
        <v>24</v>
      </c>
      <c r="M261" s="1" t="s">
        <v>24</v>
      </c>
      <c r="N261" s="1" t="s">
        <v>24</v>
      </c>
      <c r="O261" s="2">
        <v>39500</v>
      </c>
      <c r="P261" s="2">
        <v>39500</v>
      </c>
      <c r="Q261" s="1" t="s">
        <v>29</v>
      </c>
      <c r="R261" t="s">
        <v>4025</v>
      </c>
      <c r="S261" t="s">
        <v>7190</v>
      </c>
    </row>
    <row r="262" spans="1:19" x14ac:dyDescent="0.25">
      <c r="A262" s="1" t="s">
        <v>3203</v>
      </c>
      <c r="B262" s="1" t="s">
        <v>1988</v>
      </c>
      <c r="C262" s="1" t="s">
        <v>3245</v>
      </c>
      <c r="D262" s="1" t="s">
        <v>2044</v>
      </c>
      <c r="E262" s="1" t="s">
        <v>1991</v>
      </c>
      <c r="F262" s="1" t="s">
        <v>2013</v>
      </c>
      <c r="G262" s="1" t="s">
        <v>22</v>
      </c>
      <c r="H262" s="1" t="s">
        <v>86</v>
      </c>
      <c r="I262" s="1" t="s">
        <v>24</v>
      </c>
      <c r="J262" s="3">
        <v>13.48</v>
      </c>
      <c r="K262" s="1" t="s">
        <v>3347</v>
      </c>
      <c r="L262" s="1" t="s">
        <v>24</v>
      </c>
      <c r="M262" s="1" t="s">
        <v>24</v>
      </c>
      <c r="N262" s="1" t="s">
        <v>24</v>
      </c>
      <c r="O262" s="2">
        <v>39500</v>
      </c>
      <c r="P262" s="2">
        <v>39500</v>
      </c>
      <c r="Q262" s="1" t="s">
        <v>29</v>
      </c>
      <c r="R262" t="s">
        <v>4025</v>
      </c>
      <c r="S262" t="s">
        <v>7190</v>
      </c>
    </row>
    <row r="263" spans="1:19" x14ac:dyDescent="0.25">
      <c r="A263" s="1" t="s">
        <v>3203</v>
      </c>
      <c r="B263" s="1" t="s">
        <v>1988</v>
      </c>
      <c r="C263" s="1" t="s">
        <v>3204</v>
      </c>
      <c r="D263" s="1" t="s">
        <v>2044</v>
      </c>
      <c r="E263" s="1" t="s">
        <v>1991</v>
      </c>
      <c r="F263" s="1" t="s">
        <v>2013</v>
      </c>
      <c r="G263" s="1" t="s">
        <v>22</v>
      </c>
      <c r="H263" s="1" t="s">
        <v>86</v>
      </c>
      <c r="I263" s="1" t="s">
        <v>24</v>
      </c>
      <c r="J263" s="3">
        <v>128.68</v>
      </c>
      <c r="K263" s="1" t="s">
        <v>3348</v>
      </c>
      <c r="L263" s="1" t="s">
        <v>24</v>
      </c>
      <c r="M263" s="1" t="s">
        <v>24</v>
      </c>
      <c r="N263" s="1" t="s">
        <v>24</v>
      </c>
      <c r="O263" s="2">
        <v>39449</v>
      </c>
      <c r="P263" s="2">
        <v>39449</v>
      </c>
      <c r="Q263" s="1" t="s">
        <v>29</v>
      </c>
      <c r="R263" t="s">
        <v>4025</v>
      </c>
      <c r="S263" t="s">
        <v>7190</v>
      </c>
    </row>
    <row r="264" spans="1:19" x14ac:dyDescent="0.25">
      <c r="A264" s="1" t="s">
        <v>3203</v>
      </c>
      <c r="B264" s="1" t="s">
        <v>1988</v>
      </c>
      <c r="C264" s="1" t="s">
        <v>3225</v>
      </c>
      <c r="D264" s="1" t="s">
        <v>2044</v>
      </c>
      <c r="E264" s="1" t="s">
        <v>1991</v>
      </c>
      <c r="F264" s="1" t="s">
        <v>2013</v>
      </c>
      <c r="G264" s="1" t="s">
        <v>22</v>
      </c>
      <c r="H264" s="1" t="s">
        <v>86</v>
      </c>
      <c r="I264" s="1" t="s">
        <v>24</v>
      </c>
      <c r="J264" s="3">
        <v>5.71</v>
      </c>
      <c r="K264" s="1" t="s">
        <v>3349</v>
      </c>
      <c r="L264" s="1" t="s">
        <v>24</v>
      </c>
      <c r="M264" s="1" t="s">
        <v>24</v>
      </c>
      <c r="N264" s="1" t="s">
        <v>24</v>
      </c>
      <c r="O264" s="2">
        <v>39476</v>
      </c>
      <c r="P264" s="2">
        <v>39476</v>
      </c>
      <c r="Q264" s="1" t="s">
        <v>29</v>
      </c>
      <c r="R264" t="s">
        <v>4025</v>
      </c>
      <c r="S264" t="s">
        <v>7190</v>
      </c>
    </row>
    <row r="265" spans="1:19" x14ac:dyDescent="0.25">
      <c r="A265" s="1" t="s">
        <v>17</v>
      </c>
      <c r="B265" s="1" t="s">
        <v>1988</v>
      </c>
      <c r="C265" s="1" t="s">
        <v>2788</v>
      </c>
      <c r="D265" s="1" t="s">
        <v>2044</v>
      </c>
      <c r="E265" s="1" t="s">
        <v>1991</v>
      </c>
      <c r="F265" s="1" t="s">
        <v>2013</v>
      </c>
      <c r="G265" s="1" t="s">
        <v>22</v>
      </c>
      <c r="H265" s="1" t="s">
        <v>86</v>
      </c>
      <c r="I265" s="1" t="s">
        <v>24</v>
      </c>
      <c r="J265" s="3">
        <v>370.5</v>
      </c>
      <c r="K265" s="1" t="s">
        <v>3369</v>
      </c>
      <c r="L265" s="1" t="s">
        <v>24</v>
      </c>
      <c r="M265" s="1" t="s">
        <v>3370</v>
      </c>
      <c r="N265" s="1" t="s">
        <v>3371</v>
      </c>
      <c r="O265" s="2">
        <v>39462</v>
      </c>
      <c r="P265" s="2">
        <v>39464</v>
      </c>
      <c r="Q265" s="1" t="s">
        <v>29</v>
      </c>
      <c r="R265" t="s">
        <v>4025</v>
      </c>
      <c r="S265" t="s">
        <v>7190</v>
      </c>
    </row>
    <row r="266" spans="1:19" x14ac:dyDescent="0.25">
      <c r="A266" s="1" t="s">
        <v>17</v>
      </c>
      <c r="B266" s="1" t="s">
        <v>1988</v>
      </c>
      <c r="C266" s="1" t="s">
        <v>2788</v>
      </c>
      <c r="D266" s="1" t="s">
        <v>2044</v>
      </c>
      <c r="E266" s="1" t="s">
        <v>1991</v>
      </c>
      <c r="F266" s="1" t="s">
        <v>2013</v>
      </c>
      <c r="G266" s="1" t="s">
        <v>22</v>
      </c>
      <c r="H266" s="1" t="s">
        <v>86</v>
      </c>
      <c r="I266" s="1" t="s">
        <v>24</v>
      </c>
      <c r="J266" s="3">
        <v>25.94</v>
      </c>
      <c r="K266" s="1" t="s">
        <v>3369</v>
      </c>
      <c r="L266" s="1" t="s">
        <v>24</v>
      </c>
      <c r="M266" s="1" t="s">
        <v>3370</v>
      </c>
      <c r="N266" s="1" t="s">
        <v>3371</v>
      </c>
      <c r="O266" s="2">
        <v>39462</v>
      </c>
      <c r="P266" s="2">
        <v>39464</v>
      </c>
      <c r="Q266" s="1" t="s">
        <v>29</v>
      </c>
      <c r="R266" t="s">
        <v>4025</v>
      </c>
      <c r="S266" t="s">
        <v>7190</v>
      </c>
    </row>
    <row r="267" spans="1:19" x14ac:dyDescent="0.25">
      <c r="A267" s="1" t="s">
        <v>17</v>
      </c>
      <c r="B267" s="1" t="s">
        <v>1988</v>
      </c>
      <c r="C267" s="1" t="s">
        <v>2411</v>
      </c>
      <c r="D267" s="1" t="s">
        <v>2044</v>
      </c>
      <c r="E267" s="1" t="s">
        <v>1991</v>
      </c>
      <c r="F267" s="1" t="s">
        <v>2013</v>
      </c>
      <c r="G267" s="1" t="s">
        <v>22</v>
      </c>
      <c r="H267" s="1" t="s">
        <v>86</v>
      </c>
      <c r="I267" s="1" t="s">
        <v>24</v>
      </c>
      <c r="J267" s="3">
        <v>205</v>
      </c>
      <c r="K267" s="1" t="s">
        <v>2289</v>
      </c>
      <c r="L267" s="1" t="s">
        <v>24</v>
      </c>
      <c r="M267" s="1" t="s">
        <v>3372</v>
      </c>
      <c r="N267" s="1" t="s">
        <v>3373</v>
      </c>
      <c r="O267" s="2">
        <v>39455</v>
      </c>
      <c r="P267" s="2">
        <v>39456</v>
      </c>
      <c r="Q267" s="1" t="s">
        <v>29</v>
      </c>
      <c r="R267" t="s">
        <v>4025</v>
      </c>
      <c r="S267" t="s">
        <v>7190</v>
      </c>
    </row>
    <row r="268" spans="1:19" x14ac:dyDescent="0.25">
      <c r="A268" s="1" t="s">
        <v>17</v>
      </c>
      <c r="B268" s="1" t="s">
        <v>1988</v>
      </c>
      <c r="C268" s="1" t="s">
        <v>2301</v>
      </c>
      <c r="D268" s="1" t="s">
        <v>2073</v>
      </c>
      <c r="E268" s="1" t="s">
        <v>2029</v>
      </c>
      <c r="F268" s="1" t="s">
        <v>2013</v>
      </c>
      <c r="G268" s="1" t="s">
        <v>22</v>
      </c>
      <c r="H268" s="1" t="s">
        <v>228</v>
      </c>
      <c r="I268" s="1" t="s">
        <v>24</v>
      </c>
      <c r="J268" s="3">
        <v>176</v>
      </c>
      <c r="K268" s="1" t="s">
        <v>84</v>
      </c>
      <c r="L268" s="1" t="s">
        <v>24</v>
      </c>
      <c r="M268" s="1" t="s">
        <v>3381</v>
      </c>
      <c r="N268" s="1" t="s">
        <v>3382</v>
      </c>
      <c r="O268" s="2">
        <v>39546</v>
      </c>
      <c r="P268" s="2">
        <v>39546</v>
      </c>
      <c r="Q268" s="1" t="s">
        <v>29</v>
      </c>
      <c r="R268" t="s">
        <v>4025</v>
      </c>
      <c r="S268" t="s">
        <v>7190</v>
      </c>
    </row>
    <row r="269" spans="1:19" x14ac:dyDescent="0.25">
      <c r="A269" s="1" t="s">
        <v>1571</v>
      </c>
      <c r="B269" s="1" t="s">
        <v>49</v>
      </c>
      <c r="C269" s="1" t="s">
        <v>2223</v>
      </c>
      <c r="D269" s="1" t="s">
        <v>2044</v>
      </c>
      <c r="E269" s="1" t="s">
        <v>1991</v>
      </c>
      <c r="F269" s="1" t="s">
        <v>2013</v>
      </c>
      <c r="G269" s="1" t="s">
        <v>22</v>
      </c>
      <c r="H269" s="1" t="s">
        <v>86</v>
      </c>
      <c r="I269" s="1" t="s">
        <v>24</v>
      </c>
      <c r="J269" s="3">
        <v>1.52</v>
      </c>
      <c r="K269" s="1" t="s">
        <v>2561</v>
      </c>
      <c r="L269" s="1" t="s">
        <v>24</v>
      </c>
      <c r="M269" s="1" t="s">
        <v>24</v>
      </c>
      <c r="N269" s="1" t="s">
        <v>2223</v>
      </c>
      <c r="O269" s="2">
        <v>39691</v>
      </c>
      <c r="P269" s="2">
        <v>39695</v>
      </c>
      <c r="Q269" s="1" t="s">
        <v>29</v>
      </c>
      <c r="R269" t="s">
        <v>4025</v>
      </c>
      <c r="S269" t="s">
        <v>7190</v>
      </c>
    </row>
    <row r="270" spans="1:19" x14ac:dyDescent="0.25">
      <c r="A270" s="1" t="s">
        <v>17</v>
      </c>
      <c r="B270" s="1" t="s">
        <v>1988</v>
      </c>
      <c r="C270" s="1" t="s">
        <v>2202</v>
      </c>
      <c r="D270" s="1" t="s">
        <v>2121</v>
      </c>
      <c r="E270" s="1" t="s">
        <v>1991</v>
      </c>
      <c r="F270" s="1" t="s">
        <v>2013</v>
      </c>
      <c r="G270" s="1" t="s">
        <v>22</v>
      </c>
      <c r="H270" s="1" t="s">
        <v>23</v>
      </c>
      <c r="I270" s="1" t="s">
        <v>24</v>
      </c>
      <c r="J270" s="3">
        <v>2165.48</v>
      </c>
      <c r="K270" s="1" t="s">
        <v>3387</v>
      </c>
      <c r="L270" s="1" t="s">
        <v>2642</v>
      </c>
      <c r="M270" s="1" t="s">
        <v>3388</v>
      </c>
      <c r="N270" s="1" t="s">
        <v>3389</v>
      </c>
      <c r="O270" s="2">
        <v>39714</v>
      </c>
      <c r="P270" s="2">
        <v>39714</v>
      </c>
      <c r="Q270" s="1" t="s">
        <v>29</v>
      </c>
      <c r="R270" t="s">
        <v>4025</v>
      </c>
      <c r="S270" t="s">
        <v>7190</v>
      </c>
    </row>
    <row r="271" spans="1:19" x14ac:dyDescent="0.25">
      <c r="A271" s="1" t="s">
        <v>17</v>
      </c>
      <c r="B271" s="1" t="s">
        <v>1988</v>
      </c>
      <c r="C271" s="1" t="s">
        <v>2425</v>
      </c>
      <c r="D271" s="1" t="s">
        <v>2012</v>
      </c>
      <c r="E271" s="1" t="s">
        <v>1991</v>
      </c>
      <c r="F271" s="1" t="s">
        <v>2013</v>
      </c>
      <c r="G271" s="1" t="s">
        <v>22</v>
      </c>
      <c r="H271" s="1" t="s">
        <v>228</v>
      </c>
      <c r="I271" s="1" t="s">
        <v>24</v>
      </c>
      <c r="J271" s="3">
        <v>75</v>
      </c>
      <c r="K271" s="1" t="s">
        <v>2036</v>
      </c>
      <c r="L271" s="1" t="s">
        <v>84</v>
      </c>
      <c r="M271" s="1" t="s">
        <v>2430</v>
      </c>
      <c r="N271" s="1" t="s">
        <v>2431</v>
      </c>
      <c r="O271" s="2">
        <v>39599</v>
      </c>
      <c r="P271" s="2">
        <v>39601</v>
      </c>
      <c r="Q271" s="1" t="s">
        <v>29</v>
      </c>
      <c r="R271" t="s">
        <v>4025</v>
      </c>
      <c r="S271" t="s">
        <v>7190</v>
      </c>
    </row>
    <row r="272" spans="1:19" x14ac:dyDescent="0.25">
      <c r="A272" s="1" t="s">
        <v>17</v>
      </c>
      <c r="B272" s="1" t="s">
        <v>1988</v>
      </c>
      <c r="C272" s="1" t="s">
        <v>2926</v>
      </c>
      <c r="D272" s="1" t="s">
        <v>2044</v>
      </c>
      <c r="E272" s="1" t="s">
        <v>1991</v>
      </c>
      <c r="F272" s="1" t="s">
        <v>2013</v>
      </c>
      <c r="G272" s="1" t="s">
        <v>22</v>
      </c>
      <c r="H272" s="1" t="s">
        <v>86</v>
      </c>
      <c r="I272" s="1" t="s">
        <v>24</v>
      </c>
      <c r="J272" s="3">
        <v>69.45</v>
      </c>
      <c r="K272" s="1" t="s">
        <v>3166</v>
      </c>
      <c r="L272" s="1" t="s">
        <v>24</v>
      </c>
      <c r="M272" s="1" t="s">
        <v>3397</v>
      </c>
      <c r="N272" s="1" t="s">
        <v>3398</v>
      </c>
      <c r="O272" s="2">
        <v>39552</v>
      </c>
      <c r="P272" s="2">
        <v>39552</v>
      </c>
      <c r="Q272" s="1" t="s">
        <v>29</v>
      </c>
      <c r="R272" t="s">
        <v>4025</v>
      </c>
      <c r="S272" t="s">
        <v>7190</v>
      </c>
    </row>
    <row r="273" spans="1:19" x14ac:dyDescent="0.25">
      <c r="A273" s="1" t="s">
        <v>1571</v>
      </c>
      <c r="B273" s="1" t="s">
        <v>49</v>
      </c>
      <c r="C273" s="1" t="s">
        <v>2409</v>
      </c>
      <c r="D273" s="1" t="s">
        <v>2044</v>
      </c>
      <c r="E273" s="1" t="s">
        <v>1991</v>
      </c>
      <c r="F273" s="1" t="s">
        <v>2013</v>
      </c>
      <c r="G273" s="1" t="s">
        <v>22</v>
      </c>
      <c r="H273" s="1" t="s">
        <v>86</v>
      </c>
      <c r="I273" s="1" t="s">
        <v>24</v>
      </c>
      <c r="J273" s="3">
        <v>15.16</v>
      </c>
      <c r="K273" s="1" t="s">
        <v>3399</v>
      </c>
      <c r="L273" s="1" t="s">
        <v>24</v>
      </c>
      <c r="M273" s="1" t="s">
        <v>24</v>
      </c>
      <c r="N273" s="1" t="s">
        <v>2409</v>
      </c>
      <c r="O273" s="2">
        <v>39782</v>
      </c>
      <c r="P273" s="2">
        <v>39784</v>
      </c>
      <c r="Q273" s="1" t="s">
        <v>29</v>
      </c>
      <c r="R273" t="s">
        <v>4025</v>
      </c>
      <c r="S273" t="s">
        <v>7190</v>
      </c>
    </row>
    <row r="274" spans="1:19" x14ac:dyDescent="0.25">
      <c r="A274" s="1" t="s">
        <v>1571</v>
      </c>
      <c r="B274" s="1" t="s">
        <v>49</v>
      </c>
      <c r="C274" s="1" t="s">
        <v>2410</v>
      </c>
      <c r="D274" s="1" t="s">
        <v>2183</v>
      </c>
      <c r="E274" s="1" t="s">
        <v>1991</v>
      </c>
      <c r="F274" s="1" t="s">
        <v>2013</v>
      </c>
      <c r="G274" s="1" t="s">
        <v>22</v>
      </c>
      <c r="H274" s="1" t="s">
        <v>103</v>
      </c>
      <c r="I274" s="1" t="s">
        <v>24</v>
      </c>
      <c r="J274" s="3">
        <v>11.51</v>
      </c>
      <c r="K274" s="1" t="s">
        <v>3402</v>
      </c>
      <c r="L274" s="1" t="s">
        <v>24</v>
      </c>
      <c r="M274" s="1" t="s">
        <v>24</v>
      </c>
      <c r="N274" s="1" t="s">
        <v>2410</v>
      </c>
      <c r="O274" s="2">
        <v>39813</v>
      </c>
      <c r="P274" s="2">
        <v>39819</v>
      </c>
      <c r="Q274" s="1" t="s">
        <v>29</v>
      </c>
      <c r="R274" t="s">
        <v>4025</v>
      </c>
      <c r="S274" t="s">
        <v>7190</v>
      </c>
    </row>
    <row r="275" spans="1:19" x14ac:dyDescent="0.25">
      <c r="A275" s="1" t="s">
        <v>17</v>
      </c>
      <c r="B275" s="1" t="s">
        <v>1988</v>
      </c>
      <c r="C275" s="1" t="s">
        <v>3178</v>
      </c>
      <c r="D275" s="1" t="s">
        <v>2012</v>
      </c>
      <c r="E275" s="1" t="s">
        <v>1991</v>
      </c>
      <c r="F275" s="1" t="s">
        <v>2013</v>
      </c>
      <c r="G275" s="1" t="s">
        <v>22</v>
      </c>
      <c r="H275" s="1" t="s">
        <v>228</v>
      </c>
      <c r="I275" s="1" t="s">
        <v>24</v>
      </c>
      <c r="J275" s="3">
        <v>1508</v>
      </c>
      <c r="K275" s="1" t="s">
        <v>84</v>
      </c>
      <c r="L275" s="1" t="s">
        <v>24</v>
      </c>
      <c r="M275" s="1" t="s">
        <v>3410</v>
      </c>
      <c r="N275" s="1" t="s">
        <v>3411</v>
      </c>
      <c r="O275" s="2">
        <v>39548</v>
      </c>
      <c r="P275" s="2">
        <v>39548</v>
      </c>
      <c r="Q275" s="1" t="s">
        <v>29</v>
      </c>
      <c r="R275" t="s">
        <v>4025</v>
      </c>
      <c r="S275" t="s">
        <v>7190</v>
      </c>
    </row>
    <row r="276" spans="1:19" x14ac:dyDescent="0.25">
      <c r="A276" s="1" t="s">
        <v>1571</v>
      </c>
      <c r="B276" s="1" t="s">
        <v>49</v>
      </c>
      <c r="C276" s="1" t="s">
        <v>2223</v>
      </c>
      <c r="D276" s="1" t="s">
        <v>2044</v>
      </c>
      <c r="E276" s="1" t="s">
        <v>1991</v>
      </c>
      <c r="F276" s="1" t="s">
        <v>2013</v>
      </c>
      <c r="G276" s="1" t="s">
        <v>22</v>
      </c>
      <c r="H276" s="1" t="s">
        <v>86</v>
      </c>
      <c r="I276" s="1" t="s">
        <v>24</v>
      </c>
      <c r="J276" s="3">
        <v>1581.4</v>
      </c>
      <c r="K276" s="1" t="s">
        <v>2804</v>
      </c>
      <c r="L276" s="1" t="s">
        <v>24</v>
      </c>
      <c r="M276" s="1" t="s">
        <v>24</v>
      </c>
      <c r="N276" s="1" t="s">
        <v>2223</v>
      </c>
      <c r="O276" s="2">
        <v>39691</v>
      </c>
      <c r="P276" s="2">
        <v>39695</v>
      </c>
      <c r="Q276" s="1" t="s">
        <v>29</v>
      </c>
      <c r="R276" t="s">
        <v>4025</v>
      </c>
      <c r="S276" t="s">
        <v>7190</v>
      </c>
    </row>
    <row r="277" spans="1:19" x14ac:dyDescent="0.25">
      <c r="A277" s="1" t="s">
        <v>1571</v>
      </c>
      <c r="B277" s="1" t="s">
        <v>49</v>
      </c>
      <c r="C277" s="1" t="s">
        <v>2223</v>
      </c>
      <c r="D277" s="1" t="s">
        <v>2044</v>
      </c>
      <c r="E277" s="1" t="s">
        <v>1991</v>
      </c>
      <c r="F277" s="1" t="s">
        <v>2013</v>
      </c>
      <c r="G277" s="1" t="s">
        <v>22</v>
      </c>
      <c r="H277" s="1" t="s">
        <v>86</v>
      </c>
      <c r="I277" s="1" t="s">
        <v>24</v>
      </c>
      <c r="J277" s="3">
        <v>237.21</v>
      </c>
      <c r="K277" s="1" t="s">
        <v>2804</v>
      </c>
      <c r="L277" s="1" t="s">
        <v>24</v>
      </c>
      <c r="M277" s="1" t="s">
        <v>24</v>
      </c>
      <c r="N277" s="1" t="s">
        <v>2223</v>
      </c>
      <c r="O277" s="2">
        <v>39691</v>
      </c>
      <c r="P277" s="2">
        <v>39695</v>
      </c>
      <c r="Q277" s="1" t="s">
        <v>29</v>
      </c>
      <c r="R277" t="s">
        <v>4025</v>
      </c>
      <c r="S277" t="s">
        <v>7190</v>
      </c>
    </row>
    <row r="278" spans="1:19" x14ac:dyDescent="0.25">
      <c r="A278" s="1" t="s">
        <v>1571</v>
      </c>
      <c r="B278" s="1" t="s">
        <v>49</v>
      </c>
      <c r="C278" s="1" t="s">
        <v>2223</v>
      </c>
      <c r="D278" s="1" t="s">
        <v>2044</v>
      </c>
      <c r="E278" s="1" t="s">
        <v>1991</v>
      </c>
      <c r="F278" s="1" t="s">
        <v>2013</v>
      </c>
      <c r="G278" s="1" t="s">
        <v>22</v>
      </c>
      <c r="H278" s="1" t="s">
        <v>86</v>
      </c>
      <c r="I278" s="1" t="s">
        <v>24</v>
      </c>
      <c r="J278" s="3">
        <v>5851.18</v>
      </c>
      <c r="K278" s="1" t="s">
        <v>2804</v>
      </c>
      <c r="L278" s="1" t="s">
        <v>24</v>
      </c>
      <c r="M278" s="1" t="s">
        <v>24</v>
      </c>
      <c r="N278" s="1" t="s">
        <v>2223</v>
      </c>
      <c r="O278" s="2">
        <v>39691</v>
      </c>
      <c r="P278" s="2">
        <v>39695</v>
      </c>
      <c r="Q278" s="1" t="s">
        <v>29</v>
      </c>
      <c r="R278" t="s">
        <v>4025</v>
      </c>
      <c r="S278" t="s">
        <v>7190</v>
      </c>
    </row>
    <row r="279" spans="1:19" x14ac:dyDescent="0.25">
      <c r="A279" s="1" t="s">
        <v>1571</v>
      </c>
      <c r="B279" s="1" t="s">
        <v>49</v>
      </c>
      <c r="C279" s="1" t="s">
        <v>2294</v>
      </c>
      <c r="D279" s="1" t="s">
        <v>2044</v>
      </c>
      <c r="E279" s="1" t="s">
        <v>1991</v>
      </c>
      <c r="F279" s="1" t="s">
        <v>2013</v>
      </c>
      <c r="G279" s="1" t="s">
        <v>22</v>
      </c>
      <c r="H279" s="1" t="s">
        <v>86</v>
      </c>
      <c r="I279" s="1" t="s">
        <v>24</v>
      </c>
      <c r="J279" s="3">
        <v>44.83</v>
      </c>
      <c r="K279" s="1" t="s">
        <v>2976</v>
      </c>
      <c r="L279" s="1" t="s">
        <v>24</v>
      </c>
      <c r="M279" s="1" t="s">
        <v>24</v>
      </c>
      <c r="N279" s="1" t="s">
        <v>2294</v>
      </c>
      <c r="O279" s="2">
        <v>39752</v>
      </c>
      <c r="P279" s="2">
        <v>39756</v>
      </c>
      <c r="Q279" s="1" t="s">
        <v>29</v>
      </c>
      <c r="R279" t="s">
        <v>4025</v>
      </c>
      <c r="S279" t="s">
        <v>7190</v>
      </c>
    </row>
    <row r="280" spans="1:19" x14ac:dyDescent="0.25">
      <c r="A280" s="1" t="s">
        <v>17</v>
      </c>
      <c r="B280" s="1" t="s">
        <v>1988</v>
      </c>
      <c r="C280" s="1" t="s">
        <v>2126</v>
      </c>
      <c r="D280" s="1" t="s">
        <v>2044</v>
      </c>
      <c r="E280" s="1" t="s">
        <v>1991</v>
      </c>
      <c r="F280" s="1" t="s">
        <v>2013</v>
      </c>
      <c r="G280" s="1" t="s">
        <v>22</v>
      </c>
      <c r="H280" s="1" t="s">
        <v>86</v>
      </c>
      <c r="I280" s="1" t="s">
        <v>24</v>
      </c>
      <c r="J280" s="3">
        <v>18.11</v>
      </c>
      <c r="K280" s="1" t="s">
        <v>3420</v>
      </c>
      <c r="L280" s="1" t="s">
        <v>3421</v>
      </c>
      <c r="M280" s="1" t="s">
        <v>3422</v>
      </c>
      <c r="N280" s="1" t="s">
        <v>3423</v>
      </c>
      <c r="O280" s="2">
        <v>39678</v>
      </c>
      <c r="P280" s="2">
        <v>39679</v>
      </c>
      <c r="Q280" s="1" t="s">
        <v>29</v>
      </c>
      <c r="R280" t="s">
        <v>4025</v>
      </c>
      <c r="S280" t="s">
        <v>7190</v>
      </c>
    </row>
    <row r="281" spans="1:19" x14ac:dyDescent="0.25">
      <c r="A281" s="1" t="s">
        <v>17</v>
      </c>
      <c r="B281" s="1" t="s">
        <v>1988</v>
      </c>
      <c r="C281" s="1" t="s">
        <v>2416</v>
      </c>
      <c r="D281" s="1" t="s">
        <v>2121</v>
      </c>
      <c r="E281" s="1" t="s">
        <v>1991</v>
      </c>
      <c r="F281" s="1" t="s">
        <v>2013</v>
      </c>
      <c r="G281" s="1" t="s">
        <v>22</v>
      </c>
      <c r="H281" s="1" t="s">
        <v>23</v>
      </c>
      <c r="I281" s="1" t="s">
        <v>24</v>
      </c>
      <c r="J281" s="3">
        <v>1350</v>
      </c>
      <c r="K281" s="1" t="s">
        <v>3427</v>
      </c>
      <c r="L281" s="1" t="s">
        <v>2024</v>
      </c>
      <c r="M281" s="1" t="s">
        <v>2418</v>
      </c>
      <c r="N281" s="1" t="s">
        <v>2419</v>
      </c>
      <c r="O281" s="2">
        <v>39785</v>
      </c>
      <c r="P281" s="2">
        <v>39785</v>
      </c>
      <c r="Q281" s="1" t="s">
        <v>29</v>
      </c>
      <c r="R281" t="s">
        <v>4025</v>
      </c>
      <c r="S281" t="s">
        <v>7190</v>
      </c>
    </row>
    <row r="282" spans="1:19" x14ac:dyDescent="0.25">
      <c r="A282" s="1" t="s">
        <v>2666</v>
      </c>
      <c r="B282" s="1" t="s">
        <v>1988</v>
      </c>
      <c r="C282" s="1" t="s">
        <v>3436</v>
      </c>
      <c r="D282" s="1" t="s">
        <v>2012</v>
      </c>
      <c r="E282" s="1" t="s">
        <v>1991</v>
      </c>
      <c r="F282" s="1" t="s">
        <v>2013</v>
      </c>
      <c r="G282" s="1" t="s">
        <v>22</v>
      </c>
      <c r="H282" s="1" t="s">
        <v>228</v>
      </c>
      <c r="I282" s="1" t="s">
        <v>24</v>
      </c>
      <c r="J282" s="3">
        <v>2292</v>
      </c>
      <c r="K282" s="1" t="s">
        <v>3437</v>
      </c>
      <c r="L282" s="1" t="s">
        <v>24</v>
      </c>
      <c r="M282" s="1" t="s">
        <v>24</v>
      </c>
      <c r="N282" s="1" t="s">
        <v>3436</v>
      </c>
      <c r="O282" s="2">
        <v>39538</v>
      </c>
      <c r="P282" s="2">
        <v>39545</v>
      </c>
      <c r="Q282" s="1" t="s">
        <v>29</v>
      </c>
      <c r="R282" t="s">
        <v>4025</v>
      </c>
      <c r="S282" t="s">
        <v>7190</v>
      </c>
    </row>
    <row r="283" spans="1:19" x14ac:dyDescent="0.25">
      <c r="A283" s="1" t="s">
        <v>2666</v>
      </c>
      <c r="B283" s="1" t="s">
        <v>1988</v>
      </c>
      <c r="C283" s="1" t="s">
        <v>3438</v>
      </c>
      <c r="D283" s="1" t="s">
        <v>2012</v>
      </c>
      <c r="E283" s="1" t="s">
        <v>1991</v>
      </c>
      <c r="F283" s="1" t="s">
        <v>2013</v>
      </c>
      <c r="G283" s="1" t="s">
        <v>22</v>
      </c>
      <c r="H283" s="1" t="s">
        <v>228</v>
      </c>
      <c r="I283" s="1" t="s">
        <v>24</v>
      </c>
      <c r="J283" s="3">
        <v>-2292</v>
      </c>
      <c r="K283" s="1" t="s">
        <v>3437</v>
      </c>
      <c r="L283" s="1" t="s">
        <v>24</v>
      </c>
      <c r="M283" s="1" t="s">
        <v>24</v>
      </c>
      <c r="N283" s="1" t="s">
        <v>3436</v>
      </c>
      <c r="O283" s="2">
        <v>39568</v>
      </c>
      <c r="P283" s="2">
        <v>39545</v>
      </c>
      <c r="Q283" s="1" t="s">
        <v>29</v>
      </c>
      <c r="R283" t="s">
        <v>4025</v>
      </c>
      <c r="S283" t="s">
        <v>7190</v>
      </c>
    </row>
    <row r="284" spans="1:19" x14ac:dyDescent="0.25">
      <c r="A284" s="1" t="s">
        <v>1571</v>
      </c>
      <c r="B284" s="1" t="s">
        <v>49</v>
      </c>
      <c r="C284" s="1" t="s">
        <v>2410</v>
      </c>
      <c r="D284" s="1" t="s">
        <v>2183</v>
      </c>
      <c r="E284" s="1" t="s">
        <v>1991</v>
      </c>
      <c r="F284" s="1" t="s">
        <v>2013</v>
      </c>
      <c r="G284" s="1" t="s">
        <v>22</v>
      </c>
      <c r="H284" s="1" t="s">
        <v>103</v>
      </c>
      <c r="I284" s="1" t="s">
        <v>24</v>
      </c>
      <c r="J284" s="3">
        <v>15.12</v>
      </c>
      <c r="K284" s="1" t="s">
        <v>3439</v>
      </c>
      <c r="L284" s="1" t="s">
        <v>24</v>
      </c>
      <c r="M284" s="1" t="s">
        <v>24</v>
      </c>
      <c r="N284" s="1" t="s">
        <v>2410</v>
      </c>
      <c r="O284" s="2">
        <v>39813</v>
      </c>
      <c r="P284" s="2">
        <v>39819</v>
      </c>
      <c r="Q284" s="1" t="s">
        <v>29</v>
      </c>
      <c r="R284" t="s">
        <v>4025</v>
      </c>
      <c r="S284" t="s">
        <v>7190</v>
      </c>
    </row>
    <row r="285" spans="1:19" x14ac:dyDescent="0.25">
      <c r="A285" s="1" t="s">
        <v>17</v>
      </c>
      <c r="B285" s="1" t="s">
        <v>1988</v>
      </c>
      <c r="C285" s="1" t="s">
        <v>3447</v>
      </c>
      <c r="D285" s="1" t="s">
        <v>2044</v>
      </c>
      <c r="E285" s="1" t="s">
        <v>1991</v>
      </c>
      <c r="F285" s="1" t="s">
        <v>2013</v>
      </c>
      <c r="G285" s="1" t="s">
        <v>22</v>
      </c>
      <c r="H285" s="1" t="s">
        <v>86</v>
      </c>
      <c r="I285" s="1" t="s">
        <v>24</v>
      </c>
      <c r="J285" s="3">
        <v>253.1</v>
      </c>
      <c r="K285" s="1" t="s">
        <v>3448</v>
      </c>
      <c r="L285" s="1" t="s">
        <v>24</v>
      </c>
      <c r="M285" s="1" t="s">
        <v>3449</v>
      </c>
      <c r="N285" s="1" t="s">
        <v>3450</v>
      </c>
      <c r="O285" s="2">
        <v>39568</v>
      </c>
      <c r="P285" s="2">
        <v>39570</v>
      </c>
      <c r="Q285" s="1" t="s">
        <v>29</v>
      </c>
      <c r="R285" t="s">
        <v>4025</v>
      </c>
      <c r="S285" t="s">
        <v>7190</v>
      </c>
    </row>
    <row r="286" spans="1:19" x14ac:dyDescent="0.25">
      <c r="A286" s="1" t="s">
        <v>1571</v>
      </c>
      <c r="B286" s="1" t="s">
        <v>49</v>
      </c>
      <c r="C286" s="1" t="s">
        <v>2550</v>
      </c>
      <c r="D286" s="1" t="s">
        <v>2044</v>
      </c>
      <c r="E286" s="1" t="s">
        <v>1991</v>
      </c>
      <c r="F286" s="1" t="s">
        <v>2013</v>
      </c>
      <c r="G286" s="1" t="s">
        <v>22</v>
      </c>
      <c r="H286" s="1" t="s">
        <v>86</v>
      </c>
      <c r="I286" s="1" t="s">
        <v>24</v>
      </c>
      <c r="J286" s="3">
        <v>190.38</v>
      </c>
      <c r="K286" s="1" t="s">
        <v>2522</v>
      </c>
      <c r="L286" s="1" t="s">
        <v>24</v>
      </c>
      <c r="M286" s="1" t="s">
        <v>24</v>
      </c>
      <c r="N286" s="1" t="s">
        <v>2550</v>
      </c>
      <c r="O286" s="2">
        <v>39721</v>
      </c>
      <c r="P286" s="2">
        <v>39727</v>
      </c>
      <c r="Q286" s="1" t="s">
        <v>29</v>
      </c>
      <c r="R286" t="s">
        <v>4025</v>
      </c>
      <c r="S286" t="s">
        <v>7190</v>
      </c>
    </row>
    <row r="287" spans="1:19" x14ac:dyDescent="0.25">
      <c r="A287" s="1" t="s">
        <v>1571</v>
      </c>
      <c r="B287" s="1" t="s">
        <v>49</v>
      </c>
      <c r="C287" s="1" t="s">
        <v>2550</v>
      </c>
      <c r="D287" s="1" t="s">
        <v>2044</v>
      </c>
      <c r="E287" s="1" t="s">
        <v>1991</v>
      </c>
      <c r="F287" s="1" t="s">
        <v>2013</v>
      </c>
      <c r="G287" s="1" t="s">
        <v>22</v>
      </c>
      <c r="H287" s="1" t="s">
        <v>86</v>
      </c>
      <c r="I287" s="1" t="s">
        <v>24</v>
      </c>
      <c r="J287" s="3">
        <v>95.19</v>
      </c>
      <c r="K287" s="1" t="s">
        <v>2522</v>
      </c>
      <c r="L287" s="1" t="s">
        <v>24</v>
      </c>
      <c r="M287" s="1" t="s">
        <v>24</v>
      </c>
      <c r="N287" s="1" t="s">
        <v>2550</v>
      </c>
      <c r="O287" s="2">
        <v>39721</v>
      </c>
      <c r="P287" s="2">
        <v>39727</v>
      </c>
      <c r="Q287" s="1" t="s">
        <v>29</v>
      </c>
      <c r="R287" t="s">
        <v>4025</v>
      </c>
      <c r="S287" t="s">
        <v>7190</v>
      </c>
    </row>
    <row r="288" spans="1:19" x14ac:dyDescent="0.25">
      <c r="A288" s="1" t="s">
        <v>17</v>
      </c>
      <c r="B288" s="1" t="s">
        <v>1988</v>
      </c>
      <c r="C288" s="1" t="s">
        <v>2155</v>
      </c>
      <c r="D288" s="1" t="s">
        <v>2012</v>
      </c>
      <c r="E288" s="1" t="s">
        <v>1991</v>
      </c>
      <c r="F288" s="1" t="s">
        <v>2013</v>
      </c>
      <c r="G288" s="1" t="s">
        <v>22</v>
      </c>
      <c r="H288" s="1" t="s">
        <v>228</v>
      </c>
      <c r="I288" s="1" t="s">
        <v>24</v>
      </c>
      <c r="J288" s="3">
        <v>5885</v>
      </c>
      <c r="K288" s="1" t="s">
        <v>3459</v>
      </c>
      <c r="L288" s="1" t="s">
        <v>84</v>
      </c>
      <c r="M288" s="1" t="s">
        <v>3460</v>
      </c>
      <c r="N288" s="1" t="s">
        <v>3461</v>
      </c>
      <c r="O288" s="2">
        <v>39687</v>
      </c>
      <c r="P288" s="2">
        <v>39687</v>
      </c>
      <c r="Q288" s="1" t="s">
        <v>29</v>
      </c>
      <c r="R288" t="s">
        <v>4025</v>
      </c>
      <c r="S288" t="s">
        <v>7190</v>
      </c>
    </row>
    <row r="289" spans="1:19" x14ac:dyDescent="0.25">
      <c r="A289" s="1" t="s">
        <v>17</v>
      </c>
      <c r="B289" s="1" t="s">
        <v>1988</v>
      </c>
      <c r="C289" s="1" t="s">
        <v>2017</v>
      </c>
      <c r="D289" s="1" t="s">
        <v>2012</v>
      </c>
      <c r="E289" s="1" t="s">
        <v>1991</v>
      </c>
      <c r="F289" s="1" t="s">
        <v>2013</v>
      </c>
      <c r="G289" s="1" t="s">
        <v>22</v>
      </c>
      <c r="H289" s="1" t="s">
        <v>228</v>
      </c>
      <c r="I289" s="1" t="s">
        <v>24</v>
      </c>
      <c r="J289" s="3">
        <v>25</v>
      </c>
      <c r="K289" s="1" t="s">
        <v>3462</v>
      </c>
      <c r="L289" s="1" t="s">
        <v>84</v>
      </c>
      <c r="M289" s="1" t="s">
        <v>2019</v>
      </c>
      <c r="N289" s="1" t="s">
        <v>2020</v>
      </c>
      <c r="O289" s="2">
        <v>39752</v>
      </c>
      <c r="P289" s="2">
        <v>39755</v>
      </c>
      <c r="Q289" s="1" t="s">
        <v>29</v>
      </c>
      <c r="R289" t="s">
        <v>4025</v>
      </c>
      <c r="S289" t="s">
        <v>7190</v>
      </c>
    </row>
    <row r="290" spans="1:19" x14ac:dyDescent="0.25">
      <c r="A290" s="1" t="s">
        <v>17</v>
      </c>
      <c r="B290" s="1" t="s">
        <v>1988</v>
      </c>
      <c r="C290" s="1" t="s">
        <v>2043</v>
      </c>
      <c r="D290" s="1" t="s">
        <v>2012</v>
      </c>
      <c r="E290" s="1" t="s">
        <v>1991</v>
      </c>
      <c r="F290" s="1" t="s">
        <v>2013</v>
      </c>
      <c r="G290" s="1" t="s">
        <v>22</v>
      </c>
      <c r="H290" s="1" t="s">
        <v>228</v>
      </c>
      <c r="I290" s="1" t="s">
        <v>24</v>
      </c>
      <c r="J290" s="3">
        <v>19</v>
      </c>
      <c r="K290" s="1" t="s">
        <v>3464</v>
      </c>
      <c r="L290" s="1" t="s">
        <v>84</v>
      </c>
      <c r="M290" s="1" t="s">
        <v>2638</v>
      </c>
      <c r="N290" s="1" t="s">
        <v>2639</v>
      </c>
      <c r="O290" s="2">
        <v>39679</v>
      </c>
      <c r="P290" s="2">
        <v>39680</v>
      </c>
      <c r="Q290" s="1" t="s">
        <v>29</v>
      </c>
      <c r="R290" t="s">
        <v>4025</v>
      </c>
      <c r="S290" t="s">
        <v>7190</v>
      </c>
    </row>
    <row r="291" spans="1:19" x14ac:dyDescent="0.25">
      <c r="A291" s="1" t="s">
        <v>17</v>
      </c>
      <c r="B291" s="1" t="s">
        <v>1988</v>
      </c>
      <c r="C291" s="1" t="s">
        <v>2043</v>
      </c>
      <c r="D291" s="1" t="s">
        <v>2012</v>
      </c>
      <c r="E291" s="1" t="s">
        <v>1991</v>
      </c>
      <c r="F291" s="1" t="s">
        <v>2013</v>
      </c>
      <c r="G291" s="1" t="s">
        <v>22</v>
      </c>
      <c r="H291" s="1" t="s">
        <v>228</v>
      </c>
      <c r="I291" s="1" t="s">
        <v>24</v>
      </c>
      <c r="J291" s="3">
        <v>247</v>
      </c>
      <c r="K291" s="1" t="s">
        <v>3464</v>
      </c>
      <c r="L291" s="1" t="s">
        <v>84</v>
      </c>
      <c r="M291" s="1" t="s">
        <v>2638</v>
      </c>
      <c r="N291" s="1" t="s">
        <v>2639</v>
      </c>
      <c r="O291" s="2">
        <v>39679</v>
      </c>
      <c r="P291" s="2">
        <v>39680</v>
      </c>
      <c r="Q291" s="1" t="s">
        <v>29</v>
      </c>
      <c r="R291" t="s">
        <v>4025</v>
      </c>
      <c r="S291" t="s">
        <v>7190</v>
      </c>
    </row>
    <row r="292" spans="1:19" x14ac:dyDescent="0.25">
      <c r="A292" s="1" t="s">
        <v>17</v>
      </c>
      <c r="B292" s="1" t="s">
        <v>1988</v>
      </c>
      <c r="C292" s="1" t="s">
        <v>2131</v>
      </c>
      <c r="D292" s="1" t="s">
        <v>2121</v>
      </c>
      <c r="E292" s="1" t="s">
        <v>1991</v>
      </c>
      <c r="F292" s="1" t="s">
        <v>2013</v>
      </c>
      <c r="G292" s="1" t="s">
        <v>22</v>
      </c>
      <c r="H292" s="1" t="s">
        <v>23</v>
      </c>
      <c r="I292" s="1" t="s">
        <v>24</v>
      </c>
      <c r="J292" s="3">
        <v>1415</v>
      </c>
      <c r="K292" s="1" t="s">
        <v>3474</v>
      </c>
      <c r="L292" s="1" t="s">
        <v>2024</v>
      </c>
      <c r="M292" s="1" t="s">
        <v>3475</v>
      </c>
      <c r="N292" s="1" t="s">
        <v>3476</v>
      </c>
      <c r="O292" s="2">
        <v>39785</v>
      </c>
      <c r="P292" s="2">
        <v>39785</v>
      </c>
      <c r="Q292" s="1" t="s">
        <v>29</v>
      </c>
      <c r="R292" t="s">
        <v>4025</v>
      </c>
      <c r="S292" t="s">
        <v>7190</v>
      </c>
    </row>
    <row r="293" spans="1:19" x14ac:dyDescent="0.25">
      <c r="A293" s="1" t="s">
        <v>17</v>
      </c>
      <c r="B293" s="1" t="s">
        <v>1988</v>
      </c>
      <c r="C293" s="1" t="s">
        <v>3484</v>
      </c>
      <c r="D293" s="1" t="s">
        <v>2073</v>
      </c>
      <c r="E293" s="1" t="s">
        <v>2029</v>
      </c>
      <c r="F293" s="1" t="s">
        <v>2013</v>
      </c>
      <c r="G293" s="1" t="s">
        <v>22</v>
      </c>
      <c r="H293" s="1" t="s">
        <v>228</v>
      </c>
      <c r="I293" s="1" t="s">
        <v>24</v>
      </c>
      <c r="J293" s="3">
        <v>758.03</v>
      </c>
      <c r="K293" s="1" t="s">
        <v>3485</v>
      </c>
      <c r="L293" s="1" t="s">
        <v>84</v>
      </c>
      <c r="M293" s="1" t="s">
        <v>3486</v>
      </c>
      <c r="N293" s="1" t="s">
        <v>3487</v>
      </c>
      <c r="O293" s="2">
        <v>39673</v>
      </c>
      <c r="P293" s="2">
        <v>39673</v>
      </c>
      <c r="Q293" s="1" t="s">
        <v>29</v>
      </c>
      <c r="R293" t="s">
        <v>4025</v>
      </c>
      <c r="S293" t="s">
        <v>7190</v>
      </c>
    </row>
    <row r="294" spans="1:19" x14ac:dyDescent="0.25">
      <c r="A294" s="1" t="s">
        <v>17</v>
      </c>
      <c r="B294" s="1" t="s">
        <v>1988</v>
      </c>
      <c r="C294" s="1" t="s">
        <v>2011</v>
      </c>
      <c r="D294" s="1" t="s">
        <v>2012</v>
      </c>
      <c r="E294" s="1" t="s">
        <v>1991</v>
      </c>
      <c r="F294" s="1" t="s">
        <v>2013</v>
      </c>
      <c r="G294" s="1" t="s">
        <v>22</v>
      </c>
      <c r="H294" s="1" t="s">
        <v>228</v>
      </c>
      <c r="I294" s="1" t="s">
        <v>24</v>
      </c>
      <c r="J294" s="3">
        <v>760</v>
      </c>
      <c r="K294" s="1" t="s">
        <v>3489</v>
      </c>
      <c r="L294" s="1" t="s">
        <v>84</v>
      </c>
      <c r="M294" s="1" t="s">
        <v>2015</v>
      </c>
      <c r="N294" s="1" t="s">
        <v>2016</v>
      </c>
      <c r="O294" s="2">
        <v>39743</v>
      </c>
      <c r="P294" s="2">
        <v>39743</v>
      </c>
      <c r="Q294" s="1" t="s">
        <v>29</v>
      </c>
      <c r="R294" t="s">
        <v>4025</v>
      </c>
      <c r="S294" t="s">
        <v>7190</v>
      </c>
    </row>
    <row r="295" spans="1:19" x14ac:dyDescent="0.25">
      <c r="A295" s="1" t="s">
        <v>17</v>
      </c>
      <c r="B295" s="1" t="s">
        <v>1988</v>
      </c>
      <c r="C295" s="1" t="s">
        <v>2131</v>
      </c>
      <c r="D295" s="1" t="s">
        <v>2132</v>
      </c>
      <c r="E295" s="1" t="s">
        <v>1991</v>
      </c>
      <c r="F295" s="1" t="s">
        <v>2013</v>
      </c>
      <c r="G295" s="1" t="s">
        <v>22</v>
      </c>
      <c r="H295" s="1" t="s">
        <v>76</v>
      </c>
      <c r="I295" s="1" t="s">
        <v>24</v>
      </c>
      <c r="J295" s="3">
        <v>1500</v>
      </c>
      <c r="K295" s="1" t="s">
        <v>3490</v>
      </c>
      <c r="L295" s="1" t="s">
        <v>2024</v>
      </c>
      <c r="M295" s="1" t="s">
        <v>3491</v>
      </c>
      <c r="N295" s="1" t="s">
        <v>3492</v>
      </c>
      <c r="O295" s="2">
        <v>39785</v>
      </c>
      <c r="P295" s="2">
        <v>39785</v>
      </c>
      <c r="Q295" s="1" t="s">
        <v>29</v>
      </c>
      <c r="R295" t="s">
        <v>4025</v>
      </c>
      <c r="S295" t="s">
        <v>7190</v>
      </c>
    </row>
    <row r="296" spans="1:19" x14ac:dyDescent="0.25">
      <c r="A296" s="1" t="s">
        <v>17</v>
      </c>
      <c r="B296" s="1" t="s">
        <v>1988</v>
      </c>
      <c r="C296" s="1" t="s">
        <v>3506</v>
      </c>
      <c r="D296" s="1" t="s">
        <v>2121</v>
      </c>
      <c r="E296" s="1" t="s">
        <v>1991</v>
      </c>
      <c r="F296" s="1" t="s">
        <v>2013</v>
      </c>
      <c r="G296" s="1" t="s">
        <v>22</v>
      </c>
      <c r="H296" s="1" t="s">
        <v>23</v>
      </c>
      <c r="I296" s="1" t="s">
        <v>24</v>
      </c>
      <c r="J296" s="3">
        <v>106.34</v>
      </c>
      <c r="K296" s="1" t="s">
        <v>3507</v>
      </c>
      <c r="L296" s="1" t="s">
        <v>3508</v>
      </c>
      <c r="M296" s="1" t="s">
        <v>3509</v>
      </c>
      <c r="N296" s="1" t="s">
        <v>3510</v>
      </c>
      <c r="O296" s="2">
        <v>39671</v>
      </c>
      <c r="P296" s="2">
        <v>39672</v>
      </c>
      <c r="Q296" s="1" t="s">
        <v>29</v>
      </c>
      <c r="R296" t="s">
        <v>4025</v>
      </c>
      <c r="S296" t="s">
        <v>7190</v>
      </c>
    </row>
    <row r="297" spans="1:19" x14ac:dyDescent="0.25">
      <c r="A297" s="1" t="s">
        <v>17</v>
      </c>
      <c r="B297" s="1" t="s">
        <v>1988</v>
      </c>
      <c r="C297" s="1" t="s">
        <v>3506</v>
      </c>
      <c r="D297" s="1" t="s">
        <v>2132</v>
      </c>
      <c r="E297" s="1" t="s">
        <v>1991</v>
      </c>
      <c r="F297" s="1" t="s">
        <v>2013</v>
      </c>
      <c r="G297" s="1" t="s">
        <v>22</v>
      </c>
      <c r="H297" s="1" t="s">
        <v>76</v>
      </c>
      <c r="I297" s="1" t="s">
        <v>24</v>
      </c>
      <c r="J297" s="3">
        <v>106.34</v>
      </c>
      <c r="K297" s="1" t="s">
        <v>3507</v>
      </c>
      <c r="L297" s="1" t="s">
        <v>3508</v>
      </c>
      <c r="M297" s="1" t="s">
        <v>3509</v>
      </c>
      <c r="N297" s="1" t="s">
        <v>3510</v>
      </c>
      <c r="O297" s="2">
        <v>39671</v>
      </c>
      <c r="P297" s="2">
        <v>39672</v>
      </c>
      <c r="Q297" s="1" t="s">
        <v>29</v>
      </c>
      <c r="R297" t="s">
        <v>4025</v>
      </c>
      <c r="S297" t="s">
        <v>7190</v>
      </c>
    </row>
    <row r="298" spans="1:19" x14ac:dyDescent="0.25">
      <c r="A298" s="1" t="s">
        <v>17</v>
      </c>
      <c r="B298" s="1" t="s">
        <v>1988</v>
      </c>
      <c r="C298" s="1" t="s">
        <v>3506</v>
      </c>
      <c r="D298" s="1" t="s">
        <v>2153</v>
      </c>
      <c r="E298" s="1" t="s">
        <v>1991</v>
      </c>
      <c r="F298" s="1" t="s">
        <v>2013</v>
      </c>
      <c r="G298" s="1" t="s">
        <v>22</v>
      </c>
      <c r="H298" s="1" t="s">
        <v>187</v>
      </c>
      <c r="I298" s="1" t="s">
        <v>24</v>
      </c>
      <c r="J298" s="3">
        <v>106.34</v>
      </c>
      <c r="K298" s="1" t="s">
        <v>3507</v>
      </c>
      <c r="L298" s="1" t="s">
        <v>3508</v>
      </c>
      <c r="M298" s="1" t="s">
        <v>3509</v>
      </c>
      <c r="N298" s="1" t="s">
        <v>3510</v>
      </c>
      <c r="O298" s="2">
        <v>39671</v>
      </c>
      <c r="P298" s="2">
        <v>39672</v>
      </c>
      <c r="Q298" s="1" t="s">
        <v>29</v>
      </c>
      <c r="R298" t="s">
        <v>4025</v>
      </c>
      <c r="S298" t="s">
        <v>7190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9"/>
  <sheetViews>
    <sheetView workbookViewId="0">
      <selection sqref="A1:B699"/>
    </sheetView>
  </sheetViews>
  <sheetFormatPr defaultRowHeight="15" x14ac:dyDescent="0.25"/>
  <sheetData>
    <row r="1" spans="1:2" ht="30" x14ac:dyDescent="0.35">
      <c r="A1" s="8" t="s">
        <v>3665</v>
      </c>
      <c r="B1" s="9" t="s">
        <v>10</v>
      </c>
    </row>
    <row r="2" spans="1:2" x14ac:dyDescent="0.25">
      <c r="A2" s="10" t="s">
        <v>972</v>
      </c>
      <c r="B2" s="11" t="s">
        <v>3666</v>
      </c>
    </row>
    <row r="3" spans="1:2" x14ac:dyDescent="0.25">
      <c r="A3" s="10" t="s">
        <v>3667</v>
      </c>
      <c r="B3" t="s">
        <v>3668</v>
      </c>
    </row>
    <row r="4" spans="1:2" x14ac:dyDescent="0.25">
      <c r="A4" s="10" t="s">
        <v>3669</v>
      </c>
      <c r="B4" t="s">
        <v>3670</v>
      </c>
    </row>
    <row r="5" spans="1:2" x14ac:dyDescent="0.25">
      <c r="A5" s="10" t="s">
        <v>3671</v>
      </c>
      <c r="B5" t="s">
        <v>3672</v>
      </c>
    </row>
    <row r="6" spans="1:2" x14ac:dyDescent="0.25">
      <c r="A6" s="10" t="s">
        <v>3673</v>
      </c>
      <c r="B6" t="s">
        <v>3674</v>
      </c>
    </row>
    <row r="7" spans="1:2" x14ac:dyDescent="0.25">
      <c r="A7" s="10" t="s">
        <v>3675</v>
      </c>
      <c r="B7" t="s">
        <v>3676</v>
      </c>
    </row>
    <row r="8" spans="1:2" x14ac:dyDescent="0.25">
      <c r="A8" s="10" t="s">
        <v>3677</v>
      </c>
      <c r="B8" t="s">
        <v>3678</v>
      </c>
    </row>
    <row r="9" spans="1:2" x14ac:dyDescent="0.25">
      <c r="A9" s="10" t="s">
        <v>3679</v>
      </c>
      <c r="B9" t="s">
        <v>3680</v>
      </c>
    </row>
    <row r="10" spans="1:2" x14ac:dyDescent="0.25">
      <c r="A10" s="10" t="s">
        <v>3681</v>
      </c>
      <c r="B10" t="s">
        <v>3682</v>
      </c>
    </row>
    <row r="11" spans="1:2" x14ac:dyDescent="0.25">
      <c r="A11" s="10" t="s">
        <v>3683</v>
      </c>
      <c r="B11" t="s">
        <v>3684</v>
      </c>
    </row>
    <row r="12" spans="1:2" x14ac:dyDescent="0.25">
      <c r="A12" s="10" t="s">
        <v>3685</v>
      </c>
      <c r="B12" t="s">
        <v>3686</v>
      </c>
    </row>
    <row r="13" spans="1:2" x14ac:dyDescent="0.25">
      <c r="A13" s="10" t="s">
        <v>3687</v>
      </c>
      <c r="B13" t="s">
        <v>3688</v>
      </c>
    </row>
    <row r="14" spans="1:2" x14ac:dyDescent="0.25">
      <c r="A14" s="10" t="s">
        <v>3689</v>
      </c>
      <c r="B14" t="s">
        <v>3690</v>
      </c>
    </row>
    <row r="15" spans="1:2" x14ac:dyDescent="0.25">
      <c r="A15" s="10" t="s">
        <v>3691</v>
      </c>
      <c r="B15" t="s">
        <v>3692</v>
      </c>
    </row>
    <row r="16" spans="1:2" x14ac:dyDescent="0.25">
      <c r="A16" s="10" t="s">
        <v>3693</v>
      </c>
      <c r="B16" t="s">
        <v>3694</v>
      </c>
    </row>
    <row r="17" spans="1:2" x14ac:dyDescent="0.25">
      <c r="A17" s="10" t="s">
        <v>3695</v>
      </c>
      <c r="B17" t="s">
        <v>3696</v>
      </c>
    </row>
    <row r="18" spans="1:2" x14ac:dyDescent="0.25">
      <c r="A18" s="10" t="s">
        <v>3697</v>
      </c>
      <c r="B18" t="s">
        <v>3698</v>
      </c>
    </row>
    <row r="19" spans="1:2" x14ac:dyDescent="0.25">
      <c r="A19" s="10" t="s">
        <v>3699</v>
      </c>
      <c r="B19" t="s">
        <v>3700</v>
      </c>
    </row>
    <row r="20" spans="1:2" x14ac:dyDescent="0.25">
      <c r="A20" s="10" t="s">
        <v>3701</v>
      </c>
      <c r="B20" t="s">
        <v>3702</v>
      </c>
    </row>
    <row r="21" spans="1:2" x14ac:dyDescent="0.25">
      <c r="A21" s="12" t="s">
        <v>3703</v>
      </c>
      <c r="B21" s="12" t="s">
        <v>3704</v>
      </c>
    </row>
    <row r="22" spans="1:2" x14ac:dyDescent="0.25">
      <c r="A22" s="12" t="s">
        <v>3705</v>
      </c>
      <c r="B22" s="12" t="s">
        <v>3706</v>
      </c>
    </row>
    <row r="23" spans="1:2" x14ac:dyDescent="0.25">
      <c r="A23" s="12" t="s">
        <v>3707</v>
      </c>
      <c r="B23" s="12" t="s">
        <v>3708</v>
      </c>
    </row>
    <row r="24" spans="1:2" x14ac:dyDescent="0.25">
      <c r="A24" s="12" t="s">
        <v>3709</v>
      </c>
      <c r="B24" s="12" t="s">
        <v>3710</v>
      </c>
    </row>
    <row r="25" spans="1:2" x14ac:dyDescent="0.25">
      <c r="A25" s="12" t="s">
        <v>3711</v>
      </c>
      <c r="B25" s="12" t="s">
        <v>3712</v>
      </c>
    </row>
    <row r="26" spans="1:2" x14ac:dyDescent="0.25">
      <c r="A26" s="12" t="s">
        <v>3713</v>
      </c>
      <c r="B26" s="12" t="s">
        <v>3714</v>
      </c>
    </row>
    <row r="27" spans="1:2" x14ac:dyDescent="0.25">
      <c r="A27" s="10" t="s">
        <v>3715</v>
      </c>
      <c r="B27" s="13" t="s">
        <v>3716</v>
      </c>
    </row>
    <row r="28" spans="1:2" x14ac:dyDescent="0.25">
      <c r="A28" s="10" t="s">
        <v>3717</v>
      </c>
      <c r="B28" s="14" t="s">
        <v>3718</v>
      </c>
    </row>
    <row r="29" spans="1:2" x14ac:dyDescent="0.25">
      <c r="A29" s="10" t="s">
        <v>3719</v>
      </c>
      <c r="B29" s="14" t="s">
        <v>3720</v>
      </c>
    </row>
    <row r="30" spans="1:2" x14ac:dyDescent="0.25">
      <c r="A30" s="10" t="s">
        <v>3721</v>
      </c>
      <c r="B30" s="14" t="s">
        <v>3722</v>
      </c>
    </row>
    <row r="31" spans="1:2" x14ac:dyDescent="0.25">
      <c r="A31" s="10" t="s">
        <v>3723</v>
      </c>
      <c r="B31" s="15" t="s">
        <v>3724</v>
      </c>
    </row>
    <row r="32" spans="1:2" x14ac:dyDescent="0.25">
      <c r="A32" s="10" t="s">
        <v>3725</v>
      </c>
      <c r="B32" s="14" t="s">
        <v>3726</v>
      </c>
    </row>
    <row r="33" spans="1:2" x14ac:dyDescent="0.25">
      <c r="A33" s="10" t="s">
        <v>3727</v>
      </c>
      <c r="B33" s="14" t="s">
        <v>3728</v>
      </c>
    </row>
    <row r="34" spans="1:2" x14ac:dyDescent="0.25">
      <c r="A34" s="10" t="s">
        <v>3729</v>
      </c>
      <c r="B34" s="14" t="s">
        <v>3730</v>
      </c>
    </row>
    <row r="35" spans="1:2" x14ac:dyDescent="0.25">
      <c r="A35" s="10" t="s">
        <v>3731</v>
      </c>
      <c r="B35" s="14" t="s">
        <v>3732</v>
      </c>
    </row>
    <row r="36" spans="1:2" x14ac:dyDescent="0.25">
      <c r="A36" s="16" t="s">
        <v>3733</v>
      </c>
      <c r="B36" s="15" t="s">
        <v>3734</v>
      </c>
    </row>
    <row r="37" spans="1:2" x14ac:dyDescent="0.25">
      <c r="A37" s="10" t="s">
        <v>3735</v>
      </c>
      <c r="B37" s="14" t="s">
        <v>3736</v>
      </c>
    </row>
    <row r="38" spans="1:2" x14ac:dyDescent="0.25">
      <c r="A38" s="10" t="s">
        <v>3737</v>
      </c>
      <c r="B38" s="14" t="s">
        <v>3738</v>
      </c>
    </row>
    <row r="39" spans="1:2" x14ac:dyDescent="0.25">
      <c r="A39" s="10" t="s">
        <v>3739</v>
      </c>
      <c r="B39" s="14" t="s">
        <v>3740</v>
      </c>
    </row>
    <row r="40" spans="1:2" x14ac:dyDescent="0.25">
      <c r="A40" s="10" t="s">
        <v>3741</v>
      </c>
      <c r="B40" s="14" t="s">
        <v>3742</v>
      </c>
    </row>
    <row r="41" spans="1:2" x14ac:dyDescent="0.25">
      <c r="A41" s="10" t="s">
        <v>3743</v>
      </c>
      <c r="B41" s="14" t="s">
        <v>3744</v>
      </c>
    </row>
    <row r="42" spans="1:2" x14ac:dyDescent="0.25">
      <c r="A42" s="10" t="s">
        <v>3745</v>
      </c>
      <c r="B42" s="14" t="s">
        <v>3746</v>
      </c>
    </row>
    <row r="43" spans="1:2" x14ac:dyDescent="0.25">
      <c r="A43" s="17" t="s">
        <v>3747</v>
      </c>
      <c r="B43" s="18" t="s">
        <v>3748</v>
      </c>
    </row>
    <row r="44" spans="1:2" x14ac:dyDescent="0.25">
      <c r="A44" s="10" t="s">
        <v>39</v>
      </c>
      <c r="B44" s="14" t="s">
        <v>3749</v>
      </c>
    </row>
    <row r="45" spans="1:2" x14ac:dyDescent="0.25">
      <c r="A45" s="10" t="s">
        <v>3750</v>
      </c>
      <c r="B45" s="14" t="s">
        <v>3751</v>
      </c>
    </row>
    <row r="46" spans="1:2" x14ac:dyDescent="0.25">
      <c r="A46" s="19" t="s">
        <v>3637</v>
      </c>
      <c r="B46" s="20" t="s">
        <v>3752</v>
      </c>
    </row>
    <row r="47" spans="1:2" x14ac:dyDescent="0.25">
      <c r="A47" s="19" t="s">
        <v>3753</v>
      </c>
      <c r="B47" s="20" t="s">
        <v>3754</v>
      </c>
    </row>
    <row r="48" spans="1:2" x14ac:dyDescent="0.25">
      <c r="A48" s="19" t="s">
        <v>3536</v>
      </c>
      <c r="B48" s="20" t="s">
        <v>3755</v>
      </c>
    </row>
    <row r="49" spans="1:2" x14ac:dyDescent="0.25">
      <c r="A49" s="19" t="s">
        <v>3756</v>
      </c>
      <c r="B49" s="20" t="s">
        <v>3757</v>
      </c>
    </row>
    <row r="50" spans="1:2" x14ac:dyDescent="0.25">
      <c r="A50" s="10" t="s">
        <v>3636</v>
      </c>
      <c r="B50" s="14" t="s">
        <v>3758</v>
      </c>
    </row>
    <row r="51" spans="1:2" x14ac:dyDescent="0.25">
      <c r="A51" s="21" t="s">
        <v>3759</v>
      </c>
      <c r="B51" s="22" t="s">
        <v>3760</v>
      </c>
    </row>
    <row r="52" spans="1:2" x14ac:dyDescent="0.25">
      <c r="A52" s="10" t="s">
        <v>3525</v>
      </c>
      <c r="B52" s="14" t="s">
        <v>3761</v>
      </c>
    </row>
    <row r="53" spans="1:2" x14ac:dyDescent="0.25">
      <c r="A53" s="10" t="s">
        <v>3762</v>
      </c>
      <c r="B53" s="14" t="s">
        <v>3763</v>
      </c>
    </row>
    <row r="54" spans="1:2" x14ac:dyDescent="0.25">
      <c r="A54" s="21" t="s">
        <v>3764</v>
      </c>
      <c r="B54" s="22" t="s">
        <v>3765</v>
      </c>
    </row>
    <row r="55" spans="1:2" x14ac:dyDescent="0.25">
      <c r="A55" s="23" t="s">
        <v>3766</v>
      </c>
      <c r="B55" s="24" t="s">
        <v>3767</v>
      </c>
    </row>
    <row r="56" spans="1:2" x14ac:dyDescent="0.25">
      <c r="A56" s="23" t="s">
        <v>3652</v>
      </c>
      <c r="B56" s="25" t="s">
        <v>3768</v>
      </c>
    </row>
    <row r="57" spans="1:2" x14ac:dyDescent="0.25">
      <c r="A57" s="10" t="s">
        <v>3576</v>
      </c>
      <c r="B57" s="14" t="s">
        <v>3769</v>
      </c>
    </row>
    <row r="58" spans="1:2" x14ac:dyDescent="0.25">
      <c r="A58" s="23" t="s">
        <v>3770</v>
      </c>
      <c r="B58" s="24" t="s">
        <v>3771</v>
      </c>
    </row>
    <row r="59" spans="1:2" x14ac:dyDescent="0.25">
      <c r="A59" s="16" t="s">
        <v>3772</v>
      </c>
      <c r="B59" s="14" t="s">
        <v>3773</v>
      </c>
    </row>
    <row r="60" spans="1:2" x14ac:dyDescent="0.25">
      <c r="A60" s="16" t="s">
        <v>3577</v>
      </c>
      <c r="B60" s="14" t="s">
        <v>3774</v>
      </c>
    </row>
    <row r="61" spans="1:2" x14ac:dyDescent="0.25">
      <c r="A61" s="16" t="s">
        <v>3578</v>
      </c>
      <c r="B61" s="14" t="s">
        <v>3775</v>
      </c>
    </row>
    <row r="62" spans="1:2" x14ac:dyDescent="0.25">
      <c r="A62" s="16" t="s">
        <v>3599</v>
      </c>
      <c r="B62" s="14" t="s">
        <v>3776</v>
      </c>
    </row>
    <row r="63" spans="1:2" x14ac:dyDescent="0.25">
      <c r="A63" s="16" t="s">
        <v>3573</v>
      </c>
      <c r="B63" s="15" t="s">
        <v>3777</v>
      </c>
    </row>
    <row r="64" spans="1:2" x14ac:dyDescent="0.25">
      <c r="A64" s="16" t="s">
        <v>3574</v>
      </c>
      <c r="B64" s="15" t="s">
        <v>3778</v>
      </c>
    </row>
    <row r="65" spans="1:2" x14ac:dyDescent="0.25">
      <c r="A65" s="24" t="s">
        <v>3779</v>
      </c>
      <c r="B65" s="24" t="s">
        <v>3771</v>
      </c>
    </row>
    <row r="66" spans="1:2" x14ac:dyDescent="0.25">
      <c r="A66" s="10" t="s">
        <v>3597</v>
      </c>
      <c r="B66" s="14" t="s">
        <v>3780</v>
      </c>
    </row>
    <row r="67" spans="1:2" x14ac:dyDescent="0.25">
      <c r="A67" s="10" t="s">
        <v>3552</v>
      </c>
      <c r="B67" s="26" t="s">
        <v>3781</v>
      </c>
    </row>
    <row r="68" spans="1:2" x14ac:dyDescent="0.25">
      <c r="A68" s="10" t="s">
        <v>3550</v>
      </c>
      <c r="B68" t="s">
        <v>3782</v>
      </c>
    </row>
    <row r="69" spans="1:2" x14ac:dyDescent="0.25">
      <c r="A69" s="10" t="s">
        <v>3570</v>
      </c>
      <c r="B69" t="s">
        <v>3783</v>
      </c>
    </row>
    <row r="70" spans="1:2" x14ac:dyDescent="0.25">
      <c r="A70" s="10" t="s">
        <v>3784</v>
      </c>
      <c r="B70" t="s">
        <v>3785</v>
      </c>
    </row>
    <row r="71" spans="1:2" x14ac:dyDescent="0.25">
      <c r="A71" s="10" t="s">
        <v>3786</v>
      </c>
      <c r="B71" t="s">
        <v>3787</v>
      </c>
    </row>
    <row r="72" spans="1:2" x14ac:dyDescent="0.25">
      <c r="A72" s="16" t="s">
        <v>3522</v>
      </c>
      <c r="B72" s="15" t="s">
        <v>3788</v>
      </c>
    </row>
    <row r="73" spans="1:2" x14ac:dyDescent="0.25">
      <c r="A73" s="16" t="s">
        <v>1486</v>
      </c>
      <c r="B73" s="14" t="s">
        <v>3789</v>
      </c>
    </row>
    <row r="74" spans="1:2" x14ac:dyDescent="0.25">
      <c r="A74" s="16" t="s">
        <v>3790</v>
      </c>
      <c r="B74" s="15" t="s">
        <v>3791</v>
      </c>
    </row>
    <row r="75" spans="1:2" x14ac:dyDescent="0.25">
      <c r="A75" s="23" t="s">
        <v>3792</v>
      </c>
      <c r="B75" s="25" t="s">
        <v>3793</v>
      </c>
    </row>
    <row r="76" spans="1:2" x14ac:dyDescent="0.25">
      <c r="A76" s="23" t="s">
        <v>3794</v>
      </c>
      <c r="B76" s="25" t="s">
        <v>3795</v>
      </c>
    </row>
    <row r="77" spans="1:2" x14ac:dyDescent="0.25">
      <c r="A77" s="23" t="s">
        <v>3796</v>
      </c>
      <c r="B77" s="24" t="s">
        <v>3797</v>
      </c>
    </row>
    <row r="78" spans="1:2" x14ac:dyDescent="0.25">
      <c r="A78" s="10" t="s">
        <v>3601</v>
      </c>
      <c r="B78" s="15" t="s">
        <v>3798</v>
      </c>
    </row>
    <row r="79" spans="1:2" x14ac:dyDescent="0.25">
      <c r="A79" s="10" t="s">
        <v>3799</v>
      </c>
      <c r="B79" s="14" t="s">
        <v>3800</v>
      </c>
    </row>
    <row r="80" spans="1:2" x14ac:dyDescent="0.25">
      <c r="A80" s="10" t="s">
        <v>3801</v>
      </c>
      <c r="B80" s="15" t="s">
        <v>3802</v>
      </c>
    </row>
    <row r="81" spans="1:2" x14ac:dyDescent="0.25">
      <c r="A81" s="10" t="s">
        <v>3803</v>
      </c>
      <c r="B81" s="15" t="s">
        <v>3804</v>
      </c>
    </row>
    <row r="82" spans="1:2" x14ac:dyDescent="0.25">
      <c r="A82" s="23" t="s">
        <v>3647</v>
      </c>
      <c r="B82" s="24" t="s">
        <v>3805</v>
      </c>
    </row>
    <row r="83" spans="1:2" x14ac:dyDescent="0.25">
      <c r="A83" s="10" t="s">
        <v>3563</v>
      </c>
      <c r="B83" s="15" t="s">
        <v>3806</v>
      </c>
    </row>
    <row r="84" spans="1:2" x14ac:dyDescent="0.25">
      <c r="A84" s="10" t="s">
        <v>3807</v>
      </c>
      <c r="B84" s="15" t="s">
        <v>3808</v>
      </c>
    </row>
    <row r="85" spans="1:2" x14ac:dyDescent="0.25">
      <c r="A85" s="10" t="s">
        <v>3809</v>
      </c>
      <c r="B85" s="15" t="s">
        <v>3810</v>
      </c>
    </row>
    <row r="86" spans="1:2" x14ac:dyDescent="0.25">
      <c r="A86" s="24" t="s">
        <v>3811</v>
      </c>
      <c r="B86" s="24" t="s">
        <v>3812</v>
      </c>
    </row>
    <row r="87" spans="1:2" x14ac:dyDescent="0.25">
      <c r="A87" s="24" t="s">
        <v>3813</v>
      </c>
      <c r="B87" s="24" t="s">
        <v>3814</v>
      </c>
    </row>
    <row r="88" spans="1:2" x14ac:dyDescent="0.25">
      <c r="A88" s="24" t="s">
        <v>3815</v>
      </c>
      <c r="B88" s="27" t="s">
        <v>3816</v>
      </c>
    </row>
    <row r="89" spans="1:2" x14ac:dyDescent="0.25">
      <c r="A89" s="24" t="s">
        <v>3817</v>
      </c>
      <c r="B89" s="27" t="s">
        <v>3818</v>
      </c>
    </row>
    <row r="90" spans="1:2" x14ac:dyDescent="0.25">
      <c r="A90" s="15" t="s">
        <v>3819</v>
      </c>
      <c r="B90" s="15" t="s">
        <v>3820</v>
      </c>
    </row>
    <row r="91" spans="1:2" x14ac:dyDescent="0.25">
      <c r="A91" s="15" t="s">
        <v>3821</v>
      </c>
      <c r="B91" s="15" t="s">
        <v>3822</v>
      </c>
    </row>
    <row r="92" spans="1:2" x14ac:dyDescent="0.25">
      <c r="A92" s="15" t="s">
        <v>3534</v>
      </c>
      <c r="B92" s="15" t="s">
        <v>3823</v>
      </c>
    </row>
    <row r="93" spans="1:2" x14ac:dyDescent="0.25">
      <c r="A93" s="15" t="s">
        <v>3515</v>
      </c>
      <c r="B93" s="15" t="s">
        <v>3824</v>
      </c>
    </row>
    <row r="94" spans="1:2" x14ac:dyDescent="0.25">
      <c r="A94" s="15" t="s">
        <v>3516</v>
      </c>
      <c r="B94" s="15" t="s">
        <v>3825</v>
      </c>
    </row>
    <row r="95" spans="1:2" x14ac:dyDescent="0.25">
      <c r="A95" s="15" t="s">
        <v>3826</v>
      </c>
      <c r="B95" s="26" t="s">
        <v>3827</v>
      </c>
    </row>
    <row r="96" spans="1:2" x14ac:dyDescent="0.25">
      <c r="A96" s="15" t="s">
        <v>3520</v>
      </c>
      <c r="B96" s="15" t="s">
        <v>3828</v>
      </c>
    </row>
    <row r="97" spans="1:2" x14ac:dyDescent="0.25">
      <c r="A97" s="24" t="s">
        <v>3829</v>
      </c>
      <c r="B97" s="24" t="s">
        <v>3830</v>
      </c>
    </row>
    <row r="98" spans="1:2" x14ac:dyDescent="0.25">
      <c r="A98" s="24" t="s">
        <v>3831</v>
      </c>
      <c r="B98" s="24" t="s">
        <v>3832</v>
      </c>
    </row>
    <row r="99" spans="1:2" x14ac:dyDescent="0.25">
      <c r="A99" s="15" t="s">
        <v>3833</v>
      </c>
      <c r="B99" s="15" t="s">
        <v>3834</v>
      </c>
    </row>
    <row r="100" spans="1:2" x14ac:dyDescent="0.25">
      <c r="A100" s="15" t="s">
        <v>3835</v>
      </c>
      <c r="B100" s="15" t="s">
        <v>3836</v>
      </c>
    </row>
    <row r="101" spans="1:2" x14ac:dyDescent="0.25">
      <c r="A101" s="15" t="s">
        <v>3532</v>
      </c>
      <c r="B101" s="15" t="s">
        <v>3837</v>
      </c>
    </row>
    <row r="102" spans="1:2" x14ac:dyDescent="0.25">
      <c r="A102" s="15" t="s">
        <v>3838</v>
      </c>
      <c r="B102" s="15" t="s">
        <v>3839</v>
      </c>
    </row>
    <row r="103" spans="1:2" x14ac:dyDescent="0.25">
      <c r="A103" s="16" t="s">
        <v>3558</v>
      </c>
      <c r="B103" s="15" t="s">
        <v>3840</v>
      </c>
    </row>
    <row r="104" spans="1:2" x14ac:dyDescent="0.25">
      <c r="A104" s="16" t="s">
        <v>3554</v>
      </c>
      <c r="B104" s="15" t="s">
        <v>3841</v>
      </c>
    </row>
    <row r="105" spans="1:2" x14ac:dyDescent="0.25">
      <c r="A105" s="16" t="s">
        <v>3561</v>
      </c>
      <c r="B105" s="15" t="s">
        <v>3842</v>
      </c>
    </row>
    <row r="106" spans="1:2" x14ac:dyDescent="0.25">
      <c r="A106" s="24" t="s">
        <v>3843</v>
      </c>
      <c r="B106" s="24" t="s">
        <v>3844</v>
      </c>
    </row>
    <row r="107" spans="1:2" x14ac:dyDescent="0.25">
      <c r="A107" s="16" t="s">
        <v>3571</v>
      </c>
      <c r="B107" s="15" t="s">
        <v>3845</v>
      </c>
    </row>
    <row r="108" spans="1:2" x14ac:dyDescent="0.25">
      <c r="A108" s="19" t="s">
        <v>3611</v>
      </c>
      <c r="B108" s="28" t="s">
        <v>3846</v>
      </c>
    </row>
    <row r="109" spans="1:2" x14ac:dyDescent="0.25">
      <c r="A109" s="19" t="s">
        <v>3595</v>
      </c>
      <c r="B109" s="28" t="s">
        <v>3847</v>
      </c>
    </row>
    <row r="110" spans="1:2" x14ac:dyDescent="0.25">
      <c r="A110" s="10" t="s">
        <v>3848</v>
      </c>
      <c r="B110" t="s">
        <v>3849</v>
      </c>
    </row>
    <row r="111" spans="1:2" x14ac:dyDescent="0.25">
      <c r="A111" s="23" t="s">
        <v>3850</v>
      </c>
      <c r="B111" s="25" t="s">
        <v>3851</v>
      </c>
    </row>
    <row r="112" spans="1:2" x14ac:dyDescent="0.25">
      <c r="A112" s="23" t="s">
        <v>3852</v>
      </c>
      <c r="B112" s="25" t="s">
        <v>3853</v>
      </c>
    </row>
    <row r="113" spans="1:2" x14ac:dyDescent="0.25">
      <c r="A113" s="23" t="s">
        <v>3854</v>
      </c>
      <c r="B113" s="25" t="s">
        <v>3855</v>
      </c>
    </row>
    <row r="114" spans="1:2" x14ac:dyDescent="0.25">
      <c r="A114" s="16" t="s">
        <v>1286</v>
      </c>
      <c r="B114" s="15" t="s">
        <v>3856</v>
      </c>
    </row>
    <row r="115" spans="1:2" x14ac:dyDescent="0.25">
      <c r="A115" s="10" t="s">
        <v>3857</v>
      </c>
      <c r="B115" s="13" t="s">
        <v>3858</v>
      </c>
    </row>
    <row r="116" spans="1:2" x14ac:dyDescent="0.25">
      <c r="A116" s="24" t="s">
        <v>3859</v>
      </c>
      <c r="B116" s="25" t="s">
        <v>3860</v>
      </c>
    </row>
    <row r="117" spans="1:2" x14ac:dyDescent="0.25">
      <c r="A117" s="24" t="s">
        <v>3861</v>
      </c>
      <c r="B117" s="25" t="s">
        <v>3862</v>
      </c>
    </row>
    <row r="118" spans="1:2" x14ac:dyDescent="0.25">
      <c r="A118" s="23" t="s">
        <v>3863</v>
      </c>
      <c r="B118" s="24" t="s">
        <v>3860</v>
      </c>
    </row>
    <row r="119" spans="1:2" x14ac:dyDescent="0.25">
      <c r="A119" s="23" t="s">
        <v>3864</v>
      </c>
      <c r="B119" s="24" t="s">
        <v>3862</v>
      </c>
    </row>
    <row r="120" spans="1:2" x14ac:dyDescent="0.25">
      <c r="A120" s="23" t="s">
        <v>3865</v>
      </c>
      <c r="B120" s="25" t="s">
        <v>3866</v>
      </c>
    </row>
    <row r="121" spans="1:2" x14ac:dyDescent="0.25">
      <c r="A121" s="23" t="s">
        <v>3867</v>
      </c>
      <c r="B121" s="25" t="s">
        <v>3868</v>
      </c>
    </row>
    <row r="122" spans="1:2" x14ac:dyDescent="0.25">
      <c r="A122" s="10" t="s">
        <v>3869</v>
      </c>
      <c r="B122" t="s">
        <v>3870</v>
      </c>
    </row>
    <row r="123" spans="1:2" x14ac:dyDescent="0.25">
      <c r="A123" s="10" t="s">
        <v>3871</v>
      </c>
      <c r="B123" t="s">
        <v>3872</v>
      </c>
    </row>
    <row r="124" spans="1:2" x14ac:dyDescent="0.25">
      <c r="A124" s="10" t="s">
        <v>3873</v>
      </c>
      <c r="B124" t="s">
        <v>3874</v>
      </c>
    </row>
    <row r="125" spans="1:2" x14ac:dyDescent="0.25">
      <c r="A125" s="10" t="s">
        <v>3875</v>
      </c>
      <c r="B125" t="s">
        <v>3876</v>
      </c>
    </row>
    <row r="126" spans="1:2" x14ac:dyDescent="0.25">
      <c r="A126" s="10" t="s">
        <v>3877</v>
      </c>
      <c r="B126" t="s">
        <v>3878</v>
      </c>
    </row>
    <row r="127" spans="1:2" x14ac:dyDescent="0.25">
      <c r="A127" s="10" t="s">
        <v>3879</v>
      </c>
      <c r="B127" t="s">
        <v>3880</v>
      </c>
    </row>
    <row r="128" spans="1:2" x14ac:dyDescent="0.25">
      <c r="A128" s="10" t="s">
        <v>3881</v>
      </c>
      <c r="B128" t="s">
        <v>3882</v>
      </c>
    </row>
    <row r="129" spans="1:2" x14ac:dyDescent="0.25">
      <c r="A129" s="10" t="s">
        <v>3883</v>
      </c>
      <c r="B129" t="s">
        <v>3884</v>
      </c>
    </row>
    <row r="130" spans="1:2" x14ac:dyDescent="0.25">
      <c r="A130" s="10" t="s">
        <v>3885</v>
      </c>
      <c r="B130" t="s">
        <v>3886</v>
      </c>
    </row>
    <row r="131" spans="1:2" x14ac:dyDescent="0.25">
      <c r="A131" s="10" t="s">
        <v>3887</v>
      </c>
      <c r="B131" s="13" t="s">
        <v>3888</v>
      </c>
    </row>
    <row r="132" spans="1:2" x14ac:dyDescent="0.25">
      <c r="A132" s="10" t="s">
        <v>3889</v>
      </c>
      <c r="B132" s="13" t="s">
        <v>3890</v>
      </c>
    </row>
    <row r="133" spans="1:2" x14ac:dyDescent="0.25">
      <c r="A133" s="23" t="s">
        <v>3642</v>
      </c>
      <c r="B133" s="24" t="s">
        <v>3891</v>
      </c>
    </row>
    <row r="134" spans="1:2" x14ac:dyDescent="0.25">
      <c r="A134" s="23" t="s">
        <v>3892</v>
      </c>
      <c r="B134" s="24" t="s">
        <v>3893</v>
      </c>
    </row>
    <row r="135" spans="1:2" x14ac:dyDescent="0.25">
      <c r="A135" s="23" t="s">
        <v>3894</v>
      </c>
      <c r="B135" s="24" t="s">
        <v>3895</v>
      </c>
    </row>
    <row r="136" spans="1:2" x14ac:dyDescent="0.25">
      <c r="A136" s="23" t="s">
        <v>3896</v>
      </c>
      <c r="B136" s="24" t="s">
        <v>3897</v>
      </c>
    </row>
    <row r="137" spans="1:2" x14ac:dyDescent="0.25">
      <c r="A137" s="23" t="s">
        <v>3898</v>
      </c>
      <c r="B137" s="24" t="s">
        <v>3899</v>
      </c>
    </row>
    <row r="138" spans="1:2" x14ac:dyDescent="0.25">
      <c r="A138" s="23" t="s">
        <v>3900</v>
      </c>
      <c r="B138" s="25" t="s">
        <v>3901</v>
      </c>
    </row>
    <row r="139" spans="1:2" x14ac:dyDescent="0.25">
      <c r="A139" s="23" t="s">
        <v>3902</v>
      </c>
      <c r="B139" s="25" t="s">
        <v>3903</v>
      </c>
    </row>
    <row r="140" spans="1:2" x14ac:dyDescent="0.25">
      <c r="A140" s="23" t="s">
        <v>3904</v>
      </c>
      <c r="B140" s="24" t="s">
        <v>3905</v>
      </c>
    </row>
    <row r="141" spans="1:2" x14ac:dyDescent="0.25">
      <c r="A141" s="23" t="s">
        <v>3906</v>
      </c>
      <c r="B141" s="24" t="s">
        <v>3907</v>
      </c>
    </row>
    <row r="142" spans="1:2" x14ac:dyDescent="0.25">
      <c r="A142" s="23" t="s">
        <v>3908</v>
      </c>
      <c r="B142" s="24" t="s">
        <v>3909</v>
      </c>
    </row>
    <row r="143" spans="1:2" x14ac:dyDescent="0.25">
      <c r="A143" s="23" t="s">
        <v>3910</v>
      </c>
      <c r="B143" s="24" t="s">
        <v>3911</v>
      </c>
    </row>
    <row r="144" spans="1:2" x14ac:dyDescent="0.25">
      <c r="A144" s="23" t="s">
        <v>3912</v>
      </c>
      <c r="B144" s="24" t="s">
        <v>3913</v>
      </c>
    </row>
    <row r="145" spans="1:2" x14ac:dyDescent="0.25">
      <c r="A145" s="23" t="s">
        <v>3914</v>
      </c>
      <c r="B145" s="24" t="s">
        <v>3915</v>
      </c>
    </row>
    <row r="146" spans="1:2" x14ac:dyDescent="0.25">
      <c r="A146" s="23" t="s">
        <v>3916</v>
      </c>
      <c r="B146" s="24" t="s">
        <v>3917</v>
      </c>
    </row>
    <row r="147" spans="1:2" x14ac:dyDescent="0.25">
      <c r="A147" s="23" t="s">
        <v>3918</v>
      </c>
      <c r="B147" s="25" t="s">
        <v>3919</v>
      </c>
    </row>
    <row r="148" spans="1:2" x14ac:dyDescent="0.25">
      <c r="A148" s="16" t="s">
        <v>3920</v>
      </c>
      <c r="B148" s="15" t="s">
        <v>3921</v>
      </c>
    </row>
    <row r="149" spans="1:2" x14ac:dyDescent="0.25">
      <c r="A149" s="16" t="s">
        <v>3922</v>
      </c>
      <c r="B149" s="15" t="s">
        <v>3923</v>
      </c>
    </row>
    <row r="150" spans="1:2" x14ac:dyDescent="0.25">
      <c r="A150" s="23" t="s">
        <v>3924</v>
      </c>
      <c r="B150" s="24" t="s">
        <v>3925</v>
      </c>
    </row>
    <row r="151" spans="1:2" x14ac:dyDescent="0.25">
      <c r="A151" s="15" t="s">
        <v>3565</v>
      </c>
      <c r="B151" s="15" t="s">
        <v>3926</v>
      </c>
    </row>
    <row r="152" spans="1:2" x14ac:dyDescent="0.25">
      <c r="A152" s="23" t="s">
        <v>3927</v>
      </c>
      <c r="B152" s="24" t="s">
        <v>3928</v>
      </c>
    </row>
    <row r="153" spans="1:2" x14ac:dyDescent="0.25">
      <c r="A153" s="10" t="s">
        <v>3569</v>
      </c>
      <c r="B153" s="15" t="s">
        <v>3929</v>
      </c>
    </row>
    <row r="154" spans="1:2" x14ac:dyDescent="0.25">
      <c r="A154" s="12" t="s">
        <v>3628</v>
      </c>
      <c r="B154" s="12" t="s">
        <v>3929</v>
      </c>
    </row>
    <row r="155" spans="1:2" x14ac:dyDescent="0.25">
      <c r="A155" s="23" t="s">
        <v>3930</v>
      </c>
      <c r="B155" s="24" t="s">
        <v>3931</v>
      </c>
    </row>
    <row r="156" spans="1:2" x14ac:dyDescent="0.25">
      <c r="A156" s="15" t="s">
        <v>3932</v>
      </c>
      <c r="B156" s="14" t="s">
        <v>3933</v>
      </c>
    </row>
    <row r="157" spans="1:2" x14ac:dyDescent="0.25">
      <c r="A157" s="23" t="s">
        <v>3934</v>
      </c>
      <c r="B157" s="24" t="s">
        <v>3935</v>
      </c>
    </row>
    <row r="158" spans="1:2" x14ac:dyDescent="0.25">
      <c r="A158" s="23" t="s">
        <v>3936</v>
      </c>
      <c r="B158" s="24" t="s">
        <v>3937</v>
      </c>
    </row>
    <row r="159" spans="1:2" x14ac:dyDescent="0.25">
      <c r="A159" s="23" t="s">
        <v>3938</v>
      </c>
      <c r="B159" s="24" t="s">
        <v>3939</v>
      </c>
    </row>
    <row r="160" spans="1:2" x14ac:dyDescent="0.25">
      <c r="A160" s="23" t="s">
        <v>3940</v>
      </c>
      <c r="B160" s="24" t="s">
        <v>3941</v>
      </c>
    </row>
    <row r="161" spans="1:2" x14ac:dyDescent="0.25">
      <c r="A161" s="23" t="s">
        <v>3942</v>
      </c>
      <c r="B161" s="24" t="s">
        <v>3943</v>
      </c>
    </row>
    <row r="162" spans="1:2" x14ac:dyDescent="0.25">
      <c r="A162" s="16" t="s">
        <v>3596</v>
      </c>
      <c r="B162" s="15" t="s">
        <v>3944</v>
      </c>
    </row>
    <row r="163" spans="1:2" x14ac:dyDescent="0.25">
      <c r="A163" s="16" t="s">
        <v>3519</v>
      </c>
      <c r="B163" s="15" t="s">
        <v>3726</v>
      </c>
    </row>
    <row r="164" spans="1:2" x14ac:dyDescent="0.25">
      <c r="A164" s="16" t="s">
        <v>3564</v>
      </c>
      <c r="B164" s="15" t="s">
        <v>3945</v>
      </c>
    </row>
    <row r="165" spans="1:2" x14ac:dyDescent="0.25">
      <c r="A165" s="16" t="s">
        <v>3946</v>
      </c>
      <c r="B165" s="15" t="s">
        <v>3947</v>
      </c>
    </row>
    <row r="166" spans="1:2" x14ac:dyDescent="0.25">
      <c r="A166" s="10" t="s">
        <v>3948</v>
      </c>
      <c r="B166" s="14" t="s">
        <v>3949</v>
      </c>
    </row>
    <row r="167" spans="1:2" x14ac:dyDescent="0.25">
      <c r="A167" s="10" t="s">
        <v>3950</v>
      </c>
      <c r="B167" s="14" t="s">
        <v>3951</v>
      </c>
    </row>
    <row r="168" spans="1:2" x14ac:dyDescent="0.25">
      <c r="A168" s="10" t="s">
        <v>3952</v>
      </c>
      <c r="B168" s="14" t="s">
        <v>3953</v>
      </c>
    </row>
    <row r="169" spans="1:2" x14ac:dyDescent="0.25">
      <c r="A169" s="10" t="s">
        <v>3954</v>
      </c>
      <c r="B169" s="14" t="s">
        <v>3955</v>
      </c>
    </row>
    <row r="170" spans="1:2" x14ac:dyDescent="0.25">
      <c r="A170" s="10" t="s">
        <v>3956</v>
      </c>
      <c r="B170" s="14" t="s">
        <v>3957</v>
      </c>
    </row>
    <row r="171" spans="1:2" x14ac:dyDescent="0.25">
      <c r="A171" s="10" t="s">
        <v>3958</v>
      </c>
      <c r="B171" s="14" t="s">
        <v>3959</v>
      </c>
    </row>
    <row r="172" spans="1:2" x14ac:dyDescent="0.25">
      <c r="A172" s="10" t="s">
        <v>3960</v>
      </c>
      <c r="B172" s="13" t="s">
        <v>3961</v>
      </c>
    </row>
    <row r="173" spans="1:2" x14ac:dyDescent="0.25">
      <c r="A173" s="16" t="s">
        <v>3962</v>
      </c>
      <c r="B173" s="15" t="s">
        <v>3734</v>
      </c>
    </row>
    <row r="174" spans="1:2" x14ac:dyDescent="0.25">
      <c r="A174" s="10" t="s">
        <v>72</v>
      </c>
      <c r="B174" s="26" t="s">
        <v>3963</v>
      </c>
    </row>
    <row r="175" spans="1:2" x14ac:dyDescent="0.25">
      <c r="A175" s="10" t="s">
        <v>1390</v>
      </c>
      <c r="B175" s="15" t="s">
        <v>3964</v>
      </c>
    </row>
    <row r="176" spans="1:2" x14ac:dyDescent="0.25">
      <c r="A176" s="10" t="s">
        <v>1050</v>
      </c>
      <c r="B176" s="14" t="s">
        <v>3965</v>
      </c>
    </row>
    <row r="177" spans="1:2" x14ac:dyDescent="0.25">
      <c r="A177" s="10" t="s">
        <v>3966</v>
      </c>
      <c r="B177" s="15" t="s">
        <v>3967</v>
      </c>
    </row>
    <row r="178" spans="1:2" x14ac:dyDescent="0.25">
      <c r="A178" s="10" t="s">
        <v>3968</v>
      </c>
      <c r="B178" s="14" t="s">
        <v>3969</v>
      </c>
    </row>
    <row r="179" spans="1:2" x14ac:dyDescent="0.25">
      <c r="A179" s="10" t="s">
        <v>1265</v>
      </c>
      <c r="B179" s="14" t="s">
        <v>3970</v>
      </c>
    </row>
    <row r="180" spans="1:2" x14ac:dyDescent="0.25">
      <c r="A180" s="10" t="s">
        <v>3971</v>
      </c>
      <c r="B180" s="14" t="s">
        <v>3972</v>
      </c>
    </row>
    <row r="181" spans="1:2" x14ac:dyDescent="0.25">
      <c r="A181" s="10" t="s">
        <v>3973</v>
      </c>
      <c r="B181" s="14" t="s">
        <v>3974</v>
      </c>
    </row>
    <row r="182" spans="1:2" x14ac:dyDescent="0.25">
      <c r="A182" s="16" t="s">
        <v>3975</v>
      </c>
      <c r="B182" s="15" t="s">
        <v>3976</v>
      </c>
    </row>
    <row r="183" spans="1:2" x14ac:dyDescent="0.25">
      <c r="A183" s="10" t="s">
        <v>3977</v>
      </c>
      <c r="B183" s="15" t="s">
        <v>3978</v>
      </c>
    </row>
    <row r="184" spans="1:2" x14ac:dyDescent="0.25">
      <c r="A184" s="10" t="s">
        <v>3979</v>
      </c>
      <c r="B184" t="s">
        <v>3980</v>
      </c>
    </row>
    <row r="185" spans="1:2" x14ac:dyDescent="0.25">
      <c r="A185" s="10" t="s">
        <v>3981</v>
      </c>
      <c r="B185" t="s">
        <v>3982</v>
      </c>
    </row>
    <row r="186" spans="1:2" x14ac:dyDescent="0.25">
      <c r="A186" s="16" t="s">
        <v>3983</v>
      </c>
      <c r="B186" s="15" t="s">
        <v>3984</v>
      </c>
    </row>
    <row r="187" spans="1:2" x14ac:dyDescent="0.25">
      <c r="A187" s="10" t="s">
        <v>3985</v>
      </c>
      <c r="B187" s="13" t="s">
        <v>3986</v>
      </c>
    </row>
    <row r="188" spans="1:2" x14ac:dyDescent="0.25">
      <c r="A188" s="10" t="s">
        <v>3987</v>
      </c>
      <c r="B188" t="s">
        <v>3988</v>
      </c>
    </row>
    <row r="189" spans="1:2" x14ac:dyDescent="0.25">
      <c r="A189" s="10" t="s">
        <v>3989</v>
      </c>
      <c r="B189" t="s">
        <v>3990</v>
      </c>
    </row>
    <row r="190" spans="1:2" x14ac:dyDescent="0.25">
      <c r="A190" s="10" t="s">
        <v>3991</v>
      </c>
      <c r="B190" t="s">
        <v>3992</v>
      </c>
    </row>
    <row r="191" spans="1:2" x14ac:dyDescent="0.25">
      <c r="A191" s="10" t="s">
        <v>3993</v>
      </c>
      <c r="B191" t="s">
        <v>3994</v>
      </c>
    </row>
    <row r="192" spans="1:2" x14ac:dyDescent="0.25">
      <c r="A192" s="10" t="s">
        <v>3995</v>
      </c>
      <c r="B192" t="s">
        <v>3996</v>
      </c>
    </row>
    <row r="193" spans="1:2" x14ac:dyDescent="0.25">
      <c r="A193" s="10" t="s">
        <v>3997</v>
      </c>
      <c r="B193" t="s">
        <v>3998</v>
      </c>
    </row>
    <row r="194" spans="1:2" x14ac:dyDescent="0.25">
      <c r="A194" s="10" t="s">
        <v>3999</v>
      </c>
      <c r="B194" t="s">
        <v>4000</v>
      </c>
    </row>
    <row r="195" spans="1:2" x14ac:dyDescent="0.25">
      <c r="A195" s="10" t="s">
        <v>4001</v>
      </c>
      <c r="B195" t="s">
        <v>4002</v>
      </c>
    </row>
    <row r="196" spans="1:2" x14ac:dyDescent="0.25">
      <c r="A196" s="10" t="s">
        <v>4003</v>
      </c>
      <c r="B196" t="s">
        <v>4004</v>
      </c>
    </row>
    <row r="197" spans="1:2" x14ac:dyDescent="0.25">
      <c r="A197" s="10" t="s">
        <v>4005</v>
      </c>
      <c r="B197" t="s">
        <v>4006</v>
      </c>
    </row>
    <row r="198" spans="1:2" x14ac:dyDescent="0.25">
      <c r="A198" s="10" t="s">
        <v>4007</v>
      </c>
      <c r="B198" t="s">
        <v>4008</v>
      </c>
    </row>
    <row r="199" spans="1:2" x14ac:dyDescent="0.25">
      <c r="A199" s="10" t="s">
        <v>4009</v>
      </c>
      <c r="B199" t="s">
        <v>4010</v>
      </c>
    </row>
    <row r="200" spans="1:2" x14ac:dyDescent="0.25">
      <c r="A200" s="10" t="s">
        <v>4011</v>
      </c>
      <c r="B200" t="s">
        <v>4012</v>
      </c>
    </row>
    <row r="201" spans="1:2" x14ac:dyDescent="0.25">
      <c r="A201" s="10" t="s">
        <v>4013</v>
      </c>
      <c r="B201" s="13" t="s">
        <v>4014</v>
      </c>
    </row>
    <row r="202" spans="1:2" x14ac:dyDescent="0.25">
      <c r="A202" s="10" t="s">
        <v>4015</v>
      </c>
      <c r="B202" s="13" t="s">
        <v>4016</v>
      </c>
    </row>
    <row r="203" spans="1:2" x14ac:dyDescent="0.25">
      <c r="A203" s="10" t="s">
        <v>4017</v>
      </c>
      <c r="B203" s="13" t="s">
        <v>4018</v>
      </c>
    </row>
    <row r="204" spans="1:2" x14ac:dyDescent="0.25">
      <c r="A204" s="10" t="s">
        <v>4019</v>
      </c>
      <c r="B204" s="13" t="s">
        <v>4020</v>
      </c>
    </row>
    <row r="205" spans="1:2" x14ac:dyDescent="0.25">
      <c r="A205" s="10" t="s">
        <v>4021</v>
      </c>
      <c r="B205" s="13" t="s">
        <v>4022</v>
      </c>
    </row>
    <row r="206" spans="1:2" x14ac:dyDescent="0.25">
      <c r="A206" s="10" t="s">
        <v>4023</v>
      </c>
      <c r="B206" t="s">
        <v>4024</v>
      </c>
    </row>
    <row r="207" spans="1:2" x14ac:dyDescent="0.25">
      <c r="A207" s="23" t="s">
        <v>2013</v>
      </c>
      <c r="B207" s="24" t="s">
        <v>4025</v>
      </c>
    </row>
    <row r="208" spans="1:2" x14ac:dyDescent="0.25">
      <c r="A208" s="10" t="s">
        <v>4026</v>
      </c>
      <c r="B208" s="13" t="s">
        <v>4027</v>
      </c>
    </row>
    <row r="209" spans="1:2" x14ac:dyDescent="0.25">
      <c r="A209" s="10" t="s">
        <v>586</v>
      </c>
      <c r="B209" t="s">
        <v>4028</v>
      </c>
    </row>
    <row r="210" spans="1:2" x14ac:dyDescent="0.25">
      <c r="A210" s="10" t="s">
        <v>4029</v>
      </c>
      <c r="B210" s="13" t="s">
        <v>4030</v>
      </c>
    </row>
    <row r="211" spans="1:2" x14ac:dyDescent="0.25">
      <c r="A211" s="10" t="s">
        <v>4031</v>
      </c>
      <c r="B211" s="13" t="s">
        <v>4032</v>
      </c>
    </row>
    <row r="212" spans="1:2" x14ac:dyDescent="0.25">
      <c r="A212" s="10" t="s">
        <v>4033</v>
      </c>
      <c r="B212" s="13" t="s">
        <v>4034</v>
      </c>
    </row>
    <row r="213" spans="1:2" x14ac:dyDescent="0.25">
      <c r="A213" s="10" t="s">
        <v>4035</v>
      </c>
      <c r="B213" s="13" t="s">
        <v>4036</v>
      </c>
    </row>
    <row r="214" spans="1:2" x14ac:dyDescent="0.25">
      <c r="A214" s="10" t="s">
        <v>4037</v>
      </c>
      <c r="B214" s="13" t="s">
        <v>4038</v>
      </c>
    </row>
    <row r="215" spans="1:2" x14ac:dyDescent="0.25">
      <c r="A215" s="10" t="s">
        <v>4039</v>
      </c>
      <c r="B215" s="13" t="s">
        <v>4040</v>
      </c>
    </row>
    <row r="216" spans="1:2" x14ac:dyDescent="0.25">
      <c r="A216" s="10" t="s">
        <v>4041</v>
      </c>
      <c r="B216" s="13" t="s">
        <v>4042</v>
      </c>
    </row>
    <row r="217" spans="1:2" x14ac:dyDescent="0.25">
      <c r="A217" s="10" t="s">
        <v>4043</v>
      </c>
      <c r="B217" s="13" t="s">
        <v>4044</v>
      </c>
    </row>
    <row r="218" spans="1:2" x14ac:dyDescent="0.25">
      <c r="A218" s="10" t="s">
        <v>4045</v>
      </c>
      <c r="B218" s="13" t="s">
        <v>4046</v>
      </c>
    </row>
    <row r="219" spans="1:2" x14ac:dyDescent="0.25">
      <c r="A219" s="10" t="s">
        <v>4047</v>
      </c>
      <c r="B219" s="13" t="s">
        <v>4048</v>
      </c>
    </row>
    <row r="220" spans="1:2" x14ac:dyDescent="0.25">
      <c r="A220" s="16" t="s">
        <v>4049</v>
      </c>
      <c r="B220" s="13" t="s">
        <v>4050</v>
      </c>
    </row>
    <row r="221" spans="1:2" x14ac:dyDescent="0.25">
      <c r="A221" s="10" t="s">
        <v>4051</v>
      </c>
      <c r="B221" s="13" t="s">
        <v>4052</v>
      </c>
    </row>
    <row r="222" spans="1:2" x14ac:dyDescent="0.25">
      <c r="A222" s="10" t="s">
        <v>4053</v>
      </c>
      <c r="B222" s="13" t="s">
        <v>4054</v>
      </c>
    </row>
    <row r="223" spans="1:2" x14ac:dyDescent="0.25">
      <c r="A223" s="16" t="s">
        <v>21</v>
      </c>
      <c r="B223" s="13" t="s">
        <v>4055</v>
      </c>
    </row>
    <row r="224" spans="1:2" x14ac:dyDescent="0.25">
      <c r="A224" s="16" t="s">
        <v>4056</v>
      </c>
      <c r="B224" s="13" t="s">
        <v>4057</v>
      </c>
    </row>
    <row r="225" spans="1:2" x14ac:dyDescent="0.25">
      <c r="A225" s="16" t="s">
        <v>4058</v>
      </c>
      <c r="B225" s="13" t="s">
        <v>4059</v>
      </c>
    </row>
    <row r="226" spans="1:2" x14ac:dyDescent="0.25">
      <c r="A226" s="16" t="s">
        <v>4060</v>
      </c>
      <c r="B226" s="13" t="s">
        <v>4061</v>
      </c>
    </row>
    <row r="227" spans="1:2" x14ac:dyDescent="0.25">
      <c r="A227" s="16" t="s">
        <v>4062</v>
      </c>
      <c r="B227" s="13" t="s">
        <v>4063</v>
      </c>
    </row>
    <row r="228" spans="1:2" x14ac:dyDescent="0.25">
      <c r="A228" s="16" t="s">
        <v>4064</v>
      </c>
      <c r="B228" s="13" t="s">
        <v>4065</v>
      </c>
    </row>
    <row r="229" spans="1:2" x14ac:dyDescent="0.25">
      <c r="A229" s="16" t="s">
        <v>4066</v>
      </c>
      <c r="B229" s="13" t="s">
        <v>4067</v>
      </c>
    </row>
    <row r="230" spans="1:2" x14ac:dyDescent="0.25">
      <c r="A230" s="16" t="s">
        <v>4068</v>
      </c>
      <c r="B230" s="13" t="s">
        <v>4069</v>
      </c>
    </row>
    <row r="231" spans="1:2" x14ac:dyDescent="0.25">
      <c r="A231" s="16" t="s">
        <v>4070</v>
      </c>
      <c r="B231" s="13" t="s">
        <v>4071</v>
      </c>
    </row>
    <row r="232" spans="1:2" x14ac:dyDescent="0.25">
      <c r="A232" s="16" t="s">
        <v>4072</v>
      </c>
      <c r="B232" s="13" t="s">
        <v>4073</v>
      </c>
    </row>
    <row r="233" spans="1:2" x14ac:dyDescent="0.25">
      <c r="A233" s="16" t="s">
        <v>4074</v>
      </c>
      <c r="B233" s="13" t="s">
        <v>4075</v>
      </c>
    </row>
    <row r="234" spans="1:2" x14ac:dyDescent="0.25">
      <c r="A234" s="16" t="s">
        <v>4076</v>
      </c>
      <c r="B234" s="13" t="s">
        <v>4077</v>
      </c>
    </row>
    <row r="235" spans="1:2" x14ac:dyDescent="0.25">
      <c r="A235" s="16" t="s">
        <v>3594</v>
      </c>
      <c r="B235" s="13" t="s">
        <v>4078</v>
      </c>
    </row>
    <row r="236" spans="1:2" x14ac:dyDescent="0.25">
      <c r="A236" s="29" t="s">
        <v>4079</v>
      </c>
      <c r="B236" s="29" t="s">
        <v>4080</v>
      </c>
    </row>
    <row r="237" spans="1:2" x14ac:dyDescent="0.25">
      <c r="A237" s="16" t="s">
        <v>4081</v>
      </c>
      <c r="B237" s="13" t="s">
        <v>4082</v>
      </c>
    </row>
    <row r="238" spans="1:2" x14ac:dyDescent="0.25">
      <c r="A238" s="10" t="s">
        <v>3538</v>
      </c>
      <c r="B238" s="13" t="s">
        <v>4083</v>
      </c>
    </row>
    <row r="239" spans="1:2" x14ac:dyDescent="0.25">
      <c r="A239" s="10" t="s">
        <v>588</v>
      </c>
      <c r="B239" t="s">
        <v>4084</v>
      </c>
    </row>
    <row r="240" spans="1:2" x14ac:dyDescent="0.25">
      <c r="A240" s="23" t="s">
        <v>4085</v>
      </c>
      <c r="B240" s="24" t="s">
        <v>4086</v>
      </c>
    </row>
    <row r="241" spans="1:2" x14ac:dyDescent="0.25">
      <c r="A241" s="10" t="s">
        <v>4087</v>
      </c>
      <c r="B241" t="s">
        <v>4088</v>
      </c>
    </row>
    <row r="242" spans="1:2" x14ac:dyDescent="0.25">
      <c r="A242" s="10" t="s">
        <v>1276</v>
      </c>
      <c r="B242" s="14" t="s">
        <v>4089</v>
      </c>
    </row>
    <row r="243" spans="1:2" x14ac:dyDescent="0.25">
      <c r="A243" s="23" t="s">
        <v>4090</v>
      </c>
      <c r="B243" s="24" t="s">
        <v>4091</v>
      </c>
    </row>
    <row r="244" spans="1:2" x14ac:dyDescent="0.25">
      <c r="A244" s="10" t="s">
        <v>4092</v>
      </c>
      <c r="B244" s="14" t="s">
        <v>4093</v>
      </c>
    </row>
    <row r="245" spans="1:2" x14ac:dyDescent="0.25">
      <c r="A245" s="10" t="s">
        <v>4094</v>
      </c>
      <c r="B245" s="14" t="s">
        <v>4095</v>
      </c>
    </row>
    <row r="246" spans="1:2" x14ac:dyDescent="0.25">
      <c r="A246" s="23" t="s">
        <v>4096</v>
      </c>
      <c r="B246" s="24" t="s">
        <v>4097</v>
      </c>
    </row>
    <row r="247" spans="1:2" x14ac:dyDescent="0.25">
      <c r="A247" s="10" t="s">
        <v>4098</v>
      </c>
      <c r="B247" s="14" t="s">
        <v>3749</v>
      </c>
    </row>
    <row r="248" spans="1:2" x14ac:dyDescent="0.25">
      <c r="A248" s="23" t="s">
        <v>4099</v>
      </c>
      <c r="B248" s="25" t="s">
        <v>4100</v>
      </c>
    </row>
    <row r="249" spans="1:2" x14ac:dyDescent="0.25">
      <c r="A249" s="23" t="s">
        <v>4101</v>
      </c>
      <c r="B249" s="25" t="s">
        <v>4102</v>
      </c>
    </row>
    <row r="250" spans="1:2" x14ac:dyDescent="0.25">
      <c r="A250" s="16" t="s">
        <v>4103</v>
      </c>
      <c r="B250" s="15" t="s">
        <v>4104</v>
      </c>
    </row>
    <row r="251" spans="1:2" x14ac:dyDescent="0.25">
      <c r="A251" s="23" t="s">
        <v>4105</v>
      </c>
      <c r="B251" s="24" t="s">
        <v>4106</v>
      </c>
    </row>
    <row r="252" spans="1:2" x14ac:dyDescent="0.25">
      <c r="A252" s="23" t="s">
        <v>4107</v>
      </c>
      <c r="B252" s="24" t="s">
        <v>4108</v>
      </c>
    </row>
    <row r="253" spans="1:2" x14ac:dyDescent="0.25">
      <c r="A253" s="23" t="s">
        <v>4109</v>
      </c>
      <c r="B253" s="24" t="s">
        <v>4110</v>
      </c>
    </row>
    <row r="254" spans="1:2" x14ac:dyDescent="0.25">
      <c r="A254" s="10" t="s">
        <v>4111</v>
      </c>
      <c r="B254" s="15" t="s">
        <v>4112</v>
      </c>
    </row>
    <row r="255" spans="1:2" x14ac:dyDescent="0.25">
      <c r="A255" s="10" t="s">
        <v>4113</v>
      </c>
      <c r="B255" s="15" t="s">
        <v>4114</v>
      </c>
    </row>
    <row r="256" spans="1:2" x14ac:dyDescent="0.25">
      <c r="A256" s="24" t="s">
        <v>4115</v>
      </c>
      <c r="B256" s="24" t="s">
        <v>4116</v>
      </c>
    </row>
    <row r="257" spans="1:2" x14ac:dyDescent="0.25">
      <c r="A257" s="10" t="s">
        <v>4117</v>
      </c>
      <c r="B257" s="14" t="s">
        <v>4118</v>
      </c>
    </row>
    <row r="258" spans="1:2" x14ac:dyDescent="0.25">
      <c r="A258" s="23" t="s">
        <v>4119</v>
      </c>
      <c r="B258" s="25" t="s">
        <v>4120</v>
      </c>
    </row>
    <row r="259" spans="1:2" x14ac:dyDescent="0.25">
      <c r="A259" s="23" t="s">
        <v>4121</v>
      </c>
      <c r="B259" s="24" t="s">
        <v>4116</v>
      </c>
    </row>
    <row r="260" spans="1:2" x14ac:dyDescent="0.25">
      <c r="A260" s="10" t="s">
        <v>4122</v>
      </c>
      <c r="B260" t="s">
        <v>4123</v>
      </c>
    </row>
    <row r="261" spans="1:2" x14ac:dyDescent="0.25">
      <c r="A261" s="10" t="s">
        <v>3593</v>
      </c>
      <c r="B261" t="s">
        <v>4124</v>
      </c>
    </row>
    <row r="262" spans="1:2" x14ac:dyDescent="0.25">
      <c r="A262" s="10" t="s">
        <v>3598</v>
      </c>
      <c r="B262" s="13" t="s">
        <v>4125</v>
      </c>
    </row>
    <row r="263" spans="1:2" x14ac:dyDescent="0.25">
      <c r="A263" s="10" t="s">
        <v>3607</v>
      </c>
      <c r="B263" t="s">
        <v>4126</v>
      </c>
    </row>
    <row r="264" spans="1:2" x14ac:dyDescent="0.25">
      <c r="A264" s="10" t="s">
        <v>3661</v>
      </c>
      <c r="B264" t="s">
        <v>4127</v>
      </c>
    </row>
    <row r="265" spans="1:2" x14ac:dyDescent="0.25">
      <c r="A265" s="10" t="s">
        <v>3529</v>
      </c>
      <c r="B265" t="s">
        <v>4128</v>
      </c>
    </row>
    <row r="266" spans="1:2" x14ac:dyDescent="0.25">
      <c r="A266" s="23" t="s">
        <v>4129</v>
      </c>
      <c r="B266" s="25" t="s">
        <v>4130</v>
      </c>
    </row>
    <row r="267" spans="1:2" x14ac:dyDescent="0.25">
      <c r="A267" s="23" t="s">
        <v>3651</v>
      </c>
      <c r="B267" s="24" t="s">
        <v>4131</v>
      </c>
    </row>
    <row r="268" spans="1:2" x14ac:dyDescent="0.25">
      <c r="A268" s="10" t="s">
        <v>4132</v>
      </c>
      <c r="B268" t="s">
        <v>4133</v>
      </c>
    </row>
    <row r="269" spans="1:2" x14ac:dyDescent="0.25">
      <c r="A269" s="23" t="s">
        <v>4134</v>
      </c>
      <c r="B269" s="24" t="s">
        <v>4135</v>
      </c>
    </row>
    <row r="270" spans="1:2" x14ac:dyDescent="0.25">
      <c r="A270" s="24" t="s">
        <v>4136</v>
      </c>
      <c r="B270" s="25" t="s">
        <v>4137</v>
      </c>
    </row>
    <row r="271" spans="1:2" x14ac:dyDescent="0.25">
      <c r="A271" s="10" t="s">
        <v>4138</v>
      </c>
      <c r="B271" s="14" t="s">
        <v>4139</v>
      </c>
    </row>
    <row r="272" spans="1:2" x14ac:dyDescent="0.25">
      <c r="A272" s="23" t="s">
        <v>4140</v>
      </c>
      <c r="B272" s="25" t="s">
        <v>4141</v>
      </c>
    </row>
    <row r="273" spans="1:2" x14ac:dyDescent="0.25">
      <c r="A273" s="10" t="s">
        <v>4142</v>
      </c>
      <c r="B273" s="14" t="s">
        <v>4143</v>
      </c>
    </row>
    <row r="274" spans="1:2" x14ac:dyDescent="0.25">
      <c r="A274" s="10" t="s">
        <v>3608</v>
      </c>
      <c r="B274" t="s">
        <v>4144</v>
      </c>
    </row>
    <row r="275" spans="1:2" x14ac:dyDescent="0.25">
      <c r="A275" s="23" t="s">
        <v>4145</v>
      </c>
      <c r="B275" s="24" t="s">
        <v>4146</v>
      </c>
    </row>
    <row r="276" spans="1:2" x14ac:dyDescent="0.25">
      <c r="A276" s="24" t="s">
        <v>4147</v>
      </c>
      <c r="B276" s="24" t="s">
        <v>4146</v>
      </c>
    </row>
    <row r="277" spans="1:2" x14ac:dyDescent="0.25">
      <c r="A277" s="10" t="s">
        <v>4148</v>
      </c>
      <c r="B277" s="14" t="s">
        <v>4149</v>
      </c>
    </row>
    <row r="278" spans="1:2" x14ac:dyDescent="0.25">
      <c r="A278" s="23" t="s">
        <v>4150</v>
      </c>
      <c r="B278" s="24" t="s">
        <v>4151</v>
      </c>
    </row>
    <row r="279" spans="1:2" x14ac:dyDescent="0.25">
      <c r="A279" s="23" t="s">
        <v>4152</v>
      </c>
      <c r="B279" s="24" t="s">
        <v>4153</v>
      </c>
    </row>
    <row r="280" spans="1:2" x14ac:dyDescent="0.25">
      <c r="A280" s="23" t="s">
        <v>4154</v>
      </c>
      <c r="B280" s="24" t="s">
        <v>4155</v>
      </c>
    </row>
    <row r="281" spans="1:2" x14ac:dyDescent="0.25">
      <c r="A281" s="10" t="s">
        <v>3625</v>
      </c>
      <c r="B281" s="14" t="s">
        <v>4156</v>
      </c>
    </row>
    <row r="282" spans="1:2" x14ac:dyDescent="0.25">
      <c r="A282" s="23" t="s">
        <v>4157</v>
      </c>
      <c r="B282" s="24" t="s">
        <v>4158</v>
      </c>
    </row>
    <row r="283" spans="1:2" x14ac:dyDescent="0.25">
      <c r="A283" s="10" t="s">
        <v>3609</v>
      </c>
      <c r="B283" t="s">
        <v>4159</v>
      </c>
    </row>
    <row r="284" spans="1:2" x14ac:dyDescent="0.25">
      <c r="A284" s="15" t="s">
        <v>4160</v>
      </c>
      <c r="B284" s="14" t="s">
        <v>4161</v>
      </c>
    </row>
    <row r="285" spans="1:2" x14ac:dyDescent="0.25">
      <c r="A285" s="10" t="s">
        <v>3589</v>
      </c>
      <c r="B285" t="s">
        <v>4162</v>
      </c>
    </row>
    <row r="286" spans="1:2" x14ac:dyDescent="0.25">
      <c r="A286" s="10" t="s">
        <v>3617</v>
      </c>
      <c r="B286" t="s">
        <v>4163</v>
      </c>
    </row>
    <row r="287" spans="1:2" x14ac:dyDescent="0.25">
      <c r="A287" s="10" t="s">
        <v>3648</v>
      </c>
      <c r="B287" t="s">
        <v>4164</v>
      </c>
    </row>
    <row r="288" spans="1:2" x14ac:dyDescent="0.25">
      <c r="A288" s="10" t="s">
        <v>4165</v>
      </c>
      <c r="B288" t="s">
        <v>4166</v>
      </c>
    </row>
    <row r="289" spans="1:2" x14ac:dyDescent="0.25">
      <c r="A289" s="10" t="s">
        <v>3615</v>
      </c>
      <c r="B289" t="s">
        <v>4167</v>
      </c>
    </row>
    <row r="290" spans="1:2" x14ac:dyDescent="0.25">
      <c r="A290" s="10" t="s">
        <v>3590</v>
      </c>
      <c r="B290" t="s">
        <v>4168</v>
      </c>
    </row>
    <row r="291" spans="1:2" x14ac:dyDescent="0.25">
      <c r="A291" s="10" t="s">
        <v>3588</v>
      </c>
      <c r="B291" t="s">
        <v>4169</v>
      </c>
    </row>
    <row r="292" spans="1:2" x14ac:dyDescent="0.25">
      <c r="A292" s="10" t="s">
        <v>3591</v>
      </c>
      <c r="B292" s="13" t="s">
        <v>4170</v>
      </c>
    </row>
    <row r="293" spans="1:2" x14ac:dyDescent="0.25">
      <c r="A293" s="24" t="s">
        <v>3664</v>
      </c>
      <c r="B293" s="24" t="s">
        <v>4171</v>
      </c>
    </row>
    <row r="294" spans="1:2" x14ac:dyDescent="0.25">
      <c r="A294" s="15" t="s">
        <v>3616</v>
      </c>
      <c r="B294" s="15" t="s">
        <v>4172</v>
      </c>
    </row>
    <row r="295" spans="1:2" x14ac:dyDescent="0.25">
      <c r="A295" s="15" t="s">
        <v>3582</v>
      </c>
      <c r="B295" s="15" t="s">
        <v>4173</v>
      </c>
    </row>
    <row r="296" spans="1:2" x14ac:dyDescent="0.25">
      <c r="A296" s="15" t="s">
        <v>3614</v>
      </c>
      <c r="B296" s="15" t="s">
        <v>4174</v>
      </c>
    </row>
    <row r="297" spans="1:2" x14ac:dyDescent="0.25">
      <c r="A297" s="15" t="s">
        <v>3619</v>
      </c>
      <c r="B297" s="15" t="s">
        <v>4175</v>
      </c>
    </row>
    <row r="298" spans="1:2" x14ac:dyDescent="0.25">
      <c r="A298" s="15" t="s">
        <v>3587</v>
      </c>
      <c r="B298" s="15" t="s">
        <v>4176</v>
      </c>
    </row>
    <row r="299" spans="1:2" x14ac:dyDescent="0.25">
      <c r="A299" s="15" t="s">
        <v>3620</v>
      </c>
      <c r="B299" s="15" t="s">
        <v>4177</v>
      </c>
    </row>
    <row r="300" spans="1:2" x14ac:dyDescent="0.25">
      <c r="A300" s="24" t="s">
        <v>4178</v>
      </c>
      <c r="B300" s="24" t="s">
        <v>4179</v>
      </c>
    </row>
    <row r="301" spans="1:2" x14ac:dyDescent="0.25">
      <c r="A301" s="23" t="s">
        <v>4180</v>
      </c>
      <c r="B301" s="24" t="s">
        <v>4181</v>
      </c>
    </row>
    <row r="302" spans="1:2" x14ac:dyDescent="0.25">
      <c r="A302" s="23" t="s">
        <v>4182</v>
      </c>
      <c r="B302" s="24" t="s">
        <v>4183</v>
      </c>
    </row>
    <row r="303" spans="1:2" x14ac:dyDescent="0.25">
      <c r="A303" s="15" t="s">
        <v>895</v>
      </c>
      <c r="B303" s="15" t="s">
        <v>4184</v>
      </c>
    </row>
    <row r="304" spans="1:2" x14ac:dyDescent="0.25">
      <c r="A304" s="15" t="s">
        <v>1394</v>
      </c>
      <c r="B304" s="15" t="s">
        <v>4185</v>
      </c>
    </row>
    <row r="305" spans="1:2" x14ac:dyDescent="0.25">
      <c r="A305" s="23" t="s">
        <v>4186</v>
      </c>
      <c r="B305" s="24" t="s">
        <v>4187</v>
      </c>
    </row>
    <row r="306" spans="1:2" x14ac:dyDescent="0.25">
      <c r="A306" s="24" t="s">
        <v>4188</v>
      </c>
      <c r="B306" s="24" t="s">
        <v>4189</v>
      </c>
    </row>
    <row r="307" spans="1:2" x14ac:dyDescent="0.25">
      <c r="A307" s="10" t="s">
        <v>4190</v>
      </c>
      <c r="B307" s="13" t="s">
        <v>4191</v>
      </c>
    </row>
    <row r="308" spans="1:2" x14ac:dyDescent="0.25">
      <c r="A308" s="10" t="s">
        <v>3655</v>
      </c>
      <c r="B308" s="13" t="s">
        <v>4192</v>
      </c>
    </row>
    <row r="309" spans="1:2" x14ac:dyDescent="0.25">
      <c r="A309" s="10" t="s">
        <v>4193</v>
      </c>
      <c r="B309" s="13" t="s">
        <v>4194</v>
      </c>
    </row>
    <row r="310" spans="1:2" x14ac:dyDescent="0.25">
      <c r="A310" s="10" t="s">
        <v>4195</v>
      </c>
      <c r="B310" s="13" t="s">
        <v>4196</v>
      </c>
    </row>
    <row r="311" spans="1:2" x14ac:dyDescent="0.25">
      <c r="A311" s="10" t="s">
        <v>4197</v>
      </c>
      <c r="B311" s="13" t="s">
        <v>4198</v>
      </c>
    </row>
    <row r="312" spans="1:2" x14ac:dyDescent="0.25">
      <c r="A312" s="10" t="s">
        <v>4199</v>
      </c>
      <c r="B312" s="13" t="s">
        <v>4200</v>
      </c>
    </row>
    <row r="313" spans="1:2" x14ac:dyDescent="0.25">
      <c r="A313" s="10" t="s">
        <v>4201</v>
      </c>
      <c r="B313" s="13" t="s">
        <v>4202</v>
      </c>
    </row>
    <row r="314" spans="1:2" x14ac:dyDescent="0.25">
      <c r="A314" s="10" t="s">
        <v>4203</v>
      </c>
      <c r="B314" s="13" t="s">
        <v>4204</v>
      </c>
    </row>
    <row r="315" spans="1:2" x14ac:dyDescent="0.25">
      <c r="A315" s="10" t="s">
        <v>3545</v>
      </c>
      <c r="B315" s="14" t="s">
        <v>4205</v>
      </c>
    </row>
    <row r="316" spans="1:2" x14ac:dyDescent="0.25">
      <c r="A316" s="10" t="s">
        <v>1196</v>
      </c>
      <c r="B316" t="s">
        <v>4206</v>
      </c>
    </row>
    <row r="317" spans="1:2" x14ac:dyDescent="0.25">
      <c r="A317" s="23" t="s">
        <v>4207</v>
      </c>
      <c r="B317" s="25" t="s">
        <v>4208</v>
      </c>
    </row>
    <row r="318" spans="1:2" x14ac:dyDescent="0.25">
      <c r="A318" s="10" t="s">
        <v>4209</v>
      </c>
      <c r="B318" t="s">
        <v>4210</v>
      </c>
    </row>
    <row r="319" spans="1:2" x14ac:dyDescent="0.25">
      <c r="A319" s="23" t="s">
        <v>4211</v>
      </c>
      <c r="B319" s="24" t="s">
        <v>4212</v>
      </c>
    </row>
    <row r="320" spans="1:2" x14ac:dyDescent="0.25">
      <c r="A320" s="23" t="s">
        <v>4213</v>
      </c>
      <c r="B320" s="24" t="s">
        <v>4214</v>
      </c>
    </row>
    <row r="321" spans="1:2" x14ac:dyDescent="0.25">
      <c r="A321" s="30" t="s">
        <v>4215</v>
      </c>
      <c r="B321" s="13" t="s">
        <v>4216</v>
      </c>
    </row>
    <row r="322" spans="1:2" x14ac:dyDescent="0.25">
      <c r="A322" s="30" t="s">
        <v>4217</v>
      </c>
      <c r="B322" s="13" t="s">
        <v>4218</v>
      </c>
    </row>
    <row r="323" spans="1:2" x14ac:dyDescent="0.25">
      <c r="A323" s="23" t="s">
        <v>3559</v>
      </c>
      <c r="B323" s="24" t="s">
        <v>4219</v>
      </c>
    </row>
    <row r="324" spans="1:2" x14ac:dyDescent="0.25">
      <c r="A324" s="30" t="s">
        <v>4220</v>
      </c>
      <c r="B324" s="13" t="s">
        <v>4221</v>
      </c>
    </row>
    <row r="325" spans="1:2" x14ac:dyDescent="0.25">
      <c r="A325" s="30" t="s">
        <v>4222</v>
      </c>
      <c r="B325" s="13" t="s">
        <v>4223</v>
      </c>
    </row>
    <row r="326" spans="1:2" x14ac:dyDescent="0.25">
      <c r="A326" s="30" t="s">
        <v>4224</v>
      </c>
      <c r="B326" s="13" t="s">
        <v>4225</v>
      </c>
    </row>
    <row r="327" spans="1:2" x14ac:dyDescent="0.25">
      <c r="A327" s="30" t="s">
        <v>4226</v>
      </c>
      <c r="B327" s="13" t="s">
        <v>4227</v>
      </c>
    </row>
    <row r="328" spans="1:2" x14ac:dyDescent="0.25">
      <c r="A328" s="16" t="s">
        <v>4228</v>
      </c>
      <c r="B328" s="15" t="s">
        <v>4229</v>
      </c>
    </row>
    <row r="329" spans="1:2" x14ac:dyDescent="0.25">
      <c r="A329" s="16" t="s">
        <v>4230</v>
      </c>
      <c r="B329" s="15" t="s">
        <v>4231</v>
      </c>
    </row>
    <row r="330" spans="1:2" x14ac:dyDescent="0.25">
      <c r="A330" s="15" t="s">
        <v>462</v>
      </c>
      <c r="B330" s="13" t="s">
        <v>3728</v>
      </c>
    </row>
    <row r="331" spans="1:2" x14ac:dyDescent="0.25">
      <c r="A331" s="24" t="s">
        <v>4232</v>
      </c>
      <c r="B331" s="24" t="s">
        <v>4233</v>
      </c>
    </row>
    <row r="332" spans="1:2" x14ac:dyDescent="0.25">
      <c r="A332" s="28" t="s">
        <v>4234</v>
      </c>
      <c r="B332" s="28" t="s">
        <v>4235</v>
      </c>
    </row>
    <row r="333" spans="1:2" x14ac:dyDescent="0.25">
      <c r="A333" s="15" t="s">
        <v>4236</v>
      </c>
      <c r="B333" s="13" t="s">
        <v>4237</v>
      </c>
    </row>
    <row r="334" spans="1:2" x14ac:dyDescent="0.25">
      <c r="A334" s="15" t="s">
        <v>3551</v>
      </c>
      <c r="B334" s="13" t="s">
        <v>4238</v>
      </c>
    </row>
    <row r="335" spans="1:2" x14ac:dyDescent="0.25">
      <c r="A335" s="15" t="s">
        <v>4239</v>
      </c>
      <c r="B335" s="13" t="s">
        <v>4218</v>
      </c>
    </row>
    <row r="336" spans="1:2" x14ac:dyDescent="0.25">
      <c r="A336" s="10" t="s">
        <v>4240</v>
      </c>
      <c r="B336" s="13" t="s">
        <v>4241</v>
      </c>
    </row>
    <row r="337" spans="1:2" x14ac:dyDescent="0.25">
      <c r="A337" s="23" t="s">
        <v>4242</v>
      </c>
      <c r="B337" s="24" t="s">
        <v>4243</v>
      </c>
    </row>
    <row r="338" spans="1:2" x14ac:dyDescent="0.25">
      <c r="A338" s="10" t="s">
        <v>4244</v>
      </c>
      <c r="B338" s="13" t="s">
        <v>4245</v>
      </c>
    </row>
    <row r="339" spans="1:2" x14ac:dyDescent="0.25">
      <c r="A339" s="10" t="s">
        <v>4246</v>
      </c>
      <c r="B339" s="13" t="s">
        <v>4247</v>
      </c>
    </row>
    <row r="340" spans="1:2" x14ac:dyDescent="0.25">
      <c r="A340" s="10" t="s">
        <v>4248</v>
      </c>
      <c r="B340" t="s">
        <v>4249</v>
      </c>
    </row>
    <row r="341" spans="1:2" x14ac:dyDescent="0.25">
      <c r="A341" s="10" t="s">
        <v>4250</v>
      </c>
      <c r="B341" t="s">
        <v>4251</v>
      </c>
    </row>
    <row r="342" spans="1:2" x14ac:dyDescent="0.25">
      <c r="A342" s="23" t="s">
        <v>3643</v>
      </c>
      <c r="B342" s="24" t="s">
        <v>4252</v>
      </c>
    </row>
    <row r="343" spans="1:2" x14ac:dyDescent="0.25">
      <c r="A343" s="23" t="s">
        <v>3656</v>
      </c>
      <c r="B343" s="24" t="s">
        <v>4253</v>
      </c>
    </row>
    <row r="344" spans="1:2" x14ac:dyDescent="0.25">
      <c r="A344" s="23" t="s">
        <v>3658</v>
      </c>
      <c r="B344" s="24" t="s">
        <v>4254</v>
      </c>
    </row>
    <row r="345" spans="1:2" x14ac:dyDescent="0.25">
      <c r="A345" s="23" t="s">
        <v>2506</v>
      </c>
      <c r="B345" s="24" t="s">
        <v>4255</v>
      </c>
    </row>
    <row r="346" spans="1:2" x14ac:dyDescent="0.25">
      <c r="A346" s="23" t="s">
        <v>2055</v>
      </c>
      <c r="B346" s="24" t="s">
        <v>4256</v>
      </c>
    </row>
    <row r="347" spans="1:2" x14ac:dyDescent="0.25">
      <c r="A347" s="23" t="s">
        <v>3644</v>
      </c>
      <c r="B347" s="24" t="s">
        <v>4257</v>
      </c>
    </row>
    <row r="348" spans="1:2" x14ac:dyDescent="0.25">
      <c r="A348" s="23" t="s">
        <v>4258</v>
      </c>
      <c r="B348" s="24" t="s">
        <v>4259</v>
      </c>
    </row>
    <row r="349" spans="1:2" x14ac:dyDescent="0.25">
      <c r="A349" s="24" t="s">
        <v>4260</v>
      </c>
      <c r="B349" s="24" t="s">
        <v>4261</v>
      </c>
    </row>
    <row r="350" spans="1:2" x14ac:dyDescent="0.25">
      <c r="A350" s="24" t="s">
        <v>4262</v>
      </c>
      <c r="B350" s="24" t="s">
        <v>4263</v>
      </c>
    </row>
    <row r="351" spans="1:2" x14ac:dyDescent="0.25">
      <c r="A351" s="24" t="s">
        <v>4264</v>
      </c>
      <c r="B351" s="24" t="s">
        <v>4265</v>
      </c>
    </row>
    <row r="352" spans="1:2" x14ac:dyDescent="0.25">
      <c r="A352" s="23" t="s">
        <v>2101</v>
      </c>
      <c r="B352" s="24" t="s">
        <v>4266</v>
      </c>
    </row>
    <row r="353" spans="1:2" x14ac:dyDescent="0.25">
      <c r="A353" s="23" t="s">
        <v>3657</v>
      </c>
      <c r="B353" s="24" t="s">
        <v>4267</v>
      </c>
    </row>
    <row r="354" spans="1:2" x14ac:dyDescent="0.25">
      <c r="A354" s="23" t="s">
        <v>4268</v>
      </c>
      <c r="B354" s="24" t="s">
        <v>4269</v>
      </c>
    </row>
    <row r="355" spans="1:2" x14ac:dyDescent="0.25">
      <c r="A355" s="16" t="s">
        <v>3539</v>
      </c>
      <c r="B355" s="15" t="s">
        <v>4270</v>
      </c>
    </row>
    <row r="356" spans="1:2" x14ac:dyDescent="0.25">
      <c r="A356" s="10" t="s">
        <v>4271</v>
      </c>
      <c r="B356" s="13" t="s">
        <v>4272</v>
      </c>
    </row>
    <row r="357" spans="1:2" x14ac:dyDescent="0.25">
      <c r="A357" s="10" t="s">
        <v>3635</v>
      </c>
      <c r="B357" s="13" t="s">
        <v>4273</v>
      </c>
    </row>
    <row r="358" spans="1:2" x14ac:dyDescent="0.25">
      <c r="A358" s="23" t="s">
        <v>4274</v>
      </c>
      <c r="B358" s="24" t="s">
        <v>4275</v>
      </c>
    </row>
    <row r="359" spans="1:2" x14ac:dyDescent="0.25">
      <c r="A359" s="10" t="s">
        <v>4276</v>
      </c>
      <c r="B359" s="13" t="s">
        <v>4277</v>
      </c>
    </row>
    <row r="360" spans="1:2" x14ac:dyDescent="0.25">
      <c r="A360" s="10" t="s">
        <v>4278</v>
      </c>
      <c r="B360" s="13" t="s">
        <v>4279</v>
      </c>
    </row>
    <row r="361" spans="1:2" x14ac:dyDescent="0.25">
      <c r="A361" s="16" t="s">
        <v>3654</v>
      </c>
      <c r="B361" s="15" t="s">
        <v>4280</v>
      </c>
    </row>
    <row r="362" spans="1:2" x14ac:dyDescent="0.25">
      <c r="A362" s="23" t="s">
        <v>4281</v>
      </c>
      <c r="B362" s="25" t="s">
        <v>4282</v>
      </c>
    </row>
    <row r="363" spans="1:2" x14ac:dyDescent="0.25">
      <c r="A363" s="24" t="s">
        <v>4283</v>
      </c>
      <c r="B363" s="24" t="s">
        <v>4284</v>
      </c>
    </row>
    <row r="364" spans="1:2" x14ac:dyDescent="0.25">
      <c r="A364" s="15" t="s">
        <v>3542</v>
      </c>
      <c r="B364" s="15" t="s">
        <v>4285</v>
      </c>
    </row>
    <row r="365" spans="1:2" x14ac:dyDescent="0.25">
      <c r="A365" s="24" t="s">
        <v>4286</v>
      </c>
      <c r="B365" s="24" t="s">
        <v>4287</v>
      </c>
    </row>
    <row r="366" spans="1:2" x14ac:dyDescent="0.25">
      <c r="A366" s="24" t="s">
        <v>4288</v>
      </c>
      <c r="B366" s="24" t="s">
        <v>4289</v>
      </c>
    </row>
    <row r="367" spans="1:2" x14ac:dyDescent="0.25">
      <c r="A367" s="31" t="s">
        <v>4290</v>
      </c>
      <c r="B367" s="31" t="s">
        <v>3718</v>
      </c>
    </row>
    <row r="368" spans="1:2" x14ac:dyDescent="0.25">
      <c r="A368" s="15" t="s">
        <v>3567</v>
      </c>
      <c r="B368" s="15" t="s">
        <v>4291</v>
      </c>
    </row>
    <row r="369" spans="1:2" x14ac:dyDescent="0.25">
      <c r="A369" s="15" t="s">
        <v>3533</v>
      </c>
      <c r="B369" s="15" t="s">
        <v>4292</v>
      </c>
    </row>
    <row r="370" spans="1:2" x14ac:dyDescent="0.25">
      <c r="A370" s="15" t="s">
        <v>4293</v>
      </c>
      <c r="B370" s="15" t="s">
        <v>4294</v>
      </c>
    </row>
    <row r="371" spans="1:2" x14ac:dyDescent="0.25">
      <c r="A371" s="15" t="s">
        <v>3566</v>
      </c>
      <c r="B371" s="15" t="s">
        <v>4295</v>
      </c>
    </row>
    <row r="372" spans="1:2" x14ac:dyDescent="0.25">
      <c r="A372" s="15" t="s">
        <v>3568</v>
      </c>
      <c r="B372" s="15" t="s">
        <v>4296</v>
      </c>
    </row>
    <row r="373" spans="1:2" x14ac:dyDescent="0.25">
      <c r="A373" s="32" t="s">
        <v>3530</v>
      </c>
      <c r="B373" s="32" t="s">
        <v>4297</v>
      </c>
    </row>
    <row r="374" spans="1:2" x14ac:dyDescent="0.25">
      <c r="A374" s="32" t="s">
        <v>3531</v>
      </c>
      <c r="B374" s="32" t="s">
        <v>4298</v>
      </c>
    </row>
    <row r="375" spans="1:2" x14ac:dyDescent="0.25">
      <c r="A375" s="15" t="s">
        <v>4299</v>
      </c>
      <c r="B375" s="15" t="s">
        <v>4300</v>
      </c>
    </row>
    <row r="376" spans="1:2" x14ac:dyDescent="0.25">
      <c r="A376" s="16" t="s">
        <v>1658</v>
      </c>
      <c r="B376" s="14" t="s">
        <v>4301</v>
      </c>
    </row>
    <row r="377" spans="1:2" x14ac:dyDescent="0.25">
      <c r="A377" s="15" t="s">
        <v>3535</v>
      </c>
      <c r="B377" s="15" t="s">
        <v>4302</v>
      </c>
    </row>
    <row r="378" spans="1:2" x14ac:dyDescent="0.25">
      <c r="A378" s="15" t="s">
        <v>4303</v>
      </c>
      <c r="B378" s="15" t="s">
        <v>4304</v>
      </c>
    </row>
    <row r="379" spans="1:2" x14ac:dyDescent="0.25">
      <c r="A379" s="15" t="s">
        <v>1263</v>
      </c>
      <c r="B379" s="15" t="s">
        <v>4305</v>
      </c>
    </row>
    <row r="380" spans="1:2" x14ac:dyDescent="0.25">
      <c r="A380" s="15" t="s">
        <v>4306</v>
      </c>
      <c r="B380" s="15" t="s">
        <v>4306</v>
      </c>
    </row>
    <row r="381" spans="1:2" x14ac:dyDescent="0.25">
      <c r="A381" s="10" t="s">
        <v>4307</v>
      </c>
      <c r="B381" t="s">
        <v>4308</v>
      </c>
    </row>
    <row r="382" spans="1:2" x14ac:dyDescent="0.25">
      <c r="A382" s="16" t="s">
        <v>3540</v>
      </c>
      <c r="B382" s="14" t="s">
        <v>4309</v>
      </c>
    </row>
    <row r="383" spans="1:2" x14ac:dyDescent="0.25">
      <c r="A383" s="16" t="s">
        <v>3659</v>
      </c>
      <c r="B383" s="14" t="s">
        <v>4310</v>
      </c>
    </row>
    <row r="384" spans="1:2" x14ac:dyDescent="0.25">
      <c r="A384" s="16" t="s">
        <v>3572</v>
      </c>
      <c r="B384" s="14" t="s">
        <v>4311</v>
      </c>
    </row>
    <row r="385" spans="1:2" x14ac:dyDescent="0.25">
      <c r="A385" s="16" t="s">
        <v>3581</v>
      </c>
      <c r="B385" s="14" t="s">
        <v>4312</v>
      </c>
    </row>
    <row r="386" spans="1:2" x14ac:dyDescent="0.25">
      <c r="A386" s="16" t="s">
        <v>4313</v>
      </c>
      <c r="B386" s="15" t="s">
        <v>4314</v>
      </c>
    </row>
    <row r="387" spans="1:2" x14ac:dyDescent="0.25">
      <c r="A387" s="16" t="s">
        <v>3579</v>
      </c>
      <c r="B387" s="15" t="s">
        <v>4315</v>
      </c>
    </row>
    <row r="388" spans="1:2" x14ac:dyDescent="0.25">
      <c r="A388" s="16" t="s">
        <v>3618</v>
      </c>
      <c r="B388" s="15" t="s">
        <v>4316</v>
      </c>
    </row>
    <row r="389" spans="1:2" x14ac:dyDescent="0.25">
      <c r="A389" s="16" t="s">
        <v>3580</v>
      </c>
      <c r="B389" s="15" t="s">
        <v>4317</v>
      </c>
    </row>
    <row r="390" spans="1:2" x14ac:dyDescent="0.25">
      <c r="A390" s="17" t="s">
        <v>3621</v>
      </c>
      <c r="B390" s="31" t="s">
        <v>4318</v>
      </c>
    </row>
    <row r="391" spans="1:2" x14ac:dyDescent="0.25">
      <c r="A391" s="19" t="s">
        <v>4319</v>
      </c>
      <c r="B391" s="28" t="s">
        <v>4320</v>
      </c>
    </row>
    <row r="392" spans="1:2" x14ac:dyDescent="0.25">
      <c r="A392" s="16" t="s">
        <v>4321</v>
      </c>
      <c r="B392" s="15" t="s">
        <v>4322</v>
      </c>
    </row>
    <row r="393" spans="1:2" x14ac:dyDescent="0.25">
      <c r="A393" s="10" t="s">
        <v>4323</v>
      </c>
      <c r="B393" s="15" t="s">
        <v>4324</v>
      </c>
    </row>
    <row r="394" spans="1:2" x14ac:dyDescent="0.25">
      <c r="A394" s="10" t="s">
        <v>3575</v>
      </c>
      <c r="B394" s="15" t="s">
        <v>4325</v>
      </c>
    </row>
    <row r="395" spans="1:2" x14ac:dyDescent="0.25">
      <c r="A395" s="10" t="s">
        <v>3585</v>
      </c>
      <c r="B395" s="15" t="s">
        <v>4326</v>
      </c>
    </row>
    <row r="396" spans="1:2" x14ac:dyDescent="0.25">
      <c r="A396" s="10" t="s">
        <v>3586</v>
      </c>
      <c r="B396" s="15" t="s">
        <v>4327</v>
      </c>
    </row>
    <row r="397" spans="1:2" x14ac:dyDescent="0.25">
      <c r="A397" s="10" t="s">
        <v>3663</v>
      </c>
      <c r="B397" s="14" t="s">
        <v>4328</v>
      </c>
    </row>
    <row r="398" spans="1:2" x14ac:dyDescent="0.25">
      <c r="A398" s="23" t="s">
        <v>4329</v>
      </c>
      <c r="B398" s="24" t="s">
        <v>4330</v>
      </c>
    </row>
    <row r="399" spans="1:2" x14ac:dyDescent="0.25">
      <c r="A399" s="10" t="s">
        <v>3623</v>
      </c>
      <c r="B399" t="s">
        <v>4331</v>
      </c>
    </row>
    <row r="400" spans="1:2" x14ac:dyDescent="0.25">
      <c r="A400" s="10" t="s">
        <v>4332</v>
      </c>
      <c r="B400" t="s">
        <v>4333</v>
      </c>
    </row>
    <row r="401" spans="1:2" x14ac:dyDescent="0.25">
      <c r="A401" s="23" t="s">
        <v>4334</v>
      </c>
      <c r="B401" s="25" t="s">
        <v>4335</v>
      </c>
    </row>
    <row r="402" spans="1:2" x14ac:dyDescent="0.25">
      <c r="A402" s="15" t="s">
        <v>3524</v>
      </c>
      <c r="B402" s="14" t="s">
        <v>4336</v>
      </c>
    </row>
    <row r="403" spans="1:2" x14ac:dyDescent="0.25">
      <c r="A403" s="10" t="s">
        <v>3544</v>
      </c>
      <c r="B403" s="14" t="s">
        <v>4337</v>
      </c>
    </row>
    <row r="404" spans="1:2" x14ac:dyDescent="0.25">
      <c r="A404" s="10" t="s">
        <v>3629</v>
      </c>
      <c r="B404" s="14" t="s">
        <v>4338</v>
      </c>
    </row>
    <row r="405" spans="1:2" x14ac:dyDescent="0.25">
      <c r="A405" s="10" t="s">
        <v>3549</v>
      </c>
      <c r="B405" s="14" t="s">
        <v>4339</v>
      </c>
    </row>
    <row r="406" spans="1:2" x14ac:dyDescent="0.25">
      <c r="A406" s="23" t="s">
        <v>4340</v>
      </c>
      <c r="B406" s="25" t="s">
        <v>4341</v>
      </c>
    </row>
    <row r="407" spans="1:2" x14ac:dyDescent="0.25">
      <c r="A407" s="23" t="s">
        <v>3514</v>
      </c>
      <c r="B407" s="25" t="s">
        <v>4342</v>
      </c>
    </row>
    <row r="408" spans="1:2" x14ac:dyDescent="0.25">
      <c r="A408" s="10" t="s">
        <v>3537</v>
      </c>
      <c r="B408" s="14" t="s">
        <v>4343</v>
      </c>
    </row>
    <row r="409" spans="1:2" x14ac:dyDescent="0.25">
      <c r="A409" s="23" t="s">
        <v>4344</v>
      </c>
      <c r="B409" s="24" t="s">
        <v>4345</v>
      </c>
    </row>
    <row r="410" spans="1:2" x14ac:dyDescent="0.25">
      <c r="A410" s="23" t="s">
        <v>4346</v>
      </c>
      <c r="B410" s="24" t="s">
        <v>4347</v>
      </c>
    </row>
    <row r="411" spans="1:2" x14ac:dyDescent="0.25">
      <c r="A411" s="23" t="s">
        <v>4348</v>
      </c>
      <c r="B411" s="24" t="s">
        <v>4349</v>
      </c>
    </row>
    <row r="412" spans="1:2" x14ac:dyDescent="0.25">
      <c r="A412" s="23" t="s">
        <v>4350</v>
      </c>
      <c r="B412" s="24" t="s">
        <v>4351</v>
      </c>
    </row>
    <row r="413" spans="1:2" x14ac:dyDescent="0.25">
      <c r="A413" s="23" t="s">
        <v>4352</v>
      </c>
      <c r="B413" s="24" t="s">
        <v>4353</v>
      </c>
    </row>
    <row r="414" spans="1:2" x14ac:dyDescent="0.25">
      <c r="A414" s="16" t="s">
        <v>4354</v>
      </c>
      <c r="B414" s="15" t="s">
        <v>4355</v>
      </c>
    </row>
    <row r="415" spans="1:2" x14ac:dyDescent="0.25">
      <c r="A415" s="16" t="s">
        <v>4356</v>
      </c>
      <c r="B415" s="15" t="s">
        <v>4357</v>
      </c>
    </row>
    <row r="416" spans="1:2" x14ac:dyDescent="0.25">
      <c r="A416" s="19" t="s">
        <v>3557</v>
      </c>
      <c r="B416" s="28" t="s">
        <v>4358</v>
      </c>
    </row>
    <row r="417" spans="1:2" x14ac:dyDescent="0.25">
      <c r="A417" s="19" t="s">
        <v>3562</v>
      </c>
      <c r="B417" s="28" t="s">
        <v>4359</v>
      </c>
    </row>
    <row r="418" spans="1:2" x14ac:dyDescent="0.25">
      <c r="A418" s="19" t="s">
        <v>3560</v>
      </c>
      <c r="B418" s="28" t="s">
        <v>4360</v>
      </c>
    </row>
    <row r="419" spans="1:2" x14ac:dyDescent="0.25">
      <c r="A419" s="10" t="s">
        <v>830</v>
      </c>
      <c r="B419" s="14" t="s">
        <v>4361</v>
      </c>
    </row>
    <row r="420" spans="1:2" x14ac:dyDescent="0.25">
      <c r="A420" s="23" t="s">
        <v>4362</v>
      </c>
      <c r="B420" s="24" t="s">
        <v>4363</v>
      </c>
    </row>
    <row r="421" spans="1:2" x14ac:dyDescent="0.25">
      <c r="A421" s="23" t="s">
        <v>4364</v>
      </c>
      <c r="B421" s="24" t="s">
        <v>4365</v>
      </c>
    </row>
    <row r="422" spans="1:2" x14ac:dyDescent="0.25">
      <c r="A422" s="33" t="s">
        <v>1374</v>
      </c>
      <c r="B422" s="34" t="s">
        <v>4366</v>
      </c>
    </row>
    <row r="423" spans="1:2" x14ac:dyDescent="0.25">
      <c r="A423" s="10" t="s">
        <v>1291</v>
      </c>
      <c r="B423" s="14" t="s">
        <v>4367</v>
      </c>
    </row>
    <row r="424" spans="1:2" x14ac:dyDescent="0.25">
      <c r="A424" s="10" t="s">
        <v>3634</v>
      </c>
      <c r="B424" s="14" t="s">
        <v>4368</v>
      </c>
    </row>
    <row r="425" spans="1:2" x14ac:dyDescent="0.25">
      <c r="A425" s="10" t="s">
        <v>899</v>
      </c>
      <c r="B425" s="14" t="s">
        <v>4369</v>
      </c>
    </row>
    <row r="426" spans="1:2" x14ac:dyDescent="0.25">
      <c r="A426" s="17" t="s">
        <v>962</v>
      </c>
      <c r="B426" s="18" t="s">
        <v>4370</v>
      </c>
    </row>
    <row r="427" spans="1:2" x14ac:dyDescent="0.25">
      <c r="A427" s="10" t="s">
        <v>4371</v>
      </c>
      <c r="B427" t="s">
        <v>4372</v>
      </c>
    </row>
    <row r="428" spans="1:2" x14ac:dyDescent="0.25">
      <c r="A428" s="10" t="s">
        <v>4373</v>
      </c>
      <c r="B428" t="s">
        <v>4374</v>
      </c>
    </row>
    <row r="429" spans="1:2" x14ac:dyDescent="0.25">
      <c r="A429" s="10" t="s">
        <v>4375</v>
      </c>
      <c r="B429" s="13" t="s">
        <v>4376</v>
      </c>
    </row>
    <row r="430" spans="1:2" x14ac:dyDescent="0.25">
      <c r="A430" s="10" t="s">
        <v>3662</v>
      </c>
      <c r="B430" s="13" t="s">
        <v>4377</v>
      </c>
    </row>
    <row r="431" spans="1:2" x14ac:dyDescent="0.25">
      <c r="A431" s="13" t="s">
        <v>4378</v>
      </c>
      <c r="B431" s="13" t="s">
        <v>4372</v>
      </c>
    </row>
    <row r="432" spans="1:2" x14ac:dyDescent="0.25">
      <c r="A432" s="13" t="s">
        <v>4379</v>
      </c>
      <c r="B432" s="13" t="s">
        <v>4380</v>
      </c>
    </row>
    <row r="433" spans="1:2" x14ac:dyDescent="0.25">
      <c r="A433" s="13" t="s">
        <v>4381</v>
      </c>
      <c r="B433" s="13" t="s">
        <v>4382</v>
      </c>
    </row>
    <row r="434" spans="1:2" x14ac:dyDescent="0.25">
      <c r="A434" s="15" t="s">
        <v>4383</v>
      </c>
      <c r="B434" s="15" t="s">
        <v>4384</v>
      </c>
    </row>
    <row r="435" spans="1:2" x14ac:dyDescent="0.25">
      <c r="A435" s="15" t="s">
        <v>4385</v>
      </c>
      <c r="B435" s="15" t="s">
        <v>4386</v>
      </c>
    </row>
    <row r="436" spans="1:2" x14ac:dyDescent="0.25">
      <c r="A436" s="10" t="s">
        <v>3645</v>
      </c>
      <c r="B436" t="s">
        <v>4387</v>
      </c>
    </row>
    <row r="437" spans="1:2" x14ac:dyDescent="0.25">
      <c r="A437" s="16" t="s">
        <v>3630</v>
      </c>
      <c r="B437" s="14" t="s">
        <v>4388</v>
      </c>
    </row>
    <row r="438" spans="1:2" x14ac:dyDescent="0.25">
      <c r="A438" s="16" t="s">
        <v>4389</v>
      </c>
      <c r="B438" s="14" t="s">
        <v>4390</v>
      </c>
    </row>
    <row r="439" spans="1:2" x14ac:dyDescent="0.25">
      <c r="A439" s="16" t="s">
        <v>4391</v>
      </c>
      <c r="B439" s="15" t="s">
        <v>4392</v>
      </c>
    </row>
    <row r="440" spans="1:2" x14ac:dyDescent="0.25">
      <c r="A440" s="10" t="s">
        <v>4393</v>
      </c>
      <c r="B440" s="13" t="s">
        <v>4394</v>
      </c>
    </row>
    <row r="441" spans="1:2" x14ac:dyDescent="0.25">
      <c r="A441" s="16" t="s">
        <v>3633</v>
      </c>
      <c r="B441" s="13" t="s">
        <v>4395</v>
      </c>
    </row>
    <row r="442" spans="1:2" x14ac:dyDescent="0.25">
      <c r="A442" s="10" t="s">
        <v>3631</v>
      </c>
      <c r="B442" s="13" t="s">
        <v>4396</v>
      </c>
    </row>
    <row r="443" spans="1:2" x14ac:dyDescent="0.25">
      <c r="A443" s="10" t="s">
        <v>3547</v>
      </c>
      <c r="B443" s="13" t="s">
        <v>4397</v>
      </c>
    </row>
    <row r="444" spans="1:2" x14ac:dyDescent="0.25">
      <c r="A444" s="19" t="s">
        <v>4398</v>
      </c>
      <c r="B444" s="28" t="s">
        <v>4399</v>
      </c>
    </row>
    <row r="445" spans="1:2" x14ac:dyDescent="0.25">
      <c r="A445" s="19" t="s">
        <v>4400</v>
      </c>
      <c r="B445" s="28" t="s">
        <v>4401</v>
      </c>
    </row>
    <row r="446" spans="1:2" x14ac:dyDescent="0.25">
      <c r="A446" s="16" t="s">
        <v>3543</v>
      </c>
      <c r="B446" s="15" t="s">
        <v>4402</v>
      </c>
    </row>
    <row r="447" spans="1:2" x14ac:dyDescent="0.25">
      <c r="A447" s="10" t="s">
        <v>3605</v>
      </c>
      <c r="B447" t="s">
        <v>4403</v>
      </c>
    </row>
    <row r="448" spans="1:2" x14ac:dyDescent="0.25">
      <c r="A448" s="23" t="s">
        <v>4404</v>
      </c>
      <c r="B448" s="24" t="s">
        <v>4405</v>
      </c>
    </row>
    <row r="449" spans="1:2" x14ac:dyDescent="0.25">
      <c r="A449" s="19" t="s">
        <v>4406</v>
      </c>
      <c r="B449" s="28" t="s">
        <v>4407</v>
      </c>
    </row>
    <row r="450" spans="1:2" x14ac:dyDescent="0.25">
      <c r="A450" s="16" t="s">
        <v>3606</v>
      </c>
      <c r="B450" s="15" t="s">
        <v>4408</v>
      </c>
    </row>
    <row r="451" spans="1:2" x14ac:dyDescent="0.25">
      <c r="A451" s="16" t="s">
        <v>3602</v>
      </c>
      <c r="B451" s="15" t="s">
        <v>4409</v>
      </c>
    </row>
    <row r="452" spans="1:2" x14ac:dyDescent="0.25">
      <c r="A452" s="16" t="s">
        <v>3603</v>
      </c>
      <c r="B452" s="15" t="s">
        <v>4410</v>
      </c>
    </row>
    <row r="453" spans="1:2" x14ac:dyDescent="0.25">
      <c r="A453" s="16" t="s">
        <v>3604</v>
      </c>
      <c r="B453" s="15" t="s">
        <v>4411</v>
      </c>
    </row>
    <row r="454" spans="1:2" x14ac:dyDescent="0.25">
      <c r="A454" s="16" t="s">
        <v>4412</v>
      </c>
      <c r="B454" s="15" t="s">
        <v>4413</v>
      </c>
    </row>
    <row r="455" spans="1:2" x14ac:dyDescent="0.25">
      <c r="A455" s="16" t="s">
        <v>4414</v>
      </c>
      <c r="B455" s="15" t="s">
        <v>4374</v>
      </c>
    </row>
    <row r="456" spans="1:2" x14ac:dyDescent="0.25">
      <c r="A456" s="16" t="s">
        <v>4415</v>
      </c>
      <c r="B456" s="15" t="s">
        <v>4416</v>
      </c>
    </row>
    <row r="457" spans="1:2" x14ac:dyDescent="0.25">
      <c r="A457" s="15" t="s">
        <v>3548</v>
      </c>
      <c r="B457" s="15" t="s">
        <v>4417</v>
      </c>
    </row>
    <row r="458" spans="1:2" x14ac:dyDescent="0.25">
      <c r="A458" s="10" t="s">
        <v>4418</v>
      </c>
      <c r="B458" s="13" t="s">
        <v>4419</v>
      </c>
    </row>
    <row r="459" spans="1:2" x14ac:dyDescent="0.25">
      <c r="A459" s="10" t="s">
        <v>4420</v>
      </c>
      <c r="B459" s="13" t="s">
        <v>4421</v>
      </c>
    </row>
    <row r="460" spans="1:2" x14ac:dyDescent="0.25">
      <c r="A460" s="16" t="s">
        <v>4422</v>
      </c>
      <c r="B460" s="15" t="s">
        <v>4423</v>
      </c>
    </row>
    <row r="461" spans="1:2" x14ac:dyDescent="0.25">
      <c r="A461" s="10" t="s">
        <v>4424</v>
      </c>
      <c r="B461" t="s">
        <v>4425</v>
      </c>
    </row>
    <row r="462" spans="1:2" x14ac:dyDescent="0.25">
      <c r="A462" s="10" t="s">
        <v>4426</v>
      </c>
      <c r="B462" t="s">
        <v>4427</v>
      </c>
    </row>
    <row r="463" spans="1:2" x14ac:dyDescent="0.25">
      <c r="A463" s="10" t="s">
        <v>4428</v>
      </c>
      <c r="B463" t="s">
        <v>4429</v>
      </c>
    </row>
    <row r="464" spans="1:2" x14ac:dyDescent="0.25">
      <c r="A464" s="10" t="s">
        <v>4430</v>
      </c>
      <c r="B464" t="s">
        <v>4431</v>
      </c>
    </row>
    <row r="465" spans="1:2" x14ac:dyDescent="0.25">
      <c r="A465" s="10" t="s">
        <v>4432</v>
      </c>
      <c r="B465" t="s">
        <v>4433</v>
      </c>
    </row>
    <row r="466" spans="1:2" x14ac:dyDescent="0.25">
      <c r="A466" s="10" t="s">
        <v>4434</v>
      </c>
      <c r="B466" t="s">
        <v>4435</v>
      </c>
    </row>
    <row r="467" spans="1:2" x14ac:dyDescent="0.25">
      <c r="A467" s="10" t="s">
        <v>4436</v>
      </c>
      <c r="B467" t="s">
        <v>4437</v>
      </c>
    </row>
    <row r="468" spans="1:2" x14ac:dyDescent="0.25">
      <c r="A468" s="10" t="s">
        <v>4438</v>
      </c>
      <c r="B468" s="13" t="s">
        <v>4439</v>
      </c>
    </row>
    <row r="469" spans="1:2" x14ac:dyDescent="0.25">
      <c r="A469" s="10" t="s">
        <v>4440</v>
      </c>
      <c r="B469" t="s">
        <v>4441</v>
      </c>
    </row>
    <row r="470" spans="1:2" x14ac:dyDescent="0.25">
      <c r="A470" s="10" t="s">
        <v>4442</v>
      </c>
      <c r="B470" t="s">
        <v>4443</v>
      </c>
    </row>
    <row r="471" spans="1:2" x14ac:dyDescent="0.25">
      <c r="A471" s="10" t="s">
        <v>4444</v>
      </c>
      <c r="B471" t="s">
        <v>4445</v>
      </c>
    </row>
    <row r="472" spans="1:2" x14ac:dyDescent="0.25">
      <c r="A472" s="10" t="s">
        <v>4446</v>
      </c>
      <c r="B472" t="s">
        <v>4447</v>
      </c>
    </row>
    <row r="473" spans="1:2" x14ac:dyDescent="0.25">
      <c r="A473" s="10" t="s">
        <v>4448</v>
      </c>
      <c r="B473" s="13" t="s">
        <v>4449</v>
      </c>
    </row>
    <row r="474" spans="1:2" x14ac:dyDescent="0.25">
      <c r="A474" s="10" t="s">
        <v>4450</v>
      </c>
      <c r="B474" t="s">
        <v>4451</v>
      </c>
    </row>
    <row r="475" spans="1:2" x14ac:dyDescent="0.25">
      <c r="A475" s="10" t="s">
        <v>3528</v>
      </c>
      <c r="B475" t="s">
        <v>4452</v>
      </c>
    </row>
    <row r="476" spans="1:2" x14ac:dyDescent="0.25">
      <c r="A476" s="23" t="s">
        <v>3649</v>
      </c>
      <c r="B476" s="24" t="s">
        <v>4453</v>
      </c>
    </row>
    <row r="477" spans="1:2" x14ac:dyDescent="0.25">
      <c r="A477" s="23" t="s">
        <v>4454</v>
      </c>
      <c r="B477" s="24" t="s">
        <v>4455</v>
      </c>
    </row>
    <row r="478" spans="1:2" x14ac:dyDescent="0.25">
      <c r="A478" s="16" t="s">
        <v>4456</v>
      </c>
      <c r="B478" s="13" t="s">
        <v>4457</v>
      </c>
    </row>
    <row r="479" spans="1:2" x14ac:dyDescent="0.25">
      <c r="A479" s="10" t="s">
        <v>4458</v>
      </c>
      <c r="B479" s="13" t="s">
        <v>4459</v>
      </c>
    </row>
    <row r="480" spans="1:2" x14ac:dyDescent="0.25">
      <c r="A480" s="10" t="s">
        <v>4460</v>
      </c>
      <c r="B480" s="13" t="s">
        <v>4461</v>
      </c>
    </row>
    <row r="481" spans="1:2" x14ac:dyDescent="0.25">
      <c r="A481" s="10" t="s">
        <v>3546</v>
      </c>
      <c r="B481" s="13" t="s">
        <v>4462</v>
      </c>
    </row>
    <row r="482" spans="1:2" x14ac:dyDescent="0.25">
      <c r="A482" s="10" t="s">
        <v>4463</v>
      </c>
      <c r="B482" s="13" t="s">
        <v>4464</v>
      </c>
    </row>
    <row r="483" spans="1:2" x14ac:dyDescent="0.25">
      <c r="A483" s="10" t="s">
        <v>3526</v>
      </c>
      <c r="B483" s="13" t="s">
        <v>4465</v>
      </c>
    </row>
    <row r="484" spans="1:2" x14ac:dyDescent="0.25">
      <c r="A484" s="23" t="s">
        <v>4466</v>
      </c>
      <c r="B484" s="24" t="s">
        <v>4467</v>
      </c>
    </row>
    <row r="485" spans="1:2" x14ac:dyDescent="0.25">
      <c r="A485" s="16" t="s">
        <v>4468</v>
      </c>
      <c r="B485" s="15" t="s">
        <v>4469</v>
      </c>
    </row>
    <row r="486" spans="1:2" x14ac:dyDescent="0.25">
      <c r="A486" s="16" t="s">
        <v>4470</v>
      </c>
      <c r="B486" s="15" t="s">
        <v>4471</v>
      </c>
    </row>
    <row r="487" spans="1:2" x14ac:dyDescent="0.25">
      <c r="A487" s="16" t="s">
        <v>4472</v>
      </c>
      <c r="B487" s="15" t="s">
        <v>4473</v>
      </c>
    </row>
    <row r="488" spans="1:2" x14ac:dyDescent="0.25">
      <c r="A488" s="16" t="s">
        <v>3639</v>
      </c>
      <c r="B488" s="15" t="s">
        <v>4474</v>
      </c>
    </row>
    <row r="489" spans="1:2" x14ac:dyDescent="0.25">
      <c r="A489" s="35" t="s">
        <v>4475</v>
      </c>
      <c r="B489" s="32" t="s">
        <v>4476</v>
      </c>
    </row>
    <row r="490" spans="1:2" x14ac:dyDescent="0.25">
      <c r="A490" s="10" t="s">
        <v>4477</v>
      </c>
      <c r="B490" s="13" t="s">
        <v>4478</v>
      </c>
    </row>
    <row r="491" spans="1:2" x14ac:dyDescent="0.25">
      <c r="A491" s="10" t="s">
        <v>4479</v>
      </c>
      <c r="B491" s="13" t="s">
        <v>4480</v>
      </c>
    </row>
    <row r="492" spans="1:2" x14ac:dyDescent="0.25">
      <c r="A492" s="10" t="s">
        <v>3523</v>
      </c>
      <c r="B492" s="13" t="s">
        <v>4481</v>
      </c>
    </row>
    <row r="493" spans="1:2" x14ac:dyDescent="0.25">
      <c r="A493" s="10" t="s">
        <v>4482</v>
      </c>
      <c r="B493" s="13" t="s">
        <v>4483</v>
      </c>
    </row>
    <row r="494" spans="1:2" x14ac:dyDescent="0.25">
      <c r="A494" s="10" t="s">
        <v>4484</v>
      </c>
      <c r="B494" s="13" t="s">
        <v>4485</v>
      </c>
    </row>
    <row r="495" spans="1:2" x14ac:dyDescent="0.25">
      <c r="A495" s="10" t="s">
        <v>4486</v>
      </c>
      <c r="B495" s="13" t="s">
        <v>4487</v>
      </c>
    </row>
    <row r="496" spans="1:2" x14ac:dyDescent="0.25">
      <c r="A496" s="10" t="s">
        <v>4488</v>
      </c>
      <c r="B496" s="15" t="s">
        <v>4489</v>
      </c>
    </row>
    <row r="497" spans="1:2" x14ac:dyDescent="0.25">
      <c r="A497" s="10" t="s">
        <v>4490</v>
      </c>
      <c r="B497" s="15" t="s">
        <v>4491</v>
      </c>
    </row>
    <row r="498" spans="1:2" x14ac:dyDescent="0.25">
      <c r="A498" s="10" t="s">
        <v>4492</v>
      </c>
      <c r="B498" t="s">
        <v>4493</v>
      </c>
    </row>
    <row r="499" spans="1:2" x14ac:dyDescent="0.25">
      <c r="A499" s="10" t="s">
        <v>4494</v>
      </c>
      <c r="B499" t="s">
        <v>4495</v>
      </c>
    </row>
    <row r="500" spans="1:2" x14ac:dyDescent="0.25">
      <c r="A500" s="10" t="s">
        <v>4496</v>
      </c>
      <c r="B500" t="s">
        <v>4497</v>
      </c>
    </row>
    <row r="501" spans="1:2" x14ac:dyDescent="0.25">
      <c r="A501" s="10" t="s">
        <v>4498</v>
      </c>
      <c r="B501" t="s">
        <v>4499</v>
      </c>
    </row>
    <row r="502" spans="1:2" x14ac:dyDescent="0.25">
      <c r="A502" s="10" t="s">
        <v>4500</v>
      </c>
      <c r="B502" t="s">
        <v>4501</v>
      </c>
    </row>
    <row r="503" spans="1:2" x14ac:dyDescent="0.25">
      <c r="A503" s="16" t="s">
        <v>4502</v>
      </c>
      <c r="B503" s="15" t="s">
        <v>4503</v>
      </c>
    </row>
    <row r="504" spans="1:2" x14ac:dyDescent="0.25">
      <c r="A504" s="10" t="s">
        <v>4504</v>
      </c>
      <c r="B504" s="15" t="s">
        <v>4505</v>
      </c>
    </row>
    <row r="505" spans="1:2" x14ac:dyDescent="0.25">
      <c r="A505" s="10" t="s">
        <v>4506</v>
      </c>
      <c r="B505" s="13" t="s">
        <v>4507</v>
      </c>
    </row>
    <row r="506" spans="1:2" x14ac:dyDescent="0.25">
      <c r="A506" s="10" t="s">
        <v>4508</v>
      </c>
      <c r="B506" s="13" t="s">
        <v>3961</v>
      </c>
    </row>
    <row r="507" spans="1:2" x14ac:dyDescent="0.25">
      <c r="A507" s="24" t="s">
        <v>4509</v>
      </c>
      <c r="B507" s="24" t="s">
        <v>4510</v>
      </c>
    </row>
    <row r="508" spans="1:2" x14ac:dyDescent="0.25">
      <c r="A508" s="36" t="s">
        <v>4511</v>
      </c>
      <c r="B508" s="13" t="s">
        <v>4512</v>
      </c>
    </row>
    <row r="509" spans="1:2" x14ac:dyDescent="0.25">
      <c r="A509" s="36" t="s">
        <v>4513</v>
      </c>
      <c r="B509" s="13" t="s">
        <v>4514</v>
      </c>
    </row>
    <row r="510" spans="1:2" x14ac:dyDescent="0.25">
      <c r="A510" s="36" t="s">
        <v>4515</v>
      </c>
      <c r="B510" s="13" t="s">
        <v>4516</v>
      </c>
    </row>
    <row r="511" spans="1:2" x14ac:dyDescent="0.25">
      <c r="A511" s="36" t="s">
        <v>4517</v>
      </c>
      <c r="B511" s="13" t="s">
        <v>4518</v>
      </c>
    </row>
    <row r="512" spans="1:2" x14ac:dyDescent="0.25">
      <c r="A512" s="36" t="s">
        <v>4519</v>
      </c>
      <c r="B512" s="13" t="s">
        <v>4520</v>
      </c>
    </row>
    <row r="513" spans="1:2" x14ac:dyDescent="0.25">
      <c r="A513" s="15" t="s">
        <v>4521</v>
      </c>
      <c r="B513" s="13" t="s">
        <v>4522</v>
      </c>
    </row>
    <row r="514" spans="1:2" x14ac:dyDescent="0.25">
      <c r="A514" s="15" t="s">
        <v>4523</v>
      </c>
      <c r="B514" s="13" t="s">
        <v>4524</v>
      </c>
    </row>
    <row r="515" spans="1:2" x14ac:dyDescent="0.25">
      <c r="A515" s="15" t="s">
        <v>4525</v>
      </c>
      <c r="B515" s="13" t="s">
        <v>4526</v>
      </c>
    </row>
    <row r="516" spans="1:2" x14ac:dyDescent="0.25">
      <c r="A516" s="15" t="s">
        <v>4527</v>
      </c>
      <c r="B516" s="13" t="s">
        <v>3738</v>
      </c>
    </row>
    <row r="517" spans="1:2" x14ac:dyDescent="0.25">
      <c r="A517" s="10" t="s">
        <v>4528</v>
      </c>
      <c r="B517" s="13" t="s">
        <v>4529</v>
      </c>
    </row>
    <row r="518" spans="1:2" x14ac:dyDescent="0.25">
      <c r="A518" s="10" t="s">
        <v>4530</v>
      </c>
      <c r="B518" s="13" t="s">
        <v>4531</v>
      </c>
    </row>
    <row r="519" spans="1:2" x14ac:dyDescent="0.25">
      <c r="A519" s="10" t="s">
        <v>4532</v>
      </c>
      <c r="B519" s="13" t="s">
        <v>4533</v>
      </c>
    </row>
    <row r="520" spans="1:2" x14ac:dyDescent="0.25">
      <c r="A520" s="37" t="s">
        <v>4534</v>
      </c>
      <c r="B520" s="38" t="s">
        <v>4535</v>
      </c>
    </row>
    <row r="521" spans="1:2" x14ac:dyDescent="0.25">
      <c r="A521" s="10" t="s">
        <v>4536</v>
      </c>
      <c r="B521" s="13" t="s">
        <v>4535</v>
      </c>
    </row>
    <row r="522" spans="1:2" x14ac:dyDescent="0.25">
      <c r="A522" s="10" t="s">
        <v>4537</v>
      </c>
      <c r="B522" s="13" t="s">
        <v>4538</v>
      </c>
    </row>
    <row r="523" spans="1:2" x14ac:dyDescent="0.25">
      <c r="A523" s="10" t="s">
        <v>4539</v>
      </c>
      <c r="B523" t="s">
        <v>4540</v>
      </c>
    </row>
    <row r="524" spans="1:2" x14ac:dyDescent="0.25">
      <c r="A524" s="10" t="s">
        <v>4541</v>
      </c>
      <c r="B524" t="s">
        <v>4542</v>
      </c>
    </row>
    <row r="525" spans="1:2" x14ac:dyDescent="0.25">
      <c r="A525" s="10" t="s">
        <v>4543</v>
      </c>
      <c r="B525" t="s">
        <v>4544</v>
      </c>
    </row>
    <row r="526" spans="1:2" x14ac:dyDescent="0.25">
      <c r="A526" s="10" t="s">
        <v>4545</v>
      </c>
      <c r="B526" t="s">
        <v>4546</v>
      </c>
    </row>
    <row r="527" spans="1:2" x14ac:dyDescent="0.25">
      <c r="A527" s="10" t="s">
        <v>4547</v>
      </c>
      <c r="B527" t="s">
        <v>4548</v>
      </c>
    </row>
    <row r="528" spans="1:2" x14ac:dyDescent="0.25">
      <c r="A528" s="10" t="s">
        <v>4549</v>
      </c>
      <c r="B528" t="s">
        <v>4550</v>
      </c>
    </row>
    <row r="529" spans="1:2" x14ac:dyDescent="0.25">
      <c r="A529" s="10" t="s">
        <v>4551</v>
      </c>
      <c r="B529" t="s">
        <v>4552</v>
      </c>
    </row>
    <row r="530" spans="1:2" x14ac:dyDescent="0.25">
      <c r="A530" s="10" t="s">
        <v>4553</v>
      </c>
      <c r="B530" t="s">
        <v>4554</v>
      </c>
    </row>
    <row r="531" spans="1:2" x14ac:dyDescent="0.25">
      <c r="A531" s="10" t="s">
        <v>4555</v>
      </c>
      <c r="B531" t="s">
        <v>4556</v>
      </c>
    </row>
    <row r="532" spans="1:2" x14ac:dyDescent="0.25">
      <c r="A532" s="10" t="s">
        <v>4557</v>
      </c>
      <c r="B532" t="s">
        <v>4558</v>
      </c>
    </row>
    <row r="533" spans="1:2" x14ac:dyDescent="0.25">
      <c r="A533" s="10" t="s">
        <v>4559</v>
      </c>
      <c r="B533" t="s">
        <v>4560</v>
      </c>
    </row>
    <row r="534" spans="1:2" x14ac:dyDescent="0.25">
      <c r="A534" s="10" t="s">
        <v>4561</v>
      </c>
      <c r="B534" t="s">
        <v>4562</v>
      </c>
    </row>
    <row r="535" spans="1:2" x14ac:dyDescent="0.25">
      <c r="A535" s="10" t="s">
        <v>4563</v>
      </c>
      <c r="B535" t="s">
        <v>4564</v>
      </c>
    </row>
    <row r="536" spans="1:2" x14ac:dyDescent="0.25">
      <c r="A536" s="10" t="s">
        <v>4565</v>
      </c>
      <c r="B536" s="13" t="s">
        <v>4566</v>
      </c>
    </row>
    <row r="537" spans="1:2" x14ac:dyDescent="0.25">
      <c r="A537" s="10" t="s">
        <v>4567</v>
      </c>
      <c r="B537" s="13" t="s">
        <v>4568</v>
      </c>
    </row>
    <row r="538" spans="1:2" x14ac:dyDescent="0.25">
      <c r="A538" s="10" t="s">
        <v>4569</v>
      </c>
      <c r="B538" s="13" t="s">
        <v>4570</v>
      </c>
    </row>
    <row r="539" spans="1:2" x14ac:dyDescent="0.25">
      <c r="A539" s="23" t="s">
        <v>2006</v>
      </c>
      <c r="B539" s="24" t="s">
        <v>4571</v>
      </c>
    </row>
    <row r="540" spans="1:2" x14ac:dyDescent="0.25">
      <c r="A540" s="24" t="s">
        <v>4572</v>
      </c>
      <c r="B540" s="24" t="s">
        <v>4573</v>
      </c>
    </row>
    <row r="541" spans="1:2" x14ac:dyDescent="0.25">
      <c r="A541" s="24" t="s">
        <v>4574</v>
      </c>
      <c r="B541" s="24" t="s">
        <v>4575</v>
      </c>
    </row>
    <row r="542" spans="1:2" x14ac:dyDescent="0.25">
      <c r="A542" s="23" t="s">
        <v>1992</v>
      </c>
      <c r="B542" s="24" t="s">
        <v>4576</v>
      </c>
    </row>
    <row r="543" spans="1:2" x14ac:dyDescent="0.25">
      <c r="A543" s="23" t="s">
        <v>2030</v>
      </c>
      <c r="B543" s="24" t="s">
        <v>4577</v>
      </c>
    </row>
    <row r="544" spans="1:2" x14ac:dyDescent="0.25">
      <c r="A544" s="23" t="s">
        <v>4578</v>
      </c>
      <c r="B544" s="24" t="s">
        <v>4579</v>
      </c>
    </row>
    <row r="545" spans="1:2" x14ac:dyDescent="0.25">
      <c r="A545" s="10" t="s">
        <v>1203</v>
      </c>
      <c r="B545" s="13" t="s">
        <v>4580</v>
      </c>
    </row>
    <row r="546" spans="1:2" x14ac:dyDescent="0.25">
      <c r="A546" s="10" t="s">
        <v>4581</v>
      </c>
      <c r="B546" s="13" t="s">
        <v>4582</v>
      </c>
    </row>
    <row r="547" spans="1:2" x14ac:dyDescent="0.25">
      <c r="A547" s="10" t="s">
        <v>4583</v>
      </c>
      <c r="B547" s="13" t="s">
        <v>4584</v>
      </c>
    </row>
    <row r="548" spans="1:2" x14ac:dyDescent="0.25">
      <c r="A548" s="10" t="s">
        <v>31</v>
      </c>
      <c r="B548" s="13" t="s">
        <v>4585</v>
      </c>
    </row>
    <row r="549" spans="1:2" x14ac:dyDescent="0.25">
      <c r="A549" s="10" t="s">
        <v>4586</v>
      </c>
      <c r="B549" s="13" t="s">
        <v>4587</v>
      </c>
    </row>
    <row r="550" spans="1:2" x14ac:dyDescent="0.25">
      <c r="A550" s="10" t="s">
        <v>4588</v>
      </c>
      <c r="B550" s="13" t="s">
        <v>4589</v>
      </c>
    </row>
    <row r="551" spans="1:2" x14ac:dyDescent="0.25">
      <c r="A551" s="10" t="s">
        <v>4590</v>
      </c>
      <c r="B551" s="13" t="s">
        <v>4591</v>
      </c>
    </row>
    <row r="552" spans="1:2" x14ac:dyDescent="0.25">
      <c r="A552" s="10" t="s">
        <v>4592</v>
      </c>
      <c r="B552" s="13" t="s">
        <v>4593</v>
      </c>
    </row>
    <row r="553" spans="1:2" x14ac:dyDescent="0.25">
      <c r="A553" s="10" t="s">
        <v>4594</v>
      </c>
      <c r="B553" s="13" t="s">
        <v>4595</v>
      </c>
    </row>
    <row r="554" spans="1:2" x14ac:dyDescent="0.25">
      <c r="A554" s="10" t="s">
        <v>4596</v>
      </c>
      <c r="B554" s="13" t="s">
        <v>4597</v>
      </c>
    </row>
    <row r="555" spans="1:2" x14ac:dyDescent="0.25">
      <c r="A555" s="16" t="s">
        <v>4598</v>
      </c>
      <c r="B555" s="15" t="s">
        <v>4599</v>
      </c>
    </row>
    <row r="556" spans="1:2" x14ac:dyDescent="0.25">
      <c r="A556" s="10" t="s">
        <v>4600</v>
      </c>
      <c r="B556" s="13" t="s">
        <v>4601</v>
      </c>
    </row>
    <row r="557" spans="1:2" x14ac:dyDescent="0.25">
      <c r="A557" s="10" t="s">
        <v>4602</v>
      </c>
      <c r="B557" s="13" t="s">
        <v>4603</v>
      </c>
    </row>
    <row r="558" spans="1:2" x14ac:dyDescent="0.25">
      <c r="A558" s="23" t="s">
        <v>4604</v>
      </c>
      <c r="B558" s="24" t="s">
        <v>4605</v>
      </c>
    </row>
    <row r="559" spans="1:2" x14ac:dyDescent="0.25">
      <c r="A559" s="23" t="s">
        <v>4606</v>
      </c>
      <c r="B559" s="24" t="s">
        <v>4607</v>
      </c>
    </row>
    <row r="560" spans="1:2" x14ac:dyDescent="0.25">
      <c r="A560" s="23" t="s">
        <v>4608</v>
      </c>
      <c r="B560" s="24" t="s">
        <v>4609</v>
      </c>
    </row>
    <row r="561" spans="1:2" x14ac:dyDescent="0.25">
      <c r="A561" s="23" t="s">
        <v>4610</v>
      </c>
      <c r="B561" s="24" t="s">
        <v>4611</v>
      </c>
    </row>
    <row r="562" spans="1:2" x14ac:dyDescent="0.25">
      <c r="A562" s="23" t="s">
        <v>4612</v>
      </c>
      <c r="B562" s="24" t="s">
        <v>4613</v>
      </c>
    </row>
    <row r="563" spans="1:2" x14ac:dyDescent="0.25">
      <c r="A563" s="23" t="s">
        <v>4614</v>
      </c>
      <c r="B563" s="24" t="s">
        <v>4615</v>
      </c>
    </row>
    <row r="564" spans="1:2" x14ac:dyDescent="0.25">
      <c r="A564" s="23" t="s">
        <v>4616</v>
      </c>
      <c r="B564" s="24" t="s">
        <v>4617</v>
      </c>
    </row>
    <row r="565" spans="1:2" x14ac:dyDescent="0.25">
      <c r="A565" s="23" t="s">
        <v>4618</v>
      </c>
      <c r="B565" s="24" t="s">
        <v>4617</v>
      </c>
    </row>
    <row r="566" spans="1:2" x14ac:dyDescent="0.25">
      <c r="A566" s="13" t="s">
        <v>4619</v>
      </c>
      <c r="B566" s="13" t="s">
        <v>4620</v>
      </c>
    </row>
    <row r="567" spans="1:2" x14ac:dyDescent="0.25">
      <c r="A567" s="13" t="s">
        <v>4621</v>
      </c>
      <c r="B567" s="13" t="s">
        <v>4620</v>
      </c>
    </row>
    <row r="568" spans="1:2" x14ac:dyDescent="0.25">
      <c r="A568" s="13" t="s">
        <v>3553</v>
      </c>
      <c r="B568" s="13" t="s">
        <v>4620</v>
      </c>
    </row>
    <row r="569" spans="1:2" x14ac:dyDescent="0.25">
      <c r="A569" s="13" t="s">
        <v>4622</v>
      </c>
      <c r="B569" s="13" t="s">
        <v>4620</v>
      </c>
    </row>
    <row r="570" spans="1:2" x14ac:dyDescent="0.25">
      <c r="A570" s="28" t="s">
        <v>4623</v>
      </c>
      <c r="B570" s="28" t="s">
        <v>4624</v>
      </c>
    </row>
    <row r="571" spans="1:2" x14ac:dyDescent="0.25">
      <c r="A571" s="39" t="s">
        <v>4625</v>
      </c>
      <c r="B571" s="39" t="s">
        <v>4626</v>
      </c>
    </row>
    <row r="572" spans="1:2" x14ac:dyDescent="0.25">
      <c r="A572" s="39" t="s">
        <v>4627</v>
      </c>
      <c r="B572" s="39" t="s">
        <v>4628</v>
      </c>
    </row>
    <row r="573" spans="1:2" x14ac:dyDescent="0.25">
      <c r="A573" s="39" t="s">
        <v>4629</v>
      </c>
      <c r="B573" s="39" t="s">
        <v>4630</v>
      </c>
    </row>
    <row r="574" spans="1:2" x14ac:dyDescent="0.25">
      <c r="A574" s="39" t="s">
        <v>459</v>
      </c>
      <c r="B574" s="39" t="s">
        <v>4631</v>
      </c>
    </row>
    <row r="575" spans="1:2" x14ac:dyDescent="0.25">
      <c r="A575" s="39" t="s">
        <v>4632</v>
      </c>
      <c r="B575" s="39" t="s">
        <v>4633</v>
      </c>
    </row>
    <row r="576" spans="1:2" x14ac:dyDescent="0.25">
      <c r="A576" s="39" t="s">
        <v>4634</v>
      </c>
      <c r="B576" s="39" t="s">
        <v>4635</v>
      </c>
    </row>
    <row r="577" spans="1:2" x14ac:dyDescent="0.25">
      <c r="A577" s="13" t="s">
        <v>4636</v>
      </c>
      <c r="B577" s="15" t="s">
        <v>4637</v>
      </c>
    </row>
    <row r="578" spans="1:2" x14ac:dyDescent="0.25">
      <c r="A578" s="13" t="s">
        <v>4638</v>
      </c>
      <c r="B578" s="15" t="s">
        <v>4639</v>
      </c>
    </row>
    <row r="579" spans="1:2" x14ac:dyDescent="0.25">
      <c r="A579" s="24" t="s">
        <v>4640</v>
      </c>
      <c r="B579" s="24" t="s">
        <v>4641</v>
      </c>
    </row>
    <row r="580" spans="1:2" x14ac:dyDescent="0.25">
      <c r="A580" s="15" t="s">
        <v>1448</v>
      </c>
      <c r="B580" s="15" t="s">
        <v>4642</v>
      </c>
    </row>
    <row r="581" spans="1:2" x14ac:dyDescent="0.25">
      <c r="A581" s="15" t="s">
        <v>4643</v>
      </c>
      <c r="B581" s="15" t="s">
        <v>4644</v>
      </c>
    </row>
    <row r="582" spans="1:2" x14ac:dyDescent="0.25">
      <c r="A582" s="10" t="s">
        <v>399</v>
      </c>
      <c r="B582" s="15" t="s">
        <v>4645</v>
      </c>
    </row>
    <row r="583" spans="1:2" x14ac:dyDescent="0.25">
      <c r="A583" s="10" t="s">
        <v>471</v>
      </c>
      <c r="B583" s="15" t="s">
        <v>4646</v>
      </c>
    </row>
    <row r="584" spans="1:2" x14ac:dyDescent="0.25">
      <c r="A584" s="10" t="s">
        <v>797</v>
      </c>
      <c r="B584" s="15" t="s">
        <v>4647</v>
      </c>
    </row>
    <row r="585" spans="1:2" x14ac:dyDescent="0.25">
      <c r="A585" s="10" t="s">
        <v>4648</v>
      </c>
      <c r="B585" s="15" t="s">
        <v>4649</v>
      </c>
    </row>
    <row r="586" spans="1:2" x14ac:dyDescent="0.25">
      <c r="A586" s="10" t="s">
        <v>4650</v>
      </c>
      <c r="B586" s="15" t="s">
        <v>4651</v>
      </c>
    </row>
    <row r="587" spans="1:2" x14ac:dyDescent="0.25">
      <c r="A587" s="10" t="s">
        <v>4652</v>
      </c>
      <c r="B587" s="15" t="s">
        <v>4653</v>
      </c>
    </row>
    <row r="588" spans="1:2" x14ac:dyDescent="0.25">
      <c r="A588" s="10" t="s">
        <v>4654</v>
      </c>
      <c r="B588" s="15" t="s">
        <v>4655</v>
      </c>
    </row>
    <row r="589" spans="1:2" x14ac:dyDescent="0.25">
      <c r="A589" s="10" t="s">
        <v>4656</v>
      </c>
      <c r="B589" s="15" t="s">
        <v>4657</v>
      </c>
    </row>
    <row r="590" spans="1:2" x14ac:dyDescent="0.25">
      <c r="A590" s="10" t="s">
        <v>4658</v>
      </c>
      <c r="B590" s="15" t="s">
        <v>4659</v>
      </c>
    </row>
    <row r="591" spans="1:2" x14ac:dyDescent="0.25">
      <c r="A591" s="13" t="s">
        <v>4660</v>
      </c>
      <c r="B591" s="13" t="s">
        <v>4661</v>
      </c>
    </row>
    <row r="592" spans="1:2" x14ac:dyDescent="0.25">
      <c r="A592" s="13" t="s">
        <v>4662</v>
      </c>
      <c r="B592" s="13" t="s">
        <v>4663</v>
      </c>
    </row>
    <row r="593" spans="1:2" x14ac:dyDescent="0.25">
      <c r="A593" s="13" t="s">
        <v>4664</v>
      </c>
      <c r="B593" s="13" t="s">
        <v>4665</v>
      </c>
    </row>
    <row r="594" spans="1:2" x14ac:dyDescent="0.25">
      <c r="A594" s="13" t="s">
        <v>4666</v>
      </c>
      <c r="B594" s="13" t="s">
        <v>4667</v>
      </c>
    </row>
    <row r="595" spans="1:2" x14ac:dyDescent="0.25">
      <c r="A595" s="13" t="s">
        <v>4668</v>
      </c>
      <c r="B595" s="13" t="s">
        <v>4665</v>
      </c>
    </row>
    <row r="596" spans="1:2" x14ac:dyDescent="0.25">
      <c r="A596" s="19" t="s">
        <v>3583</v>
      </c>
      <c r="B596" s="28" t="s">
        <v>4669</v>
      </c>
    </row>
    <row r="597" spans="1:2" x14ac:dyDescent="0.25">
      <c r="A597" s="10" t="s">
        <v>4670</v>
      </c>
      <c r="B597" s="13" t="s">
        <v>4671</v>
      </c>
    </row>
    <row r="598" spans="1:2" x14ac:dyDescent="0.25">
      <c r="A598" s="10" t="s">
        <v>4672</v>
      </c>
      <c r="B598" t="s">
        <v>4673</v>
      </c>
    </row>
    <row r="599" spans="1:2" x14ac:dyDescent="0.25">
      <c r="A599" s="10" t="s">
        <v>3517</v>
      </c>
      <c r="B599" s="13" t="s">
        <v>4674</v>
      </c>
    </row>
    <row r="600" spans="1:2" x14ac:dyDescent="0.25">
      <c r="A600" s="10" t="s">
        <v>4675</v>
      </c>
      <c r="B600" s="13" t="s">
        <v>4676</v>
      </c>
    </row>
    <row r="601" spans="1:2" x14ac:dyDescent="0.25">
      <c r="A601" s="19" t="s">
        <v>3527</v>
      </c>
      <c r="B601" s="28" t="s">
        <v>4677</v>
      </c>
    </row>
    <row r="602" spans="1:2" x14ac:dyDescent="0.25">
      <c r="A602" s="19" t="s">
        <v>3556</v>
      </c>
      <c r="B602" s="28" t="s">
        <v>4678</v>
      </c>
    </row>
    <row r="603" spans="1:2" x14ac:dyDescent="0.25">
      <c r="A603" s="19" t="s">
        <v>4679</v>
      </c>
      <c r="B603" s="28" t="s">
        <v>4680</v>
      </c>
    </row>
    <row r="604" spans="1:2" x14ac:dyDescent="0.25">
      <c r="A604" s="10" t="s">
        <v>4681</v>
      </c>
      <c r="B604" s="13" t="s">
        <v>4682</v>
      </c>
    </row>
    <row r="605" spans="1:2" x14ac:dyDescent="0.25">
      <c r="A605" s="10" t="s">
        <v>3600</v>
      </c>
      <c r="B605" s="13" t="s">
        <v>4683</v>
      </c>
    </row>
    <row r="606" spans="1:2" x14ac:dyDescent="0.25">
      <c r="A606" s="19" t="s">
        <v>3584</v>
      </c>
      <c r="B606" s="28" t="s">
        <v>4684</v>
      </c>
    </row>
    <row r="607" spans="1:2" x14ac:dyDescent="0.25">
      <c r="A607" s="10" t="s">
        <v>3521</v>
      </c>
      <c r="B607" t="s">
        <v>4685</v>
      </c>
    </row>
    <row r="608" spans="1:2" x14ac:dyDescent="0.25">
      <c r="A608" s="23" t="s">
        <v>4686</v>
      </c>
      <c r="B608" s="24" t="s">
        <v>4687</v>
      </c>
    </row>
    <row r="609" spans="1:2" x14ac:dyDescent="0.25">
      <c r="A609" s="40" t="s">
        <v>4688</v>
      </c>
      <c r="B609" s="41" t="s">
        <v>4689</v>
      </c>
    </row>
    <row r="610" spans="1:2" x14ac:dyDescent="0.25">
      <c r="A610" s="10" t="s">
        <v>4690</v>
      </c>
      <c r="B610" s="13" t="s">
        <v>4691</v>
      </c>
    </row>
    <row r="611" spans="1:2" x14ac:dyDescent="0.25">
      <c r="A611" s="10" t="s">
        <v>4692</v>
      </c>
      <c r="B611" s="13" t="s">
        <v>4693</v>
      </c>
    </row>
    <row r="612" spans="1:2" x14ac:dyDescent="0.25">
      <c r="A612" s="10" t="s">
        <v>4694</v>
      </c>
      <c r="B612" s="13" t="s">
        <v>4695</v>
      </c>
    </row>
    <row r="613" spans="1:2" x14ac:dyDescent="0.25">
      <c r="A613" s="36" t="s">
        <v>4696</v>
      </c>
      <c r="B613" s="13" t="s">
        <v>4697</v>
      </c>
    </row>
    <row r="614" spans="1:2" x14ac:dyDescent="0.25">
      <c r="A614" s="23" t="s">
        <v>3650</v>
      </c>
      <c r="B614" s="24" t="s">
        <v>4698</v>
      </c>
    </row>
    <row r="615" spans="1:2" x14ac:dyDescent="0.25">
      <c r="A615" s="23" t="s">
        <v>3640</v>
      </c>
      <c r="B615" s="24" t="s">
        <v>4699</v>
      </c>
    </row>
    <row r="616" spans="1:2" x14ac:dyDescent="0.25">
      <c r="A616" s="23" t="s">
        <v>3660</v>
      </c>
      <c r="B616" s="24" t="s">
        <v>4700</v>
      </c>
    </row>
    <row r="617" spans="1:2" x14ac:dyDescent="0.25">
      <c r="A617" s="23" t="s">
        <v>3641</v>
      </c>
      <c r="B617" s="24" t="s">
        <v>4701</v>
      </c>
    </row>
    <row r="618" spans="1:2" x14ac:dyDescent="0.25">
      <c r="A618" s="23" t="s">
        <v>4702</v>
      </c>
      <c r="B618" s="24" t="s">
        <v>4703</v>
      </c>
    </row>
    <row r="619" spans="1:2" x14ac:dyDescent="0.25">
      <c r="A619" s="23" t="s">
        <v>4704</v>
      </c>
      <c r="B619" s="24" t="s">
        <v>4705</v>
      </c>
    </row>
    <row r="620" spans="1:2" x14ac:dyDescent="0.25">
      <c r="A620" s="23" t="s">
        <v>4706</v>
      </c>
      <c r="B620" s="25" t="s">
        <v>4707</v>
      </c>
    </row>
    <row r="621" spans="1:2" x14ac:dyDescent="0.25">
      <c r="A621" s="16" t="s">
        <v>3612</v>
      </c>
      <c r="B621" s="26" t="s">
        <v>4708</v>
      </c>
    </row>
    <row r="622" spans="1:2" x14ac:dyDescent="0.25">
      <c r="A622" s="24" t="s">
        <v>4709</v>
      </c>
      <c r="B622" s="24" t="s">
        <v>4710</v>
      </c>
    </row>
    <row r="623" spans="1:2" x14ac:dyDescent="0.25">
      <c r="A623" s="23" t="s">
        <v>4711</v>
      </c>
      <c r="B623" s="24" t="s">
        <v>4710</v>
      </c>
    </row>
    <row r="624" spans="1:2" x14ac:dyDescent="0.25">
      <c r="A624" s="16" t="s">
        <v>4712</v>
      </c>
      <c r="B624" s="15" t="s">
        <v>4713</v>
      </c>
    </row>
    <row r="625" spans="1:2" x14ac:dyDescent="0.25">
      <c r="A625" s="16" t="s">
        <v>3541</v>
      </c>
      <c r="B625" s="15" t="s">
        <v>4714</v>
      </c>
    </row>
    <row r="626" spans="1:2" x14ac:dyDescent="0.25">
      <c r="A626" s="23" t="s">
        <v>3653</v>
      </c>
      <c r="B626" s="25" t="s">
        <v>4715</v>
      </c>
    </row>
    <row r="627" spans="1:2" x14ac:dyDescent="0.25">
      <c r="A627" s="15" t="s">
        <v>3555</v>
      </c>
      <c r="B627" s="15" t="s">
        <v>4716</v>
      </c>
    </row>
    <row r="628" spans="1:2" x14ac:dyDescent="0.25">
      <c r="A628" s="24" t="s">
        <v>4717</v>
      </c>
      <c r="B628" s="24" t="s">
        <v>4718</v>
      </c>
    </row>
    <row r="629" spans="1:2" x14ac:dyDescent="0.25">
      <c r="A629" s="24" t="s">
        <v>4719</v>
      </c>
      <c r="B629" s="24" t="s">
        <v>4720</v>
      </c>
    </row>
    <row r="630" spans="1:2" x14ac:dyDescent="0.25">
      <c r="A630" s="23" t="s">
        <v>4721</v>
      </c>
      <c r="B630" s="24" t="s">
        <v>4722</v>
      </c>
    </row>
    <row r="631" spans="1:2" x14ac:dyDescent="0.25">
      <c r="A631" s="15" t="s">
        <v>3638</v>
      </c>
      <c r="B631" s="15" t="s">
        <v>4723</v>
      </c>
    </row>
    <row r="632" spans="1:2" x14ac:dyDescent="0.25">
      <c r="A632" s="15" t="s">
        <v>3592</v>
      </c>
      <c r="B632" s="15" t="s">
        <v>4724</v>
      </c>
    </row>
    <row r="633" spans="1:2" x14ac:dyDescent="0.25">
      <c r="A633" s="15" t="s">
        <v>4725</v>
      </c>
      <c r="B633" s="15" t="s">
        <v>4714</v>
      </c>
    </row>
    <row r="634" spans="1:2" x14ac:dyDescent="0.25">
      <c r="A634" s="16" t="s">
        <v>3610</v>
      </c>
      <c r="B634" s="15" t="s">
        <v>4724</v>
      </c>
    </row>
    <row r="635" spans="1:2" x14ac:dyDescent="0.25">
      <c r="A635" s="23" t="s">
        <v>4726</v>
      </c>
      <c r="B635" s="24" t="s">
        <v>4727</v>
      </c>
    </row>
    <row r="636" spans="1:2" x14ac:dyDescent="0.25">
      <c r="A636" s="23" t="s">
        <v>4728</v>
      </c>
      <c r="B636" s="24" t="s">
        <v>4718</v>
      </c>
    </row>
    <row r="637" spans="1:2" x14ac:dyDescent="0.25">
      <c r="A637" s="23" t="s">
        <v>4729</v>
      </c>
      <c r="B637" s="24" t="s">
        <v>4720</v>
      </c>
    </row>
    <row r="638" spans="1:2" x14ac:dyDescent="0.25">
      <c r="A638" s="23" t="s">
        <v>4730</v>
      </c>
      <c r="B638" s="25" t="s">
        <v>4731</v>
      </c>
    </row>
    <row r="639" spans="1:2" x14ac:dyDescent="0.25">
      <c r="A639" s="10" t="s">
        <v>4732</v>
      </c>
      <c r="B639" t="s">
        <v>4733</v>
      </c>
    </row>
    <row r="640" spans="1:2" x14ac:dyDescent="0.25">
      <c r="A640" s="10" t="s">
        <v>4734</v>
      </c>
      <c r="B640" s="13" t="s">
        <v>4735</v>
      </c>
    </row>
    <row r="641" spans="1:2" x14ac:dyDescent="0.25">
      <c r="A641" s="10" t="s">
        <v>3624</v>
      </c>
      <c r="B641" s="13" t="s">
        <v>4736</v>
      </c>
    </row>
    <row r="642" spans="1:2" x14ac:dyDescent="0.25">
      <c r="A642" s="10" t="s">
        <v>3518</v>
      </c>
      <c r="B642" t="s">
        <v>4737</v>
      </c>
    </row>
    <row r="643" spans="1:2" x14ac:dyDescent="0.25">
      <c r="A643" s="10" t="s">
        <v>4738</v>
      </c>
      <c r="B643" t="s">
        <v>4739</v>
      </c>
    </row>
    <row r="644" spans="1:2" x14ac:dyDescent="0.25">
      <c r="A644" s="23" t="s">
        <v>3646</v>
      </c>
      <c r="B644" s="24" t="s">
        <v>4740</v>
      </c>
    </row>
    <row r="645" spans="1:2" x14ac:dyDescent="0.25">
      <c r="A645" s="10" t="s">
        <v>3632</v>
      </c>
      <c r="B645" s="13" t="s">
        <v>4741</v>
      </c>
    </row>
    <row r="646" spans="1:2" x14ac:dyDescent="0.25">
      <c r="A646" s="10" t="s">
        <v>3613</v>
      </c>
      <c r="B646" t="s">
        <v>4742</v>
      </c>
    </row>
    <row r="647" spans="1:2" x14ac:dyDescent="0.25">
      <c r="A647" s="23" t="s">
        <v>4743</v>
      </c>
      <c r="B647" s="24" t="s">
        <v>4744</v>
      </c>
    </row>
    <row r="648" spans="1:2" x14ac:dyDescent="0.25">
      <c r="A648" s="24" t="s">
        <v>4745</v>
      </c>
      <c r="B648" s="25" t="s">
        <v>4746</v>
      </c>
    </row>
    <row r="649" spans="1:2" x14ac:dyDescent="0.25">
      <c r="A649" s="10" t="s">
        <v>4747</v>
      </c>
      <c r="B649" t="s">
        <v>4748</v>
      </c>
    </row>
    <row r="650" spans="1:2" x14ac:dyDescent="0.25">
      <c r="A650" s="10" t="s">
        <v>4749</v>
      </c>
      <c r="B650" t="s">
        <v>4750</v>
      </c>
    </row>
    <row r="651" spans="1:2" x14ac:dyDescent="0.25">
      <c r="A651" s="23" t="s">
        <v>4751</v>
      </c>
      <c r="B651" s="25" t="s">
        <v>4752</v>
      </c>
    </row>
    <row r="652" spans="1:2" x14ac:dyDescent="0.25">
      <c r="A652" s="10" t="s">
        <v>4753</v>
      </c>
      <c r="B652" s="14" t="s">
        <v>4754</v>
      </c>
    </row>
    <row r="653" spans="1:2" x14ac:dyDescent="0.25">
      <c r="A653" s="23" t="s">
        <v>4755</v>
      </c>
      <c r="B653" s="24" t="s">
        <v>4756</v>
      </c>
    </row>
    <row r="654" spans="1:2" x14ac:dyDescent="0.25">
      <c r="A654" s="10" t="s">
        <v>1197</v>
      </c>
      <c r="B654" s="14" t="s">
        <v>4757</v>
      </c>
    </row>
    <row r="655" spans="1:2" x14ac:dyDescent="0.25">
      <c r="A655" s="23" t="s">
        <v>4758</v>
      </c>
      <c r="B655" s="24" t="s">
        <v>4759</v>
      </c>
    </row>
    <row r="656" spans="1:2" x14ac:dyDescent="0.25">
      <c r="A656" s="23" t="s">
        <v>4760</v>
      </c>
      <c r="B656" s="24" t="s">
        <v>4761</v>
      </c>
    </row>
    <row r="657" spans="1:2" x14ac:dyDescent="0.25">
      <c r="A657" s="10" t="s">
        <v>4762</v>
      </c>
      <c r="B657" s="14" t="s">
        <v>4763</v>
      </c>
    </row>
    <row r="658" spans="1:2" x14ac:dyDescent="0.25">
      <c r="A658" s="10" t="s">
        <v>4764</v>
      </c>
      <c r="B658" s="14" t="s">
        <v>4765</v>
      </c>
    </row>
    <row r="659" spans="1:2" x14ac:dyDescent="0.25">
      <c r="A659" s="16" t="s">
        <v>865</v>
      </c>
      <c r="B659" s="14" t="s">
        <v>4766</v>
      </c>
    </row>
    <row r="660" spans="1:2" x14ac:dyDescent="0.25">
      <c r="A660" s="10" t="s">
        <v>3622</v>
      </c>
      <c r="B660" t="s">
        <v>4767</v>
      </c>
    </row>
    <row r="661" spans="1:2" x14ac:dyDescent="0.25">
      <c r="A661" s="10" t="s">
        <v>4768</v>
      </c>
      <c r="B661" t="s">
        <v>4769</v>
      </c>
    </row>
    <row r="662" spans="1:2" x14ac:dyDescent="0.25">
      <c r="A662" s="10" t="s">
        <v>4770</v>
      </c>
      <c r="B662" s="13" t="s">
        <v>4771</v>
      </c>
    </row>
    <row r="663" spans="1:2" x14ac:dyDescent="0.25">
      <c r="A663" s="10" t="s">
        <v>4772</v>
      </c>
      <c r="B663" s="13" t="s">
        <v>4773</v>
      </c>
    </row>
    <row r="664" spans="1:2" x14ac:dyDescent="0.25">
      <c r="A664" s="10" t="s">
        <v>4774</v>
      </c>
      <c r="B664" s="13" t="s">
        <v>4775</v>
      </c>
    </row>
    <row r="665" spans="1:2" x14ac:dyDescent="0.25">
      <c r="A665" s="10" t="s">
        <v>4776</v>
      </c>
      <c r="B665" s="13" t="s">
        <v>4777</v>
      </c>
    </row>
    <row r="666" spans="1:2" x14ac:dyDescent="0.25">
      <c r="A666" s="23" t="s">
        <v>4778</v>
      </c>
      <c r="B666" s="24" t="s">
        <v>4779</v>
      </c>
    </row>
    <row r="667" spans="1:2" x14ac:dyDescent="0.25">
      <c r="A667" s="10" t="s">
        <v>4780</v>
      </c>
      <c r="B667" s="14" t="s">
        <v>4781</v>
      </c>
    </row>
    <row r="668" spans="1:2" x14ac:dyDescent="0.25">
      <c r="A668" s="23" t="s">
        <v>4782</v>
      </c>
      <c r="B668" s="25" t="s">
        <v>4783</v>
      </c>
    </row>
    <row r="669" spans="1:2" x14ac:dyDescent="0.25">
      <c r="A669" s="10" t="s">
        <v>4784</v>
      </c>
      <c r="B669" s="14" t="s">
        <v>4785</v>
      </c>
    </row>
    <row r="670" spans="1:2" x14ac:dyDescent="0.25">
      <c r="A670" s="10" t="s">
        <v>4786</v>
      </c>
      <c r="B670" s="14" t="s">
        <v>4787</v>
      </c>
    </row>
    <row r="671" spans="1:2" x14ac:dyDescent="0.25">
      <c r="A671" s="10" t="s">
        <v>4788</v>
      </c>
      <c r="B671" t="s">
        <v>4789</v>
      </c>
    </row>
    <row r="672" spans="1:2" x14ac:dyDescent="0.25">
      <c r="A672" s="10" t="s">
        <v>4790</v>
      </c>
      <c r="B672" t="s">
        <v>4791</v>
      </c>
    </row>
    <row r="673" spans="1:2" x14ac:dyDescent="0.25">
      <c r="A673" s="10" t="s">
        <v>4792</v>
      </c>
      <c r="B673" s="13" t="s">
        <v>4793</v>
      </c>
    </row>
    <row r="674" spans="1:2" x14ac:dyDescent="0.25">
      <c r="A674" s="10" t="s">
        <v>4794</v>
      </c>
      <c r="B674" t="s">
        <v>4795</v>
      </c>
    </row>
    <row r="675" spans="1:2" x14ac:dyDescent="0.25">
      <c r="A675" s="10" t="s">
        <v>4796</v>
      </c>
      <c r="B675" t="s">
        <v>4797</v>
      </c>
    </row>
    <row r="676" spans="1:2" x14ac:dyDescent="0.25">
      <c r="A676" s="10" t="s">
        <v>3626</v>
      </c>
      <c r="B676" t="s">
        <v>4798</v>
      </c>
    </row>
    <row r="677" spans="1:2" x14ac:dyDescent="0.25">
      <c r="A677" s="35" t="s">
        <v>3627</v>
      </c>
      <c r="B677" s="32" t="s">
        <v>4799</v>
      </c>
    </row>
    <row r="678" spans="1:2" x14ac:dyDescent="0.25">
      <c r="A678" s="10" t="s">
        <v>4800</v>
      </c>
      <c r="B678" t="s">
        <v>4801</v>
      </c>
    </row>
    <row r="679" spans="1:2" x14ac:dyDescent="0.25">
      <c r="A679" s="10" t="s">
        <v>4802</v>
      </c>
      <c r="B679" t="s">
        <v>4803</v>
      </c>
    </row>
    <row r="680" spans="1:2" x14ac:dyDescent="0.25">
      <c r="A680" s="10" t="s">
        <v>4804</v>
      </c>
      <c r="B680" s="13" t="s">
        <v>4805</v>
      </c>
    </row>
    <row r="681" spans="1:2" x14ac:dyDescent="0.25">
      <c r="A681" s="42"/>
      <c r="B681" s="43"/>
    </row>
    <row r="684" spans="1:2" x14ac:dyDescent="0.25">
      <c r="A684" s="10" t="s">
        <v>4420</v>
      </c>
      <c r="B684" s="13" t="s">
        <v>4806</v>
      </c>
    </row>
    <row r="685" spans="1:2" x14ac:dyDescent="0.25">
      <c r="A685" s="36" t="s">
        <v>4509</v>
      </c>
      <c r="B685" s="13" t="s">
        <v>4510</v>
      </c>
    </row>
    <row r="686" spans="1:2" x14ac:dyDescent="0.25">
      <c r="A686" s="36" t="s">
        <v>4511</v>
      </c>
      <c r="B686" s="13" t="s">
        <v>4512</v>
      </c>
    </row>
    <row r="687" spans="1:2" x14ac:dyDescent="0.25">
      <c r="A687" s="36" t="s">
        <v>4513</v>
      </c>
      <c r="B687" s="13" t="s">
        <v>4807</v>
      </c>
    </row>
    <row r="688" spans="1:2" x14ac:dyDescent="0.25">
      <c r="A688" s="10"/>
      <c r="B688" s="13"/>
    </row>
    <row r="689" spans="1:2" x14ac:dyDescent="0.25">
      <c r="A689" s="10"/>
      <c r="B689" s="13"/>
    </row>
    <row r="690" spans="1:2" x14ac:dyDescent="0.25">
      <c r="A690" s="15" t="s">
        <v>4288</v>
      </c>
      <c r="B690" s="13" t="s">
        <v>4808</v>
      </c>
    </row>
    <row r="691" spans="1:2" x14ac:dyDescent="0.25">
      <c r="A691" s="24" t="s">
        <v>1394</v>
      </c>
      <c r="B691" s="24" t="s">
        <v>4189</v>
      </c>
    </row>
    <row r="692" spans="1:2" x14ac:dyDescent="0.25">
      <c r="A692" s="10"/>
      <c r="B692" s="13"/>
    </row>
    <row r="693" spans="1:2" x14ac:dyDescent="0.25">
      <c r="A693" s="10"/>
      <c r="B693" s="13"/>
    </row>
    <row r="694" spans="1:2" x14ac:dyDescent="0.25">
      <c r="A694" s="10" t="s">
        <v>3975</v>
      </c>
      <c r="B694" s="13" t="s">
        <v>4809</v>
      </c>
    </row>
    <row r="695" spans="1:2" x14ac:dyDescent="0.25">
      <c r="A695" s="10"/>
      <c r="B695" s="13"/>
    </row>
    <row r="696" spans="1:2" x14ac:dyDescent="0.25">
      <c r="A696" s="10"/>
      <c r="B696" s="13"/>
    </row>
    <row r="698" spans="1:2" x14ac:dyDescent="0.25">
      <c r="A698" s="1" t="s">
        <v>4810</v>
      </c>
    </row>
    <row r="699" spans="1:2" x14ac:dyDescent="0.25">
      <c r="A699" s="23" t="s">
        <v>4811</v>
      </c>
      <c r="B699" s="24" t="s">
        <v>4812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99"/>
  <sheetViews>
    <sheetView workbookViewId="0">
      <selection activeCell="A2" sqref="A2"/>
    </sheetView>
  </sheetViews>
  <sheetFormatPr defaultRowHeight="15" x14ac:dyDescent="0.25"/>
  <sheetData>
    <row r="1" spans="1:2" ht="30" x14ac:dyDescent="0.35">
      <c r="A1" s="44" t="s">
        <v>3665</v>
      </c>
      <c r="B1" s="44" t="s">
        <v>10</v>
      </c>
    </row>
    <row r="2" spans="1:2" x14ac:dyDescent="0.25">
      <c r="A2" s="45" t="s">
        <v>4896</v>
      </c>
      <c r="B2" s="46" t="s">
        <v>4897</v>
      </c>
    </row>
    <row r="3" spans="1:2" x14ac:dyDescent="0.25">
      <c r="A3" s="45" t="s">
        <v>4898</v>
      </c>
      <c r="B3" s="46" t="s">
        <v>4899</v>
      </c>
    </row>
    <row r="4" spans="1:2" x14ac:dyDescent="0.25">
      <c r="A4" s="45" t="s">
        <v>4900</v>
      </c>
      <c r="B4" s="46" t="s">
        <v>4901</v>
      </c>
    </row>
    <row r="5" spans="1:2" x14ac:dyDescent="0.25">
      <c r="A5" s="47" t="s">
        <v>4902</v>
      </c>
      <c r="B5" s="48" t="s">
        <v>4903</v>
      </c>
    </row>
    <row r="6" spans="1:2" x14ac:dyDescent="0.25">
      <c r="A6" s="45" t="s">
        <v>4904</v>
      </c>
      <c r="B6" s="46" t="s">
        <v>4905</v>
      </c>
    </row>
    <row r="7" spans="1:2" x14ac:dyDescent="0.25">
      <c r="A7" s="45" t="s">
        <v>4906</v>
      </c>
      <c r="B7" s="46" t="s">
        <v>4907</v>
      </c>
    </row>
    <row r="8" spans="1:2" x14ac:dyDescent="0.25">
      <c r="A8" s="45" t="s">
        <v>4908</v>
      </c>
      <c r="B8" s="49" t="s">
        <v>4909</v>
      </c>
    </row>
    <row r="9" spans="1:2" x14ac:dyDescent="0.25">
      <c r="A9" s="45" t="s">
        <v>4910</v>
      </c>
      <c r="B9" s="46" t="s">
        <v>4911</v>
      </c>
    </row>
    <row r="10" spans="1:2" x14ac:dyDescent="0.25">
      <c r="A10" s="45" t="s">
        <v>4912</v>
      </c>
      <c r="B10" s="46" t="s">
        <v>4913</v>
      </c>
    </row>
    <row r="11" spans="1:2" x14ac:dyDescent="0.25">
      <c r="A11" s="45" t="s">
        <v>4914</v>
      </c>
      <c r="B11" s="50" t="s">
        <v>4915</v>
      </c>
    </row>
    <row r="12" spans="1:2" x14ac:dyDescent="0.25">
      <c r="A12" s="45" t="s">
        <v>4916</v>
      </c>
      <c r="B12" s="46" t="s">
        <v>4917</v>
      </c>
    </row>
    <row r="13" spans="1:2" x14ac:dyDescent="0.25">
      <c r="A13" s="45" t="s">
        <v>4918</v>
      </c>
      <c r="B13" s="46" t="s">
        <v>4919</v>
      </c>
    </row>
    <row r="14" spans="1:2" x14ac:dyDescent="0.25">
      <c r="A14" s="45" t="s">
        <v>4920</v>
      </c>
      <c r="B14" s="46" t="s">
        <v>4921</v>
      </c>
    </row>
    <row r="15" spans="1:2" x14ac:dyDescent="0.25">
      <c r="A15" s="45" t="s">
        <v>4922</v>
      </c>
      <c r="B15" s="46" t="s">
        <v>4923</v>
      </c>
    </row>
    <row r="16" spans="1:2" x14ac:dyDescent="0.25">
      <c r="A16" s="45" t="s">
        <v>4924</v>
      </c>
      <c r="B16" s="46" t="s">
        <v>4925</v>
      </c>
    </row>
    <row r="17" spans="1:2" x14ac:dyDescent="0.25">
      <c r="A17" s="45" t="s">
        <v>4926</v>
      </c>
      <c r="B17" s="46" t="s">
        <v>4927</v>
      </c>
    </row>
    <row r="18" spans="1:2" x14ac:dyDescent="0.25">
      <c r="A18" s="45" t="s">
        <v>4928</v>
      </c>
      <c r="B18" s="46" t="s">
        <v>4929</v>
      </c>
    </row>
    <row r="19" spans="1:2" x14ac:dyDescent="0.25">
      <c r="A19" s="45" t="s">
        <v>4930</v>
      </c>
      <c r="B19" s="46" t="s">
        <v>4931</v>
      </c>
    </row>
    <row r="20" spans="1:2" x14ac:dyDescent="0.25">
      <c r="A20" s="45" t="s">
        <v>4932</v>
      </c>
      <c r="B20" s="46" t="s">
        <v>4933</v>
      </c>
    </row>
    <row r="21" spans="1:2" x14ac:dyDescent="0.25">
      <c r="A21" s="47" t="s">
        <v>4934</v>
      </c>
      <c r="B21" s="50" t="s">
        <v>4935</v>
      </c>
    </row>
    <row r="22" spans="1:2" x14ac:dyDescent="0.25">
      <c r="A22" s="45" t="s">
        <v>4936</v>
      </c>
      <c r="B22" s="46" t="s">
        <v>4937</v>
      </c>
    </row>
    <row r="23" spans="1:2" x14ac:dyDescent="0.25">
      <c r="A23" s="47" t="s">
        <v>4938</v>
      </c>
      <c r="B23" s="48" t="s">
        <v>4939</v>
      </c>
    </row>
    <row r="24" spans="1:2" x14ac:dyDescent="0.25">
      <c r="A24" s="45" t="s">
        <v>4940</v>
      </c>
      <c r="B24" s="46" t="s">
        <v>4941</v>
      </c>
    </row>
    <row r="25" spans="1:2" x14ac:dyDescent="0.25">
      <c r="A25" s="47" t="s">
        <v>4942</v>
      </c>
      <c r="B25" s="50" t="s">
        <v>4943</v>
      </c>
    </row>
    <row r="26" spans="1:2" x14ac:dyDescent="0.25">
      <c r="A26" s="47" t="s">
        <v>4944</v>
      </c>
      <c r="B26" s="50" t="s">
        <v>4945</v>
      </c>
    </row>
    <row r="27" spans="1:2" x14ac:dyDescent="0.25">
      <c r="A27" s="45" t="s">
        <v>4946</v>
      </c>
      <c r="B27" s="46" t="s">
        <v>4947</v>
      </c>
    </row>
    <row r="28" spans="1:2" x14ac:dyDescent="0.25">
      <c r="A28" s="45" t="s">
        <v>4948</v>
      </c>
      <c r="B28" s="46" t="s">
        <v>4949</v>
      </c>
    </row>
    <row r="29" spans="1:2" x14ac:dyDescent="0.25">
      <c r="A29" s="45" t="s">
        <v>4950</v>
      </c>
      <c r="B29" s="46" t="s">
        <v>4951</v>
      </c>
    </row>
    <row r="30" spans="1:2" x14ac:dyDescent="0.25">
      <c r="A30" s="45" t="s">
        <v>4952</v>
      </c>
      <c r="B30" s="46" t="s">
        <v>4953</v>
      </c>
    </row>
    <row r="31" spans="1:2" x14ac:dyDescent="0.25">
      <c r="A31" s="45" t="s">
        <v>4954</v>
      </c>
      <c r="B31" s="46" t="s">
        <v>4955</v>
      </c>
    </row>
    <row r="32" spans="1:2" x14ac:dyDescent="0.25">
      <c r="A32" s="45" t="s">
        <v>4956</v>
      </c>
      <c r="B32" s="50" t="s">
        <v>4957</v>
      </c>
    </row>
    <row r="33" spans="1:2" x14ac:dyDescent="0.25">
      <c r="A33" s="45" t="s">
        <v>4958</v>
      </c>
      <c r="B33" s="50" t="s">
        <v>4959</v>
      </c>
    </row>
    <row r="34" spans="1:2" x14ac:dyDescent="0.25">
      <c r="A34" s="47" t="s">
        <v>4960</v>
      </c>
      <c r="B34" s="50" t="s">
        <v>4961</v>
      </c>
    </row>
    <row r="35" spans="1:2" x14ac:dyDescent="0.25">
      <c r="A35" s="47" t="s">
        <v>4962</v>
      </c>
      <c r="B35" s="50" t="s">
        <v>4963</v>
      </c>
    </row>
    <row r="36" spans="1:2" x14ac:dyDescent="0.25">
      <c r="A36" s="45" t="s">
        <v>4964</v>
      </c>
      <c r="B36" s="46" t="s">
        <v>4965</v>
      </c>
    </row>
    <row r="37" spans="1:2" x14ac:dyDescent="0.25">
      <c r="A37" s="45" t="s">
        <v>4966</v>
      </c>
      <c r="B37" s="46" t="s">
        <v>4967</v>
      </c>
    </row>
    <row r="38" spans="1:2" x14ac:dyDescent="0.25">
      <c r="A38" s="45" t="s">
        <v>4968</v>
      </c>
      <c r="B38" s="46" t="s">
        <v>4969</v>
      </c>
    </row>
    <row r="39" spans="1:2" x14ac:dyDescent="0.25">
      <c r="A39" s="45" t="s">
        <v>4970</v>
      </c>
      <c r="B39" s="46" t="s">
        <v>4971</v>
      </c>
    </row>
    <row r="40" spans="1:2" x14ac:dyDescent="0.25">
      <c r="A40" s="45" t="s">
        <v>4972</v>
      </c>
      <c r="B40" s="46" t="s">
        <v>4973</v>
      </c>
    </row>
    <row r="41" spans="1:2" x14ac:dyDescent="0.25">
      <c r="A41" s="45" t="s">
        <v>4974</v>
      </c>
      <c r="B41" s="46" t="s">
        <v>4975</v>
      </c>
    </row>
    <row r="42" spans="1:2" x14ac:dyDescent="0.25">
      <c r="A42" s="45" t="s">
        <v>4976</v>
      </c>
      <c r="B42" s="46" t="s">
        <v>4977</v>
      </c>
    </row>
    <row r="43" spans="1:2" x14ac:dyDescent="0.25">
      <c r="A43" s="45" t="s">
        <v>4978</v>
      </c>
      <c r="B43" s="46" t="s">
        <v>4979</v>
      </c>
    </row>
    <row r="44" spans="1:2" x14ac:dyDescent="0.25">
      <c r="A44" s="45" t="s">
        <v>4980</v>
      </c>
      <c r="B44" s="46" t="s">
        <v>4981</v>
      </c>
    </row>
    <row r="45" spans="1:2" x14ac:dyDescent="0.25">
      <c r="A45" s="45" t="s">
        <v>4982</v>
      </c>
      <c r="B45" s="46" t="s">
        <v>4983</v>
      </c>
    </row>
    <row r="46" spans="1:2" x14ac:dyDescent="0.25">
      <c r="A46" s="45" t="s">
        <v>4984</v>
      </c>
      <c r="B46" s="46" t="s">
        <v>4985</v>
      </c>
    </row>
    <row r="47" spans="1:2" x14ac:dyDescent="0.25">
      <c r="A47" s="45" t="s">
        <v>4986</v>
      </c>
      <c r="B47" s="46" t="s">
        <v>4987</v>
      </c>
    </row>
    <row r="48" spans="1:2" x14ac:dyDescent="0.25">
      <c r="A48" s="45" t="s">
        <v>4988</v>
      </c>
      <c r="B48" s="46" t="s">
        <v>4989</v>
      </c>
    </row>
    <row r="49" spans="1:2" x14ac:dyDescent="0.25">
      <c r="A49" s="45" t="s">
        <v>4990</v>
      </c>
      <c r="B49" s="46" t="s">
        <v>4991</v>
      </c>
    </row>
    <row r="50" spans="1:2" x14ac:dyDescent="0.25">
      <c r="A50" s="45" t="s">
        <v>4992</v>
      </c>
      <c r="B50" s="46" t="s">
        <v>4993</v>
      </c>
    </row>
    <row r="51" spans="1:2" x14ac:dyDescent="0.25">
      <c r="A51" s="45" t="s">
        <v>4994</v>
      </c>
      <c r="B51" s="46" t="s">
        <v>4995</v>
      </c>
    </row>
    <row r="52" spans="1:2" x14ac:dyDescent="0.25">
      <c r="A52" s="45" t="s">
        <v>4996</v>
      </c>
      <c r="B52" s="46" t="s">
        <v>4997</v>
      </c>
    </row>
    <row r="53" spans="1:2" x14ac:dyDescent="0.25">
      <c r="A53" s="47" t="s">
        <v>4998</v>
      </c>
      <c r="B53" s="46" t="s">
        <v>4999</v>
      </c>
    </row>
    <row r="54" spans="1:2" x14ac:dyDescent="0.25">
      <c r="A54" s="47" t="s">
        <v>5000</v>
      </c>
      <c r="B54" s="46" t="s">
        <v>5001</v>
      </c>
    </row>
    <row r="55" spans="1:2" x14ac:dyDescent="0.25">
      <c r="A55" s="47" t="s">
        <v>5002</v>
      </c>
      <c r="B55" s="50" t="s">
        <v>5003</v>
      </c>
    </row>
    <row r="56" spans="1:2" x14ac:dyDescent="0.25">
      <c r="A56" s="47" t="s">
        <v>5004</v>
      </c>
      <c r="B56" s="50" t="s">
        <v>5005</v>
      </c>
    </row>
    <row r="57" spans="1:2" x14ac:dyDescent="0.25">
      <c r="A57" s="47" t="s">
        <v>5006</v>
      </c>
      <c r="B57" s="50" t="s">
        <v>5007</v>
      </c>
    </row>
    <row r="58" spans="1:2" x14ac:dyDescent="0.25">
      <c r="A58" s="47" t="s">
        <v>5008</v>
      </c>
      <c r="B58" s="50" t="s">
        <v>5009</v>
      </c>
    </row>
    <row r="59" spans="1:2" x14ac:dyDescent="0.25">
      <c r="A59" s="45" t="s">
        <v>5010</v>
      </c>
      <c r="B59" s="46" t="s">
        <v>5011</v>
      </c>
    </row>
    <row r="60" spans="1:2" x14ac:dyDescent="0.25">
      <c r="A60" s="45" t="s">
        <v>5012</v>
      </c>
      <c r="B60" s="46" t="s">
        <v>5013</v>
      </c>
    </row>
    <row r="61" spans="1:2" x14ac:dyDescent="0.25">
      <c r="A61" s="45" t="s">
        <v>5014</v>
      </c>
      <c r="B61" s="46" t="s">
        <v>5015</v>
      </c>
    </row>
    <row r="62" spans="1:2" x14ac:dyDescent="0.25">
      <c r="A62" s="45" t="s">
        <v>5016</v>
      </c>
      <c r="B62" s="46" t="s">
        <v>5017</v>
      </c>
    </row>
    <row r="63" spans="1:2" x14ac:dyDescent="0.25">
      <c r="A63" s="45" t="s">
        <v>5018</v>
      </c>
      <c r="B63" s="46" t="s">
        <v>5019</v>
      </c>
    </row>
    <row r="64" spans="1:2" x14ac:dyDescent="0.25">
      <c r="A64" s="45" t="s">
        <v>5020</v>
      </c>
      <c r="B64" s="46" t="s">
        <v>5021</v>
      </c>
    </row>
    <row r="65" spans="1:2" x14ac:dyDescent="0.25">
      <c r="A65" s="45" t="s">
        <v>5022</v>
      </c>
      <c r="B65" s="46" t="s">
        <v>5023</v>
      </c>
    </row>
    <row r="66" spans="1:2" x14ac:dyDescent="0.25">
      <c r="A66" s="45" t="s">
        <v>5024</v>
      </c>
      <c r="B66" s="46" t="s">
        <v>5025</v>
      </c>
    </row>
    <row r="67" spans="1:2" x14ac:dyDescent="0.25">
      <c r="A67" s="45" t="s">
        <v>5026</v>
      </c>
      <c r="B67" s="46" t="s">
        <v>5027</v>
      </c>
    </row>
    <row r="68" spans="1:2" x14ac:dyDescent="0.25">
      <c r="A68" s="45" t="s">
        <v>5028</v>
      </c>
      <c r="B68" s="46" t="s">
        <v>5029</v>
      </c>
    </row>
    <row r="69" spans="1:2" x14ac:dyDescent="0.25">
      <c r="A69" s="45" t="s">
        <v>5030</v>
      </c>
      <c r="B69" s="46" t="s">
        <v>5031</v>
      </c>
    </row>
    <row r="70" spans="1:2" x14ac:dyDescent="0.25">
      <c r="A70" s="45" t="s">
        <v>5032</v>
      </c>
      <c r="B70" s="46" t="s">
        <v>5033</v>
      </c>
    </row>
    <row r="71" spans="1:2" x14ac:dyDescent="0.25">
      <c r="A71" s="47" t="s">
        <v>5034</v>
      </c>
      <c r="B71" s="50" t="s">
        <v>5035</v>
      </c>
    </row>
    <row r="72" spans="1:2" x14ac:dyDescent="0.25">
      <c r="A72" s="45" t="s">
        <v>5036</v>
      </c>
      <c r="B72" s="46" t="s">
        <v>5037</v>
      </c>
    </row>
    <row r="73" spans="1:2" x14ac:dyDescent="0.25">
      <c r="A73" s="45" t="s">
        <v>5038</v>
      </c>
      <c r="B73" s="46" t="s">
        <v>5039</v>
      </c>
    </row>
    <row r="74" spans="1:2" x14ac:dyDescent="0.25">
      <c r="A74" s="45" t="s">
        <v>5040</v>
      </c>
      <c r="B74" s="46" t="s">
        <v>5041</v>
      </c>
    </row>
    <row r="75" spans="1:2" x14ac:dyDescent="0.25">
      <c r="A75" s="45" t="s">
        <v>5042</v>
      </c>
      <c r="B75" s="46" t="s">
        <v>5043</v>
      </c>
    </row>
    <row r="76" spans="1:2" x14ac:dyDescent="0.25">
      <c r="A76" s="45" t="s">
        <v>5044</v>
      </c>
      <c r="B76" s="46" t="s">
        <v>5045</v>
      </c>
    </row>
    <row r="77" spans="1:2" x14ac:dyDescent="0.25">
      <c r="A77" s="45" t="s">
        <v>5046</v>
      </c>
      <c r="B77" s="46" t="s">
        <v>5047</v>
      </c>
    </row>
    <row r="78" spans="1:2" x14ac:dyDescent="0.25">
      <c r="A78" s="45" t="s">
        <v>5048</v>
      </c>
      <c r="B78" s="46" t="s">
        <v>5049</v>
      </c>
    </row>
    <row r="79" spans="1:2" x14ac:dyDescent="0.25">
      <c r="A79" s="45" t="s">
        <v>5050</v>
      </c>
      <c r="B79" s="46" t="s">
        <v>5051</v>
      </c>
    </row>
    <row r="80" spans="1:2" x14ac:dyDescent="0.25">
      <c r="A80" s="45" t="s">
        <v>5052</v>
      </c>
      <c r="B80" s="46" t="s">
        <v>5053</v>
      </c>
    </row>
    <row r="81" spans="1:2" x14ac:dyDescent="0.25">
      <c r="A81" s="45" t="s">
        <v>5054</v>
      </c>
      <c r="B81" s="46" t="s">
        <v>5055</v>
      </c>
    </row>
    <row r="82" spans="1:2" x14ac:dyDescent="0.25">
      <c r="A82" s="45" t="s">
        <v>5056</v>
      </c>
      <c r="B82" s="46" t="s">
        <v>5057</v>
      </c>
    </row>
    <row r="83" spans="1:2" x14ac:dyDescent="0.25">
      <c r="A83" s="45" t="s">
        <v>5058</v>
      </c>
      <c r="B83" s="46" t="s">
        <v>5059</v>
      </c>
    </row>
    <row r="84" spans="1:2" x14ac:dyDescent="0.25">
      <c r="A84" s="45" t="s">
        <v>5060</v>
      </c>
      <c r="B84" s="46" t="s">
        <v>5061</v>
      </c>
    </row>
    <row r="85" spans="1:2" x14ac:dyDescent="0.25">
      <c r="A85" s="45" t="s">
        <v>5062</v>
      </c>
      <c r="B85" s="46" t="s">
        <v>5063</v>
      </c>
    </row>
    <row r="86" spans="1:2" x14ac:dyDescent="0.25">
      <c r="A86" s="45" t="s">
        <v>5064</v>
      </c>
      <c r="B86" s="46" t="s">
        <v>5065</v>
      </c>
    </row>
    <row r="87" spans="1:2" x14ac:dyDescent="0.25">
      <c r="A87" s="45" t="s">
        <v>5066</v>
      </c>
      <c r="B87" s="46" t="s">
        <v>5067</v>
      </c>
    </row>
    <row r="88" spans="1:2" x14ac:dyDescent="0.25">
      <c r="A88" s="45" t="s">
        <v>5068</v>
      </c>
      <c r="B88" s="46" t="s">
        <v>5069</v>
      </c>
    </row>
    <row r="89" spans="1:2" x14ac:dyDescent="0.25">
      <c r="A89" s="47" t="s">
        <v>5070</v>
      </c>
      <c r="B89" s="50" t="s">
        <v>5071</v>
      </c>
    </row>
    <row r="90" spans="1:2" x14ac:dyDescent="0.25">
      <c r="A90" s="45" t="s">
        <v>5072</v>
      </c>
      <c r="B90" s="46" t="s">
        <v>5073</v>
      </c>
    </row>
    <row r="91" spans="1:2" x14ac:dyDescent="0.25">
      <c r="A91" s="45" t="s">
        <v>5074</v>
      </c>
      <c r="B91" s="46" t="s">
        <v>5075</v>
      </c>
    </row>
    <row r="92" spans="1:2" x14ac:dyDescent="0.25">
      <c r="A92" s="45" t="s">
        <v>5076</v>
      </c>
      <c r="B92" s="46" t="s">
        <v>5077</v>
      </c>
    </row>
    <row r="93" spans="1:2" x14ac:dyDescent="0.25">
      <c r="A93" s="45" t="s">
        <v>5078</v>
      </c>
      <c r="B93" s="46" t="s">
        <v>5079</v>
      </c>
    </row>
    <row r="94" spans="1:2" x14ac:dyDescent="0.25">
      <c r="A94" s="45" t="s">
        <v>5080</v>
      </c>
      <c r="B94" s="46" t="s">
        <v>5081</v>
      </c>
    </row>
    <row r="95" spans="1:2" x14ac:dyDescent="0.25">
      <c r="A95" s="45" t="s">
        <v>5082</v>
      </c>
      <c r="B95" s="46" t="s">
        <v>5083</v>
      </c>
    </row>
    <row r="96" spans="1:2" x14ac:dyDescent="0.25">
      <c r="A96" s="45" t="s">
        <v>5084</v>
      </c>
      <c r="B96" s="46" t="s">
        <v>5085</v>
      </c>
    </row>
    <row r="97" spans="1:2" x14ac:dyDescent="0.25">
      <c r="A97" s="45" t="s">
        <v>5086</v>
      </c>
      <c r="B97" s="46" t="s">
        <v>5087</v>
      </c>
    </row>
    <row r="98" spans="1:2" x14ac:dyDescent="0.25">
      <c r="A98" s="45" t="s">
        <v>5088</v>
      </c>
      <c r="B98" s="46" t="s">
        <v>5089</v>
      </c>
    </row>
    <row r="99" spans="1:2" x14ac:dyDescent="0.25">
      <c r="A99" s="45" t="s">
        <v>5090</v>
      </c>
      <c r="B99" s="46" t="s">
        <v>5091</v>
      </c>
    </row>
    <row r="100" spans="1:2" x14ac:dyDescent="0.25">
      <c r="A100" s="45" t="s">
        <v>5092</v>
      </c>
      <c r="B100" s="46" t="s">
        <v>5093</v>
      </c>
    </row>
    <row r="101" spans="1:2" x14ac:dyDescent="0.25">
      <c r="A101" s="47" t="s">
        <v>5094</v>
      </c>
      <c r="B101" s="50" t="s">
        <v>5095</v>
      </c>
    </row>
    <row r="102" spans="1:2" x14ac:dyDescent="0.25">
      <c r="A102" s="45" t="s">
        <v>5096</v>
      </c>
      <c r="B102" s="46" t="s">
        <v>5097</v>
      </c>
    </row>
    <row r="103" spans="1:2" x14ac:dyDescent="0.25">
      <c r="A103" s="45" t="s">
        <v>5098</v>
      </c>
      <c r="B103" s="46" t="s">
        <v>5099</v>
      </c>
    </row>
    <row r="104" spans="1:2" x14ac:dyDescent="0.25">
      <c r="A104" s="45" t="s">
        <v>5100</v>
      </c>
      <c r="B104" s="46" t="s">
        <v>5101</v>
      </c>
    </row>
    <row r="105" spans="1:2" x14ac:dyDescent="0.25">
      <c r="A105" s="47" t="s">
        <v>5102</v>
      </c>
      <c r="B105" s="50" t="s">
        <v>5103</v>
      </c>
    </row>
    <row r="106" spans="1:2" x14ac:dyDescent="0.25">
      <c r="A106" s="47" t="s">
        <v>5104</v>
      </c>
      <c r="B106" s="50" t="s">
        <v>5105</v>
      </c>
    </row>
    <row r="107" spans="1:2" x14ac:dyDescent="0.25">
      <c r="A107" s="47" t="s">
        <v>5106</v>
      </c>
      <c r="B107" s="50" t="s">
        <v>5107</v>
      </c>
    </row>
    <row r="108" spans="1:2" x14ac:dyDescent="0.25">
      <c r="A108" s="47" t="s">
        <v>5108</v>
      </c>
      <c r="B108" s="50" t="s">
        <v>5109</v>
      </c>
    </row>
    <row r="109" spans="1:2" x14ac:dyDescent="0.25">
      <c r="A109" s="47" t="s">
        <v>5110</v>
      </c>
      <c r="B109" s="50" t="s">
        <v>5111</v>
      </c>
    </row>
    <row r="110" spans="1:2" x14ac:dyDescent="0.25">
      <c r="A110" s="47" t="s">
        <v>5112</v>
      </c>
      <c r="B110" s="50" t="s">
        <v>5113</v>
      </c>
    </row>
    <row r="111" spans="1:2" x14ac:dyDescent="0.25">
      <c r="A111" s="47" t="s">
        <v>5114</v>
      </c>
      <c r="B111" s="50" t="s">
        <v>5115</v>
      </c>
    </row>
    <row r="112" spans="1:2" x14ac:dyDescent="0.25">
      <c r="A112" s="47" t="s">
        <v>5116</v>
      </c>
      <c r="B112" s="50" t="s">
        <v>5117</v>
      </c>
    </row>
    <row r="113" spans="1:2" x14ac:dyDescent="0.25">
      <c r="A113" s="47" t="s">
        <v>5118</v>
      </c>
      <c r="B113" s="50" t="s">
        <v>5119</v>
      </c>
    </row>
    <row r="114" spans="1:2" x14ac:dyDescent="0.25">
      <c r="A114" s="47" t="s">
        <v>5120</v>
      </c>
      <c r="B114" s="50" t="s">
        <v>5121</v>
      </c>
    </row>
    <row r="115" spans="1:2" x14ac:dyDescent="0.25">
      <c r="A115" s="47" t="s">
        <v>5122</v>
      </c>
      <c r="B115" s="50" t="s">
        <v>5123</v>
      </c>
    </row>
    <row r="116" spans="1:2" x14ac:dyDescent="0.25">
      <c r="A116" s="47" t="s">
        <v>5124</v>
      </c>
      <c r="B116" s="50" t="s">
        <v>5125</v>
      </c>
    </row>
    <row r="117" spans="1:2" x14ac:dyDescent="0.25">
      <c r="A117" s="47" t="s">
        <v>5126</v>
      </c>
      <c r="B117" s="50" t="s">
        <v>5127</v>
      </c>
    </row>
    <row r="118" spans="1:2" x14ac:dyDescent="0.25">
      <c r="A118" s="47" t="s">
        <v>5128</v>
      </c>
      <c r="B118" s="50" t="s">
        <v>5129</v>
      </c>
    </row>
    <row r="119" spans="1:2" x14ac:dyDescent="0.25">
      <c r="A119" s="47" t="s">
        <v>5130</v>
      </c>
      <c r="B119" s="50" t="s">
        <v>5131</v>
      </c>
    </row>
    <row r="120" spans="1:2" x14ac:dyDescent="0.25">
      <c r="A120" s="47" t="s">
        <v>5132</v>
      </c>
      <c r="B120" s="50" t="s">
        <v>5133</v>
      </c>
    </row>
    <row r="121" spans="1:2" x14ac:dyDescent="0.25">
      <c r="A121" s="47" t="s">
        <v>5134</v>
      </c>
      <c r="B121" s="50" t="s">
        <v>5135</v>
      </c>
    </row>
    <row r="122" spans="1:2" x14ac:dyDescent="0.25">
      <c r="A122" s="47" t="s">
        <v>5136</v>
      </c>
      <c r="B122" s="50" t="s">
        <v>5137</v>
      </c>
    </row>
    <row r="123" spans="1:2" x14ac:dyDescent="0.25">
      <c r="A123" s="51" t="s">
        <v>5138</v>
      </c>
      <c r="B123" s="52" t="s">
        <v>5139</v>
      </c>
    </row>
    <row r="124" spans="1:2" x14ac:dyDescent="0.25">
      <c r="A124" s="47" t="s">
        <v>5140</v>
      </c>
      <c r="B124" s="50" t="s">
        <v>5141</v>
      </c>
    </row>
    <row r="125" spans="1:2" x14ac:dyDescent="0.25">
      <c r="A125" s="47" t="s">
        <v>5142</v>
      </c>
      <c r="B125" s="50" t="s">
        <v>5143</v>
      </c>
    </row>
    <row r="126" spans="1:2" x14ac:dyDescent="0.25">
      <c r="A126" s="45" t="s">
        <v>5144</v>
      </c>
      <c r="B126" s="46" t="s">
        <v>5145</v>
      </c>
    </row>
    <row r="127" spans="1:2" x14ac:dyDescent="0.25">
      <c r="A127" s="45" t="s">
        <v>5146</v>
      </c>
      <c r="B127" s="46" t="s">
        <v>5147</v>
      </c>
    </row>
    <row r="128" spans="1:2" x14ac:dyDescent="0.25">
      <c r="A128" s="45" t="s">
        <v>5148</v>
      </c>
      <c r="B128" s="46" t="s">
        <v>5149</v>
      </c>
    </row>
    <row r="129" spans="1:2" x14ac:dyDescent="0.25">
      <c r="A129" s="47" t="s">
        <v>5150</v>
      </c>
      <c r="B129" s="50" t="s">
        <v>5151</v>
      </c>
    </row>
    <row r="130" spans="1:2" x14ac:dyDescent="0.25">
      <c r="A130" s="47" t="s">
        <v>5152</v>
      </c>
      <c r="B130" s="50" t="s">
        <v>5153</v>
      </c>
    </row>
    <row r="131" spans="1:2" x14ac:dyDescent="0.25">
      <c r="A131" s="47" t="s">
        <v>5154</v>
      </c>
      <c r="B131" s="53" t="s">
        <v>5155</v>
      </c>
    </row>
    <row r="132" spans="1:2" x14ac:dyDescent="0.25">
      <c r="A132" s="47" t="s">
        <v>5156</v>
      </c>
      <c r="B132" s="53" t="s">
        <v>5157</v>
      </c>
    </row>
    <row r="133" spans="1:2" x14ac:dyDescent="0.25">
      <c r="A133" s="47" t="s">
        <v>5158</v>
      </c>
      <c r="B133" s="53" t="s">
        <v>5159</v>
      </c>
    </row>
    <row r="134" spans="1:2" x14ac:dyDescent="0.25">
      <c r="A134" s="49" t="s">
        <v>5160</v>
      </c>
      <c r="B134" s="50" t="s">
        <v>5161</v>
      </c>
    </row>
    <row r="135" spans="1:2" x14ac:dyDescent="0.25">
      <c r="A135" s="47" t="s">
        <v>5162</v>
      </c>
      <c r="B135" s="50" t="s">
        <v>5163</v>
      </c>
    </row>
    <row r="136" spans="1:2" x14ac:dyDescent="0.25">
      <c r="A136" s="45" t="s">
        <v>5164</v>
      </c>
      <c r="B136" s="46" t="s">
        <v>5165</v>
      </c>
    </row>
    <row r="137" spans="1:2" x14ac:dyDescent="0.25">
      <c r="A137" s="45" t="s">
        <v>5166</v>
      </c>
      <c r="B137" s="46" t="s">
        <v>5167</v>
      </c>
    </row>
    <row r="138" spans="1:2" x14ac:dyDescent="0.25">
      <c r="A138" s="45" t="s">
        <v>5168</v>
      </c>
      <c r="B138" s="46" t="s">
        <v>5169</v>
      </c>
    </row>
    <row r="139" spans="1:2" x14ac:dyDescent="0.25">
      <c r="A139" s="45" t="s">
        <v>5170</v>
      </c>
      <c r="B139" s="46" t="s">
        <v>5171</v>
      </c>
    </row>
    <row r="140" spans="1:2" x14ac:dyDescent="0.25">
      <c r="A140" s="47" t="s">
        <v>5172</v>
      </c>
      <c r="B140" s="50" t="s">
        <v>5173</v>
      </c>
    </row>
    <row r="141" spans="1:2" x14ac:dyDescent="0.25">
      <c r="A141" s="45" t="s">
        <v>5174</v>
      </c>
      <c r="B141" s="46" t="s">
        <v>5175</v>
      </c>
    </row>
    <row r="142" spans="1:2" x14ac:dyDescent="0.25">
      <c r="A142" s="47" t="s">
        <v>5176</v>
      </c>
      <c r="B142" s="50" t="s">
        <v>5177</v>
      </c>
    </row>
    <row r="143" spans="1:2" x14ac:dyDescent="0.25">
      <c r="A143" s="47" t="s">
        <v>5178</v>
      </c>
      <c r="B143" s="50" t="s">
        <v>5179</v>
      </c>
    </row>
    <row r="144" spans="1:2" x14ac:dyDescent="0.25">
      <c r="A144" s="47" t="s">
        <v>5180</v>
      </c>
      <c r="B144" s="50" t="s">
        <v>5181</v>
      </c>
    </row>
    <row r="145" spans="1:2" x14ac:dyDescent="0.25">
      <c r="A145" s="45" t="s">
        <v>5182</v>
      </c>
      <c r="B145" s="46" t="s">
        <v>5183</v>
      </c>
    </row>
    <row r="146" spans="1:2" x14ac:dyDescent="0.25">
      <c r="A146" s="45" t="s">
        <v>5184</v>
      </c>
      <c r="B146" s="46" t="s">
        <v>5185</v>
      </c>
    </row>
    <row r="147" spans="1:2" x14ac:dyDescent="0.25">
      <c r="A147" s="45" t="s">
        <v>5186</v>
      </c>
      <c r="B147" s="46" t="s">
        <v>5187</v>
      </c>
    </row>
    <row r="148" spans="1:2" x14ac:dyDescent="0.25">
      <c r="A148" s="45" t="s">
        <v>5188</v>
      </c>
      <c r="B148" s="46" t="s">
        <v>5189</v>
      </c>
    </row>
    <row r="149" spans="1:2" x14ac:dyDescent="0.25">
      <c r="A149" s="47" t="s">
        <v>5190</v>
      </c>
      <c r="B149" s="50" t="s">
        <v>5191</v>
      </c>
    </row>
    <row r="150" spans="1:2" x14ac:dyDescent="0.25">
      <c r="A150" s="45" t="s">
        <v>5192</v>
      </c>
      <c r="B150" s="46" t="s">
        <v>5193</v>
      </c>
    </row>
    <row r="151" spans="1:2" x14ac:dyDescent="0.25">
      <c r="A151" s="45" t="s">
        <v>5194</v>
      </c>
      <c r="B151" s="46" t="s">
        <v>5195</v>
      </c>
    </row>
    <row r="152" spans="1:2" x14ac:dyDescent="0.25">
      <c r="A152" s="45" t="s">
        <v>5196</v>
      </c>
      <c r="B152" s="46" t="s">
        <v>5197</v>
      </c>
    </row>
    <row r="153" spans="1:2" x14ac:dyDescent="0.25">
      <c r="A153" s="45" t="s">
        <v>5198</v>
      </c>
      <c r="B153" s="46" t="s">
        <v>5199</v>
      </c>
    </row>
    <row r="154" spans="1:2" x14ac:dyDescent="0.25">
      <c r="A154" s="45" t="s">
        <v>5200</v>
      </c>
      <c r="B154" s="46" t="s">
        <v>5201</v>
      </c>
    </row>
    <row r="155" spans="1:2" x14ac:dyDescent="0.25">
      <c r="A155" s="45" t="s">
        <v>5202</v>
      </c>
      <c r="B155" s="46" t="s">
        <v>5203</v>
      </c>
    </row>
    <row r="156" spans="1:2" x14ac:dyDescent="0.25">
      <c r="A156" s="45" t="s">
        <v>5204</v>
      </c>
      <c r="B156" s="46" t="s">
        <v>5205</v>
      </c>
    </row>
    <row r="157" spans="1:2" x14ac:dyDescent="0.25">
      <c r="A157" s="47" t="s">
        <v>5206</v>
      </c>
      <c r="B157" s="50" t="s">
        <v>5207</v>
      </c>
    </row>
    <row r="158" spans="1:2" x14ac:dyDescent="0.25">
      <c r="A158" s="45" t="s">
        <v>5208</v>
      </c>
      <c r="B158" s="46" t="s">
        <v>5209</v>
      </c>
    </row>
    <row r="159" spans="1:2" x14ac:dyDescent="0.25">
      <c r="A159" s="45" t="s">
        <v>5210</v>
      </c>
      <c r="B159" s="46" t="s">
        <v>5211</v>
      </c>
    </row>
    <row r="160" spans="1:2" x14ac:dyDescent="0.25">
      <c r="A160" s="45" t="s">
        <v>5212</v>
      </c>
      <c r="B160" s="46" t="s">
        <v>5213</v>
      </c>
    </row>
    <row r="161" spans="1:2" x14ac:dyDescent="0.25">
      <c r="A161" s="45" t="s">
        <v>5214</v>
      </c>
      <c r="B161" s="46" t="s">
        <v>5215</v>
      </c>
    </row>
    <row r="162" spans="1:2" x14ac:dyDescent="0.25">
      <c r="A162" s="45" t="s">
        <v>5216</v>
      </c>
      <c r="B162" s="46" t="s">
        <v>5217</v>
      </c>
    </row>
    <row r="163" spans="1:2" x14ac:dyDescent="0.25">
      <c r="A163" s="45" t="s">
        <v>5218</v>
      </c>
      <c r="B163" s="46" t="s">
        <v>5219</v>
      </c>
    </row>
    <row r="164" spans="1:2" x14ac:dyDescent="0.25">
      <c r="A164" s="45" t="s">
        <v>5220</v>
      </c>
      <c r="B164" s="46" t="s">
        <v>5221</v>
      </c>
    </row>
    <row r="165" spans="1:2" x14ac:dyDescent="0.25">
      <c r="A165" s="45" t="s">
        <v>5222</v>
      </c>
      <c r="B165" s="46" t="s">
        <v>5223</v>
      </c>
    </row>
    <row r="166" spans="1:2" x14ac:dyDescent="0.25">
      <c r="A166" s="45" t="s">
        <v>5224</v>
      </c>
      <c r="B166" s="46" t="s">
        <v>5225</v>
      </c>
    </row>
    <row r="167" spans="1:2" x14ac:dyDescent="0.25">
      <c r="A167" s="45" t="s">
        <v>5226</v>
      </c>
      <c r="B167" s="46" t="s">
        <v>5227</v>
      </c>
    </row>
    <row r="168" spans="1:2" x14ac:dyDescent="0.25">
      <c r="A168" s="45" t="s">
        <v>5228</v>
      </c>
      <c r="B168" s="46" t="s">
        <v>5229</v>
      </c>
    </row>
    <row r="169" spans="1:2" x14ac:dyDescent="0.25">
      <c r="A169" s="45" t="s">
        <v>5230</v>
      </c>
      <c r="B169" s="46" t="s">
        <v>5231</v>
      </c>
    </row>
    <row r="170" spans="1:2" x14ac:dyDescent="0.25">
      <c r="A170" s="45" t="s">
        <v>5232</v>
      </c>
      <c r="B170" s="46" t="s">
        <v>5233</v>
      </c>
    </row>
    <row r="171" spans="1:2" x14ac:dyDescent="0.25">
      <c r="A171" s="45" t="s">
        <v>5234</v>
      </c>
      <c r="B171" s="46" t="s">
        <v>5235</v>
      </c>
    </row>
    <row r="172" spans="1:2" x14ac:dyDescent="0.25">
      <c r="A172" s="45" t="s">
        <v>5236</v>
      </c>
      <c r="B172" s="46" t="s">
        <v>5237</v>
      </c>
    </row>
    <row r="173" spans="1:2" x14ac:dyDescent="0.25">
      <c r="A173" s="45" t="s">
        <v>5238</v>
      </c>
      <c r="B173" s="46" t="s">
        <v>5239</v>
      </c>
    </row>
    <row r="174" spans="1:2" x14ac:dyDescent="0.25">
      <c r="A174" s="47" t="s">
        <v>5240</v>
      </c>
      <c r="B174" s="50" t="s">
        <v>5241</v>
      </c>
    </row>
    <row r="175" spans="1:2" x14ac:dyDescent="0.25">
      <c r="A175" s="45" t="s">
        <v>5242</v>
      </c>
      <c r="B175" s="46" t="s">
        <v>5243</v>
      </c>
    </row>
    <row r="176" spans="1:2" x14ac:dyDescent="0.25">
      <c r="A176" s="45" t="s">
        <v>5244</v>
      </c>
      <c r="B176" s="46" t="s">
        <v>5245</v>
      </c>
    </row>
    <row r="177" spans="1:2" x14ac:dyDescent="0.25">
      <c r="A177" s="47" t="s">
        <v>5246</v>
      </c>
      <c r="B177" s="50" t="s">
        <v>5247</v>
      </c>
    </row>
    <row r="178" spans="1:2" x14ac:dyDescent="0.25">
      <c r="A178" s="47" t="s">
        <v>5248</v>
      </c>
      <c r="B178" s="50" t="s">
        <v>5249</v>
      </c>
    </row>
    <row r="179" spans="1:2" x14ac:dyDescent="0.25">
      <c r="A179" s="45" t="s">
        <v>5250</v>
      </c>
      <c r="B179" s="46" t="s">
        <v>5251</v>
      </c>
    </row>
    <row r="180" spans="1:2" x14ac:dyDescent="0.25">
      <c r="A180" s="45" t="s">
        <v>5252</v>
      </c>
      <c r="B180" s="46" t="s">
        <v>5253</v>
      </c>
    </row>
    <row r="181" spans="1:2" x14ac:dyDescent="0.25">
      <c r="A181" s="45" t="s">
        <v>5254</v>
      </c>
      <c r="B181" s="46" t="s">
        <v>5255</v>
      </c>
    </row>
    <row r="182" spans="1:2" x14ac:dyDescent="0.25">
      <c r="A182" s="45" t="s">
        <v>5256</v>
      </c>
      <c r="B182" s="46" t="s">
        <v>5257</v>
      </c>
    </row>
    <row r="183" spans="1:2" x14ac:dyDescent="0.25">
      <c r="A183" s="47" t="s">
        <v>5258</v>
      </c>
      <c r="B183" s="50" t="s">
        <v>5259</v>
      </c>
    </row>
    <row r="184" spans="1:2" x14ac:dyDescent="0.25">
      <c r="A184" s="45" t="s">
        <v>5260</v>
      </c>
      <c r="B184" s="46" t="s">
        <v>5257</v>
      </c>
    </row>
    <row r="185" spans="1:2" x14ac:dyDescent="0.25">
      <c r="A185" s="47" t="s">
        <v>5261</v>
      </c>
      <c r="B185" s="50" t="s">
        <v>5262</v>
      </c>
    </row>
    <row r="186" spans="1:2" x14ac:dyDescent="0.25">
      <c r="A186" s="45" t="s">
        <v>5263</v>
      </c>
      <c r="B186" s="46" t="s">
        <v>5264</v>
      </c>
    </row>
    <row r="187" spans="1:2" x14ac:dyDescent="0.25">
      <c r="A187" s="45" t="s">
        <v>5265</v>
      </c>
      <c r="B187" s="46" t="s">
        <v>5266</v>
      </c>
    </row>
    <row r="188" spans="1:2" x14ac:dyDescent="0.25">
      <c r="A188" s="45" t="s">
        <v>5267</v>
      </c>
      <c r="B188" s="46" t="s">
        <v>5268</v>
      </c>
    </row>
    <row r="189" spans="1:2" x14ac:dyDescent="0.25">
      <c r="A189" s="45" t="s">
        <v>5269</v>
      </c>
      <c r="B189" s="46" t="s">
        <v>5270</v>
      </c>
    </row>
    <row r="190" spans="1:2" x14ac:dyDescent="0.25">
      <c r="A190" s="45" t="s">
        <v>5271</v>
      </c>
      <c r="B190" s="46" t="s">
        <v>5272</v>
      </c>
    </row>
    <row r="191" spans="1:2" x14ac:dyDescent="0.25">
      <c r="A191" s="45" t="s">
        <v>5273</v>
      </c>
      <c r="B191" s="46" t="s">
        <v>5274</v>
      </c>
    </row>
    <row r="192" spans="1:2" x14ac:dyDescent="0.25">
      <c r="A192" s="45" t="s">
        <v>5275</v>
      </c>
      <c r="B192" s="46" t="s">
        <v>5276</v>
      </c>
    </row>
    <row r="193" spans="1:2" x14ac:dyDescent="0.25">
      <c r="A193" s="45" t="s">
        <v>5277</v>
      </c>
      <c r="B193" s="46" t="s">
        <v>5278</v>
      </c>
    </row>
    <row r="194" spans="1:2" x14ac:dyDescent="0.25">
      <c r="A194" s="45" t="s">
        <v>5279</v>
      </c>
      <c r="B194" s="46" t="s">
        <v>5280</v>
      </c>
    </row>
    <row r="195" spans="1:2" x14ac:dyDescent="0.25">
      <c r="A195" s="45" t="s">
        <v>5281</v>
      </c>
      <c r="B195" s="46" t="s">
        <v>5282</v>
      </c>
    </row>
    <row r="196" spans="1:2" x14ac:dyDescent="0.25">
      <c r="A196" s="45" t="s">
        <v>5283</v>
      </c>
      <c r="B196" s="46" t="s">
        <v>5284</v>
      </c>
    </row>
    <row r="197" spans="1:2" x14ac:dyDescent="0.25">
      <c r="A197" s="45" t="s">
        <v>5285</v>
      </c>
      <c r="B197" s="46" t="s">
        <v>5286</v>
      </c>
    </row>
    <row r="198" spans="1:2" x14ac:dyDescent="0.25">
      <c r="A198" s="45" t="s">
        <v>5287</v>
      </c>
      <c r="B198" s="46" t="s">
        <v>5288</v>
      </c>
    </row>
    <row r="199" spans="1:2" x14ac:dyDescent="0.25">
      <c r="A199" s="45" t="s">
        <v>5289</v>
      </c>
      <c r="B199" s="46" t="s">
        <v>5290</v>
      </c>
    </row>
    <row r="200" spans="1:2" x14ac:dyDescent="0.25">
      <c r="A200" s="45" t="s">
        <v>5291</v>
      </c>
      <c r="B200" s="46" t="s">
        <v>5292</v>
      </c>
    </row>
    <row r="201" spans="1:2" x14ac:dyDescent="0.25">
      <c r="A201" s="45" t="s">
        <v>5293</v>
      </c>
      <c r="B201" s="46" t="s">
        <v>5294</v>
      </c>
    </row>
    <row r="202" spans="1:2" x14ac:dyDescent="0.25">
      <c r="A202" s="45" t="s">
        <v>5295</v>
      </c>
      <c r="B202" s="46" t="s">
        <v>5296</v>
      </c>
    </row>
    <row r="203" spans="1:2" x14ac:dyDescent="0.25">
      <c r="A203" s="45" t="s">
        <v>5297</v>
      </c>
      <c r="B203" s="46" t="s">
        <v>5298</v>
      </c>
    </row>
    <row r="204" spans="1:2" x14ac:dyDescent="0.25">
      <c r="A204" s="45" t="s">
        <v>5299</v>
      </c>
      <c r="B204" s="46" t="s">
        <v>5300</v>
      </c>
    </row>
    <row r="205" spans="1:2" x14ac:dyDescent="0.25">
      <c r="A205" s="45" t="s">
        <v>5301</v>
      </c>
      <c r="B205" s="46" t="s">
        <v>5302</v>
      </c>
    </row>
    <row r="206" spans="1:2" x14ac:dyDescent="0.25">
      <c r="A206" s="45" t="s">
        <v>5303</v>
      </c>
      <c r="B206" s="46" t="s">
        <v>5304</v>
      </c>
    </row>
    <row r="207" spans="1:2" x14ac:dyDescent="0.25">
      <c r="A207" s="45" t="s">
        <v>5305</v>
      </c>
      <c r="B207" s="46" t="s">
        <v>5306</v>
      </c>
    </row>
    <row r="208" spans="1:2" x14ac:dyDescent="0.25">
      <c r="A208" s="45" t="s">
        <v>5307</v>
      </c>
      <c r="B208" s="46" t="s">
        <v>5308</v>
      </c>
    </row>
    <row r="209" spans="1:2" x14ac:dyDescent="0.25">
      <c r="A209" s="45" t="s">
        <v>5309</v>
      </c>
      <c r="B209" s="46" t="s">
        <v>5310</v>
      </c>
    </row>
    <row r="210" spans="1:2" x14ac:dyDescent="0.25">
      <c r="A210" s="45" t="s">
        <v>5311</v>
      </c>
      <c r="B210" s="46" t="s">
        <v>5312</v>
      </c>
    </row>
    <row r="211" spans="1:2" x14ac:dyDescent="0.25">
      <c r="A211" s="45" t="s">
        <v>5313</v>
      </c>
      <c r="B211" s="46" t="s">
        <v>5314</v>
      </c>
    </row>
    <row r="212" spans="1:2" x14ac:dyDescent="0.25">
      <c r="A212" s="45" t="s">
        <v>5315</v>
      </c>
      <c r="B212" s="46" t="s">
        <v>5316</v>
      </c>
    </row>
    <row r="213" spans="1:2" x14ac:dyDescent="0.25">
      <c r="A213" s="45" t="s">
        <v>5317</v>
      </c>
      <c r="B213" s="46" t="s">
        <v>5318</v>
      </c>
    </row>
    <row r="214" spans="1:2" x14ac:dyDescent="0.25">
      <c r="A214" s="45" t="s">
        <v>5319</v>
      </c>
      <c r="B214" s="46" t="s">
        <v>5320</v>
      </c>
    </row>
    <row r="215" spans="1:2" x14ac:dyDescent="0.25">
      <c r="A215" s="47" t="s">
        <v>5321</v>
      </c>
      <c r="B215" s="46" t="s">
        <v>5322</v>
      </c>
    </row>
    <row r="216" spans="1:2" x14ac:dyDescent="0.25">
      <c r="A216" s="47" t="s">
        <v>5323</v>
      </c>
      <c r="B216" s="46" t="s">
        <v>5324</v>
      </c>
    </row>
    <row r="217" spans="1:2" x14ac:dyDescent="0.25">
      <c r="A217" s="47" t="s">
        <v>5325</v>
      </c>
      <c r="B217" s="46" t="s">
        <v>5326</v>
      </c>
    </row>
    <row r="218" spans="1:2" x14ac:dyDescent="0.25">
      <c r="A218" s="53" t="s">
        <v>5327</v>
      </c>
      <c r="B218" s="46" t="s">
        <v>5328</v>
      </c>
    </row>
    <row r="219" spans="1:2" x14ac:dyDescent="0.25">
      <c r="A219" s="47" t="s">
        <v>5329</v>
      </c>
      <c r="B219" s="46" t="s">
        <v>5330</v>
      </c>
    </row>
    <row r="220" spans="1:2" x14ac:dyDescent="0.25">
      <c r="A220" s="47" t="s">
        <v>5331</v>
      </c>
      <c r="B220" s="46" t="s">
        <v>5332</v>
      </c>
    </row>
    <row r="221" spans="1:2" x14ac:dyDescent="0.25">
      <c r="A221" s="47" t="s">
        <v>5333</v>
      </c>
      <c r="B221" s="46" t="s">
        <v>5334</v>
      </c>
    </row>
    <row r="222" spans="1:2" x14ac:dyDescent="0.25">
      <c r="A222" s="54" t="s">
        <v>5335</v>
      </c>
      <c r="B222" s="46" t="s">
        <v>5336</v>
      </c>
    </row>
    <row r="223" spans="1:2" x14ac:dyDescent="0.25">
      <c r="A223" s="54" t="s">
        <v>5337</v>
      </c>
      <c r="B223" s="46" t="s">
        <v>5338</v>
      </c>
    </row>
    <row r="224" spans="1:2" x14ac:dyDescent="0.25">
      <c r="A224" s="47" t="s">
        <v>5339</v>
      </c>
      <c r="B224" s="46" t="s">
        <v>5340</v>
      </c>
    </row>
    <row r="225" spans="1:2" x14ac:dyDescent="0.25">
      <c r="A225" s="47" t="s">
        <v>5341</v>
      </c>
      <c r="B225" s="46" t="s">
        <v>5342</v>
      </c>
    </row>
    <row r="226" spans="1:2" x14ac:dyDescent="0.25">
      <c r="A226" s="54" t="s">
        <v>5343</v>
      </c>
      <c r="B226" s="46" t="s">
        <v>5344</v>
      </c>
    </row>
    <row r="227" spans="1:2" x14ac:dyDescent="0.25">
      <c r="A227" s="55" t="s">
        <v>5345</v>
      </c>
      <c r="B227" s="56" t="s">
        <v>5346</v>
      </c>
    </row>
    <row r="228" spans="1:2" x14ac:dyDescent="0.25">
      <c r="A228" s="55" t="s">
        <v>5347</v>
      </c>
      <c r="B228" s="56" t="s">
        <v>5348</v>
      </c>
    </row>
    <row r="229" spans="1:2" x14ac:dyDescent="0.25">
      <c r="A229" s="54" t="s">
        <v>5349</v>
      </c>
      <c r="B229" s="46" t="s">
        <v>5350</v>
      </c>
    </row>
    <row r="230" spans="1:2" x14ac:dyDescent="0.25">
      <c r="A230" s="45" t="s">
        <v>5351</v>
      </c>
      <c r="B230" s="46" t="s">
        <v>5352</v>
      </c>
    </row>
    <row r="231" spans="1:2" x14ac:dyDescent="0.25">
      <c r="A231" s="45" t="s">
        <v>5353</v>
      </c>
      <c r="B231" s="46" t="s">
        <v>5354</v>
      </c>
    </row>
    <row r="232" spans="1:2" x14ac:dyDescent="0.25">
      <c r="A232" s="45" t="s">
        <v>5355</v>
      </c>
      <c r="B232" s="46" t="s">
        <v>5356</v>
      </c>
    </row>
    <row r="233" spans="1:2" x14ac:dyDescent="0.25">
      <c r="A233" s="45" t="s">
        <v>5357</v>
      </c>
      <c r="B233" s="46" t="s">
        <v>5358</v>
      </c>
    </row>
    <row r="234" spans="1:2" x14ac:dyDescent="0.25">
      <c r="A234" s="45" t="s">
        <v>5359</v>
      </c>
      <c r="B234" s="46" t="s">
        <v>5360</v>
      </c>
    </row>
    <row r="235" spans="1:2" x14ac:dyDescent="0.25">
      <c r="A235" s="45" t="s">
        <v>5361</v>
      </c>
      <c r="B235" s="46" t="s">
        <v>5362</v>
      </c>
    </row>
    <row r="236" spans="1:2" x14ac:dyDescent="0.25">
      <c r="A236" s="45" t="s">
        <v>5363</v>
      </c>
      <c r="B236" s="46" t="s">
        <v>5364</v>
      </c>
    </row>
    <row r="237" spans="1:2" x14ac:dyDescent="0.25">
      <c r="A237" s="45" t="s">
        <v>5365</v>
      </c>
      <c r="B237" s="46" t="s">
        <v>5366</v>
      </c>
    </row>
    <row r="238" spans="1:2" x14ac:dyDescent="0.25">
      <c r="A238" s="45" t="s">
        <v>5367</v>
      </c>
      <c r="B238" s="46" t="s">
        <v>5368</v>
      </c>
    </row>
    <row r="239" spans="1:2" x14ac:dyDescent="0.25">
      <c r="A239" s="45" t="s">
        <v>5369</v>
      </c>
      <c r="B239" s="46" t="s">
        <v>5370</v>
      </c>
    </row>
    <row r="240" spans="1:2" x14ac:dyDescent="0.25">
      <c r="A240" s="45" t="s">
        <v>5371</v>
      </c>
      <c r="B240" s="46" t="s">
        <v>5372</v>
      </c>
    </row>
    <row r="241" spans="1:2" x14ac:dyDescent="0.25">
      <c r="A241" s="45" t="s">
        <v>5373</v>
      </c>
      <c r="B241" s="46" t="s">
        <v>5374</v>
      </c>
    </row>
    <row r="242" spans="1:2" x14ac:dyDescent="0.25">
      <c r="A242" s="45" t="s">
        <v>5375</v>
      </c>
      <c r="B242" s="46" t="s">
        <v>5376</v>
      </c>
    </row>
    <row r="243" spans="1:2" x14ac:dyDescent="0.25">
      <c r="A243" s="45" t="s">
        <v>5377</v>
      </c>
      <c r="B243" s="46" t="s">
        <v>5378</v>
      </c>
    </row>
    <row r="244" spans="1:2" x14ac:dyDescent="0.25">
      <c r="A244" s="45" t="s">
        <v>5379</v>
      </c>
      <c r="B244" s="46" t="s">
        <v>5380</v>
      </c>
    </row>
    <row r="245" spans="1:2" x14ac:dyDescent="0.25">
      <c r="A245" s="45" t="s">
        <v>5381</v>
      </c>
      <c r="B245" s="46" t="s">
        <v>5382</v>
      </c>
    </row>
    <row r="246" spans="1:2" x14ac:dyDescent="0.25">
      <c r="A246" s="45" t="s">
        <v>5383</v>
      </c>
      <c r="B246" s="46" t="s">
        <v>5384</v>
      </c>
    </row>
    <row r="247" spans="1:2" x14ac:dyDescent="0.25">
      <c r="A247" s="45" t="s">
        <v>5385</v>
      </c>
      <c r="B247" s="46" t="s">
        <v>5386</v>
      </c>
    </row>
    <row r="248" spans="1:2" x14ac:dyDescent="0.25">
      <c r="A248" s="45" t="s">
        <v>5387</v>
      </c>
      <c r="B248" s="46" t="s">
        <v>5388</v>
      </c>
    </row>
    <row r="249" spans="1:2" x14ac:dyDescent="0.25">
      <c r="A249" s="45" t="s">
        <v>5389</v>
      </c>
      <c r="B249" s="46" t="s">
        <v>5390</v>
      </c>
    </row>
    <row r="250" spans="1:2" x14ac:dyDescent="0.25">
      <c r="A250" s="45" t="s">
        <v>5391</v>
      </c>
      <c r="B250" s="46" t="s">
        <v>5392</v>
      </c>
    </row>
    <row r="251" spans="1:2" x14ac:dyDescent="0.25">
      <c r="A251" s="57" t="s">
        <v>5393</v>
      </c>
      <c r="B251" s="58" t="s">
        <v>5394</v>
      </c>
    </row>
    <row r="252" spans="1:2" x14ac:dyDescent="0.25">
      <c r="A252" s="59" t="s">
        <v>5395</v>
      </c>
      <c r="B252" s="60" t="s">
        <v>5396</v>
      </c>
    </row>
    <row r="253" spans="1:2" x14ac:dyDescent="0.25">
      <c r="A253" s="61" t="s">
        <v>5397</v>
      </c>
      <c r="B253" s="62" t="s">
        <v>5398</v>
      </c>
    </row>
    <row r="254" spans="1:2" x14ac:dyDescent="0.25">
      <c r="A254" s="61" t="s">
        <v>5399</v>
      </c>
      <c r="B254" s="62" t="s">
        <v>5400</v>
      </c>
    </row>
    <row r="255" spans="1:2" x14ac:dyDescent="0.25">
      <c r="A255" s="61" t="s">
        <v>5401</v>
      </c>
      <c r="B255" s="62" t="s">
        <v>5402</v>
      </c>
    </row>
    <row r="256" spans="1:2" x14ac:dyDescent="0.25">
      <c r="A256" s="57" t="s">
        <v>5403</v>
      </c>
      <c r="B256" s="46" t="s">
        <v>5404</v>
      </c>
    </row>
    <row r="257" spans="1:2" x14ac:dyDescent="0.25">
      <c r="A257" s="59" t="s">
        <v>5405</v>
      </c>
      <c r="B257" s="63" t="s">
        <v>5406</v>
      </c>
    </row>
    <row r="258" spans="1:2" x14ac:dyDescent="0.25">
      <c r="A258" s="59" t="s">
        <v>5407</v>
      </c>
      <c r="B258" s="63" t="s">
        <v>5408</v>
      </c>
    </row>
    <row r="259" spans="1:2" x14ac:dyDescent="0.25">
      <c r="A259" s="61" t="s">
        <v>5409</v>
      </c>
      <c r="B259" s="50" t="s">
        <v>5410</v>
      </c>
    </row>
    <row r="260" spans="1:2" x14ac:dyDescent="0.25">
      <c r="A260" s="59" t="s">
        <v>5411</v>
      </c>
      <c r="B260" s="63" t="s">
        <v>5412</v>
      </c>
    </row>
    <row r="261" spans="1:2" x14ac:dyDescent="0.25">
      <c r="A261" s="59" t="s">
        <v>5413</v>
      </c>
      <c r="B261" s="63" t="s">
        <v>5414</v>
      </c>
    </row>
    <row r="262" spans="1:2" x14ac:dyDescent="0.25">
      <c r="A262" s="59" t="s">
        <v>5415</v>
      </c>
      <c r="B262" s="63" t="s">
        <v>5416</v>
      </c>
    </row>
    <row r="263" spans="1:2" ht="15.75" thickBot="1" x14ac:dyDescent="0.3">
      <c r="A263" s="61" t="s">
        <v>5417</v>
      </c>
      <c r="B263" s="48" t="s">
        <v>5418</v>
      </c>
    </row>
    <row r="264" spans="1:2" x14ac:dyDescent="0.25">
      <c r="A264" s="64" t="s">
        <v>5419</v>
      </c>
      <c r="B264" s="65" t="s">
        <v>5420</v>
      </c>
    </row>
    <row r="265" spans="1:2" x14ac:dyDescent="0.25">
      <c r="A265" s="66" t="s">
        <v>5421</v>
      </c>
      <c r="B265" s="67" t="s">
        <v>5422</v>
      </c>
    </row>
    <row r="266" spans="1:2" x14ac:dyDescent="0.25">
      <c r="A266" s="66" t="s">
        <v>5423</v>
      </c>
      <c r="B266" s="68" t="s">
        <v>5424</v>
      </c>
    </row>
    <row r="267" spans="1:2" x14ac:dyDescent="0.25">
      <c r="A267" s="66" t="s">
        <v>5425</v>
      </c>
      <c r="B267" s="67" t="s">
        <v>5426</v>
      </c>
    </row>
    <row r="268" spans="1:2" x14ac:dyDescent="0.25">
      <c r="A268" s="66" t="s">
        <v>5427</v>
      </c>
      <c r="B268" s="68" t="s">
        <v>5428</v>
      </c>
    </row>
    <row r="269" spans="1:2" x14ac:dyDescent="0.25">
      <c r="A269" s="66" t="s">
        <v>5429</v>
      </c>
      <c r="B269" s="67" t="s">
        <v>5430</v>
      </c>
    </row>
    <row r="270" spans="1:2" x14ac:dyDescent="0.25">
      <c r="A270" s="66" t="s">
        <v>5431</v>
      </c>
      <c r="B270" s="67" t="s">
        <v>5432</v>
      </c>
    </row>
    <row r="271" spans="1:2" x14ac:dyDescent="0.25">
      <c r="A271" s="66" t="s">
        <v>5433</v>
      </c>
      <c r="B271" s="69" t="s">
        <v>5434</v>
      </c>
    </row>
    <row r="272" spans="1:2" x14ac:dyDescent="0.25">
      <c r="A272" s="66" t="s">
        <v>5435</v>
      </c>
      <c r="B272" s="67" t="s">
        <v>5436</v>
      </c>
    </row>
    <row r="273" spans="1:2" x14ac:dyDescent="0.25">
      <c r="A273" s="66" t="s">
        <v>5437</v>
      </c>
      <c r="B273" s="67" t="s">
        <v>5438</v>
      </c>
    </row>
    <row r="274" spans="1:2" x14ac:dyDescent="0.25">
      <c r="A274" s="66" t="s">
        <v>5439</v>
      </c>
      <c r="B274" s="67" t="s">
        <v>5440</v>
      </c>
    </row>
    <row r="275" spans="1:2" x14ac:dyDescent="0.25">
      <c r="A275" s="66" t="s">
        <v>5441</v>
      </c>
      <c r="B275" s="67" t="s">
        <v>5442</v>
      </c>
    </row>
    <row r="276" spans="1:2" x14ac:dyDescent="0.25">
      <c r="A276" s="66" t="s">
        <v>5443</v>
      </c>
      <c r="B276" s="67" t="s">
        <v>5444</v>
      </c>
    </row>
    <row r="277" spans="1:2" x14ac:dyDescent="0.25">
      <c r="A277" s="66" t="s">
        <v>5445</v>
      </c>
      <c r="B277" s="67" t="s">
        <v>5446</v>
      </c>
    </row>
    <row r="278" spans="1:2" ht="15.75" thickBot="1" x14ac:dyDescent="0.3">
      <c r="A278" s="70" t="s">
        <v>5447</v>
      </c>
      <c r="B278" s="71" t="s">
        <v>5448</v>
      </c>
    </row>
    <row r="279" spans="1:2" x14ac:dyDescent="0.25">
      <c r="A279" s="45" t="s">
        <v>5449</v>
      </c>
      <c r="B279" s="46" t="s">
        <v>5450</v>
      </c>
    </row>
    <row r="280" spans="1:2" x14ac:dyDescent="0.25">
      <c r="A280" s="45" t="s">
        <v>5451</v>
      </c>
      <c r="B280" s="46" t="s">
        <v>5452</v>
      </c>
    </row>
    <row r="281" spans="1:2" x14ac:dyDescent="0.25">
      <c r="A281" s="45" t="s">
        <v>5453</v>
      </c>
      <c r="B281" s="46" t="s">
        <v>5454</v>
      </c>
    </row>
    <row r="282" spans="1:2" x14ac:dyDescent="0.25">
      <c r="A282" s="47" t="s">
        <v>5455</v>
      </c>
      <c r="B282" s="50" t="s">
        <v>5456</v>
      </c>
    </row>
    <row r="283" spans="1:2" x14ac:dyDescent="0.25">
      <c r="A283" s="47" t="s">
        <v>5457</v>
      </c>
      <c r="B283" s="46" t="s">
        <v>5458</v>
      </c>
    </row>
    <row r="284" spans="1:2" x14ac:dyDescent="0.25">
      <c r="A284" s="45" t="s">
        <v>5459</v>
      </c>
      <c r="B284" s="46" t="s">
        <v>5460</v>
      </c>
    </row>
    <row r="285" spans="1:2" x14ac:dyDescent="0.25">
      <c r="A285" s="57" t="s">
        <v>5461</v>
      </c>
      <c r="B285" s="58" t="s">
        <v>5462</v>
      </c>
    </row>
    <row r="286" spans="1:2" x14ac:dyDescent="0.25">
      <c r="A286" s="57" t="s">
        <v>5463</v>
      </c>
      <c r="B286" s="46" t="s">
        <v>5464</v>
      </c>
    </row>
    <row r="287" spans="1:2" x14ac:dyDescent="0.25">
      <c r="A287" s="57" t="s">
        <v>5465</v>
      </c>
      <c r="B287" s="46" t="s">
        <v>5466</v>
      </c>
    </row>
    <row r="288" spans="1:2" x14ac:dyDescent="0.25">
      <c r="A288" s="57" t="s">
        <v>5467</v>
      </c>
      <c r="B288" s="46" t="s">
        <v>5468</v>
      </c>
    </row>
    <row r="289" spans="1:2" x14ac:dyDescent="0.25">
      <c r="A289" s="57" t="s">
        <v>5469</v>
      </c>
      <c r="B289" s="46" t="s">
        <v>5470</v>
      </c>
    </row>
    <row r="290" spans="1:2" ht="15.75" thickBot="1" x14ac:dyDescent="0.3">
      <c r="A290" s="57" t="s">
        <v>5471</v>
      </c>
      <c r="B290" s="46" t="s">
        <v>5472</v>
      </c>
    </row>
    <row r="291" spans="1:2" x14ac:dyDescent="0.25">
      <c r="A291" s="72" t="s">
        <v>5473</v>
      </c>
      <c r="B291" s="73" t="s">
        <v>5474</v>
      </c>
    </row>
    <row r="292" spans="1:2" x14ac:dyDescent="0.25">
      <c r="A292" s="74" t="s">
        <v>5475</v>
      </c>
      <c r="B292" s="75" t="s">
        <v>5476</v>
      </c>
    </row>
    <row r="293" spans="1:2" x14ac:dyDescent="0.25">
      <c r="A293" s="74" t="s">
        <v>5477</v>
      </c>
      <c r="B293" s="75" t="s">
        <v>5424</v>
      </c>
    </row>
    <row r="294" spans="1:2" x14ac:dyDescent="0.25">
      <c r="A294" s="76" t="s">
        <v>5478</v>
      </c>
      <c r="B294" s="75" t="s">
        <v>5479</v>
      </c>
    </row>
    <row r="295" spans="1:2" x14ac:dyDescent="0.25">
      <c r="A295" s="76" t="s">
        <v>5480</v>
      </c>
      <c r="B295" s="75" t="s">
        <v>5481</v>
      </c>
    </row>
    <row r="296" spans="1:2" x14ac:dyDescent="0.25">
      <c r="A296" s="76" t="s">
        <v>5482</v>
      </c>
      <c r="B296" s="75" t="s">
        <v>5483</v>
      </c>
    </row>
    <row r="297" spans="1:2" x14ac:dyDescent="0.25">
      <c r="A297" s="76" t="s">
        <v>5484</v>
      </c>
      <c r="B297" s="75" t="s">
        <v>5485</v>
      </c>
    </row>
    <row r="298" spans="1:2" x14ac:dyDescent="0.25">
      <c r="A298" s="76" t="s">
        <v>5486</v>
      </c>
      <c r="B298" s="75" t="s">
        <v>5487</v>
      </c>
    </row>
    <row r="299" spans="1:2" x14ac:dyDescent="0.25">
      <c r="A299" s="76" t="s">
        <v>5488</v>
      </c>
      <c r="B299" s="75" t="s">
        <v>5489</v>
      </c>
    </row>
    <row r="300" spans="1:2" x14ac:dyDescent="0.25">
      <c r="A300" s="76" t="s">
        <v>5490</v>
      </c>
      <c r="B300" s="75" t="s">
        <v>5491</v>
      </c>
    </row>
    <row r="301" spans="1:2" x14ac:dyDescent="0.25">
      <c r="A301" s="76" t="s">
        <v>5492</v>
      </c>
      <c r="B301" s="75" t="s">
        <v>5493</v>
      </c>
    </row>
    <row r="302" spans="1:2" x14ac:dyDescent="0.25">
      <c r="A302" s="76" t="s">
        <v>5494</v>
      </c>
      <c r="B302" s="75" t="s">
        <v>5495</v>
      </c>
    </row>
    <row r="303" spans="1:2" x14ac:dyDescent="0.25">
      <c r="A303" s="76" t="s">
        <v>5496</v>
      </c>
      <c r="B303" s="75" t="s">
        <v>5497</v>
      </c>
    </row>
    <row r="304" spans="1:2" x14ac:dyDescent="0.25">
      <c r="A304" s="76" t="s">
        <v>5498</v>
      </c>
      <c r="B304" s="75" t="s">
        <v>5499</v>
      </c>
    </row>
    <row r="305" spans="1:2" x14ac:dyDescent="0.25">
      <c r="A305" s="76" t="s">
        <v>5500</v>
      </c>
      <c r="B305" s="75" t="s">
        <v>5501</v>
      </c>
    </row>
    <row r="306" spans="1:2" x14ac:dyDescent="0.25">
      <c r="A306" s="76" t="s">
        <v>5502</v>
      </c>
      <c r="B306" s="75" t="s">
        <v>5503</v>
      </c>
    </row>
    <row r="307" spans="1:2" x14ac:dyDescent="0.25">
      <c r="A307" s="76" t="s">
        <v>5504</v>
      </c>
      <c r="B307" s="75" t="s">
        <v>5505</v>
      </c>
    </row>
    <row r="308" spans="1:2" x14ac:dyDescent="0.25">
      <c r="A308" s="76" t="s">
        <v>5506</v>
      </c>
      <c r="B308" s="75" t="s">
        <v>5507</v>
      </c>
    </row>
    <row r="309" spans="1:2" x14ac:dyDescent="0.25">
      <c r="A309" s="76" t="s">
        <v>5508</v>
      </c>
      <c r="B309" s="75" t="s">
        <v>5509</v>
      </c>
    </row>
    <row r="310" spans="1:2" x14ac:dyDescent="0.25">
      <c r="A310" s="76" t="s">
        <v>5510</v>
      </c>
      <c r="B310" s="75" t="s">
        <v>5511</v>
      </c>
    </row>
    <row r="311" spans="1:2" x14ac:dyDescent="0.25">
      <c r="A311" s="76" t="s">
        <v>5512</v>
      </c>
      <c r="B311" s="75" t="s">
        <v>5513</v>
      </c>
    </row>
    <row r="312" spans="1:2" x14ac:dyDescent="0.25">
      <c r="A312" s="76" t="s">
        <v>5514</v>
      </c>
      <c r="B312" s="75" t="s">
        <v>5515</v>
      </c>
    </row>
    <row r="313" spans="1:2" x14ac:dyDescent="0.25">
      <c r="A313" s="76" t="s">
        <v>5516</v>
      </c>
      <c r="B313" s="75" t="s">
        <v>5517</v>
      </c>
    </row>
    <row r="314" spans="1:2" x14ac:dyDescent="0.25">
      <c r="A314" s="76" t="s">
        <v>5518</v>
      </c>
      <c r="B314" s="75" t="s">
        <v>5519</v>
      </c>
    </row>
    <row r="315" spans="1:2" x14ac:dyDescent="0.25">
      <c r="A315" s="76" t="s">
        <v>5520</v>
      </c>
      <c r="B315" s="75" t="s">
        <v>5521</v>
      </c>
    </row>
    <row r="316" spans="1:2" x14ac:dyDescent="0.25">
      <c r="A316" s="74" t="s">
        <v>5522</v>
      </c>
      <c r="B316" s="77" t="s">
        <v>5523</v>
      </c>
    </row>
    <row r="317" spans="1:2" x14ac:dyDescent="0.25">
      <c r="A317" s="76" t="s">
        <v>5524</v>
      </c>
      <c r="B317" s="75" t="s">
        <v>5525</v>
      </c>
    </row>
    <row r="318" spans="1:2" x14ac:dyDescent="0.25">
      <c r="A318" s="76" t="s">
        <v>5526</v>
      </c>
      <c r="B318" s="75" t="s">
        <v>5527</v>
      </c>
    </row>
    <row r="319" spans="1:2" x14ac:dyDescent="0.25">
      <c r="A319" s="76" t="s">
        <v>5528</v>
      </c>
      <c r="B319" s="75" t="s">
        <v>5529</v>
      </c>
    </row>
    <row r="320" spans="1:2" x14ac:dyDescent="0.25">
      <c r="A320" s="76" t="s">
        <v>5530</v>
      </c>
      <c r="B320" s="75" t="s">
        <v>5531</v>
      </c>
    </row>
    <row r="321" spans="1:2" x14ac:dyDescent="0.25">
      <c r="A321" s="76" t="s">
        <v>5532</v>
      </c>
      <c r="B321" s="75" t="s">
        <v>5533</v>
      </c>
    </row>
    <row r="322" spans="1:2" x14ac:dyDescent="0.25">
      <c r="A322" s="76" t="s">
        <v>5534</v>
      </c>
      <c r="B322" s="75" t="s">
        <v>5535</v>
      </c>
    </row>
    <row r="323" spans="1:2" x14ac:dyDescent="0.25">
      <c r="A323" s="74" t="s">
        <v>5536</v>
      </c>
      <c r="B323" s="75" t="s">
        <v>5537</v>
      </c>
    </row>
    <row r="324" spans="1:2" x14ac:dyDescent="0.25">
      <c r="A324" s="74" t="s">
        <v>5538</v>
      </c>
      <c r="B324" s="77" t="s">
        <v>5539</v>
      </c>
    </row>
    <row r="325" spans="1:2" x14ac:dyDescent="0.25">
      <c r="A325" s="74" t="s">
        <v>5540</v>
      </c>
      <c r="B325" s="77" t="s">
        <v>5541</v>
      </c>
    </row>
    <row r="326" spans="1:2" x14ac:dyDescent="0.25">
      <c r="A326" s="78" t="s">
        <v>5542</v>
      </c>
      <c r="B326" s="79" t="s">
        <v>5543</v>
      </c>
    </row>
    <row r="327" spans="1:2" x14ac:dyDescent="0.25">
      <c r="A327" s="76" t="s">
        <v>5544</v>
      </c>
      <c r="B327" s="75" t="s">
        <v>5545</v>
      </c>
    </row>
    <row r="328" spans="1:2" x14ac:dyDescent="0.25">
      <c r="A328" s="74" t="s">
        <v>5546</v>
      </c>
      <c r="B328" s="75" t="s">
        <v>5547</v>
      </c>
    </row>
    <row r="329" spans="1:2" x14ac:dyDescent="0.25">
      <c r="A329" s="74" t="s">
        <v>5548</v>
      </c>
      <c r="B329" s="77" t="s">
        <v>5549</v>
      </c>
    </row>
    <row r="330" spans="1:2" x14ac:dyDescent="0.25">
      <c r="A330" s="74" t="s">
        <v>5550</v>
      </c>
      <c r="B330" s="77" t="s">
        <v>5551</v>
      </c>
    </row>
    <row r="331" spans="1:2" x14ac:dyDescent="0.25">
      <c r="A331" s="80" t="s">
        <v>5552</v>
      </c>
      <c r="B331" s="62" t="s">
        <v>5458</v>
      </c>
    </row>
    <row r="332" spans="1:2" x14ac:dyDescent="0.25">
      <c r="A332" s="74" t="s">
        <v>5553</v>
      </c>
      <c r="B332" s="77" t="s">
        <v>5554</v>
      </c>
    </row>
    <row r="333" spans="1:2" x14ac:dyDescent="0.25">
      <c r="A333" s="74" t="s">
        <v>5555</v>
      </c>
      <c r="B333" s="77" t="s">
        <v>5556</v>
      </c>
    </row>
    <row r="334" spans="1:2" x14ac:dyDescent="0.25">
      <c r="A334" s="74" t="s">
        <v>5557</v>
      </c>
      <c r="B334" s="77" t="s">
        <v>5558</v>
      </c>
    </row>
    <row r="335" spans="1:2" ht="15.75" thickBot="1" x14ac:dyDescent="0.3">
      <c r="A335" s="81" t="s">
        <v>5559</v>
      </c>
      <c r="B335" s="82" t="s">
        <v>5560</v>
      </c>
    </row>
    <row r="336" spans="1:2" x14ac:dyDescent="0.25">
      <c r="A336" s="45" t="s">
        <v>5561</v>
      </c>
      <c r="B336" s="46" t="s">
        <v>5562</v>
      </c>
    </row>
    <row r="337" spans="1:2" x14ac:dyDescent="0.25">
      <c r="A337" s="45" t="s">
        <v>5563</v>
      </c>
      <c r="B337" s="46" t="s">
        <v>5564</v>
      </c>
    </row>
    <row r="338" spans="1:2" x14ac:dyDescent="0.25">
      <c r="A338" s="45" t="s">
        <v>5565</v>
      </c>
      <c r="B338" s="46" t="s">
        <v>5566</v>
      </c>
    </row>
    <row r="339" spans="1:2" x14ac:dyDescent="0.25">
      <c r="A339" s="45" t="s">
        <v>5567</v>
      </c>
      <c r="B339" s="46" t="s">
        <v>5568</v>
      </c>
    </row>
    <row r="340" spans="1:2" x14ac:dyDescent="0.25">
      <c r="A340" s="45" t="s">
        <v>5569</v>
      </c>
      <c r="B340" s="46" t="s">
        <v>5570</v>
      </c>
    </row>
    <row r="341" spans="1:2" x14ac:dyDescent="0.25">
      <c r="A341" s="45" t="s">
        <v>5571</v>
      </c>
      <c r="B341" s="46" t="s">
        <v>5572</v>
      </c>
    </row>
    <row r="342" spans="1:2" x14ac:dyDescent="0.25">
      <c r="A342" s="45" t="s">
        <v>5573</v>
      </c>
      <c r="B342" s="46" t="s">
        <v>5574</v>
      </c>
    </row>
    <row r="343" spans="1:2" x14ac:dyDescent="0.25">
      <c r="A343" s="45" t="s">
        <v>5575</v>
      </c>
      <c r="B343" s="46" t="s">
        <v>5576</v>
      </c>
    </row>
    <row r="344" spans="1:2" x14ac:dyDescent="0.25">
      <c r="A344" s="45" t="s">
        <v>5577</v>
      </c>
      <c r="B344" s="46" t="s">
        <v>5578</v>
      </c>
    </row>
    <row r="345" spans="1:2" x14ac:dyDescent="0.25">
      <c r="A345" s="45" t="s">
        <v>5579</v>
      </c>
      <c r="B345" s="46" t="s">
        <v>5580</v>
      </c>
    </row>
    <row r="346" spans="1:2" x14ac:dyDescent="0.25">
      <c r="A346" s="45" t="s">
        <v>5581</v>
      </c>
      <c r="B346" s="46" t="s">
        <v>5582</v>
      </c>
    </row>
    <row r="347" spans="1:2" x14ac:dyDescent="0.25">
      <c r="A347" s="45" t="s">
        <v>5583</v>
      </c>
      <c r="B347" s="46" t="s">
        <v>5584</v>
      </c>
    </row>
    <row r="348" spans="1:2" x14ac:dyDescent="0.25">
      <c r="A348" s="45" t="s">
        <v>5585</v>
      </c>
      <c r="B348" s="46" t="s">
        <v>5586</v>
      </c>
    </row>
    <row r="349" spans="1:2" x14ac:dyDescent="0.25">
      <c r="A349" s="45" t="s">
        <v>5587</v>
      </c>
      <c r="B349" s="46" t="s">
        <v>5588</v>
      </c>
    </row>
    <row r="350" spans="1:2" x14ac:dyDescent="0.25">
      <c r="A350" s="45" t="s">
        <v>5589</v>
      </c>
      <c r="B350" s="46" t="s">
        <v>5590</v>
      </c>
    </row>
    <row r="351" spans="1:2" x14ac:dyDescent="0.25">
      <c r="A351" s="45" t="s">
        <v>5591</v>
      </c>
      <c r="B351" s="46" t="s">
        <v>5592</v>
      </c>
    </row>
    <row r="352" spans="1:2" x14ac:dyDescent="0.25">
      <c r="A352" s="45" t="s">
        <v>1122</v>
      </c>
      <c r="B352" s="46" t="s">
        <v>5593</v>
      </c>
    </row>
    <row r="353" spans="1:2" x14ac:dyDescent="0.25">
      <c r="A353" s="47" t="s">
        <v>5594</v>
      </c>
      <c r="B353" s="46" t="s">
        <v>5595</v>
      </c>
    </row>
    <row r="354" spans="1:2" x14ac:dyDescent="0.25">
      <c r="A354" s="45" t="s">
        <v>5596</v>
      </c>
      <c r="B354" s="46" t="s">
        <v>5597</v>
      </c>
    </row>
    <row r="355" spans="1:2" x14ac:dyDescent="0.25">
      <c r="A355" s="45" t="s">
        <v>5598</v>
      </c>
      <c r="B355" s="46" t="s">
        <v>5599</v>
      </c>
    </row>
    <row r="356" spans="1:2" x14ac:dyDescent="0.25">
      <c r="A356" s="47" t="s">
        <v>5600</v>
      </c>
      <c r="B356" s="48" t="s">
        <v>5601</v>
      </c>
    </row>
    <row r="357" spans="1:2" x14ac:dyDescent="0.25">
      <c r="A357" s="45" t="s">
        <v>5602</v>
      </c>
      <c r="B357" s="46" t="s">
        <v>5603</v>
      </c>
    </row>
    <row r="358" spans="1:2" x14ac:dyDescent="0.25">
      <c r="A358" s="45" t="s">
        <v>5604</v>
      </c>
      <c r="B358" s="46" t="s">
        <v>5605</v>
      </c>
    </row>
    <row r="359" spans="1:2" x14ac:dyDescent="0.25">
      <c r="A359" s="45" t="s">
        <v>5606</v>
      </c>
      <c r="B359" s="46" t="s">
        <v>5607</v>
      </c>
    </row>
    <row r="360" spans="1:2" x14ac:dyDescent="0.25">
      <c r="A360" s="45" t="s">
        <v>5608</v>
      </c>
      <c r="B360" s="46" t="s">
        <v>5609</v>
      </c>
    </row>
    <row r="361" spans="1:2" x14ac:dyDescent="0.25">
      <c r="A361" s="45" t="s">
        <v>5610</v>
      </c>
      <c r="B361" s="46" t="s">
        <v>5611</v>
      </c>
    </row>
    <row r="362" spans="1:2" x14ac:dyDescent="0.25">
      <c r="A362" s="45" t="s">
        <v>5612</v>
      </c>
      <c r="B362" s="46" t="s">
        <v>5613</v>
      </c>
    </row>
    <row r="363" spans="1:2" x14ac:dyDescent="0.25">
      <c r="A363" s="45" t="s">
        <v>5614</v>
      </c>
      <c r="B363" s="46" t="s">
        <v>5615</v>
      </c>
    </row>
    <row r="364" spans="1:2" x14ac:dyDescent="0.25">
      <c r="A364" s="45" t="s">
        <v>5616</v>
      </c>
      <c r="B364" s="46" t="s">
        <v>5617</v>
      </c>
    </row>
    <row r="365" spans="1:2" x14ac:dyDescent="0.25">
      <c r="A365" s="45" t="s">
        <v>606</v>
      </c>
      <c r="B365" s="46" t="s">
        <v>5618</v>
      </c>
    </row>
    <row r="366" spans="1:2" x14ac:dyDescent="0.25">
      <c r="A366" s="45" t="s">
        <v>199</v>
      </c>
      <c r="B366" s="46" t="s">
        <v>5619</v>
      </c>
    </row>
    <row r="367" spans="1:2" x14ac:dyDescent="0.25">
      <c r="A367" s="45" t="s">
        <v>5620</v>
      </c>
      <c r="B367" s="46" t="s">
        <v>5621</v>
      </c>
    </row>
    <row r="368" spans="1:2" x14ac:dyDescent="0.25">
      <c r="A368" s="83" t="s">
        <v>5622</v>
      </c>
      <c r="B368" s="63" t="s">
        <v>5623</v>
      </c>
    </row>
    <row r="369" spans="1:2" x14ac:dyDescent="0.25">
      <c r="A369" s="45" t="s">
        <v>5624</v>
      </c>
      <c r="B369" s="46" t="s">
        <v>5625</v>
      </c>
    </row>
    <row r="370" spans="1:2" x14ac:dyDescent="0.25">
      <c r="A370" s="45" t="s">
        <v>1177</v>
      </c>
      <c r="B370" s="46" t="s">
        <v>5626</v>
      </c>
    </row>
    <row r="371" spans="1:2" x14ac:dyDescent="0.25">
      <c r="A371" s="45" t="s">
        <v>5627</v>
      </c>
      <c r="B371" s="46" t="s">
        <v>5628</v>
      </c>
    </row>
    <row r="372" spans="1:2" x14ac:dyDescent="0.25">
      <c r="A372" s="47" t="s">
        <v>5629</v>
      </c>
      <c r="B372" s="50" t="s">
        <v>5630</v>
      </c>
    </row>
    <row r="373" spans="1:2" x14ac:dyDescent="0.25">
      <c r="A373" s="47" t="s">
        <v>5631</v>
      </c>
      <c r="B373" s="50" t="s">
        <v>5632</v>
      </c>
    </row>
    <row r="374" spans="1:2" x14ac:dyDescent="0.25">
      <c r="A374" s="47" t="s">
        <v>5633</v>
      </c>
      <c r="B374" s="50" t="s">
        <v>5634</v>
      </c>
    </row>
    <row r="375" spans="1:2" x14ac:dyDescent="0.25">
      <c r="A375" s="84" t="s">
        <v>5635</v>
      </c>
      <c r="B375" s="85" t="s">
        <v>5636</v>
      </c>
    </row>
    <row r="376" spans="1:2" x14ac:dyDescent="0.25">
      <c r="A376" s="84" t="s">
        <v>5637</v>
      </c>
      <c r="B376" s="85" t="s">
        <v>5638</v>
      </c>
    </row>
    <row r="377" spans="1:2" x14ac:dyDescent="0.25">
      <c r="A377" s="45" t="s">
        <v>5639</v>
      </c>
      <c r="B377" s="46" t="s">
        <v>5640</v>
      </c>
    </row>
    <row r="378" spans="1:2" x14ac:dyDescent="0.25">
      <c r="A378" s="45" t="s">
        <v>5641</v>
      </c>
      <c r="B378" s="46" t="s">
        <v>5642</v>
      </c>
    </row>
    <row r="379" spans="1:2" x14ac:dyDescent="0.25">
      <c r="A379" s="47" t="s">
        <v>5643</v>
      </c>
      <c r="B379" s="50" t="s">
        <v>5644</v>
      </c>
    </row>
    <row r="380" spans="1:2" x14ac:dyDescent="0.25">
      <c r="A380" s="47" t="s">
        <v>5645</v>
      </c>
      <c r="B380" s="50" t="s">
        <v>5646</v>
      </c>
    </row>
    <row r="381" spans="1:2" x14ac:dyDescent="0.25">
      <c r="A381" s="45" t="s">
        <v>5647</v>
      </c>
      <c r="B381" s="46" t="s">
        <v>5648</v>
      </c>
    </row>
    <row r="382" spans="1:2" x14ac:dyDescent="0.25">
      <c r="A382" s="45" t="s">
        <v>5649</v>
      </c>
      <c r="B382" s="46" t="s">
        <v>5650</v>
      </c>
    </row>
    <row r="383" spans="1:2" x14ac:dyDescent="0.25">
      <c r="A383" s="45" t="s">
        <v>5651</v>
      </c>
      <c r="B383" s="46" t="s">
        <v>5652</v>
      </c>
    </row>
    <row r="384" spans="1:2" x14ac:dyDescent="0.25">
      <c r="A384" s="45" t="s">
        <v>5653</v>
      </c>
      <c r="B384" s="46" t="s">
        <v>5654</v>
      </c>
    </row>
    <row r="385" spans="1:2" x14ac:dyDescent="0.25">
      <c r="A385" s="45" t="s">
        <v>5655</v>
      </c>
      <c r="B385" s="46" t="s">
        <v>5656</v>
      </c>
    </row>
    <row r="386" spans="1:2" x14ac:dyDescent="0.25">
      <c r="A386" s="45" t="s">
        <v>5657</v>
      </c>
      <c r="B386" s="46" t="s">
        <v>5658</v>
      </c>
    </row>
    <row r="387" spans="1:2" x14ac:dyDescent="0.25">
      <c r="A387" s="45" t="s">
        <v>5659</v>
      </c>
      <c r="B387" s="46" t="s">
        <v>5660</v>
      </c>
    </row>
    <row r="388" spans="1:2" x14ac:dyDescent="0.25">
      <c r="A388" s="45" t="s">
        <v>5661</v>
      </c>
      <c r="B388" s="46" t="s">
        <v>5662</v>
      </c>
    </row>
    <row r="389" spans="1:2" x14ac:dyDescent="0.25">
      <c r="A389" s="45" t="s">
        <v>5663</v>
      </c>
      <c r="B389" s="46" t="s">
        <v>5664</v>
      </c>
    </row>
    <row r="390" spans="1:2" x14ac:dyDescent="0.25">
      <c r="A390" s="45" t="s">
        <v>5665</v>
      </c>
      <c r="B390" s="46" t="s">
        <v>5666</v>
      </c>
    </row>
    <row r="391" spans="1:2" x14ac:dyDescent="0.25">
      <c r="A391" s="45" t="s">
        <v>5667</v>
      </c>
      <c r="B391" s="46" t="s">
        <v>5668</v>
      </c>
    </row>
    <row r="392" spans="1:2" x14ac:dyDescent="0.25">
      <c r="A392" s="45" t="s">
        <v>5669</v>
      </c>
      <c r="B392" s="46" t="s">
        <v>5670</v>
      </c>
    </row>
    <row r="393" spans="1:2" x14ac:dyDescent="0.25">
      <c r="A393" s="45" t="s">
        <v>5671</v>
      </c>
      <c r="B393" s="46" t="s">
        <v>5672</v>
      </c>
    </row>
    <row r="394" spans="1:2" x14ac:dyDescent="0.25">
      <c r="A394" s="45" t="s">
        <v>5673</v>
      </c>
      <c r="B394" s="46" t="s">
        <v>5674</v>
      </c>
    </row>
    <row r="395" spans="1:2" x14ac:dyDescent="0.25">
      <c r="A395" s="47" t="s">
        <v>5675</v>
      </c>
      <c r="B395" s="50" t="s">
        <v>5676</v>
      </c>
    </row>
    <row r="396" spans="1:2" x14ac:dyDescent="0.25">
      <c r="A396" s="45" t="s">
        <v>5677</v>
      </c>
      <c r="B396" s="46" t="s">
        <v>5678</v>
      </c>
    </row>
    <row r="397" spans="1:2" x14ac:dyDescent="0.25">
      <c r="A397" s="45" t="s">
        <v>561</v>
      </c>
      <c r="B397" s="46" t="s">
        <v>5679</v>
      </c>
    </row>
    <row r="398" spans="1:2" x14ac:dyDescent="0.25">
      <c r="A398" s="45" t="s">
        <v>5680</v>
      </c>
      <c r="B398" s="46" t="s">
        <v>5681</v>
      </c>
    </row>
    <row r="399" spans="1:2" x14ac:dyDescent="0.25">
      <c r="A399" s="45" t="s">
        <v>5682</v>
      </c>
      <c r="B399" s="46" t="s">
        <v>5683</v>
      </c>
    </row>
    <row r="400" spans="1:2" x14ac:dyDescent="0.25">
      <c r="A400" s="45" t="s">
        <v>1063</v>
      </c>
      <c r="B400" s="46" t="s">
        <v>5684</v>
      </c>
    </row>
    <row r="401" spans="1:2" x14ac:dyDescent="0.25">
      <c r="A401" s="45" t="s">
        <v>5685</v>
      </c>
      <c r="B401" s="46" t="s">
        <v>5686</v>
      </c>
    </row>
    <row r="402" spans="1:2" x14ac:dyDescent="0.25">
      <c r="A402" s="45" t="s">
        <v>5687</v>
      </c>
      <c r="B402" s="46" t="s">
        <v>3777</v>
      </c>
    </row>
    <row r="403" spans="1:2" x14ac:dyDescent="0.25">
      <c r="A403" s="45" t="s">
        <v>5688</v>
      </c>
      <c r="B403" s="46" t="s">
        <v>5689</v>
      </c>
    </row>
    <row r="404" spans="1:2" x14ac:dyDescent="0.25">
      <c r="A404" s="45" t="s">
        <v>5690</v>
      </c>
      <c r="B404" s="46" t="s">
        <v>5691</v>
      </c>
    </row>
    <row r="405" spans="1:2" x14ac:dyDescent="0.25">
      <c r="A405" s="86" t="s">
        <v>5692</v>
      </c>
      <c r="B405" s="46" t="s">
        <v>5693</v>
      </c>
    </row>
    <row r="406" spans="1:2" x14ac:dyDescent="0.25">
      <c r="A406" s="86" t="s">
        <v>5694</v>
      </c>
      <c r="B406" s="46" t="s">
        <v>5695</v>
      </c>
    </row>
    <row r="407" spans="1:2" x14ac:dyDescent="0.25">
      <c r="A407" s="45" t="s">
        <v>5696</v>
      </c>
      <c r="B407" s="46" t="s">
        <v>5697</v>
      </c>
    </row>
    <row r="408" spans="1:2" x14ac:dyDescent="0.25">
      <c r="A408" s="45" t="s">
        <v>5698</v>
      </c>
      <c r="B408" s="46" t="s">
        <v>5699</v>
      </c>
    </row>
    <row r="409" spans="1:2" x14ac:dyDescent="0.25">
      <c r="A409" s="87" t="s">
        <v>5700</v>
      </c>
      <c r="B409" s="88" t="s">
        <v>5701</v>
      </c>
    </row>
    <row r="410" spans="1:2" x14ac:dyDescent="0.25">
      <c r="A410" s="45" t="s">
        <v>5702</v>
      </c>
      <c r="B410" s="46" t="s">
        <v>5703</v>
      </c>
    </row>
    <row r="411" spans="1:2" x14ac:dyDescent="0.25">
      <c r="A411" s="45" t="s">
        <v>5704</v>
      </c>
      <c r="B411" s="46" t="s">
        <v>5705</v>
      </c>
    </row>
    <row r="412" spans="1:2" x14ac:dyDescent="0.25">
      <c r="A412" s="45" t="s">
        <v>5706</v>
      </c>
      <c r="B412" s="46" t="s">
        <v>5707</v>
      </c>
    </row>
    <row r="413" spans="1:2" x14ac:dyDescent="0.25">
      <c r="A413" s="45" t="s">
        <v>5708</v>
      </c>
      <c r="B413" s="46" t="s">
        <v>5709</v>
      </c>
    </row>
    <row r="414" spans="1:2" x14ac:dyDescent="0.25">
      <c r="A414" s="45" t="s">
        <v>5710</v>
      </c>
      <c r="B414" s="46" t="s">
        <v>5711</v>
      </c>
    </row>
    <row r="415" spans="1:2" x14ac:dyDescent="0.25">
      <c r="A415" s="45" t="s">
        <v>5712</v>
      </c>
      <c r="B415" s="46" t="s">
        <v>5713</v>
      </c>
    </row>
    <row r="416" spans="1:2" x14ac:dyDescent="0.25">
      <c r="A416" s="45" t="s">
        <v>5714</v>
      </c>
      <c r="B416" s="46" t="s">
        <v>5715</v>
      </c>
    </row>
    <row r="417" spans="1:2" x14ac:dyDescent="0.25">
      <c r="A417" s="45" t="s">
        <v>5716</v>
      </c>
      <c r="B417" s="46" t="s">
        <v>5717</v>
      </c>
    </row>
    <row r="418" spans="1:2" x14ac:dyDescent="0.25">
      <c r="A418" s="45" t="s">
        <v>5718</v>
      </c>
      <c r="B418" s="46" t="s">
        <v>5719</v>
      </c>
    </row>
    <row r="419" spans="1:2" x14ac:dyDescent="0.25">
      <c r="A419" s="45" t="s">
        <v>5720</v>
      </c>
      <c r="B419" s="46" t="s">
        <v>5721</v>
      </c>
    </row>
    <row r="420" spans="1:2" x14ac:dyDescent="0.25">
      <c r="A420" s="45" t="s">
        <v>5722</v>
      </c>
      <c r="B420" s="46" t="s">
        <v>5723</v>
      </c>
    </row>
    <row r="421" spans="1:2" x14ac:dyDescent="0.25">
      <c r="A421" s="45" t="s">
        <v>5724</v>
      </c>
      <c r="B421" s="46" t="s">
        <v>5725</v>
      </c>
    </row>
    <row r="422" spans="1:2" x14ac:dyDescent="0.25">
      <c r="A422" s="45" t="s">
        <v>5726</v>
      </c>
      <c r="B422" s="46" t="s">
        <v>5727</v>
      </c>
    </row>
    <row r="423" spans="1:2" x14ac:dyDescent="0.25">
      <c r="A423" s="45" t="s">
        <v>5728</v>
      </c>
      <c r="B423" s="46" t="s">
        <v>5729</v>
      </c>
    </row>
    <row r="424" spans="1:2" x14ac:dyDescent="0.25">
      <c r="A424" s="45" t="s">
        <v>5730</v>
      </c>
      <c r="B424" s="46" t="s">
        <v>5731</v>
      </c>
    </row>
    <row r="425" spans="1:2" x14ac:dyDescent="0.25">
      <c r="A425" s="45" t="s">
        <v>5732</v>
      </c>
      <c r="B425" s="46" t="s">
        <v>5733</v>
      </c>
    </row>
    <row r="426" spans="1:2" x14ac:dyDescent="0.25">
      <c r="A426" s="45" t="s">
        <v>5734</v>
      </c>
      <c r="B426" s="46" t="s">
        <v>5735</v>
      </c>
    </row>
    <row r="427" spans="1:2" x14ac:dyDescent="0.25">
      <c r="A427" s="45" t="s">
        <v>5736</v>
      </c>
      <c r="B427" s="46" t="s">
        <v>5737</v>
      </c>
    </row>
    <row r="428" spans="1:2" x14ac:dyDescent="0.25">
      <c r="A428" s="45" t="s">
        <v>914</v>
      </c>
      <c r="B428" s="46" t="s">
        <v>5738</v>
      </c>
    </row>
    <row r="429" spans="1:2" x14ac:dyDescent="0.25">
      <c r="A429" s="45" t="s">
        <v>5739</v>
      </c>
      <c r="B429" s="46" t="s">
        <v>5740</v>
      </c>
    </row>
    <row r="430" spans="1:2" x14ac:dyDescent="0.25">
      <c r="A430" s="45" t="s">
        <v>5741</v>
      </c>
      <c r="B430" s="46" t="s">
        <v>5742</v>
      </c>
    </row>
    <row r="431" spans="1:2" x14ac:dyDescent="0.25">
      <c r="A431" s="45" t="s">
        <v>5743</v>
      </c>
      <c r="B431" s="46" t="s">
        <v>5744</v>
      </c>
    </row>
    <row r="432" spans="1:2" x14ac:dyDescent="0.25">
      <c r="A432" s="45" t="s">
        <v>5745</v>
      </c>
      <c r="B432" s="46" t="s">
        <v>5746</v>
      </c>
    </row>
    <row r="433" spans="1:2" x14ac:dyDescent="0.25">
      <c r="A433" s="89" t="s">
        <v>5747</v>
      </c>
      <c r="B433" s="90" t="s">
        <v>5748</v>
      </c>
    </row>
    <row r="434" spans="1:2" x14ac:dyDescent="0.25">
      <c r="A434" s="91" t="s">
        <v>5749</v>
      </c>
      <c r="B434" s="92" t="s">
        <v>5750</v>
      </c>
    </row>
    <row r="435" spans="1:2" x14ac:dyDescent="0.25">
      <c r="A435" s="45" t="s">
        <v>5751</v>
      </c>
      <c r="B435" s="46" t="s">
        <v>5752</v>
      </c>
    </row>
    <row r="436" spans="1:2" x14ac:dyDescent="0.25">
      <c r="A436" s="45" t="s">
        <v>5753</v>
      </c>
      <c r="B436" s="46" t="s">
        <v>5754</v>
      </c>
    </row>
    <row r="437" spans="1:2" x14ac:dyDescent="0.25">
      <c r="A437" s="45" t="s">
        <v>5755</v>
      </c>
      <c r="B437" s="46" t="s">
        <v>5756</v>
      </c>
    </row>
    <row r="438" spans="1:2" x14ac:dyDescent="0.25">
      <c r="A438" s="45" t="s">
        <v>5757</v>
      </c>
      <c r="B438" s="46" t="s">
        <v>5758</v>
      </c>
    </row>
    <row r="439" spans="1:2" x14ac:dyDescent="0.25">
      <c r="A439" s="45" t="s">
        <v>5759</v>
      </c>
      <c r="B439" s="46" t="s">
        <v>5760</v>
      </c>
    </row>
    <row r="440" spans="1:2" x14ac:dyDescent="0.25">
      <c r="A440" s="45" t="s">
        <v>5761</v>
      </c>
      <c r="B440" s="46" t="s">
        <v>5762</v>
      </c>
    </row>
    <row r="441" spans="1:2" x14ac:dyDescent="0.25">
      <c r="A441" s="45" t="s">
        <v>5763</v>
      </c>
      <c r="B441" s="50" t="s">
        <v>5764</v>
      </c>
    </row>
    <row r="442" spans="1:2" x14ac:dyDescent="0.25">
      <c r="A442" s="45" t="s">
        <v>5765</v>
      </c>
      <c r="B442" s="46" t="s">
        <v>5766</v>
      </c>
    </row>
    <row r="443" spans="1:2" x14ac:dyDescent="0.25">
      <c r="A443" s="45" t="s">
        <v>5767</v>
      </c>
      <c r="B443" s="46" t="s">
        <v>5768</v>
      </c>
    </row>
    <row r="444" spans="1:2" x14ac:dyDescent="0.25">
      <c r="A444" s="45" t="s">
        <v>5769</v>
      </c>
      <c r="B444" s="46" t="s">
        <v>5770</v>
      </c>
    </row>
    <row r="445" spans="1:2" x14ac:dyDescent="0.25">
      <c r="A445" s="45" t="s">
        <v>5771</v>
      </c>
      <c r="B445" s="46" t="s">
        <v>5772</v>
      </c>
    </row>
    <row r="446" spans="1:2" x14ac:dyDescent="0.25">
      <c r="A446" s="47" t="s">
        <v>5773</v>
      </c>
      <c r="B446" s="46" t="s">
        <v>5774</v>
      </c>
    </row>
    <row r="447" spans="1:2" x14ac:dyDescent="0.25">
      <c r="A447" s="45" t="s">
        <v>5775</v>
      </c>
      <c r="B447" s="46" t="s">
        <v>5776</v>
      </c>
    </row>
    <row r="448" spans="1:2" x14ac:dyDescent="0.25">
      <c r="A448" s="45" t="s">
        <v>5777</v>
      </c>
      <c r="B448" s="46" t="s">
        <v>5778</v>
      </c>
    </row>
    <row r="449" spans="1:2" x14ac:dyDescent="0.25">
      <c r="A449" s="47" t="s">
        <v>5779</v>
      </c>
      <c r="B449" s="50" t="s">
        <v>5780</v>
      </c>
    </row>
    <row r="450" spans="1:2" x14ac:dyDescent="0.25">
      <c r="A450" s="91" t="s">
        <v>5781</v>
      </c>
      <c r="B450" s="92" t="s">
        <v>5782</v>
      </c>
    </row>
    <row r="451" spans="1:2" x14ac:dyDescent="0.25">
      <c r="A451" s="45" t="s">
        <v>5783</v>
      </c>
      <c r="B451" s="46" t="s">
        <v>5784</v>
      </c>
    </row>
    <row r="452" spans="1:2" x14ac:dyDescent="0.25">
      <c r="A452" s="45" t="s">
        <v>5785</v>
      </c>
      <c r="B452" s="46" t="s">
        <v>5786</v>
      </c>
    </row>
    <row r="453" spans="1:2" x14ac:dyDescent="0.25">
      <c r="A453" s="45" t="s">
        <v>5787</v>
      </c>
      <c r="B453" s="46" t="s">
        <v>5788</v>
      </c>
    </row>
    <row r="454" spans="1:2" x14ac:dyDescent="0.25">
      <c r="A454" s="47" t="s">
        <v>5789</v>
      </c>
      <c r="B454" s="50" t="s">
        <v>5790</v>
      </c>
    </row>
    <row r="455" spans="1:2" x14ac:dyDescent="0.25">
      <c r="A455" s="47" t="s">
        <v>5791</v>
      </c>
      <c r="B455" s="50" t="s">
        <v>5792</v>
      </c>
    </row>
    <row r="456" spans="1:2" x14ac:dyDescent="0.25">
      <c r="A456" s="47" t="s">
        <v>5793</v>
      </c>
      <c r="B456" s="50" t="s">
        <v>5794</v>
      </c>
    </row>
    <row r="457" spans="1:2" x14ac:dyDescent="0.25">
      <c r="A457" s="47" t="s">
        <v>5795</v>
      </c>
      <c r="B457" s="50" t="s">
        <v>5796</v>
      </c>
    </row>
    <row r="458" spans="1:2" x14ac:dyDescent="0.25">
      <c r="A458" s="47" t="s">
        <v>5797</v>
      </c>
      <c r="B458" s="50" t="s">
        <v>5798</v>
      </c>
    </row>
    <row r="459" spans="1:2" x14ac:dyDescent="0.25">
      <c r="A459" s="45" t="s">
        <v>5799</v>
      </c>
      <c r="B459" s="46" t="s">
        <v>5800</v>
      </c>
    </row>
    <row r="460" spans="1:2" x14ac:dyDescent="0.25">
      <c r="A460" s="45" t="s">
        <v>5801</v>
      </c>
      <c r="B460" s="50" t="s">
        <v>5802</v>
      </c>
    </row>
    <row r="461" spans="1:2" x14ac:dyDescent="0.25">
      <c r="A461" s="47" t="s">
        <v>5803</v>
      </c>
      <c r="B461" s="50" t="s">
        <v>5804</v>
      </c>
    </row>
    <row r="462" spans="1:2" x14ac:dyDescent="0.25">
      <c r="A462" s="93" t="s">
        <v>5805</v>
      </c>
      <c r="B462" s="94" t="s">
        <v>5806</v>
      </c>
    </row>
    <row r="463" spans="1:2" x14ac:dyDescent="0.25">
      <c r="A463" s="47" t="s">
        <v>5807</v>
      </c>
      <c r="B463" s="50" t="s">
        <v>5808</v>
      </c>
    </row>
    <row r="464" spans="1:2" x14ac:dyDescent="0.25">
      <c r="A464" s="47" t="s">
        <v>5809</v>
      </c>
      <c r="B464" s="50" t="s">
        <v>5810</v>
      </c>
    </row>
    <row r="465" spans="1:2" x14ac:dyDescent="0.25">
      <c r="A465" s="45" t="s">
        <v>5811</v>
      </c>
      <c r="B465" s="46" t="s">
        <v>5812</v>
      </c>
    </row>
    <row r="466" spans="1:2" x14ac:dyDescent="0.25">
      <c r="A466" s="45" t="s">
        <v>5813</v>
      </c>
      <c r="B466" s="46" t="s">
        <v>5814</v>
      </c>
    </row>
    <row r="467" spans="1:2" x14ac:dyDescent="0.25">
      <c r="A467" s="45" t="s">
        <v>5815</v>
      </c>
      <c r="B467" s="46" t="s">
        <v>5816</v>
      </c>
    </row>
    <row r="468" spans="1:2" x14ac:dyDescent="0.25">
      <c r="A468" s="45" t="s">
        <v>5817</v>
      </c>
      <c r="B468" s="50" t="s">
        <v>5818</v>
      </c>
    </row>
    <row r="469" spans="1:2" x14ac:dyDescent="0.25">
      <c r="A469" s="45" t="s">
        <v>5819</v>
      </c>
      <c r="B469" s="46" t="s">
        <v>5820</v>
      </c>
    </row>
    <row r="470" spans="1:2" x14ac:dyDescent="0.25">
      <c r="A470" s="45" t="s">
        <v>5821</v>
      </c>
      <c r="B470" s="46" t="s">
        <v>5822</v>
      </c>
    </row>
    <row r="471" spans="1:2" x14ac:dyDescent="0.25">
      <c r="A471" s="45" t="s">
        <v>5823</v>
      </c>
      <c r="B471" s="46" t="s">
        <v>5824</v>
      </c>
    </row>
    <row r="472" spans="1:2" x14ac:dyDescent="0.25">
      <c r="A472" s="45" t="s">
        <v>5825</v>
      </c>
      <c r="B472" s="46" t="s">
        <v>5826</v>
      </c>
    </row>
    <row r="473" spans="1:2" x14ac:dyDescent="0.25">
      <c r="A473" s="45" t="s">
        <v>5827</v>
      </c>
      <c r="B473" s="50" t="s">
        <v>5828</v>
      </c>
    </row>
    <row r="474" spans="1:2" x14ac:dyDescent="0.25">
      <c r="A474" s="93" t="s">
        <v>5829</v>
      </c>
      <c r="B474" s="94" t="s">
        <v>5830</v>
      </c>
    </row>
    <row r="475" spans="1:2" x14ac:dyDescent="0.25">
      <c r="A475" s="45" t="s">
        <v>5831</v>
      </c>
      <c r="B475" s="46" t="s">
        <v>5832</v>
      </c>
    </row>
    <row r="476" spans="1:2" x14ac:dyDescent="0.25">
      <c r="A476" s="47" t="s">
        <v>5833</v>
      </c>
      <c r="B476" s="50" t="s">
        <v>5834</v>
      </c>
    </row>
    <row r="477" spans="1:2" x14ac:dyDescent="0.25">
      <c r="A477" s="47" t="s">
        <v>5835</v>
      </c>
      <c r="B477" s="50" t="s">
        <v>5836</v>
      </c>
    </row>
    <row r="478" spans="1:2" x14ac:dyDescent="0.25">
      <c r="A478" s="47" t="s">
        <v>5837</v>
      </c>
      <c r="B478" s="50" t="s">
        <v>5838</v>
      </c>
    </row>
    <row r="479" spans="1:2" x14ac:dyDescent="0.25">
      <c r="A479" s="47" t="s">
        <v>5839</v>
      </c>
      <c r="B479" s="50" t="s">
        <v>5840</v>
      </c>
    </row>
    <row r="480" spans="1:2" x14ac:dyDescent="0.25">
      <c r="A480" s="47" t="s">
        <v>5841</v>
      </c>
      <c r="B480" s="50" t="s">
        <v>5842</v>
      </c>
    </row>
    <row r="481" spans="1:2" x14ac:dyDescent="0.25">
      <c r="A481" s="45" t="s">
        <v>5843</v>
      </c>
      <c r="B481" s="46" t="s">
        <v>5844</v>
      </c>
    </row>
    <row r="482" spans="1:2" x14ac:dyDescent="0.25">
      <c r="A482" s="45" t="s">
        <v>5845</v>
      </c>
      <c r="B482" s="46" t="s">
        <v>5846</v>
      </c>
    </row>
    <row r="483" spans="1:2" x14ac:dyDescent="0.25">
      <c r="A483" s="45" t="s">
        <v>5847</v>
      </c>
      <c r="B483" s="50" t="s">
        <v>5848</v>
      </c>
    </row>
    <row r="484" spans="1:2" x14ac:dyDescent="0.25">
      <c r="A484" s="45" t="s">
        <v>5849</v>
      </c>
      <c r="B484" s="46" t="s">
        <v>5850</v>
      </c>
    </row>
    <row r="485" spans="1:2" x14ac:dyDescent="0.25">
      <c r="A485" s="45" t="s">
        <v>5851</v>
      </c>
      <c r="B485" s="46" t="s">
        <v>5852</v>
      </c>
    </row>
    <row r="486" spans="1:2" x14ac:dyDescent="0.25">
      <c r="A486" s="45" t="s">
        <v>5853</v>
      </c>
      <c r="B486" s="46" t="s">
        <v>5854</v>
      </c>
    </row>
    <row r="487" spans="1:2" x14ac:dyDescent="0.25">
      <c r="A487" s="45" t="s">
        <v>5855</v>
      </c>
      <c r="B487" s="46" t="s">
        <v>5856</v>
      </c>
    </row>
    <row r="488" spans="1:2" x14ac:dyDescent="0.25">
      <c r="A488" s="45" t="s">
        <v>5857</v>
      </c>
      <c r="B488" s="46" t="s">
        <v>5858</v>
      </c>
    </row>
    <row r="489" spans="1:2" x14ac:dyDescent="0.25">
      <c r="A489" s="45" t="s">
        <v>5859</v>
      </c>
      <c r="B489" s="46" t="s">
        <v>5860</v>
      </c>
    </row>
    <row r="490" spans="1:2" x14ac:dyDescent="0.25">
      <c r="A490" s="45" t="s">
        <v>5861</v>
      </c>
      <c r="B490" s="46" t="s">
        <v>5862</v>
      </c>
    </row>
    <row r="491" spans="1:2" x14ac:dyDescent="0.25">
      <c r="A491" s="45" t="s">
        <v>5863</v>
      </c>
      <c r="B491" s="46" t="s">
        <v>5864</v>
      </c>
    </row>
    <row r="492" spans="1:2" x14ac:dyDescent="0.25">
      <c r="A492" s="45" t="s">
        <v>5865</v>
      </c>
      <c r="B492" s="46" t="s">
        <v>5866</v>
      </c>
    </row>
    <row r="493" spans="1:2" x14ac:dyDescent="0.25">
      <c r="A493" s="45" t="s">
        <v>5867</v>
      </c>
      <c r="B493" s="46" t="s">
        <v>5868</v>
      </c>
    </row>
    <row r="494" spans="1:2" x14ac:dyDescent="0.25">
      <c r="A494" s="45" t="s">
        <v>5869</v>
      </c>
      <c r="B494" s="46" t="s">
        <v>5870</v>
      </c>
    </row>
    <row r="495" spans="1:2" x14ac:dyDescent="0.25">
      <c r="A495" s="45" t="s">
        <v>5871</v>
      </c>
      <c r="B495" s="46" t="s">
        <v>5872</v>
      </c>
    </row>
    <row r="496" spans="1:2" x14ac:dyDescent="0.25">
      <c r="A496" s="45" t="s">
        <v>5873</v>
      </c>
      <c r="B496" s="46" t="s">
        <v>5874</v>
      </c>
    </row>
    <row r="497" spans="1:2" x14ac:dyDescent="0.25">
      <c r="A497" s="45" t="s">
        <v>5875</v>
      </c>
      <c r="B497" s="46" t="s">
        <v>5876</v>
      </c>
    </row>
    <row r="498" spans="1:2" x14ac:dyDescent="0.25">
      <c r="A498" s="45" t="s">
        <v>5877</v>
      </c>
      <c r="B498" s="46" t="s">
        <v>5878</v>
      </c>
    </row>
    <row r="499" spans="1:2" x14ac:dyDescent="0.25">
      <c r="A499" s="45" t="s">
        <v>5879</v>
      </c>
      <c r="B499" s="46" t="s">
        <v>5880</v>
      </c>
    </row>
    <row r="500" spans="1:2" x14ac:dyDescent="0.25">
      <c r="A500" s="45" t="s">
        <v>5881</v>
      </c>
      <c r="B500" s="46" t="s">
        <v>5882</v>
      </c>
    </row>
    <row r="501" spans="1:2" x14ac:dyDescent="0.25">
      <c r="A501" s="45" t="s">
        <v>5883</v>
      </c>
      <c r="B501" s="46" t="s">
        <v>5884</v>
      </c>
    </row>
    <row r="502" spans="1:2" x14ac:dyDescent="0.25">
      <c r="A502" s="45" t="s">
        <v>5885</v>
      </c>
      <c r="B502" s="46" t="s">
        <v>5886</v>
      </c>
    </row>
    <row r="503" spans="1:2" x14ac:dyDescent="0.25">
      <c r="A503" s="45" t="s">
        <v>5887</v>
      </c>
      <c r="B503" s="46" t="s">
        <v>5888</v>
      </c>
    </row>
    <row r="504" spans="1:2" x14ac:dyDescent="0.25">
      <c r="A504" s="45" t="s">
        <v>5889</v>
      </c>
      <c r="B504" s="46" t="s">
        <v>5890</v>
      </c>
    </row>
    <row r="505" spans="1:2" x14ac:dyDescent="0.25">
      <c r="A505" s="45" t="s">
        <v>5891</v>
      </c>
      <c r="B505" s="46" t="s">
        <v>5892</v>
      </c>
    </row>
    <row r="506" spans="1:2" x14ac:dyDescent="0.25">
      <c r="A506" s="45" t="s">
        <v>5893</v>
      </c>
      <c r="B506" s="46" t="s">
        <v>5894</v>
      </c>
    </row>
    <row r="507" spans="1:2" x14ac:dyDescent="0.25">
      <c r="A507" s="45" t="s">
        <v>5895</v>
      </c>
      <c r="B507" s="46" t="s">
        <v>5896</v>
      </c>
    </row>
    <row r="508" spans="1:2" x14ac:dyDescent="0.25">
      <c r="A508" s="45" t="s">
        <v>5897</v>
      </c>
      <c r="B508" s="46" t="s">
        <v>5898</v>
      </c>
    </row>
    <row r="509" spans="1:2" x14ac:dyDescent="0.25">
      <c r="A509" s="45" t="s">
        <v>5899</v>
      </c>
      <c r="B509" s="46" t="s">
        <v>5900</v>
      </c>
    </row>
    <row r="510" spans="1:2" x14ac:dyDescent="0.25">
      <c r="A510" s="45" t="s">
        <v>5901</v>
      </c>
      <c r="B510" s="46" t="s">
        <v>5902</v>
      </c>
    </row>
    <row r="511" spans="1:2" x14ac:dyDescent="0.25">
      <c r="A511" s="45" t="s">
        <v>5903</v>
      </c>
      <c r="B511" s="46" t="s">
        <v>5904</v>
      </c>
    </row>
    <row r="512" spans="1:2" x14ac:dyDescent="0.25">
      <c r="A512" s="45" t="s">
        <v>5905</v>
      </c>
      <c r="B512" s="46" t="s">
        <v>5906</v>
      </c>
    </row>
    <row r="513" spans="1:2" x14ac:dyDescent="0.25">
      <c r="A513" s="45" t="s">
        <v>5907</v>
      </c>
      <c r="B513" s="46" t="s">
        <v>5908</v>
      </c>
    </row>
    <row r="514" spans="1:2" x14ac:dyDescent="0.25">
      <c r="A514" s="45" t="s">
        <v>5909</v>
      </c>
      <c r="B514" s="46" t="s">
        <v>5910</v>
      </c>
    </row>
    <row r="515" spans="1:2" x14ac:dyDescent="0.25">
      <c r="A515" s="45" t="s">
        <v>5911</v>
      </c>
      <c r="B515" s="46" t="s">
        <v>5912</v>
      </c>
    </row>
    <row r="516" spans="1:2" x14ac:dyDescent="0.25">
      <c r="A516" s="95" t="s">
        <v>5913</v>
      </c>
      <c r="B516" s="96" t="s">
        <v>5914</v>
      </c>
    </row>
    <row r="517" spans="1:2" x14ac:dyDescent="0.25">
      <c r="A517" s="45" t="s">
        <v>5915</v>
      </c>
      <c r="B517" s="50" t="s">
        <v>5916</v>
      </c>
    </row>
    <row r="518" spans="1:2" x14ac:dyDescent="0.25">
      <c r="A518" s="47" t="s">
        <v>5917</v>
      </c>
      <c r="B518" s="50" t="s">
        <v>5918</v>
      </c>
    </row>
    <row r="519" spans="1:2" x14ac:dyDescent="0.25">
      <c r="A519" s="45" t="s">
        <v>5919</v>
      </c>
      <c r="B519" s="46" t="s">
        <v>5920</v>
      </c>
    </row>
    <row r="520" spans="1:2" x14ac:dyDescent="0.25">
      <c r="A520" s="45" t="s">
        <v>5921</v>
      </c>
      <c r="B520" s="46" t="s">
        <v>5922</v>
      </c>
    </row>
    <row r="521" spans="1:2" x14ac:dyDescent="0.25">
      <c r="A521" s="97" t="s">
        <v>5923</v>
      </c>
      <c r="B521" s="98" t="s">
        <v>5924</v>
      </c>
    </row>
    <row r="522" spans="1:2" x14ac:dyDescent="0.25">
      <c r="A522" s="47" t="s">
        <v>5925</v>
      </c>
      <c r="B522" s="50" t="s">
        <v>5926</v>
      </c>
    </row>
    <row r="523" spans="1:2" x14ac:dyDescent="0.25">
      <c r="A523" s="45" t="s">
        <v>5927</v>
      </c>
      <c r="B523" s="46" t="s">
        <v>5928</v>
      </c>
    </row>
    <row r="524" spans="1:2" x14ac:dyDescent="0.25">
      <c r="A524" s="45" t="s">
        <v>5929</v>
      </c>
      <c r="B524" s="46" t="s">
        <v>5930</v>
      </c>
    </row>
    <row r="525" spans="1:2" x14ac:dyDescent="0.25">
      <c r="A525" s="45" t="s">
        <v>5931</v>
      </c>
      <c r="B525" s="46" t="s">
        <v>5932</v>
      </c>
    </row>
    <row r="526" spans="1:2" x14ac:dyDescent="0.25">
      <c r="A526" s="45" t="s">
        <v>5933</v>
      </c>
      <c r="B526" s="46" t="s">
        <v>5934</v>
      </c>
    </row>
    <row r="527" spans="1:2" x14ac:dyDescent="0.25">
      <c r="A527" s="45" t="s">
        <v>5935</v>
      </c>
      <c r="B527" s="46" t="s">
        <v>5936</v>
      </c>
    </row>
    <row r="528" spans="1:2" x14ac:dyDescent="0.25">
      <c r="A528" s="45" t="s">
        <v>5937</v>
      </c>
      <c r="B528" s="46" t="s">
        <v>5938</v>
      </c>
    </row>
    <row r="529" spans="1:2" x14ac:dyDescent="0.25">
      <c r="A529" s="83" t="s">
        <v>5939</v>
      </c>
      <c r="B529" s="63" t="s">
        <v>5940</v>
      </c>
    </row>
    <row r="530" spans="1:2" x14ac:dyDescent="0.25">
      <c r="A530" s="45" t="s">
        <v>5941</v>
      </c>
      <c r="B530" s="46" t="s">
        <v>5942</v>
      </c>
    </row>
    <row r="531" spans="1:2" x14ac:dyDescent="0.25">
      <c r="A531" s="45" t="s">
        <v>5943</v>
      </c>
      <c r="B531" s="46" t="s">
        <v>5944</v>
      </c>
    </row>
    <row r="532" spans="1:2" x14ac:dyDescent="0.25">
      <c r="A532" s="45" t="s">
        <v>5945</v>
      </c>
      <c r="B532" s="46" t="s">
        <v>5946</v>
      </c>
    </row>
    <row r="533" spans="1:2" x14ac:dyDescent="0.25">
      <c r="A533" s="45" t="s">
        <v>5947</v>
      </c>
      <c r="B533" s="46" t="s">
        <v>5948</v>
      </c>
    </row>
    <row r="534" spans="1:2" x14ac:dyDescent="0.25">
      <c r="A534" s="45" t="s">
        <v>5949</v>
      </c>
      <c r="B534" s="46" t="s">
        <v>5950</v>
      </c>
    </row>
    <row r="535" spans="1:2" x14ac:dyDescent="0.25">
      <c r="A535" s="45" t="s">
        <v>5951</v>
      </c>
      <c r="B535" s="46" t="s">
        <v>5952</v>
      </c>
    </row>
    <row r="536" spans="1:2" x14ac:dyDescent="0.25">
      <c r="A536" s="45" t="s">
        <v>5953</v>
      </c>
      <c r="B536" s="46" t="s">
        <v>5954</v>
      </c>
    </row>
    <row r="537" spans="1:2" x14ac:dyDescent="0.25">
      <c r="A537" s="45" t="s">
        <v>5955</v>
      </c>
      <c r="B537" s="46" t="s">
        <v>5956</v>
      </c>
    </row>
    <row r="538" spans="1:2" x14ac:dyDescent="0.25">
      <c r="A538" s="45" t="s">
        <v>5957</v>
      </c>
      <c r="B538" s="46" t="s">
        <v>5958</v>
      </c>
    </row>
    <row r="539" spans="1:2" x14ac:dyDescent="0.25">
      <c r="A539" s="45" t="s">
        <v>5959</v>
      </c>
      <c r="B539" s="46" t="s">
        <v>5960</v>
      </c>
    </row>
    <row r="540" spans="1:2" x14ac:dyDescent="0.25">
      <c r="A540" s="45" t="s">
        <v>5961</v>
      </c>
      <c r="B540" s="46" t="s">
        <v>5962</v>
      </c>
    </row>
    <row r="541" spans="1:2" x14ac:dyDescent="0.25">
      <c r="A541" s="45" t="s">
        <v>5963</v>
      </c>
      <c r="B541" s="46" t="s">
        <v>5964</v>
      </c>
    </row>
    <row r="542" spans="1:2" x14ac:dyDescent="0.25">
      <c r="A542" s="45" t="s">
        <v>5965</v>
      </c>
      <c r="B542" s="46" t="s">
        <v>5966</v>
      </c>
    </row>
    <row r="543" spans="1:2" x14ac:dyDescent="0.25">
      <c r="A543" s="45" t="s">
        <v>5967</v>
      </c>
      <c r="B543" s="46" t="s">
        <v>5968</v>
      </c>
    </row>
    <row r="544" spans="1:2" x14ac:dyDescent="0.25">
      <c r="A544" s="45" t="s">
        <v>5969</v>
      </c>
      <c r="B544" s="46" t="s">
        <v>5970</v>
      </c>
    </row>
    <row r="545" spans="1:2" x14ac:dyDescent="0.25">
      <c r="A545" s="47" t="s">
        <v>5971</v>
      </c>
      <c r="B545" s="50" t="s">
        <v>5972</v>
      </c>
    </row>
    <row r="546" spans="1:2" x14ac:dyDescent="0.25">
      <c r="A546" s="45" t="s">
        <v>5973</v>
      </c>
      <c r="B546" s="46" t="s">
        <v>5974</v>
      </c>
    </row>
    <row r="547" spans="1:2" x14ac:dyDescent="0.25">
      <c r="A547" s="45" t="s">
        <v>5975</v>
      </c>
      <c r="B547" s="46" t="s">
        <v>5976</v>
      </c>
    </row>
    <row r="548" spans="1:2" x14ac:dyDescent="0.25">
      <c r="A548" s="45" t="s">
        <v>5977</v>
      </c>
      <c r="B548" s="46" t="s">
        <v>5978</v>
      </c>
    </row>
    <row r="549" spans="1:2" x14ac:dyDescent="0.25">
      <c r="A549" s="45" t="s">
        <v>5979</v>
      </c>
      <c r="B549" s="46" t="s">
        <v>5980</v>
      </c>
    </row>
    <row r="550" spans="1:2" x14ac:dyDescent="0.25">
      <c r="A550" s="45" t="s">
        <v>5981</v>
      </c>
      <c r="B550" s="46" t="s">
        <v>5982</v>
      </c>
    </row>
    <row r="551" spans="1:2" x14ac:dyDescent="0.25">
      <c r="A551" s="45" t="s">
        <v>5983</v>
      </c>
      <c r="B551" s="46" t="s">
        <v>5984</v>
      </c>
    </row>
    <row r="552" spans="1:2" x14ac:dyDescent="0.25">
      <c r="A552" s="97" t="s">
        <v>5985</v>
      </c>
      <c r="B552" s="98" t="s">
        <v>5986</v>
      </c>
    </row>
    <row r="553" spans="1:2" x14ac:dyDescent="0.25">
      <c r="A553" s="47" t="s">
        <v>5987</v>
      </c>
      <c r="B553" s="50" t="s">
        <v>5988</v>
      </c>
    </row>
    <row r="554" spans="1:2" x14ac:dyDescent="0.25">
      <c r="A554" s="47" t="s">
        <v>5989</v>
      </c>
      <c r="B554" s="50" t="s">
        <v>5990</v>
      </c>
    </row>
    <row r="555" spans="1:2" x14ac:dyDescent="0.25">
      <c r="A555" s="47" t="s">
        <v>5991</v>
      </c>
      <c r="B555" s="50" t="s">
        <v>5992</v>
      </c>
    </row>
    <row r="556" spans="1:2" x14ac:dyDescent="0.25">
      <c r="A556" s="45" t="s">
        <v>5993</v>
      </c>
      <c r="B556" s="46" t="s">
        <v>5994</v>
      </c>
    </row>
    <row r="557" spans="1:2" x14ac:dyDescent="0.25">
      <c r="A557" s="45" t="s">
        <v>5995</v>
      </c>
      <c r="B557" s="46" t="s">
        <v>5996</v>
      </c>
    </row>
    <row r="558" spans="1:2" x14ac:dyDescent="0.25">
      <c r="A558" s="45" t="s">
        <v>5997</v>
      </c>
      <c r="B558" s="46" t="s">
        <v>5998</v>
      </c>
    </row>
    <row r="559" spans="1:2" x14ac:dyDescent="0.25">
      <c r="A559" s="47" t="s">
        <v>5999</v>
      </c>
      <c r="B559" s="50" t="s">
        <v>6000</v>
      </c>
    </row>
    <row r="560" spans="1:2" x14ac:dyDescent="0.25">
      <c r="A560" s="45" t="s">
        <v>6001</v>
      </c>
      <c r="B560" s="46" t="s">
        <v>6002</v>
      </c>
    </row>
    <row r="561" spans="1:2" x14ac:dyDescent="0.25">
      <c r="A561" s="45" t="s">
        <v>6003</v>
      </c>
      <c r="B561" s="46" t="s">
        <v>6004</v>
      </c>
    </row>
    <row r="562" spans="1:2" x14ac:dyDescent="0.25">
      <c r="A562" s="45" t="s">
        <v>6005</v>
      </c>
      <c r="B562" s="46" t="s">
        <v>6006</v>
      </c>
    </row>
    <row r="563" spans="1:2" x14ac:dyDescent="0.25">
      <c r="A563" s="45" t="s">
        <v>6007</v>
      </c>
      <c r="B563" s="46" t="s">
        <v>6008</v>
      </c>
    </row>
    <row r="564" spans="1:2" x14ac:dyDescent="0.25">
      <c r="A564" s="45" t="s">
        <v>6009</v>
      </c>
      <c r="B564" s="46" t="s">
        <v>6010</v>
      </c>
    </row>
    <row r="565" spans="1:2" x14ac:dyDescent="0.25">
      <c r="A565" s="54" t="s">
        <v>6011</v>
      </c>
      <c r="B565" s="48" t="s">
        <v>6012</v>
      </c>
    </row>
    <row r="566" spans="1:2" x14ac:dyDescent="0.25">
      <c r="A566" s="99" t="s">
        <v>6013</v>
      </c>
      <c r="B566" s="48" t="s">
        <v>6014</v>
      </c>
    </row>
    <row r="567" spans="1:2" x14ac:dyDescent="0.25">
      <c r="A567" s="54" t="s">
        <v>6015</v>
      </c>
      <c r="B567" s="48" t="s">
        <v>6016</v>
      </c>
    </row>
    <row r="568" spans="1:2" x14ac:dyDescent="0.25">
      <c r="A568" s="45" t="s">
        <v>6017</v>
      </c>
      <c r="B568" s="46" t="s">
        <v>6018</v>
      </c>
    </row>
    <row r="569" spans="1:2" x14ac:dyDescent="0.25">
      <c r="A569" s="45" t="s">
        <v>6019</v>
      </c>
      <c r="B569" s="46" t="s">
        <v>6020</v>
      </c>
    </row>
    <row r="570" spans="1:2" x14ac:dyDescent="0.25">
      <c r="A570" s="45" t="s">
        <v>6021</v>
      </c>
      <c r="B570" s="46" t="s">
        <v>6022</v>
      </c>
    </row>
    <row r="571" spans="1:2" x14ac:dyDescent="0.25">
      <c r="A571" s="45" t="s">
        <v>6023</v>
      </c>
      <c r="B571" s="46" t="s">
        <v>6024</v>
      </c>
    </row>
    <row r="572" spans="1:2" x14ac:dyDescent="0.25">
      <c r="A572" s="45" t="s">
        <v>6025</v>
      </c>
      <c r="B572" s="46" t="s">
        <v>6026</v>
      </c>
    </row>
    <row r="573" spans="1:2" x14ac:dyDescent="0.25">
      <c r="A573" s="89" t="s">
        <v>6027</v>
      </c>
      <c r="B573" s="90" t="s">
        <v>6028</v>
      </c>
    </row>
    <row r="574" spans="1:2" x14ac:dyDescent="0.25">
      <c r="A574" s="45" t="s">
        <v>6029</v>
      </c>
      <c r="B574" s="46" t="s">
        <v>6030</v>
      </c>
    </row>
    <row r="575" spans="1:2" x14ac:dyDescent="0.25">
      <c r="A575" s="54" t="s">
        <v>6031</v>
      </c>
      <c r="B575" s="48" t="s">
        <v>6032</v>
      </c>
    </row>
    <row r="576" spans="1:2" x14ac:dyDescent="0.25">
      <c r="A576" s="45" t="s">
        <v>6033</v>
      </c>
      <c r="B576" s="46" t="s">
        <v>6034</v>
      </c>
    </row>
    <row r="577" spans="1:2" x14ac:dyDescent="0.25">
      <c r="A577" s="45" t="s">
        <v>6035</v>
      </c>
      <c r="B577" s="46" t="s">
        <v>6036</v>
      </c>
    </row>
    <row r="578" spans="1:2" x14ac:dyDescent="0.25">
      <c r="A578" s="45" t="s">
        <v>6037</v>
      </c>
      <c r="B578" s="46" t="s">
        <v>6038</v>
      </c>
    </row>
    <row r="579" spans="1:2" x14ac:dyDescent="0.25">
      <c r="A579" s="47" t="s">
        <v>6039</v>
      </c>
      <c r="B579" s="50" t="s">
        <v>6040</v>
      </c>
    </row>
    <row r="580" spans="1:2" x14ac:dyDescent="0.25">
      <c r="A580" s="45" t="s">
        <v>6041</v>
      </c>
      <c r="B580" s="46" t="s">
        <v>6042</v>
      </c>
    </row>
    <row r="581" spans="1:2" x14ac:dyDescent="0.25">
      <c r="A581" s="57" t="s">
        <v>6043</v>
      </c>
      <c r="B581" s="58" t="s">
        <v>6044</v>
      </c>
    </row>
    <row r="582" spans="1:2" x14ac:dyDescent="0.25">
      <c r="A582" s="57" t="s">
        <v>6045</v>
      </c>
      <c r="B582" s="46" t="s">
        <v>6046</v>
      </c>
    </row>
    <row r="583" spans="1:2" x14ac:dyDescent="0.25">
      <c r="A583" s="61" t="s">
        <v>6047</v>
      </c>
      <c r="B583" s="48" t="s">
        <v>6048</v>
      </c>
    </row>
    <row r="584" spans="1:2" ht="15.75" thickBot="1" x14ac:dyDescent="0.3">
      <c r="A584" s="100" t="s">
        <v>6049</v>
      </c>
      <c r="B584" s="50" t="s">
        <v>6050</v>
      </c>
    </row>
    <row r="585" spans="1:2" x14ac:dyDescent="0.25">
      <c r="A585" s="64" t="s">
        <v>6051</v>
      </c>
      <c r="B585" s="65" t="s">
        <v>6052</v>
      </c>
    </row>
    <row r="586" spans="1:2" x14ac:dyDescent="0.25">
      <c r="A586" s="66" t="s">
        <v>6053</v>
      </c>
      <c r="B586" s="67" t="s">
        <v>5422</v>
      </c>
    </row>
    <row r="587" spans="1:2" x14ac:dyDescent="0.25">
      <c r="A587" s="101" t="s">
        <v>6054</v>
      </c>
      <c r="B587" s="68" t="s">
        <v>6055</v>
      </c>
    </row>
    <row r="588" spans="1:2" x14ac:dyDescent="0.25">
      <c r="A588" s="101" t="s">
        <v>6056</v>
      </c>
      <c r="B588" s="68" t="s">
        <v>5428</v>
      </c>
    </row>
    <row r="589" spans="1:2" x14ac:dyDescent="0.25">
      <c r="A589" s="66" t="s">
        <v>6057</v>
      </c>
      <c r="B589" s="67" t="s">
        <v>6058</v>
      </c>
    </row>
    <row r="590" spans="1:2" x14ac:dyDescent="0.25">
      <c r="A590" s="66" t="s">
        <v>6059</v>
      </c>
      <c r="B590" s="67" t="s">
        <v>6060</v>
      </c>
    </row>
    <row r="591" spans="1:2" x14ac:dyDescent="0.25">
      <c r="A591" s="66" t="s">
        <v>6061</v>
      </c>
      <c r="B591" s="67" t="s">
        <v>6062</v>
      </c>
    </row>
    <row r="592" spans="1:2" x14ac:dyDescent="0.25">
      <c r="A592" s="66" t="s">
        <v>6063</v>
      </c>
      <c r="B592" s="67" t="s">
        <v>6064</v>
      </c>
    </row>
    <row r="593" spans="1:2" x14ac:dyDescent="0.25">
      <c r="A593" s="66" t="s">
        <v>6065</v>
      </c>
      <c r="B593" s="67" t="s">
        <v>6066</v>
      </c>
    </row>
    <row r="594" spans="1:2" x14ac:dyDescent="0.25">
      <c r="A594" s="101" t="s">
        <v>6067</v>
      </c>
      <c r="B594" s="67" t="s">
        <v>6068</v>
      </c>
    </row>
    <row r="595" spans="1:2" x14ac:dyDescent="0.25">
      <c r="A595" s="66" t="s">
        <v>6069</v>
      </c>
      <c r="B595" s="67" t="s">
        <v>6070</v>
      </c>
    </row>
    <row r="596" spans="1:2" x14ac:dyDescent="0.25">
      <c r="A596" s="66" t="s">
        <v>6071</v>
      </c>
      <c r="B596" s="67" t="s">
        <v>6072</v>
      </c>
    </row>
    <row r="597" spans="1:2" x14ac:dyDescent="0.25">
      <c r="A597" s="66" t="s">
        <v>6073</v>
      </c>
      <c r="B597" s="67" t="s">
        <v>6074</v>
      </c>
    </row>
    <row r="598" spans="1:2" x14ac:dyDescent="0.25">
      <c r="A598" s="66" t="s">
        <v>6075</v>
      </c>
      <c r="B598" s="67" t="s">
        <v>6076</v>
      </c>
    </row>
    <row r="599" spans="1:2" ht="15.75" thickBot="1" x14ac:dyDescent="0.3">
      <c r="A599" s="70" t="s">
        <v>6077</v>
      </c>
      <c r="B599" s="71" t="s">
        <v>6078</v>
      </c>
    </row>
    <row r="600" spans="1:2" x14ac:dyDescent="0.25">
      <c r="A600" s="102" t="s">
        <v>6079</v>
      </c>
      <c r="B600" s="67" t="s">
        <v>6080</v>
      </c>
    </row>
    <row r="601" spans="1:2" x14ac:dyDescent="0.25">
      <c r="A601" s="57" t="s">
        <v>6081</v>
      </c>
      <c r="B601" s="58" t="s">
        <v>6076</v>
      </c>
    </row>
    <row r="602" spans="1:2" x14ac:dyDescent="0.25">
      <c r="A602" s="45" t="s">
        <v>6082</v>
      </c>
      <c r="B602" s="46" t="s">
        <v>6083</v>
      </c>
    </row>
    <row r="603" spans="1:2" x14ac:dyDescent="0.25">
      <c r="A603" s="47" t="s">
        <v>6084</v>
      </c>
      <c r="B603" s="50" t="s">
        <v>6085</v>
      </c>
    </row>
    <row r="604" spans="1:2" x14ac:dyDescent="0.25">
      <c r="A604" s="47" t="s">
        <v>6086</v>
      </c>
      <c r="B604" s="62" t="s">
        <v>6087</v>
      </c>
    </row>
    <row r="605" spans="1:2" x14ac:dyDescent="0.25">
      <c r="A605" s="45" t="s">
        <v>6088</v>
      </c>
      <c r="B605" s="46" t="s">
        <v>6089</v>
      </c>
    </row>
    <row r="606" spans="1:2" x14ac:dyDescent="0.25">
      <c r="A606" s="45" t="s">
        <v>6090</v>
      </c>
      <c r="B606" s="46" t="s">
        <v>6091</v>
      </c>
    </row>
    <row r="607" spans="1:2" x14ac:dyDescent="0.25">
      <c r="A607" s="45" t="s">
        <v>6092</v>
      </c>
      <c r="B607" s="46" t="s">
        <v>6093</v>
      </c>
    </row>
    <row r="608" spans="1:2" x14ac:dyDescent="0.25">
      <c r="A608" s="45" t="s">
        <v>6094</v>
      </c>
      <c r="B608" s="46" t="s">
        <v>6095</v>
      </c>
    </row>
    <row r="609" spans="1:2" x14ac:dyDescent="0.25">
      <c r="A609" s="45" t="s">
        <v>6096</v>
      </c>
      <c r="B609" s="46" t="s">
        <v>6097</v>
      </c>
    </row>
    <row r="610" spans="1:2" x14ac:dyDescent="0.25">
      <c r="A610" s="45" t="s">
        <v>6098</v>
      </c>
      <c r="B610" s="46" t="s">
        <v>6099</v>
      </c>
    </row>
    <row r="611" spans="1:2" x14ac:dyDescent="0.25">
      <c r="A611" s="47" t="s">
        <v>6100</v>
      </c>
      <c r="B611" s="50" t="s">
        <v>6101</v>
      </c>
    </row>
    <row r="612" spans="1:2" x14ac:dyDescent="0.25">
      <c r="A612" s="45" t="s">
        <v>6102</v>
      </c>
      <c r="B612" s="46" t="s">
        <v>6103</v>
      </c>
    </row>
    <row r="613" spans="1:2" x14ac:dyDescent="0.25">
      <c r="A613" s="45" t="s">
        <v>6104</v>
      </c>
      <c r="B613" s="46" t="s">
        <v>6105</v>
      </c>
    </row>
    <row r="614" spans="1:2" x14ac:dyDescent="0.25">
      <c r="A614" s="45" t="s">
        <v>6106</v>
      </c>
      <c r="B614" s="46" t="s">
        <v>6107</v>
      </c>
    </row>
    <row r="615" spans="1:2" x14ac:dyDescent="0.25">
      <c r="A615" s="45" t="s">
        <v>6108</v>
      </c>
      <c r="B615" s="46" t="s">
        <v>6109</v>
      </c>
    </row>
    <row r="616" spans="1:2" x14ac:dyDescent="0.25">
      <c r="A616" s="45" t="s">
        <v>6110</v>
      </c>
      <c r="B616" s="46" t="s">
        <v>6111</v>
      </c>
    </row>
    <row r="617" spans="1:2" x14ac:dyDescent="0.25">
      <c r="A617" s="45" t="s">
        <v>6112</v>
      </c>
      <c r="B617" s="46" t="s">
        <v>6113</v>
      </c>
    </row>
    <row r="618" spans="1:2" x14ac:dyDescent="0.25">
      <c r="A618" s="45" t="s">
        <v>6114</v>
      </c>
      <c r="B618" s="46" t="s">
        <v>6115</v>
      </c>
    </row>
    <row r="619" spans="1:2" x14ac:dyDescent="0.25">
      <c r="A619" s="45" t="s">
        <v>6116</v>
      </c>
      <c r="B619" s="46" t="s">
        <v>6117</v>
      </c>
    </row>
    <row r="620" spans="1:2" x14ac:dyDescent="0.25">
      <c r="A620" s="45" t="s">
        <v>6118</v>
      </c>
      <c r="B620" s="46" t="s">
        <v>6119</v>
      </c>
    </row>
    <row r="621" spans="1:2" x14ac:dyDescent="0.25">
      <c r="A621" s="45" t="s">
        <v>6120</v>
      </c>
      <c r="B621" s="46" t="s">
        <v>6121</v>
      </c>
    </row>
    <row r="622" spans="1:2" x14ac:dyDescent="0.25">
      <c r="A622" s="45" t="s">
        <v>6122</v>
      </c>
      <c r="B622" s="46" t="s">
        <v>6123</v>
      </c>
    </row>
    <row r="623" spans="1:2" x14ac:dyDescent="0.25">
      <c r="A623" s="45" t="s">
        <v>6124</v>
      </c>
      <c r="B623" s="46" t="s">
        <v>6125</v>
      </c>
    </row>
    <row r="624" spans="1:2" x14ac:dyDescent="0.25">
      <c r="A624" s="45" t="s">
        <v>6126</v>
      </c>
      <c r="B624" s="46" t="s">
        <v>6127</v>
      </c>
    </row>
    <row r="625" spans="1:2" x14ac:dyDescent="0.25">
      <c r="A625" s="54" t="s">
        <v>6128</v>
      </c>
      <c r="B625" s="50" t="s">
        <v>6129</v>
      </c>
    </row>
    <row r="626" spans="1:2" x14ac:dyDescent="0.25">
      <c r="A626" s="103" t="s">
        <v>6130</v>
      </c>
      <c r="B626" s="104" t="s">
        <v>6131</v>
      </c>
    </row>
    <row r="627" spans="1:2" x14ac:dyDescent="0.25">
      <c r="A627" s="45" t="s">
        <v>6132</v>
      </c>
      <c r="B627" s="46" t="s">
        <v>6133</v>
      </c>
    </row>
    <row r="628" spans="1:2" x14ac:dyDescent="0.25">
      <c r="A628" s="45" t="s">
        <v>6134</v>
      </c>
      <c r="B628" s="46" t="s">
        <v>6135</v>
      </c>
    </row>
    <row r="629" spans="1:2" x14ac:dyDescent="0.25">
      <c r="A629" s="45" t="s">
        <v>6136</v>
      </c>
      <c r="B629" s="46" t="s">
        <v>6137</v>
      </c>
    </row>
    <row r="630" spans="1:2" x14ac:dyDescent="0.25">
      <c r="A630" s="45" t="s">
        <v>6138</v>
      </c>
      <c r="B630" s="50" t="s">
        <v>6139</v>
      </c>
    </row>
    <row r="631" spans="1:2" x14ac:dyDescent="0.25">
      <c r="A631" s="47" t="s">
        <v>6140</v>
      </c>
      <c r="B631" s="50" t="s">
        <v>6141</v>
      </c>
    </row>
    <row r="632" spans="1:2" x14ac:dyDescent="0.25">
      <c r="A632" s="45" t="s">
        <v>6142</v>
      </c>
      <c r="B632" s="46" t="s">
        <v>6143</v>
      </c>
    </row>
    <row r="633" spans="1:2" x14ac:dyDescent="0.25">
      <c r="A633" s="45" t="s">
        <v>6144</v>
      </c>
      <c r="B633" s="46" t="s">
        <v>6145</v>
      </c>
    </row>
    <row r="634" spans="1:2" x14ac:dyDescent="0.25">
      <c r="A634" s="45" t="s">
        <v>6146</v>
      </c>
      <c r="B634" s="46" t="s">
        <v>6147</v>
      </c>
    </row>
    <row r="635" spans="1:2" x14ac:dyDescent="0.25">
      <c r="A635" s="45" t="s">
        <v>6148</v>
      </c>
      <c r="B635" s="46" t="s">
        <v>6149</v>
      </c>
    </row>
    <row r="636" spans="1:2" x14ac:dyDescent="0.25">
      <c r="A636" s="45" t="s">
        <v>6150</v>
      </c>
      <c r="B636" s="46" t="s">
        <v>6151</v>
      </c>
    </row>
    <row r="637" spans="1:2" x14ac:dyDescent="0.25">
      <c r="A637" s="45" t="s">
        <v>6152</v>
      </c>
      <c r="B637" s="46" t="s">
        <v>6153</v>
      </c>
    </row>
    <row r="638" spans="1:2" x14ac:dyDescent="0.25">
      <c r="A638" s="45" t="s">
        <v>6154</v>
      </c>
      <c r="B638" s="46" t="s">
        <v>6155</v>
      </c>
    </row>
    <row r="639" spans="1:2" x14ac:dyDescent="0.25">
      <c r="A639" s="45" t="s">
        <v>6156</v>
      </c>
      <c r="B639" s="46" t="s">
        <v>6157</v>
      </c>
    </row>
    <row r="640" spans="1:2" x14ac:dyDescent="0.25">
      <c r="A640" s="45" t="s">
        <v>6158</v>
      </c>
      <c r="B640" s="46" t="s">
        <v>6159</v>
      </c>
    </row>
    <row r="641" spans="1:2" x14ac:dyDescent="0.25">
      <c r="A641" s="45" t="s">
        <v>6160</v>
      </c>
      <c r="B641" s="46" t="s">
        <v>6161</v>
      </c>
    </row>
    <row r="642" spans="1:2" x14ac:dyDescent="0.25">
      <c r="A642" s="45" t="s">
        <v>6162</v>
      </c>
      <c r="B642" s="46" t="s">
        <v>6163</v>
      </c>
    </row>
    <row r="643" spans="1:2" x14ac:dyDescent="0.25">
      <c r="A643" s="45" t="s">
        <v>6164</v>
      </c>
      <c r="B643" s="46" t="s">
        <v>6165</v>
      </c>
    </row>
    <row r="644" spans="1:2" x14ac:dyDescent="0.25">
      <c r="A644" s="45" t="s">
        <v>6166</v>
      </c>
      <c r="B644" s="46" t="s">
        <v>6167</v>
      </c>
    </row>
    <row r="645" spans="1:2" x14ac:dyDescent="0.25">
      <c r="A645" s="45" t="s">
        <v>6168</v>
      </c>
      <c r="B645" s="46" t="s">
        <v>6169</v>
      </c>
    </row>
    <row r="646" spans="1:2" x14ac:dyDescent="0.25">
      <c r="A646" s="45" t="s">
        <v>6170</v>
      </c>
      <c r="B646" s="46" t="s">
        <v>6171</v>
      </c>
    </row>
    <row r="647" spans="1:2" x14ac:dyDescent="0.25">
      <c r="A647" s="45" t="s">
        <v>6172</v>
      </c>
      <c r="B647" s="46" t="s">
        <v>6173</v>
      </c>
    </row>
    <row r="648" spans="1:2" x14ac:dyDescent="0.25">
      <c r="A648" s="47" t="s">
        <v>6174</v>
      </c>
      <c r="B648" s="46" t="s">
        <v>6173</v>
      </c>
    </row>
    <row r="649" spans="1:2" x14ac:dyDescent="0.25">
      <c r="A649" s="45" t="s">
        <v>6175</v>
      </c>
      <c r="B649" s="46" t="s">
        <v>6176</v>
      </c>
    </row>
    <row r="650" spans="1:2" x14ac:dyDescent="0.25">
      <c r="A650" s="45" t="s">
        <v>6177</v>
      </c>
      <c r="B650" s="46" t="s">
        <v>6178</v>
      </c>
    </row>
    <row r="651" spans="1:2" x14ac:dyDescent="0.25">
      <c r="A651" s="45" t="s">
        <v>6179</v>
      </c>
      <c r="B651" s="46" t="s">
        <v>6180</v>
      </c>
    </row>
    <row r="652" spans="1:2" x14ac:dyDescent="0.25">
      <c r="A652" s="45" t="s">
        <v>6181</v>
      </c>
      <c r="B652" s="46" t="s">
        <v>6182</v>
      </c>
    </row>
    <row r="653" spans="1:2" x14ac:dyDescent="0.25">
      <c r="A653" s="45" t="s">
        <v>6183</v>
      </c>
      <c r="B653" s="46" t="s">
        <v>6184</v>
      </c>
    </row>
    <row r="654" spans="1:2" x14ac:dyDescent="0.25">
      <c r="A654" s="45" t="s">
        <v>6185</v>
      </c>
      <c r="B654" s="46" t="s">
        <v>6186</v>
      </c>
    </row>
    <row r="655" spans="1:2" x14ac:dyDescent="0.25">
      <c r="A655" s="45" t="s">
        <v>6187</v>
      </c>
      <c r="B655" s="46" t="s">
        <v>6188</v>
      </c>
    </row>
    <row r="656" spans="1:2" x14ac:dyDescent="0.25">
      <c r="A656" s="45" t="s">
        <v>6189</v>
      </c>
      <c r="B656" s="46" t="s">
        <v>6190</v>
      </c>
    </row>
    <row r="657" spans="1:2" x14ac:dyDescent="0.25">
      <c r="A657" s="45" t="s">
        <v>6191</v>
      </c>
      <c r="B657" s="46" t="s">
        <v>6192</v>
      </c>
    </row>
    <row r="658" spans="1:2" x14ac:dyDescent="0.25">
      <c r="A658" s="45" t="s">
        <v>6193</v>
      </c>
      <c r="B658" s="46" t="s">
        <v>6194</v>
      </c>
    </row>
    <row r="659" spans="1:2" x14ac:dyDescent="0.25">
      <c r="A659" s="45" t="s">
        <v>6195</v>
      </c>
      <c r="B659" s="46" t="s">
        <v>6196</v>
      </c>
    </row>
    <row r="660" spans="1:2" x14ac:dyDescent="0.25">
      <c r="A660" s="45" t="s">
        <v>6197</v>
      </c>
      <c r="B660" s="46" t="s">
        <v>6198</v>
      </c>
    </row>
    <row r="661" spans="1:2" x14ac:dyDescent="0.25">
      <c r="A661" s="45" t="s">
        <v>6199</v>
      </c>
      <c r="B661" s="46" t="s">
        <v>6200</v>
      </c>
    </row>
    <row r="662" spans="1:2" x14ac:dyDescent="0.25">
      <c r="A662" s="45" t="s">
        <v>6201</v>
      </c>
      <c r="B662" s="46" t="s">
        <v>6202</v>
      </c>
    </row>
    <row r="663" spans="1:2" x14ac:dyDescent="0.25">
      <c r="A663" s="45" t="s">
        <v>6203</v>
      </c>
      <c r="B663" s="46" t="s">
        <v>6204</v>
      </c>
    </row>
    <row r="664" spans="1:2" x14ac:dyDescent="0.25">
      <c r="A664" s="45" t="s">
        <v>6205</v>
      </c>
      <c r="B664" s="46" t="s">
        <v>6206</v>
      </c>
    </row>
    <row r="665" spans="1:2" x14ac:dyDescent="0.25">
      <c r="A665" s="45" t="s">
        <v>6207</v>
      </c>
      <c r="B665" s="46" t="s">
        <v>6208</v>
      </c>
    </row>
    <row r="666" spans="1:2" x14ac:dyDescent="0.25">
      <c r="A666" s="47" t="s">
        <v>6209</v>
      </c>
      <c r="B666" s="46" t="s">
        <v>6210</v>
      </c>
    </row>
    <row r="667" spans="1:2" x14ac:dyDescent="0.25">
      <c r="A667" s="45" t="s">
        <v>6211</v>
      </c>
      <c r="B667" s="46" t="s">
        <v>6212</v>
      </c>
    </row>
    <row r="668" spans="1:2" x14ac:dyDescent="0.25">
      <c r="A668" s="47" t="s">
        <v>6213</v>
      </c>
      <c r="B668" s="50" t="s">
        <v>6214</v>
      </c>
    </row>
    <row r="669" spans="1:2" x14ac:dyDescent="0.25">
      <c r="A669" s="47" t="s">
        <v>6215</v>
      </c>
      <c r="B669" s="50" t="s">
        <v>6216</v>
      </c>
    </row>
    <row r="670" spans="1:2" x14ac:dyDescent="0.25">
      <c r="A670" s="45" t="s">
        <v>6217</v>
      </c>
      <c r="B670" s="46" t="s">
        <v>6218</v>
      </c>
    </row>
    <row r="671" spans="1:2" x14ac:dyDescent="0.25">
      <c r="A671" s="45" t="s">
        <v>6219</v>
      </c>
      <c r="B671" s="46" t="s">
        <v>6220</v>
      </c>
    </row>
    <row r="672" spans="1:2" x14ac:dyDescent="0.25">
      <c r="A672" s="45" t="s">
        <v>6221</v>
      </c>
      <c r="B672" s="46" t="s">
        <v>6222</v>
      </c>
    </row>
    <row r="673" spans="1:2" x14ac:dyDescent="0.25">
      <c r="A673" s="47" t="s">
        <v>6223</v>
      </c>
      <c r="B673" s="50" t="s">
        <v>6224</v>
      </c>
    </row>
    <row r="674" spans="1:2" x14ac:dyDescent="0.25">
      <c r="A674" s="100" t="s">
        <v>6225</v>
      </c>
      <c r="B674" s="58" t="s">
        <v>6226</v>
      </c>
    </row>
    <row r="675" spans="1:2" x14ac:dyDescent="0.25">
      <c r="A675" s="57" t="s">
        <v>6227</v>
      </c>
      <c r="B675" s="46" t="s">
        <v>6228</v>
      </c>
    </row>
    <row r="676" spans="1:2" x14ac:dyDescent="0.25">
      <c r="A676" s="57" t="s">
        <v>6229</v>
      </c>
      <c r="B676" s="46" t="s">
        <v>6230</v>
      </c>
    </row>
    <row r="677" spans="1:2" ht="15.75" thickBot="1" x14ac:dyDescent="0.3">
      <c r="A677" s="57" t="s">
        <v>6231</v>
      </c>
      <c r="B677" s="58" t="s">
        <v>6232</v>
      </c>
    </row>
    <row r="678" spans="1:2" x14ac:dyDescent="0.25">
      <c r="A678" s="72" t="s">
        <v>6233</v>
      </c>
      <c r="B678" s="73" t="s">
        <v>6234</v>
      </c>
    </row>
    <row r="679" spans="1:2" x14ac:dyDescent="0.25">
      <c r="A679" s="76" t="s">
        <v>6235</v>
      </c>
      <c r="B679" s="75" t="s">
        <v>6236</v>
      </c>
    </row>
    <row r="680" spans="1:2" x14ac:dyDescent="0.25">
      <c r="A680" s="76" t="s">
        <v>6237</v>
      </c>
      <c r="B680" s="75" t="s">
        <v>6238</v>
      </c>
    </row>
    <row r="681" spans="1:2" ht="15.75" thickBot="1" x14ac:dyDescent="0.3">
      <c r="A681" s="81" t="s">
        <v>6239</v>
      </c>
      <c r="B681" s="82" t="s">
        <v>6240</v>
      </c>
    </row>
    <row r="682" spans="1:2" x14ac:dyDescent="0.25">
      <c r="A682" s="105" t="s">
        <v>6241</v>
      </c>
      <c r="B682" s="75" t="s">
        <v>5476</v>
      </c>
    </row>
    <row r="683" spans="1:2" x14ac:dyDescent="0.25">
      <c r="A683" s="105" t="s">
        <v>6242</v>
      </c>
      <c r="B683" s="75" t="s">
        <v>6243</v>
      </c>
    </row>
    <row r="684" spans="1:2" x14ac:dyDescent="0.25">
      <c r="A684" s="105" t="s">
        <v>6244</v>
      </c>
      <c r="B684" s="77" t="s">
        <v>6245</v>
      </c>
    </row>
    <row r="685" spans="1:2" x14ac:dyDescent="0.25">
      <c r="A685" s="105" t="s">
        <v>6246</v>
      </c>
      <c r="B685" s="77" t="s">
        <v>6247</v>
      </c>
    </row>
    <row r="686" spans="1:2" x14ac:dyDescent="0.25">
      <c r="A686" s="105" t="s">
        <v>6248</v>
      </c>
      <c r="B686" s="77" t="s">
        <v>6249</v>
      </c>
    </row>
    <row r="687" spans="1:2" x14ac:dyDescent="0.25">
      <c r="A687" s="61" t="s">
        <v>6250</v>
      </c>
      <c r="B687" s="62" t="s">
        <v>6251</v>
      </c>
    </row>
    <row r="688" spans="1:2" x14ac:dyDescent="0.25">
      <c r="A688" s="105" t="s">
        <v>6252</v>
      </c>
      <c r="B688" s="77" t="s">
        <v>6253</v>
      </c>
    </row>
    <row r="689" spans="1:2" x14ac:dyDescent="0.25">
      <c r="A689" s="45" t="s">
        <v>6254</v>
      </c>
      <c r="B689" s="46" t="s">
        <v>6255</v>
      </c>
    </row>
    <row r="690" spans="1:2" x14ac:dyDescent="0.25">
      <c r="A690" s="45" t="s">
        <v>6256</v>
      </c>
      <c r="B690" s="46" t="s">
        <v>6131</v>
      </c>
    </row>
    <row r="691" spans="1:2" x14ac:dyDescent="0.25">
      <c r="A691" s="45" t="s">
        <v>6257</v>
      </c>
      <c r="B691" s="46" t="s">
        <v>6258</v>
      </c>
    </row>
    <row r="692" spans="1:2" x14ac:dyDescent="0.25">
      <c r="A692" s="47" t="s">
        <v>6259</v>
      </c>
      <c r="B692" s="50" t="s">
        <v>6260</v>
      </c>
    </row>
    <row r="693" spans="1:2" x14ac:dyDescent="0.25">
      <c r="A693" s="45" t="s">
        <v>6261</v>
      </c>
      <c r="B693" s="46" t="s">
        <v>6262</v>
      </c>
    </row>
    <row r="694" spans="1:2" x14ac:dyDescent="0.25">
      <c r="A694" s="45" t="s">
        <v>6263</v>
      </c>
      <c r="B694" s="46" t="s">
        <v>6264</v>
      </c>
    </row>
    <row r="695" spans="1:2" x14ac:dyDescent="0.25">
      <c r="A695" s="45" t="s">
        <v>6265</v>
      </c>
      <c r="B695" s="46" t="s">
        <v>6266</v>
      </c>
    </row>
    <row r="696" spans="1:2" x14ac:dyDescent="0.25">
      <c r="A696" s="45" t="s">
        <v>6267</v>
      </c>
      <c r="B696" s="46" t="s">
        <v>6268</v>
      </c>
    </row>
    <row r="697" spans="1:2" x14ac:dyDescent="0.25">
      <c r="A697" s="45" t="s">
        <v>6269</v>
      </c>
      <c r="B697" s="46" t="s">
        <v>6270</v>
      </c>
    </row>
    <row r="698" spans="1:2" x14ac:dyDescent="0.25">
      <c r="A698" s="57" t="s">
        <v>6271</v>
      </c>
      <c r="B698" s="58" t="s">
        <v>6272</v>
      </c>
    </row>
    <row r="699" spans="1:2" x14ac:dyDescent="0.25">
      <c r="A699" s="57" t="s">
        <v>6273</v>
      </c>
      <c r="B699" s="46" t="s">
        <v>6274</v>
      </c>
    </row>
    <row r="700" spans="1:2" x14ac:dyDescent="0.25">
      <c r="A700" s="57" t="s">
        <v>6275</v>
      </c>
      <c r="B700" s="46" t="s">
        <v>6276</v>
      </c>
    </row>
    <row r="701" spans="1:2" x14ac:dyDescent="0.25">
      <c r="A701" s="57" t="s">
        <v>6277</v>
      </c>
      <c r="B701" s="58" t="s">
        <v>6278</v>
      </c>
    </row>
    <row r="702" spans="1:2" x14ac:dyDescent="0.25">
      <c r="A702" s="45" t="s">
        <v>6279</v>
      </c>
      <c r="B702" s="46" t="s">
        <v>6280</v>
      </c>
    </row>
    <row r="703" spans="1:2" x14ac:dyDescent="0.25">
      <c r="A703" s="45" t="s">
        <v>6281</v>
      </c>
      <c r="B703" s="46" t="s">
        <v>6282</v>
      </c>
    </row>
    <row r="704" spans="1:2" x14ac:dyDescent="0.25">
      <c r="A704" s="45" t="s">
        <v>6283</v>
      </c>
      <c r="B704" s="46" t="s">
        <v>6284</v>
      </c>
    </row>
    <row r="705" spans="1:2" x14ac:dyDescent="0.25">
      <c r="A705" s="45" t="s">
        <v>6285</v>
      </c>
      <c r="B705" s="46" t="s">
        <v>6286</v>
      </c>
    </row>
    <row r="706" spans="1:2" x14ac:dyDescent="0.25">
      <c r="A706" s="45" t="s">
        <v>6287</v>
      </c>
      <c r="B706" s="46" t="s">
        <v>6288</v>
      </c>
    </row>
    <row r="707" spans="1:2" x14ac:dyDescent="0.25">
      <c r="A707" s="45" t="s">
        <v>6289</v>
      </c>
      <c r="B707" s="46" t="s">
        <v>6290</v>
      </c>
    </row>
    <row r="708" spans="1:2" x14ac:dyDescent="0.25">
      <c r="A708" s="54" t="s">
        <v>6291</v>
      </c>
      <c r="B708" s="50" t="s">
        <v>6292</v>
      </c>
    </row>
    <row r="709" spans="1:2" x14ac:dyDescent="0.25">
      <c r="A709" s="45" t="s">
        <v>6293</v>
      </c>
      <c r="B709" s="46" t="s">
        <v>6294</v>
      </c>
    </row>
    <row r="710" spans="1:2" x14ac:dyDescent="0.25">
      <c r="A710" s="97" t="s">
        <v>6295</v>
      </c>
      <c r="B710" s="90" t="s">
        <v>6296</v>
      </c>
    </row>
    <row r="711" spans="1:2" x14ac:dyDescent="0.25">
      <c r="A711" s="45" t="s">
        <v>6297</v>
      </c>
      <c r="B711" s="46" t="s">
        <v>6298</v>
      </c>
    </row>
    <row r="712" spans="1:2" x14ac:dyDescent="0.25">
      <c r="A712" s="45" t="s">
        <v>6299</v>
      </c>
      <c r="B712" s="46" t="s">
        <v>6300</v>
      </c>
    </row>
    <row r="713" spans="1:2" x14ac:dyDescent="0.25">
      <c r="A713" s="45" t="s">
        <v>6301</v>
      </c>
      <c r="B713" s="46" t="s">
        <v>6302</v>
      </c>
    </row>
    <row r="714" spans="1:2" x14ac:dyDescent="0.25">
      <c r="A714" s="45" t="s">
        <v>6303</v>
      </c>
      <c r="B714" s="46" t="s">
        <v>6304</v>
      </c>
    </row>
    <row r="715" spans="1:2" x14ac:dyDescent="0.25">
      <c r="A715" s="45" t="s">
        <v>6305</v>
      </c>
      <c r="B715" s="46" t="s">
        <v>6306</v>
      </c>
    </row>
    <row r="716" spans="1:2" x14ac:dyDescent="0.25">
      <c r="A716" s="45" t="s">
        <v>6307</v>
      </c>
      <c r="B716" s="46" t="s">
        <v>6308</v>
      </c>
    </row>
    <row r="717" spans="1:2" x14ac:dyDescent="0.25">
      <c r="A717" s="45" t="s">
        <v>6309</v>
      </c>
      <c r="B717" s="46" t="s">
        <v>6310</v>
      </c>
    </row>
    <row r="718" spans="1:2" x14ac:dyDescent="0.25">
      <c r="A718" s="95" t="s">
        <v>6311</v>
      </c>
      <c r="B718" s="96" t="s">
        <v>6312</v>
      </c>
    </row>
    <row r="719" spans="1:2" x14ac:dyDescent="0.25">
      <c r="A719" s="45" t="s">
        <v>6313</v>
      </c>
      <c r="B719" s="46" t="s">
        <v>6314</v>
      </c>
    </row>
    <row r="720" spans="1:2" x14ac:dyDescent="0.25">
      <c r="A720" s="45" t="s">
        <v>6315</v>
      </c>
      <c r="B720" s="46" t="s">
        <v>6316</v>
      </c>
    </row>
    <row r="721" spans="1:2" x14ac:dyDescent="0.25">
      <c r="A721" s="45" t="s">
        <v>6317</v>
      </c>
      <c r="B721" s="46" t="s">
        <v>6318</v>
      </c>
    </row>
    <row r="722" spans="1:2" x14ac:dyDescent="0.25">
      <c r="A722" s="45" t="s">
        <v>6319</v>
      </c>
      <c r="B722" s="46" t="s">
        <v>6320</v>
      </c>
    </row>
    <row r="723" spans="1:2" x14ac:dyDescent="0.25">
      <c r="A723" s="47" t="s">
        <v>6321</v>
      </c>
      <c r="B723" s="50" t="s">
        <v>6322</v>
      </c>
    </row>
    <row r="724" spans="1:2" x14ac:dyDescent="0.25">
      <c r="A724" s="45" t="s">
        <v>6323</v>
      </c>
      <c r="B724" s="46" t="s">
        <v>6324</v>
      </c>
    </row>
    <row r="725" spans="1:2" x14ac:dyDescent="0.25">
      <c r="A725" s="45" t="s">
        <v>6325</v>
      </c>
      <c r="B725" s="46" t="s">
        <v>6326</v>
      </c>
    </row>
    <row r="726" spans="1:2" x14ac:dyDescent="0.25">
      <c r="A726" s="45" t="s">
        <v>6327</v>
      </c>
      <c r="B726" s="46" t="s">
        <v>6328</v>
      </c>
    </row>
    <row r="727" spans="1:2" x14ac:dyDescent="0.25">
      <c r="A727" s="97" t="s">
        <v>6329</v>
      </c>
      <c r="B727" s="98" t="s">
        <v>6330</v>
      </c>
    </row>
    <row r="728" spans="1:2" x14ac:dyDescent="0.25">
      <c r="A728" s="45" t="s">
        <v>6331</v>
      </c>
      <c r="B728" s="46" t="s">
        <v>6332</v>
      </c>
    </row>
    <row r="729" spans="1:2" x14ac:dyDescent="0.25">
      <c r="A729" s="45" t="s">
        <v>6333</v>
      </c>
      <c r="B729" s="50" t="s">
        <v>6334</v>
      </c>
    </row>
    <row r="730" spans="1:2" x14ac:dyDescent="0.25">
      <c r="A730" s="47" t="s">
        <v>6335</v>
      </c>
      <c r="B730" s="50" t="s">
        <v>6336</v>
      </c>
    </row>
    <row r="731" spans="1:2" x14ac:dyDescent="0.25">
      <c r="A731" s="93" t="s">
        <v>6337</v>
      </c>
      <c r="B731" s="94" t="s">
        <v>6338</v>
      </c>
    </row>
    <row r="732" spans="1:2" x14ac:dyDescent="0.25">
      <c r="A732" s="93" t="s">
        <v>6339</v>
      </c>
      <c r="B732" s="94" t="s">
        <v>6340</v>
      </c>
    </row>
    <row r="733" spans="1:2" x14ac:dyDescent="0.25">
      <c r="A733" s="93" t="s">
        <v>6341</v>
      </c>
      <c r="B733" s="94" t="s">
        <v>6342</v>
      </c>
    </row>
    <row r="734" spans="1:2" x14ac:dyDescent="0.25">
      <c r="A734" s="45" t="s">
        <v>6343</v>
      </c>
      <c r="B734" s="46" t="s">
        <v>6344</v>
      </c>
    </row>
    <row r="735" spans="1:2" x14ac:dyDescent="0.25">
      <c r="A735" s="45" t="s">
        <v>6345</v>
      </c>
      <c r="B735" s="50" t="s">
        <v>6346</v>
      </c>
    </row>
    <row r="736" spans="1:2" x14ac:dyDescent="0.25">
      <c r="A736" s="45" t="s">
        <v>6347</v>
      </c>
      <c r="B736" s="46" t="s">
        <v>6348</v>
      </c>
    </row>
    <row r="737" spans="1:2" x14ac:dyDescent="0.25">
      <c r="A737" s="45" t="s">
        <v>6349</v>
      </c>
      <c r="B737" s="46" t="s">
        <v>6350</v>
      </c>
    </row>
    <row r="738" spans="1:2" x14ac:dyDescent="0.25">
      <c r="A738" s="45" t="s">
        <v>6351</v>
      </c>
      <c r="B738" s="46" t="s">
        <v>6352</v>
      </c>
    </row>
    <row r="739" spans="1:2" x14ac:dyDescent="0.25">
      <c r="A739" s="45" t="s">
        <v>6353</v>
      </c>
      <c r="B739" s="50" t="s">
        <v>6354</v>
      </c>
    </row>
    <row r="740" spans="1:2" x14ac:dyDescent="0.25">
      <c r="A740" s="45" t="s">
        <v>6355</v>
      </c>
      <c r="B740" s="46" t="s">
        <v>6356</v>
      </c>
    </row>
    <row r="741" spans="1:2" x14ac:dyDescent="0.25">
      <c r="A741" s="45" t="s">
        <v>6357</v>
      </c>
      <c r="B741" s="46" t="s">
        <v>6358</v>
      </c>
    </row>
    <row r="742" spans="1:2" x14ac:dyDescent="0.25">
      <c r="A742" s="45" t="s">
        <v>6359</v>
      </c>
      <c r="B742" s="46" t="s">
        <v>6360</v>
      </c>
    </row>
    <row r="743" spans="1:2" x14ac:dyDescent="0.25">
      <c r="A743" s="45" t="s">
        <v>6361</v>
      </c>
      <c r="B743" s="46" t="s">
        <v>6362</v>
      </c>
    </row>
    <row r="744" spans="1:2" x14ac:dyDescent="0.25">
      <c r="A744" s="45" t="s">
        <v>6363</v>
      </c>
      <c r="B744" s="50" t="s">
        <v>6364</v>
      </c>
    </row>
    <row r="745" spans="1:2" x14ac:dyDescent="0.25">
      <c r="A745" s="93" t="s">
        <v>6365</v>
      </c>
      <c r="B745" s="94" t="s">
        <v>6366</v>
      </c>
    </row>
    <row r="746" spans="1:2" x14ac:dyDescent="0.25">
      <c r="A746" s="45" t="s">
        <v>6367</v>
      </c>
      <c r="B746" s="46" t="s">
        <v>6368</v>
      </c>
    </row>
    <row r="747" spans="1:2" x14ac:dyDescent="0.25">
      <c r="A747" s="47" t="s">
        <v>6369</v>
      </c>
      <c r="B747" s="50" t="s">
        <v>6370</v>
      </c>
    </row>
    <row r="748" spans="1:2" x14ac:dyDescent="0.25">
      <c r="A748" s="47" t="s">
        <v>6371</v>
      </c>
      <c r="B748" s="50" t="s">
        <v>6372</v>
      </c>
    </row>
    <row r="749" spans="1:2" x14ac:dyDescent="0.25">
      <c r="A749" s="47" t="s">
        <v>6373</v>
      </c>
      <c r="B749" s="50" t="s">
        <v>6374</v>
      </c>
    </row>
    <row r="750" spans="1:2" x14ac:dyDescent="0.25">
      <c r="A750" s="47" t="s">
        <v>6375</v>
      </c>
      <c r="B750" s="50" t="s">
        <v>6376</v>
      </c>
    </row>
    <row r="751" spans="1:2" x14ac:dyDescent="0.25">
      <c r="A751" s="45" t="s">
        <v>6377</v>
      </c>
      <c r="B751" s="50" t="s">
        <v>6378</v>
      </c>
    </row>
    <row r="752" spans="1:2" x14ac:dyDescent="0.25">
      <c r="A752" s="45" t="s">
        <v>6379</v>
      </c>
      <c r="B752" s="53" t="s">
        <v>6380</v>
      </c>
    </row>
    <row r="753" spans="1:2" x14ac:dyDescent="0.25">
      <c r="A753" s="45" t="s">
        <v>6381</v>
      </c>
      <c r="B753" s="50" t="s">
        <v>6382</v>
      </c>
    </row>
    <row r="754" spans="1:2" x14ac:dyDescent="0.25">
      <c r="A754" s="45" t="s">
        <v>6383</v>
      </c>
      <c r="B754" s="50" t="s">
        <v>6384</v>
      </c>
    </row>
    <row r="755" spans="1:2" x14ac:dyDescent="0.25">
      <c r="A755" s="45" t="s">
        <v>6385</v>
      </c>
      <c r="B755" s="46" t="s">
        <v>6153</v>
      </c>
    </row>
    <row r="756" spans="1:2" x14ac:dyDescent="0.25">
      <c r="A756" s="45" t="s">
        <v>6386</v>
      </c>
      <c r="B756" s="46" t="s">
        <v>6387</v>
      </c>
    </row>
    <row r="757" spans="1:2" x14ac:dyDescent="0.25">
      <c r="A757" s="45" t="s">
        <v>6388</v>
      </c>
      <c r="B757" s="45" t="s">
        <v>6389</v>
      </c>
    </row>
    <row r="758" spans="1:2" x14ac:dyDescent="0.25">
      <c r="A758" s="45" t="s">
        <v>6390</v>
      </c>
      <c r="B758" s="45" t="s">
        <v>6391</v>
      </c>
    </row>
    <row r="759" spans="1:2" x14ac:dyDescent="0.25">
      <c r="A759" s="45" t="s">
        <v>6392</v>
      </c>
      <c r="B759" s="45" t="s">
        <v>6393</v>
      </c>
    </row>
    <row r="760" spans="1:2" x14ac:dyDescent="0.25">
      <c r="A760" s="45" t="s">
        <v>6394</v>
      </c>
      <c r="B760" s="45" t="s">
        <v>6395</v>
      </c>
    </row>
    <row r="761" spans="1:2" x14ac:dyDescent="0.25">
      <c r="A761" s="45" t="s">
        <v>6396</v>
      </c>
      <c r="B761" s="45" t="s">
        <v>6397</v>
      </c>
    </row>
    <row r="762" spans="1:2" x14ac:dyDescent="0.25">
      <c r="A762" s="45" t="s">
        <v>6398</v>
      </c>
      <c r="B762" s="45" t="s">
        <v>6399</v>
      </c>
    </row>
    <row r="763" spans="1:2" x14ac:dyDescent="0.25">
      <c r="A763" s="45" t="s">
        <v>6400</v>
      </c>
      <c r="B763" s="45" t="s">
        <v>6401</v>
      </c>
    </row>
    <row r="764" spans="1:2" x14ac:dyDescent="0.25">
      <c r="A764" s="45" t="s">
        <v>6402</v>
      </c>
      <c r="B764" s="45" t="s">
        <v>6403</v>
      </c>
    </row>
    <row r="765" spans="1:2" x14ac:dyDescent="0.25">
      <c r="A765" s="45" t="s">
        <v>6404</v>
      </c>
      <c r="B765" s="45" t="s">
        <v>6405</v>
      </c>
    </row>
    <row r="766" spans="1:2" x14ac:dyDescent="0.25">
      <c r="A766" s="45" t="s">
        <v>6406</v>
      </c>
      <c r="B766" s="45" t="s">
        <v>6407</v>
      </c>
    </row>
    <row r="767" spans="1:2" x14ac:dyDescent="0.25">
      <c r="A767" s="45" t="s">
        <v>6408</v>
      </c>
      <c r="B767" s="45" t="s">
        <v>6409</v>
      </c>
    </row>
    <row r="768" spans="1:2" x14ac:dyDescent="0.25">
      <c r="A768" s="45" t="s">
        <v>6410</v>
      </c>
      <c r="B768" s="45" t="s">
        <v>6411</v>
      </c>
    </row>
    <row r="769" spans="1:2" x14ac:dyDescent="0.25">
      <c r="A769" s="45" t="s">
        <v>6412</v>
      </c>
      <c r="B769" s="45" t="s">
        <v>6413</v>
      </c>
    </row>
    <row r="770" spans="1:2" x14ac:dyDescent="0.25">
      <c r="A770" s="47" t="s">
        <v>6414</v>
      </c>
      <c r="B770" s="47" t="s">
        <v>6415</v>
      </c>
    </row>
    <row r="771" spans="1:2" x14ac:dyDescent="0.25">
      <c r="A771" s="47" t="s">
        <v>6416</v>
      </c>
      <c r="B771" s="47" t="s">
        <v>6417</v>
      </c>
    </row>
    <row r="772" spans="1:2" x14ac:dyDescent="0.25">
      <c r="A772" s="47" t="s">
        <v>6418</v>
      </c>
      <c r="B772" s="47" t="s">
        <v>6419</v>
      </c>
    </row>
    <row r="773" spans="1:2" x14ac:dyDescent="0.25">
      <c r="A773" s="45" t="s">
        <v>6420</v>
      </c>
      <c r="B773" s="45" t="s">
        <v>6421</v>
      </c>
    </row>
    <row r="774" spans="1:2" x14ac:dyDescent="0.25">
      <c r="A774" s="47" t="s">
        <v>6422</v>
      </c>
      <c r="B774" s="47" t="s">
        <v>6423</v>
      </c>
    </row>
    <row r="775" spans="1:2" x14ac:dyDescent="0.25">
      <c r="A775" s="47" t="s">
        <v>6424</v>
      </c>
      <c r="B775" s="47" t="s">
        <v>6425</v>
      </c>
    </row>
    <row r="776" spans="1:2" x14ac:dyDescent="0.25">
      <c r="A776" s="45" t="s">
        <v>6426</v>
      </c>
      <c r="B776" s="45" t="s">
        <v>6427</v>
      </c>
    </row>
    <row r="777" spans="1:2" x14ac:dyDescent="0.25">
      <c r="A777" s="45" t="s">
        <v>6428</v>
      </c>
      <c r="B777" s="45" t="s">
        <v>6429</v>
      </c>
    </row>
    <row r="778" spans="1:2" x14ac:dyDescent="0.25">
      <c r="A778" s="45" t="s">
        <v>6430</v>
      </c>
      <c r="B778" s="45" t="s">
        <v>6431</v>
      </c>
    </row>
    <row r="779" spans="1:2" x14ac:dyDescent="0.25">
      <c r="A779" s="45" t="s">
        <v>6432</v>
      </c>
      <c r="B779" s="45" t="s">
        <v>6433</v>
      </c>
    </row>
    <row r="780" spans="1:2" x14ac:dyDescent="0.25">
      <c r="A780" s="45" t="s">
        <v>6434</v>
      </c>
      <c r="B780" s="45" t="s">
        <v>6435</v>
      </c>
    </row>
    <row r="781" spans="1:2" x14ac:dyDescent="0.25">
      <c r="A781" s="45" t="s">
        <v>6436</v>
      </c>
      <c r="B781" s="45" t="s">
        <v>6429</v>
      </c>
    </row>
    <row r="782" spans="1:2" x14ac:dyDescent="0.25">
      <c r="A782" s="45" t="s">
        <v>6437</v>
      </c>
      <c r="B782" s="45" t="s">
        <v>6438</v>
      </c>
    </row>
    <row r="783" spans="1:2" x14ac:dyDescent="0.25">
      <c r="A783" s="45" t="s">
        <v>6439</v>
      </c>
      <c r="B783" s="45" t="s">
        <v>6440</v>
      </c>
    </row>
    <row r="784" spans="1:2" x14ac:dyDescent="0.25">
      <c r="A784" s="45" t="s">
        <v>6441</v>
      </c>
      <c r="B784" s="45" t="s">
        <v>6442</v>
      </c>
    </row>
    <row r="785" spans="1:2" x14ac:dyDescent="0.25">
      <c r="A785" s="45" t="s">
        <v>6443</v>
      </c>
      <c r="B785" s="106" t="s">
        <v>6444</v>
      </c>
    </row>
    <row r="786" spans="1:2" x14ac:dyDescent="0.25">
      <c r="A786" s="45" t="s">
        <v>6445</v>
      </c>
      <c r="B786" s="45" t="s">
        <v>6446</v>
      </c>
    </row>
    <row r="787" spans="1:2" x14ac:dyDescent="0.25">
      <c r="A787" s="45" t="s">
        <v>6447</v>
      </c>
      <c r="B787" s="45" t="s">
        <v>6448</v>
      </c>
    </row>
    <row r="788" spans="1:2" x14ac:dyDescent="0.25">
      <c r="A788" s="107" t="s">
        <v>6449</v>
      </c>
      <c r="B788" s="108" t="s">
        <v>6444</v>
      </c>
    </row>
    <row r="789" spans="1:2" x14ac:dyDescent="0.25">
      <c r="A789" s="109" t="s">
        <v>6450</v>
      </c>
      <c r="B789" s="110" t="s">
        <v>6451</v>
      </c>
    </row>
    <row r="790" spans="1:2" x14ac:dyDescent="0.25">
      <c r="A790" s="57" t="s">
        <v>6452</v>
      </c>
      <c r="B790" s="45" t="s">
        <v>6453</v>
      </c>
    </row>
    <row r="791" spans="1:2" x14ac:dyDescent="0.25">
      <c r="A791" s="57" t="s">
        <v>6454</v>
      </c>
      <c r="B791" s="111" t="s">
        <v>6455</v>
      </c>
    </row>
    <row r="792" spans="1:2" x14ac:dyDescent="0.25">
      <c r="A792" s="57" t="s">
        <v>6456</v>
      </c>
      <c r="B792" s="45" t="s">
        <v>6457</v>
      </c>
    </row>
    <row r="793" spans="1:2" x14ac:dyDescent="0.25">
      <c r="A793" s="57" t="s">
        <v>6458</v>
      </c>
      <c r="B793" s="45" t="s">
        <v>6459</v>
      </c>
    </row>
    <row r="794" spans="1:2" x14ac:dyDescent="0.25">
      <c r="A794" s="57" t="s">
        <v>6460</v>
      </c>
      <c r="B794" s="45" t="s">
        <v>6461</v>
      </c>
    </row>
    <row r="795" spans="1:2" x14ac:dyDescent="0.25">
      <c r="A795" s="57" t="s">
        <v>6462</v>
      </c>
      <c r="B795" s="45" t="s">
        <v>6463</v>
      </c>
    </row>
    <row r="796" spans="1:2" x14ac:dyDescent="0.25">
      <c r="A796" s="57" t="s">
        <v>6464</v>
      </c>
      <c r="B796" s="45" t="s">
        <v>6465</v>
      </c>
    </row>
    <row r="797" spans="1:2" x14ac:dyDescent="0.25">
      <c r="A797" s="57" t="s">
        <v>6466</v>
      </c>
      <c r="B797" s="45" t="s">
        <v>6467</v>
      </c>
    </row>
    <row r="798" spans="1:2" x14ac:dyDescent="0.25">
      <c r="A798" s="57" t="s">
        <v>6468</v>
      </c>
      <c r="B798" s="45" t="s">
        <v>6469</v>
      </c>
    </row>
    <row r="799" spans="1:2" x14ac:dyDescent="0.25">
      <c r="A799" s="57" t="s">
        <v>6470</v>
      </c>
      <c r="B799" s="45" t="s">
        <v>6471</v>
      </c>
    </row>
    <row r="800" spans="1:2" x14ac:dyDescent="0.25">
      <c r="A800" s="57" t="s">
        <v>6472</v>
      </c>
      <c r="B800" s="45" t="s">
        <v>6473</v>
      </c>
    </row>
    <row r="801" spans="1:2" x14ac:dyDescent="0.25">
      <c r="A801" s="57" t="s">
        <v>6474</v>
      </c>
      <c r="B801" s="45" t="s">
        <v>6475</v>
      </c>
    </row>
    <row r="802" spans="1:2" x14ac:dyDescent="0.25">
      <c r="A802" s="57" t="s">
        <v>6476</v>
      </c>
      <c r="B802" s="57" t="s">
        <v>6477</v>
      </c>
    </row>
    <row r="803" spans="1:2" x14ac:dyDescent="0.25">
      <c r="A803" s="45" t="s">
        <v>6478</v>
      </c>
      <c r="B803" s="45" t="s">
        <v>6479</v>
      </c>
    </row>
    <row r="804" spans="1:2" x14ac:dyDescent="0.25">
      <c r="A804" s="45" t="s">
        <v>6480</v>
      </c>
      <c r="B804" s="45" t="s">
        <v>6481</v>
      </c>
    </row>
    <row r="805" spans="1:2" x14ac:dyDescent="0.25">
      <c r="A805" s="45" t="s">
        <v>6482</v>
      </c>
      <c r="B805" s="45" t="s">
        <v>6483</v>
      </c>
    </row>
    <row r="806" spans="1:2" x14ac:dyDescent="0.25">
      <c r="A806" s="45" t="s">
        <v>602</v>
      </c>
      <c r="B806" s="45" t="s">
        <v>6484</v>
      </c>
    </row>
    <row r="807" spans="1:2" x14ac:dyDescent="0.25">
      <c r="A807" s="45" t="s">
        <v>6485</v>
      </c>
      <c r="B807" s="45" t="s">
        <v>6486</v>
      </c>
    </row>
    <row r="808" spans="1:2" x14ac:dyDescent="0.25">
      <c r="A808" s="45" t="s">
        <v>6487</v>
      </c>
      <c r="B808" s="45" t="s">
        <v>6488</v>
      </c>
    </row>
    <row r="809" spans="1:2" x14ac:dyDescent="0.25">
      <c r="A809" s="45" t="s">
        <v>6489</v>
      </c>
      <c r="B809" s="45" t="s">
        <v>6490</v>
      </c>
    </row>
    <row r="810" spans="1:2" x14ac:dyDescent="0.25">
      <c r="A810" s="45" t="s">
        <v>6491</v>
      </c>
      <c r="B810" s="45" t="s">
        <v>6492</v>
      </c>
    </row>
    <row r="811" spans="1:2" x14ac:dyDescent="0.25">
      <c r="A811" s="45" t="s">
        <v>6493</v>
      </c>
      <c r="B811" s="45" t="s">
        <v>6494</v>
      </c>
    </row>
    <row r="812" spans="1:2" x14ac:dyDescent="0.25">
      <c r="A812" s="45" t="s">
        <v>6495</v>
      </c>
      <c r="B812" s="111" t="s">
        <v>6455</v>
      </c>
    </row>
    <row r="813" spans="1:2" x14ac:dyDescent="0.25">
      <c r="A813" s="45" t="s">
        <v>6496</v>
      </c>
      <c r="B813" s="45" t="s">
        <v>6497</v>
      </c>
    </row>
    <row r="814" spans="1:2" x14ac:dyDescent="0.25">
      <c r="A814" s="45" t="s">
        <v>6498</v>
      </c>
      <c r="B814" s="45" t="s">
        <v>6499</v>
      </c>
    </row>
    <row r="815" spans="1:2" x14ac:dyDescent="0.25">
      <c r="A815" s="45" t="s">
        <v>6500</v>
      </c>
      <c r="B815" s="45" t="s">
        <v>6501</v>
      </c>
    </row>
    <row r="816" spans="1:2" x14ac:dyDescent="0.25">
      <c r="A816" s="45" t="s">
        <v>6502</v>
      </c>
      <c r="B816" s="45" t="s">
        <v>6503</v>
      </c>
    </row>
    <row r="817" spans="1:2" x14ac:dyDescent="0.25">
      <c r="A817" s="45" t="s">
        <v>6504</v>
      </c>
      <c r="B817" s="45" t="s">
        <v>6505</v>
      </c>
    </row>
    <row r="818" spans="1:2" x14ac:dyDescent="0.25">
      <c r="A818" s="45" t="s">
        <v>6506</v>
      </c>
      <c r="B818" s="45" t="s">
        <v>6507</v>
      </c>
    </row>
    <row r="819" spans="1:2" x14ac:dyDescent="0.25">
      <c r="A819" s="45" t="s">
        <v>6508</v>
      </c>
      <c r="B819" s="45" t="s">
        <v>6509</v>
      </c>
    </row>
    <row r="820" spans="1:2" x14ac:dyDescent="0.25">
      <c r="A820" s="45" t="s">
        <v>6510</v>
      </c>
      <c r="B820" s="45" t="s">
        <v>6511</v>
      </c>
    </row>
    <row r="821" spans="1:2" x14ac:dyDescent="0.25">
      <c r="A821" s="45" t="s">
        <v>6512</v>
      </c>
      <c r="B821" s="45" t="s">
        <v>6513</v>
      </c>
    </row>
    <row r="822" spans="1:2" x14ac:dyDescent="0.25">
      <c r="A822" s="83" t="s">
        <v>6514</v>
      </c>
      <c r="B822" s="45" t="s">
        <v>6515</v>
      </c>
    </row>
    <row r="823" spans="1:2" x14ac:dyDescent="0.25">
      <c r="A823" s="83" t="s">
        <v>2302</v>
      </c>
      <c r="B823" s="45" t="s">
        <v>6516</v>
      </c>
    </row>
    <row r="824" spans="1:2" x14ac:dyDescent="0.25">
      <c r="A824" s="83" t="s">
        <v>3381</v>
      </c>
      <c r="B824" s="45" t="s">
        <v>6517</v>
      </c>
    </row>
    <row r="825" spans="1:2" x14ac:dyDescent="0.25">
      <c r="A825" s="112" t="s">
        <v>6518</v>
      </c>
      <c r="B825" s="45" t="s">
        <v>6519</v>
      </c>
    </row>
    <row r="826" spans="1:2" x14ac:dyDescent="0.25">
      <c r="A826" s="45" t="s">
        <v>6520</v>
      </c>
      <c r="B826" s="45" t="s">
        <v>6521</v>
      </c>
    </row>
    <row r="827" spans="1:2" x14ac:dyDescent="0.25">
      <c r="A827" s="83" t="s">
        <v>6522</v>
      </c>
      <c r="B827" s="45" t="s">
        <v>6523</v>
      </c>
    </row>
    <row r="828" spans="1:2" x14ac:dyDescent="0.25">
      <c r="A828" s="113" t="s">
        <v>3410</v>
      </c>
      <c r="B828" s="114" t="s">
        <v>6524</v>
      </c>
    </row>
    <row r="829" spans="1:2" x14ac:dyDescent="0.25">
      <c r="A829" s="113" t="s">
        <v>6525</v>
      </c>
      <c r="B829" s="114" t="s">
        <v>6526</v>
      </c>
    </row>
    <row r="830" spans="1:2" x14ac:dyDescent="0.25">
      <c r="A830" s="113" t="s">
        <v>6527</v>
      </c>
      <c r="B830" s="114" t="s">
        <v>6528</v>
      </c>
    </row>
    <row r="831" spans="1:2" x14ac:dyDescent="0.25">
      <c r="A831" s="83" t="s">
        <v>2363</v>
      </c>
      <c r="B831" s="45" t="s">
        <v>6529</v>
      </c>
    </row>
    <row r="832" spans="1:2" x14ac:dyDescent="0.25">
      <c r="A832" s="83" t="s">
        <v>6530</v>
      </c>
      <c r="B832" s="45" t="s">
        <v>6531</v>
      </c>
    </row>
    <row r="833" spans="1:2" x14ac:dyDescent="0.25">
      <c r="A833" s="83" t="s">
        <v>6532</v>
      </c>
      <c r="B833" s="45" t="s">
        <v>6533</v>
      </c>
    </row>
    <row r="834" spans="1:2" x14ac:dyDescent="0.25">
      <c r="A834" s="83" t="s">
        <v>6534</v>
      </c>
      <c r="B834" s="45" t="s">
        <v>6535</v>
      </c>
    </row>
    <row r="835" spans="1:2" x14ac:dyDescent="0.25">
      <c r="A835" s="83" t="s">
        <v>6536</v>
      </c>
      <c r="B835" s="45" t="s">
        <v>6537</v>
      </c>
    </row>
    <row r="836" spans="1:2" x14ac:dyDescent="0.25">
      <c r="A836" s="45" t="s">
        <v>6538</v>
      </c>
      <c r="B836" s="45" t="s">
        <v>6539</v>
      </c>
    </row>
    <row r="837" spans="1:2" x14ac:dyDescent="0.25">
      <c r="A837" s="45" t="s">
        <v>6540</v>
      </c>
      <c r="B837" s="45" t="s">
        <v>6541</v>
      </c>
    </row>
    <row r="838" spans="1:2" x14ac:dyDescent="0.25">
      <c r="A838" s="45" t="s">
        <v>6542</v>
      </c>
      <c r="B838" s="45" t="s">
        <v>6543</v>
      </c>
    </row>
    <row r="839" spans="1:2" x14ac:dyDescent="0.25">
      <c r="A839" s="45" t="s">
        <v>6544</v>
      </c>
      <c r="B839" s="45" t="s">
        <v>6545</v>
      </c>
    </row>
    <row r="840" spans="1:2" x14ac:dyDescent="0.25">
      <c r="A840" s="45" t="s">
        <v>6546</v>
      </c>
      <c r="B840" s="45" t="s">
        <v>6547</v>
      </c>
    </row>
    <row r="841" spans="1:2" x14ac:dyDescent="0.25">
      <c r="A841" s="45" t="s">
        <v>6548</v>
      </c>
      <c r="B841" s="45" t="s">
        <v>6549</v>
      </c>
    </row>
    <row r="842" spans="1:2" x14ac:dyDescent="0.25">
      <c r="A842" s="45" t="s">
        <v>6550</v>
      </c>
      <c r="B842" s="45" t="s">
        <v>6551</v>
      </c>
    </row>
    <row r="843" spans="1:2" x14ac:dyDescent="0.25">
      <c r="A843" s="115" t="s">
        <v>6552</v>
      </c>
      <c r="B843" s="115" t="s">
        <v>6553</v>
      </c>
    </row>
    <row r="844" spans="1:2" x14ac:dyDescent="0.25">
      <c r="A844" s="115" t="s">
        <v>6554</v>
      </c>
      <c r="B844" s="115" t="s">
        <v>6555</v>
      </c>
    </row>
    <row r="845" spans="1:2" x14ac:dyDescent="0.25">
      <c r="A845" s="115" t="s">
        <v>6556</v>
      </c>
      <c r="B845" s="115" t="s">
        <v>6557</v>
      </c>
    </row>
    <row r="846" spans="1:2" x14ac:dyDescent="0.25">
      <c r="A846" s="115" t="s">
        <v>6558</v>
      </c>
      <c r="B846" s="115" t="s">
        <v>6559</v>
      </c>
    </row>
    <row r="847" spans="1:2" x14ac:dyDescent="0.25">
      <c r="A847" s="115" t="s">
        <v>6560</v>
      </c>
      <c r="B847" s="115" t="s">
        <v>6561</v>
      </c>
    </row>
    <row r="848" spans="1:2" x14ac:dyDescent="0.25">
      <c r="A848" s="115" t="s">
        <v>6562</v>
      </c>
      <c r="B848" s="115" t="s">
        <v>6563</v>
      </c>
    </row>
    <row r="849" spans="1:2" x14ac:dyDescent="0.25">
      <c r="A849" s="115" t="s">
        <v>3460</v>
      </c>
      <c r="B849" s="115" t="s">
        <v>6564</v>
      </c>
    </row>
    <row r="850" spans="1:2" x14ac:dyDescent="0.25">
      <c r="A850" s="115" t="s">
        <v>6565</v>
      </c>
      <c r="B850" s="115" t="s">
        <v>6566</v>
      </c>
    </row>
    <row r="851" spans="1:2" x14ac:dyDescent="0.25">
      <c r="A851" s="115" t="s">
        <v>6567</v>
      </c>
      <c r="B851" s="115" t="s">
        <v>6568</v>
      </c>
    </row>
    <row r="852" spans="1:2" x14ac:dyDescent="0.25">
      <c r="A852" s="115" t="s">
        <v>6569</v>
      </c>
      <c r="B852" s="115" t="s">
        <v>6570</v>
      </c>
    </row>
    <row r="853" spans="1:2" x14ac:dyDescent="0.25">
      <c r="A853" s="115" t="s">
        <v>6571</v>
      </c>
      <c r="B853" s="115" t="s">
        <v>6572</v>
      </c>
    </row>
    <row r="854" spans="1:2" x14ac:dyDescent="0.25">
      <c r="A854" s="115" t="s">
        <v>6573</v>
      </c>
      <c r="B854" s="115" t="s">
        <v>6574</v>
      </c>
    </row>
    <row r="855" spans="1:2" x14ac:dyDescent="0.25">
      <c r="A855" s="115" t="s">
        <v>6575</v>
      </c>
      <c r="B855" s="115" t="s">
        <v>6576</v>
      </c>
    </row>
    <row r="856" spans="1:2" x14ac:dyDescent="0.25">
      <c r="A856" s="115" t="s">
        <v>6577</v>
      </c>
      <c r="B856" s="115" t="s">
        <v>6578</v>
      </c>
    </row>
    <row r="857" spans="1:2" x14ac:dyDescent="0.25">
      <c r="A857" s="115" t="s">
        <v>6579</v>
      </c>
      <c r="B857" s="115" t="s">
        <v>6580</v>
      </c>
    </row>
    <row r="858" spans="1:2" x14ac:dyDescent="0.25">
      <c r="A858" s="115" t="s">
        <v>6581</v>
      </c>
      <c r="B858" s="115" t="s">
        <v>6582</v>
      </c>
    </row>
    <row r="859" spans="1:2" x14ac:dyDescent="0.25">
      <c r="A859" s="45" t="s">
        <v>2898</v>
      </c>
      <c r="B859" s="45" t="s">
        <v>6583</v>
      </c>
    </row>
    <row r="860" spans="1:2" x14ac:dyDescent="0.25">
      <c r="A860" s="45" t="s">
        <v>6584</v>
      </c>
      <c r="B860" s="45" t="s">
        <v>6585</v>
      </c>
    </row>
    <row r="861" spans="1:2" x14ac:dyDescent="0.25">
      <c r="A861" s="45" t="s">
        <v>6586</v>
      </c>
      <c r="B861" s="45" t="s">
        <v>6587</v>
      </c>
    </row>
    <row r="862" spans="1:2" x14ac:dyDescent="0.25">
      <c r="A862" s="45" t="s">
        <v>6588</v>
      </c>
      <c r="B862" s="45" t="s">
        <v>6589</v>
      </c>
    </row>
    <row r="863" spans="1:2" x14ac:dyDescent="0.25">
      <c r="A863" s="45" t="s">
        <v>6590</v>
      </c>
      <c r="B863" s="45" t="s">
        <v>6591</v>
      </c>
    </row>
    <row r="864" spans="1:2" x14ac:dyDescent="0.25">
      <c r="A864" s="45" t="s">
        <v>6592</v>
      </c>
      <c r="B864" s="45" t="s">
        <v>6593</v>
      </c>
    </row>
    <row r="865" spans="1:2" x14ac:dyDescent="0.25">
      <c r="A865" s="45" t="s">
        <v>6594</v>
      </c>
      <c r="B865" s="45" t="s">
        <v>6595</v>
      </c>
    </row>
    <row r="866" spans="1:2" x14ac:dyDescent="0.25">
      <c r="A866" s="45" t="s">
        <v>6596</v>
      </c>
      <c r="B866" s="45" t="s">
        <v>6597</v>
      </c>
    </row>
    <row r="867" spans="1:2" x14ac:dyDescent="0.25">
      <c r="A867" s="115" t="s">
        <v>2631</v>
      </c>
      <c r="B867" s="115" t="s">
        <v>6598</v>
      </c>
    </row>
    <row r="868" spans="1:2" x14ac:dyDescent="0.25">
      <c r="A868" s="115" t="s">
        <v>6599</v>
      </c>
      <c r="B868" s="115" t="s">
        <v>6600</v>
      </c>
    </row>
    <row r="869" spans="1:2" x14ac:dyDescent="0.25">
      <c r="A869" s="115" t="s">
        <v>6601</v>
      </c>
      <c r="B869" s="115" t="s">
        <v>6602</v>
      </c>
    </row>
    <row r="870" spans="1:2" x14ac:dyDescent="0.25">
      <c r="A870" s="115" t="s">
        <v>6603</v>
      </c>
      <c r="B870" s="115" t="s">
        <v>6604</v>
      </c>
    </row>
    <row r="871" spans="1:2" x14ac:dyDescent="0.25">
      <c r="A871" s="115" t="s">
        <v>6605</v>
      </c>
      <c r="B871" s="115" t="s">
        <v>6606</v>
      </c>
    </row>
    <row r="872" spans="1:2" x14ac:dyDescent="0.25">
      <c r="A872" s="115" t="s">
        <v>6607</v>
      </c>
      <c r="B872" s="115" t="s">
        <v>6608</v>
      </c>
    </row>
    <row r="873" spans="1:2" x14ac:dyDescent="0.25">
      <c r="A873" s="115" t="s">
        <v>6609</v>
      </c>
      <c r="B873" s="116" t="s">
        <v>6610</v>
      </c>
    </row>
    <row r="874" spans="1:2" x14ac:dyDescent="0.25">
      <c r="A874" s="115" t="s">
        <v>6611</v>
      </c>
      <c r="B874" s="116" t="s">
        <v>6612</v>
      </c>
    </row>
    <row r="875" spans="1:2" x14ac:dyDescent="0.25">
      <c r="A875" s="115" t="s">
        <v>6613</v>
      </c>
      <c r="B875" s="116" t="s">
        <v>6614</v>
      </c>
    </row>
    <row r="876" spans="1:2" x14ac:dyDescent="0.25">
      <c r="A876" s="115" t="s">
        <v>6615</v>
      </c>
      <c r="B876" s="116" t="s">
        <v>6616</v>
      </c>
    </row>
    <row r="877" spans="1:2" x14ac:dyDescent="0.25">
      <c r="A877" s="115" t="s">
        <v>6617</v>
      </c>
      <c r="B877" s="116" t="s">
        <v>6618</v>
      </c>
    </row>
    <row r="878" spans="1:2" x14ac:dyDescent="0.25">
      <c r="A878" s="115" t="s">
        <v>6619</v>
      </c>
      <c r="B878" s="116" t="s">
        <v>6620</v>
      </c>
    </row>
    <row r="879" spans="1:2" x14ac:dyDescent="0.25">
      <c r="A879" s="115" t="s">
        <v>6621</v>
      </c>
      <c r="B879" s="116" t="s">
        <v>6622</v>
      </c>
    </row>
    <row r="880" spans="1:2" x14ac:dyDescent="0.25">
      <c r="A880" s="115" t="s">
        <v>6623</v>
      </c>
      <c r="B880" s="115" t="s">
        <v>6624</v>
      </c>
    </row>
    <row r="881" spans="1:2" x14ac:dyDescent="0.25">
      <c r="A881" s="45" t="s">
        <v>6625</v>
      </c>
      <c r="B881" s="45" t="s">
        <v>6391</v>
      </c>
    </row>
    <row r="882" spans="1:2" x14ac:dyDescent="0.25">
      <c r="A882" s="45" t="s">
        <v>6626</v>
      </c>
      <c r="B882" s="45" t="s">
        <v>6627</v>
      </c>
    </row>
    <row r="883" spans="1:2" x14ac:dyDescent="0.25">
      <c r="A883" s="45" t="s">
        <v>6628</v>
      </c>
      <c r="B883" s="45" t="s">
        <v>6629</v>
      </c>
    </row>
    <row r="884" spans="1:2" x14ac:dyDescent="0.25">
      <c r="A884" s="45" t="s">
        <v>6630</v>
      </c>
      <c r="B884" s="45" t="s">
        <v>6631</v>
      </c>
    </row>
    <row r="885" spans="1:2" x14ac:dyDescent="0.25">
      <c r="A885" s="45" t="s">
        <v>6632</v>
      </c>
      <c r="B885" s="45" t="s">
        <v>6633</v>
      </c>
    </row>
    <row r="886" spans="1:2" x14ac:dyDescent="0.25">
      <c r="A886" s="45" t="s">
        <v>6634</v>
      </c>
      <c r="B886" s="45" t="s">
        <v>6635</v>
      </c>
    </row>
    <row r="887" spans="1:2" x14ac:dyDescent="0.25">
      <c r="A887" s="45" t="s">
        <v>6636</v>
      </c>
      <c r="B887" s="45" t="s">
        <v>6637</v>
      </c>
    </row>
    <row r="888" spans="1:2" x14ac:dyDescent="0.25">
      <c r="A888" s="45" t="s">
        <v>6638</v>
      </c>
      <c r="B888" s="45" t="s">
        <v>6639</v>
      </c>
    </row>
    <row r="889" spans="1:2" x14ac:dyDescent="0.25">
      <c r="A889" s="45" t="s">
        <v>6640</v>
      </c>
      <c r="B889" s="45" t="s">
        <v>6641</v>
      </c>
    </row>
    <row r="890" spans="1:2" x14ac:dyDescent="0.25">
      <c r="A890" s="45" t="s">
        <v>6642</v>
      </c>
      <c r="B890" s="45" t="s">
        <v>6643</v>
      </c>
    </row>
    <row r="891" spans="1:2" x14ac:dyDescent="0.25">
      <c r="A891" s="97" t="s">
        <v>6644</v>
      </c>
      <c r="B891" s="97" t="s">
        <v>6645</v>
      </c>
    </row>
    <row r="892" spans="1:2" x14ac:dyDescent="0.25">
      <c r="A892" s="97" t="s">
        <v>6646</v>
      </c>
      <c r="B892" s="97" t="s">
        <v>6647</v>
      </c>
    </row>
    <row r="893" spans="1:2" x14ac:dyDescent="0.25">
      <c r="A893" s="97" t="s">
        <v>6648</v>
      </c>
      <c r="B893" s="97" t="s">
        <v>6649</v>
      </c>
    </row>
    <row r="894" spans="1:2" x14ac:dyDescent="0.25">
      <c r="A894" s="117" t="s">
        <v>6650</v>
      </c>
      <c r="B894" s="117" t="s">
        <v>6651</v>
      </c>
    </row>
    <row r="895" spans="1:2" x14ac:dyDescent="0.25">
      <c r="A895" s="117" t="s">
        <v>6652</v>
      </c>
      <c r="B895" s="117" t="s">
        <v>6653</v>
      </c>
    </row>
    <row r="896" spans="1:2" x14ac:dyDescent="0.25">
      <c r="A896" s="117" t="s">
        <v>6654</v>
      </c>
      <c r="B896" s="117" t="s">
        <v>6655</v>
      </c>
    </row>
    <row r="897" spans="1:2" x14ac:dyDescent="0.25">
      <c r="A897" s="118" t="s">
        <v>6656</v>
      </c>
      <c r="B897" s="118" t="s">
        <v>6657</v>
      </c>
    </row>
    <row r="898" spans="1:2" x14ac:dyDescent="0.25">
      <c r="A898" s="118" t="s">
        <v>6658</v>
      </c>
      <c r="B898" s="118" t="s">
        <v>6659</v>
      </c>
    </row>
    <row r="899" spans="1:2" x14ac:dyDescent="0.25">
      <c r="A899" s="112" t="s">
        <v>6660</v>
      </c>
      <c r="B899" s="45" t="s">
        <v>6661</v>
      </c>
    </row>
    <row r="900" spans="1:2" x14ac:dyDescent="0.25">
      <c r="A900" s="83" t="s">
        <v>6662</v>
      </c>
      <c r="B900" s="45" t="s">
        <v>6663</v>
      </c>
    </row>
    <row r="901" spans="1:2" x14ac:dyDescent="0.25">
      <c r="A901" s="83" t="s">
        <v>6664</v>
      </c>
      <c r="B901" s="45" t="s">
        <v>6665</v>
      </c>
    </row>
    <row r="902" spans="1:2" x14ac:dyDescent="0.25">
      <c r="A902" s="83" t="s">
        <v>6666</v>
      </c>
      <c r="B902" s="45" t="s">
        <v>6667</v>
      </c>
    </row>
    <row r="903" spans="1:2" x14ac:dyDescent="0.25">
      <c r="A903" s="45" t="s">
        <v>6668</v>
      </c>
      <c r="B903" s="45" t="s">
        <v>6669</v>
      </c>
    </row>
    <row r="904" spans="1:2" x14ac:dyDescent="0.25">
      <c r="A904" s="45" t="s">
        <v>6670</v>
      </c>
      <c r="B904" s="45" t="s">
        <v>6671</v>
      </c>
    </row>
    <row r="905" spans="1:2" x14ac:dyDescent="0.25">
      <c r="A905" s="45" t="s">
        <v>6672</v>
      </c>
      <c r="B905" s="45" t="s">
        <v>6673</v>
      </c>
    </row>
    <row r="906" spans="1:2" x14ac:dyDescent="0.25">
      <c r="A906" s="45" t="s">
        <v>6674</v>
      </c>
      <c r="B906" s="45" t="s">
        <v>6675</v>
      </c>
    </row>
    <row r="907" spans="1:2" x14ac:dyDescent="0.25">
      <c r="A907" s="45" t="s">
        <v>6676</v>
      </c>
      <c r="B907" s="45" t="s">
        <v>6677</v>
      </c>
    </row>
    <row r="908" spans="1:2" x14ac:dyDescent="0.25">
      <c r="A908" s="45" t="s">
        <v>6678</v>
      </c>
      <c r="B908" s="45" t="s">
        <v>6679</v>
      </c>
    </row>
    <row r="909" spans="1:2" x14ac:dyDescent="0.25">
      <c r="A909" s="45" t="s">
        <v>6680</v>
      </c>
      <c r="B909" s="45" t="s">
        <v>6681</v>
      </c>
    </row>
    <row r="910" spans="1:2" x14ac:dyDescent="0.25">
      <c r="A910" s="45" t="s">
        <v>6682</v>
      </c>
      <c r="B910" s="45" t="s">
        <v>6683</v>
      </c>
    </row>
    <row r="911" spans="1:2" x14ac:dyDescent="0.25">
      <c r="A911" s="45" t="s">
        <v>6684</v>
      </c>
      <c r="B911" s="45" t="s">
        <v>6685</v>
      </c>
    </row>
    <row r="912" spans="1:2" x14ac:dyDescent="0.25">
      <c r="A912" s="45" t="s">
        <v>6686</v>
      </c>
      <c r="B912" s="45" t="s">
        <v>6687</v>
      </c>
    </row>
    <row r="913" spans="1:2" x14ac:dyDescent="0.25">
      <c r="A913" s="45" t="s">
        <v>6688</v>
      </c>
      <c r="B913" s="45" t="s">
        <v>6689</v>
      </c>
    </row>
    <row r="914" spans="1:2" x14ac:dyDescent="0.25">
      <c r="A914" s="112" t="s">
        <v>6690</v>
      </c>
      <c r="B914" s="119" t="s">
        <v>6691</v>
      </c>
    </row>
    <row r="915" spans="1:2" x14ac:dyDescent="0.25">
      <c r="A915" s="45" t="s">
        <v>6692</v>
      </c>
      <c r="B915" s="45" t="s">
        <v>6693</v>
      </c>
    </row>
    <row r="916" spans="1:2" x14ac:dyDescent="0.25">
      <c r="A916" s="45" t="s">
        <v>6694</v>
      </c>
      <c r="B916" s="45" t="s">
        <v>6695</v>
      </c>
    </row>
    <row r="917" spans="1:2" x14ac:dyDescent="0.25">
      <c r="A917" s="45" t="s">
        <v>6696</v>
      </c>
      <c r="B917" s="45" t="s">
        <v>6697</v>
      </c>
    </row>
    <row r="918" spans="1:2" x14ac:dyDescent="0.25">
      <c r="A918" s="45" t="s">
        <v>6698</v>
      </c>
      <c r="B918" s="45" t="s">
        <v>6699</v>
      </c>
    </row>
    <row r="919" spans="1:2" x14ac:dyDescent="0.25">
      <c r="A919" s="112" t="s">
        <v>6700</v>
      </c>
      <c r="B919" s="110" t="s">
        <v>6451</v>
      </c>
    </row>
    <row r="920" spans="1:2" x14ac:dyDescent="0.25">
      <c r="A920" s="45" t="s">
        <v>6701</v>
      </c>
      <c r="B920" s="45" t="s">
        <v>6702</v>
      </c>
    </row>
    <row r="921" spans="1:2" x14ac:dyDescent="0.25">
      <c r="A921" s="45" t="s">
        <v>6703</v>
      </c>
      <c r="B921" s="45" t="s">
        <v>6704</v>
      </c>
    </row>
    <row r="922" spans="1:2" x14ac:dyDescent="0.25">
      <c r="A922" s="45" t="s">
        <v>6705</v>
      </c>
      <c r="B922" s="45" t="s">
        <v>6706</v>
      </c>
    </row>
    <row r="923" spans="1:2" x14ac:dyDescent="0.25">
      <c r="A923" s="45" t="s">
        <v>6707</v>
      </c>
      <c r="B923" s="45" t="s">
        <v>6708</v>
      </c>
    </row>
    <row r="924" spans="1:2" x14ac:dyDescent="0.25">
      <c r="A924" s="45" t="s">
        <v>6709</v>
      </c>
      <c r="B924" s="45" t="s">
        <v>6710</v>
      </c>
    </row>
    <row r="925" spans="1:2" x14ac:dyDescent="0.25">
      <c r="A925" s="45" t="s">
        <v>6711</v>
      </c>
      <c r="B925" s="45" t="s">
        <v>6712</v>
      </c>
    </row>
    <row r="926" spans="1:2" x14ac:dyDescent="0.25">
      <c r="A926" s="45" t="s">
        <v>6713</v>
      </c>
      <c r="B926" s="45" t="s">
        <v>6714</v>
      </c>
    </row>
    <row r="927" spans="1:2" x14ac:dyDescent="0.25">
      <c r="A927" s="45" t="s">
        <v>6715</v>
      </c>
      <c r="B927" s="45" t="s">
        <v>6716</v>
      </c>
    </row>
    <row r="928" spans="1:2" x14ac:dyDescent="0.25">
      <c r="A928" s="45" t="s">
        <v>6717</v>
      </c>
      <c r="B928" s="45" t="s">
        <v>6718</v>
      </c>
    </row>
    <row r="929" spans="1:2" x14ac:dyDescent="0.25">
      <c r="A929" s="45" t="s">
        <v>6719</v>
      </c>
      <c r="B929" s="45" t="s">
        <v>6720</v>
      </c>
    </row>
    <row r="930" spans="1:2" x14ac:dyDescent="0.25">
      <c r="A930" s="45" t="s">
        <v>6721</v>
      </c>
      <c r="B930" s="45" t="s">
        <v>6722</v>
      </c>
    </row>
    <row r="931" spans="1:2" x14ac:dyDescent="0.25">
      <c r="A931" s="45" t="s">
        <v>6723</v>
      </c>
      <c r="B931" s="45" t="s">
        <v>6724</v>
      </c>
    </row>
    <row r="932" spans="1:2" x14ac:dyDescent="0.25">
      <c r="A932" s="112" t="s">
        <v>6725</v>
      </c>
      <c r="B932" s="45" t="s">
        <v>6726</v>
      </c>
    </row>
    <row r="933" spans="1:2" x14ac:dyDescent="0.25">
      <c r="A933" s="45" t="s">
        <v>6727</v>
      </c>
      <c r="B933" s="45" t="s">
        <v>6728</v>
      </c>
    </row>
    <row r="934" spans="1:2" x14ac:dyDescent="0.25">
      <c r="A934" s="45" t="s">
        <v>6729</v>
      </c>
      <c r="B934" s="110" t="s">
        <v>6730</v>
      </c>
    </row>
    <row r="935" spans="1:2" x14ac:dyDescent="0.25">
      <c r="A935" s="97" t="s">
        <v>6731</v>
      </c>
      <c r="B935" s="97" t="s">
        <v>6732</v>
      </c>
    </row>
    <row r="936" spans="1:2" x14ac:dyDescent="0.25">
      <c r="A936" s="97" t="s">
        <v>6733</v>
      </c>
      <c r="B936" s="97" t="s">
        <v>6734</v>
      </c>
    </row>
    <row r="937" spans="1:2" x14ac:dyDescent="0.25">
      <c r="A937" s="97" t="s">
        <v>6735</v>
      </c>
      <c r="B937" s="97" t="s">
        <v>6736</v>
      </c>
    </row>
    <row r="938" spans="1:2" x14ac:dyDescent="0.25">
      <c r="A938" s="97" t="s">
        <v>6737</v>
      </c>
      <c r="B938" s="97" t="s">
        <v>6738</v>
      </c>
    </row>
    <row r="939" spans="1:2" x14ac:dyDescent="0.25">
      <c r="A939" s="97" t="s">
        <v>6739</v>
      </c>
      <c r="B939" s="97" t="s">
        <v>6740</v>
      </c>
    </row>
    <row r="940" spans="1:2" x14ac:dyDescent="0.25">
      <c r="A940" s="97" t="s">
        <v>6741</v>
      </c>
      <c r="B940" s="97" t="s">
        <v>6742</v>
      </c>
    </row>
    <row r="941" spans="1:2" x14ac:dyDescent="0.25">
      <c r="A941" s="97" t="s">
        <v>6743</v>
      </c>
      <c r="B941" s="97" t="s">
        <v>6744</v>
      </c>
    </row>
    <row r="942" spans="1:2" x14ac:dyDescent="0.25">
      <c r="A942" s="97" t="s">
        <v>6745</v>
      </c>
      <c r="B942" s="97" t="s">
        <v>6746</v>
      </c>
    </row>
    <row r="943" spans="1:2" x14ac:dyDescent="0.25">
      <c r="A943" s="97" t="s">
        <v>6747</v>
      </c>
      <c r="B943" s="97" t="s">
        <v>6748</v>
      </c>
    </row>
    <row r="944" spans="1:2" x14ac:dyDescent="0.25">
      <c r="A944" s="97" t="s">
        <v>6749</v>
      </c>
      <c r="B944" s="97" t="s">
        <v>6750</v>
      </c>
    </row>
    <row r="945" spans="1:2" x14ac:dyDescent="0.25">
      <c r="A945" s="97" t="s">
        <v>6751</v>
      </c>
      <c r="B945" s="97" t="s">
        <v>6752</v>
      </c>
    </row>
    <row r="946" spans="1:2" x14ac:dyDescent="0.25">
      <c r="A946" s="97" t="s">
        <v>6753</v>
      </c>
      <c r="B946" s="97" t="s">
        <v>6754</v>
      </c>
    </row>
    <row r="947" spans="1:2" x14ac:dyDescent="0.25">
      <c r="A947" s="83" t="s">
        <v>6755</v>
      </c>
      <c r="B947" s="54" t="s">
        <v>6756</v>
      </c>
    </row>
    <row r="948" spans="1:2" x14ac:dyDescent="0.25">
      <c r="A948" s="83" t="s">
        <v>6757</v>
      </c>
      <c r="B948" s="54" t="s">
        <v>6758</v>
      </c>
    </row>
    <row r="949" spans="1:2" x14ac:dyDescent="0.25">
      <c r="A949" s="83" t="s">
        <v>6759</v>
      </c>
      <c r="B949" s="54" t="s">
        <v>6760</v>
      </c>
    </row>
    <row r="950" spans="1:2" x14ac:dyDescent="0.25">
      <c r="A950" s="83" t="s">
        <v>6761</v>
      </c>
      <c r="B950" s="54" t="s">
        <v>6762</v>
      </c>
    </row>
    <row r="951" spans="1:2" x14ac:dyDescent="0.25">
      <c r="A951" s="83" t="s">
        <v>6763</v>
      </c>
      <c r="B951" s="54" t="s">
        <v>6764</v>
      </c>
    </row>
    <row r="952" spans="1:2" x14ac:dyDescent="0.25">
      <c r="A952" s="45" t="s">
        <v>6765</v>
      </c>
      <c r="B952" s="46" t="s">
        <v>6766</v>
      </c>
    </row>
    <row r="953" spans="1:2" x14ac:dyDescent="0.25">
      <c r="A953" s="45" t="s">
        <v>6767</v>
      </c>
      <c r="B953" s="45" t="s">
        <v>6768</v>
      </c>
    </row>
    <row r="954" spans="1:2" x14ac:dyDescent="0.25">
      <c r="A954" s="45" t="s">
        <v>6769</v>
      </c>
      <c r="B954" s="46" t="s">
        <v>6770</v>
      </c>
    </row>
    <row r="955" spans="1:2" x14ac:dyDescent="0.25">
      <c r="A955" s="45" t="s">
        <v>6771</v>
      </c>
      <c r="B955" s="46" t="s">
        <v>6772</v>
      </c>
    </row>
    <row r="956" spans="1:2" x14ac:dyDescent="0.25">
      <c r="A956" s="45" t="s">
        <v>6773</v>
      </c>
      <c r="B956" s="56" t="s">
        <v>6774</v>
      </c>
    </row>
    <row r="957" spans="1:2" x14ac:dyDescent="0.25">
      <c r="A957" s="45" t="s">
        <v>6775</v>
      </c>
      <c r="B957" s="46" t="s">
        <v>6776</v>
      </c>
    </row>
    <row r="958" spans="1:2" x14ac:dyDescent="0.25">
      <c r="A958" s="45" t="s">
        <v>6777</v>
      </c>
      <c r="B958" s="46" t="s">
        <v>6778</v>
      </c>
    </row>
    <row r="959" spans="1:2" x14ac:dyDescent="0.25">
      <c r="A959" s="45" t="s">
        <v>6779</v>
      </c>
      <c r="B959" s="46" t="s">
        <v>6780</v>
      </c>
    </row>
    <row r="960" spans="1:2" x14ac:dyDescent="0.25">
      <c r="A960" s="45" t="s">
        <v>6781</v>
      </c>
      <c r="B960" s="46" t="s">
        <v>6782</v>
      </c>
    </row>
    <row r="961" spans="1:2" x14ac:dyDescent="0.25">
      <c r="A961" s="45" t="s">
        <v>6783</v>
      </c>
      <c r="B961" s="46" t="s">
        <v>6784</v>
      </c>
    </row>
    <row r="962" spans="1:2" x14ac:dyDescent="0.25">
      <c r="A962" s="45" t="s">
        <v>6785</v>
      </c>
      <c r="B962" s="46" t="s">
        <v>6786</v>
      </c>
    </row>
    <row r="963" spans="1:2" x14ac:dyDescent="0.25">
      <c r="A963" s="45" t="s">
        <v>6787</v>
      </c>
      <c r="B963" s="46" t="s">
        <v>6788</v>
      </c>
    </row>
    <row r="964" spans="1:2" x14ac:dyDescent="0.25">
      <c r="A964" s="116" t="s">
        <v>6789</v>
      </c>
      <c r="B964" s="56" t="s">
        <v>6790</v>
      </c>
    </row>
    <row r="965" spans="1:2" x14ac:dyDescent="0.25">
      <c r="A965" s="116" t="s">
        <v>6791</v>
      </c>
      <c r="B965" s="56" t="s">
        <v>6792</v>
      </c>
    </row>
    <row r="966" spans="1:2" x14ac:dyDescent="0.25">
      <c r="A966" s="45" t="s">
        <v>6793</v>
      </c>
      <c r="B966" s="46" t="s">
        <v>6794</v>
      </c>
    </row>
    <row r="967" spans="1:2" x14ac:dyDescent="0.25">
      <c r="A967" s="45" t="s">
        <v>6795</v>
      </c>
      <c r="B967" s="45" t="s">
        <v>6796</v>
      </c>
    </row>
    <row r="968" spans="1:2" x14ac:dyDescent="0.25">
      <c r="A968" s="45" t="s">
        <v>6797</v>
      </c>
      <c r="B968" s="46" t="s">
        <v>6798</v>
      </c>
    </row>
    <row r="969" spans="1:2" x14ac:dyDescent="0.25">
      <c r="A969" s="83" t="s">
        <v>6799</v>
      </c>
      <c r="B969" s="63" t="s">
        <v>6800</v>
      </c>
    </row>
    <row r="970" spans="1:2" x14ac:dyDescent="0.25">
      <c r="A970" s="54" t="s">
        <v>6801</v>
      </c>
      <c r="B970" s="48" t="s">
        <v>6802</v>
      </c>
    </row>
    <row r="971" spans="1:2" x14ac:dyDescent="0.25">
      <c r="A971" s="54" t="s">
        <v>6803</v>
      </c>
      <c r="B971" s="48" t="s">
        <v>6804</v>
      </c>
    </row>
    <row r="972" spans="1:2" x14ac:dyDescent="0.25">
      <c r="A972" s="53" t="s">
        <v>6805</v>
      </c>
      <c r="B972" s="53" t="s">
        <v>6806</v>
      </c>
    </row>
    <row r="973" spans="1:2" x14ac:dyDescent="0.25">
      <c r="A973" s="47" t="s">
        <v>6807</v>
      </c>
      <c r="B973" s="50" t="s">
        <v>6808</v>
      </c>
    </row>
    <row r="974" spans="1:2" x14ac:dyDescent="0.25">
      <c r="A974" s="47" t="s">
        <v>6809</v>
      </c>
      <c r="B974" s="50" t="s">
        <v>6810</v>
      </c>
    </row>
    <row r="975" spans="1:2" x14ac:dyDescent="0.25">
      <c r="A975" s="45" t="s">
        <v>6811</v>
      </c>
      <c r="B975" s="46" t="s">
        <v>6812</v>
      </c>
    </row>
    <row r="976" spans="1:2" x14ac:dyDescent="0.25">
      <c r="A976" s="45" t="s">
        <v>6813</v>
      </c>
      <c r="B976" s="46" t="s">
        <v>6814</v>
      </c>
    </row>
    <row r="977" spans="1:2" x14ac:dyDescent="0.25">
      <c r="A977" s="45" t="s">
        <v>6815</v>
      </c>
      <c r="B977" s="46" t="s">
        <v>6816</v>
      </c>
    </row>
    <row r="978" spans="1:2" x14ac:dyDescent="0.25">
      <c r="A978" s="45" t="s">
        <v>6817</v>
      </c>
      <c r="B978" s="46" t="s">
        <v>6818</v>
      </c>
    </row>
    <row r="979" spans="1:2" x14ac:dyDescent="0.25">
      <c r="A979" s="45" t="s">
        <v>6819</v>
      </c>
      <c r="B979" s="46" t="s">
        <v>6820</v>
      </c>
    </row>
    <row r="980" spans="1:2" x14ac:dyDescent="0.25">
      <c r="A980" s="45" t="s">
        <v>6821</v>
      </c>
      <c r="B980" s="46" t="s">
        <v>6822</v>
      </c>
    </row>
    <row r="981" spans="1:2" x14ac:dyDescent="0.25">
      <c r="A981" s="45" t="s">
        <v>6823</v>
      </c>
      <c r="B981" s="46" t="s">
        <v>6824</v>
      </c>
    </row>
    <row r="982" spans="1:2" x14ac:dyDescent="0.25">
      <c r="A982" s="45" t="s">
        <v>6825</v>
      </c>
      <c r="B982" s="46" t="s">
        <v>6826</v>
      </c>
    </row>
    <row r="983" spans="1:2" x14ac:dyDescent="0.25">
      <c r="A983" s="45" t="s">
        <v>6827</v>
      </c>
      <c r="B983" s="120" t="s">
        <v>6828</v>
      </c>
    </row>
    <row r="984" spans="1:2" x14ac:dyDescent="0.25">
      <c r="A984" s="47" t="s">
        <v>6829</v>
      </c>
      <c r="B984" s="120" t="s">
        <v>6830</v>
      </c>
    </row>
    <row r="985" spans="1:2" x14ac:dyDescent="0.25">
      <c r="A985" s="47" t="s">
        <v>6831</v>
      </c>
      <c r="B985" s="120" t="s">
        <v>6832</v>
      </c>
    </row>
    <row r="986" spans="1:2" x14ac:dyDescent="0.25">
      <c r="A986" s="45" t="s">
        <v>6833</v>
      </c>
      <c r="B986" s="120" t="s">
        <v>6834</v>
      </c>
    </row>
    <row r="987" spans="1:2" x14ac:dyDescent="0.25">
      <c r="A987" s="45" t="s">
        <v>6835</v>
      </c>
      <c r="B987" s="120" t="s">
        <v>6836</v>
      </c>
    </row>
    <row r="988" spans="1:2" x14ac:dyDescent="0.25">
      <c r="A988" s="45" t="s">
        <v>6837</v>
      </c>
      <c r="B988" s="120" t="s">
        <v>6838</v>
      </c>
    </row>
    <row r="989" spans="1:2" x14ac:dyDescent="0.25">
      <c r="A989" s="47" t="s">
        <v>6839</v>
      </c>
      <c r="B989" s="120" t="s">
        <v>6840</v>
      </c>
    </row>
    <row r="990" spans="1:2" x14ac:dyDescent="0.25">
      <c r="A990" s="47" t="s">
        <v>6841</v>
      </c>
      <c r="B990" s="120" t="s">
        <v>6842</v>
      </c>
    </row>
    <row r="991" spans="1:2" x14ac:dyDescent="0.25">
      <c r="A991" s="47" t="s">
        <v>6843</v>
      </c>
      <c r="B991" s="120" t="s">
        <v>6844</v>
      </c>
    </row>
    <row r="992" spans="1:2" x14ac:dyDescent="0.25">
      <c r="A992" s="47" t="s">
        <v>6845</v>
      </c>
      <c r="B992" s="120" t="s">
        <v>6846</v>
      </c>
    </row>
    <row r="993" spans="1:2" x14ac:dyDescent="0.25">
      <c r="A993" s="47" t="s">
        <v>6847</v>
      </c>
      <c r="B993" s="120" t="s">
        <v>6848</v>
      </c>
    </row>
    <row r="994" spans="1:2" x14ac:dyDescent="0.25">
      <c r="A994" s="47" t="s">
        <v>6849</v>
      </c>
      <c r="B994" s="120" t="s">
        <v>6850</v>
      </c>
    </row>
    <row r="995" spans="1:2" x14ac:dyDescent="0.25">
      <c r="A995" s="45" t="s">
        <v>6851</v>
      </c>
      <c r="B995" s="46" t="s">
        <v>6852</v>
      </c>
    </row>
    <row r="996" spans="1:2" x14ac:dyDescent="0.25">
      <c r="A996" s="45" t="s">
        <v>6853</v>
      </c>
      <c r="B996" s="46" t="s">
        <v>6854</v>
      </c>
    </row>
    <row r="997" spans="1:2" x14ac:dyDescent="0.25">
      <c r="A997" s="45" t="s">
        <v>6855</v>
      </c>
      <c r="B997" s="46" t="s">
        <v>6856</v>
      </c>
    </row>
    <row r="998" spans="1:2" x14ac:dyDescent="0.25">
      <c r="A998" s="47" t="s">
        <v>6857</v>
      </c>
      <c r="B998" s="47" t="s">
        <v>6858</v>
      </c>
    </row>
    <row r="999" spans="1:2" x14ac:dyDescent="0.25">
      <c r="A999" s="53" t="s">
        <v>6859</v>
      </c>
      <c r="B999" s="53" t="s">
        <v>6860</v>
      </c>
    </row>
    <row r="1000" spans="1:2" x14ac:dyDescent="0.25">
      <c r="A1000" s="53" t="s">
        <v>6861</v>
      </c>
      <c r="B1000" s="53" t="s">
        <v>6862</v>
      </c>
    </row>
    <row r="1001" spans="1:2" x14ac:dyDescent="0.25">
      <c r="A1001" s="47" t="s">
        <v>6863</v>
      </c>
      <c r="B1001" s="47" t="s">
        <v>6864</v>
      </c>
    </row>
    <row r="1002" spans="1:2" x14ac:dyDescent="0.25">
      <c r="A1002" s="45" t="s">
        <v>6865</v>
      </c>
      <c r="B1002" s="45" t="s">
        <v>6866</v>
      </c>
    </row>
    <row r="1003" spans="1:2" x14ac:dyDescent="0.25">
      <c r="A1003" s="45" t="s">
        <v>6867</v>
      </c>
      <c r="B1003" s="45" t="s">
        <v>6868</v>
      </c>
    </row>
    <row r="1004" spans="1:2" x14ac:dyDescent="0.25">
      <c r="A1004" s="45" t="s">
        <v>6869</v>
      </c>
      <c r="B1004" s="45" t="s">
        <v>6405</v>
      </c>
    </row>
    <row r="1005" spans="1:2" x14ac:dyDescent="0.25">
      <c r="A1005" s="45" t="s">
        <v>6870</v>
      </c>
      <c r="B1005" s="45" t="s">
        <v>6407</v>
      </c>
    </row>
    <row r="1006" spans="1:2" x14ac:dyDescent="0.25">
      <c r="A1006" s="45" t="s">
        <v>6871</v>
      </c>
      <c r="B1006" s="45" t="s">
        <v>6872</v>
      </c>
    </row>
    <row r="1007" spans="1:2" x14ac:dyDescent="0.25">
      <c r="A1007" s="45" t="s">
        <v>6873</v>
      </c>
      <c r="B1007" s="45" t="s">
        <v>6446</v>
      </c>
    </row>
    <row r="1008" spans="1:2" x14ac:dyDescent="0.25">
      <c r="A1008" s="45" t="s">
        <v>6874</v>
      </c>
      <c r="B1008" s="45" t="s">
        <v>6875</v>
      </c>
    </row>
    <row r="1009" spans="1:2" x14ac:dyDescent="0.25">
      <c r="A1009" s="45" t="s">
        <v>6876</v>
      </c>
      <c r="B1009" s="45" t="s">
        <v>6877</v>
      </c>
    </row>
    <row r="1010" spans="1:2" x14ac:dyDescent="0.25">
      <c r="A1010" s="121" t="s">
        <v>6878</v>
      </c>
      <c r="B1010" s="121" t="s">
        <v>6879</v>
      </c>
    </row>
    <row r="1011" spans="1:2" x14ac:dyDescent="0.25">
      <c r="A1011" s="45" t="s">
        <v>6880</v>
      </c>
      <c r="B1011" s="45" t="s">
        <v>6661</v>
      </c>
    </row>
    <row r="1012" spans="1:2" x14ac:dyDescent="0.25">
      <c r="A1012" s="45" t="s">
        <v>6881</v>
      </c>
      <c r="B1012" s="122" t="s">
        <v>6882</v>
      </c>
    </row>
    <row r="1013" spans="1:2" x14ac:dyDescent="0.25">
      <c r="A1013" s="45" t="s">
        <v>6883</v>
      </c>
      <c r="B1013" s="45" t="s">
        <v>6494</v>
      </c>
    </row>
    <row r="1014" spans="1:2" x14ac:dyDescent="0.25">
      <c r="A1014" s="45" t="s">
        <v>6884</v>
      </c>
      <c r="B1014" s="45" t="s">
        <v>6459</v>
      </c>
    </row>
    <row r="1015" spans="1:2" x14ac:dyDescent="0.25">
      <c r="A1015" s="45" t="s">
        <v>6885</v>
      </c>
      <c r="B1015" s="45" t="s">
        <v>6461</v>
      </c>
    </row>
    <row r="1016" spans="1:2" x14ac:dyDescent="0.25">
      <c r="A1016" s="45" t="s">
        <v>6886</v>
      </c>
      <c r="B1016" s="45" t="s">
        <v>6463</v>
      </c>
    </row>
    <row r="1017" spans="1:2" x14ac:dyDescent="0.25">
      <c r="A1017" s="45" t="s">
        <v>6887</v>
      </c>
      <c r="B1017" s="45" t="s">
        <v>6465</v>
      </c>
    </row>
    <row r="1018" spans="1:2" x14ac:dyDescent="0.25">
      <c r="A1018" s="45" t="s">
        <v>6888</v>
      </c>
      <c r="B1018" s="45" t="s">
        <v>6467</v>
      </c>
    </row>
    <row r="1019" spans="1:2" x14ac:dyDescent="0.25">
      <c r="A1019" s="45" t="s">
        <v>6889</v>
      </c>
      <c r="B1019" s="45" t="s">
        <v>6469</v>
      </c>
    </row>
    <row r="1020" spans="1:2" x14ac:dyDescent="0.25">
      <c r="A1020" s="45" t="s">
        <v>6890</v>
      </c>
      <c r="B1020" s="45" t="s">
        <v>6471</v>
      </c>
    </row>
    <row r="1021" spans="1:2" x14ac:dyDescent="0.25">
      <c r="A1021" s="45" t="s">
        <v>6891</v>
      </c>
      <c r="B1021" s="45" t="s">
        <v>6473</v>
      </c>
    </row>
    <row r="1022" spans="1:2" x14ac:dyDescent="0.25">
      <c r="A1022" s="45" t="s">
        <v>6892</v>
      </c>
      <c r="B1022" s="45" t="s">
        <v>6475</v>
      </c>
    </row>
    <row r="1023" spans="1:2" x14ac:dyDescent="0.25">
      <c r="A1023" s="45" t="s">
        <v>6893</v>
      </c>
      <c r="B1023" s="45" t="s">
        <v>6477</v>
      </c>
    </row>
    <row r="1024" spans="1:2" x14ac:dyDescent="0.25">
      <c r="A1024" s="45" t="s">
        <v>6894</v>
      </c>
      <c r="B1024" s="45" t="s">
        <v>6479</v>
      </c>
    </row>
    <row r="1025" spans="1:2" x14ac:dyDescent="0.25">
      <c r="A1025" s="45" t="s">
        <v>6895</v>
      </c>
      <c r="B1025" s="45" t="s">
        <v>6481</v>
      </c>
    </row>
    <row r="1026" spans="1:2" x14ac:dyDescent="0.25">
      <c r="A1026" s="45" t="s">
        <v>6896</v>
      </c>
      <c r="B1026" s="45" t="s">
        <v>6483</v>
      </c>
    </row>
    <row r="1027" spans="1:2" x14ac:dyDescent="0.25">
      <c r="A1027" s="45" t="s">
        <v>6897</v>
      </c>
      <c r="B1027" s="45" t="s">
        <v>6486</v>
      </c>
    </row>
    <row r="1028" spans="1:2" x14ac:dyDescent="0.25">
      <c r="A1028" s="45" t="s">
        <v>6898</v>
      </c>
      <c r="B1028" s="45" t="s">
        <v>6488</v>
      </c>
    </row>
    <row r="1029" spans="1:2" x14ac:dyDescent="0.25">
      <c r="A1029" s="45" t="s">
        <v>6899</v>
      </c>
      <c r="B1029" s="45" t="s">
        <v>6490</v>
      </c>
    </row>
    <row r="1030" spans="1:2" x14ac:dyDescent="0.25">
      <c r="A1030" s="45" t="s">
        <v>6900</v>
      </c>
      <c r="B1030" s="122" t="s">
        <v>6882</v>
      </c>
    </row>
    <row r="1031" spans="1:2" x14ac:dyDescent="0.25">
      <c r="A1031" s="113" t="s">
        <v>6901</v>
      </c>
      <c r="B1031" s="114" t="s">
        <v>6902</v>
      </c>
    </row>
    <row r="1032" spans="1:2" x14ac:dyDescent="0.25">
      <c r="A1032" s="113" t="s">
        <v>6903</v>
      </c>
      <c r="B1032" s="114" t="s">
        <v>6904</v>
      </c>
    </row>
    <row r="1033" spans="1:2" x14ac:dyDescent="0.25">
      <c r="A1033" s="113" t="s">
        <v>6905</v>
      </c>
      <c r="B1033" s="114" t="s">
        <v>6906</v>
      </c>
    </row>
    <row r="1034" spans="1:2" x14ac:dyDescent="0.25">
      <c r="A1034" s="45" t="s">
        <v>6907</v>
      </c>
      <c r="B1034" s="45" t="s">
        <v>6908</v>
      </c>
    </row>
    <row r="1035" spans="1:2" x14ac:dyDescent="0.25">
      <c r="A1035" s="45" t="s">
        <v>6909</v>
      </c>
      <c r="B1035" s="45" t="s">
        <v>6910</v>
      </c>
    </row>
    <row r="1036" spans="1:2" x14ac:dyDescent="0.25">
      <c r="A1036" s="45" t="s">
        <v>6911</v>
      </c>
      <c r="B1036" s="45" t="s">
        <v>6912</v>
      </c>
    </row>
    <row r="1037" spans="1:2" x14ac:dyDescent="0.25">
      <c r="A1037" s="45" t="s">
        <v>6913</v>
      </c>
      <c r="B1037" s="45" t="s">
        <v>6914</v>
      </c>
    </row>
    <row r="1038" spans="1:2" x14ac:dyDescent="0.25">
      <c r="A1038" s="47" t="s">
        <v>6915</v>
      </c>
      <c r="B1038" s="47" t="s">
        <v>6916</v>
      </c>
    </row>
    <row r="1039" spans="1:2" x14ac:dyDescent="0.25">
      <c r="A1039" s="47" t="s">
        <v>6917</v>
      </c>
      <c r="B1039" s="47" t="s">
        <v>6918</v>
      </c>
    </row>
    <row r="1040" spans="1:2" x14ac:dyDescent="0.25">
      <c r="A1040" s="47" t="s">
        <v>973</v>
      </c>
      <c r="B1040" s="47" t="s">
        <v>6919</v>
      </c>
    </row>
    <row r="1041" spans="1:2" x14ac:dyDescent="0.25">
      <c r="A1041" s="53" t="s">
        <v>6920</v>
      </c>
      <c r="B1041" s="53" t="s">
        <v>6921</v>
      </c>
    </row>
    <row r="1042" spans="1:2" x14ac:dyDescent="0.25">
      <c r="A1042" s="47" t="s">
        <v>6922</v>
      </c>
      <c r="B1042" s="47" t="s">
        <v>6923</v>
      </c>
    </row>
    <row r="1043" spans="1:2" x14ac:dyDescent="0.25">
      <c r="A1043" s="47" t="s">
        <v>6924</v>
      </c>
      <c r="B1043" s="47" t="s">
        <v>6925</v>
      </c>
    </row>
    <row r="1044" spans="1:2" x14ac:dyDescent="0.25">
      <c r="A1044" s="45" t="s">
        <v>6926</v>
      </c>
      <c r="B1044" s="45" t="s">
        <v>6927</v>
      </c>
    </row>
    <row r="1045" spans="1:2" x14ac:dyDescent="0.25">
      <c r="A1045" s="57" t="s">
        <v>6928</v>
      </c>
      <c r="B1045" s="57" t="s">
        <v>6153</v>
      </c>
    </row>
    <row r="1046" spans="1:2" x14ac:dyDescent="0.25">
      <c r="A1046" s="57" t="s">
        <v>6929</v>
      </c>
      <c r="B1046" s="45" t="s">
        <v>6930</v>
      </c>
    </row>
    <row r="1047" spans="1:2" x14ac:dyDescent="0.25">
      <c r="A1047" s="57" t="s">
        <v>6931</v>
      </c>
      <c r="B1047" s="45" t="s">
        <v>5430</v>
      </c>
    </row>
    <row r="1048" spans="1:2" x14ac:dyDescent="0.25">
      <c r="A1048" s="57" t="s">
        <v>6932</v>
      </c>
      <c r="B1048" s="45" t="s">
        <v>6933</v>
      </c>
    </row>
    <row r="1049" spans="1:2" x14ac:dyDescent="0.25">
      <c r="A1049" s="57" t="s">
        <v>6934</v>
      </c>
      <c r="B1049" s="45" t="s">
        <v>6935</v>
      </c>
    </row>
    <row r="1050" spans="1:2" x14ac:dyDescent="0.25">
      <c r="A1050" s="57" t="s">
        <v>6936</v>
      </c>
      <c r="B1050" s="45" t="s">
        <v>6937</v>
      </c>
    </row>
    <row r="1051" spans="1:2" x14ac:dyDescent="0.25">
      <c r="A1051" s="57" t="s">
        <v>6938</v>
      </c>
      <c r="B1051" s="46" t="s">
        <v>6939</v>
      </c>
    </row>
    <row r="1052" spans="1:2" x14ac:dyDescent="0.25">
      <c r="A1052" s="57" t="s">
        <v>6940</v>
      </c>
      <c r="B1052" s="45" t="s">
        <v>6724</v>
      </c>
    </row>
    <row r="1053" spans="1:2" x14ac:dyDescent="0.25">
      <c r="A1053" s="57" t="s">
        <v>4863</v>
      </c>
      <c r="B1053" s="45" t="s">
        <v>6941</v>
      </c>
    </row>
    <row r="1054" spans="1:2" x14ac:dyDescent="0.25">
      <c r="A1054" s="57" t="s">
        <v>6942</v>
      </c>
      <c r="B1054" s="45" t="s">
        <v>6943</v>
      </c>
    </row>
    <row r="1055" spans="1:2" x14ac:dyDescent="0.25">
      <c r="A1055" s="57" t="s">
        <v>6944</v>
      </c>
      <c r="B1055" s="45" t="s">
        <v>6945</v>
      </c>
    </row>
    <row r="1056" spans="1:2" x14ac:dyDescent="0.25">
      <c r="A1056" s="57" t="s">
        <v>6946</v>
      </c>
      <c r="B1056" s="122" t="s">
        <v>6947</v>
      </c>
    </row>
    <row r="1057" spans="1:2" x14ac:dyDescent="0.25">
      <c r="A1057" s="123" t="s">
        <v>6948</v>
      </c>
      <c r="B1057" s="123" t="s">
        <v>6949</v>
      </c>
    </row>
    <row r="1058" spans="1:2" x14ac:dyDescent="0.25">
      <c r="A1058" s="123" t="s">
        <v>6950</v>
      </c>
      <c r="B1058" s="124" t="s">
        <v>6951</v>
      </c>
    </row>
    <row r="1059" spans="1:2" x14ac:dyDescent="0.25">
      <c r="A1059" s="123" t="s">
        <v>6952</v>
      </c>
      <c r="B1059" s="124" t="s">
        <v>6953</v>
      </c>
    </row>
    <row r="1060" spans="1:2" x14ac:dyDescent="0.25">
      <c r="A1060" s="123" t="s">
        <v>6954</v>
      </c>
      <c r="B1060" s="124" t="s">
        <v>6955</v>
      </c>
    </row>
    <row r="1061" spans="1:2" x14ac:dyDescent="0.25">
      <c r="A1061" s="123" t="s">
        <v>6956</v>
      </c>
      <c r="B1061" s="124" t="s">
        <v>6957</v>
      </c>
    </row>
    <row r="1062" spans="1:2" x14ac:dyDescent="0.25">
      <c r="A1062" s="123" t="s">
        <v>6958</v>
      </c>
      <c r="B1062" s="123" t="s">
        <v>6959</v>
      </c>
    </row>
    <row r="1063" spans="1:2" x14ac:dyDescent="0.25">
      <c r="A1063" s="123" t="s">
        <v>6960</v>
      </c>
      <c r="B1063" s="123" t="s">
        <v>6961</v>
      </c>
    </row>
    <row r="1064" spans="1:2" x14ac:dyDescent="0.25">
      <c r="A1064" s="123" t="s">
        <v>6962</v>
      </c>
      <c r="B1064" s="123" t="s">
        <v>6780</v>
      </c>
    </row>
    <row r="1065" spans="1:2" x14ac:dyDescent="0.25">
      <c r="A1065" s="123" t="s">
        <v>6963</v>
      </c>
      <c r="B1065" s="123" t="s">
        <v>6782</v>
      </c>
    </row>
    <row r="1066" spans="1:2" x14ac:dyDescent="0.25">
      <c r="A1066" s="123" t="s">
        <v>6964</v>
      </c>
      <c r="B1066" s="123" t="s">
        <v>6965</v>
      </c>
    </row>
    <row r="1067" spans="1:2" x14ac:dyDescent="0.25">
      <c r="A1067" s="57" t="s">
        <v>4864</v>
      </c>
      <c r="B1067" s="45" t="s">
        <v>6966</v>
      </c>
    </row>
    <row r="1068" spans="1:2" x14ac:dyDescent="0.25">
      <c r="A1068" s="57" t="s">
        <v>460</v>
      </c>
      <c r="B1068" s="45" t="s">
        <v>6766</v>
      </c>
    </row>
    <row r="1069" spans="1:2" x14ac:dyDescent="0.25">
      <c r="A1069" s="57" t="s">
        <v>590</v>
      </c>
      <c r="B1069" s="45" t="s">
        <v>6768</v>
      </c>
    </row>
    <row r="1070" spans="1:2" x14ac:dyDescent="0.25">
      <c r="A1070" s="57" t="s">
        <v>4838</v>
      </c>
      <c r="B1070" s="45" t="s">
        <v>6770</v>
      </c>
    </row>
    <row r="1071" spans="1:2" x14ac:dyDescent="0.25">
      <c r="A1071" s="57" t="s">
        <v>4817</v>
      </c>
      <c r="B1071" s="45" t="s">
        <v>6772</v>
      </c>
    </row>
    <row r="1072" spans="1:2" x14ac:dyDescent="0.25">
      <c r="A1072" s="100" t="s">
        <v>1277</v>
      </c>
      <c r="B1072" s="47" t="s">
        <v>6967</v>
      </c>
    </row>
    <row r="1073" spans="1:2" x14ac:dyDescent="0.25">
      <c r="A1073" s="100" t="s">
        <v>1280</v>
      </c>
      <c r="B1073" s="47" t="s">
        <v>6968</v>
      </c>
    </row>
    <row r="1074" spans="1:2" x14ac:dyDescent="0.25">
      <c r="A1074" s="100" t="s">
        <v>1281</v>
      </c>
      <c r="B1074" s="47" t="s">
        <v>6969</v>
      </c>
    </row>
    <row r="1075" spans="1:2" x14ac:dyDescent="0.25">
      <c r="A1075" s="100" t="s">
        <v>4889</v>
      </c>
      <c r="B1075" s="47" t="s">
        <v>6970</v>
      </c>
    </row>
    <row r="1076" spans="1:2" x14ac:dyDescent="0.25">
      <c r="A1076" s="100" t="s">
        <v>4886</v>
      </c>
      <c r="B1076" s="47" t="s">
        <v>6971</v>
      </c>
    </row>
    <row r="1077" spans="1:2" x14ac:dyDescent="0.25">
      <c r="A1077" s="100" t="s">
        <v>6972</v>
      </c>
      <c r="B1077" s="45" t="s">
        <v>6973</v>
      </c>
    </row>
    <row r="1078" spans="1:2" x14ac:dyDescent="0.25">
      <c r="A1078" s="57" t="s">
        <v>1562</v>
      </c>
      <c r="B1078" s="45" t="s">
        <v>6774</v>
      </c>
    </row>
    <row r="1079" spans="1:2" x14ac:dyDescent="0.25">
      <c r="A1079" s="100" t="s">
        <v>6974</v>
      </c>
      <c r="B1079" s="47" t="s">
        <v>6975</v>
      </c>
    </row>
    <row r="1080" spans="1:2" x14ac:dyDescent="0.25">
      <c r="A1080" s="100" t="s">
        <v>6976</v>
      </c>
      <c r="B1080" s="47" t="s">
        <v>6977</v>
      </c>
    </row>
    <row r="1081" spans="1:2" x14ac:dyDescent="0.25">
      <c r="A1081" s="100" t="s">
        <v>6978</v>
      </c>
      <c r="B1081" s="47" t="s">
        <v>6979</v>
      </c>
    </row>
    <row r="1082" spans="1:2" x14ac:dyDescent="0.25">
      <c r="A1082" s="57" t="s">
        <v>6980</v>
      </c>
      <c r="B1082" s="45" t="s">
        <v>6981</v>
      </c>
    </row>
    <row r="1083" spans="1:2" x14ac:dyDescent="0.25">
      <c r="A1083" s="57" t="s">
        <v>6982</v>
      </c>
      <c r="B1083" s="45" t="s">
        <v>6983</v>
      </c>
    </row>
    <row r="1084" spans="1:2" x14ac:dyDescent="0.25">
      <c r="A1084" s="57" t="s">
        <v>6984</v>
      </c>
      <c r="B1084" s="45" t="s">
        <v>6776</v>
      </c>
    </row>
    <row r="1085" spans="1:2" x14ac:dyDescent="0.25">
      <c r="A1085" s="57" t="s">
        <v>6985</v>
      </c>
      <c r="B1085" s="57" t="s">
        <v>6778</v>
      </c>
    </row>
    <row r="1086" spans="1:2" x14ac:dyDescent="0.25">
      <c r="A1086" s="45" t="s">
        <v>6986</v>
      </c>
      <c r="B1086" s="45" t="s">
        <v>6987</v>
      </c>
    </row>
    <row r="1087" spans="1:2" x14ac:dyDescent="0.25">
      <c r="A1087" s="45" t="s">
        <v>4861</v>
      </c>
      <c r="B1087" s="45" t="s">
        <v>6988</v>
      </c>
    </row>
    <row r="1088" spans="1:2" x14ac:dyDescent="0.25">
      <c r="A1088" s="45" t="s">
        <v>866</v>
      </c>
      <c r="B1088" s="45" t="s">
        <v>6780</v>
      </c>
    </row>
    <row r="1089" spans="1:2" x14ac:dyDescent="0.25">
      <c r="A1089" s="45" t="s">
        <v>867</v>
      </c>
      <c r="B1089" s="45" t="s">
        <v>6782</v>
      </c>
    </row>
    <row r="1090" spans="1:2" x14ac:dyDescent="0.25">
      <c r="A1090" s="45" t="s">
        <v>1270</v>
      </c>
      <c r="B1090" s="45" t="s">
        <v>6786</v>
      </c>
    </row>
    <row r="1091" spans="1:2" x14ac:dyDescent="0.25">
      <c r="A1091" s="45" t="s">
        <v>868</v>
      </c>
      <c r="B1091" s="45" t="s">
        <v>6788</v>
      </c>
    </row>
    <row r="1092" spans="1:2" x14ac:dyDescent="0.25">
      <c r="A1092" s="45" t="s">
        <v>1302</v>
      </c>
      <c r="B1092" s="45" t="s">
        <v>6790</v>
      </c>
    </row>
    <row r="1093" spans="1:2" x14ac:dyDescent="0.25">
      <c r="A1093" s="45" t="s">
        <v>1301</v>
      </c>
      <c r="B1093" s="45" t="s">
        <v>6792</v>
      </c>
    </row>
    <row r="1094" spans="1:2" x14ac:dyDescent="0.25">
      <c r="A1094" s="45" t="s">
        <v>283</v>
      </c>
      <c r="B1094" s="45" t="s">
        <v>6796</v>
      </c>
    </row>
    <row r="1095" spans="1:2" x14ac:dyDescent="0.25">
      <c r="A1095" s="45" t="s">
        <v>6989</v>
      </c>
      <c r="B1095" s="45" t="s">
        <v>6990</v>
      </c>
    </row>
    <row r="1096" spans="1:2" x14ac:dyDescent="0.25">
      <c r="A1096" s="57" t="s">
        <v>6991</v>
      </c>
      <c r="B1096" s="57" t="s">
        <v>6992</v>
      </c>
    </row>
    <row r="1097" spans="1:2" x14ac:dyDescent="0.25">
      <c r="A1097" s="57" t="s">
        <v>6993</v>
      </c>
      <c r="B1097" s="45" t="s">
        <v>6798</v>
      </c>
    </row>
    <row r="1098" spans="1:2" x14ac:dyDescent="0.25">
      <c r="A1098" s="57" t="s">
        <v>6994</v>
      </c>
      <c r="B1098" s="45" t="s">
        <v>6995</v>
      </c>
    </row>
    <row r="1099" spans="1:2" x14ac:dyDescent="0.25">
      <c r="A1099" s="57" t="s">
        <v>4867</v>
      </c>
      <c r="B1099" s="45" t="s">
        <v>6996</v>
      </c>
    </row>
    <row r="1100" spans="1:2" x14ac:dyDescent="0.25">
      <c r="A1100" s="59" t="s">
        <v>869</v>
      </c>
      <c r="B1100" s="45" t="s">
        <v>6800</v>
      </c>
    </row>
    <row r="1101" spans="1:2" x14ac:dyDescent="0.25">
      <c r="A1101" s="59" t="s">
        <v>1055</v>
      </c>
      <c r="B1101" s="45" t="s">
        <v>6802</v>
      </c>
    </row>
    <row r="1102" spans="1:2" x14ac:dyDescent="0.25">
      <c r="A1102" s="59" t="s">
        <v>1049</v>
      </c>
      <c r="B1102" s="45" t="s">
        <v>6804</v>
      </c>
    </row>
    <row r="1103" spans="1:2" x14ac:dyDescent="0.25">
      <c r="A1103" s="57" t="s">
        <v>870</v>
      </c>
      <c r="B1103" s="45" t="s">
        <v>6997</v>
      </c>
    </row>
    <row r="1104" spans="1:2" x14ac:dyDescent="0.25">
      <c r="A1104" s="57" t="s">
        <v>6998</v>
      </c>
      <c r="B1104" s="45" t="s">
        <v>6999</v>
      </c>
    </row>
    <row r="1105" spans="1:2" x14ac:dyDescent="0.25">
      <c r="A1105" s="57" t="s">
        <v>7000</v>
      </c>
      <c r="B1105" s="45" t="s">
        <v>7001</v>
      </c>
    </row>
    <row r="1106" spans="1:2" x14ac:dyDescent="0.25">
      <c r="A1106" s="57" t="s">
        <v>7002</v>
      </c>
      <c r="B1106" s="45" t="s">
        <v>7003</v>
      </c>
    </row>
    <row r="1107" spans="1:2" x14ac:dyDescent="0.25">
      <c r="A1107" s="57" t="s">
        <v>7004</v>
      </c>
      <c r="B1107" s="45" t="s">
        <v>6810</v>
      </c>
    </row>
    <row r="1108" spans="1:2" x14ac:dyDescent="0.25">
      <c r="A1108" s="57" t="s">
        <v>7005</v>
      </c>
      <c r="B1108" s="57" t="s">
        <v>7006</v>
      </c>
    </row>
    <row r="1109" spans="1:2" x14ac:dyDescent="0.25">
      <c r="A1109" s="45" t="s">
        <v>4865</v>
      </c>
      <c r="B1109" s="45" t="s">
        <v>7007</v>
      </c>
    </row>
    <row r="1110" spans="1:2" x14ac:dyDescent="0.25">
      <c r="A1110" s="45" t="s">
        <v>4823</v>
      </c>
      <c r="B1110" s="45" t="s">
        <v>7008</v>
      </c>
    </row>
    <row r="1111" spans="1:2" x14ac:dyDescent="0.25">
      <c r="A1111" s="45" t="s">
        <v>7009</v>
      </c>
      <c r="B1111" s="45" t="s">
        <v>7010</v>
      </c>
    </row>
    <row r="1112" spans="1:2" x14ac:dyDescent="0.25">
      <c r="A1112" s="45" t="s">
        <v>4819</v>
      </c>
      <c r="B1112" s="45" t="s">
        <v>7011</v>
      </c>
    </row>
    <row r="1113" spans="1:2" x14ac:dyDescent="0.25">
      <c r="A1113" s="45" t="s">
        <v>4820</v>
      </c>
      <c r="B1113" s="45" t="s">
        <v>7012</v>
      </c>
    </row>
    <row r="1114" spans="1:2" x14ac:dyDescent="0.25">
      <c r="A1114" s="45" t="s">
        <v>7013</v>
      </c>
      <c r="B1114" s="45" t="s">
        <v>7014</v>
      </c>
    </row>
    <row r="1115" spans="1:2" x14ac:dyDescent="0.25">
      <c r="A1115" s="45" t="s">
        <v>4821</v>
      </c>
      <c r="B1115" s="45" t="s">
        <v>7015</v>
      </c>
    </row>
    <row r="1116" spans="1:2" x14ac:dyDescent="0.25">
      <c r="A1116" s="45" t="s">
        <v>7016</v>
      </c>
      <c r="B1116" s="45" t="s">
        <v>7017</v>
      </c>
    </row>
    <row r="1117" spans="1:2" x14ac:dyDescent="0.25">
      <c r="A1117" s="45" t="s">
        <v>7018</v>
      </c>
      <c r="B1117" s="45" t="s">
        <v>7019</v>
      </c>
    </row>
    <row r="1118" spans="1:2" x14ac:dyDescent="0.25">
      <c r="A1118" s="45" t="s">
        <v>4822</v>
      </c>
      <c r="B1118" s="45" t="s">
        <v>7020</v>
      </c>
    </row>
    <row r="1119" spans="1:2" x14ac:dyDescent="0.25">
      <c r="A1119" s="45" t="s">
        <v>7021</v>
      </c>
      <c r="B1119" s="45" t="s">
        <v>7022</v>
      </c>
    </row>
    <row r="1120" spans="1:2" x14ac:dyDescent="0.25">
      <c r="A1120" s="45" t="s">
        <v>7023</v>
      </c>
      <c r="B1120" s="45" t="s">
        <v>7024</v>
      </c>
    </row>
    <row r="1121" spans="1:2" x14ac:dyDescent="0.25">
      <c r="A1121" s="45" t="s">
        <v>7025</v>
      </c>
      <c r="B1121" s="45" t="s">
        <v>7026</v>
      </c>
    </row>
    <row r="1122" spans="1:2" x14ac:dyDescent="0.25">
      <c r="A1122" s="45" t="s">
        <v>7027</v>
      </c>
      <c r="B1122" s="45" t="s">
        <v>7028</v>
      </c>
    </row>
    <row r="1123" spans="1:2" x14ac:dyDescent="0.25">
      <c r="A1123" s="45" t="s">
        <v>7029</v>
      </c>
      <c r="B1123" s="45" t="s">
        <v>7030</v>
      </c>
    </row>
    <row r="1124" spans="1:2" x14ac:dyDescent="0.25">
      <c r="A1124" s="45" t="s">
        <v>7031</v>
      </c>
      <c r="B1124" s="45" t="s">
        <v>7032</v>
      </c>
    </row>
    <row r="1125" spans="1:2" x14ac:dyDescent="0.25">
      <c r="A1125" s="45" t="s">
        <v>7033</v>
      </c>
      <c r="B1125" s="45" t="s">
        <v>7034</v>
      </c>
    </row>
    <row r="1126" spans="1:2" x14ac:dyDescent="0.25">
      <c r="A1126" s="45" t="s">
        <v>7035</v>
      </c>
      <c r="B1126" s="45" t="s">
        <v>7036</v>
      </c>
    </row>
    <row r="1127" spans="1:2" x14ac:dyDescent="0.25">
      <c r="A1127" s="45" t="s">
        <v>7037</v>
      </c>
      <c r="B1127" s="45" t="s">
        <v>7038</v>
      </c>
    </row>
    <row r="1128" spans="1:2" x14ac:dyDescent="0.25">
      <c r="A1128" s="45" t="s">
        <v>7039</v>
      </c>
      <c r="B1128" s="45" t="s">
        <v>7040</v>
      </c>
    </row>
    <row r="1129" spans="1:2" x14ac:dyDescent="0.25">
      <c r="A1129" s="45" t="s">
        <v>4866</v>
      </c>
      <c r="B1129" s="45" t="s">
        <v>7041</v>
      </c>
    </row>
    <row r="1130" spans="1:2" x14ac:dyDescent="0.25">
      <c r="A1130" s="45" t="s">
        <v>7042</v>
      </c>
      <c r="B1130" s="45" t="s">
        <v>7043</v>
      </c>
    </row>
    <row r="1131" spans="1:2" x14ac:dyDescent="0.25">
      <c r="A1131" s="45" t="s">
        <v>4816</v>
      </c>
      <c r="B1131" s="45" t="s">
        <v>7044</v>
      </c>
    </row>
    <row r="1132" spans="1:2" x14ac:dyDescent="0.25">
      <c r="A1132" s="45" t="s">
        <v>7045</v>
      </c>
      <c r="B1132" s="45" t="s">
        <v>7046</v>
      </c>
    </row>
    <row r="1133" spans="1:2" x14ac:dyDescent="0.25">
      <c r="A1133" s="45" t="s">
        <v>4818</v>
      </c>
      <c r="B1133" s="45" t="s">
        <v>7047</v>
      </c>
    </row>
    <row r="1134" spans="1:2" x14ac:dyDescent="0.25">
      <c r="A1134" s="45" t="s">
        <v>7048</v>
      </c>
      <c r="B1134" s="45" t="s">
        <v>7049</v>
      </c>
    </row>
    <row r="1135" spans="1:2" x14ac:dyDescent="0.25">
      <c r="A1135" s="125" t="s">
        <v>4847</v>
      </c>
      <c r="B1135" s="45" t="s">
        <v>7050</v>
      </c>
    </row>
    <row r="1136" spans="1:2" x14ac:dyDescent="0.25">
      <c r="A1136" s="125" t="s">
        <v>7051</v>
      </c>
      <c r="B1136" s="45" t="s">
        <v>7052</v>
      </c>
    </row>
    <row r="1137" spans="1:2" x14ac:dyDescent="0.25">
      <c r="A1137" s="125" t="s">
        <v>4856</v>
      </c>
      <c r="B1137" s="45" t="s">
        <v>7053</v>
      </c>
    </row>
    <row r="1138" spans="1:2" x14ac:dyDescent="0.25">
      <c r="A1138" s="125" t="s">
        <v>4833</v>
      </c>
      <c r="B1138" s="45" t="s">
        <v>7041</v>
      </c>
    </row>
    <row r="1139" spans="1:2" x14ac:dyDescent="0.25">
      <c r="A1139" s="125" t="s">
        <v>7054</v>
      </c>
      <c r="B1139" s="45" t="s">
        <v>7055</v>
      </c>
    </row>
    <row r="1140" spans="1:2" x14ac:dyDescent="0.25">
      <c r="A1140" s="45" t="s">
        <v>4874</v>
      </c>
      <c r="B1140" s="45" t="s">
        <v>7056</v>
      </c>
    </row>
    <row r="1141" spans="1:2" x14ac:dyDescent="0.25">
      <c r="A1141" s="125" t="s">
        <v>7057</v>
      </c>
      <c r="B1141" s="45" t="s">
        <v>7058</v>
      </c>
    </row>
    <row r="1142" spans="1:2" x14ac:dyDescent="0.25">
      <c r="A1142" s="125" t="s">
        <v>4879</v>
      </c>
      <c r="B1142" s="45" t="s">
        <v>7059</v>
      </c>
    </row>
    <row r="1143" spans="1:2" x14ac:dyDescent="0.25">
      <c r="A1143" s="125" t="s">
        <v>7060</v>
      </c>
      <c r="B1143" s="45" t="s">
        <v>7061</v>
      </c>
    </row>
    <row r="1144" spans="1:2" x14ac:dyDescent="0.25">
      <c r="A1144" s="125" t="s">
        <v>7062</v>
      </c>
      <c r="B1144" s="45" t="s">
        <v>7063</v>
      </c>
    </row>
    <row r="1145" spans="1:2" x14ac:dyDescent="0.25">
      <c r="A1145" s="125" t="s">
        <v>7064</v>
      </c>
      <c r="B1145" s="45" t="s">
        <v>7065</v>
      </c>
    </row>
    <row r="1146" spans="1:2" x14ac:dyDescent="0.25">
      <c r="A1146" s="45" t="s">
        <v>4872</v>
      </c>
      <c r="B1146" s="45" t="s">
        <v>7066</v>
      </c>
    </row>
    <row r="1147" spans="1:2" x14ac:dyDescent="0.25">
      <c r="A1147" s="45" t="s">
        <v>4894</v>
      </c>
      <c r="B1147" s="45" t="s">
        <v>7067</v>
      </c>
    </row>
    <row r="1148" spans="1:2" x14ac:dyDescent="0.25">
      <c r="A1148" s="45" t="s">
        <v>7068</v>
      </c>
      <c r="B1148" s="45" t="s">
        <v>7069</v>
      </c>
    </row>
    <row r="1149" spans="1:2" x14ac:dyDescent="0.25">
      <c r="A1149" s="45" t="s">
        <v>4893</v>
      </c>
      <c r="B1149" s="45" t="s">
        <v>7070</v>
      </c>
    </row>
    <row r="1150" spans="1:2" x14ac:dyDescent="0.25">
      <c r="A1150" s="45" t="s">
        <v>7071</v>
      </c>
      <c r="B1150" s="45" t="s">
        <v>7072</v>
      </c>
    </row>
    <row r="1151" spans="1:2" x14ac:dyDescent="0.25">
      <c r="A1151" s="45" t="s">
        <v>7073</v>
      </c>
      <c r="B1151" s="45" t="s">
        <v>7074</v>
      </c>
    </row>
    <row r="1152" spans="1:2" x14ac:dyDescent="0.25">
      <c r="A1152" s="45" t="s">
        <v>4871</v>
      </c>
      <c r="B1152" s="45" t="s">
        <v>3845</v>
      </c>
    </row>
    <row r="1153" spans="1:2" x14ac:dyDescent="0.25">
      <c r="A1153" s="45" t="s">
        <v>4839</v>
      </c>
      <c r="B1153" s="45" t="s">
        <v>7075</v>
      </c>
    </row>
    <row r="1154" spans="1:2" x14ac:dyDescent="0.25">
      <c r="A1154" s="45" t="s">
        <v>4840</v>
      </c>
      <c r="B1154" s="45" t="s">
        <v>6836</v>
      </c>
    </row>
    <row r="1155" spans="1:2" x14ac:dyDescent="0.25">
      <c r="A1155" s="45" t="s">
        <v>7076</v>
      </c>
      <c r="B1155" s="45" t="s">
        <v>7077</v>
      </c>
    </row>
    <row r="1156" spans="1:2" x14ac:dyDescent="0.25">
      <c r="A1156" s="45" t="s">
        <v>7078</v>
      </c>
      <c r="B1156" s="45" t="s">
        <v>7079</v>
      </c>
    </row>
    <row r="1157" spans="1:2" x14ac:dyDescent="0.25">
      <c r="A1157" s="45" t="s">
        <v>7080</v>
      </c>
      <c r="B1157" s="45" t="s">
        <v>7081</v>
      </c>
    </row>
    <row r="1158" spans="1:2" x14ac:dyDescent="0.25">
      <c r="A1158" s="45" t="s">
        <v>7082</v>
      </c>
      <c r="B1158" s="45" t="s">
        <v>7083</v>
      </c>
    </row>
    <row r="1159" spans="1:2" x14ac:dyDescent="0.25">
      <c r="A1159" s="45" t="s">
        <v>4827</v>
      </c>
      <c r="B1159" s="45" t="s">
        <v>7084</v>
      </c>
    </row>
    <row r="1160" spans="1:2" x14ac:dyDescent="0.25">
      <c r="A1160" s="45" t="s">
        <v>4852</v>
      </c>
      <c r="B1160" s="45" t="s">
        <v>7085</v>
      </c>
    </row>
    <row r="1161" spans="1:2" x14ac:dyDescent="0.25">
      <c r="A1161" s="45" t="s">
        <v>7086</v>
      </c>
      <c r="B1161" s="45" t="s">
        <v>7087</v>
      </c>
    </row>
    <row r="1162" spans="1:2" x14ac:dyDescent="0.25">
      <c r="A1162" s="45" t="s">
        <v>7088</v>
      </c>
      <c r="B1162" s="45" t="s">
        <v>7089</v>
      </c>
    </row>
    <row r="1163" spans="1:2" x14ac:dyDescent="0.25">
      <c r="A1163" s="45" t="s">
        <v>7090</v>
      </c>
      <c r="B1163" s="45" t="s">
        <v>7091</v>
      </c>
    </row>
    <row r="1164" spans="1:2" x14ac:dyDescent="0.25">
      <c r="A1164" s="45" t="s">
        <v>4813</v>
      </c>
      <c r="B1164" s="45" t="s">
        <v>7092</v>
      </c>
    </row>
    <row r="1165" spans="1:2" x14ac:dyDescent="0.25">
      <c r="A1165" s="45" t="s">
        <v>7093</v>
      </c>
      <c r="B1165" s="45" t="s">
        <v>7094</v>
      </c>
    </row>
    <row r="1166" spans="1:2" x14ac:dyDescent="0.25">
      <c r="A1166" s="45" t="s">
        <v>4875</v>
      </c>
      <c r="B1166" s="45" t="s">
        <v>7095</v>
      </c>
    </row>
    <row r="1167" spans="1:2" x14ac:dyDescent="0.25">
      <c r="A1167" s="126" t="s">
        <v>4824</v>
      </c>
      <c r="B1167" s="126" t="s">
        <v>7096</v>
      </c>
    </row>
    <row r="1168" spans="1:2" x14ac:dyDescent="0.25">
      <c r="A1168" s="126" t="s">
        <v>4887</v>
      </c>
      <c r="B1168" s="126" t="s">
        <v>7097</v>
      </c>
    </row>
    <row r="1169" spans="1:2" x14ac:dyDescent="0.25">
      <c r="A1169" s="126" t="s">
        <v>7098</v>
      </c>
      <c r="B1169" s="126" t="s">
        <v>6854</v>
      </c>
    </row>
    <row r="1170" spans="1:2" x14ac:dyDescent="0.25">
      <c r="A1170" s="126" t="s">
        <v>4814</v>
      </c>
      <c r="B1170" s="126" t="s">
        <v>7099</v>
      </c>
    </row>
    <row r="1171" spans="1:2" x14ac:dyDescent="0.25">
      <c r="A1171" s="45" t="s">
        <v>4841</v>
      </c>
      <c r="B1171" s="45" t="s">
        <v>7100</v>
      </c>
    </row>
    <row r="1172" spans="1:2" x14ac:dyDescent="0.25">
      <c r="A1172" s="45" t="s">
        <v>4853</v>
      </c>
      <c r="B1172" s="45" t="s">
        <v>7101</v>
      </c>
    </row>
    <row r="1173" spans="1:2" x14ac:dyDescent="0.25">
      <c r="A1173" s="45" t="s">
        <v>4855</v>
      </c>
      <c r="B1173" s="45" t="s">
        <v>7102</v>
      </c>
    </row>
    <row r="1174" spans="1:2" x14ac:dyDescent="0.25">
      <c r="A1174" s="45" t="s">
        <v>4829</v>
      </c>
      <c r="B1174" s="45" t="s">
        <v>6818</v>
      </c>
    </row>
    <row r="1175" spans="1:2" x14ac:dyDescent="0.25">
      <c r="A1175" s="47" t="s">
        <v>7103</v>
      </c>
      <c r="B1175" s="47" t="s">
        <v>7104</v>
      </c>
    </row>
    <row r="1176" spans="1:2" x14ac:dyDescent="0.25">
      <c r="A1176" s="125" t="s">
        <v>4815</v>
      </c>
      <c r="B1176" s="45" t="s">
        <v>7105</v>
      </c>
    </row>
    <row r="1177" spans="1:2" x14ac:dyDescent="0.25">
      <c r="A1177" s="125" t="s">
        <v>7106</v>
      </c>
      <c r="B1177" s="47" t="s">
        <v>7107</v>
      </c>
    </row>
    <row r="1178" spans="1:2" x14ac:dyDescent="0.25">
      <c r="A1178" s="125" t="s">
        <v>1346</v>
      </c>
      <c r="B1178" s="45" t="s">
        <v>6822</v>
      </c>
    </row>
    <row r="1179" spans="1:2" x14ac:dyDescent="0.25">
      <c r="A1179" s="125" t="s">
        <v>7108</v>
      </c>
      <c r="B1179" s="45" t="s">
        <v>6720</v>
      </c>
    </row>
    <row r="1180" spans="1:2" x14ac:dyDescent="0.25">
      <c r="A1180" s="125" t="s">
        <v>7109</v>
      </c>
      <c r="B1180" s="45" t="s">
        <v>7110</v>
      </c>
    </row>
    <row r="1181" spans="1:2" x14ac:dyDescent="0.25">
      <c r="A1181" s="125" t="s">
        <v>35</v>
      </c>
      <c r="B1181" s="45" t="s">
        <v>6824</v>
      </c>
    </row>
    <row r="1182" spans="1:2" x14ac:dyDescent="0.25">
      <c r="A1182" s="45" t="s">
        <v>4873</v>
      </c>
      <c r="B1182" s="45" t="s">
        <v>7111</v>
      </c>
    </row>
    <row r="1183" spans="1:2" x14ac:dyDescent="0.25">
      <c r="A1183" s="45" t="s">
        <v>7112</v>
      </c>
      <c r="B1183" s="45" t="s">
        <v>7113</v>
      </c>
    </row>
    <row r="1184" spans="1:2" x14ac:dyDescent="0.25">
      <c r="A1184" s="45" t="s">
        <v>4836</v>
      </c>
      <c r="B1184" s="45" t="s">
        <v>7114</v>
      </c>
    </row>
    <row r="1185" spans="1:2" x14ac:dyDescent="0.25">
      <c r="A1185" s="45" t="s">
        <v>4857</v>
      </c>
      <c r="B1185" s="45" t="s">
        <v>7115</v>
      </c>
    </row>
    <row r="1186" spans="1:2" x14ac:dyDescent="0.25">
      <c r="A1186" s="45" t="s">
        <v>32</v>
      </c>
      <c r="B1186" s="45" t="s">
        <v>7116</v>
      </c>
    </row>
    <row r="1187" spans="1:2" x14ac:dyDescent="0.25">
      <c r="A1187" s="47" t="s">
        <v>73</v>
      </c>
      <c r="B1187" s="47" t="s">
        <v>7117</v>
      </c>
    </row>
    <row r="1188" spans="1:2" x14ac:dyDescent="0.25">
      <c r="A1188" s="47" t="s">
        <v>4891</v>
      </c>
      <c r="B1188" s="47" t="s">
        <v>7118</v>
      </c>
    </row>
    <row r="1189" spans="1:2" x14ac:dyDescent="0.25">
      <c r="A1189" s="53" t="s">
        <v>7119</v>
      </c>
      <c r="B1189" s="53" t="s">
        <v>6877</v>
      </c>
    </row>
    <row r="1190" spans="1:2" x14ac:dyDescent="0.25">
      <c r="A1190" s="47" t="s">
        <v>7120</v>
      </c>
      <c r="B1190" s="47" t="s">
        <v>7121</v>
      </c>
    </row>
    <row r="1191" spans="1:2" x14ac:dyDescent="0.25">
      <c r="A1191" s="47" t="s">
        <v>4862</v>
      </c>
      <c r="B1191" s="47" t="s">
        <v>7122</v>
      </c>
    </row>
    <row r="1192" spans="1:2" x14ac:dyDescent="0.25">
      <c r="A1192" s="47" t="s">
        <v>7123</v>
      </c>
      <c r="B1192" s="47" t="s">
        <v>7124</v>
      </c>
    </row>
    <row r="1193" spans="1:2" x14ac:dyDescent="0.25">
      <c r="A1193" s="47" t="s">
        <v>7125</v>
      </c>
      <c r="B1193" s="47" t="s">
        <v>7126</v>
      </c>
    </row>
    <row r="1194" spans="1:2" x14ac:dyDescent="0.25">
      <c r="A1194" s="47" t="s">
        <v>7127</v>
      </c>
      <c r="B1194" s="47" t="s">
        <v>7128</v>
      </c>
    </row>
    <row r="1195" spans="1:2" x14ac:dyDescent="0.25">
      <c r="A1195" s="47" t="s">
        <v>7129</v>
      </c>
      <c r="B1195" s="47" t="s">
        <v>7130</v>
      </c>
    </row>
    <row r="1196" spans="1:2" x14ac:dyDescent="0.25">
      <c r="A1196" s="45" t="s">
        <v>7131</v>
      </c>
      <c r="B1196" s="45" t="s">
        <v>7132</v>
      </c>
    </row>
    <row r="1197" spans="1:2" x14ac:dyDescent="0.25">
      <c r="A1197" s="45" t="s">
        <v>7133</v>
      </c>
      <c r="B1197" s="45" t="s">
        <v>7134</v>
      </c>
    </row>
    <row r="1198" spans="1:2" x14ac:dyDescent="0.25">
      <c r="A1198" s="45" t="s">
        <v>7135</v>
      </c>
      <c r="B1198" s="45" t="s">
        <v>7136</v>
      </c>
    </row>
    <row r="1199" spans="1:2" x14ac:dyDescent="0.25">
      <c r="A1199" s="45" t="s">
        <v>7137</v>
      </c>
      <c r="B1199" s="45" t="s">
        <v>7138</v>
      </c>
    </row>
    <row r="1200" spans="1:2" x14ac:dyDescent="0.25">
      <c r="A1200" s="45" t="s">
        <v>7139</v>
      </c>
      <c r="B1200" s="45" t="s">
        <v>7140</v>
      </c>
    </row>
    <row r="1201" spans="1:2" x14ac:dyDescent="0.25">
      <c r="A1201" s="45" t="s">
        <v>7141</v>
      </c>
      <c r="B1201" s="45" t="s">
        <v>7142</v>
      </c>
    </row>
    <row r="1202" spans="1:2" x14ac:dyDescent="0.25">
      <c r="A1202" s="45" t="s">
        <v>7143</v>
      </c>
      <c r="B1202" s="45" t="s">
        <v>7144</v>
      </c>
    </row>
    <row r="1203" spans="1:2" x14ac:dyDescent="0.25">
      <c r="A1203" s="45" t="s">
        <v>4860</v>
      </c>
      <c r="B1203" s="45" t="s">
        <v>7145</v>
      </c>
    </row>
    <row r="1204" spans="1:2" x14ac:dyDescent="0.25">
      <c r="A1204" s="45" t="s">
        <v>4825</v>
      </c>
      <c r="B1204" s="45" t="s">
        <v>7146</v>
      </c>
    </row>
    <row r="1205" spans="1:2" x14ac:dyDescent="0.25">
      <c r="A1205" s="45" t="s">
        <v>4890</v>
      </c>
      <c r="B1205" s="45" t="s">
        <v>7147</v>
      </c>
    </row>
    <row r="1206" spans="1:2" x14ac:dyDescent="0.25">
      <c r="A1206" s="45" t="s">
        <v>4850</v>
      </c>
      <c r="B1206" s="45" t="s">
        <v>7148</v>
      </c>
    </row>
    <row r="1207" spans="1:2" x14ac:dyDescent="0.25">
      <c r="A1207" s="45" t="s">
        <v>4851</v>
      </c>
      <c r="B1207" s="45" t="s">
        <v>7149</v>
      </c>
    </row>
    <row r="1208" spans="1:2" x14ac:dyDescent="0.25">
      <c r="A1208" s="45" t="s">
        <v>4859</v>
      </c>
      <c r="B1208" s="45" t="s">
        <v>7150</v>
      </c>
    </row>
    <row r="1209" spans="1:2" x14ac:dyDescent="0.25">
      <c r="A1209" s="45" t="s">
        <v>4854</v>
      </c>
      <c r="B1209" s="45" t="s">
        <v>7151</v>
      </c>
    </row>
    <row r="1210" spans="1:2" x14ac:dyDescent="0.25">
      <c r="A1210" s="45" t="s">
        <v>4880</v>
      </c>
      <c r="B1210" s="45" t="s">
        <v>4881</v>
      </c>
    </row>
    <row r="1211" spans="1:2" x14ac:dyDescent="0.25">
      <c r="A1211" s="45" t="s">
        <v>4858</v>
      </c>
      <c r="B1211" s="45" t="s">
        <v>7152</v>
      </c>
    </row>
    <row r="1212" spans="1:2" x14ac:dyDescent="0.25">
      <c r="A1212" s="45" t="s">
        <v>7153</v>
      </c>
      <c r="B1212" s="45" t="s">
        <v>7154</v>
      </c>
    </row>
    <row r="1213" spans="1:2" x14ac:dyDescent="0.25">
      <c r="A1213" s="45" t="s">
        <v>4882</v>
      </c>
      <c r="B1213" s="45" t="s">
        <v>4883</v>
      </c>
    </row>
    <row r="1214" spans="1:2" x14ac:dyDescent="0.25">
      <c r="A1214" s="45" t="s">
        <v>4842</v>
      </c>
      <c r="B1214" s="45" t="s">
        <v>7155</v>
      </c>
    </row>
    <row r="1215" spans="1:2" x14ac:dyDescent="0.25">
      <c r="A1215" s="45" t="s">
        <v>7156</v>
      </c>
      <c r="B1215" s="45" t="s">
        <v>7157</v>
      </c>
    </row>
    <row r="1216" spans="1:2" x14ac:dyDescent="0.25">
      <c r="A1216" s="45" t="s">
        <v>7158</v>
      </c>
      <c r="B1216" s="45" t="s">
        <v>7159</v>
      </c>
    </row>
    <row r="1217" spans="1:2" x14ac:dyDescent="0.25">
      <c r="A1217" s="45" t="s">
        <v>4877</v>
      </c>
      <c r="B1217" s="45" t="s">
        <v>4878</v>
      </c>
    </row>
    <row r="1218" spans="1:2" x14ac:dyDescent="0.25">
      <c r="A1218" s="45" t="s">
        <v>7160</v>
      </c>
      <c r="B1218" s="45" t="s">
        <v>7161</v>
      </c>
    </row>
    <row r="1219" spans="1:2" x14ac:dyDescent="0.25">
      <c r="A1219" s="45" t="s">
        <v>7162</v>
      </c>
      <c r="B1219" s="45" t="s">
        <v>7163</v>
      </c>
    </row>
    <row r="1220" spans="1:2" x14ac:dyDescent="0.25">
      <c r="A1220" s="47" t="s">
        <v>7164</v>
      </c>
      <c r="B1220" s="47" t="s">
        <v>7165</v>
      </c>
    </row>
    <row r="1221" spans="1:2" x14ac:dyDescent="0.25">
      <c r="A1221" s="45" t="s">
        <v>4876</v>
      </c>
      <c r="B1221" s="45" t="s">
        <v>4724</v>
      </c>
    </row>
    <row r="1222" spans="1:2" x14ac:dyDescent="0.25">
      <c r="A1222" s="45" t="s">
        <v>4888</v>
      </c>
      <c r="B1222" s="45" t="s">
        <v>7166</v>
      </c>
    </row>
    <row r="1223" spans="1:2" x14ac:dyDescent="0.25">
      <c r="A1223" s="45" t="s">
        <v>4884</v>
      </c>
      <c r="B1223" s="45" t="s">
        <v>7167</v>
      </c>
    </row>
    <row r="1224" spans="1:2" x14ac:dyDescent="0.25">
      <c r="A1224" s="45" t="s">
        <v>4885</v>
      </c>
      <c r="B1224" s="45" t="s">
        <v>7168</v>
      </c>
    </row>
    <row r="1225" spans="1:2" x14ac:dyDescent="0.25">
      <c r="A1225" s="45" t="s">
        <v>4868</v>
      </c>
      <c r="B1225" s="45" t="s">
        <v>7169</v>
      </c>
    </row>
    <row r="1226" spans="1:2" x14ac:dyDescent="0.25">
      <c r="A1226" s="45" t="s">
        <v>4869</v>
      </c>
      <c r="B1226" s="45" t="s">
        <v>7170</v>
      </c>
    </row>
    <row r="1227" spans="1:2" x14ac:dyDescent="0.25">
      <c r="A1227" s="45" t="s">
        <v>4895</v>
      </c>
      <c r="B1227" s="45" t="s">
        <v>7171</v>
      </c>
    </row>
    <row r="1228" spans="1:2" x14ac:dyDescent="0.25">
      <c r="A1228" s="45" t="s">
        <v>7172</v>
      </c>
      <c r="B1228" s="45" t="s">
        <v>7173</v>
      </c>
    </row>
    <row r="1229" spans="1:2" x14ac:dyDescent="0.25">
      <c r="A1229" s="45" t="s">
        <v>4843</v>
      </c>
      <c r="B1229" s="45" t="s">
        <v>7174</v>
      </c>
    </row>
    <row r="1230" spans="1:2" x14ac:dyDescent="0.25">
      <c r="A1230" s="45" t="s">
        <v>50</v>
      </c>
      <c r="B1230" s="45" t="s">
        <v>7175</v>
      </c>
    </row>
    <row r="1231" spans="1:2" x14ac:dyDescent="0.25">
      <c r="A1231" s="45" t="s">
        <v>48</v>
      </c>
      <c r="B1231" s="45" t="s">
        <v>7176</v>
      </c>
    </row>
    <row r="1232" spans="1:2" x14ac:dyDescent="0.25">
      <c r="A1232" s="45" t="s">
        <v>4826</v>
      </c>
      <c r="B1232" s="45" t="s">
        <v>7177</v>
      </c>
    </row>
    <row r="1233" spans="1:2" x14ac:dyDescent="0.25">
      <c r="A1233" s="45" t="s">
        <v>4832</v>
      </c>
      <c r="B1233" s="45" t="s">
        <v>7178</v>
      </c>
    </row>
    <row r="1234" spans="1:2" x14ac:dyDescent="0.25">
      <c r="A1234" s="49" t="s">
        <v>7179</v>
      </c>
      <c r="B1234" s="47" t="s">
        <v>4708</v>
      </c>
    </row>
    <row r="1235" spans="1:2" x14ac:dyDescent="0.25">
      <c r="A1235" s="54" t="s">
        <v>4849</v>
      </c>
      <c r="B1235" s="45" t="s">
        <v>7180</v>
      </c>
    </row>
    <row r="1236" spans="1:2" x14ac:dyDescent="0.25">
      <c r="A1236" s="54" t="s">
        <v>4892</v>
      </c>
      <c r="B1236" s="45" t="s">
        <v>7181</v>
      </c>
    </row>
    <row r="1237" spans="1:2" x14ac:dyDescent="0.25">
      <c r="A1237" s="54" t="s">
        <v>7182</v>
      </c>
      <c r="B1237" s="45" t="s">
        <v>7183</v>
      </c>
    </row>
    <row r="1238" spans="1:2" x14ac:dyDescent="0.25">
      <c r="A1238" s="54" t="s">
        <v>4845</v>
      </c>
      <c r="B1238" s="45" t="s">
        <v>7184</v>
      </c>
    </row>
    <row r="1239" spans="1:2" x14ac:dyDescent="0.25">
      <c r="A1239" s="54" t="s">
        <v>1496</v>
      </c>
      <c r="B1239" s="45" t="s">
        <v>6834</v>
      </c>
    </row>
    <row r="1240" spans="1:2" x14ac:dyDescent="0.25">
      <c r="A1240" s="54" t="s">
        <v>7185</v>
      </c>
      <c r="B1240" s="45" t="s">
        <v>7186</v>
      </c>
    </row>
    <row r="1241" spans="1:2" x14ac:dyDescent="0.25">
      <c r="A1241" s="45" t="s">
        <v>4870</v>
      </c>
      <c r="B1241" s="45" t="s">
        <v>7187</v>
      </c>
    </row>
    <row r="1242" spans="1:2" x14ac:dyDescent="0.25">
      <c r="A1242" s="45" t="s">
        <v>4830</v>
      </c>
      <c r="B1242" s="45" t="s">
        <v>7188</v>
      </c>
    </row>
    <row r="1243" spans="1:2" x14ac:dyDescent="0.25">
      <c r="A1243" s="45" t="s">
        <v>4834</v>
      </c>
      <c r="B1243" s="45" t="s">
        <v>7189</v>
      </c>
    </row>
    <row r="1244" spans="1:2" x14ac:dyDescent="0.25">
      <c r="A1244" s="45" t="s">
        <v>22</v>
      </c>
      <c r="B1244" s="45" t="s">
        <v>7190</v>
      </c>
    </row>
    <row r="1245" spans="1:2" x14ac:dyDescent="0.25">
      <c r="A1245" s="45" t="s">
        <v>7191</v>
      </c>
      <c r="B1245" s="45" t="s">
        <v>7192</v>
      </c>
    </row>
    <row r="1246" spans="1:2" x14ac:dyDescent="0.25">
      <c r="A1246" s="45" t="s">
        <v>7193</v>
      </c>
      <c r="B1246" s="45" t="s">
        <v>7194</v>
      </c>
    </row>
    <row r="1247" spans="1:2" x14ac:dyDescent="0.25">
      <c r="A1247" s="45" t="s">
        <v>7195</v>
      </c>
      <c r="B1247" s="45" t="s">
        <v>7196</v>
      </c>
    </row>
    <row r="1248" spans="1:2" x14ac:dyDescent="0.25">
      <c r="A1248" s="127" t="s">
        <v>7197</v>
      </c>
      <c r="B1248" s="45" t="s">
        <v>7198</v>
      </c>
    </row>
    <row r="1249" spans="1:2" x14ac:dyDescent="0.25">
      <c r="A1249" s="128" t="s">
        <v>4848</v>
      </c>
      <c r="B1249" s="128" t="s">
        <v>7199</v>
      </c>
    </row>
    <row r="1250" spans="1:2" x14ac:dyDescent="0.25">
      <c r="A1250" s="125" t="s">
        <v>40</v>
      </c>
      <c r="B1250" s="119" t="s">
        <v>6691</v>
      </c>
    </row>
    <row r="1251" spans="1:2" x14ac:dyDescent="0.25">
      <c r="A1251" s="54" t="s">
        <v>7200</v>
      </c>
      <c r="B1251" s="54" t="s">
        <v>7201</v>
      </c>
    </row>
    <row r="1252" spans="1:2" x14ac:dyDescent="0.25">
      <c r="A1252" s="45" t="s">
        <v>7202</v>
      </c>
      <c r="B1252" s="45" t="s">
        <v>7203</v>
      </c>
    </row>
    <row r="1253" spans="1:2" x14ac:dyDescent="0.25">
      <c r="A1253" s="45" t="s">
        <v>7204</v>
      </c>
      <c r="B1253" s="45" t="s">
        <v>7205</v>
      </c>
    </row>
    <row r="1254" spans="1:2" x14ac:dyDescent="0.25">
      <c r="A1254" s="97" t="s">
        <v>7206</v>
      </c>
      <c r="B1254" s="45" t="s">
        <v>7207</v>
      </c>
    </row>
    <row r="1255" spans="1:2" x14ac:dyDescent="0.25">
      <c r="A1255" s="97" t="s">
        <v>7208</v>
      </c>
      <c r="B1255" s="45" t="s">
        <v>5572</v>
      </c>
    </row>
    <row r="1256" spans="1:2" x14ac:dyDescent="0.25">
      <c r="A1256" s="97" t="s">
        <v>7209</v>
      </c>
      <c r="B1256" s="45" t="s">
        <v>5586</v>
      </c>
    </row>
    <row r="1257" spans="1:2" x14ac:dyDescent="0.25">
      <c r="A1257" s="45" t="s">
        <v>7210</v>
      </c>
      <c r="B1257" s="45" t="s">
        <v>7211</v>
      </c>
    </row>
    <row r="1258" spans="1:2" x14ac:dyDescent="0.25">
      <c r="A1258" s="45" t="s">
        <v>7212</v>
      </c>
      <c r="B1258" s="45" t="s">
        <v>7213</v>
      </c>
    </row>
    <row r="1259" spans="1:2" x14ac:dyDescent="0.25">
      <c r="A1259" s="45" t="s">
        <v>7214</v>
      </c>
      <c r="B1259" s="46" t="s">
        <v>7215</v>
      </c>
    </row>
    <row r="1260" spans="1:2" x14ac:dyDescent="0.25">
      <c r="A1260" s="45" t="s">
        <v>7216</v>
      </c>
      <c r="B1260" s="45" t="s">
        <v>7217</v>
      </c>
    </row>
    <row r="1261" spans="1:2" x14ac:dyDescent="0.25">
      <c r="A1261" s="45" t="s">
        <v>7218</v>
      </c>
      <c r="B1261" s="45" t="s">
        <v>7219</v>
      </c>
    </row>
    <row r="1262" spans="1:2" x14ac:dyDescent="0.25">
      <c r="A1262" s="45" t="s">
        <v>7220</v>
      </c>
      <c r="B1262" s="45" t="s">
        <v>7221</v>
      </c>
    </row>
    <row r="1263" spans="1:2" x14ac:dyDescent="0.25">
      <c r="A1263" s="45" t="s">
        <v>7222</v>
      </c>
      <c r="B1263" s="45" t="s">
        <v>7223</v>
      </c>
    </row>
    <row r="1264" spans="1:2" x14ac:dyDescent="0.25">
      <c r="A1264" s="45" t="s">
        <v>7224</v>
      </c>
      <c r="B1264" s="45" t="s">
        <v>7225</v>
      </c>
    </row>
    <row r="1265" spans="1:2" x14ac:dyDescent="0.25">
      <c r="A1265" s="45" t="s">
        <v>7226</v>
      </c>
      <c r="B1265" s="45" t="s">
        <v>6151</v>
      </c>
    </row>
    <row r="1266" spans="1:2" x14ac:dyDescent="0.25">
      <c r="A1266" s="45" t="s">
        <v>7227</v>
      </c>
      <c r="B1266" s="45" t="s">
        <v>7228</v>
      </c>
    </row>
    <row r="1267" spans="1:2" x14ac:dyDescent="0.25">
      <c r="A1267" s="45" t="s">
        <v>7229</v>
      </c>
      <c r="B1267" s="45" t="s">
        <v>7230</v>
      </c>
    </row>
    <row r="1268" spans="1:2" x14ac:dyDescent="0.25">
      <c r="A1268" s="45" t="s">
        <v>7231</v>
      </c>
      <c r="B1268" s="45" t="s">
        <v>7232</v>
      </c>
    </row>
    <row r="1269" spans="1:2" x14ac:dyDescent="0.25">
      <c r="A1269" s="45" t="s">
        <v>7233</v>
      </c>
      <c r="B1269" s="45" t="s">
        <v>7234</v>
      </c>
    </row>
    <row r="1270" spans="1:2" x14ac:dyDescent="0.25">
      <c r="A1270" s="45" t="s">
        <v>7235</v>
      </c>
      <c r="B1270" s="45" t="s">
        <v>7236</v>
      </c>
    </row>
    <row r="1271" spans="1:2" x14ac:dyDescent="0.25">
      <c r="A1271" s="47" t="s">
        <v>7237</v>
      </c>
      <c r="B1271" s="45" t="s">
        <v>7238</v>
      </c>
    </row>
    <row r="1272" spans="1:2" x14ac:dyDescent="0.25">
      <c r="A1272" s="45" t="s">
        <v>7239</v>
      </c>
      <c r="B1272" s="45" t="s">
        <v>7240</v>
      </c>
    </row>
    <row r="1273" spans="1:2" x14ac:dyDescent="0.25">
      <c r="A1273" s="45" t="s">
        <v>7241</v>
      </c>
      <c r="B1273" s="45" t="s">
        <v>7242</v>
      </c>
    </row>
    <row r="1274" spans="1:2" x14ac:dyDescent="0.25">
      <c r="A1274" s="45" t="s">
        <v>7243</v>
      </c>
      <c r="B1274" s="45" t="s">
        <v>7244</v>
      </c>
    </row>
    <row r="1275" spans="1:2" x14ac:dyDescent="0.25">
      <c r="A1275" s="45" t="s">
        <v>7245</v>
      </c>
      <c r="B1275" s="45" t="s">
        <v>7246</v>
      </c>
    </row>
    <row r="1276" spans="1:2" x14ac:dyDescent="0.25">
      <c r="A1276" s="45" t="s">
        <v>7247</v>
      </c>
      <c r="B1276" s="45" t="s">
        <v>7248</v>
      </c>
    </row>
    <row r="1277" spans="1:2" x14ac:dyDescent="0.25">
      <c r="A1277" s="45" t="s">
        <v>7249</v>
      </c>
      <c r="B1277" s="45" t="s">
        <v>7250</v>
      </c>
    </row>
    <row r="1278" spans="1:2" x14ac:dyDescent="0.25">
      <c r="A1278" s="45" t="s">
        <v>7251</v>
      </c>
      <c r="B1278" s="45" t="s">
        <v>7252</v>
      </c>
    </row>
    <row r="1279" spans="1:2" x14ac:dyDescent="0.25">
      <c r="A1279" s="45" t="s">
        <v>7253</v>
      </c>
      <c r="B1279" s="45" t="s">
        <v>7254</v>
      </c>
    </row>
    <row r="1280" spans="1:2" x14ac:dyDescent="0.25">
      <c r="A1280" s="45" t="s">
        <v>589</v>
      </c>
      <c r="B1280" s="45" t="s">
        <v>7255</v>
      </c>
    </row>
    <row r="1281" spans="1:2" x14ac:dyDescent="0.25">
      <c r="A1281" s="45" t="s">
        <v>7256</v>
      </c>
      <c r="B1281" s="45" t="s">
        <v>7257</v>
      </c>
    </row>
    <row r="1282" spans="1:2" x14ac:dyDescent="0.25">
      <c r="A1282" s="45" t="s">
        <v>7258</v>
      </c>
      <c r="B1282" s="45" t="s">
        <v>7259</v>
      </c>
    </row>
    <row r="1283" spans="1:2" x14ac:dyDescent="0.25">
      <c r="A1283" s="45" t="s">
        <v>7260</v>
      </c>
      <c r="B1283" s="45" t="s">
        <v>7261</v>
      </c>
    </row>
    <row r="1284" spans="1:2" x14ac:dyDescent="0.25">
      <c r="A1284" s="45" t="s">
        <v>56</v>
      </c>
      <c r="B1284" s="45" t="s">
        <v>5607</v>
      </c>
    </row>
    <row r="1285" spans="1:2" x14ac:dyDescent="0.25">
      <c r="A1285" s="45" t="s">
        <v>41</v>
      </c>
      <c r="B1285" s="45" t="s">
        <v>7262</v>
      </c>
    </row>
    <row r="1286" spans="1:2" x14ac:dyDescent="0.25">
      <c r="A1286" s="47" t="s">
        <v>7263</v>
      </c>
      <c r="B1286" s="47" t="s">
        <v>7264</v>
      </c>
    </row>
    <row r="1287" spans="1:2" x14ac:dyDescent="0.25">
      <c r="A1287" s="47" t="s">
        <v>7265</v>
      </c>
      <c r="B1287" s="47" t="s">
        <v>7266</v>
      </c>
    </row>
    <row r="1288" spans="1:2" x14ac:dyDescent="0.25">
      <c r="A1288" s="47" t="s">
        <v>7267</v>
      </c>
      <c r="B1288" s="47" t="s">
        <v>7268</v>
      </c>
    </row>
    <row r="1289" spans="1:2" x14ac:dyDescent="0.25">
      <c r="A1289" s="47" t="s">
        <v>7269</v>
      </c>
      <c r="B1289" s="47" t="s">
        <v>7270</v>
      </c>
    </row>
    <row r="1290" spans="1:2" x14ac:dyDescent="0.25">
      <c r="A1290" s="47" t="s">
        <v>7271</v>
      </c>
      <c r="B1290" s="47" t="s">
        <v>7272</v>
      </c>
    </row>
    <row r="1291" spans="1:2" x14ac:dyDescent="0.25">
      <c r="A1291" s="45" t="s">
        <v>7273</v>
      </c>
      <c r="B1291" s="45" t="s">
        <v>7274</v>
      </c>
    </row>
    <row r="1292" spans="1:2" x14ac:dyDescent="0.25">
      <c r="A1292" s="45" t="s">
        <v>7275</v>
      </c>
      <c r="B1292" s="47" t="s">
        <v>7276</v>
      </c>
    </row>
    <row r="1293" spans="1:2" x14ac:dyDescent="0.25">
      <c r="A1293" s="47" t="s">
        <v>7277</v>
      </c>
      <c r="B1293" s="47" t="s">
        <v>7278</v>
      </c>
    </row>
    <row r="1294" spans="1:2" x14ac:dyDescent="0.25">
      <c r="A1294" s="93" t="s">
        <v>7279</v>
      </c>
      <c r="B1294" s="94" t="s">
        <v>7280</v>
      </c>
    </row>
    <row r="1295" spans="1:2" x14ac:dyDescent="0.25">
      <c r="A1295" s="93" t="s">
        <v>7281</v>
      </c>
      <c r="B1295" s="94" t="s">
        <v>7282</v>
      </c>
    </row>
    <row r="1296" spans="1:2" x14ac:dyDescent="0.25">
      <c r="A1296" s="45" t="s">
        <v>7283</v>
      </c>
      <c r="B1296" s="45" t="s">
        <v>7284</v>
      </c>
    </row>
    <row r="1297" spans="1:2" x14ac:dyDescent="0.25">
      <c r="A1297" s="45" t="s">
        <v>7285</v>
      </c>
      <c r="B1297" s="45" t="s">
        <v>7286</v>
      </c>
    </row>
    <row r="1298" spans="1:2" x14ac:dyDescent="0.25">
      <c r="A1298" s="47" t="s">
        <v>7287</v>
      </c>
      <c r="B1298" s="47" t="s">
        <v>7288</v>
      </c>
    </row>
    <row r="1299" spans="1:2" x14ac:dyDescent="0.25">
      <c r="A1299" s="45" t="s">
        <v>7289</v>
      </c>
      <c r="B1299" s="45" t="s">
        <v>7290</v>
      </c>
    </row>
    <row r="1300" spans="1:2" x14ac:dyDescent="0.25">
      <c r="A1300" s="45" t="s">
        <v>7291</v>
      </c>
      <c r="B1300" s="45" t="s">
        <v>7292</v>
      </c>
    </row>
    <row r="1301" spans="1:2" x14ac:dyDescent="0.25">
      <c r="A1301" s="45" t="s">
        <v>7293</v>
      </c>
      <c r="B1301" s="45" t="s">
        <v>7294</v>
      </c>
    </row>
    <row r="1302" spans="1:2" x14ac:dyDescent="0.25">
      <c r="A1302" s="45" t="s">
        <v>7295</v>
      </c>
      <c r="B1302" s="45" t="s">
        <v>7296</v>
      </c>
    </row>
    <row r="1303" spans="1:2" x14ac:dyDescent="0.25">
      <c r="A1303" s="45" t="s">
        <v>7297</v>
      </c>
      <c r="B1303" s="45" t="s">
        <v>7298</v>
      </c>
    </row>
    <row r="1304" spans="1:2" x14ac:dyDescent="0.25">
      <c r="A1304" s="45" t="s">
        <v>7299</v>
      </c>
      <c r="B1304" s="45" t="s">
        <v>7300</v>
      </c>
    </row>
    <row r="1305" spans="1:2" x14ac:dyDescent="0.25">
      <c r="A1305" s="45" t="s">
        <v>7301</v>
      </c>
      <c r="B1305" s="45" t="s">
        <v>7302</v>
      </c>
    </row>
    <row r="1306" spans="1:2" x14ac:dyDescent="0.25">
      <c r="A1306" s="45" t="s">
        <v>7303</v>
      </c>
      <c r="B1306" s="45" t="s">
        <v>7304</v>
      </c>
    </row>
    <row r="1307" spans="1:2" x14ac:dyDescent="0.25">
      <c r="A1307" s="45" t="s">
        <v>7305</v>
      </c>
      <c r="B1307" s="45" t="s">
        <v>7306</v>
      </c>
    </row>
    <row r="1308" spans="1:2" x14ac:dyDescent="0.25">
      <c r="A1308" s="45" t="s">
        <v>7307</v>
      </c>
      <c r="B1308" s="45" t="s">
        <v>7308</v>
      </c>
    </row>
    <row r="1309" spans="1:2" x14ac:dyDescent="0.25">
      <c r="A1309" s="45" t="s">
        <v>7309</v>
      </c>
      <c r="B1309" s="45" t="s">
        <v>7310</v>
      </c>
    </row>
    <row r="1310" spans="1:2" x14ac:dyDescent="0.25">
      <c r="A1310" s="45" t="s">
        <v>7311</v>
      </c>
      <c r="B1310" s="45" t="s">
        <v>7312</v>
      </c>
    </row>
    <row r="1311" spans="1:2" x14ac:dyDescent="0.25">
      <c r="A1311" s="45" t="s">
        <v>7313</v>
      </c>
      <c r="B1311" s="45" t="s">
        <v>7314</v>
      </c>
    </row>
    <row r="1312" spans="1:2" x14ac:dyDescent="0.25">
      <c r="A1312" s="47" t="s">
        <v>7315</v>
      </c>
      <c r="B1312" s="50" t="s">
        <v>7316</v>
      </c>
    </row>
    <row r="1313" spans="1:2" x14ac:dyDescent="0.25">
      <c r="A1313" s="47" t="s">
        <v>7317</v>
      </c>
      <c r="B1313" s="50" t="s">
        <v>7318</v>
      </c>
    </row>
    <row r="1314" spans="1:2" x14ac:dyDescent="0.25">
      <c r="A1314" s="47" t="s">
        <v>7319</v>
      </c>
      <c r="B1314" s="50" t="s">
        <v>7320</v>
      </c>
    </row>
    <row r="1315" spans="1:2" x14ac:dyDescent="0.25">
      <c r="A1315" s="45" t="s">
        <v>4846</v>
      </c>
      <c r="B1315" s="45" t="s">
        <v>7321</v>
      </c>
    </row>
    <row r="1316" spans="1:2" x14ac:dyDescent="0.25">
      <c r="A1316" s="45" t="s">
        <v>4837</v>
      </c>
      <c r="B1316" s="45" t="s">
        <v>7322</v>
      </c>
    </row>
    <row r="1317" spans="1:2" x14ac:dyDescent="0.25">
      <c r="A1317" s="45" t="s">
        <v>1331</v>
      </c>
      <c r="B1317" s="45" t="s">
        <v>7323</v>
      </c>
    </row>
    <row r="1318" spans="1:2" x14ac:dyDescent="0.25">
      <c r="A1318" s="45" t="s">
        <v>450</v>
      </c>
      <c r="B1318" s="45" t="s">
        <v>7324</v>
      </c>
    </row>
    <row r="1319" spans="1:2" x14ac:dyDescent="0.25">
      <c r="A1319" s="45" t="s">
        <v>992</v>
      </c>
      <c r="B1319" s="45" t="s">
        <v>7325</v>
      </c>
    </row>
    <row r="1320" spans="1:2" x14ac:dyDescent="0.25">
      <c r="A1320" s="45" t="s">
        <v>7326</v>
      </c>
      <c r="B1320" s="45" t="s">
        <v>7327</v>
      </c>
    </row>
    <row r="1321" spans="1:2" x14ac:dyDescent="0.25">
      <c r="A1321" s="45" t="s">
        <v>1352</v>
      </c>
      <c r="B1321" s="45" t="s">
        <v>7328</v>
      </c>
    </row>
    <row r="1322" spans="1:2" x14ac:dyDescent="0.25">
      <c r="A1322" s="45" t="s">
        <v>7329</v>
      </c>
      <c r="B1322" s="45" t="s">
        <v>7330</v>
      </c>
    </row>
    <row r="1323" spans="1:2" x14ac:dyDescent="0.25">
      <c r="A1323" s="47" t="s">
        <v>4835</v>
      </c>
      <c r="B1323" s="45" t="s">
        <v>7043</v>
      </c>
    </row>
    <row r="1324" spans="1:2" x14ac:dyDescent="0.25">
      <c r="A1324" s="47" t="s">
        <v>4828</v>
      </c>
      <c r="B1324" s="45" t="s">
        <v>7052</v>
      </c>
    </row>
    <row r="1325" spans="1:2" x14ac:dyDescent="0.25">
      <c r="A1325" s="45" t="s">
        <v>7331</v>
      </c>
      <c r="B1325" s="45" t="s">
        <v>7332</v>
      </c>
    </row>
    <row r="1326" spans="1:2" x14ac:dyDescent="0.25">
      <c r="A1326" s="45" t="s">
        <v>4844</v>
      </c>
      <c r="B1326" s="45" t="s">
        <v>7333</v>
      </c>
    </row>
    <row r="1327" spans="1:2" x14ac:dyDescent="0.25">
      <c r="A1327" s="45" t="s">
        <v>4831</v>
      </c>
      <c r="B1327" s="45" t="s">
        <v>7334</v>
      </c>
    </row>
    <row r="1328" spans="1:2" x14ac:dyDescent="0.25">
      <c r="A1328" s="45" t="s">
        <v>7335</v>
      </c>
      <c r="B1328" s="45" t="s">
        <v>7336</v>
      </c>
    </row>
    <row r="1329" spans="1:2" x14ac:dyDescent="0.25">
      <c r="A1329" s="45" t="s">
        <v>808</v>
      </c>
      <c r="B1329" s="45" t="s">
        <v>7337</v>
      </c>
    </row>
    <row r="1330" spans="1:2" x14ac:dyDescent="0.25">
      <c r="A1330" s="45" t="s">
        <v>7338</v>
      </c>
      <c r="B1330" s="45" t="s">
        <v>7339</v>
      </c>
    </row>
    <row r="1331" spans="1:2" x14ac:dyDescent="0.25">
      <c r="A1331" s="45" t="s">
        <v>7340</v>
      </c>
      <c r="B1331" s="45" t="s">
        <v>7341</v>
      </c>
    </row>
    <row r="1332" spans="1:2" x14ac:dyDescent="0.25">
      <c r="A1332" s="45" t="s">
        <v>7342</v>
      </c>
      <c r="B1332" s="45" t="s">
        <v>7343</v>
      </c>
    </row>
    <row r="1333" spans="1:2" x14ac:dyDescent="0.25">
      <c r="A1333" s="45" t="s">
        <v>7344</v>
      </c>
      <c r="B1333" s="45" t="s">
        <v>7345</v>
      </c>
    </row>
    <row r="1334" spans="1:2" x14ac:dyDescent="0.25">
      <c r="A1334" s="97" t="s">
        <v>7346</v>
      </c>
      <c r="B1334" s="45" t="s">
        <v>7347</v>
      </c>
    </row>
    <row r="1335" spans="1:2" x14ac:dyDescent="0.25">
      <c r="A1335" s="91" t="s">
        <v>7348</v>
      </c>
      <c r="B1335" s="45" t="s">
        <v>7349</v>
      </c>
    </row>
    <row r="1336" spans="1:2" x14ac:dyDescent="0.25">
      <c r="A1336" s="83" t="s">
        <v>7350</v>
      </c>
      <c r="B1336" s="45" t="s">
        <v>7351</v>
      </c>
    </row>
    <row r="1337" spans="1:2" x14ac:dyDescent="0.25">
      <c r="A1337" s="127" t="s">
        <v>7352</v>
      </c>
      <c r="B1337" s="45" t="s">
        <v>7353</v>
      </c>
    </row>
    <row r="1338" spans="1:2" x14ac:dyDescent="0.25">
      <c r="A1338" s="45" t="s">
        <v>7354</v>
      </c>
      <c r="B1338" s="45" t="s">
        <v>7355</v>
      </c>
    </row>
    <row r="1339" spans="1:2" x14ac:dyDescent="0.25">
      <c r="A1339" s="45" t="s">
        <v>7356</v>
      </c>
      <c r="B1339" s="45" t="s">
        <v>7357</v>
      </c>
    </row>
    <row r="1340" spans="1:2" x14ac:dyDescent="0.25">
      <c r="A1340" s="45" t="s">
        <v>7358</v>
      </c>
      <c r="B1340" s="45" t="s">
        <v>7359</v>
      </c>
    </row>
    <row r="1341" spans="1:2" x14ac:dyDescent="0.25">
      <c r="A1341" s="45" t="s">
        <v>7360</v>
      </c>
      <c r="B1341" s="45" t="s">
        <v>7361</v>
      </c>
    </row>
    <row r="1342" spans="1:2" x14ac:dyDescent="0.25">
      <c r="A1342" s="45" t="s">
        <v>7362</v>
      </c>
      <c r="B1342" s="45" t="s">
        <v>7363</v>
      </c>
    </row>
    <row r="1343" spans="1:2" x14ac:dyDescent="0.25">
      <c r="A1343" s="45" t="s">
        <v>7364</v>
      </c>
      <c r="B1343" s="45" t="s">
        <v>7365</v>
      </c>
    </row>
    <row r="1344" spans="1:2" x14ac:dyDescent="0.25">
      <c r="A1344" s="45" t="s">
        <v>7366</v>
      </c>
      <c r="B1344" s="45" t="s">
        <v>7367</v>
      </c>
    </row>
    <row r="1345" spans="1:2" x14ac:dyDescent="0.25">
      <c r="A1345" s="45" t="s">
        <v>7368</v>
      </c>
      <c r="B1345" s="45" t="s">
        <v>7369</v>
      </c>
    </row>
    <row r="1346" spans="1:2" x14ac:dyDescent="0.25">
      <c r="A1346" s="45" t="s">
        <v>7370</v>
      </c>
      <c r="B1346" s="45" t="s">
        <v>7371</v>
      </c>
    </row>
    <row r="1347" spans="1:2" x14ac:dyDescent="0.25">
      <c r="A1347" s="45" t="s">
        <v>7372</v>
      </c>
      <c r="B1347" s="45" t="s">
        <v>7373</v>
      </c>
    </row>
    <row r="1348" spans="1:2" x14ac:dyDescent="0.25">
      <c r="A1348" s="45" t="s">
        <v>7374</v>
      </c>
      <c r="B1348" s="45" t="s">
        <v>7375</v>
      </c>
    </row>
    <row r="1349" spans="1:2" x14ac:dyDescent="0.25">
      <c r="A1349" s="45" t="s">
        <v>7376</v>
      </c>
      <c r="B1349" s="45" t="s">
        <v>7377</v>
      </c>
    </row>
    <row r="1350" spans="1:2" x14ac:dyDescent="0.25">
      <c r="A1350" s="45" t="s">
        <v>7378</v>
      </c>
      <c r="B1350" s="45" t="s">
        <v>7379</v>
      </c>
    </row>
    <row r="1351" spans="1:2" x14ac:dyDescent="0.25">
      <c r="A1351" s="45" t="s">
        <v>7380</v>
      </c>
      <c r="B1351" s="45" t="s">
        <v>7381</v>
      </c>
    </row>
    <row r="1352" spans="1:2" x14ac:dyDescent="0.25">
      <c r="A1352" s="129"/>
      <c r="B1352" s="129"/>
    </row>
    <row r="1354" spans="1:2" x14ac:dyDescent="0.25">
      <c r="A1354" s="45"/>
      <c r="B1354" s="124" t="s">
        <v>7382</v>
      </c>
    </row>
    <row r="1355" spans="1:2" x14ac:dyDescent="0.25">
      <c r="A1355" s="45" t="s">
        <v>7383</v>
      </c>
      <c r="B1355" s="45" t="s">
        <v>7384</v>
      </c>
    </row>
    <row r="1357" spans="1:2" x14ac:dyDescent="0.25">
      <c r="A1357" s="123" t="s">
        <v>6964</v>
      </c>
      <c r="B1357" s="123" t="s">
        <v>6965</v>
      </c>
    </row>
    <row r="1358" spans="1:2" x14ac:dyDescent="0.25">
      <c r="A1358" s="45" t="s">
        <v>4842</v>
      </c>
      <c r="B1358" s="45" t="s">
        <v>7155</v>
      </c>
    </row>
    <row r="1360" spans="1:2" x14ac:dyDescent="0.25">
      <c r="A1360" s="45" t="s">
        <v>4882</v>
      </c>
      <c r="B1360" s="45" t="s">
        <v>4883</v>
      </c>
    </row>
    <row r="1362" spans="1:2" x14ac:dyDescent="0.25">
      <c r="A1362" s="45" t="s">
        <v>7153</v>
      </c>
      <c r="B1362" s="45" t="s">
        <v>7154</v>
      </c>
    </row>
    <row r="1364" spans="1:2" x14ac:dyDescent="0.25">
      <c r="A1364" s="45" t="s">
        <v>4858</v>
      </c>
      <c r="B1364" s="45" t="s">
        <v>7152</v>
      </c>
    </row>
    <row r="1366" spans="1:2" x14ac:dyDescent="0.25">
      <c r="A1366" s="123" t="s">
        <v>6958</v>
      </c>
      <c r="B1366" s="123" t="s">
        <v>6959</v>
      </c>
    </row>
    <row r="1367" spans="1:2" x14ac:dyDescent="0.25">
      <c r="A1367" s="45" t="s">
        <v>4854</v>
      </c>
      <c r="B1367" s="45" t="s">
        <v>7151</v>
      </c>
    </row>
    <row r="1369" spans="1:2" x14ac:dyDescent="0.25">
      <c r="A1369" s="123" t="s">
        <v>6956</v>
      </c>
      <c r="B1369" s="124" t="s">
        <v>6957</v>
      </c>
    </row>
    <row r="1370" spans="1:2" x14ac:dyDescent="0.25">
      <c r="A1370" s="45" t="s">
        <v>4859</v>
      </c>
      <c r="B1370" s="45" t="s">
        <v>7150</v>
      </c>
    </row>
    <row r="1372" spans="1:2" x14ac:dyDescent="0.25">
      <c r="A1372" s="123" t="s">
        <v>6954</v>
      </c>
      <c r="B1372" s="124" t="s">
        <v>6955</v>
      </c>
    </row>
    <row r="1373" spans="1:2" x14ac:dyDescent="0.25">
      <c r="A1373" s="45" t="s">
        <v>4851</v>
      </c>
      <c r="B1373" s="45" t="s">
        <v>7149</v>
      </c>
    </row>
    <row r="1374" spans="1:2" x14ac:dyDescent="0.25">
      <c r="A1374" s="127" t="s">
        <v>7197</v>
      </c>
      <c r="B1374" s="45" t="s">
        <v>7198</v>
      </c>
    </row>
    <row r="1375" spans="1:2" x14ac:dyDescent="0.25">
      <c r="A1375" s="97" t="s">
        <v>7208</v>
      </c>
      <c r="B1375" s="45" t="s">
        <v>5572</v>
      </c>
    </row>
    <row r="1377" spans="1:2" x14ac:dyDescent="0.25">
      <c r="A1377" s="123" t="s">
        <v>6952</v>
      </c>
      <c r="B1377" s="124" t="s">
        <v>6953</v>
      </c>
    </row>
    <row r="1378" spans="1:2" x14ac:dyDescent="0.25">
      <c r="A1378" s="45" t="s">
        <v>4850</v>
      </c>
      <c r="B1378" s="45" t="s">
        <v>7148</v>
      </c>
    </row>
    <row r="1379" spans="1:2" x14ac:dyDescent="0.25">
      <c r="A1379" s="45" t="s">
        <v>7195</v>
      </c>
      <c r="B1379" s="45" t="s">
        <v>7196</v>
      </c>
    </row>
    <row r="1380" spans="1:2" x14ac:dyDescent="0.25">
      <c r="A1380" s="97" t="s">
        <v>7206</v>
      </c>
      <c r="B1380" s="45" t="s">
        <v>7207</v>
      </c>
    </row>
    <row r="1384" spans="1:2" ht="15.75" thickBot="1" x14ac:dyDescent="0.3">
      <c r="A1384" s="45"/>
      <c r="B1384" s="45"/>
    </row>
    <row r="1385" spans="1:2" ht="15.75" thickBot="1" x14ac:dyDescent="0.3">
      <c r="A1385" s="64" t="s">
        <v>5419</v>
      </c>
      <c r="B1385" s="65" t="s">
        <v>5420</v>
      </c>
    </row>
    <row r="1386" spans="1:2" x14ac:dyDescent="0.25">
      <c r="A1386" s="64" t="s">
        <v>6051</v>
      </c>
      <c r="B1386" s="65" t="s">
        <v>6052</v>
      </c>
    </row>
    <row r="1387" spans="1:2" x14ac:dyDescent="0.25">
      <c r="A1387" s="66" t="s">
        <v>6053</v>
      </c>
      <c r="B1387" s="67" t="s">
        <v>5422</v>
      </c>
    </row>
    <row r="1391" spans="1:2" x14ac:dyDescent="0.25">
      <c r="A1391" s="47" t="s">
        <v>7385</v>
      </c>
      <c r="B1391" s="45"/>
    </row>
    <row r="1392" spans="1:2" x14ac:dyDescent="0.25">
      <c r="A1392" s="54" t="s">
        <v>7386</v>
      </c>
      <c r="B1392" s="48" t="s">
        <v>7387</v>
      </c>
    </row>
    <row r="1397" spans="2:2" x14ac:dyDescent="0.25">
      <c r="B1397" s="45" t="s">
        <v>7388</v>
      </c>
    </row>
    <row r="1398" spans="2:2" x14ac:dyDescent="0.25">
      <c r="B1398" s="45" t="s">
        <v>7389</v>
      </c>
    </row>
    <row r="1399" spans="2:2" x14ac:dyDescent="0.25">
      <c r="B1399" s="45" t="s">
        <v>7390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9"/>
  <sheetViews>
    <sheetView workbookViewId="0">
      <selection activeCell="A16" sqref="A5:A25"/>
      <pivotSelection pane="bottomRight" showHeader="1" axis="axisRow" activeRow="15" previousRow="15" click="1" r:id="rId1">
        <pivotArea dataOnly="0" labelOnly="1" fieldPosition="0">
          <references count="1">
            <reference field="18" count="0"/>
          </references>
        </pivotArea>
      </pivotSelection>
    </sheetView>
  </sheetViews>
  <sheetFormatPr defaultRowHeight="15" x14ac:dyDescent="0.25"/>
  <cols>
    <col min="1" max="1" width="28.85546875" bestFit="1" customWidth="1"/>
    <col min="2" max="2" width="16.42578125" bestFit="1" customWidth="1"/>
    <col min="3" max="3" width="11.5703125" bestFit="1" customWidth="1"/>
    <col min="4" max="5" width="10.5703125" bestFit="1" customWidth="1"/>
    <col min="6" max="7" width="11.5703125" bestFit="1" customWidth="1"/>
    <col min="8" max="9" width="10.5703125" bestFit="1" customWidth="1"/>
    <col min="10" max="10" width="13.28515625" bestFit="1" customWidth="1"/>
    <col min="12" max="12" width="28.85546875" customWidth="1"/>
    <col min="13" max="13" width="12.5703125" customWidth="1"/>
    <col min="14" max="19" width="11.5703125" customWidth="1"/>
    <col min="20" max="20" width="12.5703125" bestFit="1" customWidth="1"/>
  </cols>
  <sheetData>
    <row r="2" spans="1:24" x14ac:dyDescent="0.25">
      <c r="A2" s="7" t="s">
        <v>7401</v>
      </c>
      <c r="B2" s="7">
        <v>2021</v>
      </c>
      <c r="C2" s="7">
        <v>2021</v>
      </c>
      <c r="D2" s="7">
        <v>2021</v>
      </c>
      <c r="E2" s="7">
        <v>2021</v>
      </c>
      <c r="F2" s="7">
        <v>2021</v>
      </c>
      <c r="G2" s="7">
        <v>2021</v>
      </c>
      <c r="H2" s="7">
        <v>2021</v>
      </c>
      <c r="I2" s="7">
        <v>2021</v>
      </c>
      <c r="J2" s="7">
        <v>2021</v>
      </c>
    </row>
    <row r="3" spans="1:24" x14ac:dyDescent="0.25">
      <c r="A3" s="130" t="s">
        <v>7396</v>
      </c>
      <c r="B3" s="130" t="s">
        <v>7395</v>
      </c>
      <c r="L3" s="130" t="s">
        <v>7396</v>
      </c>
      <c r="M3" s="130" t="s">
        <v>7395</v>
      </c>
    </row>
    <row r="4" spans="1:24" x14ac:dyDescent="0.25">
      <c r="A4" s="130" t="s">
        <v>7393</v>
      </c>
      <c r="B4" t="s">
        <v>900</v>
      </c>
      <c r="C4" t="s">
        <v>86</v>
      </c>
      <c r="D4" t="s">
        <v>187</v>
      </c>
      <c r="E4" t="s">
        <v>76</v>
      </c>
      <c r="F4" t="s">
        <v>23</v>
      </c>
      <c r="G4" t="s">
        <v>103</v>
      </c>
      <c r="H4" t="s">
        <v>228</v>
      </c>
      <c r="I4" t="s">
        <v>130</v>
      </c>
      <c r="J4" t="s">
        <v>7394</v>
      </c>
      <c r="L4" s="130" t="s">
        <v>7393</v>
      </c>
      <c r="M4" t="s">
        <v>86</v>
      </c>
      <c r="N4" t="s">
        <v>187</v>
      </c>
      <c r="O4" t="s">
        <v>76</v>
      </c>
      <c r="P4" t="s">
        <v>23</v>
      </c>
      <c r="Q4" t="s">
        <v>103</v>
      </c>
      <c r="R4" t="s">
        <v>228</v>
      </c>
      <c r="S4" t="s">
        <v>130</v>
      </c>
      <c r="T4" t="s">
        <v>7394</v>
      </c>
    </row>
    <row r="5" spans="1:24" x14ac:dyDescent="0.25">
      <c r="A5" s="131" t="s">
        <v>6788</v>
      </c>
      <c r="B5" s="137">
        <v>593.09000000000015</v>
      </c>
      <c r="C5" s="137">
        <v>4813.4799999999987</v>
      </c>
      <c r="D5" s="137">
        <v>172.43999999999997</v>
      </c>
      <c r="E5" s="137">
        <v>600.35</v>
      </c>
      <c r="F5" s="137">
        <v>1259.7400000000002</v>
      </c>
      <c r="G5" s="137">
        <v>88.610000000000014</v>
      </c>
      <c r="H5" s="137">
        <v>381.54</v>
      </c>
      <c r="I5" s="137">
        <v>100.82999999999998</v>
      </c>
      <c r="J5" s="137">
        <v>8010.0799999999981</v>
      </c>
      <c r="L5" s="131" t="s">
        <v>6788</v>
      </c>
      <c r="M5" s="134">
        <v>1566.4900000000005</v>
      </c>
      <c r="N5" s="134">
        <v>293.93000000000006</v>
      </c>
      <c r="O5" s="134">
        <v>336.76</v>
      </c>
      <c r="P5" s="134">
        <v>345.52</v>
      </c>
      <c r="Q5" s="134">
        <v>101.97000000000001</v>
      </c>
      <c r="R5" s="134">
        <v>178.09</v>
      </c>
      <c r="S5" s="134">
        <v>210.03</v>
      </c>
      <c r="T5" s="134">
        <v>3032.7900000000004</v>
      </c>
      <c r="U5" s="134"/>
      <c r="V5" s="134"/>
      <c r="W5" s="134"/>
      <c r="X5" s="134"/>
    </row>
    <row r="6" spans="1:24" x14ac:dyDescent="0.25">
      <c r="A6" s="131" t="s">
        <v>7190</v>
      </c>
      <c r="B6" s="137"/>
      <c r="C6" s="137">
        <v>329110.12000000023</v>
      </c>
      <c r="D6" s="137">
        <v>12261.169999999998</v>
      </c>
      <c r="E6" s="137">
        <v>12075.230000000001</v>
      </c>
      <c r="F6" s="137">
        <v>82447.400000000009</v>
      </c>
      <c r="G6" s="137">
        <v>84437.7</v>
      </c>
      <c r="H6" s="137">
        <v>10990.990000000002</v>
      </c>
      <c r="I6" s="137">
        <v>20706.119999999995</v>
      </c>
      <c r="J6" s="137">
        <v>552028.73000000021</v>
      </c>
      <c r="L6" s="131" t="s">
        <v>7190</v>
      </c>
      <c r="M6" s="134">
        <v>46530.070000000014</v>
      </c>
      <c r="N6" s="134">
        <v>3187.0500000000006</v>
      </c>
      <c r="O6" s="134">
        <v>19361.980000000003</v>
      </c>
      <c r="P6" s="134">
        <v>15077.71</v>
      </c>
      <c r="Q6" s="134">
        <v>3487.31</v>
      </c>
      <c r="R6" s="134">
        <v>36398.550000000003</v>
      </c>
      <c r="S6" s="134"/>
      <c r="T6" s="134">
        <v>124042.67000000003</v>
      </c>
      <c r="U6" s="134"/>
      <c r="V6" s="134"/>
      <c r="W6" s="134"/>
      <c r="X6" s="134"/>
    </row>
    <row r="7" spans="1:24" x14ac:dyDescent="0.25">
      <c r="A7" s="131" t="s">
        <v>6780</v>
      </c>
      <c r="B7" s="137">
        <v>126.35</v>
      </c>
      <c r="C7" s="137">
        <v>891.03</v>
      </c>
      <c r="D7" s="137">
        <v>260.62</v>
      </c>
      <c r="E7" s="137">
        <v>845.25000000000011</v>
      </c>
      <c r="F7" s="137">
        <v>1736.3799999999999</v>
      </c>
      <c r="G7" s="137">
        <v>2.41</v>
      </c>
      <c r="H7" s="137">
        <v>43.67</v>
      </c>
      <c r="I7" s="137">
        <v>63.49</v>
      </c>
      <c r="J7" s="137">
        <v>3969.2</v>
      </c>
      <c r="L7" s="131" t="s">
        <v>6780</v>
      </c>
      <c r="M7" s="134">
        <v>1691.9699999999998</v>
      </c>
      <c r="N7" s="134">
        <v>136.49</v>
      </c>
      <c r="O7" s="134">
        <v>226.52999999999997</v>
      </c>
      <c r="P7" s="134">
        <v>204.32</v>
      </c>
      <c r="Q7" s="134">
        <v>59.160000000000004</v>
      </c>
      <c r="R7" s="134">
        <v>100.89999999999999</v>
      </c>
      <c r="S7" s="134">
        <v>76.350000000000009</v>
      </c>
      <c r="T7" s="134">
        <v>2495.7199999999998</v>
      </c>
      <c r="U7" s="134"/>
      <c r="V7" s="134"/>
      <c r="W7" s="134"/>
      <c r="X7" s="134"/>
    </row>
    <row r="8" spans="1:24" x14ac:dyDescent="0.25">
      <c r="A8" s="131" t="s">
        <v>6968</v>
      </c>
      <c r="B8" s="137">
        <v>0</v>
      </c>
      <c r="C8" s="137"/>
      <c r="D8" s="137"/>
      <c r="E8" s="137"/>
      <c r="F8" s="137"/>
      <c r="G8" s="137"/>
      <c r="H8" s="137"/>
      <c r="I8" s="137"/>
      <c r="J8" s="137">
        <v>0</v>
      </c>
      <c r="L8" s="131" t="s">
        <v>6782</v>
      </c>
      <c r="M8" s="134">
        <v>1861.4899999999998</v>
      </c>
      <c r="N8" s="134">
        <v>108.5</v>
      </c>
      <c r="O8" s="134">
        <v>132.32</v>
      </c>
      <c r="P8" s="134">
        <v>182.23000000000002</v>
      </c>
      <c r="Q8" s="134">
        <v>78.299999999999983</v>
      </c>
      <c r="R8" s="134">
        <v>28.81</v>
      </c>
      <c r="S8" s="134">
        <v>95.84</v>
      </c>
      <c r="T8" s="134">
        <v>2487.4900000000002</v>
      </c>
      <c r="U8" s="134"/>
      <c r="V8" s="134"/>
      <c r="W8" s="134"/>
      <c r="X8" s="134"/>
    </row>
    <row r="9" spans="1:24" x14ac:dyDescent="0.25">
      <c r="A9" s="131" t="s">
        <v>6782</v>
      </c>
      <c r="B9" s="137">
        <v>458.45</v>
      </c>
      <c r="C9" s="137">
        <v>2069.23</v>
      </c>
      <c r="D9" s="137">
        <v>68.97</v>
      </c>
      <c r="E9" s="137">
        <v>210.66</v>
      </c>
      <c r="F9" s="137">
        <v>430.24000000000007</v>
      </c>
      <c r="G9" s="137">
        <v>33.31</v>
      </c>
      <c r="H9" s="137">
        <v>134.55999999999997</v>
      </c>
      <c r="I9" s="137">
        <v>30.53</v>
      </c>
      <c r="J9" s="137">
        <v>3435.95</v>
      </c>
      <c r="L9" s="131" t="s">
        <v>6792</v>
      </c>
      <c r="M9" s="134">
        <v>88.25</v>
      </c>
      <c r="N9" s="134">
        <v>1.31</v>
      </c>
      <c r="O9" s="134">
        <v>2.99</v>
      </c>
      <c r="P9" s="134">
        <v>2.4300000000000002</v>
      </c>
      <c r="Q9" s="134">
        <v>0.32</v>
      </c>
      <c r="R9" s="134">
        <v>3.13</v>
      </c>
      <c r="S9" s="134">
        <v>0.28000000000000003</v>
      </c>
      <c r="T9" s="134">
        <v>98.71</v>
      </c>
      <c r="U9" s="134"/>
      <c r="V9" s="134"/>
      <c r="W9" s="134"/>
      <c r="X9" s="134"/>
    </row>
    <row r="10" spans="1:24" x14ac:dyDescent="0.25">
      <c r="A10" s="131" t="s">
        <v>6792</v>
      </c>
      <c r="B10" s="137"/>
      <c r="C10" s="137">
        <v>1266.6099999999999</v>
      </c>
      <c r="D10" s="137">
        <v>0.24</v>
      </c>
      <c r="E10" s="137">
        <v>5.7</v>
      </c>
      <c r="F10" s="137">
        <v>9.33</v>
      </c>
      <c r="G10" s="137">
        <v>47.9</v>
      </c>
      <c r="H10" s="137">
        <v>111.03999999999999</v>
      </c>
      <c r="I10" s="137">
        <v>7.4399999999999995</v>
      </c>
      <c r="J10" s="137">
        <v>1448.26</v>
      </c>
      <c r="L10" s="131" t="s">
        <v>6834</v>
      </c>
      <c r="M10" s="134"/>
      <c r="N10" s="134">
        <v>195</v>
      </c>
      <c r="O10" s="134">
        <v>2481.42</v>
      </c>
      <c r="P10" s="134">
        <v>42.64</v>
      </c>
      <c r="Q10" s="134"/>
      <c r="R10" s="134"/>
      <c r="S10" s="134"/>
      <c r="T10" s="134">
        <v>2719.06</v>
      </c>
      <c r="U10" s="134"/>
      <c r="V10" s="134"/>
      <c r="W10" s="134"/>
      <c r="X10" s="134"/>
    </row>
    <row r="11" spans="1:24" x14ac:dyDescent="0.25">
      <c r="A11" s="131" t="s">
        <v>6834</v>
      </c>
      <c r="B11" s="137"/>
      <c r="C11" s="137"/>
      <c r="D11" s="137"/>
      <c r="E11" s="137">
        <v>765.56</v>
      </c>
      <c r="F11" s="137"/>
      <c r="G11" s="137"/>
      <c r="H11" s="137"/>
      <c r="I11" s="137"/>
      <c r="J11" s="137">
        <v>765.56</v>
      </c>
      <c r="L11" s="131" t="s">
        <v>6824</v>
      </c>
      <c r="M11" s="134">
        <v>27414.589999999993</v>
      </c>
      <c r="N11" s="134"/>
      <c r="O11" s="134">
        <v>0</v>
      </c>
      <c r="P11" s="134">
        <v>3272.76</v>
      </c>
      <c r="Q11" s="134">
        <v>6181.04</v>
      </c>
      <c r="R11" s="134">
        <v>13296.11</v>
      </c>
      <c r="S11" s="134">
        <v>1600</v>
      </c>
      <c r="T11" s="134">
        <v>51764.499999999993</v>
      </c>
      <c r="U11" s="134"/>
      <c r="V11" s="134"/>
      <c r="W11" s="134"/>
      <c r="X11" s="134"/>
    </row>
    <row r="12" spans="1:24" x14ac:dyDescent="0.25">
      <c r="A12" s="131" t="s">
        <v>6824</v>
      </c>
      <c r="B12" s="137"/>
      <c r="C12" s="137">
        <v>8746.5999999999985</v>
      </c>
      <c r="D12" s="137"/>
      <c r="E12" s="137"/>
      <c r="F12" s="137"/>
      <c r="G12" s="137">
        <v>38424.249999999993</v>
      </c>
      <c r="H12" s="137">
        <v>4203</v>
      </c>
      <c r="I12" s="137"/>
      <c r="J12" s="137">
        <v>51373.849999999991</v>
      </c>
      <c r="L12" s="131" t="s">
        <v>6997</v>
      </c>
      <c r="M12" s="134">
        <v>2229.61</v>
      </c>
      <c r="N12" s="134">
        <v>117.74999999999997</v>
      </c>
      <c r="O12" s="134">
        <v>169.25</v>
      </c>
      <c r="P12" s="134">
        <v>79.040000000000006</v>
      </c>
      <c r="Q12" s="134">
        <v>271.32</v>
      </c>
      <c r="R12" s="134">
        <v>645.32000000000005</v>
      </c>
      <c r="S12" s="134">
        <v>437.97</v>
      </c>
      <c r="T12" s="134">
        <v>3950.26</v>
      </c>
      <c r="U12" s="134"/>
      <c r="V12" s="134"/>
      <c r="W12" s="134"/>
      <c r="X12" s="134"/>
    </row>
    <row r="13" spans="1:24" x14ac:dyDescent="0.25">
      <c r="A13" s="131" t="s">
        <v>6997</v>
      </c>
      <c r="B13" s="137">
        <v>1523.07</v>
      </c>
      <c r="C13" s="137">
        <v>7006.96</v>
      </c>
      <c r="D13" s="137">
        <v>292.02</v>
      </c>
      <c r="E13" s="137">
        <v>777.08000000000015</v>
      </c>
      <c r="F13" s="137">
        <v>1792.1699999999998</v>
      </c>
      <c r="G13" s="137">
        <v>43.22</v>
      </c>
      <c r="H13" s="137">
        <v>420.99999999999994</v>
      </c>
      <c r="I13" s="137">
        <v>105.56</v>
      </c>
      <c r="J13" s="137">
        <v>11961.08</v>
      </c>
      <c r="L13" s="131" t="s">
        <v>6768</v>
      </c>
      <c r="M13" s="134">
        <v>6773.3500000000031</v>
      </c>
      <c r="N13" s="134">
        <v>1712.2899999999995</v>
      </c>
      <c r="O13" s="134">
        <v>1950.0400000000002</v>
      </c>
      <c r="P13" s="134">
        <v>2079.7599999999993</v>
      </c>
      <c r="Q13" s="134">
        <v>1353.9200000000008</v>
      </c>
      <c r="R13" s="134">
        <v>1005.59</v>
      </c>
      <c r="S13" s="134">
        <v>733.93999999999994</v>
      </c>
      <c r="T13" s="134">
        <v>15608.890000000003</v>
      </c>
      <c r="U13" s="134"/>
      <c r="V13" s="134"/>
      <c r="W13" s="134"/>
      <c r="X13" s="134"/>
    </row>
    <row r="14" spans="1:24" x14ac:dyDescent="0.25">
      <c r="A14" s="131" t="s">
        <v>6768</v>
      </c>
      <c r="B14" s="137">
        <v>327.64999999999998</v>
      </c>
      <c r="C14" s="137">
        <v>32018.309999999976</v>
      </c>
      <c r="D14" s="137">
        <v>608.15000000000009</v>
      </c>
      <c r="E14" s="137">
        <v>5843.699999999998</v>
      </c>
      <c r="F14" s="137">
        <v>12549.899999999998</v>
      </c>
      <c r="G14" s="137">
        <v>2644.5699999999997</v>
      </c>
      <c r="H14" s="137">
        <v>15454.880000000005</v>
      </c>
      <c r="I14" s="137">
        <v>259.33999999999997</v>
      </c>
      <c r="J14" s="137">
        <v>69706.499999999971</v>
      </c>
      <c r="L14" s="131" t="s">
        <v>6766</v>
      </c>
      <c r="M14" s="134">
        <v>68697.72000000003</v>
      </c>
      <c r="N14" s="134">
        <v>12343.22</v>
      </c>
      <c r="O14" s="134">
        <v>13248.99</v>
      </c>
      <c r="P14" s="134">
        <v>12231.84</v>
      </c>
      <c r="Q14" s="134">
        <v>4250.4599999999973</v>
      </c>
      <c r="R14" s="134">
        <v>10368.82</v>
      </c>
      <c r="S14" s="134">
        <v>7842.2400000000016</v>
      </c>
      <c r="T14" s="134">
        <v>128983.29000000002</v>
      </c>
      <c r="U14" s="134"/>
      <c r="V14" s="134"/>
      <c r="W14" s="134"/>
      <c r="X14" s="134"/>
    </row>
    <row r="15" spans="1:24" x14ac:dyDescent="0.25">
      <c r="A15" s="131" t="s">
        <v>6766</v>
      </c>
      <c r="B15" s="137">
        <v>44017.96</v>
      </c>
      <c r="C15" s="137">
        <v>233229.46000000017</v>
      </c>
      <c r="D15" s="137">
        <v>9935.1799999999985</v>
      </c>
      <c r="E15" s="137">
        <v>32674.04</v>
      </c>
      <c r="F15" s="137">
        <v>65436.829999999994</v>
      </c>
      <c r="G15" s="137">
        <v>2086.9099999999989</v>
      </c>
      <c r="H15" s="137">
        <v>3815.39</v>
      </c>
      <c r="I15" s="137">
        <v>4782.0800000000008</v>
      </c>
      <c r="J15" s="137">
        <v>395977.85000000015</v>
      </c>
      <c r="L15" s="131" t="s">
        <v>6786</v>
      </c>
      <c r="M15" s="134">
        <v>1594.6599999999994</v>
      </c>
      <c r="N15" s="134">
        <v>196.01999999999998</v>
      </c>
      <c r="O15" s="134">
        <v>227.92000000000002</v>
      </c>
      <c r="P15" s="134">
        <v>200.23</v>
      </c>
      <c r="Q15" s="134">
        <v>133.35000000000005</v>
      </c>
      <c r="R15" s="134">
        <v>144.10999999999999</v>
      </c>
      <c r="S15" s="134">
        <v>97.529999999999987</v>
      </c>
      <c r="T15" s="134">
        <v>2593.8199999999997</v>
      </c>
      <c r="U15" s="134"/>
      <c r="V15" s="134"/>
      <c r="W15" s="134"/>
      <c r="X15" s="134"/>
    </row>
    <row r="16" spans="1:24" x14ac:dyDescent="0.25">
      <c r="A16" s="131" t="s">
        <v>6786</v>
      </c>
      <c r="B16" s="137">
        <v>21.81</v>
      </c>
      <c r="C16" s="137">
        <v>585.53</v>
      </c>
      <c r="D16" s="137">
        <v>3.79</v>
      </c>
      <c r="E16" s="137">
        <v>6.8500000000000005</v>
      </c>
      <c r="F16" s="137">
        <v>0.03</v>
      </c>
      <c r="G16" s="137">
        <v>10.119999999999999</v>
      </c>
      <c r="H16" s="137">
        <v>58.730000000000004</v>
      </c>
      <c r="I16" s="137">
        <v>14.93</v>
      </c>
      <c r="J16" s="137">
        <v>701.78999999999985</v>
      </c>
      <c r="L16" s="131" t="s">
        <v>6796</v>
      </c>
      <c r="M16" s="134">
        <v>2980.2599999999998</v>
      </c>
      <c r="N16" s="134">
        <v>-89.450000000000017</v>
      </c>
      <c r="O16" s="134">
        <v>19.030000000000019</v>
      </c>
      <c r="P16" s="134">
        <v>174.35000000000014</v>
      </c>
      <c r="Q16" s="134">
        <v>257.02999999999997</v>
      </c>
      <c r="R16" s="134">
        <v>536.01</v>
      </c>
      <c r="S16" s="134">
        <v>507.66000000000014</v>
      </c>
      <c r="T16" s="134">
        <v>4384.8900000000003</v>
      </c>
      <c r="U16" s="134"/>
      <c r="V16" s="134"/>
      <c r="W16" s="134"/>
      <c r="X16" s="134"/>
    </row>
    <row r="17" spans="1:24" x14ac:dyDescent="0.25">
      <c r="A17" s="131" t="s">
        <v>6822</v>
      </c>
      <c r="B17" s="137"/>
      <c r="C17" s="137">
        <v>1629.45</v>
      </c>
      <c r="D17" s="137"/>
      <c r="E17" s="137"/>
      <c r="F17" s="137"/>
      <c r="G17" s="137"/>
      <c r="H17" s="137"/>
      <c r="I17" s="137"/>
      <c r="J17" s="137">
        <v>1629.45</v>
      </c>
      <c r="L17" s="131" t="s">
        <v>6790</v>
      </c>
      <c r="M17" s="134">
        <v>513.6</v>
      </c>
      <c r="N17" s="134">
        <v>134.87</v>
      </c>
      <c r="O17" s="134">
        <v>130.84999999999997</v>
      </c>
      <c r="P17" s="134">
        <v>113.86</v>
      </c>
      <c r="Q17" s="134">
        <v>48.75</v>
      </c>
      <c r="R17" s="134">
        <v>125.32999999999998</v>
      </c>
      <c r="S17" s="134">
        <v>64.31</v>
      </c>
      <c r="T17" s="134">
        <v>1131.57</v>
      </c>
      <c r="U17" s="134"/>
      <c r="V17" s="134"/>
      <c r="W17" s="134"/>
      <c r="X17" s="134"/>
    </row>
    <row r="18" spans="1:24" x14ac:dyDescent="0.25">
      <c r="A18" s="131" t="s">
        <v>6967</v>
      </c>
      <c r="B18" s="137">
        <v>15.73</v>
      </c>
      <c r="C18" s="137"/>
      <c r="D18" s="137"/>
      <c r="E18" s="137"/>
      <c r="F18" s="137"/>
      <c r="G18" s="137"/>
      <c r="H18" s="137"/>
      <c r="I18" s="137"/>
      <c r="J18" s="137">
        <v>15.73</v>
      </c>
      <c r="L18" s="131" t="s">
        <v>6802</v>
      </c>
      <c r="M18" s="134">
        <v>6153.0500000000011</v>
      </c>
      <c r="N18" s="134">
        <v>925.66999999999962</v>
      </c>
      <c r="O18" s="134">
        <v>973.8900000000001</v>
      </c>
      <c r="P18" s="134">
        <v>883.00000000000011</v>
      </c>
      <c r="Q18" s="134">
        <v>552.66999999999996</v>
      </c>
      <c r="R18" s="134">
        <v>1185.5799999999997</v>
      </c>
      <c r="S18" s="134">
        <v>752.95</v>
      </c>
      <c r="T18" s="134">
        <v>11426.810000000003</v>
      </c>
      <c r="U18" s="134"/>
      <c r="V18" s="134"/>
      <c r="W18" s="134"/>
      <c r="X18" s="134"/>
    </row>
    <row r="19" spans="1:24" x14ac:dyDescent="0.25">
      <c r="A19" s="131" t="s">
        <v>6969</v>
      </c>
      <c r="B19" s="137">
        <v>59.63</v>
      </c>
      <c r="C19" s="137"/>
      <c r="D19" s="137"/>
      <c r="E19" s="137"/>
      <c r="F19" s="137"/>
      <c r="G19" s="137"/>
      <c r="H19" s="137"/>
      <c r="I19" s="137"/>
      <c r="J19" s="137">
        <v>59.63</v>
      </c>
      <c r="L19" s="131" t="s">
        <v>6800</v>
      </c>
      <c r="M19" s="134">
        <v>7626.1400000000031</v>
      </c>
      <c r="N19" s="134">
        <v>1450.21</v>
      </c>
      <c r="O19" s="134">
        <v>1619.5699999999997</v>
      </c>
      <c r="P19" s="134">
        <v>1435.37</v>
      </c>
      <c r="Q19" s="134">
        <v>654.37000000000012</v>
      </c>
      <c r="R19" s="134">
        <v>1680.84</v>
      </c>
      <c r="S19" s="134">
        <v>1005.3199999999999</v>
      </c>
      <c r="T19" s="134">
        <v>15471.820000000002</v>
      </c>
      <c r="U19" s="134"/>
      <c r="V19" s="134"/>
      <c r="W19" s="134"/>
      <c r="X19" s="134"/>
    </row>
    <row r="20" spans="1:24" x14ac:dyDescent="0.25">
      <c r="A20" s="131" t="s">
        <v>6796</v>
      </c>
      <c r="B20" s="137">
        <v>3911.89</v>
      </c>
      <c r="C20" s="137">
        <v>9067.1899999999932</v>
      </c>
      <c r="D20" s="137">
        <v>145.69999999999999</v>
      </c>
      <c r="E20" s="137">
        <v>565.47</v>
      </c>
      <c r="F20" s="137">
        <v>1416.8100000000002</v>
      </c>
      <c r="G20" s="137">
        <v>468.57000000000181</v>
      </c>
      <c r="H20" s="137">
        <v>738.35</v>
      </c>
      <c r="I20" s="137">
        <v>184.67</v>
      </c>
      <c r="J20" s="137">
        <v>16498.649999999994</v>
      </c>
      <c r="L20" s="131" t="s">
        <v>6804</v>
      </c>
      <c r="M20" s="134">
        <v>1173.96</v>
      </c>
      <c r="N20" s="134">
        <v>217.89000000000004</v>
      </c>
      <c r="O20" s="134">
        <v>235.99</v>
      </c>
      <c r="P20" s="134">
        <v>206.86999999999998</v>
      </c>
      <c r="Q20" s="134">
        <v>104.18000000000002</v>
      </c>
      <c r="R20" s="134">
        <v>207.51</v>
      </c>
      <c r="S20" s="134">
        <v>152.93000000000004</v>
      </c>
      <c r="T20" s="134">
        <v>2299.33</v>
      </c>
      <c r="U20" s="134"/>
      <c r="V20" s="134"/>
      <c r="W20" s="134"/>
      <c r="X20" s="134"/>
    </row>
    <row r="21" spans="1:24" x14ac:dyDescent="0.25">
      <c r="A21" s="131" t="s">
        <v>6774</v>
      </c>
      <c r="B21" s="137">
        <v>242.14</v>
      </c>
      <c r="C21" s="137"/>
      <c r="D21" s="137"/>
      <c r="E21" s="137"/>
      <c r="F21" s="137"/>
      <c r="G21" s="137"/>
      <c r="H21" s="137"/>
      <c r="I21" s="137"/>
      <c r="J21" s="137">
        <v>242.14</v>
      </c>
      <c r="L21" s="131" t="s">
        <v>7394</v>
      </c>
      <c r="M21" s="134">
        <v>176895.21000000005</v>
      </c>
      <c r="N21" s="134">
        <v>20930.749999999996</v>
      </c>
      <c r="O21" s="134">
        <v>41117.529999999992</v>
      </c>
      <c r="P21" s="134">
        <v>36531.930000000008</v>
      </c>
      <c r="Q21" s="134">
        <v>17534.149999999998</v>
      </c>
      <c r="R21" s="134">
        <v>65904.7</v>
      </c>
      <c r="S21" s="134">
        <v>13577.350000000002</v>
      </c>
      <c r="T21" s="134">
        <v>372491.62000000011</v>
      </c>
      <c r="U21" s="134"/>
      <c r="V21" s="134"/>
      <c r="W21" s="134"/>
      <c r="X21" s="134"/>
    </row>
    <row r="22" spans="1:24" x14ac:dyDescent="0.25">
      <c r="A22" s="131" t="s">
        <v>6790</v>
      </c>
      <c r="B22" s="137">
        <v>-89.5</v>
      </c>
      <c r="C22" s="137">
        <v>3089.92</v>
      </c>
      <c r="D22" s="137">
        <v>45.110000000000007</v>
      </c>
      <c r="E22" s="137">
        <v>203.99999999999997</v>
      </c>
      <c r="F22" s="137">
        <v>344.61000000000007</v>
      </c>
      <c r="G22" s="137">
        <v>35.880000000000003</v>
      </c>
      <c r="H22" s="137">
        <v>147.83000000000004</v>
      </c>
      <c r="I22" s="137">
        <v>41.7</v>
      </c>
      <c r="J22" s="137">
        <v>3819.55</v>
      </c>
    </row>
    <row r="23" spans="1:24" x14ac:dyDescent="0.25">
      <c r="A23" s="131" t="s">
        <v>6802</v>
      </c>
      <c r="B23" s="137">
        <v>3629.6899999999991</v>
      </c>
      <c r="C23" s="137">
        <v>12751.140000000001</v>
      </c>
      <c r="D23" s="137">
        <v>975.19999999999982</v>
      </c>
      <c r="E23" s="137">
        <v>3495.9900000000002</v>
      </c>
      <c r="F23" s="137">
        <v>7174.71</v>
      </c>
      <c r="G23" s="137">
        <v>232.16999999999996</v>
      </c>
      <c r="H23" s="137">
        <v>1024.6999999999998</v>
      </c>
      <c r="I23" s="137">
        <v>342.49</v>
      </c>
      <c r="J23" s="137">
        <v>29626.09</v>
      </c>
    </row>
    <row r="24" spans="1:24" x14ac:dyDescent="0.25">
      <c r="A24" s="131" t="s">
        <v>6800</v>
      </c>
      <c r="B24" s="137">
        <v>2098.4499999999998</v>
      </c>
      <c r="C24" s="137">
        <v>9869.51</v>
      </c>
      <c r="D24" s="137">
        <v>570.93000000000006</v>
      </c>
      <c r="E24" s="137">
        <v>1936.62</v>
      </c>
      <c r="F24" s="137">
        <v>3990.0099999999998</v>
      </c>
      <c r="G24" s="137">
        <v>158.66</v>
      </c>
      <c r="H24" s="137">
        <v>659.79000000000008</v>
      </c>
      <c r="I24" s="137">
        <v>213.76</v>
      </c>
      <c r="J24" s="137">
        <v>19497.729999999996</v>
      </c>
    </row>
    <row r="25" spans="1:24" x14ac:dyDescent="0.25">
      <c r="A25" s="131" t="s">
        <v>6804</v>
      </c>
      <c r="B25" s="137">
        <v>667.54000000000019</v>
      </c>
      <c r="C25" s="137">
        <v>2407.0899999999997</v>
      </c>
      <c r="D25" s="137">
        <v>111.88000000000001</v>
      </c>
      <c r="E25" s="137">
        <v>414.2</v>
      </c>
      <c r="F25" s="137">
        <v>798.03</v>
      </c>
      <c r="G25" s="137">
        <v>36.24</v>
      </c>
      <c r="H25" s="137">
        <v>177.26000000000005</v>
      </c>
      <c r="I25" s="137">
        <v>44.290000000000006</v>
      </c>
      <c r="J25" s="137">
        <v>4656.53</v>
      </c>
    </row>
    <row r="26" spans="1:24" x14ac:dyDescent="0.25">
      <c r="A26" s="131" t="s">
        <v>7394</v>
      </c>
      <c r="B26" s="137">
        <v>57603.95</v>
      </c>
      <c r="C26" s="137">
        <v>658551.63000000035</v>
      </c>
      <c r="D26" s="137">
        <v>25451.4</v>
      </c>
      <c r="E26" s="137">
        <v>60420.7</v>
      </c>
      <c r="F26" s="137">
        <v>179386.19</v>
      </c>
      <c r="G26" s="137">
        <v>128750.52000000002</v>
      </c>
      <c r="H26" s="137">
        <v>38362.73000000001</v>
      </c>
      <c r="I26" s="137">
        <v>26897.23</v>
      </c>
      <c r="J26" s="137">
        <v>1175424.3500000001</v>
      </c>
    </row>
    <row r="27" spans="1:24" x14ac:dyDescent="0.25">
      <c r="B27" s="137"/>
      <c r="C27" s="137"/>
      <c r="D27" s="137"/>
      <c r="E27" s="137"/>
      <c r="F27" s="137"/>
      <c r="G27" s="137"/>
      <c r="H27" s="137"/>
      <c r="I27" s="137"/>
      <c r="J27" s="137"/>
    </row>
    <row r="28" spans="1:24" x14ac:dyDescent="0.25">
      <c r="B28" s="137"/>
      <c r="C28" s="137"/>
      <c r="D28" s="137"/>
      <c r="E28" s="137"/>
      <c r="F28" s="137"/>
      <c r="G28" s="137"/>
      <c r="H28" s="137"/>
      <c r="I28" s="137"/>
      <c r="J28" s="137"/>
    </row>
    <row r="29" spans="1:24" x14ac:dyDescent="0.25">
      <c r="B29" s="137"/>
      <c r="C29" s="137"/>
      <c r="D29" s="137"/>
      <c r="E29" s="137"/>
      <c r="F29" s="137"/>
      <c r="G29" s="137"/>
      <c r="H29" s="137"/>
      <c r="I29" s="137"/>
      <c r="J29" s="137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topLeftCell="E22" workbookViewId="0">
      <selection activeCell="O12" sqref="O12"/>
    </sheetView>
  </sheetViews>
  <sheetFormatPr defaultRowHeight="15" x14ac:dyDescent="0.25"/>
  <cols>
    <col min="1" max="1" width="28.85546875" bestFit="1" customWidth="1"/>
    <col min="2" max="2" width="16.42578125" bestFit="1" customWidth="1"/>
    <col min="3" max="5" width="11.5703125" bestFit="1" customWidth="1"/>
    <col min="6" max="6" width="13.28515625" style="139" bestFit="1" customWidth="1"/>
    <col min="8" max="8" width="28.85546875" customWidth="1"/>
    <col min="9" max="9" width="12.5703125" customWidth="1"/>
    <col min="10" max="11" width="11.5703125" customWidth="1"/>
    <col min="12" max="12" width="12.5703125" style="139" bestFit="1" customWidth="1"/>
    <col min="13" max="13" width="11.5703125" customWidth="1"/>
    <col min="14" max="17" width="12.5703125" bestFit="1" customWidth="1"/>
  </cols>
  <sheetData>
    <row r="2" spans="1:17" x14ac:dyDescent="0.25">
      <c r="A2" s="7" t="s">
        <v>7401</v>
      </c>
      <c r="B2" s="7">
        <v>2021</v>
      </c>
      <c r="C2" s="7">
        <v>2021</v>
      </c>
      <c r="D2" s="7">
        <v>2021</v>
      </c>
      <c r="E2" s="7">
        <v>2021</v>
      </c>
      <c r="F2" s="138">
        <v>2021</v>
      </c>
    </row>
    <row r="3" spans="1:17" x14ac:dyDescent="0.25">
      <c r="A3" s="130" t="s">
        <v>7396</v>
      </c>
      <c r="B3" s="130" t="s">
        <v>7395</v>
      </c>
      <c r="H3" s="130" t="s">
        <v>7396</v>
      </c>
      <c r="I3" s="130" t="s">
        <v>7395</v>
      </c>
      <c r="M3" t="s">
        <v>7402</v>
      </c>
    </row>
    <row r="4" spans="1:17" x14ac:dyDescent="0.25">
      <c r="A4" s="130" t="s">
        <v>7393</v>
      </c>
      <c r="B4" t="s">
        <v>900</v>
      </c>
      <c r="C4" t="s">
        <v>86</v>
      </c>
      <c r="D4" t="s">
        <v>23</v>
      </c>
      <c r="E4" t="s">
        <v>103</v>
      </c>
      <c r="F4" s="139" t="s">
        <v>7394</v>
      </c>
      <c r="H4" s="130" t="s">
        <v>7393</v>
      </c>
      <c r="I4" t="s">
        <v>86</v>
      </c>
      <c r="J4" t="s">
        <v>23</v>
      </c>
      <c r="K4" t="s">
        <v>103</v>
      </c>
      <c r="L4" s="139" t="s">
        <v>7394</v>
      </c>
      <c r="M4" t="s">
        <v>900</v>
      </c>
      <c r="N4" t="s">
        <v>86</v>
      </c>
      <c r="O4" t="s">
        <v>23</v>
      </c>
      <c r="P4" t="s">
        <v>103</v>
      </c>
      <c r="Q4" t="s">
        <v>7394</v>
      </c>
    </row>
    <row r="5" spans="1:17" x14ac:dyDescent="0.25">
      <c r="A5" s="131" t="s">
        <v>6788</v>
      </c>
      <c r="B5" s="137">
        <v>593.09000000000015</v>
      </c>
      <c r="C5" s="137">
        <v>4813.4799999999987</v>
      </c>
      <c r="D5" s="137">
        <v>1259.7400000000002</v>
      </c>
      <c r="E5" s="137">
        <v>88.610000000000014</v>
      </c>
      <c r="F5" s="140">
        <f>SUM(B5:E5)</f>
        <v>6754.9199999999992</v>
      </c>
      <c r="H5" s="131" t="s">
        <v>6788</v>
      </c>
      <c r="I5" s="134">
        <v>1566.4900000000005</v>
      </c>
      <c r="J5" s="134">
        <v>345.52</v>
      </c>
      <c r="K5" s="134">
        <v>101.97000000000001</v>
      </c>
      <c r="L5" s="141">
        <f>SUM(I5:K5)</f>
        <v>2013.9800000000005</v>
      </c>
      <c r="M5" s="134">
        <f>B5</f>
        <v>593.09000000000015</v>
      </c>
      <c r="N5" s="134">
        <f>C5-I5</f>
        <v>3246.989999999998</v>
      </c>
      <c r="O5" s="134">
        <f>D5-J5</f>
        <v>914.22000000000025</v>
      </c>
      <c r="P5" s="134">
        <f>E5-K5</f>
        <v>-13.36</v>
      </c>
      <c r="Q5" s="132">
        <f>SUM(M5:P5)</f>
        <v>4740.9399999999987</v>
      </c>
    </row>
    <row r="6" spans="1:17" s="20" customFormat="1" x14ac:dyDescent="0.25">
      <c r="A6" s="142" t="s">
        <v>7190</v>
      </c>
      <c r="B6" s="143"/>
      <c r="C6" s="143">
        <v>329110.12000000023</v>
      </c>
      <c r="D6" s="143">
        <v>82447.400000000009</v>
      </c>
      <c r="E6" s="143">
        <v>84437.7</v>
      </c>
      <c r="F6" s="143">
        <f t="shared" ref="F6:F26" si="0">SUM(B6:E6)</f>
        <v>495995.22000000026</v>
      </c>
      <c r="H6" s="142" t="s">
        <v>7190</v>
      </c>
      <c r="I6" s="135">
        <v>46530.070000000014</v>
      </c>
      <c r="J6" s="135">
        <v>15077.71</v>
      </c>
      <c r="K6" s="135">
        <v>3487.31</v>
      </c>
      <c r="L6" s="135">
        <f t="shared" ref="L6:L26" si="1">SUM(I6:K6)</f>
        <v>65095.090000000011</v>
      </c>
      <c r="M6" s="135">
        <f t="shared" ref="M6:M26" si="2">B6</f>
        <v>0</v>
      </c>
      <c r="N6" s="135">
        <f t="shared" ref="N6:N26" si="3">C6-I6</f>
        <v>282580.05000000022</v>
      </c>
      <c r="O6" s="135">
        <f t="shared" ref="O6:O26" si="4">D6-J6</f>
        <v>67369.69</v>
      </c>
      <c r="P6" s="135">
        <f t="shared" ref="P6:P26" si="5">E6-K6</f>
        <v>80950.39</v>
      </c>
      <c r="Q6" s="136">
        <f t="shared" ref="Q6:Q26" si="6">SUM(M6:P6)</f>
        <v>430900.13000000024</v>
      </c>
    </row>
    <row r="7" spans="1:17" x14ac:dyDescent="0.25">
      <c r="A7" s="131" t="s">
        <v>6780</v>
      </c>
      <c r="B7" s="137">
        <v>126.35</v>
      </c>
      <c r="C7" s="137">
        <v>891.03</v>
      </c>
      <c r="D7" s="137">
        <v>1736.3799999999999</v>
      </c>
      <c r="E7" s="137">
        <v>2.41</v>
      </c>
      <c r="F7" s="140">
        <f t="shared" si="0"/>
        <v>2756.1699999999996</v>
      </c>
      <c r="H7" s="131" t="s">
        <v>6780</v>
      </c>
      <c r="I7" s="134">
        <v>1691.9699999999998</v>
      </c>
      <c r="J7" s="134">
        <v>204.32</v>
      </c>
      <c r="K7" s="134">
        <v>59.160000000000004</v>
      </c>
      <c r="L7" s="141">
        <f t="shared" si="1"/>
        <v>1955.4499999999998</v>
      </c>
      <c r="M7" s="134">
        <f t="shared" si="2"/>
        <v>126.35</v>
      </c>
      <c r="N7" s="134">
        <f t="shared" si="3"/>
        <v>-800.93999999999983</v>
      </c>
      <c r="O7" s="134">
        <f t="shared" si="4"/>
        <v>1532.06</v>
      </c>
      <c r="P7" s="134">
        <f t="shared" si="5"/>
        <v>-56.75</v>
      </c>
      <c r="Q7" s="132">
        <f t="shared" si="6"/>
        <v>800.72000000000014</v>
      </c>
    </row>
    <row r="8" spans="1:17" x14ac:dyDescent="0.25">
      <c r="A8" s="131" t="s">
        <v>6968</v>
      </c>
      <c r="B8" s="137">
        <v>0</v>
      </c>
      <c r="C8" s="137"/>
      <c r="D8" s="137"/>
      <c r="E8" s="137"/>
      <c r="F8" s="140">
        <f t="shared" si="0"/>
        <v>0</v>
      </c>
      <c r="L8" s="141">
        <f t="shared" si="1"/>
        <v>0</v>
      </c>
      <c r="M8" s="134">
        <f t="shared" si="2"/>
        <v>0</v>
      </c>
      <c r="N8" s="134">
        <f t="shared" si="3"/>
        <v>0</v>
      </c>
      <c r="O8" s="134">
        <f t="shared" si="4"/>
        <v>0</v>
      </c>
      <c r="P8" s="134">
        <f t="shared" si="5"/>
        <v>0</v>
      </c>
      <c r="Q8" s="132">
        <f t="shared" si="6"/>
        <v>0</v>
      </c>
    </row>
    <row r="9" spans="1:17" x14ac:dyDescent="0.25">
      <c r="A9" s="131" t="s">
        <v>6782</v>
      </c>
      <c r="B9" s="137">
        <v>458.45</v>
      </c>
      <c r="C9" s="137">
        <v>2069.23</v>
      </c>
      <c r="D9" s="137">
        <v>430.24000000000007</v>
      </c>
      <c r="E9" s="137">
        <v>33.31</v>
      </c>
      <c r="F9" s="140">
        <f t="shared" si="0"/>
        <v>2991.23</v>
      </c>
      <c r="H9" s="131" t="s">
        <v>6782</v>
      </c>
      <c r="I9" s="134">
        <v>1861.4899999999998</v>
      </c>
      <c r="J9" s="134">
        <v>182.23000000000002</v>
      </c>
      <c r="K9" s="134">
        <v>78.299999999999983</v>
      </c>
      <c r="L9" s="141">
        <f t="shared" si="1"/>
        <v>2122.02</v>
      </c>
      <c r="M9" s="134">
        <f t="shared" si="2"/>
        <v>458.45</v>
      </c>
      <c r="N9" s="134">
        <f t="shared" si="3"/>
        <v>207.74000000000024</v>
      </c>
      <c r="O9" s="134">
        <f t="shared" si="4"/>
        <v>248.01000000000005</v>
      </c>
      <c r="P9" s="134">
        <f t="shared" si="5"/>
        <v>-44.989999999999981</v>
      </c>
      <c r="Q9" s="132">
        <f t="shared" si="6"/>
        <v>869.21000000000026</v>
      </c>
    </row>
    <row r="10" spans="1:17" x14ac:dyDescent="0.25">
      <c r="A10" s="131" t="s">
        <v>6792</v>
      </c>
      <c r="B10" s="137"/>
      <c r="C10" s="137">
        <v>1266.6099999999999</v>
      </c>
      <c r="D10" s="137">
        <v>9.33</v>
      </c>
      <c r="E10" s="137">
        <v>47.9</v>
      </c>
      <c r="F10" s="140">
        <f t="shared" si="0"/>
        <v>1323.84</v>
      </c>
      <c r="H10" s="131" t="s">
        <v>6792</v>
      </c>
      <c r="I10" s="134">
        <v>88.25</v>
      </c>
      <c r="J10" s="134">
        <v>2.4300000000000002</v>
      </c>
      <c r="K10" s="134">
        <v>0.32</v>
      </c>
      <c r="L10" s="141">
        <f t="shared" si="1"/>
        <v>91</v>
      </c>
      <c r="M10" s="134">
        <f t="shared" si="2"/>
        <v>0</v>
      </c>
      <c r="N10" s="134">
        <f t="shared" si="3"/>
        <v>1178.3599999999999</v>
      </c>
      <c r="O10" s="134">
        <f t="shared" si="4"/>
        <v>6.9</v>
      </c>
      <c r="P10" s="134">
        <f t="shared" si="5"/>
        <v>47.58</v>
      </c>
      <c r="Q10" s="132">
        <f t="shared" si="6"/>
        <v>1232.8399999999999</v>
      </c>
    </row>
    <row r="11" spans="1:17" x14ac:dyDescent="0.25">
      <c r="A11" s="131" t="s">
        <v>6834</v>
      </c>
      <c r="B11" s="137"/>
      <c r="C11" s="137"/>
      <c r="D11" s="137"/>
      <c r="E11" s="137"/>
      <c r="F11" s="140">
        <f t="shared" si="0"/>
        <v>0</v>
      </c>
      <c r="H11" s="131" t="s">
        <v>6834</v>
      </c>
      <c r="I11" s="134"/>
      <c r="J11" s="134">
        <v>42.64</v>
      </c>
      <c r="K11" s="134"/>
      <c r="L11" s="141">
        <f t="shared" si="1"/>
        <v>42.64</v>
      </c>
      <c r="M11" s="134">
        <f t="shared" si="2"/>
        <v>0</v>
      </c>
      <c r="N11" s="134">
        <f t="shared" si="3"/>
        <v>0</v>
      </c>
      <c r="O11" s="134">
        <f t="shared" si="4"/>
        <v>-42.64</v>
      </c>
      <c r="P11" s="134">
        <f t="shared" si="5"/>
        <v>0</v>
      </c>
      <c r="Q11" s="132">
        <f t="shared" si="6"/>
        <v>-42.64</v>
      </c>
    </row>
    <row r="12" spans="1:17" x14ac:dyDescent="0.25">
      <c r="A12" s="131" t="s">
        <v>6824</v>
      </c>
      <c r="B12" s="137"/>
      <c r="C12" s="137">
        <v>8746.5999999999985</v>
      </c>
      <c r="D12" s="137"/>
      <c r="E12" s="137">
        <v>38424.249999999993</v>
      </c>
      <c r="F12" s="140">
        <f t="shared" si="0"/>
        <v>47170.849999999991</v>
      </c>
      <c r="H12" s="131" t="s">
        <v>6824</v>
      </c>
      <c r="I12" s="134">
        <v>27414.589999999993</v>
      </c>
      <c r="J12" s="134">
        <v>3272.76</v>
      </c>
      <c r="K12" s="134">
        <v>6181.04</v>
      </c>
      <c r="L12" s="141">
        <f t="shared" si="1"/>
        <v>36868.389999999992</v>
      </c>
      <c r="M12" s="134">
        <f t="shared" si="2"/>
        <v>0</v>
      </c>
      <c r="N12" s="134">
        <f t="shared" si="3"/>
        <v>-18667.989999999994</v>
      </c>
      <c r="O12" s="134">
        <f t="shared" si="4"/>
        <v>-3272.76</v>
      </c>
      <c r="P12" s="134">
        <f t="shared" si="5"/>
        <v>32243.209999999992</v>
      </c>
      <c r="Q12" s="132">
        <f t="shared" si="6"/>
        <v>10302.459999999999</v>
      </c>
    </row>
    <row r="13" spans="1:17" x14ac:dyDescent="0.25">
      <c r="A13" s="131" t="s">
        <v>6997</v>
      </c>
      <c r="B13" s="137">
        <v>1523.07</v>
      </c>
      <c r="C13" s="137">
        <v>7006.96</v>
      </c>
      <c r="D13" s="137">
        <v>1792.1699999999998</v>
      </c>
      <c r="E13" s="137">
        <v>43.22</v>
      </c>
      <c r="F13" s="140">
        <f t="shared" si="0"/>
        <v>10365.42</v>
      </c>
      <c r="H13" s="131" t="s">
        <v>6997</v>
      </c>
      <c r="I13" s="134">
        <v>2229.61</v>
      </c>
      <c r="J13" s="134">
        <v>79.040000000000006</v>
      </c>
      <c r="K13" s="134">
        <v>271.32</v>
      </c>
      <c r="L13" s="141">
        <f t="shared" si="1"/>
        <v>2579.9700000000003</v>
      </c>
      <c r="M13" s="134">
        <f t="shared" si="2"/>
        <v>1523.07</v>
      </c>
      <c r="N13" s="134">
        <f t="shared" si="3"/>
        <v>4777.3500000000004</v>
      </c>
      <c r="O13" s="134">
        <f t="shared" si="4"/>
        <v>1713.1299999999999</v>
      </c>
      <c r="P13" s="134">
        <f t="shared" si="5"/>
        <v>-228.1</v>
      </c>
      <c r="Q13" s="132">
        <f t="shared" si="6"/>
        <v>7785.45</v>
      </c>
    </row>
    <row r="14" spans="1:17" s="20" customFormat="1" x14ac:dyDescent="0.25">
      <c r="A14" s="142" t="s">
        <v>6768</v>
      </c>
      <c r="B14" s="143">
        <v>327.64999999999998</v>
      </c>
      <c r="C14" s="143">
        <v>32018.309999999976</v>
      </c>
      <c r="D14" s="143">
        <v>12549.899999999998</v>
      </c>
      <c r="E14" s="143">
        <v>2644.5699999999997</v>
      </c>
      <c r="F14" s="143">
        <f t="shared" si="0"/>
        <v>47540.429999999971</v>
      </c>
      <c r="H14" s="142" t="s">
        <v>6768</v>
      </c>
      <c r="I14" s="135">
        <v>6773.3500000000031</v>
      </c>
      <c r="J14" s="135">
        <v>2079.7599999999993</v>
      </c>
      <c r="K14" s="135">
        <v>1353.9200000000008</v>
      </c>
      <c r="L14" s="135">
        <f t="shared" si="1"/>
        <v>10207.030000000002</v>
      </c>
      <c r="M14" s="135">
        <f t="shared" si="2"/>
        <v>327.64999999999998</v>
      </c>
      <c r="N14" s="135">
        <f t="shared" si="3"/>
        <v>25244.959999999974</v>
      </c>
      <c r="O14" s="135">
        <f t="shared" si="4"/>
        <v>10470.14</v>
      </c>
      <c r="P14" s="135">
        <f t="shared" si="5"/>
        <v>1290.649999999999</v>
      </c>
      <c r="Q14" s="136">
        <f t="shared" si="6"/>
        <v>37333.399999999972</v>
      </c>
    </row>
    <row r="15" spans="1:17" s="20" customFormat="1" x14ac:dyDescent="0.25">
      <c r="A15" s="142" t="s">
        <v>6766</v>
      </c>
      <c r="B15" s="143">
        <v>44017.96</v>
      </c>
      <c r="C15" s="143">
        <v>233229.46000000017</v>
      </c>
      <c r="D15" s="143">
        <v>65436.829999999994</v>
      </c>
      <c r="E15" s="143">
        <v>2086.9099999999989</v>
      </c>
      <c r="F15" s="143">
        <f t="shared" si="0"/>
        <v>344771.16000000015</v>
      </c>
      <c r="H15" s="142" t="s">
        <v>6766</v>
      </c>
      <c r="I15" s="135">
        <v>68697.72000000003</v>
      </c>
      <c r="J15" s="135">
        <v>12231.84</v>
      </c>
      <c r="K15" s="135">
        <v>4250.4599999999973</v>
      </c>
      <c r="L15" s="135">
        <f t="shared" si="1"/>
        <v>85180.020000000019</v>
      </c>
      <c r="M15" s="135">
        <f t="shared" si="2"/>
        <v>44017.96</v>
      </c>
      <c r="N15" s="135">
        <f t="shared" si="3"/>
        <v>164531.74000000014</v>
      </c>
      <c r="O15" s="135">
        <f t="shared" si="4"/>
        <v>53204.989999999991</v>
      </c>
      <c r="P15" s="135">
        <f t="shared" si="5"/>
        <v>-2163.5499999999984</v>
      </c>
      <c r="Q15" s="136">
        <f t="shared" si="6"/>
        <v>259591.14000000013</v>
      </c>
    </row>
    <row r="16" spans="1:17" x14ac:dyDescent="0.25">
      <c r="A16" s="131" t="s">
        <v>6786</v>
      </c>
      <c r="B16" s="137">
        <v>21.81</v>
      </c>
      <c r="C16" s="137">
        <v>585.53</v>
      </c>
      <c r="D16" s="137">
        <v>0.03</v>
      </c>
      <c r="E16" s="137">
        <v>10.119999999999999</v>
      </c>
      <c r="F16" s="140">
        <f t="shared" si="0"/>
        <v>617.4899999999999</v>
      </c>
      <c r="H16" s="131" t="s">
        <v>6786</v>
      </c>
      <c r="I16" s="134">
        <v>1594.6599999999994</v>
      </c>
      <c r="J16" s="134">
        <v>200.23</v>
      </c>
      <c r="K16" s="134">
        <v>133.35000000000005</v>
      </c>
      <c r="L16" s="141">
        <f t="shared" si="1"/>
        <v>1928.2399999999996</v>
      </c>
      <c r="M16" s="134">
        <f t="shared" si="2"/>
        <v>21.81</v>
      </c>
      <c r="N16" s="134">
        <f t="shared" si="3"/>
        <v>-1009.1299999999994</v>
      </c>
      <c r="O16" s="134">
        <f t="shared" si="4"/>
        <v>-200.2</v>
      </c>
      <c r="P16" s="134">
        <f t="shared" si="5"/>
        <v>-123.23000000000005</v>
      </c>
      <c r="Q16" s="132">
        <f t="shared" si="6"/>
        <v>-1310.7499999999995</v>
      </c>
    </row>
    <row r="17" spans="1:17" x14ac:dyDescent="0.25">
      <c r="A17" s="131" t="s">
        <v>6822</v>
      </c>
      <c r="B17" s="137"/>
      <c r="C17" s="137">
        <v>1629.45</v>
      </c>
      <c r="D17" s="137"/>
      <c r="E17" s="137"/>
      <c r="F17" s="140">
        <f t="shared" si="0"/>
        <v>1629.45</v>
      </c>
      <c r="L17" s="141">
        <f t="shared" si="1"/>
        <v>0</v>
      </c>
      <c r="M17" s="134">
        <f t="shared" si="2"/>
        <v>0</v>
      </c>
      <c r="N17" s="134">
        <f t="shared" si="3"/>
        <v>1629.45</v>
      </c>
      <c r="O17" s="134">
        <f t="shared" si="4"/>
        <v>0</v>
      </c>
      <c r="P17" s="134">
        <f t="shared" si="5"/>
        <v>0</v>
      </c>
      <c r="Q17" s="132">
        <f t="shared" si="6"/>
        <v>1629.45</v>
      </c>
    </row>
    <row r="18" spans="1:17" x14ac:dyDescent="0.25">
      <c r="A18" s="131" t="s">
        <v>6967</v>
      </c>
      <c r="B18" s="137">
        <v>15.73</v>
      </c>
      <c r="C18" s="137"/>
      <c r="D18" s="137"/>
      <c r="E18" s="137"/>
      <c r="F18" s="140">
        <f t="shared" si="0"/>
        <v>15.73</v>
      </c>
      <c r="L18" s="141">
        <f t="shared" si="1"/>
        <v>0</v>
      </c>
      <c r="M18" s="134">
        <f t="shared" si="2"/>
        <v>15.73</v>
      </c>
      <c r="N18" s="134">
        <f t="shared" si="3"/>
        <v>0</v>
      </c>
      <c r="O18" s="134">
        <f t="shared" si="4"/>
        <v>0</v>
      </c>
      <c r="P18" s="134">
        <f t="shared" si="5"/>
        <v>0</v>
      </c>
      <c r="Q18" s="132">
        <f t="shared" si="6"/>
        <v>15.73</v>
      </c>
    </row>
    <row r="19" spans="1:17" x14ac:dyDescent="0.25">
      <c r="A19" s="131" t="s">
        <v>6969</v>
      </c>
      <c r="B19" s="137">
        <v>59.63</v>
      </c>
      <c r="C19" s="137"/>
      <c r="D19" s="137"/>
      <c r="E19" s="137"/>
      <c r="F19" s="140">
        <f t="shared" si="0"/>
        <v>59.63</v>
      </c>
      <c r="L19" s="141">
        <f t="shared" si="1"/>
        <v>0</v>
      </c>
      <c r="M19" s="134">
        <f t="shared" si="2"/>
        <v>59.63</v>
      </c>
      <c r="N19" s="134">
        <f t="shared" si="3"/>
        <v>0</v>
      </c>
      <c r="O19" s="134">
        <f t="shared" si="4"/>
        <v>0</v>
      </c>
      <c r="P19" s="134">
        <f t="shared" si="5"/>
        <v>0</v>
      </c>
      <c r="Q19" s="132">
        <f t="shared" si="6"/>
        <v>59.63</v>
      </c>
    </row>
    <row r="20" spans="1:17" x14ac:dyDescent="0.25">
      <c r="A20" s="131" t="s">
        <v>6796</v>
      </c>
      <c r="B20" s="137">
        <v>3911.89</v>
      </c>
      <c r="C20" s="137">
        <v>9067.1899999999932</v>
      </c>
      <c r="D20" s="137">
        <v>1416.8100000000002</v>
      </c>
      <c r="E20" s="137">
        <v>468.57000000000181</v>
      </c>
      <c r="F20" s="140">
        <f t="shared" si="0"/>
        <v>14864.459999999994</v>
      </c>
      <c r="H20" s="131" t="s">
        <v>6796</v>
      </c>
      <c r="I20" s="134">
        <v>2980.2599999999998</v>
      </c>
      <c r="J20" s="134">
        <v>174.35000000000014</v>
      </c>
      <c r="K20" s="134">
        <v>257.02999999999997</v>
      </c>
      <c r="L20" s="141">
        <f t="shared" si="1"/>
        <v>3411.6399999999994</v>
      </c>
      <c r="M20" s="134">
        <f t="shared" si="2"/>
        <v>3911.89</v>
      </c>
      <c r="N20" s="134">
        <f t="shared" si="3"/>
        <v>6086.929999999993</v>
      </c>
      <c r="O20" s="134">
        <f t="shared" si="4"/>
        <v>1242.46</v>
      </c>
      <c r="P20" s="134">
        <f t="shared" si="5"/>
        <v>211.54000000000184</v>
      </c>
      <c r="Q20" s="132">
        <f t="shared" si="6"/>
        <v>11452.819999999994</v>
      </c>
    </row>
    <row r="21" spans="1:17" x14ac:dyDescent="0.25">
      <c r="A21" s="131" t="s">
        <v>6774</v>
      </c>
      <c r="B21" s="137">
        <v>242.14</v>
      </c>
      <c r="C21" s="137"/>
      <c r="D21" s="137"/>
      <c r="E21" s="137"/>
      <c r="F21" s="140">
        <f t="shared" si="0"/>
        <v>242.14</v>
      </c>
      <c r="L21" s="141">
        <f t="shared" si="1"/>
        <v>0</v>
      </c>
      <c r="M21" s="134">
        <f t="shared" si="2"/>
        <v>242.14</v>
      </c>
      <c r="N21" s="134">
        <f t="shared" si="3"/>
        <v>0</v>
      </c>
      <c r="O21" s="134">
        <f t="shared" si="4"/>
        <v>0</v>
      </c>
      <c r="P21" s="134">
        <f t="shared" si="5"/>
        <v>0</v>
      </c>
      <c r="Q21" s="132">
        <f t="shared" si="6"/>
        <v>242.14</v>
      </c>
    </row>
    <row r="22" spans="1:17" x14ac:dyDescent="0.25">
      <c r="A22" s="131" t="s">
        <v>6790</v>
      </c>
      <c r="B22" s="137">
        <v>-89.5</v>
      </c>
      <c r="C22" s="137">
        <v>3089.92</v>
      </c>
      <c r="D22" s="137">
        <v>344.61000000000007</v>
      </c>
      <c r="E22" s="137">
        <v>35.880000000000003</v>
      </c>
      <c r="F22" s="140">
        <f t="shared" si="0"/>
        <v>3380.9100000000003</v>
      </c>
      <c r="H22" s="131" t="s">
        <v>6790</v>
      </c>
      <c r="I22" s="134">
        <v>513.6</v>
      </c>
      <c r="J22" s="134">
        <v>113.86</v>
      </c>
      <c r="K22" s="134">
        <v>48.75</v>
      </c>
      <c r="L22" s="141">
        <f t="shared" si="1"/>
        <v>676.21</v>
      </c>
      <c r="M22" s="134">
        <f t="shared" si="2"/>
        <v>-89.5</v>
      </c>
      <c r="N22" s="134">
        <f t="shared" si="3"/>
        <v>2576.3200000000002</v>
      </c>
      <c r="O22" s="134">
        <f t="shared" si="4"/>
        <v>230.75000000000006</v>
      </c>
      <c r="P22" s="134">
        <f t="shared" si="5"/>
        <v>-12.869999999999997</v>
      </c>
      <c r="Q22" s="132">
        <f t="shared" si="6"/>
        <v>2704.7000000000003</v>
      </c>
    </row>
    <row r="23" spans="1:17" x14ac:dyDescent="0.25">
      <c r="A23" s="131" t="s">
        <v>6802</v>
      </c>
      <c r="B23" s="137">
        <v>3629.6899999999991</v>
      </c>
      <c r="C23" s="137">
        <v>12751.140000000001</v>
      </c>
      <c r="D23" s="137">
        <v>7174.71</v>
      </c>
      <c r="E23" s="137">
        <v>232.16999999999996</v>
      </c>
      <c r="F23" s="140">
        <f t="shared" si="0"/>
        <v>23787.71</v>
      </c>
      <c r="H23" s="131" t="s">
        <v>6802</v>
      </c>
      <c r="I23" s="134">
        <v>6153.0500000000011</v>
      </c>
      <c r="J23" s="134">
        <v>883.00000000000011</v>
      </c>
      <c r="K23" s="134">
        <v>552.66999999999996</v>
      </c>
      <c r="L23" s="141">
        <f t="shared" si="1"/>
        <v>7588.7200000000012</v>
      </c>
      <c r="M23" s="134">
        <f t="shared" si="2"/>
        <v>3629.6899999999991</v>
      </c>
      <c r="N23" s="134">
        <f t="shared" si="3"/>
        <v>6598.09</v>
      </c>
      <c r="O23" s="134">
        <f t="shared" si="4"/>
        <v>6291.71</v>
      </c>
      <c r="P23" s="134">
        <f t="shared" si="5"/>
        <v>-320.5</v>
      </c>
      <c r="Q23" s="132">
        <f t="shared" si="6"/>
        <v>16198.989999999998</v>
      </c>
    </row>
    <row r="24" spans="1:17" x14ac:dyDescent="0.25">
      <c r="A24" s="131" t="s">
        <v>6800</v>
      </c>
      <c r="B24" s="137">
        <v>2098.4499999999998</v>
      </c>
      <c r="C24" s="137">
        <v>9869.51</v>
      </c>
      <c r="D24" s="137">
        <v>3990.0099999999998</v>
      </c>
      <c r="E24" s="137">
        <v>158.66</v>
      </c>
      <c r="F24" s="140">
        <f t="shared" si="0"/>
        <v>16116.63</v>
      </c>
      <c r="H24" s="131" t="s">
        <v>6800</v>
      </c>
      <c r="I24" s="134">
        <v>7626.1400000000031</v>
      </c>
      <c r="J24" s="134">
        <v>1435.37</v>
      </c>
      <c r="K24" s="134">
        <v>654.37000000000012</v>
      </c>
      <c r="L24" s="141">
        <f t="shared" si="1"/>
        <v>9715.8800000000028</v>
      </c>
      <c r="M24" s="134">
        <f t="shared" si="2"/>
        <v>2098.4499999999998</v>
      </c>
      <c r="N24" s="134">
        <f t="shared" si="3"/>
        <v>2243.3699999999972</v>
      </c>
      <c r="O24" s="134">
        <f t="shared" si="4"/>
        <v>2554.64</v>
      </c>
      <c r="P24" s="134">
        <f t="shared" si="5"/>
        <v>-495.71000000000015</v>
      </c>
      <c r="Q24" s="132">
        <f t="shared" si="6"/>
        <v>6400.7499999999973</v>
      </c>
    </row>
    <row r="25" spans="1:17" x14ac:dyDescent="0.25">
      <c r="A25" s="131" t="s">
        <v>6804</v>
      </c>
      <c r="B25" s="137">
        <v>667.54000000000019</v>
      </c>
      <c r="C25" s="137">
        <v>2407.0899999999997</v>
      </c>
      <c r="D25" s="137">
        <v>798.03</v>
      </c>
      <c r="E25" s="137">
        <v>36.24</v>
      </c>
      <c r="F25" s="140">
        <f t="shared" si="0"/>
        <v>3908.8999999999996</v>
      </c>
      <c r="H25" s="131" t="s">
        <v>6804</v>
      </c>
      <c r="I25" s="134">
        <v>1173.96</v>
      </c>
      <c r="J25" s="134">
        <v>206.86999999999998</v>
      </c>
      <c r="K25" s="134">
        <v>104.18000000000002</v>
      </c>
      <c r="L25" s="141">
        <f t="shared" si="1"/>
        <v>1485.01</v>
      </c>
      <c r="M25" s="134">
        <f t="shared" si="2"/>
        <v>667.54000000000019</v>
      </c>
      <c r="N25" s="134">
        <f t="shared" si="3"/>
        <v>1233.1299999999997</v>
      </c>
      <c r="O25" s="134">
        <f t="shared" si="4"/>
        <v>591.16</v>
      </c>
      <c r="P25" s="134">
        <f t="shared" si="5"/>
        <v>-67.940000000000026</v>
      </c>
      <c r="Q25" s="132">
        <f t="shared" si="6"/>
        <v>2423.89</v>
      </c>
    </row>
    <row r="26" spans="1:17" x14ac:dyDescent="0.25">
      <c r="A26" s="131" t="s">
        <v>7394</v>
      </c>
      <c r="B26" s="137">
        <v>57603.95</v>
      </c>
      <c r="C26" s="137">
        <v>658551.63000000035</v>
      </c>
      <c r="D26" s="137">
        <v>179386.19</v>
      </c>
      <c r="E26" s="137">
        <v>128750.52000000002</v>
      </c>
      <c r="F26" s="140">
        <f t="shared" si="0"/>
        <v>1024292.2900000003</v>
      </c>
      <c r="H26" s="131" t="s">
        <v>7394</v>
      </c>
      <c r="I26" s="134">
        <v>176895.21000000005</v>
      </c>
      <c r="J26" s="134">
        <v>36531.930000000008</v>
      </c>
      <c r="K26" s="134">
        <v>17534.149999999998</v>
      </c>
      <c r="L26" s="141">
        <f t="shared" si="1"/>
        <v>230961.29000000007</v>
      </c>
      <c r="M26" s="134">
        <f t="shared" si="2"/>
        <v>57603.95</v>
      </c>
      <c r="N26" s="134">
        <f t="shared" si="3"/>
        <v>481656.42000000027</v>
      </c>
      <c r="O26" s="134">
        <f t="shared" si="4"/>
        <v>142854.26</v>
      </c>
      <c r="P26" s="134">
        <f t="shared" si="5"/>
        <v>111216.37000000002</v>
      </c>
      <c r="Q26" s="132">
        <f t="shared" si="6"/>
        <v>793331.00000000023</v>
      </c>
    </row>
    <row r="27" spans="1:17" x14ac:dyDescent="0.25">
      <c r="B27" s="137"/>
      <c r="C27" s="137"/>
      <c r="D27" s="137"/>
      <c r="E27" s="137"/>
      <c r="F27" s="140"/>
    </row>
    <row r="28" spans="1:17" x14ac:dyDescent="0.25">
      <c r="A28" s="142" t="s">
        <v>6768</v>
      </c>
      <c r="B28" s="143">
        <v>327.64999999999998</v>
      </c>
      <c r="C28" s="143">
        <v>32018.309999999976</v>
      </c>
      <c r="D28" s="143">
        <v>12549.899999999998</v>
      </c>
      <c r="E28" s="143">
        <v>2644.5699999999997</v>
      </c>
      <c r="F28" s="143">
        <f t="shared" ref="F28:F29" si="7">SUM(B28:E28)</f>
        <v>47540.429999999971</v>
      </c>
      <c r="H28" s="142" t="s">
        <v>6768</v>
      </c>
      <c r="I28" s="135">
        <v>6773.3500000000031</v>
      </c>
      <c r="J28" s="135">
        <v>2079.7599999999993</v>
      </c>
      <c r="K28" s="135">
        <v>1353.9200000000008</v>
      </c>
      <c r="L28" s="135">
        <f t="shared" ref="L28:L29" si="8">SUM(I28:K28)</f>
        <v>10207.030000000002</v>
      </c>
    </row>
    <row r="29" spans="1:17" x14ac:dyDescent="0.25">
      <c r="A29" s="142" t="s">
        <v>6766</v>
      </c>
      <c r="B29" s="143">
        <v>44017.96</v>
      </c>
      <c r="C29" s="143">
        <v>233229.46000000017</v>
      </c>
      <c r="D29" s="143">
        <v>65436.829999999994</v>
      </c>
      <c r="E29" s="143">
        <v>2086.9099999999989</v>
      </c>
      <c r="F29" s="143">
        <f t="shared" si="7"/>
        <v>344771.16000000015</v>
      </c>
      <c r="H29" s="142" t="s">
        <v>6766</v>
      </c>
      <c r="I29" s="135">
        <v>68697.72000000003</v>
      </c>
      <c r="J29" s="135">
        <v>12231.84</v>
      </c>
      <c r="K29" s="135">
        <v>4250.4599999999973</v>
      </c>
      <c r="L29" s="135">
        <f t="shared" si="8"/>
        <v>85180.020000000019</v>
      </c>
    </row>
    <row r="30" spans="1:17" x14ac:dyDescent="0.25">
      <c r="I30" s="132">
        <f>I28+I29</f>
        <v>75471.070000000036</v>
      </c>
      <c r="J30" s="132">
        <f t="shared" ref="J30:L30" si="9">J28+J29</f>
        <v>14311.599999999999</v>
      </c>
      <c r="K30" s="132">
        <f t="shared" si="9"/>
        <v>5604.3799999999983</v>
      </c>
      <c r="L30" s="132">
        <f t="shared" si="9"/>
        <v>95387.050000000017</v>
      </c>
    </row>
    <row r="32" spans="1:17" x14ac:dyDescent="0.25">
      <c r="A32" s="142" t="s">
        <v>6768</v>
      </c>
      <c r="B32" s="143">
        <v>327.64999999999998</v>
      </c>
      <c r="C32" s="143">
        <v>32018.309999999976</v>
      </c>
      <c r="D32" s="143">
        <v>12549.899999999998</v>
      </c>
      <c r="E32" s="143">
        <v>2644.5699999999997</v>
      </c>
      <c r="F32" s="143">
        <f t="shared" ref="F32:F33" si="10">SUM(B32:E32)</f>
        <v>47540.429999999971</v>
      </c>
      <c r="H32" t="s">
        <v>7422</v>
      </c>
      <c r="I32" s="137">
        <f>I28*1.7555</f>
        <v>11890.615925000006</v>
      </c>
      <c r="J32" s="137">
        <f t="shared" ref="J32:K33" si="11">J28*1.7555</f>
        <v>3651.0186799999988</v>
      </c>
      <c r="K32" s="137">
        <f t="shared" si="11"/>
        <v>2376.8065600000014</v>
      </c>
      <c r="L32" s="155">
        <f>SUM(I32:K32)</f>
        <v>17918.441165000007</v>
      </c>
    </row>
    <row r="33" spans="1:17" x14ac:dyDescent="0.25">
      <c r="A33" s="142" t="s">
        <v>6766</v>
      </c>
      <c r="B33" s="143">
        <v>44017.96</v>
      </c>
      <c r="C33" s="143">
        <v>233229.46000000017</v>
      </c>
      <c r="D33" s="143">
        <v>65436.829999999994</v>
      </c>
      <c r="E33" s="143">
        <v>2086.9099999999989</v>
      </c>
      <c r="F33" s="143">
        <f t="shared" si="10"/>
        <v>344771.16000000015</v>
      </c>
      <c r="I33" s="137">
        <f>I29*1.7555</f>
        <v>120598.84746000006</v>
      </c>
      <c r="J33" s="137">
        <f t="shared" si="11"/>
        <v>21472.99512</v>
      </c>
      <c r="K33" s="137">
        <f t="shared" si="11"/>
        <v>7461.6825299999955</v>
      </c>
      <c r="L33" s="155">
        <f>SUM(I33:K33)</f>
        <v>149533.52511000005</v>
      </c>
    </row>
    <row r="34" spans="1:17" x14ac:dyDescent="0.25">
      <c r="B34" s="156">
        <f>B32+B33</f>
        <v>44345.61</v>
      </c>
      <c r="C34" s="156">
        <f t="shared" ref="C34:L34" si="12">C32+C33</f>
        <v>265247.77000000014</v>
      </c>
      <c r="D34" s="156">
        <f t="shared" si="12"/>
        <v>77986.73</v>
      </c>
      <c r="E34" s="156">
        <f t="shared" si="12"/>
        <v>4731.4799999999987</v>
      </c>
      <c r="F34" s="156">
        <f t="shared" si="12"/>
        <v>392311.59000000014</v>
      </c>
      <c r="G34" s="156">
        <f t="shared" si="12"/>
        <v>0</v>
      </c>
      <c r="H34" s="156"/>
      <c r="I34" s="156">
        <f t="shared" si="12"/>
        <v>132489.46338500007</v>
      </c>
      <c r="J34" s="156">
        <f t="shared" si="12"/>
        <v>25124.013799999997</v>
      </c>
      <c r="K34" s="156">
        <f t="shared" si="12"/>
        <v>9838.4890899999973</v>
      </c>
      <c r="L34" s="156">
        <f t="shared" si="12"/>
        <v>167451.96627500004</v>
      </c>
      <c r="M34" s="156">
        <f>B34</f>
        <v>44345.61</v>
      </c>
      <c r="N34" s="156">
        <f>C34-I34</f>
        <v>132758.30661500007</v>
      </c>
      <c r="O34" s="156">
        <f t="shared" ref="O34:P34" si="13">D34-J34</f>
        <v>52862.716199999995</v>
      </c>
      <c r="P34" s="156">
        <f t="shared" si="13"/>
        <v>-5107.0090899999987</v>
      </c>
      <c r="Q34" s="156">
        <f>SUM(M34:P34)</f>
        <v>224859.62372500004</v>
      </c>
    </row>
    <row r="35" spans="1:17" x14ac:dyDescent="0.25">
      <c r="Q35" s="15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tabSelected="1" topLeftCell="A22" workbookViewId="0">
      <selection activeCell="C22" sqref="C22"/>
    </sheetView>
  </sheetViews>
  <sheetFormatPr defaultRowHeight="15" x14ac:dyDescent="0.25"/>
  <cols>
    <col min="1" max="1" width="41.140625" bestFit="1" customWidth="1"/>
    <col min="2" max="2" width="14.85546875" bestFit="1" customWidth="1"/>
    <col min="3" max="3" width="35.7109375" customWidth="1"/>
    <col min="4" max="4" width="41.140625" bestFit="1" customWidth="1"/>
    <col min="5" max="5" width="14.85546875" bestFit="1" customWidth="1"/>
    <col min="6" max="6" width="11.5703125" bestFit="1" customWidth="1"/>
  </cols>
  <sheetData>
    <row r="1" spans="1:7" x14ac:dyDescent="0.25">
      <c r="C1" t="s">
        <v>7425</v>
      </c>
    </row>
    <row r="2" spans="1:7" x14ac:dyDescent="0.25">
      <c r="B2" s="152">
        <v>2021</v>
      </c>
      <c r="E2" s="152">
        <v>2008</v>
      </c>
    </row>
    <row r="3" spans="1:7" x14ac:dyDescent="0.25">
      <c r="A3" s="130" t="s">
        <v>7393</v>
      </c>
      <c r="B3" t="s">
        <v>7396</v>
      </c>
      <c r="D3" s="130" t="s">
        <v>7393</v>
      </c>
      <c r="E3" t="s">
        <v>7396</v>
      </c>
    </row>
    <row r="4" spans="1:7" x14ac:dyDescent="0.25">
      <c r="A4" s="131"/>
      <c r="B4" s="137">
        <v>472493.19000000029</v>
      </c>
      <c r="C4" s="137"/>
      <c r="D4" s="153"/>
      <c r="E4" s="137">
        <v>256843.03999999969</v>
      </c>
      <c r="F4" s="137">
        <f>GETPIVOTDATA("Amount",$A$3,"Vendor_Name","")-GETPIVOTDATA("Amount",$D$3,"Vendor_Name","")</f>
        <v>215650.15000000061</v>
      </c>
      <c r="G4" t="s">
        <v>7421</v>
      </c>
    </row>
    <row r="5" spans="1:7" x14ac:dyDescent="0.25">
      <c r="A5" s="131" t="s">
        <v>704</v>
      </c>
      <c r="B5" s="137">
        <v>2196</v>
      </c>
      <c r="C5" s="137"/>
      <c r="D5" s="153" t="s">
        <v>2175</v>
      </c>
      <c r="E5" s="137">
        <v>100</v>
      </c>
    </row>
    <row r="6" spans="1:7" x14ac:dyDescent="0.25">
      <c r="A6" s="131" t="s">
        <v>323</v>
      </c>
      <c r="B6" s="137">
        <v>840</v>
      </c>
      <c r="C6" s="137"/>
      <c r="D6" s="153" t="s">
        <v>2161</v>
      </c>
      <c r="E6" s="137">
        <v>86.52</v>
      </c>
    </row>
    <row r="7" spans="1:7" x14ac:dyDescent="0.25">
      <c r="A7" s="131" t="s">
        <v>1085</v>
      </c>
      <c r="B7" s="137">
        <v>1982.74</v>
      </c>
      <c r="C7" s="137"/>
      <c r="D7" s="153" t="s">
        <v>2166</v>
      </c>
      <c r="E7" s="137">
        <v>420</v>
      </c>
    </row>
    <row r="8" spans="1:7" x14ac:dyDescent="0.25">
      <c r="A8" s="131" t="s">
        <v>110</v>
      </c>
      <c r="B8" s="137">
        <v>19635.310000000001</v>
      </c>
      <c r="C8" s="137"/>
      <c r="D8" s="153" t="s">
        <v>2128</v>
      </c>
      <c r="E8" s="137">
        <v>65.95</v>
      </c>
    </row>
    <row r="9" spans="1:7" x14ac:dyDescent="0.25">
      <c r="A9" s="131" t="s">
        <v>543</v>
      </c>
      <c r="B9" s="154">
        <v>23960</v>
      </c>
      <c r="C9" s="137"/>
      <c r="D9" s="153" t="s">
        <v>2444</v>
      </c>
      <c r="E9" s="137">
        <v>754.25</v>
      </c>
    </row>
    <row r="10" spans="1:7" x14ac:dyDescent="0.25">
      <c r="A10" s="131" t="s">
        <v>26</v>
      </c>
      <c r="B10" s="154">
        <v>55233.89</v>
      </c>
      <c r="C10" s="137" t="s">
        <v>7427</v>
      </c>
      <c r="D10" s="153" t="s">
        <v>2032</v>
      </c>
      <c r="E10" s="137">
        <v>799.04</v>
      </c>
    </row>
    <row r="11" spans="1:7" x14ac:dyDescent="0.25">
      <c r="A11" s="131" t="s">
        <v>920</v>
      </c>
      <c r="B11" s="137">
        <v>73.95</v>
      </c>
      <c r="C11" s="137"/>
      <c r="D11" s="153" t="s">
        <v>1085</v>
      </c>
      <c r="E11" s="137">
        <v>6874.51</v>
      </c>
    </row>
    <row r="12" spans="1:7" x14ac:dyDescent="0.25">
      <c r="A12" s="131" t="s">
        <v>816</v>
      </c>
      <c r="B12" s="137">
        <v>864</v>
      </c>
      <c r="C12" s="137"/>
      <c r="D12" s="153" t="s">
        <v>110</v>
      </c>
      <c r="E12" s="137">
        <v>1742.78</v>
      </c>
    </row>
    <row r="13" spans="1:7" x14ac:dyDescent="0.25">
      <c r="A13" s="131" t="s">
        <v>58</v>
      </c>
      <c r="B13" s="137">
        <v>9134.11</v>
      </c>
      <c r="C13" s="137"/>
      <c r="D13" s="153" t="s">
        <v>2150</v>
      </c>
      <c r="E13" s="137">
        <v>1169.42</v>
      </c>
    </row>
    <row r="14" spans="1:7" x14ac:dyDescent="0.25">
      <c r="A14" s="131" t="s">
        <v>132</v>
      </c>
      <c r="B14" s="137">
        <v>9894.0400000000009</v>
      </c>
      <c r="C14" s="137"/>
      <c r="D14" s="153" t="s">
        <v>2453</v>
      </c>
      <c r="E14" s="137">
        <v>1312.5</v>
      </c>
    </row>
    <row r="15" spans="1:7" x14ac:dyDescent="0.25">
      <c r="A15" s="131" t="s">
        <v>78</v>
      </c>
      <c r="B15" s="137">
        <v>11966.36</v>
      </c>
      <c r="C15" s="137"/>
      <c r="D15" s="153" t="s">
        <v>3508</v>
      </c>
      <c r="E15" s="137">
        <v>319.02</v>
      </c>
    </row>
    <row r="16" spans="1:7" x14ac:dyDescent="0.25">
      <c r="A16" s="131" t="s">
        <v>83</v>
      </c>
      <c r="B16" s="154">
        <v>76276.39</v>
      </c>
      <c r="C16" s="137"/>
      <c r="D16" s="153" t="s">
        <v>3421</v>
      </c>
      <c r="E16" s="137">
        <v>18.11</v>
      </c>
    </row>
    <row r="17" spans="1:5" x14ac:dyDescent="0.25">
      <c r="A17" s="131" t="s">
        <v>65</v>
      </c>
      <c r="B17" s="154">
        <v>23836.25</v>
      </c>
      <c r="C17" s="137" t="s">
        <v>7426</v>
      </c>
      <c r="D17" s="153" t="s">
        <v>2433</v>
      </c>
      <c r="E17" s="137">
        <v>92.64</v>
      </c>
    </row>
    <row r="18" spans="1:5" x14ac:dyDescent="0.25">
      <c r="A18" s="131" t="s">
        <v>84</v>
      </c>
      <c r="B18" s="154">
        <v>81608.75</v>
      </c>
      <c r="C18" s="137"/>
      <c r="D18" s="153" t="s">
        <v>3125</v>
      </c>
      <c r="E18" s="137">
        <v>83.58</v>
      </c>
    </row>
    <row r="19" spans="1:5" x14ac:dyDescent="0.25">
      <c r="A19" s="131" t="s">
        <v>98</v>
      </c>
      <c r="B19" s="154">
        <v>117171.66000000002</v>
      </c>
      <c r="C19" s="137" t="s">
        <v>7429</v>
      </c>
      <c r="D19" s="153" t="s">
        <v>2438</v>
      </c>
      <c r="E19" s="137">
        <v>2936.65</v>
      </c>
    </row>
    <row r="20" spans="1:5" x14ac:dyDescent="0.25">
      <c r="A20" s="131" t="s">
        <v>260</v>
      </c>
      <c r="B20" s="137">
        <v>16943.78</v>
      </c>
      <c r="C20" s="137"/>
      <c r="D20" s="153" t="s">
        <v>2024</v>
      </c>
      <c r="E20" s="137">
        <v>56430.75</v>
      </c>
    </row>
    <row r="21" spans="1:5" x14ac:dyDescent="0.25">
      <c r="A21" s="131" t="s">
        <v>33</v>
      </c>
      <c r="B21" s="137">
        <v>1672.4100000000003</v>
      </c>
      <c r="C21" s="137"/>
      <c r="D21" s="153" t="s">
        <v>2205</v>
      </c>
      <c r="E21" s="137">
        <v>42.64</v>
      </c>
    </row>
    <row r="22" spans="1:5" x14ac:dyDescent="0.25">
      <c r="A22" s="131" t="s">
        <v>88</v>
      </c>
      <c r="B22" s="154">
        <v>241515.88999999998</v>
      </c>
      <c r="C22" s="137" t="s">
        <v>7428</v>
      </c>
      <c r="D22" s="153" t="s">
        <v>84</v>
      </c>
      <c r="E22" s="137">
        <v>36681.03</v>
      </c>
    </row>
    <row r="23" spans="1:5" x14ac:dyDescent="0.25">
      <c r="A23" s="131" t="s">
        <v>137</v>
      </c>
      <c r="B23" s="137">
        <v>95.63</v>
      </c>
      <c r="C23" s="137"/>
      <c r="D23" s="153" t="s">
        <v>2422</v>
      </c>
      <c r="E23" s="137">
        <v>876.28</v>
      </c>
    </row>
    <row r="24" spans="1:5" x14ac:dyDescent="0.25">
      <c r="A24" s="131" t="s">
        <v>36</v>
      </c>
      <c r="B24" s="137">
        <v>6482</v>
      </c>
      <c r="C24" s="137"/>
      <c r="D24" s="153" t="s">
        <v>2123</v>
      </c>
      <c r="E24" s="137">
        <v>423.25</v>
      </c>
    </row>
    <row r="25" spans="1:5" x14ac:dyDescent="0.25">
      <c r="A25" s="131" t="s">
        <v>347</v>
      </c>
      <c r="B25" s="137">
        <v>313</v>
      </c>
      <c r="C25" s="137"/>
      <c r="D25" s="153" t="s">
        <v>2910</v>
      </c>
      <c r="E25" s="137">
        <v>308.45</v>
      </c>
    </row>
    <row r="26" spans="1:5" x14ac:dyDescent="0.25">
      <c r="A26" s="131" t="s">
        <v>601</v>
      </c>
      <c r="B26" s="137">
        <v>1235</v>
      </c>
      <c r="C26" s="137"/>
      <c r="D26" s="153" t="s">
        <v>2642</v>
      </c>
      <c r="E26" s="137">
        <v>3397.1</v>
      </c>
    </row>
    <row r="27" spans="1:5" x14ac:dyDescent="0.25">
      <c r="A27" s="131" t="s">
        <v>7394</v>
      </c>
      <c r="B27" s="137">
        <v>1175424.3500000001</v>
      </c>
      <c r="C27" s="137"/>
      <c r="D27" s="153" t="s">
        <v>36</v>
      </c>
      <c r="E27" s="137">
        <v>714.11</v>
      </c>
    </row>
    <row r="28" spans="1:5" x14ac:dyDescent="0.25">
      <c r="B28" s="137">
        <f>GETPIVOTDATA("Amount",$A$3)-GETPIVOTDATA("Amount",$A$3,"Vendor_Name","")</f>
        <v>702931.1599999998</v>
      </c>
      <c r="C28" s="137"/>
      <c r="D28" s="153" t="s">
        <v>7394</v>
      </c>
      <c r="E28" s="137">
        <v>372491.61999999982</v>
      </c>
    </row>
    <row r="29" spans="1:5" x14ac:dyDescent="0.25">
      <c r="B29" s="137"/>
      <c r="C29" s="137"/>
      <c r="D29" s="153" t="s">
        <v>7423</v>
      </c>
      <c r="E29" s="137">
        <f>GETPIVOTDATA("Amount",$D$3)-GETPIVOTDATA("Amount",$D$3,"Vendor_Name","")</f>
        <v>115648.58000000013</v>
      </c>
    </row>
    <row r="30" spans="1:5" x14ac:dyDescent="0.25">
      <c r="B30" s="137"/>
      <c r="C30" s="137"/>
      <c r="D30" s="137"/>
      <c r="E30" s="137">
        <v>1.7555000000000001</v>
      </c>
    </row>
    <row r="31" spans="1:5" x14ac:dyDescent="0.25">
      <c r="B31" s="137"/>
      <c r="C31" s="137"/>
      <c r="D31" s="137"/>
      <c r="E31" s="137">
        <f>E29*E30</f>
        <v>203021.08219000025</v>
      </c>
    </row>
    <row r="32" spans="1:5" x14ac:dyDescent="0.25">
      <c r="B32" s="137"/>
      <c r="C32" s="137"/>
      <c r="D32" s="137" t="s">
        <v>7424</v>
      </c>
      <c r="E32" s="137">
        <f>B28-E31</f>
        <v>499910.07780999958</v>
      </c>
    </row>
    <row r="33" spans="2:5" x14ac:dyDescent="0.25">
      <c r="B33" s="137"/>
      <c r="C33" s="137"/>
      <c r="D33" s="137"/>
      <c r="E33" s="137"/>
    </row>
    <row r="34" spans="2:5" x14ac:dyDescent="0.25">
      <c r="B34" s="137"/>
      <c r="C34" s="137" t="s">
        <v>7430</v>
      </c>
      <c r="D34" s="137"/>
      <c r="E34" s="137"/>
    </row>
    <row r="35" spans="2:5" x14ac:dyDescent="0.25">
      <c r="B35" s="137"/>
      <c r="C35" s="137" t="s">
        <v>7431</v>
      </c>
      <c r="D35" s="137"/>
      <c r="E35" s="137"/>
    </row>
    <row r="36" spans="2:5" x14ac:dyDescent="0.25">
      <c r="C36" t="s">
        <v>7432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609"/>
  <sheetViews>
    <sheetView workbookViewId="0">
      <selection sqref="A1:XFD1048576"/>
    </sheetView>
  </sheetViews>
  <sheetFormatPr defaultRowHeight="15" x14ac:dyDescent="0.25"/>
  <cols>
    <col min="1" max="1" width="12.7109375" bestFit="1" customWidth="1"/>
    <col min="2" max="2" width="15.140625" bestFit="1" customWidth="1"/>
    <col min="3" max="3" width="15.85546875" bestFit="1" customWidth="1"/>
    <col min="4" max="4" width="21.7109375" bestFit="1" customWidth="1"/>
    <col min="5" max="8" width="10.7109375" bestFit="1" customWidth="1"/>
    <col min="9" max="9" width="15.85546875" bestFit="1" customWidth="1"/>
    <col min="10" max="10" width="9.85546875" bestFit="1" customWidth="1"/>
    <col min="11" max="11" width="28.85546875" customWidth="1"/>
    <col min="12" max="12" width="33.28515625" customWidth="1"/>
    <col min="13" max="13" width="19.42578125" bestFit="1" customWidth="1"/>
    <col min="14" max="14" width="13.28515625" bestFit="1" customWidth="1"/>
    <col min="15" max="15" width="11.28515625" bestFit="1" customWidth="1"/>
    <col min="16" max="16" width="12.28515625" bestFit="1" customWidth="1"/>
    <col min="17" max="17" width="13.7109375" bestFit="1" customWidth="1"/>
    <col min="18" max="18" width="39.42578125" customWidth="1"/>
    <col min="19" max="19" width="24.7109375" customWidth="1"/>
  </cols>
  <sheetData>
    <row r="1" spans="1:1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  <c r="R1" s="4" t="s">
        <v>7391</v>
      </c>
      <c r="S1" s="4" t="s">
        <v>7392</v>
      </c>
    </row>
    <row r="2" spans="1:19" x14ac:dyDescent="0.25">
      <c r="A2" s="1" t="s">
        <v>457</v>
      </c>
      <c r="B2" s="1" t="s">
        <v>49</v>
      </c>
      <c r="C2" s="1" t="s">
        <v>898</v>
      </c>
      <c r="D2" s="1" t="s">
        <v>1719</v>
      </c>
      <c r="E2" s="1" t="s">
        <v>20</v>
      </c>
      <c r="F2" s="1" t="s">
        <v>899</v>
      </c>
      <c r="G2" s="1" t="s">
        <v>590</v>
      </c>
      <c r="H2" s="1" t="s">
        <v>900</v>
      </c>
      <c r="I2" s="1" t="s">
        <v>24</v>
      </c>
      <c r="J2" s="3">
        <v>-27.12</v>
      </c>
      <c r="K2" s="1" t="s">
        <v>901</v>
      </c>
      <c r="L2" s="1" t="s">
        <v>24</v>
      </c>
      <c r="M2" s="1" t="s">
        <v>902</v>
      </c>
      <c r="N2" s="1" t="s">
        <v>903</v>
      </c>
      <c r="O2" s="2">
        <v>44377</v>
      </c>
      <c r="P2" s="2">
        <v>44383</v>
      </c>
      <c r="Q2" s="1" t="s">
        <v>29</v>
      </c>
      <c r="R2" t="str">
        <f>VLOOKUP(F2,'Seg 2 descriptions'!A:B,2)</f>
        <v>Natural Gas Operations-CF</v>
      </c>
      <c r="S2" t="str">
        <f>VLOOKUP(G2,'Seg 3 descriptions'!A:B,2)</f>
        <v>Overtime/Comp Time/On Call</v>
      </c>
    </row>
    <row r="3" spans="1:19" x14ac:dyDescent="0.25">
      <c r="A3" s="1" t="s">
        <v>457</v>
      </c>
      <c r="B3" s="1" t="s">
        <v>49</v>
      </c>
      <c r="C3" s="1" t="s">
        <v>897</v>
      </c>
      <c r="D3" s="1" t="s">
        <v>1721</v>
      </c>
      <c r="E3" s="1" t="s">
        <v>20</v>
      </c>
      <c r="F3" s="1" t="s">
        <v>962</v>
      </c>
      <c r="G3" s="1" t="s">
        <v>460</v>
      </c>
      <c r="H3" s="1" t="s">
        <v>900</v>
      </c>
      <c r="I3" s="1" t="s">
        <v>24</v>
      </c>
      <c r="J3" s="3">
        <v>560.01</v>
      </c>
      <c r="K3" s="1" t="s">
        <v>963</v>
      </c>
      <c r="L3" s="1" t="s">
        <v>24</v>
      </c>
      <c r="M3" s="1" t="s">
        <v>964</v>
      </c>
      <c r="N3" s="1" t="s">
        <v>463</v>
      </c>
      <c r="O3" s="2">
        <v>44227</v>
      </c>
      <c r="P3" s="2">
        <v>44237</v>
      </c>
      <c r="Q3" s="1" t="s">
        <v>29</v>
      </c>
      <c r="R3" t="str">
        <f>VLOOKUP(F3,'Seg 2 descriptions'!A:B,2)</f>
        <v>Gas Operations Supervisor CF and WF</v>
      </c>
      <c r="S3" t="str">
        <f>VLOOKUP(G3,'Seg 3 descriptions'!A:B,2)</f>
        <v>Salaries</v>
      </c>
    </row>
    <row r="4" spans="1:19" x14ac:dyDescent="0.25">
      <c r="A4" s="1" t="s">
        <v>457</v>
      </c>
      <c r="B4" s="1" t="s">
        <v>49</v>
      </c>
      <c r="C4" s="1" t="s">
        <v>965</v>
      </c>
      <c r="D4" s="1" t="s">
        <v>1721</v>
      </c>
      <c r="E4" s="1" t="s">
        <v>20</v>
      </c>
      <c r="F4" s="1" t="s">
        <v>962</v>
      </c>
      <c r="G4" s="1" t="s">
        <v>460</v>
      </c>
      <c r="H4" s="1" t="s">
        <v>900</v>
      </c>
      <c r="I4" s="1" t="s">
        <v>24</v>
      </c>
      <c r="J4" s="3">
        <v>1137.18</v>
      </c>
      <c r="K4" s="1" t="s">
        <v>963</v>
      </c>
      <c r="L4" s="1" t="s">
        <v>24</v>
      </c>
      <c r="M4" s="1" t="s">
        <v>964</v>
      </c>
      <c r="N4" s="1" t="s">
        <v>463</v>
      </c>
      <c r="O4" s="2">
        <v>44316</v>
      </c>
      <c r="P4" s="2">
        <v>44321</v>
      </c>
      <c r="Q4" s="1" t="s">
        <v>29</v>
      </c>
      <c r="R4" t="str">
        <f>VLOOKUP(F4,'Seg 2 descriptions'!A:B,2)</f>
        <v>Gas Operations Supervisor CF and WF</v>
      </c>
      <c r="S4" t="str">
        <f>VLOOKUP(G4,'Seg 3 descriptions'!A:B,2)</f>
        <v>Salaries</v>
      </c>
    </row>
    <row r="5" spans="1:19" x14ac:dyDescent="0.25">
      <c r="A5" s="1" t="s">
        <v>457</v>
      </c>
      <c r="B5" s="1" t="s">
        <v>49</v>
      </c>
      <c r="C5" s="1" t="s">
        <v>903</v>
      </c>
      <c r="D5" s="1" t="s">
        <v>1721</v>
      </c>
      <c r="E5" s="1" t="s">
        <v>20</v>
      </c>
      <c r="F5" s="1" t="s">
        <v>962</v>
      </c>
      <c r="G5" s="1" t="s">
        <v>460</v>
      </c>
      <c r="H5" s="1" t="s">
        <v>900</v>
      </c>
      <c r="I5" s="1" t="s">
        <v>24</v>
      </c>
      <c r="J5" s="3">
        <v>1250.7</v>
      </c>
      <c r="K5" s="1" t="s">
        <v>963</v>
      </c>
      <c r="L5" s="1" t="s">
        <v>24</v>
      </c>
      <c r="M5" s="1" t="s">
        <v>964</v>
      </c>
      <c r="N5" s="1" t="s">
        <v>463</v>
      </c>
      <c r="O5" s="2">
        <v>44347</v>
      </c>
      <c r="P5" s="2">
        <v>44350</v>
      </c>
      <c r="Q5" s="1" t="s">
        <v>29</v>
      </c>
      <c r="R5" t="str">
        <f>VLOOKUP(F5,'Seg 2 descriptions'!A:B,2)</f>
        <v>Gas Operations Supervisor CF and WF</v>
      </c>
      <c r="S5" t="str">
        <f>VLOOKUP(G5,'Seg 3 descriptions'!A:B,2)</f>
        <v>Salaries</v>
      </c>
    </row>
    <row r="6" spans="1:19" x14ac:dyDescent="0.25">
      <c r="A6" s="1" t="s">
        <v>457</v>
      </c>
      <c r="B6" s="1" t="s">
        <v>49</v>
      </c>
      <c r="C6" s="1" t="s">
        <v>966</v>
      </c>
      <c r="D6" s="1" t="s">
        <v>1721</v>
      </c>
      <c r="E6" s="1" t="s">
        <v>20</v>
      </c>
      <c r="F6" s="1" t="s">
        <v>962</v>
      </c>
      <c r="G6" s="1" t="s">
        <v>460</v>
      </c>
      <c r="H6" s="1" t="s">
        <v>900</v>
      </c>
      <c r="I6" s="1" t="s">
        <v>24</v>
      </c>
      <c r="J6" s="3">
        <v>341.22</v>
      </c>
      <c r="K6" s="1" t="s">
        <v>963</v>
      </c>
      <c r="L6" s="1" t="s">
        <v>24</v>
      </c>
      <c r="M6" s="1" t="s">
        <v>964</v>
      </c>
      <c r="N6" s="1" t="s">
        <v>463</v>
      </c>
      <c r="O6" s="2">
        <v>44377</v>
      </c>
      <c r="P6" s="2">
        <v>44383</v>
      </c>
      <c r="Q6" s="1" t="s">
        <v>29</v>
      </c>
      <c r="R6" t="str">
        <f>VLOOKUP(F6,'Seg 2 descriptions'!A:B,2)</f>
        <v>Gas Operations Supervisor CF and WF</v>
      </c>
      <c r="S6" t="str">
        <f>VLOOKUP(G6,'Seg 3 descriptions'!A:B,2)</f>
        <v>Salaries</v>
      </c>
    </row>
    <row r="7" spans="1:19" x14ac:dyDescent="0.25">
      <c r="A7" s="1" t="s">
        <v>457</v>
      </c>
      <c r="B7" s="1" t="s">
        <v>49</v>
      </c>
      <c r="C7" s="1" t="s">
        <v>967</v>
      </c>
      <c r="D7" s="1" t="s">
        <v>1721</v>
      </c>
      <c r="E7" s="1" t="s">
        <v>20</v>
      </c>
      <c r="F7" s="1" t="s">
        <v>962</v>
      </c>
      <c r="G7" s="1" t="s">
        <v>460</v>
      </c>
      <c r="H7" s="1" t="s">
        <v>900</v>
      </c>
      <c r="I7" s="1" t="s">
        <v>24</v>
      </c>
      <c r="J7" s="3">
        <v>568.59</v>
      </c>
      <c r="K7" s="1" t="s">
        <v>963</v>
      </c>
      <c r="L7" s="1" t="s">
        <v>24</v>
      </c>
      <c r="M7" s="1" t="s">
        <v>964</v>
      </c>
      <c r="N7" s="1" t="s">
        <v>463</v>
      </c>
      <c r="O7" s="2">
        <v>44561</v>
      </c>
      <c r="P7" s="2">
        <v>44568</v>
      </c>
      <c r="Q7" s="1" t="s">
        <v>29</v>
      </c>
      <c r="R7" t="str">
        <f>VLOOKUP(F7,'Seg 2 descriptions'!A:B,2)</f>
        <v>Gas Operations Supervisor CF and WF</v>
      </c>
      <c r="S7" t="str">
        <f>VLOOKUP(G7,'Seg 3 descriptions'!A:B,2)</f>
        <v>Salaries</v>
      </c>
    </row>
    <row r="8" spans="1:19" x14ac:dyDescent="0.25">
      <c r="A8" s="1" t="s">
        <v>457</v>
      </c>
      <c r="B8" s="1" t="s">
        <v>49</v>
      </c>
      <c r="C8" s="1" t="s">
        <v>968</v>
      </c>
      <c r="D8" s="1" t="s">
        <v>1721</v>
      </c>
      <c r="E8" s="1" t="s">
        <v>20</v>
      </c>
      <c r="F8" s="1" t="s">
        <v>962</v>
      </c>
      <c r="G8" s="1" t="s">
        <v>460</v>
      </c>
      <c r="H8" s="1" t="s">
        <v>900</v>
      </c>
      <c r="I8" s="1" t="s">
        <v>24</v>
      </c>
      <c r="J8" s="3">
        <v>560.01</v>
      </c>
      <c r="K8" s="1" t="s">
        <v>963</v>
      </c>
      <c r="L8" s="1" t="s">
        <v>24</v>
      </c>
      <c r="M8" s="1" t="s">
        <v>964</v>
      </c>
      <c r="N8" s="1" t="s">
        <v>463</v>
      </c>
      <c r="O8" s="2">
        <v>44255</v>
      </c>
      <c r="P8" s="2">
        <v>44258</v>
      </c>
      <c r="Q8" s="1" t="s">
        <v>29</v>
      </c>
      <c r="R8" t="str">
        <f>VLOOKUP(F8,'Seg 2 descriptions'!A:B,2)</f>
        <v>Gas Operations Supervisor CF and WF</v>
      </c>
      <c r="S8" t="str">
        <f>VLOOKUP(G8,'Seg 3 descriptions'!A:B,2)</f>
        <v>Salaries</v>
      </c>
    </row>
    <row r="9" spans="1:19" x14ac:dyDescent="0.25">
      <c r="A9" s="1" t="s">
        <v>457</v>
      </c>
      <c r="B9" s="1" t="s">
        <v>49</v>
      </c>
      <c r="C9" s="1" t="s">
        <v>969</v>
      </c>
      <c r="D9" s="1" t="s">
        <v>1721</v>
      </c>
      <c r="E9" s="1" t="s">
        <v>20</v>
      </c>
      <c r="F9" s="1" t="s">
        <v>962</v>
      </c>
      <c r="G9" s="1" t="s">
        <v>460</v>
      </c>
      <c r="H9" s="1" t="s">
        <v>900</v>
      </c>
      <c r="I9" s="1" t="s">
        <v>24</v>
      </c>
      <c r="J9" s="3">
        <v>896.28</v>
      </c>
      <c r="K9" s="1" t="s">
        <v>963</v>
      </c>
      <c r="L9" s="1" t="s">
        <v>24</v>
      </c>
      <c r="M9" s="1" t="s">
        <v>964</v>
      </c>
      <c r="N9" s="1" t="s">
        <v>463</v>
      </c>
      <c r="O9" s="2">
        <v>44286</v>
      </c>
      <c r="P9" s="2">
        <v>44292</v>
      </c>
      <c r="Q9" s="1" t="s">
        <v>29</v>
      </c>
      <c r="R9" t="str">
        <f>VLOOKUP(F9,'Seg 2 descriptions'!A:B,2)</f>
        <v>Gas Operations Supervisor CF and WF</v>
      </c>
      <c r="S9" t="str">
        <f>VLOOKUP(G9,'Seg 3 descriptions'!A:B,2)</f>
        <v>Salaries</v>
      </c>
    </row>
    <row r="10" spans="1:19" x14ac:dyDescent="0.25">
      <c r="A10" s="1" t="s">
        <v>457</v>
      </c>
      <c r="B10" s="1" t="s">
        <v>49</v>
      </c>
      <c r="C10" s="1" t="s">
        <v>970</v>
      </c>
      <c r="D10" s="1" t="s">
        <v>1721</v>
      </c>
      <c r="E10" s="1" t="s">
        <v>20</v>
      </c>
      <c r="F10" s="1" t="s">
        <v>962</v>
      </c>
      <c r="G10" s="1" t="s">
        <v>460</v>
      </c>
      <c r="H10" s="1" t="s">
        <v>900</v>
      </c>
      <c r="I10" s="1" t="s">
        <v>24</v>
      </c>
      <c r="J10" s="3">
        <v>568.59</v>
      </c>
      <c r="K10" s="1" t="s">
        <v>963</v>
      </c>
      <c r="L10" s="1" t="s">
        <v>24</v>
      </c>
      <c r="M10" s="1" t="s">
        <v>964</v>
      </c>
      <c r="N10" s="1" t="s">
        <v>463</v>
      </c>
      <c r="O10" s="2">
        <v>44408</v>
      </c>
      <c r="P10" s="2">
        <v>44412</v>
      </c>
      <c r="Q10" s="1" t="s">
        <v>29</v>
      </c>
      <c r="R10" t="str">
        <f>VLOOKUP(F10,'Seg 2 descriptions'!A:B,2)</f>
        <v>Gas Operations Supervisor CF and WF</v>
      </c>
      <c r="S10" t="str">
        <f>VLOOKUP(G10,'Seg 3 descriptions'!A:B,2)</f>
        <v>Salaries</v>
      </c>
    </row>
    <row r="11" spans="1:19" x14ac:dyDescent="0.25">
      <c r="A11" s="1" t="s">
        <v>457</v>
      </c>
      <c r="B11" s="1" t="s">
        <v>49</v>
      </c>
      <c r="C11" s="1" t="s">
        <v>594</v>
      </c>
      <c r="D11" s="1" t="s">
        <v>1721</v>
      </c>
      <c r="E11" s="1" t="s">
        <v>20</v>
      </c>
      <c r="F11" s="1" t="s">
        <v>962</v>
      </c>
      <c r="G11" s="1" t="s">
        <v>460</v>
      </c>
      <c r="H11" s="1" t="s">
        <v>900</v>
      </c>
      <c r="I11" s="1" t="s">
        <v>24</v>
      </c>
      <c r="J11" s="3">
        <v>1364.55</v>
      </c>
      <c r="K11" s="1" t="s">
        <v>963</v>
      </c>
      <c r="L11" s="1" t="s">
        <v>24</v>
      </c>
      <c r="M11" s="1" t="s">
        <v>964</v>
      </c>
      <c r="N11" s="1" t="s">
        <v>463</v>
      </c>
      <c r="O11" s="2">
        <v>44530</v>
      </c>
      <c r="P11" s="2">
        <v>44535</v>
      </c>
      <c r="Q11" s="1" t="s">
        <v>29</v>
      </c>
      <c r="R11" t="str">
        <f>VLOOKUP(F11,'Seg 2 descriptions'!A:B,2)</f>
        <v>Gas Operations Supervisor CF and WF</v>
      </c>
      <c r="S11" t="str">
        <f>VLOOKUP(G11,'Seg 3 descriptions'!A:B,2)</f>
        <v>Salaries</v>
      </c>
    </row>
    <row r="12" spans="1:19" x14ac:dyDescent="0.25">
      <c r="A12" s="1" t="s">
        <v>457</v>
      </c>
      <c r="B12" s="1" t="s">
        <v>49</v>
      </c>
      <c r="C12" s="1" t="s">
        <v>1001</v>
      </c>
      <c r="D12" s="1" t="s">
        <v>1721</v>
      </c>
      <c r="E12" s="1" t="s">
        <v>20</v>
      </c>
      <c r="F12" s="1" t="s">
        <v>962</v>
      </c>
      <c r="G12" s="1" t="s">
        <v>460</v>
      </c>
      <c r="H12" s="1" t="s">
        <v>900</v>
      </c>
      <c r="I12" s="1" t="s">
        <v>24</v>
      </c>
      <c r="J12" s="3">
        <v>795.96</v>
      </c>
      <c r="K12" s="1" t="s">
        <v>963</v>
      </c>
      <c r="L12" s="1" t="s">
        <v>24</v>
      </c>
      <c r="M12" s="1" t="s">
        <v>964</v>
      </c>
      <c r="N12" s="1" t="s">
        <v>463</v>
      </c>
      <c r="O12" s="2">
        <v>44439</v>
      </c>
      <c r="P12" s="2">
        <v>44447</v>
      </c>
      <c r="Q12" s="1" t="s">
        <v>29</v>
      </c>
      <c r="R12" t="str">
        <f>VLOOKUP(F12,'Seg 2 descriptions'!A:B,2)</f>
        <v>Gas Operations Supervisor CF and WF</v>
      </c>
      <c r="S12" t="str">
        <f>VLOOKUP(G12,'Seg 3 descriptions'!A:B,2)</f>
        <v>Salaries</v>
      </c>
    </row>
    <row r="13" spans="1:19" x14ac:dyDescent="0.25">
      <c r="A13" s="1" t="s">
        <v>457</v>
      </c>
      <c r="B13" s="1" t="s">
        <v>49</v>
      </c>
      <c r="C13" s="1" t="s">
        <v>461</v>
      </c>
      <c r="D13" s="1" t="s">
        <v>1721</v>
      </c>
      <c r="E13" s="1" t="s">
        <v>20</v>
      </c>
      <c r="F13" s="1" t="s">
        <v>962</v>
      </c>
      <c r="G13" s="1" t="s">
        <v>460</v>
      </c>
      <c r="H13" s="1" t="s">
        <v>900</v>
      </c>
      <c r="I13" s="1" t="s">
        <v>24</v>
      </c>
      <c r="J13" s="3">
        <v>1023.33</v>
      </c>
      <c r="K13" s="1" t="s">
        <v>963</v>
      </c>
      <c r="L13" s="1" t="s">
        <v>24</v>
      </c>
      <c r="M13" s="1" t="s">
        <v>964</v>
      </c>
      <c r="N13" s="1" t="s">
        <v>463</v>
      </c>
      <c r="O13" s="2">
        <v>44469</v>
      </c>
      <c r="P13" s="2">
        <v>44474</v>
      </c>
      <c r="Q13" s="1" t="s">
        <v>29</v>
      </c>
      <c r="R13" t="str">
        <f>VLOOKUP(F13,'Seg 2 descriptions'!A:B,2)</f>
        <v>Gas Operations Supervisor CF and WF</v>
      </c>
      <c r="S13" t="str">
        <f>VLOOKUP(G13,'Seg 3 descriptions'!A:B,2)</f>
        <v>Salaries</v>
      </c>
    </row>
    <row r="14" spans="1:19" x14ac:dyDescent="0.25">
      <c r="A14" s="1" t="s">
        <v>457</v>
      </c>
      <c r="B14" s="1" t="s">
        <v>49</v>
      </c>
      <c r="C14" s="1" t="s">
        <v>592</v>
      </c>
      <c r="D14" s="1" t="s">
        <v>1721</v>
      </c>
      <c r="E14" s="1" t="s">
        <v>20</v>
      </c>
      <c r="F14" s="1" t="s">
        <v>962</v>
      </c>
      <c r="G14" s="1" t="s">
        <v>460</v>
      </c>
      <c r="H14" s="1" t="s">
        <v>900</v>
      </c>
      <c r="I14" s="1" t="s">
        <v>24</v>
      </c>
      <c r="J14" s="3">
        <v>1137.18</v>
      </c>
      <c r="K14" s="1" t="s">
        <v>963</v>
      </c>
      <c r="L14" s="1" t="s">
        <v>24</v>
      </c>
      <c r="M14" s="1" t="s">
        <v>964</v>
      </c>
      <c r="N14" s="1" t="s">
        <v>463</v>
      </c>
      <c r="O14" s="2">
        <v>44500</v>
      </c>
      <c r="P14" s="2">
        <v>44503</v>
      </c>
      <c r="Q14" s="1" t="s">
        <v>29</v>
      </c>
      <c r="R14" t="str">
        <f>VLOOKUP(F14,'Seg 2 descriptions'!A:B,2)</f>
        <v>Gas Operations Supervisor CF and WF</v>
      </c>
      <c r="S14" t="str">
        <f>VLOOKUP(G14,'Seg 3 descriptions'!A:B,2)</f>
        <v>Salaries</v>
      </c>
    </row>
    <row r="15" spans="1:19" x14ac:dyDescent="0.25">
      <c r="A15" s="1" t="s">
        <v>457</v>
      </c>
      <c r="B15" s="1" t="s">
        <v>49</v>
      </c>
      <c r="C15" s="1" t="s">
        <v>898</v>
      </c>
      <c r="D15" s="1" t="s">
        <v>1724</v>
      </c>
      <c r="E15" s="1" t="s">
        <v>20</v>
      </c>
      <c r="F15" s="1" t="s">
        <v>899</v>
      </c>
      <c r="G15" s="1" t="s">
        <v>460</v>
      </c>
      <c r="H15" s="1" t="s">
        <v>900</v>
      </c>
      <c r="I15" s="1" t="s">
        <v>24</v>
      </c>
      <c r="J15" s="3">
        <v>-634.32000000000005</v>
      </c>
      <c r="K15" s="1" t="s">
        <v>1020</v>
      </c>
      <c r="L15" s="1" t="s">
        <v>24</v>
      </c>
      <c r="M15" s="1" t="s">
        <v>1021</v>
      </c>
      <c r="N15" s="1" t="s">
        <v>903</v>
      </c>
      <c r="O15" s="2">
        <v>44377</v>
      </c>
      <c r="P15" s="2">
        <v>44383</v>
      </c>
      <c r="Q15" s="1" t="s">
        <v>29</v>
      </c>
      <c r="R15" t="str">
        <f>VLOOKUP(F15,'Seg 2 descriptions'!A:B,2)</f>
        <v>Natural Gas Operations-CF</v>
      </c>
      <c r="S15" t="str">
        <f>VLOOKUP(G15,'Seg 3 descriptions'!A:B,2)</f>
        <v>Salaries</v>
      </c>
    </row>
    <row r="16" spans="1:19" x14ac:dyDescent="0.25">
      <c r="A16" s="1" t="s">
        <v>457</v>
      </c>
      <c r="B16" s="1" t="s">
        <v>49</v>
      </c>
      <c r="C16" s="1" t="s">
        <v>1056</v>
      </c>
      <c r="D16" s="1" t="s">
        <v>1724</v>
      </c>
      <c r="E16" s="1" t="s">
        <v>20</v>
      </c>
      <c r="F16" s="1" t="s">
        <v>899</v>
      </c>
      <c r="G16" s="1" t="s">
        <v>460</v>
      </c>
      <c r="H16" s="1" t="s">
        <v>900</v>
      </c>
      <c r="I16" s="1" t="s">
        <v>24</v>
      </c>
      <c r="J16" s="3">
        <v>-452.24</v>
      </c>
      <c r="K16" s="1" t="s">
        <v>1020</v>
      </c>
      <c r="L16" s="1" t="s">
        <v>24</v>
      </c>
      <c r="M16" s="1" t="s">
        <v>1021</v>
      </c>
      <c r="N16" s="1" t="s">
        <v>969</v>
      </c>
      <c r="O16" s="2">
        <v>44316</v>
      </c>
      <c r="P16" s="2">
        <v>44321</v>
      </c>
      <c r="Q16" s="1" t="s">
        <v>29</v>
      </c>
      <c r="R16" t="str">
        <f>VLOOKUP(F16,'Seg 2 descriptions'!A:B,2)</f>
        <v>Natural Gas Operations-CF</v>
      </c>
      <c r="S16" t="str">
        <f>VLOOKUP(G16,'Seg 3 descriptions'!A:B,2)</f>
        <v>Salaries</v>
      </c>
    </row>
    <row r="17" spans="1:19" x14ac:dyDescent="0.25">
      <c r="A17" s="1" t="s">
        <v>457</v>
      </c>
      <c r="B17" s="1" t="s">
        <v>49</v>
      </c>
      <c r="C17" s="1" t="s">
        <v>1202</v>
      </c>
      <c r="D17" s="1" t="s">
        <v>1751</v>
      </c>
      <c r="E17" s="1" t="s">
        <v>20</v>
      </c>
      <c r="F17" s="1" t="s">
        <v>1203</v>
      </c>
      <c r="G17" s="1" t="s">
        <v>1055</v>
      </c>
      <c r="H17" s="1" t="s">
        <v>900</v>
      </c>
      <c r="I17" s="1" t="s">
        <v>24</v>
      </c>
      <c r="J17" s="3">
        <v>30.16</v>
      </c>
      <c r="K17" s="1" t="s">
        <v>1204</v>
      </c>
      <c r="L17" s="1" t="s">
        <v>24</v>
      </c>
      <c r="M17" s="1" t="s">
        <v>1205</v>
      </c>
      <c r="N17" s="1" t="s">
        <v>463</v>
      </c>
      <c r="O17" s="2">
        <v>44530</v>
      </c>
      <c r="P17" s="2">
        <v>44535</v>
      </c>
      <c r="Q17" s="1" t="s">
        <v>29</v>
      </c>
      <c r="R17" t="str">
        <f>VLOOKUP(F17,'Seg 2 descriptions'!A:B,2)</f>
        <v>Operations Compliance Managers</v>
      </c>
      <c r="S17" t="str">
        <f>VLOOKUP(G17,'Seg 3 descriptions'!A:B,2)</f>
        <v>Vehicle Depreciation</v>
      </c>
    </row>
    <row r="18" spans="1:19" x14ac:dyDescent="0.25">
      <c r="A18" s="1" t="s">
        <v>457</v>
      </c>
      <c r="B18" s="1" t="s">
        <v>49</v>
      </c>
      <c r="C18" s="1" t="s">
        <v>1202</v>
      </c>
      <c r="D18" s="1" t="s">
        <v>1752</v>
      </c>
      <c r="E18" s="1" t="s">
        <v>20</v>
      </c>
      <c r="F18" s="1" t="s">
        <v>1203</v>
      </c>
      <c r="G18" s="1" t="s">
        <v>866</v>
      </c>
      <c r="H18" s="1" t="s">
        <v>900</v>
      </c>
      <c r="I18" s="1" t="s">
        <v>24</v>
      </c>
      <c r="J18" s="3">
        <v>74.209999999999994</v>
      </c>
      <c r="K18" s="1" t="s">
        <v>1204</v>
      </c>
      <c r="L18" s="1" t="s">
        <v>24</v>
      </c>
      <c r="M18" s="1" t="s">
        <v>1205</v>
      </c>
      <c r="N18" s="1" t="s">
        <v>463</v>
      </c>
      <c r="O18" s="2">
        <v>44530</v>
      </c>
      <c r="P18" s="2">
        <v>44535</v>
      </c>
      <c r="Q18" s="1" t="s">
        <v>29</v>
      </c>
      <c r="R18" t="str">
        <f>VLOOKUP(F18,'Seg 2 descriptions'!A:B,2)</f>
        <v>Operations Compliance Managers</v>
      </c>
      <c r="S18" t="str">
        <f>VLOOKUP(G18,'Seg 3 descriptions'!A:B,2)</f>
        <v>Lodging &amp; Travel</v>
      </c>
    </row>
    <row r="19" spans="1:19" x14ac:dyDescent="0.25">
      <c r="A19" s="1" t="s">
        <v>457</v>
      </c>
      <c r="B19" s="1" t="s">
        <v>49</v>
      </c>
      <c r="C19" s="1" t="s">
        <v>1202</v>
      </c>
      <c r="D19" s="1" t="s">
        <v>1753</v>
      </c>
      <c r="E19" s="1" t="s">
        <v>20</v>
      </c>
      <c r="F19" s="1" t="s">
        <v>1203</v>
      </c>
      <c r="G19" s="1" t="s">
        <v>867</v>
      </c>
      <c r="H19" s="1" t="s">
        <v>900</v>
      </c>
      <c r="I19" s="1" t="s">
        <v>24</v>
      </c>
      <c r="J19" s="3">
        <v>13.29</v>
      </c>
      <c r="K19" s="1" t="s">
        <v>1204</v>
      </c>
      <c r="L19" s="1" t="s">
        <v>24</v>
      </c>
      <c r="M19" s="1" t="s">
        <v>1205</v>
      </c>
      <c r="N19" s="1" t="s">
        <v>463</v>
      </c>
      <c r="O19" s="2">
        <v>44530</v>
      </c>
      <c r="P19" s="2">
        <v>44535</v>
      </c>
      <c r="Q19" s="1" t="s">
        <v>29</v>
      </c>
      <c r="R19" t="str">
        <f>VLOOKUP(F19,'Seg 2 descriptions'!A:B,2)</f>
        <v>Operations Compliance Managers</v>
      </c>
      <c r="S19" t="str">
        <f>VLOOKUP(G19,'Seg 3 descriptions'!A:B,2)</f>
        <v>Meals</v>
      </c>
    </row>
    <row r="20" spans="1:19" x14ac:dyDescent="0.25">
      <c r="A20" s="1" t="s">
        <v>457</v>
      </c>
      <c r="B20" s="1" t="s">
        <v>49</v>
      </c>
      <c r="C20" s="1" t="s">
        <v>1202</v>
      </c>
      <c r="D20" s="1" t="s">
        <v>1754</v>
      </c>
      <c r="E20" s="1" t="s">
        <v>20</v>
      </c>
      <c r="F20" s="1" t="s">
        <v>1203</v>
      </c>
      <c r="G20" s="1" t="s">
        <v>460</v>
      </c>
      <c r="H20" s="1" t="s">
        <v>900</v>
      </c>
      <c r="I20" s="1" t="s">
        <v>24</v>
      </c>
      <c r="J20" s="3">
        <v>845.58</v>
      </c>
      <c r="K20" s="1" t="s">
        <v>1204</v>
      </c>
      <c r="L20" s="1" t="s">
        <v>24</v>
      </c>
      <c r="M20" s="1" t="s">
        <v>1205</v>
      </c>
      <c r="N20" s="1" t="s">
        <v>463</v>
      </c>
      <c r="O20" s="2">
        <v>44530</v>
      </c>
      <c r="P20" s="2">
        <v>44535</v>
      </c>
      <c r="Q20" s="1" t="s">
        <v>29</v>
      </c>
      <c r="R20" t="str">
        <f>VLOOKUP(F20,'Seg 2 descriptions'!A:B,2)</f>
        <v>Operations Compliance Managers</v>
      </c>
      <c r="S20" t="str">
        <f>VLOOKUP(G20,'Seg 3 descriptions'!A:B,2)</f>
        <v>Salaries</v>
      </c>
    </row>
    <row r="21" spans="1:19" x14ac:dyDescent="0.25">
      <c r="A21" s="1" t="s">
        <v>457</v>
      </c>
      <c r="B21" s="1" t="s">
        <v>49</v>
      </c>
      <c r="C21" s="1" t="s">
        <v>1275</v>
      </c>
      <c r="D21" s="1" t="s">
        <v>1766</v>
      </c>
      <c r="E21" s="1" t="s">
        <v>20</v>
      </c>
      <c r="F21" s="1" t="s">
        <v>1276</v>
      </c>
      <c r="G21" s="1" t="s">
        <v>1277</v>
      </c>
      <c r="H21" s="1" t="s">
        <v>900</v>
      </c>
      <c r="I21" s="1" t="s">
        <v>24</v>
      </c>
      <c r="J21" s="3">
        <v>15.73</v>
      </c>
      <c r="K21" s="1" t="s">
        <v>1278</v>
      </c>
      <c r="L21" s="1" t="s">
        <v>24</v>
      </c>
      <c r="M21" s="1" t="s">
        <v>1279</v>
      </c>
      <c r="N21" s="1" t="s">
        <v>463</v>
      </c>
      <c r="O21" s="2">
        <v>44286</v>
      </c>
      <c r="P21" s="2">
        <v>44292</v>
      </c>
      <c r="Q21" s="1" t="s">
        <v>29</v>
      </c>
      <c r="R21" t="str">
        <f>VLOOKUP(F21,'Seg 2 descriptions'!A:B,2)</f>
        <v>General Manager-SF</v>
      </c>
      <c r="S21" t="str">
        <f>VLOOKUP(G21,'Seg 3 descriptions'!A:B,2)</f>
        <v>Short-term Cash Bonus</v>
      </c>
    </row>
    <row r="22" spans="1:19" x14ac:dyDescent="0.25">
      <c r="A22" s="1" t="s">
        <v>457</v>
      </c>
      <c r="B22" s="1" t="s">
        <v>49</v>
      </c>
      <c r="C22" s="1" t="s">
        <v>1275</v>
      </c>
      <c r="D22" s="1" t="s">
        <v>1767</v>
      </c>
      <c r="E22" s="1" t="s">
        <v>20</v>
      </c>
      <c r="F22" s="1" t="s">
        <v>1276</v>
      </c>
      <c r="G22" s="1" t="s">
        <v>1280</v>
      </c>
      <c r="H22" s="1" t="s">
        <v>900</v>
      </c>
      <c r="I22" s="1" t="s">
        <v>24</v>
      </c>
      <c r="J22" s="3">
        <v>49.96</v>
      </c>
      <c r="K22" s="1" t="s">
        <v>1278</v>
      </c>
      <c r="L22" s="1" t="s">
        <v>24</v>
      </c>
      <c r="M22" s="1" t="s">
        <v>1279</v>
      </c>
      <c r="N22" s="1" t="s">
        <v>463</v>
      </c>
      <c r="O22" s="2">
        <v>44286</v>
      </c>
      <c r="P22" s="2">
        <v>44292</v>
      </c>
      <c r="Q22" s="1" t="s">
        <v>29</v>
      </c>
      <c r="R22" t="str">
        <f>VLOOKUP(F22,'Seg 2 descriptions'!A:B,2)</f>
        <v>General Manager-SF</v>
      </c>
      <c r="S22" t="str">
        <f>VLOOKUP(G22,'Seg 3 descriptions'!A:B,2)</f>
        <v>Long-term Cash Bonus</v>
      </c>
    </row>
    <row r="23" spans="1:19" x14ac:dyDescent="0.25">
      <c r="A23" s="1" t="s">
        <v>457</v>
      </c>
      <c r="B23" s="1" t="s">
        <v>49</v>
      </c>
      <c r="C23" s="1" t="s">
        <v>1275</v>
      </c>
      <c r="D23" s="1" t="s">
        <v>1768</v>
      </c>
      <c r="E23" s="1" t="s">
        <v>20</v>
      </c>
      <c r="F23" s="1" t="s">
        <v>1276</v>
      </c>
      <c r="G23" s="1" t="s">
        <v>1281</v>
      </c>
      <c r="H23" s="1" t="s">
        <v>900</v>
      </c>
      <c r="I23" s="1" t="s">
        <v>24</v>
      </c>
      <c r="J23" s="3">
        <v>59.63</v>
      </c>
      <c r="K23" s="1" t="s">
        <v>1278</v>
      </c>
      <c r="L23" s="1" t="s">
        <v>24</v>
      </c>
      <c r="M23" s="1" t="s">
        <v>1279</v>
      </c>
      <c r="N23" s="1" t="s">
        <v>463</v>
      </c>
      <c r="O23" s="2">
        <v>44286</v>
      </c>
      <c r="P23" s="2">
        <v>44292</v>
      </c>
      <c r="Q23" s="1" t="s">
        <v>29</v>
      </c>
      <c r="R23" t="str">
        <f>VLOOKUP(F23,'Seg 2 descriptions'!A:B,2)</f>
        <v>General Manager-SF</v>
      </c>
      <c r="S23" t="str">
        <f>VLOOKUP(G23,'Seg 3 descriptions'!A:B,2)</f>
        <v>Stock Bonus</v>
      </c>
    </row>
    <row r="24" spans="1:19" x14ac:dyDescent="0.25">
      <c r="A24" s="1" t="s">
        <v>457</v>
      </c>
      <c r="B24" s="1" t="s">
        <v>49</v>
      </c>
      <c r="C24" s="1" t="s">
        <v>1284</v>
      </c>
      <c r="D24" s="1" t="s">
        <v>1769</v>
      </c>
      <c r="E24" s="1" t="s">
        <v>20</v>
      </c>
      <c r="F24" s="1" t="s">
        <v>1276</v>
      </c>
      <c r="G24" s="1" t="s">
        <v>1055</v>
      </c>
      <c r="H24" s="1" t="s">
        <v>900</v>
      </c>
      <c r="I24" s="1" t="s">
        <v>24</v>
      </c>
      <c r="J24" s="3">
        <v>3.23</v>
      </c>
      <c r="K24" s="1" t="s">
        <v>1278</v>
      </c>
      <c r="L24" s="1" t="s">
        <v>24</v>
      </c>
      <c r="M24" s="1" t="s">
        <v>1279</v>
      </c>
      <c r="N24" s="1" t="s">
        <v>463</v>
      </c>
      <c r="O24" s="2">
        <v>44469</v>
      </c>
      <c r="P24" s="2">
        <v>44474</v>
      </c>
      <c r="Q24" s="1" t="s">
        <v>29</v>
      </c>
      <c r="R24" t="str">
        <f>VLOOKUP(F24,'Seg 2 descriptions'!A:B,2)</f>
        <v>General Manager-SF</v>
      </c>
      <c r="S24" t="str">
        <f>VLOOKUP(G24,'Seg 3 descriptions'!A:B,2)</f>
        <v>Vehicle Depreciation</v>
      </c>
    </row>
    <row r="25" spans="1:19" x14ac:dyDescent="0.25">
      <c r="A25" s="1" t="s">
        <v>457</v>
      </c>
      <c r="B25" s="1" t="s">
        <v>49</v>
      </c>
      <c r="C25" s="1" t="s">
        <v>1282</v>
      </c>
      <c r="D25" s="1" t="s">
        <v>1769</v>
      </c>
      <c r="E25" s="1" t="s">
        <v>20</v>
      </c>
      <c r="F25" s="1" t="s">
        <v>1276</v>
      </c>
      <c r="G25" s="1" t="s">
        <v>1055</v>
      </c>
      <c r="H25" s="1" t="s">
        <v>900</v>
      </c>
      <c r="I25" s="1" t="s">
        <v>24</v>
      </c>
      <c r="J25" s="3">
        <v>3.23</v>
      </c>
      <c r="K25" s="1" t="s">
        <v>1278</v>
      </c>
      <c r="L25" s="1" t="s">
        <v>24</v>
      </c>
      <c r="M25" s="1" t="s">
        <v>1279</v>
      </c>
      <c r="N25" s="1" t="s">
        <v>463</v>
      </c>
      <c r="O25" s="2">
        <v>44500</v>
      </c>
      <c r="P25" s="2">
        <v>44503</v>
      </c>
      <c r="Q25" s="1" t="s">
        <v>29</v>
      </c>
      <c r="R25" t="str">
        <f>VLOOKUP(F25,'Seg 2 descriptions'!A:B,2)</f>
        <v>General Manager-SF</v>
      </c>
      <c r="S25" t="str">
        <f>VLOOKUP(G25,'Seg 3 descriptions'!A:B,2)</f>
        <v>Vehicle Depreciation</v>
      </c>
    </row>
    <row r="26" spans="1:19" x14ac:dyDescent="0.25">
      <c r="A26" s="1" t="s">
        <v>457</v>
      </c>
      <c r="B26" s="1" t="s">
        <v>49</v>
      </c>
      <c r="C26" s="1" t="s">
        <v>1285</v>
      </c>
      <c r="D26" s="1" t="s">
        <v>1769</v>
      </c>
      <c r="E26" s="1" t="s">
        <v>20</v>
      </c>
      <c r="F26" s="1" t="s">
        <v>1276</v>
      </c>
      <c r="G26" s="1" t="s">
        <v>1055</v>
      </c>
      <c r="H26" s="1" t="s">
        <v>900</v>
      </c>
      <c r="I26" s="1" t="s">
        <v>24</v>
      </c>
      <c r="J26" s="3">
        <v>3.22</v>
      </c>
      <c r="K26" s="1" t="s">
        <v>1278</v>
      </c>
      <c r="L26" s="1" t="s">
        <v>24</v>
      </c>
      <c r="M26" s="1" t="s">
        <v>1279</v>
      </c>
      <c r="N26" s="1" t="s">
        <v>463</v>
      </c>
      <c r="O26" s="2">
        <v>44377</v>
      </c>
      <c r="P26" s="2">
        <v>44383</v>
      </c>
      <c r="Q26" s="1" t="s">
        <v>29</v>
      </c>
      <c r="R26" t="str">
        <f>VLOOKUP(F26,'Seg 2 descriptions'!A:B,2)</f>
        <v>General Manager-SF</v>
      </c>
      <c r="S26" t="str">
        <f>VLOOKUP(G26,'Seg 3 descriptions'!A:B,2)</f>
        <v>Vehicle Depreciation</v>
      </c>
    </row>
    <row r="27" spans="1:19" x14ac:dyDescent="0.25">
      <c r="A27" s="1" t="s">
        <v>457</v>
      </c>
      <c r="B27" s="1" t="s">
        <v>49</v>
      </c>
      <c r="C27" s="1" t="s">
        <v>1299</v>
      </c>
      <c r="D27" s="1" t="s">
        <v>1721</v>
      </c>
      <c r="E27" s="1" t="s">
        <v>20</v>
      </c>
      <c r="F27" s="1" t="s">
        <v>962</v>
      </c>
      <c r="G27" s="1" t="s">
        <v>460</v>
      </c>
      <c r="H27" s="1" t="s">
        <v>900</v>
      </c>
      <c r="I27" s="1" t="s">
        <v>24</v>
      </c>
      <c r="J27" s="3">
        <v>-448.14</v>
      </c>
      <c r="K27" s="1" t="s">
        <v>963</v>
      </c>
      <c r="L27" s="1" t="s">
        <v>24</v>
      </c>
      <c r="M27" s="1" t="s">
        <v>964</v>
      </c>
      <c r="N27" s="1" t="s">
        <v>1300</v>
      </c>
      <c r="O27" s="2">
        <v>44227</v>
      </c>
      <c r="P27" s="2">
        <v>44237</v>
      </c>
      <c r="Q27" s="1" t="s">
        <v>29</v>
      </c>
      <c r="R27" t="str">
        <f>VLOOKUP(F27,'Seg 2 descriptions'!A:B,2)</f>
        <v>Gas Operations Supervisor CF and WF</v>
      </c>
      <c r="S27" t="str">
        <f>VLOOKUP(G27,'Seg 3 descriptions'!A:B,2)</f>
        <v>Salaries</v>
      </c>
    </row>
    <row r="28" spans="1:19" x14ac:dyDescent="0.25">
      <c r="A28" s="1" t="s">
        <v>457</v>
      </c>
      <c r="B28" s="1" t="s">
        <v>49</v>
      </c>
      <c r="C28" s="1" t="s">
        <v>1306</v>
      </c>
      <c r="D28" s="1" t="s">
        <v>1754</v>
      </c>
      <c r="E28" s="1" t="s">
        <v>20</v>
      </c>
      <c r="F28" s="1" t="s">
        <v>1203</v>
      </c>
      <c r="G28" s="1" t="s">
        <v>460</v>
      </c>
      <c r="H28" s="1" t="s">
        <v>900</v>
      </c>
      <c r="I28" s="1" t="s">
        <v>24</v>
      </c>
      <c r="J28" s="3">
        <v>507.3</v>
      </c>
      <c r="K28" s="1" t="s">
        <v>1307</v>
      </c>
      <c r="L28" s="1" t="s">
        <v>24</v>
      </c>
      <c r="M28" s="1" t="s">
        <v>1308</v>
      </c>
      <c r="N28" s="1" t="s">
        <v>463</v>
      </c>
      <c r="O28" s="2">
        <v>44530</v>
      </c>
      <c r="P28" s="2">
        <v>44535</v>
      </c>
      <c r="Q28" s="1" t="s">
        <v>29</v>
      </c>
      <c r="R28" t="str">
        <f>VLOOKUP(F28,'Seg 2 descriptions'!A:B,2)</f>
        <v>Operations Compliance Managers</v>
      </c>
      <c r="S28" t="str">
        <f>VLOOKUP(G28,'Seg 3 descriptions'!A:B,2)</f>
        <v>Salaries</v>
      </c>
    </row>
    <row r="29" spans="1:19" x14ac:dyDescent="0.25">
      <c r="A29" s="1" t="s">
        <v>457</v>
      </c>
      <c r="B29" s="1" t="s">
        <v>49</v>
      </c>
      <c r="C29" s="1" t="s">
        <v>1309</v>
      </c>
      <c r="D29" s="1" t="s">
        <v>1754</v>
      </c>
      <c r="E29" s="1" t="s">
        <v>20</v>
      </c>
      <c r="F29" s="1" t="s">
        <v>1203</v>
      </c>
      <c r="G29" s="1" t="s">
        <v>460</v>
      </c>
      <c r="H29" s="1" t="s">
        <v>900</v>
      </c>
      <c r="I29" s="1" t="s">
        <v>24</v>
      </c>
      <c r="J29" s="3">
        <v>211.4</v>
      </c>
      <c r="K29" s="1" t="s">
        <v>1307</v>
      </c>
      <c r="L29" s="1" t="s">
        <v>24</v>
      </c>
      <c r="M29" s="1" t="s">
        <v>1308</v>
      </c>
      <c r="N29" s="1" t="s">
        <v>463</v>
      </c>
      <c r="O29" s="2">
        <v>44561</v>
      </c>
      <c r="P29" s="2">
        <v>44568</v>
      </c>
      <c r="Q29" s="1" t="s">
        <v>29</v>
      </c>
      <c r="R29" t="str">
        <f>VLOOKUP(F29,'Seg 2 descriptions'!A:B,2)</f>
        <v>Operations Compliance Managers</v>
      </c>
      <c r="S29" t="str">
        <f>VLOOKUP(G29,'Seg 3 descriptions'!A:B,2)</f>
        <v>Salaries</v>
      </c>
    </row>
    <row r="30" spans="1:19" x14ac:dyDescent="0.25">
      <c r="A30" s="1" t="s">
        <v>457</v>
      </c>
      <c r="B30" s="1" t="s">
        <v>49</v>
      </c>
      <c r="C30" s="1" t="s">
        <v>1283</v>
      </c>
      <c r="D30" s="1" t="s">
        <v>1804</v>
      </c>
      <c r="E30" s="1" t="s">
        <v>20</v>
      </c>
      <c r="F30" s="1" t="s">
        <v>1276</v>
      </c>
      <c r="G30" s="1" t="s">
        <v>283</v>
      </c>
      <c r="H30" s="1" t="s">
        <v>900</v>
      </c>
      <c r="I30" s="1" t="s">
        <v>24</v>
      </c>
      <c r="J30" s="3">
        <v>-50</v>
      </c>
      <c r="K30" s="1" t="s">
        <v>1278</v>
      </c>
      <c r="L30" s="1" t="s">
        <v>24</v>
      </c>
      <c r="M30" s="1" t="s">
        <v>1279</v>
      </c>
      <c r="N30" s="1" t="s">
        <v>463</v>
      </c>
      <c r="O30" s="2">
        <v>44408</v>
      </c>
      <c r="P30" s="2">
        <v>44412</v>
      </c>
      <c r="Q30" s="1" t="s">
        <v>29</v>
      </c>
      <c r="R30" t="str">
        <f>VLOOKUP(F30,'Seg 2 descriptions'!A:B,2)</f>
        <v>General Manager-SF</v>
      </c>
      <c r="S30" t="str">
        <f>VLOOKUP(G30,'Seg 3 descriptions'!A:B,2)</f>
        <v>Supplies &amp; Misc Dept Expenses</v>
      </c>
    </row>
    <row r="31" spans="1:19" x14ac:dyDescent="0.25">
      <c r="A31" s="1" t="s">
        <v>457</v>
      </c>
      <c r="B31" s="1" t="s">
        <v>49</v>
      </c>
      <c r="C31" s="1" t="s">
        <v>1283</v>
      </c>
      <c r="D31" s="1" t="s">
        <v>1769</v>
      </c>
      <c r="E31" s="1" t="s">
        <v>20</v>
      </c>
      <c r="F31" s="1" t="s">
        <v>1276</v>
      </c>
      <c r="G31" s="1" t="s">
        <v>1055</v>
      </c>
      <c r="H31" s="1" t="s">
        <v>900</v>
      </c>
      <c r="I31" s="1" t="s">
        <v>24</v>
      </c>
      <c r="J31" s="3">
        <v>3.19</v>
      </c>
      <c r="K31" s="1" t="s">
        <v>1278</v>
      </c>
      <c r="L31" s="1" t="s">
        <v>24</v>
      </c>
      <c r="M31" s="1" t="s">
        <v>1279</v>
      </c>
      <c r="N31" s="1" t="s">
        <v>463</v>
      </c>
      <c r="O31" s="2">
        <v>44408</v>
      </c>
      <c r="P31" s="2">
        <v>44412</v>
      </c>
      <c r="Q31" s="1" t="s">
        <v>29</v>
      </c>
      <c r="R31" t="str">
        <f>VLOOKUP(F31,'Seg 2 descriptions'!A:B,2)</f>
        <v>General Manager-SF</v>
      </c>
      <c r="S31" t="str">
        <f>VLOOKUP(G31,'Seg 3 descriptions'!A:B,2)</f>
        <v>Vehicle Depreciation</v>
      </c>
    </row>
    <row r="32" spans="1:19" x14ac:dyDescent="0.25">
      <c r="A32" s="1" t="s">
        <v>457</v>
      </c>
      <c r="B32" s="1" t="s">
        <v>49</v>
      </c>
      <c r="C32" s="1" t="s">
        <v>1312</v>
      </c>
      <c r="D32" s="1" t="s">
        <v>1769</v>
      </c>
      <c r="E32" s="1" t="s">
        <v>20</v>
      </c>
      <c r="F32" s="1" t="s">
        <v>1276</v>
      </c>
      <c r="G32" s="1" t="s">
        <v>1055</v>
      </c>
      <c r="H32" s="1" t="s">
        <v>900</v>
      </c>
      <c r="I32" s="1" t="s">
        <v>24</v>
      </c>
      <c r="J32" s="3">
        <v>3.18</v>
      </c>
      <c r="K32" s="1" t="s">
        <v>1278</v>
      </c>
      <c r="L32" s="1" t="s">
        <v>24</v>
      </c>
      <c r="M32" s="1" t="s">
        <v>1279</v>
      </c>
      <c r="N32" s="1" t="s">
        <v>463</v>
      </c>
      <c r="O32" s="2">
        <v>44439</v>
      </c>
      <c r="P32" s="2">
        <v>44447</v>
      </c>
      <c r="Q32" s="1" t="s">
        <v>29</v>
      </c>
      <c r="R32" t="str">
        <f>VLOOKUP(F32,'Seg 2 descriptions'!A:B,2)</f>
        <v>General Manager-SF</v>
      </c>
      <c r="S32" t="str">
        <f>VLOOKUP(G32,'Seg 3 descriptions'!A:B,2)</f>
        <v>Vehicle Depreciation</v>
      </c>
    </row>
    <row r="33" spans="1:19" x14ac:dyDescent="0.25">
      <c r="A33" s="1" t="s">
        <v>457</v>
      </c>
      <c r="B33" s="1" t="s">
        <v>49</v>
      </c>
      <c r="C33" s="1" t="s">
        <v>1313</v>
      </c>
      <c r="D33" s="1" t="s">
        <v>1767</v>
      </c>
      <c r="E33" s="1" t="s">
        <v>20</v>
      </c>
      <c r="F33" s="1" t="s">
        <v>1276</v>
      </c>
      <c r="G33" s="1" t="s">
        <v>1280</v>
      </c>
      <c r="H33" s="1" t="s">
        <v>900</v>
      </c>
      <c r="I33" s="1" t="s">
        <v>24</v>
      </c>
      <c r="J33" s="3">
        <v>-49.96</v>
      </c>
      <c r="K33" s="1" t="s">
        <v>1278</v>
      </c>
      <c r="L33" s="1" t="s">
        <v>24</v>
      </c>
      <c r="M33" s="1" t="s">
        <v>1279</v>
      </c>
      <c r="N33" s="1" t="s">
        <v>463</v>
      </c>
      <c r="O33" s="2">
        <v>44316</v>
      </c>
      <c r="P33" s="2">
        <v>44321</v>
      </c>
      <c r="Q33" s="1" t="s">
        <v>29</v>
      </c>
      <c r="R33" t="str">
        <f>VLOOKUP(F33,'Seg 2 descriptions'!A:B,2)</f>
        <v>General Manager-SF</v>
      </c>
      <c r="S33" t="str">
        <f>VLOOKUP(G33,'Seg 3 descriptions'!A:B,2)</f>
        <v>Long-term Cash Bonus</v>
      </c>
    </row>
    <row r="34" spans="1:19" x14ac:dyDescent="0.25">
      <c r="A34" s="1" t="s">
        <v>457</v>
      </c>
      <c r="B34" s="1" t="s">
        <v>49</v>
      </c>
      <c r="C34" s="1" t="s">
        <v>1313</v>
      </c>
      <c r="D34" s="1" t="s">
        <v>1805</v>
      </c>
      <c r="E34" s="1" t="s">
        <v>20</v>
      </c>
      <c r="F34" s="1" t="s">
        <v>1276</v>
      </c>
      <c r="G34" s="1" t="s">
        <v>868</v>
      </c>
      <c r="H34" s="1" t="s">
        <v>900</v>
      </c>
      <c r="I34" s="1" t="s">
        <v>24</v>
      </c>
      <c r="J34" s="3">
        <v>-20.2</v>
      </c>
      <c r="K34" s="1" t="s">
        <v>1278</v>
      </c>
      <c r="L34" s="1" t="s">
        <v>24</v>
      </c>
      <c r="M34" s="1" t="s">
        <v>1279</v>
      </c>
      <c r="N34" s="1" t="s">
        <v>463</v>
      </c>
      <c r="O34" s="2">
        <v>44316</v>
      </c>
      <c r="P34" s="2">
        <v>44321</v>
      </c>
      <c r="Q34" s="1" t="s">
        <v>29</v>
      </c>
      <c r="R34" t="str">
        <f>VLOOKUP(F34,'Seg 2 descriptions'!A:B,2)</f>
        <v>General Manager-SF</v>
      </c>
      <c r="S34" t="str">
        <f>VLOOKUP(G34,'Seg 3 descriptions'!A:B,2)</f>
        <v>Cell Phones</v>
      </c>
    </row>
    <row r="35" spans="1:19" x14ac:dyDescent="0.25">
      <c r="A35" s="1" t="s">
        <v>457</v>
      </c>
      <c r="B35" s="1" t="s">
        <v>49</v>
      </c>
      <c r="C35" s="1" t="s">
        <v>1313</v>
      </c>
      <c r="D35" s="1" t="s">
        <v>1769</v>
      </c>
      <c r="E35" s="1" t="s">
        <v>20</v>
      </c>
      <c r="F35" s="1" t="s">
        <v>1276</v>
      </c>
      <c r="G35" s="1" t="s">
        <v>1055</v>
      </c>
      <c r="H35" s="1" t="s">
        <v>900</v>
      </c>
      <c r="I35" s="1" t="s">
        <v>24</v>
      </c>
      <c r="J35" s="3">
        <v>20.36</v>
      </c>
      <c r="K35" s="1" t="s">
        <v>1278</v>
      </c>
      <c r="L35" s="1" t="s">
        <v>24</v>
      </c>
      <c r="M35" s="1" t="s">
        <v>1279</v>
      </c>
      <c r="N35" s="1" t="s">
        <v>463</v>
      </c>
      <c r="O35" s="2">
        <v>44316</v>
      </c>
      <c r="P35" s="2">
        <v>44321</v>
      </c>
      <c r="Q35" s="1" t="s">
        <v>29</v>
      </c>
      <c r="R35" t="str">
        <f>VLOOKUP(F35,'Seg 2 descriptions'!A:B,2)</f>
        <v>General Manager-SF</v>
      </c>
      <c r="S35" t="str">
        <f>VLOOKUP(G35,'Seg 3 descriptions'!A:B,2)</f>
        <v>Vehicle Depreciation</v>
      </c>
    </row>
    <row r="36" spans="1:19" x14ac:dyDescent="0.25">
      <c r="A36" s="1" t="s">
        <v>457</v>
      </c>
      <c r="B36" s="1" t="s">
        <v>49</v>
      </c>
      <c r="C36" s="1" t="s">
        <v>1275</v>
      </c>
      <c r="D36" s="1" t="s">
        <v>1769</v>
      </c>
      <c r="E36" s="1" t="s">
        <v>20</v>
      </c>
      <c r="F36" s="1" t="s">
        <v>1276</v>
      </c>
      <c r="G36" s="1" t="s">
        <v>1055</v>
      </c>
      <c r="H36" s="1" t="s">
        <v>900</v>
      </c>
      <c r="I36" s="1" t="s">
        <v>24</v>
      </c>
      <c r="J36" s="3">
        <v>19.899999999999999</v>
      </c>
      <c r="K36" s="1" t="s">
        <v>1278</v>
      </c>
      <c r="L36" s="1" t="s">
        <v>24</v>
      </c>
      <c r="M36" s="1" t="s">
        <v>1279</v>
      </c>
      <c r="N36" s="1" t="s">
        <v>463</v>
      </c>
      <c r="O36" s="2">
        <v>44286</v>
      </c>
      <c r="P36" s="2">
        <v>44292</v>
      </c>
      <c r="Q36" s="1" t="s">
        <v>29</v>
      </c>
      <c r="R36" t="str">
        <f>VLOOKUP(F36,'Seg 2 descriptions'!A:B,2)</f>
        <v>General Manager-SF</v>
      </c>
      <c r="S36" t="str">
        <f>VLOOKUP(G36,'Seg 3 descriptions'!A:B,2)</f>
        <v>Vehicle Depreciation</v>
      </c>
    </row>
    <row r="37" spans="1:19" x14ac:dyDescent="0.25">
      <c r="A37" s="1" t="s">
        <v>457</v>
      </c>
      <c r="B37" s="1" t="s">
        <v>49</v>
      </c>
      <c r="C37" s="1" t="s">
        <v>1275</v>
      </c>
      <c r="D37" s="1" t="s">
        <v>1806</v>
      </c>
      <c r="E37" s="1" t="s">
        <v>20</v>
      </c>
      <c r="F37" s="1" t="s">
        <v>1276</v>
      </c>
      <c r="G37" s="1" t="s">
        <v>460</v>
      </c>
      <c r="H37" s="1" t="s">
        <v>900</v>
      </c>
      <c r="I37" s="1" t="s">
        <v>24</v>
      </c>
      <c r="J37" s="3">
        <v>-115.28</v>
      </c>
      <c r="K37" s="1" t="s">
        <v>1278</v>
      </c>
      <c r="L37" s="1" t="s">
        <v>24</v>
      </c>
      <c r="M37" s="1" t="s">
        <v>1279</v>
      </c>
      <c r="N37" s="1" t="s">
        <v>463</v>
      </c>
      <c r="O37" s="2">
        <v>44286</v>
      </c>
      <c r="P37" s="2">
        <v>44292</v>
      </c>
      <c r="Q37" s="1" t="s">
        <v>29</v>
      </c>
      <c r="R37" t="str">
        <f>VLOOKUP(F37,'Seg 2 descriptions'!A:B,2)</f>
        <v>General Manager-SF</v>
      </c>
      <c r="S37" t="str">
        <f>VLOOKUP(G37,'Seg 3 descriptions'!A:B,2)</f>
        <v>Salaries</v>
      </c>
    </row>
    <row r="38" spans="1:19" x14ac:dyDescent="0.25">
      <c r="A38" s="1" t="s">
        <v>457</v>
      </c>
      <c r="B38" s="1" t="s">
        <v>49</v>
      </c>
      <c r="C38" s="1" t="s">
        <v>1314</v>
      </c>
      <c r="D38" s="1" t="s">
        <v>1769</v>
      </c>
      <c r="E38" s="1" t="s">
        <v>20</v>
      </c>
      <c r="F38" s="1" t="s">
        <v>1276</v>
      </c>
      <c r="G38" s="1" t="s">
        <v>1055</v>
      </c>
      <c r="H38" s="1" t="s">
        <v>900</v>
      </c>
      <c r="I38" s="1" t="s">
        <v>24</v>
      </c>
      <c r="J38" s="3">
        <v>20.059999999999999</v>
      </c>
      <c r="K38" s="1" t="s">
        <v>1278</v>
      </c>
      <c r="L38" s="1" t="s">
        <v>24</v>
      </c>
      <c r="M38" s="1" t="s">
        <v>1279</v>
      </c>
      <c r="N38" s="1" t="s">
        <v>463</v>
      </c>
      <c r="O38" s="2">
        <v>44347</v>
      </c>
      <c r="P38" s="2">
        <v>44350</v>
      </c>
      <c r="Q38" s="1" t="s">
        <v>29</v>
      </c>
      <c r="R38" t="str">
        <f>VLOOKUP(F38,'Seg 2 descriptions'!A:B,2)</f>
        <v>General Manager-SF</v>
      </c>
      <c r="S38" t="str">
        <f>VLOOKUP(G38,'Seg 3 descriptions'!A:B,2)</f>
        <v>Vehicle Depreciation</v>
      </c>
    </row>
    <row r="39" spans="1:19" x14ac:dyDescent="0.25">
      <c r="A39" s="1" t="s">
        <v>457</v>
      </c>
      <c r="B39" s="1" t="s">
        <v>49</v>
      </c>
      <c r="C39" s="1" t="s">
        <v>1319</v>
      </c>
      <c r="D39" s="1" t="s">
        <v>1754</v>
      </c>
      <c r="E39" s="1" t="s">
        <v>20</v>
      </c>
      <c r="F39" s="1" t="s">
        <v>1203</v>
      </c>
      <c r="G39" s="1" t="s">
        <v>460</v>
      </c>
      <c r="H39" s="1" t="s">
        <v>900</v>
      </c>
      <c r="I39" s="1" t="s">
        <v>24</v>
      </c>
      <c r="J39" s="3">
        <v>1268.3699999999999</v>
      </c>
      <c r="K39" s="1" t="s">
        <v>1204</v>
      </c>
      <c r="L39" s="1" t="s">
        <v>24</v>
      </c>
      <c r="M39" s="1" t="s">
        <v>1205</v>
      </c>
      <c r="N39" s="1" t="s">
        <v>463</v>
      </c>
      <c r="O39" s="2">
        <v>44561</v>
      </c>
      <c r="P39" s="2">
        <v>44568</v>
      </c>
      <c r="Q39" s="1" t="s">
        <v>29</v>
      </c>
      <c r="R39" t="str">
        <f>VLOOKUP(F39,'Seg 2 descriptions'!A:B,2)</f>
        <v>Operations Compliance Managers</v>
      </c>
      <c r="S39" t="str">
        <f>VLOOKUP(G39,'Seg 3 descriptions'!A:B,2)</f>
        <v>Salaries</v>
      </c>
    </row>
    <row r="40" spans="1:19" x14ac:dyDescent="0.25">
      <c r="A40" s="1" t="s">
        <v>457</v>
      </c>
      <c r="B40" s="1" t="s">
        <v>49</v>
      </c>
      <c r="C40" s="1" t="s">
        <v>1319</v>
      </c>
      <c r="D40" s="1" t="s">
        <v>1814</v>
      </c>
      <c r="E40" s="1" t="s">
        <v>20</v>
      </c>
      <c r="F40" s="1" t="s">
        <v>1203</v>
      </c>
      <c r="G40" s="1" t="s">
        <v>283</v>
      </c>
      <c r="H40" s="1" t="s">
        <v>900</v>
      </c>
      <c r="I40" s="1" t="s">
        <v>24</v>
      </c>
      <c r="J40" s="3">
        <v>1.93</v>
      </c>
      <c r="K40" s="1" t="s">
        <v>1204</v>
      </c>
      <c r="L40" s="1" t="s">
        <v>24</v>
      </c>
      <c r="M40" s="1" t="s">
        <v>1205</v>
      </c>
      <c r="N40" s="1" t="s">
        <v>463</v>
      </c>
      <c r="O40" s="2">
        <v>44561</v>
      </c>
      <c r="P40" s="2">
        <v>44568</v>
      </c>
      <c r="Q40" s="1" t="s">
        <v>29</v>
      </c>
      <c r="R40" t="str">
        <f>VLOOKUP(F40,'Seg 2 descriptions'!A:B,2)</f>
        <v>Operations Compliance Managers</v>
      </c>
      <c r="S40" t="str">
        <f>VLOOKUP(G40,'Seg 3 descriptions'!A:B,2)</f>
        <v>Supplies &amp; Misc Dept Expenses</v>
      </c>
    </row>
    <row r="41" spans="1:19" x14ac:dyDescent="0.25">
      <c r="A41" s="1" t="s">
        <v>457</v>
      </c>
      <c r="B41" s="1" t="s">
        <v>49</v>
      </c>
      <c r="C41" s="1" t="s">
        <v>1319</v>
      </c>
      <c r="D41" s="1" t="s">
        <v>1751</v>
      </c>
      <c r="E41" s="1" t="s">
        <v>20</v>
      </c>
      <c r="F41" s="1" t="s">
        <v>1203</v>
      </c>
      <c r="G41" s="1" t="s">
        <v>1055</v>
      </c>
      <c r="H41" s="1" t="s">
        <v>900</v>
      </c>
      <c r="I41" s="1" t="s">
        <v>24</v>
      </c>
      <c r="J41" s="3">
        <v>29.97</v>
      </c>
      <c r="K41" s="1" t="s">
        <v>1204</v>
      </c>
      <c r="L41" s="1" t="s">
        <v>24</v>
      </c>
      <c r="M41" s="1" t="s">
        <v>1205</v>
      </c>
      <c r="N41" s="1" t="s">
        <v>463</v>
      </c>
      <c r="O41" s="2">
        <v>44561</v>
      </c>
      <c r="P41" s="2">
        <v>44568</v>
      </c>
      <c r="Q41" s="1" t="s">
        <v>29</v>
      </c>
      <c r="R41" t="str">
        <f>VLOOKUP(F41,'Seg 2 descriptions'!A:B,2)</f>
        <v>Operations Compliance Managers</v>
      </c>
      <c r="S41" t="str">
        <f>VLOOKUP(G41,'Seg 3 descriptions'!A:B,2)</f>
        <v>Vehicle Depreciation</v>
      </c>
    </row>
    <row r="42" spans="1:19" x14ac:dyDescent="0.25">
      <c r="A42" s="1" t="s">
        <v>457</v>
      </c>
      <c r="B42" s="1" t="s">
        <v>49</v>
      </c>
      <c r="C42" s="1" t="s">
        <v>897</v>
      </c>
      <c r="D42" s="1" t="s">
        <v>1719</v>
      </c>
      <c r="E42" s="1" t="s">
        <v>20</v>
      </c>
      <c r="F42" s="1" t="s">
        <v>899</v>
      </c>
      <c r="G42" s="1" t="s">
        <v>590</v>
      </c>
      <c r="H42" s="1" t="s">
        <v>900</v>
      </c>
      <c r="I42" s="1" t="s">
        <v>24</v>
      </c>
      <c r="J42" s="3">
        <v>7.22</v>
      </c>
      <c r="K42" s="1" t="s">
        <v>901</v>
      </c>
      <c r="L42" s="1" t="s">
        <v>24</v>
      </c>
      <c r="M42" s="1" t="s">
        <v>902</v>
      </c>
      <c r="N42" s="1" t="s">
        <v>463</v>
      </c>
      <c r="O42" s="2">
        <v>44227</v>
      </c>
      <c r="P42" s="2">
        <v>44237</v>
      </c>
      <c r="Q42" s="1" t="s">
        <v>29</v>
      </c>
      <c r="R42" t="str">
        <f>VLOOKUP(F42,'Seg 2 descriptions'!A:B,2)</f>
        <v>Natural Gas Operations-CF</v>
      </c>
      <c r="S42" t="str">
        <f>VLOOKUP(G42,'Seg 3 descriptions'!A:B,2)</f>
        <v>Overtime/Comp Time/On Call</v>
      </c>
    </row>
    <row r="43" spans="1:19" x14ac:dyDescent="0.25">
      <c r="A43" s="1" t="s">
        <v>457</v>
      </c>
      <c r="B43" s="1" t="s">
        <v>49</v>
      </c>
      <c r="C43" s="1" t="s">
        <v>461</v>
      </c>
      <c r="D43" s="1" t="s">
        <v>1719</v>
      </c>
      <c r="E43" s="1" t="s">
        <v>20</v>
      </c>
      <c r="F43" s="1" t="s">
        <v>899</v>
      </c>
      <c r="G43" s="1" t="s">
        <v>590</v>
      </c>
      <c r="H43" s="1" t="s">
        <v>900</v>
      </c>
      <c r="I43" s="1" t="s">
        <v>24</v>
      </c>
      <c r="J43" s="3">
        <v>19.68</v>
      </c>
      <c r="K43" s="1" t="s">
        <v>901</v>
      </c>
      <c r="L43" s="1" t="s">
        <v>24</v>
      </c>
      <c r="M43" s="1" t="s">
        <v>902</v>
      </c>
      <c r="N43" s="1" t="s">
        <v>463</v>
      </c>
      <c r="O43" s="2">
        <v>44469</v>
      </c>
      <c r="P43" s="2">
        <v>44474</v>
      </c>
      <c r="Q43" s="1" t="s">
        <v>29</v>
      </c>
      <c r="R43" t="str">
        <f>VLOOKUP(F43,'Seg 2 descriptions'!A:B,2)</f>
        <v>Natural Gas Operations-CF</v>
      </c>
      <c r="S43" t="str">
        <f>VLOOKUP(G43,'Seg 3 descriptions'!A:B,2)</f>
        <v>Overtime/Comp Time/On Call</v>
      </c>
    </row>
    <row r="44" spans="1:19" x14ac:dyDescent="0.25">
      <c r="A44" s="1" t="s">
        <v>457</v>
      </c>
      <c r="B44" s="1" t="s">
        <v>49</v>
      </c>
      <c r="C44" s="1" t="s">
        <v>1001</v>
      </c>
      <c r="D44" s="1" t="s">
        <v>1719</v>
      </c>
      <c r="E44" s="1" t="s">
        <v>20</v>
      </c>
      <c r="F44" s="1" t="s">
        <v>899</v>
      </c>
      <c r="G44" s="1" t="s">
        <v>590</v>
      </c>
      <c r="H44" s="1" t="s">
        <v>900</v>
      </c>
      <c r="I44" s="1" t="s">
        <v>24</v>
      </c>
      <c r="J44" s="3">
        <v>3.8</v>
      </c>
      <c r="K44" s="1" t="s">
        <v>901</v>
      </c>
      <c r="L44" s="1" t="s">
        <v>24</v>
      </c>
      <c r="M44" s="1" t="s">
        <v>902</v>
      </c>
      <c r="N44" s="1" t="s">
        <v>463</v>
      </c>
      <c r="O44" s="2">
        <v>44439</v>
      </c>
      <c r="P44" s="2">
        <v>44447</v>
      </c>
      <c r="Q44" s="1" t="s">
        <v>29</v>
      </c>
      <c r="R44" t="str">
        <f>VLOOKUP(F44,'Seg 2 descriptions'!A:B,2)</f>
        <v>Natural Gas Operations-CF</v>
      </c>
      <c r="S44" t="str">
        <f>VLOOKUP(G44,'Seg 3 descriptions'!A:B,2)</f>
        <v>Overtime/Comp Time/On Call</v>
      </c>
    </row>
    <row r="45" spans="1:19" x14ac:dyDescent="0.25">
      <c r="A45" s="1" t="s">
        <v>457</v>
      </c>
      <c r="B45" s="1" t="s">
        <v>49</v>
      </c>
      <c r="C45" s="1" t="s">
        <v>969</v>
      </c>
      <c r="D45" s="1" t="s">
        <v>1719</v>
      </c>
      <c r="E45" s="1" t="s">
        <v>20</v>
      </c>
      <c r="F45" s="1" t="s">
        <v>899</v>
      </c>
      <c r="G45" s="1" t="s">
        <v>590</v>
      </c>
      <c r="H45" s="1" t="s">
        <v>900</v>
      </c>
      <c r="I45" s="1" t="s">
        <v>24</v>
      </c>
      <c r="J45" s="3">
        <v>15.52</v>
      </c>
      <c r="K45" s="1" t="s">
        <v>901</v>
      </c>
      <c r="L45" s="1" t="s">
        <v>24</v>
      </c>
      <c r="M45" s="1" t="s">
        <v>902</v>
      </c>
      <c r="N45" s="1" t="s">
        <v>463</v>
      </c>
      <c r="O45" s="2">
        <v>44286</v>
      </c>
      <c r="P45" s="2">
        <v>44292</v>
      </c>
      <c r="Q45" s="1" t="s">
        <v>29</v>
      </c>
      <c r="R45" t="str">
        <f>VLOOKUP(F45,'Seg 2 descriptions'!A:B,2)</f>
        <v>Natural Gas Operations-CF</v>
      </c>
      <c r="S45" t="str">
        <f>VLOOKUP(G45,'Seg 3 descriptions'!A:B,2)</f>
        <v>Overtime/Comp Time/On Call</v>
      </c>
    </row>
    <row r="46" spans="1:19" x14ac:dyDescent="0.25">
      <c r="A46" s="1" t="s">
        <v>457</v>
      </c>
      <c r="B46" s="1" t="s">
        <v>49</v>
      </c>
      <c r="C46" s="1" t="s">
        <v>970</v>
      </c>
      <c r="D46" s="1" t="s">
        <v>1719</v>
      </c>
      <c r="E46" s="1" t="s">
        <v>20</v>
      </c>
      <c r="F46" s="1" t="s">
        <v>899</v>
      </c>
      <c r="G46" s="1" t="s">
        <v>590</v>
      </c>
      <c r="H46" s="1" t="s">
        <v>900</v>
      </c>
      <c r="I46" s="1" t="s">
        <v>24</v>
      </c>
      <c r="J46" s="3">
        <v>9.52</v>
      </c>
      <c r="K46" s="1" t="s">
        <v>901</v>
      </c>
      <c r="L46" s="1" t="s">
        <v>24</v>
      </c>
      <c r="M46" s="1" t="s">
        <v>902</v>
      </c>
      <c r="N46" s="1" t="s">
        <v>463</v>
      </c>
      <c r="O46" s="2">
        <v>44408</v>
      </c>
      <c r="P46" s="2">
        <v>44412</v>
      </c>
      <c r="Q46" s="1" t="s">
        <v>29</v>
      </c>
      <c r="R46" t="str">
        <f>VLOOKUP(F46,'Seg 2 descriptions'!A:B,2)</f>
        <v>Natural Gas Operations-CF</v>
      </c>
      <c r="S46" t="str">
        <f>VLOOKUP(G46,'Seg 3 descriptions'!A:B,2)</f>
        <v>Overtime/Comp Time/On Call</v>
      </c>
    </row>
    <row r="47" spans="1:19" x14ac:dyDescent="0.25">
      <c r="A47" s="1" t="s">
        <v>457</v>
      </c>
      <c r="B47" s="1" t="s">
        <v>49</v>
      </c>
      <c r="C47" s="1" t="s">
        <v>968</v>
      </c>
      <c r="D47" s="1" t="s">
        <v>1719</v>
      </c>
      <c r="E47" s="1" t="s">
        <v>20</v>
      </c>
      <c r="F47" s="1" t="s">
        <v>899</v>
      </c>
      <c r="G47" s="1" t="s">
        <v>590</v>
      </c>
      <c r="H47" s="1" t="s">
        <v>900</v>
      </c>
      <c r="I47" s="1" t="s">
        <v>24</v>
      </c>
      <c r="J47" s="3">
        <v>6.63</v>
      </c>
      <c r="K47" s="1" t="s">
        <v>901</v>
      </c>
      <c r="L47" s="1" t="s">
        <v>24</v>
      </c>
      <c r="M47" s="1" t="s">
        <v>902</v>
      </c>
      <c r="N47" s="1" t="s">
        <v>463</v>
      </c>
      <c r="O47" s="2">
        <v>44255</v>
      </c>
      <c r="P47" s="2">
        <v>44258</v>
      </c>
      <c r="Q47" s="1" t="s">
        <v>29</v>
      </c>
      <c r="R47" t="str">
        <f>VLOOKUP(F47,'Seg 2 descriptions'!A:B,2)</f>
        <v>Natural Gas Operations-CF</v>
      </c>
      <c r="S47" t="str">
        <f>VLOOKUP(G47,'Seg 3 descriptions'!A:B,2)</f>
        <v>Overtime/Comp Time/On Call</v>
      </c>
    </row>
    <row r="48" spans="1:19" x14ac:dyDescent="0.25">
      <c r="A48" s="1" t="s">
        <v>457</v>
      </c>
      <c r="B48" s="1" t="s">
        <v>49</v>
      </c>
      <c r="C48" s="1" t="s">
        <v>966</v>
      </c>
      <c r="D48" s="1" t="s">
        <v>1719</v>
      </c>
      <c r="E48" s="1" t="s">
        <v>20</v>
      </c>
      <c r="F48" s="1" t="s">
        <v>899</v>
      </c>
      <c r="G48" s="1" t="s">
        <v>590</v>
      </c>
      <c r="H48" s="1" t="s">
        <v>900</v>
      </c>
      <c r="I48" s="1" t="s">
        <v>24</v>
      </c>
      <c r="J48" s="3">
        <v>3.72</v>
      </c>
      <c r="K48" s="1" t="s">
        <v>901</v>
      </c>
      <c r="L48" s="1" t="s">
        <v>24</v>
      </c>
      <c r="M48" s="1" t="s">
        <v>902</v>
      </c>
      <c r="N48" s="1" t="s">
        <v>463</v>
      </c>
      <c r="O48" s="2">
        <v>44377</v>
      </c>
      <c r="P48" s="2">
        <v>44383</v>
      </c>
      <c r="Q48" s="1" t="s">
        <v>29</v>
      </c>
      <c r="R48" t="str">
        <f>VLOOKUP(F48,'Seg 2 descriptions'!A:B,2)</f>
        <v>Natural Gas Operations-CF</v>
      </c>
      <c r="S48" t="str">
        <f>VLOOKUP(G48,'Seg 3 descriptions'!A:B,2)</f>
        <v>Overtime/Comp Time/On Call</v>
      </c>
    </row>
    <row r="49" spans="1:19" x14ac:dyDescent="0.25">
      <c r="A49" s="1" t="s">
        <v>457</v>
      </c>
      <c r="B49" s="1" t="s">
        <v>49</v>
      </c>
      <c r="C49" s="1" t="s">
        <v>965</v>
      </c>
      <c r="D49" s="1" t="s">
        <v>1719</v>
      </c>
      <c r="E49" s="1" t="s">
        <v>20</v>
      </c>
      <c r="F49" s="1" t="s">
        <v>899</v>
      </c>
      <c r="G49" s="1" t="s">
        <v>590</v>
      </c>
      <c r="H49" s="1" t="s">
        <v>900</v>
      </c>
      <c r="I49" s="1" t="s">
        <v>24</v>
      </c>
      <c r="J49" s="3">
        <v>22.04</v>
      </c>
      <c r="K49" s="1" t="s">
        <v>901</v>
      </c>
      <c r="L49" s="1" t="s">
        <v>24</v>
      </c>
      <c r="M49" s="1" t="s">
        <v>902</v>
      </c>
      <c r="N49" s="1" t="s">
        <v>463</v>
      </c>
      <c r="O49" s="2">
        <v>44316</v>
      </c>
      <c r="P49" s="2">
        <v>44321</v>
      </c>
      <c r="Q49" s="1" t="s">
        <v>29</v>
      </c>
      <c r="R49" t="str">
        <f>VLOOKUP(F49,'Seg 2 descriptions'!A:B,2)</f>
        <v>Natural Gas Operations-CF</v>
      </c>
      <c r="S49" t="str">
        <f>VLOOKUP(G49,'Seg 3 descriptions'!A:B,2)</f>
        <v>Overtime/Comp Time/On Call</v>
      </c>
    </row>
    <row r="50" spans="1:19" x14ac:dyDescent="0.25">
      <c r="A50" s="1" t="s">
        <v>457</v>
      </c>
      <c r="B50" s="1" t="s">
        <v>49</v>
      </c>
      <c r="C50" s="1" t="s">
        <v>903</v>
      </c>
      <c r="D50" s="1" t="s">
        <v>1719</v>
      </c>
      <c r="E50" s="1" t="s">
        <v>20</v>
      </c>
      <c r="F50" s="1" t="s">
        <v>899</v>
      </c>
      <c r="G50" s="1" t="s">
        <v>590</v>
      </c>
      <c r="H50" s="1" t="s">
        <v>900</v>
      </c>
      <c r="I50" s="1" t="s">
        <v>24</v>
      </c>
      <c r="J50" s="3">
        <v>27.12</v>
      </c>
      <c r="K50" s="1" t="s">
        <v>901</v>
      </c>
      <c r="L50" s="1" t="s">
        <v>24</v>
      </c>
      <c r="M50" s="1" t="s">
        <v>902</v>
      </c>
      <c r="N50" s="1" t="s">
        <v>463</v>
      </c>
      <c r="O50" s="2">
        <v>44347</v>
      </c>
      <c r="P50" s="2">
        <v>44350</v>
      </c>
      <c r="Q50" s="1" t="s">
        <v>29</v>
      </c>
      <c r="R50" t="str">
        <f>VLOOKUP(F50,'Seg 2 descriptions'!A:B,2)</f>
        <v>Natural Gas Operations-CF</v>
      </c>
      <c r="S50" t="str">
        <f>VLOOKUP(G50,'Seg 3 descriptions'!A:B,2)</f>
        <v>Overtime/Comp Time/On Call</v>
      </c>
    </row>
    <row r="51" spans="1:19" x14ac:dyDescent="0.25">
      <c r="A51" s="1" t="s">
        <v>457</v>
      </c>
      <c r="B51" s="1" t="s">
        <v>49</v>
      </c>
      <c r="C51" s="1" t="s">
        <v>1402</v>
      </c>
      <c r="D51" s="1" t="s">
        <v>1724</v>
      </c>
      <c r="E51" s="1" t="s">
        <v>20</v>
      </c>
      <c r="F51" s="1" t="s">
        <v>899</v>
      </c>
      <c r="G51" s="1" t="s">
        <v>460</v>
      </c>
      <c r="H51" s="1" t="s">
        <v>900</v>
      </c>
      <c r="I51" s="1" t="s">
        <v>24</v>
      </c>
      <c r="J51" s="3">
        <v>-286.92</v>
      </c>
      <c r="K51" s="1" t="s">
        <v>1020</v>
      </c>
      <c r="L51" s="1" t="s">
        <v>24</v>
      </c>
      <c r="M51" s="1" t="s">
        <v>1021</v>
      </c>
      <c r="N51" s="1" t="s">
        <v>970</v>
      </c>
      <c r="O51" s="2">
        <v>44439</v>
      </c>
      <c r="P51" s="2">
        <v>44447</v>
      </c>
      <c r="Q51" s="1" t="s">
        <v>29</v>
      </c>
      <c r="R51" t="str">
        <f>VLOOKUP(F51,'Seg 2 descriptions'!A:B,2)</f>
        <v>Natural Gas Operations-CF</v>
      </c>
      <c r="S51" t="str">
        <f>VLOOKUP(G51,'Seg 3 descriptions'!A:B,2)</f>
        <v>Salaries</v>
      </c>
    </row>
    <row r="52" spans="1:19" x14ac:dyDescent="0.25">
      <c r="A52" s="1" t="s">
        <v>457</v>
      </c>
      <c r="B52" s="1" t="s">
        <v>49</v>
      </c>
      <c r="C52" s="1" t="s">
        <v>1402</v>
      </c>
      <c r="D52" s="1" t="s">
        <v>1719</v>
      </c>
      <c r="E52" s="1" t="s">
        <v>20</v>
      </c>
      <c r="F52" s="1" t="s">
        <v>899</v>
      </c>
      <c r="G52" s="1" t="s">
        <v>590</v>
      </c>
      <c r="H52" s="1" t="s">
        <v>900</v>
      </c>
      <c r="I52" s="1" t="s">
        <v>24</v>
      </c>
      <c r="J52" s="3">
        <v>-9.52</v>
      </c>
      <c r="K52" s="1" t="s">
        <v>901</v>
      </c>
      <c r="L52" s="1" t="s">
        <v>24</v>
      </c>
      <c r="M52" s="1" t="s">
        <v>902</v>
      </c>
      <c r="N52" s="1" t="s">
        <v>970</v>
      </c>
      <c r="O52" s="2">
        <v>44439</v>
      </c>
      <c r="P52" s="2">
        <v>44447</v>
      </c>
      <c r="Q52" s="1" t="s">
        <v>29</v>
      </c>
      <c r="R52" t="str">
        <f>VLOOKUP(F52,'Seg 2 descriptions'!A:B,2)</f>
        <v>Natural Gas Operations-CF</v>
      </c>
      <c r="S52" t="str">
        <f>VLOOKUP(G52,'Seg 3 descriptions'!A:B,2)</f>
        <v>Overtime/Comp Time/On Call</v>
      </c>
    </row>
    <row r="53" spans="1:19" x14ac:dyDescent="0.25">
      <c r="A53" s="1" t="s">
        <v>457</v>
      </c>
      <c r="B53" s="1" t="s">
        <v>49</v>
      </c>
      <c r="C53" s="1" t="s">
        <v>1355</v>
      </c>
      <c r="D53" s="1" t="s">
        <v>1719</v>
      </c>
      <c r="E53" s="1" t="s">
        <v>20</v>
      </c>
      <c r="F53" s="1" t="s">
        <v>899</v>
      </c>
      <c r="G53" s="1" t="s">
        <v>590</v>
      </c>
      <c r="H53" s="1" t="s">
        <v>900</v>
      </c>
      <c r="I53" s="1" t="s">
        <v>24</v>
      </c>
      <c r="J53" s="3">
        <v>-3.72</v>
      </c>
      <c r="K53" s="1" t="s">
        <v>901</v>
      </c>
      <c r="L53" s="1" t="s">
        <v>24</v>
      </c>
      <c r="M53" s="1" t="s">
        <v>902</v>
      </c>
      <c r="N53" s="1" t="s">
        <v>966</v>
      </c>
      <c r="O53" s="2">
        <v>44408</v>
      </c>
      <c r="P53" s="2">
        <v>44412</v>
      </c>
      <c r="Q53" s="1" t="s">
        <v>29</v>
      </c>
      <c r="R53" t="str">
        <f>VLOOKUP(F53,'Seg 2 descriptions'!A:B,2)</f>
        <v>Natural Gas Operations-CF</v>
      </c>
      <c r="S53" t="str">
        <f>VLOOKUP(G53,'Seg 3 descriptions'!A:B,2)</f>
        <v>Overtime/Comp Time/On Call</v>
      </c>
    </row>
    <row r="54" spans="1:19" x14ac:dyDescent="0.25">
      <c r="A54" s="1" t="s">
        <v>457</v>
      </c>
      <c r="B54" s="1" t="s">
        <v>49</v>
      </c>
      <c r="C54" s="1" t="s">
        <v>897</v>
      </c>
      <c r="D54" s="1" t="s">
        <v>1724</v>
      </c>
      <c r="E54" s="1" t="s">
        <v>20</v>
      </c>
      <c r="F54" s="1" t="s">
        <v>899</v>
      </c>
      <c r="G54" s="1" t="s">
        <v>460</v>
      </c>
      <c r="H54" s="1" t="s">
        <v>900</v>
      </c>
      <c r="I54" s="1" t="s">
        <v>24</v>
      </c>
      <c r="J54" s="3">
        <v>236.12</v>
      </c>
      <c r="K54" s="1" t="s">
        <v>1020</v>
      </c>
      <c r="L54" s="1" t="s">
        <v>24</v>
      </c>
      <c r="M54" s="1" t="s">
        <v>1021</v>
      </c>
      <c r="N54" s="1" t="s">
        <v>463</v>
      </c>
      <c r="O54" s="2">
        <v>44227</v>
      </c>
      <c r="P54" s="2">
        <v>44237</v>
      </c>
      <c r="Q54" s="1" t="s">
        <v>29</v>
      </c>
      <c r="R54" t="str">
        <f>VLOOKUP(F54,'Seg 2 descriptions'!A:B,2)</f>
        <v>Natural Gas Operations-CF</v>
      </c>
      <c r="S54" t="str">
        <f>VLOOKUP(G54,'Seg 3 descriptions'!A:B,2)</f>
        <v>Salaries</v>
      </c>
    </row>
    <row r="55" spans="1:19" x14ac:dyDescent="0.25">
      <c r="A55" s="1" t="s">
        <v>457</v>
      </c>
      <c r="B55" s="1" t="s">
        <v>49</v>
      </c>
      <c r="C55" s="1" t="s">
        <v>965</v>
      </c>
      <c r="D55" s="1" t="s">
        <v>1724</v>
      </c>
      <c r="E55" s="1" t="s">
        <v>20</v>
      </c>
      <c r="F55" s="1" t="s">
        <v>899</v>
      </c>
      <c r="G55" s="1" t="s">
        <v>460</v>
      </c>
      <c r="H55" s="1" t="s">
        <v>900</v>
      </c>
      <c r="I55" s="1" t="s">
        <v>24</v>
      </c>
      <c r="J55" s="3">
        <v>713.22</v>
      </c>
      <c r="K55" s="1" t="s">
        <v>1020</v>
      </c>
      <c r="L55" s="1" t="s">
        <v>24</v>
      </c>
      <c r="M55" s="1" t="s">
        <v>1021</v>
      </c>
      <c r="N55" s="1" t="s">
        <v>463</v>
      </c>
      <c r="O55" s="2">
        <v>44316</v>
      </c>
      <c r="P55" s="2">
        <v>44321</v>
      </c>
      <c r="Q55" s="1" t="s">
        <v>29</v>
      </c>
      <c r="R55" t="str">
        <f>VLOOKUP(F55,'Seg 2 descriptions'!A:B,2)</f>
        <v>Natural Gas Operations-CF</v>
      </c>
      <c r="S55" t="str">
        <f>VLOOKUP(G55,'Seg 3 descriptions'!A:B,2)</f>
        <v>Salaries</v>
      </c>
    </row>
    <row r="56" spans="1:19" x14ac:dyDescent="0.25">
      <c r="A56" s="1" t="s">
        <v>457</v>
      </c>
      <c r="B56" s="1" t="s">
        <v>49</v>
      </c>
      <c r="C56" s="1" t="s">
        <v>461</v>
      </c>
      <c r="D56" s="1" t="s">
        <v>1724</v>
      </c>
      <c r="E56" s="1" t="s">
        <v>20</v>
      </c>
      <c r="F56" s="1" t="s">
        <v>899</v>
      </c>
      <c r="G56" s="1" t="s">
        <v>460</v>
      </c>
      <c r="H56" s="1" t="s">
        <v>900</v>
      </c>
      <c r="I56" s="1" t="s">
        <v>24</v>
      </c>
      <c r="J56" s="3">
        <v>479.57</v>
      </c>
      <c r="K56" s="1" t="s">
        <v>1020</v>
      </c>
      <c r="L56" s="1" t="s">
        <v>24</v>
      </c>
      <c r="M56" s="1" t="s">
        <v>1021</v>
      </c>
      <c r="N56" s="1" t="s">
        <v>463</v>
      </c>
      <c r="O56" s="2">
        <v>44469</v>
      </c>
      <c r="P56" s="2">
        <v>44474</v>
      </c>
      <c r="Q56" s="1" t="s">
        <v>29</v>
      </c>
      <c r="R56" t="str">
        <f>VLOOKUP(F56,'Seg 2 descriptions'!A:B,2)</f>
        <v>Natural Gas Operations-CF</v>
      </c>
      <c r="S56" t="str">
        <f>VLOOKUP(G56,'Seg 3 descriptions'!A:B,2)</f>
        <v>Salaries</v>
      </c>
    </row>
    <row r="57" spans="1:19" x14ac:dyDescent="0.25">
      <c r="A57" s="1" t="s">
        <v>457</v>
      </c>
      <c r="B57" s="1" t="s">
        <v>49</v>
      </c>
      <c r="C57" s="1" t="s">
        <v>592</v>
      </c>
      <c r="D57" s="1" t="s">
        <v>1724</v>
      </c>
      <c r="E57" s="1" t="s">
        <v>20</v>
      </c>
      <c r="F57" s="1" t="s">
        <v>899</v>
      </c>
      <c r="G57" s="1" t="s">
        <v>460</v>
      </c>
      <c r="H57" s="1" t="s">
        <v>900</v>
      </c>
      <c r="I57" s="1" t="s">
        <v>24</v>
      </c>
      <c r="J57" s="3">
        <v>250.92</v>
      </c>
      <c r="K57" s="1" t="s">
        <v>1020</v>
      </c>
      <c r="L57" s="1" t="s">
        <v>24</v>
      </c>
      <c r="M57" s="1" t="s">
        <v>1021</v>
      </c>
      <c r="N57" s="1" t="s">
        <v>463</v>
      </c>
      <c r="O57" s="2">
        <v>44500</v>
      </c>
      <c r="P57" s="2">
        <v>44503</v>
      </c>
      <c r="Q57" s="1" t="s">
        <v>29</v>
      </c>
      <c r="R57" t="str">
        <f>VLOOKUP(F57,'Seg 2 descriptions'!A:B,2)</f>
        <v>Natural Gas Operations-CF</v>
      </c>
      <c r="S57" t="str">
        <f>VLOOKUP(G57,'Seg 3 descriptions'!A:B,2)</f>
        <v>Salaries</v>
      </c>
    </row>
    <row r="58" spans="1:19" x14ac:dyDescent="0.25">
      <c r="A58" s="1" t="s">
        <v>457</v>
      </c>
      <c r="B58" s="1" t="s">
        <v>49</v>
      </c>
      <c r="C58" s="1" t="s">
        <v>594</v>
      </c>
      <c r="D58" s="1" t="s">
        <v>1724</v>
      </c>
      <c r="E58" s="1" t="s">
        <v>20</v>
      </c>
      <c r="F58" s="1" t="s">
        <v>899</v>
      </c>
      <c r="G58" s="1" t="s">
        <v>460</v>
      </c>
      <c r="H58" s="1" t="s">
        <v>900</v>
      </c>
      <c r="I58" s="1" t="s">
        <v>24</v>
      </c>
      <c r="J58" s="3">
        <v>326.24</v>
      </c>
      <c r="K58" s="1" t="s">
        <v>1020</v>
      </c>
      <c r="L58" s="1" t="s">
        <v>24</v>
      </c>
      <c r="M58" s="1" t="s">
        <v>1021</v>
      </c>
      <c r="N58" s="1" t="s">
        <v>463</v>
      </c>
      <c r="O58" s="2">
        <v>44530</v>
      </c>
      <c r="P58" s="2">
        <v>44535</v>
      </c>
      <c r="Q58" s="1" t="s">
        <v>29</v>
      </c>
      <c r="R58" t="str">
        <f>VLOOKUP(F58,'Seg 2 descriptions'!A:B,2)</f>
        <v>Natural Gas Operations-CF</v>
      </c>
      <c r="S58" t="str">
        <f>VLOOKUP(G58,'Seg 3 descriptions'!A:B,2)</f>
        <v>Salaries</v>
      </c>
    </row>
    <row r="59" spans="1:19" x14ac:dyDescent="0.25">
      <c r="A59" s="1" t="s">
        <v>457</v>
      </c>
      <c r="B59" s="1" t="s">
        <v>49</v>
      </c>
      <c r="C59" s="1" t="s">
        <v>1001</v>
      </c>
      <c r="D59" s="1" t="s">
        <v>1724</v>
      </c>
      <c r="E59" s="1" t="s">
        <v>20</v>
      </c>
      <c r="F59" s="1" t="s">
        <v>899</v>
      </c>
      <c r="G59" s="1" t="s">
        <v>460</v>
      </c>
      <c r="H59" s="1" t="s">
        <v>900</v>
      </c>
      <c r="I59" s="1" t="s">
        <v>24</v>
      </c>
      <c r="J59" s="3">
        <v>401.68</v>
      </c>
      <c r="K59" s="1" t="s">
        <v>1020</v>
      </c>
      <c r="L59" s="1" t="s">
        <v>24</v>
      </c>
      <c r="M59" s="1" t="s">
        <v>1021</v>
      </c>
      <c r="N59" s="1" t="s">
        <v>463</v>
      </c>
      <c r="O59" s="2">
        <v>44439</v>
      </c>
      <c r="P59" s="2">
        <v>44447</v>
      </c>
      <c r="Q59" s="1" t="s">
        <v>29</v>
      </c>
      <c r="R59" t="str">
        <f>VLOOKUP(F59,'Seg 2 descriptions'!A:B,2)</f>
        <v>Natural Gas Operations-CF</v>
      </c>
      <c r="S59" t="str">
        <f>VLOOKUP(G59,'Seg 3 descriptions'!A:B,2)</f>
        <v>Salaries</v>
      </c>
    </row>
    <row r="60" spans="1:19" x14ac:dyDescent="0.25">
      <c r="A60" s="1" t="s">
        <v>457</v>
      </c>
      <c r="B60" s="1" t="s">
        <v>49</v>
      </c>
      <c r="C60" s="1" t="s">
        <v>970</v>
      </c>
      <c r="D60" s="1" t="s">
        <v>1724</v>
      </c>
      <c r="E60" s="1" t="s">
        <v>20</v>
      </c>
      <c r="F60" s="1" t="s">
        <v>899</v>
      </c>
      <c r="G60" s="1" t="s">
        <v>460</v>
      </c>
      <c r="H60" s="1" t="s">
        <v>900</v>
      </c>
      <c r="I60" s="1" t="s">
        <v>24</v>
      </c>
      <c r="J60" s="3">
        <v>286.92</v>
      </c>
      <c r="K60" s="1" t="s">
        <v>1020</v>
      </c>
      <c r="L60" s="1" t="s">
        <v>24</v>
      </c>
      <c r="M60" s="1" t="s">
        <v>1021</v>
      </c>
      <c r="N60" s="1" t="s">
        <v>463</v>
      </c>
      <c r="O60" s="2">
        <v>44408</v>
      </c>
      <c r="P60" s="2">
        <v>44412</v>
      </c>
      <c r="Q60" s="1" t="s">
        <v>29</v>
      </c>
      <c r="R60" t="str">
        <f>VLOOKUP(F60,'Seg 2 descriptions'!A:B,2)</f>
        <v>Natural Gas Operations-CF</v>
      </c>
      <c r="S60" t="str">
        <f>VLOOKUP(G60,'Seg 3 descriptions'!A:B,2)</f>
        <v>Salaries</v>
      </c>
    </row>
    <row r="61" spans="1:19" x14ac:dyDescent="0.25">
      <c r="A61" s="1" t="s">
        <v>457</v>
      </c>
      <c r="B61" s="1" t="s">
        <v>49</v>
      </c>
      <c r="C61" s="1" t="s">
        <v>968</v>
      </c>
      <c r="D61" s="1" t="s">
        <v>1724</v>
      </c>
      <c r="E61" s="1" t="s">
        <v>20</v>
      </c>
      <c r="F61" s="1" t="s">
        <v>899</v>
      </c>
      <c r="G61" s="1" t="s">
        <v>460</v>
      </c>
      <c r="H61" s="1" t="s">
        <v>900</v>
      </c>
      <c r="I61" s="1" t="s">
        <v>24</v>
      </c>
      <c r="J61" s="3">
        <v>237.7</v>
      </c>
      <c r="K61" s="1" t="s">
        <v>1020</v>
      </c>
      <c r="L61" s="1" t="s">
        <v>24</v>
      </c>
      <c r="M61" s="1" t="s">
        <v>1021</v>
      </c>
      <c r="N61" s="1" t="s">
        <v>463</v>
      </c>
      <c r="O61" s="2">
        <v>44255</v>
      </c>
      <c r="P61" s="2">
        <v>44258</v>
      </c>
      <c r="Q61" s="1" t="s">
        <v>29</v>
      </c>
      <c r="R61" t="str">
        <f>VLOOKUP(F61,'Seg 2 descriptions'!A:B,2)</f>
        <v>Natural Gas Operations-CF</v>
      </c>
      <c r="S61" t="str">
        <f>VLOOKUP(G61,'Seg 3 descriptions'!A:B,2)</f>
        <v>Salaries</v>
      </c>
    </row>
    <row r="62" spans="1:19" x14ac:dyDescent="0.25">
      <c r="A62" s="1" t="s">
        <v>457</v>
      </c>
      <c r="B62" s="1" t="s">
        <v>49</v>
      </c>
      <c r="C62" s="1" t="s">
        <v>969</v>
      </c>
      <c r="D62" s="1" t="s">
        <v>1724</v>
      </c>
      <c r="E62" s="1" t="s">
        <v>20</v>
      </c>
      <c r="F62" s="1" t="s">
        <v>899</v>
      </c>
      <c r="G62" s="1" t="s">
        <v>460</v>
      </c>
      <c r="H62" s="1" t="s">
        <v>900</v>
      </c>
      <c r="I62" s="1" t="s">
        <v>24</v>
      </c>
      <c r="J62" s="3">
        <v>452.24</v>
      </c>
      <c r="K62" s="1" t="s">
        <v>1020</v>
      </c>
      <c r="L62" s="1" t="s">
        <v>24</v>
      </c>
      <c r="M62" s="1" t="s">
        <v>1021</v>
      </c>
      <c r="N62" s="1" t="s">
        <v>463</v>
      </c>
      <c r="O62" s="2">
        <v>44286</v>
      </c>
      <c r="P62" s="2">
        <v>44292</v>
      </c>
      <c r="Q62" s="1" t="s">
        <v>29</v>
      </c>
      <c r="R62" t="str">
        <f>VLOOKUP(F62,'Seg 2 descriptions'!A:B,2)</f>
        <v>Natural Gas Operations-CF</v>
      </c>
      <c r="S62" t="str">
        <f>VLOOKUP(G62,'Seg 3 descriptions'!A:B,2)</f>
        <v>Salaries</v>
      </c>
    </row>
    <row r="63" spans="1:19" x14ac:dyDescent="0.25">
      <c r="A63" s="1" t="s">
        <v>457</v>
      </c>
      <c r="B63" s="1" t="s">
        <v>49</v>
      </c>
      <c r="C63" s="1" t="s">
        <v>966</v>
      </c>
      <c r="D63" s="1" t="s">
        <v>1724</v>
      </c>
      <c r="E63" s="1" t="s">
        <v>20</v>
      </c>
      <c r="F63" s="1" t="s">
        <v>899</v>
      </c>
      <c r="G63" s="1" t="s">
        <v>460</v>
      </c>
      <c r="H63" s="1" t="s">
        <v>900</v>
      </c>
      <c r="I63" s="1" t="s">
        <v>24</v>
      </c>
      <c r="J63" s="3">
        <v>168.8</v>
      </c>
      <c r="K63" s="1" t="s">
        <v>1020</v>
      </c>
      <c r="L63" s="1" t="s">
        <v>24</v>
      </c>
      <c r="M63" s="1" t="s">
        <v>1021</v>
      </c>
      <c r="N63" s="1" t="s">
        <v>463</v>
      </c>
      <c r="O63" s="2">
        <v>44377</v>
      </c>
      <c r="P63" s="2">
        <v>44383</v>
      </c>
      <c r="Q63" s="1" t="s">
        <v>29</v>
      </c>
      <c r="R63" t="str">
        <f>VLOOKUP(F63,'Seg 2 descriptions'!A:B,2)</f>
        <v>Natural Gas Operations-CF</v>
      </c>
      <c r="S63" t="str">
        <f>VLOOKUP(G63,'Seg 3 descriptions'!A:B,2)</f>
        <v>Salaries</v>
      </c>
    </row>
    <row r="64" spans="1:19" x14ac:dyDescent="0.25">
      <c r="A64" s="1" t="s">
        <v>457</v>
      </c>
      <c r="B64" s="1" t="s">
        <v>49</v>
      </c>
      <c r="C64" s="1" t="s">
        <v>967</v>
      </c>
      <c r="D64" s="1" t="s">
        <v>1724</v>
      </c>
      <c r="E64" s="1" t="s">
        <v>20</v>
      </c>
      <c r="F64" s="1" t="s">
        <v>899</v>
      </c>
      <c r="G64" s="1" t="s">
        <v>460</v>
      </c>
      <c r="H64" s="1" t="s">
        <v>900</v>
      </c>
      <c r="I64" s="1" t="s">
        <v>24</v>
      </c>
      <c r="J64" s="3">
        <v>136.32</v>
      </c>
      <c r="K64" s="1" t="s">
        <v>1020</v>
      </c>
      <c r="L64" s="1" t="s">
        <v>24</v>
      </c>
      <c r="M64" s="1" t="s">
        <v>1021</v>
      </c>
      <c r="N64" s="1" t="s">
        <v>463</v>
      </c>
      <c r="O64" s="2">
        <v>44561</v>
      </c>
      <c r="P64" s="2">
        <v>44568</v>
      </c>
      <c r="Q64" s="1" t="s">
        <v>29</v>
      </c>
      <c r="R64" t="str">
        <f>VLOOKUP(F64,'Seg 2 descriptions'!A:B,2)</f>
        <v>Natural Gas Operations-CF</v>
      </c>
      <c r="S64" t="str">
        <f>VLOOKUP(G64,'Seg 3 descriptions'!A:B,2)</f>
        <v>Salaries</v>
      </c>
    </row>
    <row r="65" spans="1:19" x14ac:dyDescent="0.25">
      <c r="A65" s="1" t="s">
        <v>457</v>
      </c>
      <c r="B65" s="1" t="s">
        <v>49</v>
      </c>
      <c r="C65" s="1" t="s">
        <v>903</v>
      </c>
      <c r="D65" s="1" t="s">
        <v>1724</v>
      </c>
      <c r="E65" s="1" t="s">
        <v>20</v>
      </c>
      <c r="F65" s="1" t="s">
        <v>899</v>
      </c>
      <c r="G65" s="1" t="s">
        <v>460</v>
      </c>
      <c r="H65" s="1" t="s">
        <v>900</v>
      </c>
      <c r="I65" s="1" t="s">
        <v>24</v>
      </c>
      <c r="J65" s="3">
        <v>634.32000000000005</v>
      </c>
      <c r="K65" s="1" t="s">
        <v>1020</v>
      </c>
      <c r="L65" s="1" t="s">
        <v>24</v>
      </c>
      <c r="M65" s="1" t="s">
        <v>1021</v>
      </c>
      <c r="N65" s="1" t="s">
        <v>463</v>
      </c>
      <c r="O65" s="2">
        <v>44347</v>
      </c>
      <c r="P65" s="2">
        <v>44350</v>
      </c>
      <c r="Q65" s="1" t="s">
        <v>29</v>
      </c>
      <c r="R65" t="str">
        <f>VLOOKUP(F65,'Seg 2 descriptions'!A:B,2)</f>
        <v>Natural Gas Operations-CF</v>
      </c>
      <c r="S65" t="str">
        <f>VLOOKUP(G65,'Seg 3 descriptions'!A:B,2)</f>
        <v>Salaries</v>
      </c>
    </row>
    <row r="66" spans="1:19" x14ac:dyDescent="0.25">
      <c r="A66" s="1" t="s">
        <v>457</v>
      </c>
      <c r="B66" s="1" t="s">
        <v>49</v>
      </c>
      <c r="C66" s="1" t="s">
        <v>593</v>
      </c>
      <c r="D66" s="1" t="s">
        <v>1724</v>
      </c>
      <c r="E66" s="1" t="s">
        <v>20</v>
      </c>
      <c r="F66" s="1" t="s">
        <v>899</v>
      </c>
      <c r="G66" s="1" t="s">
        <v>460</v>
      </c>
      <c r="H66" s="1" t="s">
        <v>900</v>
      </c>
      <c r="I66" s="1" t="s">
        <v>24</v>
      </c>
      <c r="J66" s="3">
        <v>-326.24</v>
      </c>
      <c r="K66" s="1" t="s">
        <v>1020</v>
      </c>
      <c r="L66" s="1" t="s">
        <v>24</v>
      </c>
      <c r="M66" s="1" t="s">
        <v>1021</v>
      </c>
      <c r="N66" s="1" t="s">
        <v>594</v>
      </c>
      <c r="O66" s="2">
        <v>44561</v>
      </c>
      <c r="P66" s="2">
        <v>44568</v>
      </c>
      <c r="Q66" s="1" t="s">
        <v>29</v>
      </c>
      <c r="R66" t="str">
        <f>VLOOKUP(F66,'Seg 2 descriptions'!A:B,2)</f>
        <v>Natural Gas Operations-CF</v>
      </c>
      <c r="S66" t="str">
        <f>VLOOKUP(G66,'Seg 3 descriptions'!A:B,2)</f>
        <v>Salaries</v>
      </c>
    </row>
    <row r="67" spans="1:19" x14ac:dyDescent="0.25">
      <c r="A67" s="1" t="s">
        <v>457</v>
      </c>
      <c r="B67" s="1" t="s">
        <v>49</v>
      </c>
      <c r="C67" s="1" t="s">
        <v>1355</v>
      </c>
      <c r="D67" s="1" t="s">
        <v>1724</v>
      </c>
      <c r="E67" s="1" t="s">
        <v>20</v>
      </c>
      <c r="F67" s="1" t="s">
        <v>899</v>
      </c>
      <c r="G67" s="1" t="s">
        <v>460</v>
      </c>
      <c r="H67" s="1" t="s">
        <v>900</v>
      </c>
      <c r="I67" s="1" t="s">
        <v>24</v>
      </c>
      <c r="J67" s="3">
        <v>-168.8</v>
      </c>
      <c r="K67" s="1" t="s">
        <v>1020</v>
      </c>
      <c r="L67" s="1" t="s">
        <v>24</v>
      </c>
      <c r="M67" s="1" t="s">
        <v>1021</v>
      </c>
      <c r="N67" s="1" t="s">
        <v>966</v>
      </c>
      <c r="O67" s="2">
        <v>44408</v>
      </c>
      <c r="P67" s="2">
        <v>44412</v>
      </c>
      <c r="Q67" s="1" t="s">
        <v>29</v>
      </c>
      <c r="R67" t="str">
        <f>VLOOKUP(F67,'Seg 2 descriptions'!A:B,2)</f>
        <v>Natural Gas Operations-CF</v>
      </c>
      <c r="S67" t="str">
        <f>VLOOKUP(G67,'Seg 3 descriptions'!A:B,2)</f>
        <v>Salaries</v>
      </c>
    </row>
    <row r="68" spans="1:19" x14ac:dyDescent="0.25">
      <c r="A68" s="1" t="s">
        <v>457</v>
      </c>
      <c r="B68" s="1" t="s">
        <v>49</v>
      </c>
      <c r="C68" s="1" t="s">
        <v>896</v>
      </c>
      <c r="D68" s="1" t="s">
        <v>1721</v>
      </c>
      <c r="E68" s="1" t="s">
        <v>20</v>
      </c>
      <c r="F68" s="1" t="s">
        <v>962</v>
      </c>
      <c r="G68" s="1" t="s">
        <v>460</v>
      </c>
      <c r="H68" s="1" t="s">
        <v>900</v>
      </c>
      <c r="I68" s="1" t="s">
        <v>24</v>
      </c>
      <c r="J68" s="3">
        <v>-560.01</v>
      </c>
      <c r="K68" s="1" t="s">
        <v>963</v>
      </c>
      <c r="L68" s="1" t="s">
        <v>24</v>
      </c>
      <c r="M68" s="1" t="s">
        <v>964</v>
      </c>
      <c r="N68" s="1" t="s">
        <v>897</v>
      </c>
      <c r="O68" s="2">
        <v>44255</v>
      </c>
      <c r="P68" s="2">
        <v>44258</v>
      </c>
      <c r="Q68" s="1" t="s">
        <v>29</v>
      </c>
      <c r="R68" t="str">
        <f>VLOOKUP(F68,'Seg 2 descriptions'!A:B,2)</f>
        <v>Gas Operations Supervisor CF and WF</v>
      </c>
      <c r="S68" t="str">
        <f>VLOOKUP(G68,'Seg 3 descriptions'!A:B,2)</f>
        <v>Salaries</v>
      </c>
    </row>
    <row r="69" spans="1:19" x14ac:dyDescent="0.25">
      <c r="A69" s="1" t="s">
        <v>457</v>
      </c>
      <c r="B69" s="1" t="s">
        <v>49</v>
      </c>
      <c r="C69" s="1" t="s">
        <v>1421</v>
      </c>
      <c r="D69" s="1" t="s">
        <v>1806</v>
      </c>
      <c r="E69" s="1" t="s">
        <v>20</v>
      </c>
      <c r="F69" s="1" t="s">
        <v>1276</v>
      </c>
      <c r="G69" s="1" t="s">
        <v>460</v>
      </c>
      <c r="H69" s="1" t="s">
        <v>900</v>
      </c>
      <c r="I69" s="1" t="s">
        <v>24</v>
      </c>
      <c r="J69" s="3">
        <v>-57.12</v>
      </c>
      <c r="K69" s="1" t="s">
        <v>1422</v>
      </c>
      <c r="L69" s="1" t="s">
        <v>24</v>
      </c>
      <c r="M69" s="1" t="s">
        <v>1423</v>
      </c>
      <c r="N69" s="1" t="s">
        <v>1424</v>
      </c>
      <c r="O69" s="2">
        <v>44227</v>
      </c>
      <c r="P69" s="2">
        <v>44237</v>
      </c>
      <c r="Q69" s="1" t="s">
        <v>29</v>
      </c>
      <c r="R69" t="str">
        <f>VLOOKUP(F69,'Seg 2 descriptions'!A:B,2)</f>
        <v>General Manager-SF</v>
      </c>
      <c r="S69" t="str">
        <f>VLOOKUP(G69,'Seg 3 descriptions'!A:B,2)</f>
        <v>Salaries</v>
      </c>
    </row>
    <row r="70" spans="1:19" x14ac:dyDescent="0.25">
      <c r="A70" s="1" t="s">
        <v>457</v>
      </c>
      <c r="B70" s="1" t="s">
        <v>49</v>
      </c>
      <c r="C70" s="1" t="s">
        <v>1056</v>
      </c>
      <c r="D70" s="1" t="s">
        <v>1719</v>
      </c>
      <c r="E70" s="1" t="s">
        <v>20</v>
      </c>
      <c r="F70" s="1" t="s">
        <v>899</v>
      </c>
      <c r="G70" s="1" t="s">
        <v>590</v>
      </c>
      <c r="H70" s="1" t="s">
        <v>900</v>
      </c>
      <c r="I70" s="1" t="s">
        <v>24</v>
      </c>
      <c r="J70" s="3">
        <v>-15.52</v>
      </c>
      <c r="K70" s="1" t="s">
        <v>901</v>
      </c>
      <c r="L70" s="1" t="s">
        <v>24</v>
      </c>
      <c r="M70" s="1" t="s">
        <v>902</v>
      </c>
      <c r="N70" s="1" t="s">
        <v>969</v>
      </c>
      <c r="O70" s="2">
        <v>44316</v>
      </c>
      <c r="P70" s="2">
        <v>44321</v>
      </c>
      <c r="Q70" s="1" t="s">
        <v>29</v>
      </c>
      <c r="R70" t="str">
        <f>VLOOKUP(F70,'Seg 2 descriptions'!A:B,2)</f>
        <v>Natural Gas Operations-CF</v>
      </c>
      <c r="S70" t="str">
        <f>VLOOKUP(G70,'Seg 3 descriptions'!A:B,2)</f>
        <v>Overtime/Comp Time/On Call</v>
      </c>
    </row>
    <row r="71" spans="1:19" x14ac:dyDescent="0.25">
      <c r="A71" s="1" t="s">
        <v>457</v>
      </c>
      <c r="B71" s="1" t="s">
        <v>49</v>
      </c>
      <c r="C71" s="1" t="s">
        <v>1399</v>
      </c>
      <c r="D71" s="1" t="s">
        <v>1721</v>
      </c>
      <c r="E71" s="1" t="s">
        <v>20</v>
      </c>
      <c r="F71" s="1" t="s">
        <v>962</v>
      </c>
      <c r="G71" s="1" t="s">
        <v>460</v>
      </c>
      <c r="H71" s="1" t="s">
        <v>900</v>
      </c>
      <c r="I71" s="1" t="s">
        <v>24</v>
      </c>
      <c r="J71" s="3">
        <v>-560.01</v>
      </c>
      <c r="K71" s="1" t="s">
        <v>963</v>
      </c>
      <c r="L71" s="1" t="s">
        <v>24</v>
      </c>
      <c r="M71" s="1" t="s">
        <v>964</v>
      </c>
      <c r="N71" s="1" t="s">
        <v>968</v>
      </c>
      <c r="O71" s="2">
        <v>44286</v>
      </c>
      <c r="P71" s="2">
        <v>44292</v>
      </c>
      <c r="Q71" s="1" t="s">
        <v>29</v>
      </c>
      <c r="R71" t="str">
        <f>VLOOKUP(F71,'Seg 2 descriptions'!A:B,2)</f>
        <v>Gas Operations Supervisor CF and WF</v>
      </c>
      <c r="S71" t="str">
        <f>VLOOKUP(G71,'Seg 3 descriptions'!A:B,2)</f>
        <v>Salaries</v>
      </c>
    </row>
    <row r="72" spans="1:19" x14ac:dyDescent="0.25">
      <c r="A72" s="1" t="s">
        <v>457</v>
      </c>
      <c r="B72" s="1" t="s">
        <v>49</v>
      </c>
      <c r="C72" s="1" t="s">
        <v>1399</v>
      </c>
      <c r="D72" s="1" t="s">
        <v>1719</v>
      </c>
      <c r="E72" s="1" t="s">
        <v>20</v>
      </c>
      <c r="F72" s="1" t="s">
        <v>899</v>
      </c>
      <c r="G72" s="1" t="s">
        <v>590</v>
      </c>
      <c r="H72" s="1" t="s">
        <v>900</v>
      </c>
      <c r="I72" s="1" t="s">
        <v>24</v>
      </c>
      <c r="J72" s="3">
        <v>-6.63</v>
      </c>
      <c r="K72" s="1" t="s">
        <v>901</v>
      </c>
      <c r="L72" s="1" t="s">
        <v>24</v>
      </c>
      <c r="M72" s="1" t="s">
        <v>902</v>
      </c>
      <c r="N72" s="1" t="s">
        <v>968</v>
      </c>
      <c r="O72" s="2">
        <v>44286</v>
      </c>
      <c r="P72" s="2">
        <v>44292</v>
      </c>
      <c r="Q72" s="1" t="s">
        <v>29</v>
      </c>
      <c r="R72" t="str">
        <f>VLOOKUP(F72,'Seg 2 descriptions'!A:B,2)</f>
        <v>Natural Gas Operations-CF</v>
      </c>
      <c r="S72" t="str">
        <f>VLOOKUP(G72,'Seg 3 descriptions'!A:B,2)</f>
        <v>Overtime/Comp Time/On Call</v>
      </c>
    </row>
    <row r="73" spans="1:19" x14ac:dyDescent="0.25">
      <c r="A73" s="1" t="s">
        <v>457</v>
      </c>
      <c r="B73" s="1" t="s">
        <v>49</v>
      </c>
      <c r="C73" s="1" t="s">
        <v>1507</v>
      </c>
      <c r="D73" s="1" t="s">
        <v>1754</v>
      </c>
      <c r="E73" s="1" t="s">
        <v>20</v>
      </c>
      <c r="F73" s="1" t="s">
        <v>1203</v>
      </c>
      <c r="G73" s="1" t="s">
        <v>460</v>
      </c>
      <c r="H73" s="1" t="s">
        <v>900</v>
      </c>
      <c r="I73" s="1" t="s">
        <v>24</v>
      </c>
      <c r="J73" s="3">
        <v>-507.3</v>
      </c>
      <c r="K73" s="1" t="s">
        <v>1307</v>
      </c>
      <c r="L73" s="1" t="s">
        <v>24</v>
      </c>
      <c r="M73" s="1" t="s">
        <v>1308</v>
      </c>
      <c r="N73" s="1" t="s">
        <v>1306</v>
      </c>
      <c r="O73" s="2">
        <v>44561</v>
      </c>
      <c r="P73" s="2">
        <v>44568</v>
      </c>
      <c r="Q73" s="1" t="s">
        <v>29</v>
      </c>
      <c r="R73" t="str">
        <f>VLOOKUP(F73,'Seg 2 descriptions'!A:B,2)</f>
        <v>Operations Compliance Managers</v>
      </c>
      <c r="S73" t="str">
        <f>VLOOKUP(G73,'Seg 3 descriptions'!A:B,2)</f>
        <v>Salaries</v>
      </c>
    </row>
    <row r="74" spans="1:19" x14ac:dyDescent="0.25">
      <c r="A74" s="1" t="s">
        <v>864</v>
      </c>
      <c r="B74" s="1" t="s">
        <v>49</v>
      </c>
      <c r="C74" s="1" t="s">
        <v>1517</v>
      </c>
      <c r="D74" s="1" t="s">
        <v>1769</v>
      </c>
      <c r="E74" s="1" t="s">
        <v>20</v>
      </c>
      <c r="F74" s="1" t="s">
        <v>1276</v>
      </c>
      <c r="G74" s="1" t="s">
        <v>1055</v>
      </c>
      <c r="H74" s="1" t="s">
        <v>900</v>
      </c>
      <c r="I74" s="1" t="s">
        <v>24</v>
      </c>
      <c r="J74" s="3">
        <v>21.49</v>
      </c>
      <c r="K74" s="1" t="s">
        <v>1518</v>
      </c>
      <c r="L74" s="1" t="s">
        <v>24</v>
      </c>
      <c r="M74" s="1" t="s">
        <v>24</v>
      </c>
      <c r="N74" s="1" t="s">
        <v>1517</v>
      </c>
      <c r="O74" s="2">
        <v>44227</v>
      </c>
      <c r="P74" s="2">
        <v>44237</v>
      </c>
      <c r="Q74" s="1" t="s">
        <v>29</v>
      </c>
      <c r="R74" t="str">
        <f>VLOOKUP(F74,'Seg 2 descriptions'!A:B,2)</f>
        <v>General Manager-SF</v>
      </c>
      <c r="S74" t="str">
        <f>VLOOKUP(G74,'Seg 3 descriptions'!A:B,2)</f>
        <v>Vehicle Depreciation</v>
      </c>
    </row>
    <row r="75" spans="1:19" x14ac:dyDescent="0.25">
      <c r="A75" s="1" t="s">
        <v>457</v>
      </c>
      <c r="B75" s="1" t="s">
        <v>49</v>
      </c>
      <c r="C75" s="1" t="s">
        <v>1399</v>
      </c>
      <c r="D75" s="1" t="s">
        <v>1724</v>
      </c>
      <c r="E75" s="1" t="s">
        <v>20</v>
      </c>
      <c r="F75" s="1" t="s">
        <v>899</v>
      </c>
      <c r="G75" s="1" t="s">
        <v>460</v>
      </c>
      <c r="H75" s="1" t="s">
        <v>900</v>
      </c>
      <c r="I75" s="1" t="s">
        <v>24</v>
      </c>
      <c r="J75" s="3">
        <v>-237.7</v>
      </c>
      <c r="K75" s="1" t="s">
        <v>1020</v>
      </c>
      <c r="L75" s="1" t="s">
        <v>24</v>
      </c>
      <c r="M75" s="1" t="s">
        <v>1021</v>
      </c>
      <c r="N75" s="1" t="s">
        <v>968</v>
      </c>
      <c r="O75" s="2">
        <v>44286</v>
      </c>
      <c r="P75" s="2">
        <v>44292</v>
      </c>
      <c r="Q75" s="1" t="s">
        <v>29</v>
      </c>
      <c r="R75" t="str">
        <f>VLOOKUP(F75,'Seg 2 descriptions'!A:B,2)</f>
        <v>Natural Gas Operations-CF</v>
      </c>
      <c r="S75" t="str">
        <f>VLOOKUP(G75,'Seg 3 descriptions'!A:B,2)</f>
        <v>Salaries</v>
      </c>
    </row>
    <row r="76" spans="1:19" x14ac:dyDescent="0.25">
      <c r="A76" s="1" t="s">
        <v>457</v>
      </c>
      <c r="B76" s="1" t="s">
        <v>49</v>
      </c>
      <c r="C76" s="1" t="s">
        <v>898</v>
      </c>
      <c r="D76" s="1" t="s">
        <v>1721</v>
      </c>
      <c r="E76" s="1" t="s">
        <v>20</v>
      </c>
      <c r="F76" s="1" t="s">
        <v>962</v>
      </c>
      <c r="G76" s="1" t="s">
        <v>460</v>
      </c>
      <c r="H76" s="1" t="s">
        <v>900</v>
      </c>
      <c r="I76" s="1" t="s">
        <v>24</v>
      </c>
      <c r="J76" s="3">
        <v>-1250.7</v>
      </c>
      <c r="K76" s="1" t="s">
        <v>963</v>
      </c>
      <c r="L76" s="1" t="s">
        <v>24</v>
      </c>
      <c r="M76" s="1" t="s">
        <v>964</v>
      </c>
      <c r="N76" s="1" t="s">
        <v>903</v>
      </c>
      <c r="O76" s="2">
        <v>44377</v>
      </c>
      <c r="P76" s="2">
        <v>44383</v>
      </c>
      <c r="Q76" s="1" t="s">
        <v>29</v>
      </c>
      <c r="R76" t="str">
        <f>VLOOKUP(F76,'Seg 2 descriptions'!A:B,2)</f>
        <v>Gas Operations Supervisor CF and WF</v>
      </c>
      <c r="S76" t="str">
        <f>VLOOKUP(G76,'Seg 3 descriptions'!A:B,2)</f>
        <v>Salaries</v>
      </c>
    </row>
    <row r="77" spans="1:19" x14ac:dyDescent="0.25">
      <c r="A77" s="1" t="s">
        <v>457</v>
      </c>
      <c r="B77" s="1" t="s">
        <v>49</v>
      </c>
      <c r="C77" s="1" t="s">
        <v>1400</v>
      </c>
      <c r="D77" s="1" t="s">
        <v>1721</v>
      </c>
      <c r="E77" s="1" t="s">
        <v>20</v>
      </c>
      <c r="F77" s="1" t="s">
        <v>962</v>
      </c>
      <c r="G77" s="1" t="s">
        <v>460</v>
      </c>
      <c r="H77" s="1" t="s">
        <v>900</v>
      </c>
      <c r="I77" s="1" t="s">
        <v>24</v>
      </c>
      <c r="J77" s="3">
        <v>-795.96</v>
      </c>
      <c r="K77" s="1" t="s">
        <v>963</v>
      </c>
      <c r="L77" s="1" t="s">
        <v>24</v>
      </c>
      <c r="M77" s="1" t="s">
        <v>964</v>
      </c>
      <c r="N77" s="1" t="s">
        <v>1001</v>
      </c>
      <c r="O77" s="2">
        <v>44469</v>
      </c>
      <c r="P77" s="2">
        <v>44474</v>
      </c>
      <c r="Q77" s="1" t="s">
        <v>29</v>
      </c>
      <c r="R77" t="str">
        <f>VLOOKUP(F77,'Seg 2 descriptions'!A:B,2)</f>
        <v>Gas Operations Supervisor CF and WF</v>
      </c>
      <c r="S77" t="str">
        <f>VLOOKUP(G77,'Seg 3 descriptions'!A:B,2)</f>
        <v>Salaries</v>
      </c>
    </row>
    <row r="78" spans="1:19" x14ac:dyDescent="0.25">
      <c r="A78" s="1" t="s">
        <v>457</v>
      </c>
      <c r="B78" s="1" t="s">
        <v>49</v>
      </c>
      <c r="C78" s="1" t="s">
        <v>1544</v>
      </c>
      <c r="D78" s="1" t="s">
        <v>1721</v>
      </c>
      <c r="E78" s="1" t="s">
        <v>20</v>
      </c>
      <c r="F78" s="1" t="s">
        <v>962</v>
      </c>
      <c r="G78" s="1" t="s">
        <v>460</v>
      </c>
      <c r="H78" s="1" t="s">
        <v>900</v>
      </c>
      <c r="I78" s="1" t="s">
        <v>24</v>
      </c>
      <c r="J78" s="3">
        <v>-1137.18</v>
      </c>
      <c r="K78" s="1" t="s">
        <v>963</v>
      </c>
      <c r="L78" s="1" t="s">
        <v>24</v>
      </c>
      <c r="M78" s="1" t="s">
        <v>964</v>
      </c>
      <c r="N78" s="1" t="s">
        <v>965</v>
      </c>
      <c r="O78" s="2">
        <v>44347</v>
      </c>
      <c r="P78" s="2">
        <v>44350</v>
      </c>
      <c r="Q78" s="1" t="s">
        <v>29</v>
      </c>
      <c r="R78" t="str">
        <f>VLOOKUP(F78,'Seg 2 descriptions'!A:B,2)</f>
        <v>Gas Operations Supervisor CF and WF</v>
      </c>
      <c r="S78" t="str">
        <f>VLOOKUP(G78,'Seg 3 descriptions'!A:B,2)</f>
        <v>Salaries</v>
      </c>
    </row>
    <row r="79" spans="1:19" x14ac:dyDescent="0.25">
      <c r="A79" s="1" t="s">
        <v>457</v>
      </c>
      <c r="B79" s="1" t="s">
        <v>49</v>
      </c>
      <c r="C79" s="1" t="s">
        <v>1202</v>
      </c>
      <c r="D79" s="1" t="s">
        <v>1895</v>
      </c>
      <c r="E79" s="1" t="s">
        <v>20</v>
      </c>
      <c r="F79" s="1" t="s">
        <v>962</v>
      </c>
      <c r="G79" s="1" t="s">
        <v>868</v>
      </c>
      <c r="H79" s="1" t="s">
        <v>900</v>
      </c>
      <c r="I79" s="1" t="s">
        <v>24</v>
      </c>
      <c r="J79" s="3">
        <v>21.32</v>
      </c>
      <c r="K79" s="1" t="s">
        <v>1545</v>
      </c>
      <c r="L79" s="1" t="s">
        <v>24</v>
      </c>
      <c r="M79" s="1" t="s">
        <v>1546</v>
      </c>
      <c r="N79" s="1" t="s">
        <v>463</v>
      </c>
      <c r="O79" s="2">
        <v>44530</v>
      </c>
      <c r="P79" s="2">
        <v>44535</v>
      </c>
      <c r="Q79" s="1" t="s">
        <v>29</v>
      </c>
      <c r="R79" t="str">
        <f>VLOOKUP(F79,'Seg 2 descriptions'!A:B,2)</f>
        <v>Gas Operations Supervisor CF and WF</v>
      </c>
      <c r="S79" t="str">
        <f>VLOOKUP(G79,'Seg 3 descriptions'!A:B,2)</f>
        <v>Cell Phones</v>
      </c>
    </row>
    <row r="80" spans="1:19" x14ac:dyDescent="0.25">
      <c r="A80" s="1" t="s">
        <v>457</v>
      </c>
      <c r="B80" s="1" t="s">
        <v>49</v>
      </c>
      <c r="C80" s="1" t="s">
        <v>1202</v>
      </c>
      <c r="D80" s="1" t="s">
        <v>1896</v>
      </c>
      <c r="E80" s="1" t="s">
        <v>20</v>
      </c>
      <c r="F80" s="1" t="s">
        <v>962</v>
      </c>
      <c r="G80" s="1" t="s">
        <v>283</v>
      </c>
      <c r="H80" s="1" t="s">
        <v>900</v>
      </c>
      <c r="I80" s="1" t="s">
        <v>24</v>
      </c>
      <c r="J80" s="3">
        <v>-2.77</v>
      </c>
      <c r="K80" s="1" t="s">
        <v>1545</v>
      </c>
      <c r="L80" s="1" t="s">
        <v>24</v>
      </c>
      <c r="M80" s="1" t="s">
        <v>1546</v>
      </c>
      <c r="N80" s="1" t="s">
        <v>463</v>
      </c>
      <c r="O80" s="2">
        <v>44530</v>
      </c>
      <c r="P80" s="2">
        <v>44535</v>
      </c>
      <c r="Q80" s="1" t="s">
        <v>29</v>
      </c>
      <c r="R80" t="str">
        <f>VLOOKUP(F80,'Seg 2 descriptions'!A:B,2)</f>
        <v>Gas Operations Supervisor CF and WF</v>
      </c>
      <c r="S80" t="str">
        <f>VLOOKUP(G80,'Seg 3 descriptions'!A:B,2)</f>
        <v>Supplies &amp; Misc Dept Expenses</v>
      </c>
    </row>
    <row r="81" spans="1:19" x14ac:dyDescent="0.25">
      <c r="A81" s="1" t="s">
        <v>457</v>
      </c>
      <c r="B81" s="1" t="s">
        <v>49</v>
      </c>
      <c r="C81" s="1" t="s">
        <v>1202</v>
      </c>
      <c r="D81" s="1" t="s">
        <v>1897</v>
      </c>
      <c r="E81" s="1" t="s">
        <v>20</v>
      </c>
      <c r="F81" s="1" t="s">
        <v>962</v>
      </c>
      <c r="G81" s="1" t="s">
        <v>869</v>
      </c>
      <c r="H81" s="1" t="s">
        <v>900</v>
      </c>
      <c r="I81" s="1" t="s">
        <v>24</v>
      </c>
      <c r="J81" s="3">
        <v>70.7</v>
      </c>
      <c r="K81" s="1" t="s">
        <v>1545</v>
      </c>
      <c r="L81" s="1" t="s">
        <v>24</v>
      </c>
      <c r="M81" s="1" t="s">
        <v>1546</v>
      </c>
      <c r="N81" s="1" t="s">
        <v>463</v>
      </c>
      <c r="O81" s="2">
        <v>44530</v>
      </c>
      <c r="P81" s="2">
        <v>44535</v>
      </c>
      <c r="Q81" s="1" t="s">
        <v>29</v>
      </c>
      <c r="R81" t="str">
        <f>VLOOKUP(F81,'Seg 2 descriptions'!A:B,2)</f>
        <v>Gas Operations Supervisor CF and WF</v>
      </c>
      <c r="S81" t="str">
        <f>VLOOKUP(G81,'Seg 3 descriptions'!A:B,2)</f>
        <v>Vehicle Fuel</v>
      </c>
    </row>
    <row r="82" spans="1:19" x14ac:dyDescent="0.25">
      <c r="A82" s="1" t="s">
        <v>457</v>
      </c>
      <c r="B82" s="1" t="s">
        <v>49</v>
      </c>
      <c r="C82" s="1" t="s">
        <v>1202</v>
      </c>
      <c r="D82" s="1" t="s">
        <v>1898</v>
      </c>
      <c r="E82" s="1" t="s">
        <v>20</v>
      </c>
      <c r="F82" s="1" t="s">
        <v>962</v>
      </c>
      <c r="G82" s="1" t="s">
        <v>1055</v>
      </c>
      <c r="H82" s="1" t="s">
        <v>900</v>
      </c>
      <c r="I82" s="1" t="s">
        <v>24</v>
      </c>
      <c r="J82" s="3">
        <v>206.16</v>
      </c>
      <c r="K82" s="1" t="s">
        <v>1545</v>
      </c>
      <c r="L82" s="1" t="s">
        <v>24</v>
      </c>
      <c r="M82" s="1" t="s">
        <v>1546</v>
      </c>
      <c r="N82" s="1" t="s">
        <v>463</v>
      </c>
      <c r="O82" s="2">
        <v>44530</v>
      </c>
      <c r="P82" s="2">
        <v>44535</v>
      </c>
      <c r="Q82" s="1" t="s">
        <v>29</v>
      </c>
      <c r="R82" t="str">
        <f>VLOOKUP(F82,'Seg 2 descriptions'!A:B,2)</f>
        <v>Gas Operations Supervisor CF and WF</v>
      </c>
      <c r="S82" t="str">
        <f>VLOOKUP(G82,'Seg 3 descriptions'!A:B,2)</f>
        <v>Vehicle Depreciation</v>
      </c>
    </row>
    <row r="83" spans="1:19" x14ac:dyDescent="0.25">
      <c r="A83" s="1" t="s">
        <v>457</v>
      </c>
      <c r="B83" s="1" t="s">
        <v>49</v>
      </c>
      <c r="C83" s="1" t="s">
        <v>1202</v>
      </c>
      <c r="D83" s="1" t="s">
        <v>1899</v>
      </c>
      <c r="E83" s="1" t="s">
        <v>20</v>
      </c>
      <c r="F83" s="1" t="s">
        <v>962</v>
      </c>
      <c r="G83" s="1" t="s">
        <v>1049</v>
      </c>
      <c r="H83" s="1" t="s">
        <v>900</v>
      </c>
      <c r="I83" s="1" t="s">
        <v>24</v>
      </c>
      <c r="J83" s="3">
        <v>20.9</v>
      </c>
      <c r="K83" s="1" t="s">
        <v>1545</v>
      </c>
      <c r="L83" s="1" t="s">
        <v>24</v>
      </c>
      <c r="M83" s="1" t="s">
        <v>1546</v>
      </c>
      <c r="N83" s="1" t="s">
        <v>463</v>
      </c>
      <c r="O83" s="2">
        <v>44530</v>
      </c>
      <c r="P83" s="2">
        <v>44535</v>
      </c>
      <c r="Q83" s="1" t="s">
        <v>29</v>
      </c>
      <c r="R83" t="str">
        <f>VLOOKUP(F83,'Seg 2 descriptions'!A:B,2)</f>
        <v>Gas Operations Supervisor CF and WF</v>
      </c>
      <c r="S83" t="str">
        <f>VLOOKUP(G83,'Seg 3 descriptions'!A:B,2)</f>
        <v>Vehicle Insurance</v>
      </c>
    </row>
    <row r="84" spans="1:19" x14ac:dyDescent="0.25">
      <c r="A84" s="1" t="s">
        <v>457</v>
      </c>
      <c r="B84" s="1" t="s">
        <v>49</v>
      </c>
      <c r="C84" s="1" t="s">
        <v>1202</v>
      </c>
      <c r="D84" s="1" t="s">
        <v>1900</v>
      </c>
      <c r="E84" s="1" t="s">
        <v>20</v>
      </c>
      <c r="F84" s="1" t="s">
        <v>962</v>
      </c>
      <c r="G84" s="1" t="s">
        <v>870</v>
      </c>
      <c r="H84" s="1" t="s">
        <v>900</v>
      </c>
      <c r="I84" s="1" t="s">
        <v>24</v>
      </c>
      <c r="J84" s="3">
        <v>100.81</v>
      </c>
      <c r="K84" s="1" t="s">
        <v>1545</v>
      </c>
      <c r="L84" s="1" t="s">
        <v>24</v>
      </c>
      <c r="M84" s="1" t="s">
        <v>1546</v>
      </c>
      <c r="N84" s="1" t="s">
        <v>463</v>
      </c>
      <c r="O84" s="2">
        <v>44530</v>
      </c>
      <c r="P84" s="2">
        <v>44535</v>
      </c>
      <c r="Q84" s="1" t="s">
        <v>29</v>
      </c>
      <c r="R84" t="str">
        <f>VLOOKUP(F84,'Seg 2 descriptions'!A:B,2)</f>
        <v>Gas Operations Supervisor CF and WF</v>
      </c>
      <c r="S84" t="str">
        <f>VLOOKUP(G84,'Seg 3 descriptions'!A:B,2)</f>
        <v>Other Vehicle Expenses</v>
      </c>
    </row>
    <row r="85" spans="1:19" x14ac:dyDescent="0.25">
      <c r="A85" s="1" t="s">
        <v>457</v>
      </c>
      <c r="B85" s="1" t="s">
        <v>49</v>
      </c>
      <c r="C85" s="1" t="s">
        <v>1202</v>
      </c>
      <c r="D85" s="1" t="s">
        <v>1721</v>
      </c>
      <c r="E85" s="1" t="s">
        <v>20</v>
      </c>
      <c r="F85" s="1" t="s">
        <v>962</v>
      </c>
      <c r="G85" s="1" t="s">
        <v>460</v>
      </c>
      <c r="H85" s="1" t="s">
        <v>900</v>
      </c>
      <c r="I85" s="1" t="s">
        <v>24</v>
      </c>
      <c r="J85" s="3">
        <v>2274.13</v>
      </c>
      <c r="K85" s="1" t="s">
        <v>1545</v>
      </c>
      <c r="L85" s="1" t="s">
        <v>24</v>
      </c>
      <c r="M85" s="1" t="s">
        <v>1546</v>
      </c>
      <c r="N85" s="1" t="s">
        <v>463</v>
      </c>
      <c r="O85" s="2">
        <v>44530</v>
      </c>
      <c r="P85" s="2">
        <v>44535</v>
      </c>
      <c r="Q85" s="1" t="s">
        <v>29</v>
      </c>
      <c r="R85" t="str">
        <f>VLOOKUP(F85,'Seg 2 descriptions'!A:B,2)</f>
        <v>Gas Operations Supervisor CF and WF</v>
      </c>
      <c r="S85" t="str">
        <f>VLOOKUP(G85,'Seg 3 descriptions'!A:B,2)</f>
        <v>Salaries</v>
      </c>
    </row>
    <row r="86" spans="1:19" x14ac:dyDescent="0.25">
      <c r="A86" s="1" t="s">
        <v>457</v>
      </c>
      <c r="B86" s="1" t="s">
        <v>49</v>
      </c>
      <c r="C86" s="1" t="s">
        <v>1471</v>
      </c>
      <c r="D86" s="1" t="s">
        <v>1899</v>
      </c>
      <c r="E86" s="1" t="s">
        <v>20</v>
      </c>
      <c r="F86" s="1" t="s">
        <v>962</v>
      </c>
      <c r="G86" s="1" t="s">
        <v>1049</v>
      </c>
      <c r="H86" s="1" t="s">
        <v>900</v>
      </c>
      <c r="I86" s="1" t="s">
        <v>24</v>
      </c>
      <c r="J86" s="3">
        <v>18.98</v>
      </c>
      <c r="K86" s="1" t="s">
        <v>1545</v>
      </c>
      <c r="L86" s="1" t="s">
        <v>24</v>
      </c>
      <c r="M86" s="1" t="s">
        <v>1546</v>
      </c>
      <c r="N86" s="1" t="s">
        <v>463</v>
      </c>
      <c r="O86" s="2">
        <v>44469</v>
      </c>
      <c r="P86" s="2">
        <v>44474</v>
      </c>
      <c r="Q86" s="1" t="s">
        <v>29</v>
      </c>
      <c r="R86" t="str">
        <f>VLOOKUP(F86,'Seg 2 descriptions'!A:B,2)</f>
        <v>Gas Operations Supervisor CF and WF</v>
      </c>
      <c r="S86" t="str">
        <f>VLOOKUP(G86,'Seg 3 descriptions'!A:B,2)</f>
        <v>Vehicle Insurance</v>
      </c>
    </row>
    <row r="87" spans="1:19" x14ac:dyDescent="0.25">
      <c r="A87" s="1" t="s">
        <v>457</v>
      </c>
      <c r="B87" s="1" t="s">
        <v>49</v>
      </c>
      <c r="C87" s="1" t="s">
        <v>1471</v>
      </c>
      <c r="D87" s="1" t="s">
        <v>1900</v>
      </c>
      <c r="E87" s="1" t="s">
        <v>20</v>
      </c>
      <c r="F87" s="1" t="s">
        <v>962</v>
      </c>
      <c r="G87" s="1" t="s">
        <v>870</v>
      </c>
      <c r="H87" s="1" t="s">
        <v>900</v>
      </c>
      <c r="I87" s="1" t="s">
        <v>24</v>
      </c>
      <c r="J87" s="3">
        <v>30.77</v>
      </c>
      <c r="K87" s="1" t="s">
        <v>1545</v>
      </c>
      <c r="L87" s="1" t="s">
        <v>24</v>
      </c>
      <c r="M87" s="1" t="s">
        <v>1546</v>
      </c>
      <c r="N87" s="1" t="s">
        <v>463</v>
      </c>
      <c r="O87" s="2">
        <v>44469</v>
      </c>
      <c r="P87" s="2">
        <v>44474</v>
      </c>
      <c r="Q87" s="1" t="s">
        <v>29</v>
      </c>
      <c r="R87" t="str">
        <f>VLOOKUP(F87,'Seg 2 descriptions'!A:B,2)</f>
        <v>Gas Operations Supervisor CF and WF</v>
      </c>
      <c r="S87" t="str">
        <f>VLOOKUP(G87,'Seg 3 descriptions'!A:B,2)</f>
        <v>Other Vehicle Expenses</v>
      </c>
    </row>
    <row r="88" spans="1:19" x14ac:dyDescent="0.25">
      <c r="A88" s="1" t="s">
        <v>457</v>
      </c>
      <c r="B88" s="1" t="s">
        <v>49</v>
      </c>
      <c r="C88" s="1" t="s">
        <v>1319</v>
      </c>
      <c r="D88" s="1" t="s">
        <v>1900</v>
      </c>
      <c r="E88" s="1" t="s">
        <v>20</v>
      </c>
      <c r="F88" s="1" t="s">
        <v>962</v>
      </c>
      <c r="G88" s="1" t="s">
        <v>870</v>
      </c>
      <c r="H88" s="1" t="s">
        <v>900</v>
      </c>
      <c r="I88" s="1" t="s">
        <v>24</v>
      </c>
      <c r="J88" s="3">
        <v>35.01</v>
      </c>
      <c r="K88" s="1" t="s">
        <v>1545</v>
      </c>
      <c r="L88" s="1" t="s">
        <v>24</v>
      </c>
      <c r="M88" s="1" t="s">
        <v>1546</v>
      </c>
      <c r="N88" s="1" t="s">
        <v>463</v>
      </c>
      <c r="O88" s="2">
        <v>44561</v>
      </c>
      <c r="P88" s="2">
        <v>44568</v>
      </c>
      <c r="Q88" s="1" t="s">
        <v>29</v>
      </c>
      <c r="R88" t="str">
        <f>VLOOKUP(F88,'Seg 2 descriptions'!A:B,2)</f>
        <v>Gas Operations Supervisor CF and WF</v>
      </c>
      <c r="S88" t="str">
        <f>VLOOKUP(G88,'Seg 3 descriptions'!A:B,2)</f>
        <v>Other Vehicle Expenses</v>
      </c>
    </row>
    <row r="89" spans="1:19" x14ac:dyDescent="0.25">
      <c r="A89" s="1" t="s">
        <v>457</v>
      </c>
      <c r="B89" s="1" t="s">
        <v>49</v>
      </c>
      <c r="C89" s="1" t="s">
        <v>1471</v>
      </c>
      <c r="D89" s="1" t="s">
        <v>1721</v>
      </c>
      <c r="E89" s="1" t="s">
        <v>20</v>
      </c>
      <c r="F89" s="1" t="s">
        <v>962</v>
      </c>
      <c r="G89" s="1" t="s">
        <v>460</v>
      </c>
      <c r="H89" s="1" t="s">
        <v>900</v>
      </c>
      <c r="I89" s="1" t="s">
        <v>24</v>
      </c>
      <c r="J89" s="3">
        <v>2274.12</v>
      </c>
      <c r="K89" s="1" t="s">
        <v>1545</v>
      </c>
      <c r="L89" s="1" t="s">
        <v>24</v>
      </c>
      <c r="M89" s="1" t="s">
        <v>1546</v>
      </c>
      <c r="N89" s="1" t="s">
        <v>463</v>
      </c>
      <c r="O89" s="2">
        <v>44469</v>
      </c>
      <c r="P89" s="2">
        <v>44474</v>
      </c>
      <c r="Q89" s="1" t="s">
        <v>29</v>
      </c>
      <c r="R89" t="str">
        <f>VLOOKUP(F89,'Seg 2 descriptions'!A:B,2)</f>
        <v>Gas Operations Supervisor CF and WF</v>
      </c>
      <c r="S89" t="str">
        <f>VLOOKUP(G89,'Seg 3 descriptions'!A:B,2)</f>
        <v>Salaries</v>
      </c>
    </row>
    <row r="90" spans="1:19" x14ac:dyDescent="0.25">
      <c r="A90" s="1" t="s">
        <v>457</v>
      </c>
      <c r="B90" s="1" t="s">
        <v>49</v>
      </c>
      <c r="C90" s="1" t="s">
        <v>1471</v>
      </c>
      <c r="D90" s="1" t="s">
        <v>1895</v>
      </c>
      <c r="E90" s="1" t="s">
        <v>20</v>
      </c>
      <c r="F90" s="1" t="s">
        <v>962</v>
      </c>
      <c r="G90" s="1" t="s">
        <v>868</v>
      </c>
      <c r="H90" s="1" t="s">
        <v>900</v>
      </c>
      <c r="I90" s="1" t="s">
        <v>24</v>
      </c>
      <c r="J90" s="3">
        <v>21.34</v>
      </c>
      <c r="K90" s="1" t="s">
        <v>1545</v>
      </c>
      <c r="L90" s="1" t="s">
        <v>24</v>
      </c>
      <c r="M90" s="1" t="s">
        <v>1546</v>
      </c>
      <c r="N90" s="1" t="s">
        <v>463</v>
      </c>
      <c r="O90" s="2">
        <v>44469</v>
      </c>
      <c r="P90" s="2">
        <v>44474</v>
      </c>
      <c r="Q90" s="1" t="s">
        <v>29</v>
      </c>
      <c r="R90" t="str">
        <f>VLOOKUP(F90,'Seg 2 descriptions'!A:B,2)</f>
        <v>Gas Operations Supervisor CF and WF</v>
      </c>
      <c r="S90" t="str">
        <f>VLOOKUP(G90,'Seg 3 descriptions'!A:B,2)</f>
        <v>Cell Phones</v>
      </c>
    </row>
    <row r="91" spans="1:19" x14ac:dyDescent="0.25">
      <c r="A91" s="1" t="s">
        <v>457</v>
      </c>
      <c r="B91" s="1" t="s">
        <v>49</v>
      </c>
      <c r="C91" s="1" t="s">
        <v>1471</v>
      </c>
      <c r="D91" s="1" t="s">
        <v>1896</v>
      </c>
      <c r="E91" s="1" t="s">
        <v>20</v>
      </c>
      <c r="F91" s="1" t="s">
        <v>962</v>
      </c>
      <c r="G91" s="1" t="s">
        <v>283</v>
      </c>
      <c r="H91" s="1" t="s">
        <v>900</v>
      </c>
      <c r="I91" s="1" t="s">
        <v>24</v>
      </c>
      <c r="J91" s="3">
        <v>-69.599999999999994</v>
      </c>
      <c r="K91" s="1" t="s">
        <v>1545</v>
      </c>
      <c r="L91" s="1" t="s">
        <v>24</v>
      </c>
      <c r="M91" s="1" t="s">
        <v>1546</v>
      </c>
      <c r="N91" s="1" t="s">
        <v>463</v>
      </c>
      <c r="O91" s="2">
        <v>44469</v>
      </c>
      <c r="P91" s="2">
        <v>44474</v>
      </c>
      <c r="Q91" s="1" t="s">
        <v>29</v>
      </c>
      <c r="R91" t="str">
        <f>VLOOKUP(F91,'Seg 2 descriptions'!A:B,2)</f>
        <v>Gas Operations Supervisor CF and WF</v>
      </c>
      <c r="S91" t="str">
        <f>VLOOKUP(G91,'Seg 3 descriptions'!A:B,2)</f>
        <v>Supplies &amp; Misc Dept Expenses</v>
      </c>
    </row>
    <row r="92" spans="1:19" x14ac:dyDescent="0.25">
      <c r="A92" s="1" t="s">
        <v>457</v>
      </c>
      <c r="B92" s="1" t="s">
        <v>49</v>
      </c>
      <c r="C92" s="1" t="s">
        <v>1471</v>
      </c>
      <c r="D92" s="1" t="s">
        <v>1897</v>
      </c>
      <c r="E92" s="1" t="s">
        <v>20</v>
      </c>
      <c r="F92" s="1" t="s">
        <v>962</v>
      </c>
      <c r="G92" s="1" t="s">
        <v>869</v>
      </c>
      <c r="H92" s="1" t="s">
        <v>900</v>
      </c>
      <c r="I92" s="1" t="s">
        <v>24</v>
      </c>
      <c r="J92" s="3">
        <v>56.08</v>
      </c>
      <c r="K92" s="1" t="s">
        <v>1545</v>
      </c>
      <c r="L92" s="1" t="s">
        <v>24</v>
      </c>
      <c r="M92" s="1" t="s">
        <v>1546</v>
      </c>
      <c r="N92" s="1" t="s">
        <v>463</v>
      </c>
      <c r="O92" s="2">
        <v>44469</v>
      </c>
      <c r="P92" s="2">
        <v>44474</v>
      </c>
      <c r="Q92" s="1" t="s">
        <v>29</v>
      </c>
      <c r="R92" t="str">
        <f>VLOOKUP(F92,'Seg 2 descriptions'!A:B,2)</f>
        <v>Gas Operations Supervisor CF and WF</v>
      </c>
      <c r="S92" t="str">
        <f>VLOOKUP(G92,'Seg 3 descriptions'!A:B,2)</f>
        <v>Vehicle Fuel</v>
      </c>
    </row>
    <row r="93" spans="1:19" x14ac:dyDescent="0.25">
      <c r="A93" s="1" t="s">
        <v>457</v>
      </c>
      <c r="B93" s="1" t="s">
        <v>49</v>
      </c>
      <c r="C93" s="1" t="s">
        <v>1471</v>
      </c>
      <c r="D93" s="1" t="s">
        <v>1898</v>
      </c>
      <c r="E93" s="1" t="s">
        <v>20</v>
      </c>
      <c r="F93" s="1" t="s">
        <v>962</v>
      </c>
      <c r="G93" s="1" t="s">
        <v>1055</v>
      </c>
      <c r="H93" s="1" t="s">
        <v>900</v>
      </c>
      <c r="I93" s="1" t="s">
        <v>24</v>
      </c>
      <c r="J93" s="3">
        <v>211.11</v>
      </c>
      <c r="K93" s="1" t="s">
        <v>1545</v>
      </c>
      <c r="L93" s="1" t="s">
        <v>24</v>
      </c>
      <c r="M93" s="1" t="s">
        <v>1546</v>
      </c>
      <c r="N93" s="1" t="s">
        <v>463</v>
      </c>
      <c r="O93" s="2">
        <v>44469</v>
      </c>
      <c r="P93" s="2">
        <v>44474</v>
      </c>
      <c r="Q93" s="1" t="s">
        <v>29</v>
      </c>
      <c r="R93" t="str">
        <f>VLOOKUP(F93,'Seg 2 descriptions'!A:B,2)</f>
        <v>Gas Operations Supervisor CF and WF</v>
      </c>
      <c r="S93" t="str">
        <f>VLOOKUP(G93,'Seg 3 descriptions'!A:B,2)</f>
        <v>Vehicle Depreciation</v>
      </c>
    </row>
    <row r="94" spans="1:19" x14ac:dyDescent="0.25">
      <c r="A94" s="1" t="s">
        <v>457</v>
      </c>
      <c r="B94" s="1" t="s">
        <v>49</v>
      </c>
      <c r="C94" s="1" t="s">
        <v>1319</v>
      </c>
      <c r="D94" s="1" t="s">
        <v>1895</v>
      </c>
      <c r="E94" s="1" t="s">
        <v>20</v>
      </c>
      <c r="F94" s="1" t="s">
        <v>962</v>
      </c>
      <c r="G94" s="1" t="s">
        <v>868</v>
      </c>
      <c r="H94" s="1" t="s">
        <v>900</v>
      </c>
      <c r="I94" s="1" t="s">
        <v>24</v>
      </c>
      <c r="J94" s="3">
        <v>21.32</v>
      </c>
      <c r="K94" s="1" t="s">
        <v>1545</v>
      </c>
      <c r="L94" s="1" t="s">
        <v>24</v>
      </c>
      <c r="M94" s="1" t="s">
        <v>1546</v>
      </c>
      <c r="N94" s="1" t="s">
        <v>463</v>
      </c>
      <c r="O94" s="2">
        <v>44561</v>
      </c>
      <c r="P94" s="2">
        <v>44568</v>
      </c>
      <c r="Q94" s="1" t="s">
        <v>29</v>
      </c>
      <c r="R94" t="str">
        <f>VLOOKUP(F94,'Seg 2 descriptions'!A:B,2)</f>
        <v>Gas Operations Supervisor CF and WF</v>
      </c>
      <c r="S94" t="str">
        <f>VLOOKUP(G94,'Seg 3 descriptions'!A:B,2)</f>
        <v>Cell Phones</v>
      </c>
    </row>
    <row r="95" spans="1:19" x14ac:dyDescent="0.25">
      <c r="A95" s="1" t="s">
        <v>457</v>
      </c>
      <c r="B95" s="1" t="s">
        <v>49</v>
      </c>
      <c r="C95" s="1" t="s">
        <v>1319</v>
      </c>
      <c r="D95" s="1" t="s">
        <v>1901</v>
      </c>
      <c r="E95" s="1" t="s">
        <v>20</v>
      </c>
      <c r="F95" s="1" t="s">
        <v>962</v>
      </c>
      <c r="G95" s="1" t="s">
        <v>1302</v>
      </c>
      <c r="H95" s="1" t="s">
        <v>900</v>
      </c>
      <c r="I95" s="1" t="s">
        <v>24</v>
      </c>
      <c r="J95" s="3">
        <v>40.57</v>
      </c>
      <c r="K95" s="1" t="s">
        <v>1545</v>
      </c>
      <c r="L95" s="1" t="s">
        <v>24</v>
      </c>
      <c r="M95" s="1" t="s">
        <v>1546</v>
      </c>
      <c r="N95" s="1" t="s">
        <v>463</v>
      </c>
      <c r="O95" s="2">
        <v>44561</v>
      </c>
      <c r="P95" s="2">
        <v>44568</v>
      </c>
      <c r="Q95" s="1" t="s">
        <v>29</v>
      </c>
      <c r="R95" t="str">
        <f>VLOOKUP(F95,'Seg 2 descriptions'!A:B,2)</f>
        <v>Gas Operations Supervisor CF and WF</v>
      </c>
      <c r="S95" t="str">
        <f>VLOOKUP(G95,'Seg 3 descriptions'!A:B,2)</f>
        <v>Uniforms</v>
      </c>
    </row>
    <row r="96" spans="1:19" x14ac:dyDescent="0.25">
      <c r="A96" s="1" t="s">
        <v>457</v>
      </c>
      <c r="B96" s="1" t="s">
        <v>49</v>
      </c>
      <c r="C96" s="1" t="s">
        <v>1319</v>
      </c>
      <c r="D96" s="1" t="s">
        <v>1896</v>
      </c>
      <c r="E96" s="1" t="s">
        <v>20</v>
      </c>
      <c r="F96" s="1" t="s">
        <v>962</v>
      </c>
      <c r="G96" s="1" t="s">
        <v>283</v>
      </c>
      <c r="H96" s="1" t="s">
        <v>900</v>
      </c>
      <c r="I96" s="1" t="s">
        <v>24</v>
      </c>
      <c r="J96" s="3">
        <v>1981.86</v>
      </c>
      <c r="K96" s="1" t="s">
        <v>1545</v>
      </c>
      <c r="L96" s="1" t="s">
        <v>24</v>
      </c>
      <c r="M96" s="1" t="s">
        <v>1546</v>
      </c>
      <c r="N96" s="1" t="s">
        <v>463</v>
      </c>
      <c r="O96" s="2">
        <v>44561</v>
      </c>
      <c r="P96" s="2">
        <v>44568</v>
      </c>
      <c r="Q96" s="1" t="s">
        <v>29</v>
      </c>
      <c r="R96" t="str">
        <f>VLOOKUP(F96,'Seg 2 descriptions'!A:B,2)</f>
        <v>Gas Operations Supervisor CF and WF</v>
      </c>
      <c r="S96" t="str">
        <f>VLOOKUP(G96,'Seg 3 descriptions'!A:B,2)</f>
        <v>Supplies &amp; Misc Dept Expenses</v>
      </c>
    </row>
    <row r="97" spans="1:19" x14ac:dyDescent="0.25">
      <c r="A97" s="1" t="s">
        <v>457</v>
      </c>
      <c r="B97" s="1" t="s">
        <v>49</v>
      </c>
      <c r="C97" s="1" t="s">
        <v>1319</v>
      </c>
      <c r="D97" s="1" t="s">
        <v>1897</v>
      </c>
      <c r="E97" s="1" t="s">
        <v>20</v>
      </c>
      <c r="F97" s="1" t="s">
        <v>962</v>
      </c>
      <c r="G97" s="1" t="s">
        <v>869</v>
      </c>
      <c r="H97" s="1" t="s">
        <v>900</v>
      </c>
      <c r="I97" s="1" t="s">
        <v>24</v>
      </c>
      <c r="J97" s="3">
        <v>46.01</v>
      </c>
      <c r="K97" s="1" t="s">
        <v>1545</v>
      </c>
      <c r="L97" s="1" t="s">
        <v>24</v>
      </c>
      <c r="M97" s="1" t="s">
        <v>1546</v>
      </c>
      <c r="N97" s="1" t="s">
        <v>463</v>
      </c>
      <c r="O97" s="2">
        <v>44561</v>
      </c>
      <c r="P97" s="2">
        <v>44568</v>
      </c>
      <c r="Q97" s="1" t="s">
        <v>29</v>
      </c>
      <c r="R97" t="str">
        <f>VLOOKUP(F97,'Seg 2 descriptions'!A:B,2)</f>
        <v>Gas Operations Supervisor CF and WF</v>
      </c>
      <c r="S97" t="str">
        <f>VLOOKUP(G97,'Seg 3 descriptions'!A:B,2)</f>
        <v>Vehicle Fuel</v>
      </c>
    </row>
    <row r="98" spans="1:19" x14ac:dyDescent="0.25">
      <c r="A98" s="1" t="s">
        <v>457</v>
      </c>
      <c r="B98" s="1" t="s">
        <v>49</v>
      </c>
      <c r="C98" s="1" t="s">
        <v>1319</v>
      </c>
      <c r="D98" s="1" t="s">
        <v>1898</v>
      </c>
      <c r="E98" s="1" t="s">
        <v>20</v>
      </c>
      <c r="F98" s="1" t="s">
        <v>962</v>
      </c>
      <c r="G98" s="1" t="s">
        <v>1055</v>
      </c>
      <c r="H98" s="1" t="s">
        <v>900</v>
      </c>
      <c r="I98" s="1" t="s">
        <v>24</v>
      </c>
      <c r="J98" s="3">
        <v>204.82</v>
      </c>
      <c r="K98" s="1" t="s">
        <v>1545</v>
      </c>
      <c r="L98" s="1" t="s">
        <v>24</v>
      </c>
      <c r="M98" s="1" t="s">
        <v>1546</v>
      </c>
      <c r="N98" s="1" t="s">
        <v>463</v>
      </c>
      <c r="O98" s="2">
        <v>44561</v>
      </c>
      <c r="P98" s="2">
        <v>44568</v>
      </c>
      <c r="Q98" s="1" t="s">
        <v>29</v>
      </c>
      <c r="R98" t="str">
        <f>VLOOKUP(F98,'Seg 2 descriptions'!A:B,2)</f>
        <v>Gas Operations Supervisor CF and WF</v>
      </c>
      <c r="S98" t="str">
        <f>VLOOKUP(G98,'Seg 3 descriptions'!A:B,2)</f>
        <v>Vehicle Depreciation</v>
      </c>
    </row>
    <row r="99" spans="1:19" x14ac:dyDescent="0.25">
      <c r="A99" s="1" t="s">
        <v>457</v>
      </c>
      <c r="B99" s="1" t="s">
        <v>49</v>
      </c>
      <c r="C99" s="1" t="s">
        <v>1319</v>
      </c>
      <c r="D99" s="1" t="s">
        <v>1899</v>
      </c>
      <c r="E99" s="1" t="s">
        <v>20</v>
      </c>
      <c r="F99" s="1" t="s">
        <v>962</v>
      </c>
      <c r="G99" s="1" t="s">
        <v>1049</v>
      </c>
      <c r="H99" s="1" t="s">
        <v>900</v>
      </c>
      <c r="I99" s="1" t="s">
        <v>24</v>
      </c>
      <c r="J99" s="3">
        <v>20.9</v>
      </c>
      <c r="K99" s="1" t="s">
        <v>1545</v>
      </c>
      <c r="L99" s="1" t="s">
        <v>24</v>
      </c>
      <c r="M99" s="1" t="s">
        <v>1546</v>
      </c>
      <c r="N99" s="1" t="s">
        <v>463</v>
      </c>
      <c r="O99" s="2">
        <v>44561</v>
      </c>
      <c r="P99" s="2">
        <v>44568</v>
      </c>
      <c r="Q99" s="1" t="s">
        <v>29</v>
      </c>
      <c r="R99" t="str">
        <f>VLOOKUP(F99,'Seg 2 descriptions'!A:B,2)</f>
        <v>Gas Operations Supervisor CF and WF</v>
      </c>
      <c r="S99" t="str">
        <f>VLOOKUP(G99,'Seg 3 descriptions'!A:B,2)</f>
        <v>Vehicle Insurance</v>
      </c>
    </row>
    <row r="100" spans="1:19" x14ac:dyDescent="0.25">
      <c r="A100" s="1" t="s">
        <v>457</v>
      </c>
      <c r="B100" s="1" t="s">
        <v>49</v>
      </c>
      <c r="C100" s="1" t="s">
        <v>1319</v>
      </c>
      <c r="D100" s="1" t="s">
        <v>1721</v>
      </c>
      <c r="E100" s="1" t="s">
        <v>20</v>
      </c>
      <c r="F100" s="1" t="s">
        <v>962</v>
      </c>
      <c r="G100" s="1" t="s">
        <v>460</v>
      </c>
      <c r="H100" s="1" t="s">
        <v>900</v>
      </c>
      <c r="I100" s="1" t="s">
        <v>24</v>
      </c>
      <c r="J100" s="3">
        <v>3411.19</v>
      </c>
      <c r="K100" s="1" t="s">
        <v>1545</v>
      </c>
      <c r="L100" s="1" t="s">
        <v>24</v>
      </c>
      <c r="M100" s="1" t="s">
        <v>1546</v>
      </c>
      <c r="N100" s="1" t="s">
        <v>463</v>
      </c>
      <c r="O100" s="2">
        <v>44561</v>
      </c>
      <c r="P100" s="2">
        <v>44568</v>
      </c>
      <c r="Q100" s="1" t="s">
        <v>29</v>
      </c>
      <c r="R100" t="str">
        <f>VLOOKUP(F100,'Seg 2 descriptions'!A:B,2)</f>
        <v>Gas Operations Supervisor CF and WF</v>
      </c>
      <c r="S100" t="str">
        <f>VLOOKUP(G100,'Seg 3 descriptions'!A:B,2)</f>
        <v>Salaries</v>
      </c>
    </row>
    <row r="101" spans="1:19" x14ac:dyDescent="0.25">
      <c r="A101" s="1" t="s">
        <v>457</v>
      </c>
      <c r="B101" s="1" t="s">
        <v>49</v>
      </c>
      <c r="C101" s="1" t="s">
        <v>1319</v>
      </c>
      <c r="D101" s="1" t="s">
        <v>1902</v>
      </c>
      <c r="E101" s="1" t="s">
        <v>20</v>
      </c>
      <c r="F101" s="1" t="s">
        <v>962</v>
      </c>
      <c r="G101" s="1" t="s">
        <v>867</v>
      </c>
      <c r="H101" s="1" t="s">
        <v>900</v>
      </c>
      <c r="I101" s="1" t="s">
        <v>24</v>
      </c>
      <c r="J101" s="3">
        <v>23.4</v>
      </c>
      <c r="K101" s="1" t="s">
        <v>1545</v>
      </c>
      <c r="L101" s="1" t="s">
        <v>24</v>
      </c>
      <c r="M101" s="1" t="s">
        <v>1546</v>
      </c>
      <c r="N101" s="1" t="s">
        <v>463</v>
      </c>
      <c r="O101" s="2">
        <v>44561</v>
      </c>
      <c r="P101" s="2">
        <v>44568</v>
      </c>
      <c r="Q101" s="1" t="s">
        <v>29</v>
      </c>
      <c r="R101" t="str">
        <f>VLOOKUP(F101,'Seg 2 descriptions'!A:B,2)</f>
        <v>Gas Operations Supervisor CF and WF</v>
      </c>
      <c r="S101" t="str">
        <f>VLOOKUP(G101,'Seg 3 descriptions'!A:B,2)</f>
        <v>Meals</v>
      </c>
    </row>
    <row r="102" spans="1:19" x14ac:dyDescent="0.25">
      <c r="A102" s="1" t="s">
        <v>457</v>
      </c>
      <c r="B102" s="1" t="s">
        <v>49</v>
      </c>
      <c r="C102" s="1" t="s">
        <v>1472</v>
      </c>
      <c r="D102" s="1" t="s">
        <v>1895</v>
      </c>
      <c r="E102" s="1" t="s">
        <v>20</v>
      </c>
      <c r="F102" s="1" t="s">
        <v>962</v>
      </c>
      <c r="G102" s="1" t="s">
        <v>868</v>
      </c>
      <c r="H102" s="1" t="s">
        <v>900</v>
      </c>
      <c r="I102" s="1" t="s">
        <v>24</v>
      </c>
      <c r="J102" s="3">
        <v>16.420000000000002</v>
      </c>
      <c r="K102" s="1" t="s">
        <v>1545</v>
      </c>
      <c r="L102" s="1" t="s">
        <v>24</v>
      </c>
      <c r="M102" s="1" t="s">
        <v>1546</v>
      </c>
      <c r="N102" s="1" t="s">
        <v>463</v>
      </c>
      <c r="O102" s="2">
        <v>44377</v>
      </c>
      <c r="P102" s="2">
        <v>44383</v>
      </c>
      <c r="Q102" s="1" t="s">
        <v>29</v>
      </c>
      <c r="R102" t="str">
        <f>VLOOKUP(F102,'Seg 2 descriptions'!A:B,2)</f>
        <v>Gas Operations Supervisor CF and WF</v>
      </c>
      <c r="S102" t="str">
        <f>VLOOKUP(G102,'Seg 3 descriptions'!A:B,2)</f>
        <v>Cell Phones</v>
      </c>
    </row>
    <row r="103" spans="1:19" x14ac:dyDescent="0.25">
      <c r="A103" s="1" t="s">
        <v>457</v>
      </c>
      <c r="B103" s="1" t="s">
        <v>49</v>
      </c>
      <c r="C103" s="1" t="s">
        <v>1472</v>
      </c>
      <c r="D103" s="1" t="s">
        <v>1896</v>
      </c>
      <c r="E103" s="1" t="s">
        <v>20</v>
      </c>
      <c r="F103" s="1" t="s">
        <v>962</v>
      </c>
      <c r="G103" s="1" t="s">
        <v>283</v>
      </c>
      <c r="H103" s="1" t="s">
        <v>900</v>
      </c>
      <c r="I103" s="1" t="s">
        <v>24</v>
      </c>
      <c r="J103" s="3">
        <v>-497.61</v>
      </c>
      <c r="K103" s="1" t="s">
        <v>1545</v>
      </c>
      <c r="L103" s="1" t="s">
        <v>24</v>
      </c>
      <c r="M103" s="1" t="s">
        <v>1546</v>
      </c>
      <c r="N103" s="1" t="s">
        <v>463</v>
      </c>
      <c r="O103" s="2">
        <v>44377</v>
      </c>
      <c r="P103" s="2">
        <v>44383</v>
      </c>
      <c r="Q103" s="1" t="s">
        <v>29</v>
      </c>
      <c r="R103" t="str">
        <f>VLOOKUP(F103,'Seg 2 descriptions'!A:B,2)</f>
        <v>Gas Operations Supervisor CF and WF</v>
      </c>
      <c r="S103" t="str">
        <f>VLOOKUP(G103,'Seg 3 descriptions'!A:B,2)</f>
        <v>Supplies &amp; Misc Dept Expenses</v>
      </c>
    </row>
    <row r="104" spans="1:19" x14ac:dyDescent="0.25">
      <c r="A104" s="1" t="s">
        <v>457</v>
      </c>
      <c r="B104" s="1" t="s">
        <v>49</v>
      </c>
      <c r="C104" s="1" t="s">
        <v>1472</v>
      </c>
      <c r="D104" s="1" t="s">
        <v>1897</v>
      </c>
      <c r="E104" s="1" t="s">
        <v>20</v>
      </c>
      <c r="F104" s="1" t="s">
        <v>962</v>
      </c>
      <c r="G104" s="1" t="s">
        <v>869</v>
      </c>
      <c r="H104" s="1" t="s">
        <v>900</v>
      </c>
      <c r="I104" s="1" t="s">
        <v>24</v>
      </c>
      <c r="J104" s="3">
        <v>71.86</v>
      </c>
      <c r="K104" s="1" t="s">
        <v>1545</v>
      </c>
      <c r="L104" s="1" t="s">
        <v>24</v>
      </c>
      <c r="M104" s="1" t="s">
        <v>1546</v>
      </c>
      <c r="N104" s="1" t="s">
        <v>463</v>
      </c>
      <c r="O104" s="2">
        <v>44377</v>
      </c>
      <c r="P104" s="2">
        <v>44383</v>
      </c>
      <c r="Q104" s="1" t="s">
        <v>29</v>
      </c>
      <c r="R104" t="str">
        <f>VLOOKUP(F104,'Seg 2 descriptions'!A:B,2)</f>
        <v>Gas Operations Supervisor CF and WF</v>
      </c>
      <c r="S104" t="str">
        <f>VLOOKUP(G104,'Seg 3 descriptions'!A:B,2)</f>
        <v>Vehicle Fuel</v>
      </c>
    </row>
    <row r="105" spans="1:19" x14ac:dyDescent="0.25">
      <c r="A105" s="1" t="s">
        <v>457</v>
      </c>
      <c r="B105" s="1" t="s">
        <v>49</v>
      </c>
      <c r="C105" s="1" t="s">
        <v>1472</v>
      </c>
      <c r="D105" s="1" t="s">
        <v>1898</v>
      </c>
      <c r="E105" s="1" t="s">
        <v>20</v>
      </c>
      <c r="F105" s="1" t="s">
        <v>962</v>
      </c>
      <c r="G105" s="1" t="s">
        <v>1055</v>
      </c>
      <c r="H105" s="1" t="s">
        <v>900</v>
      </c>
      <c r="I105" s="1" t="s">
        <v>24</v>
      </c>
      <c r="J105" s="3">
        <v>210.48</v>
      </c>
      <c r="K105" s="1" t="s">
        <v>1545</v>
      </c>
      <c r="L105" s="1" t="s">
        <v>24</v>
      </c>
      <c r="M105" s="1" t="s">
        <v>1546</v>
      </c>
      <c r="N105" s="1" t="s">
        <v>463</v>
      </c>
      <c r="O105" s="2">
        <v>44377</v>
      </c>
      <c r="P105" s="2">
        <v>44383</v>
      </c>
      <c r="Q105" s="1" t="s">
        <v>29</v>
      </c>
      <c r="R105" t="str">
        <f>VLOOKUP(F105,'Seg 2 descriptions'!A:B,2)</f>
        <v>Gas Operations Supervisor CF and WF</v>
      </c>
      <c r="S105" t="str">
        <f>VLOOKUP(G105,'Seg 3 descriptions'!A:B,2)</f>
        <v>Vehicle Depreciation</v>
      </c>
    </row>
    <row r="106" spans="1:19" x14ac:dyDescent="0.25">
      <c r="A106" s="1" t="s">
        <v>457</v>
      </c>
      <c r="B106" s="1" t="s">
        <v>49</v>
      </c>
      <c r="C106" s="1" t="s">
        <v>1472</v>
      </c>
      <c r="D106" s="1" t="s">
        <v>1899</v>
      </c>
      <c r="E106" s="1" t="s">
        <v>20</v>
      </c>
      <c r="F106" s="1" t="s">
        <v>962</v>
      </c>
      <c r="G106" s="1" t="s">
        <v>1049</v>
      </c>
      <c r="H106" s="1" t="s">
        <v>900</v>
      </c>
      <c r="I106" s="1" t="s">
        <v>24</v>
      </c>
      <c r="J106" s="3">
        <v>18.98</v>
      </c>
      <c r="K106" s="1" t="s">
        <v>1545</v>
      </c>
      <c r="L106" s="1" t="s">
        <v>24</v>
      </c>
      <c r="M106" s="1" t="s">
        <v>1546</v>
      </c>
      <c r="N106" s="1" t="s">
        <v>463</v>
      </c>
      <c r="O106" s="2">
        <v>44377</v>
      </c>
      <c r="P106" s="2">
        <v>44383</v>
      </c>
      <c r="Q106" s="1" t="s">
        <v>29</v>
      </c>
      <c r="R106" t="str">
        <f>VLOOKUP(F106,'Seg 2 descriptions'!A:B,2)</f>
        <v>Gas Operations Supervisor CF and WF</v>
      </c>
      <c r="S106" t="str">
        <f>VLOOKUP(G106,'Seg 3 descriptions'!A:B,2)</f>
        <v>Vehicle Insurance</v>
      </c>
    </row>
    <row r="107" spans="1:19" x14ac:dyDescent="0.25">
      <c r="A107" s="1" t="s">
        <v>457</v>
      </c>
      <c r="B107" s="1" t="s">
        <v>49</v>
      </c>
      <c r="C107" s="1" t="s">
        <v>1472</v>
      </c>
      <c r="D107" s="1" t="s">
        <v>1900</v>
      </c>
      <c r="E107" s="1" t="s">
        <v>20</v>
      </c>
      <c r="F107" s="1" t="s">
        <v>962</v>
      </c>
      <c r="G107" s="1" t="s">
        <v>870</v>
      </c>
      <c r="H107" s="1" t="s">
        <v>900</v>
      </c>
      <c r="I107" s="1" t="s">
        <v>24</v>
      </c>
      <c r="J107" s="3">
        <v>51.14</v>
      </c>
      <c r="K107" s="1" t="s">
        <v>1545</v>
      </c>
      <c r="L107" s="1" t="s">
        <v>24</v>
      </c>
      <c r="M107" s="1" t="s">
        <v>1546</v>
      </c>
      <c r="N107" s="1" t="s">
        <v>463</v>
      </c>
      <c r="O107" s="2">
        <v>44377</v>
      </c>
      <c r="P107" s="2">
        <v>44383</v>
      </c>
      <c r="Q107" s="1" t="s">
        <v>29</v>
      </c>
      <c r="R107" t="str">
        <f>VLOOKUP(F107,'Seg 2 descriptions'!A:B,2)</f>
        <v>Gas Operations Supervisor CF and WF</v>
      </c>
      <c r="S107" t="str">
        <f>VLOOKUP(G107,'Seg 3 descriptions'!A:B,2)</f>
        <v>Other Vehicle Expenses</v>
      </c>
    </row>
    <row r="108" spans="1:19" x14ac:dyDescent="0.25">
      <c r="A108" s="1" t="s">
        <v>457</v>
      </c>
      <c r="B108" s="1" t="s">
        <v>49</v>
      </c>
      <c r="C108" s="1" t="s">
        <v>1472</v>
      </c>
      <c r="D108" s="1" t="s">
        <v>1721</v>
      </c>
      <c r="E108" s="1" t="s">
        <v>20</v>
      </c>
      <c r="F108" s="1" t="s">
        <v>962</v>
      </c>
      <c r="G108" s="1" t="s">
        <v>460</v>
      </c>
      <c r="H108" s="1" t="s">
        <v>900</v>
      </c>
      <c r="I108" s="1" t="s">
        <v>24</v>
      </c>
      <c r="J108" s="3">
        <v>3461.6</v>
      </c>
      <c r="K108" s="1" t="s">
        <v>1545</v>
      </c>
      <c r="L108" s="1" t="s">
        <v>24</v>
      </c>
      <c r="M108" s="1" t="s">
        <v>1546</v>
      </c>
      <c r="N108" s="1" t="s">
        <v>463</v>
      </c>
      <c r="O108" s="2">
        <v>44377</v>
      </c>
      <c r="P108" s="2">
        <v>44383</v>
      </c>
      <c r="Q108" s="1" t="s">
        <v>29</v>
      </c>
      <c r="R108" t="str">
        <f>VLOOKUP(F108,'Seg 2 descriptions'!A:B,2)</f>
        <v>Gas Operations Supervisor CF and WF</v>
      </c>
      <c r="S108" t="str">
        <f>VLOOKUP(G108,'Seg 3 descriptions'!A:B,2)</f>
        <v>Salaries</v>
      </c>
    </row>
    <row r="109" spans="1:19" x14ac:dyDescent="0.25">
      <c r="A109" s="1" t="s">
        <v>457</v>
      </c>
      <c r="B109" s="1" t="s">
        <v>49</v>
      </c>
      <c r="C109" s="1" t="s">
        <v>1482</v>
      </c>
      <c r="D109" s="1" t="s">
        <v>1724</v>
      </c>
      <c r="E109" s="1" t="s">
        <v>20</v>
      </c>
      <c r="F109" s="1" t="s">
        <v>899</v>
      </c>
      <c r="G109" s="1" t="s">
        <v>460</v>
      </c>
      <c r="H109" s="1" t="s">
        <v>900</v>
      </c>
      <c r="I109" s="1" t="s">
        <v>24</v>
      </c>
      <c r="J109" s="3">
        <v>1097.18</v>
      </c>
      <c r="K109" s="1" t="s">
        <v>1552</v>
      </c>
      <c r="L109" s="1" t="s">
        <v>24</v>
      </c>
      <c r="M109" s="1" t="s">
        <v>1553</v>
      </c>
      <c r="N109" s="1" t="s">
        <v>463</v>
      </c>
      <c r="O109" s="2">
        <v>44347</v>
      </c>
      <c r="P109" s="2">
        <v>44350</v>
      </c>
      <c r="Q109" s="1" t="s">
        <v>29</v>
      </c>
      <c r="R109" t="str">
        <f>VLOOKUP(F109,'Seg 2 descriptions'!A:B,2)</f>
        <v>Natural Gas Operations-CF</v>
      </c>
      <c r="S109" t="str">
        <f>VLOOKUP(G109,'Seg 3 descriptions'!A:B,2)</f>
        <v>Salaries</v>
      </c>
    </row>
    <row r="110" spans="1:19" x14ac:dyDescent="0.25">
      <c r="A110" s="1" t="s">
        <v>457</v>
      </c>
      <c r="B110" s="1" t="s">
        <v>49</v>
      </c>
      <c r="C110" s="1" t="s">
        <v>1471</v>
      </c>
      <c r="D110" s="1" t="s">
        <v>1903</v>
      </c>
      <c r="E110" s="1" t="s">
        <v>20</v>
      </c>
      <c r="F110" s="1" t="s">
        <v>899</v>
      </c>
      <c r="G110" s="1" t="s">
        <v>1055</v>
      </c>
      <c r="H110" s="1" t="s">
        <v>900</v>
      </c>
      <c r="I110" s="1" t="s">
        <v>24</v>
      </c>
      <c r="J110" s="3">
        <v>93.02</v>
      </c>
      <c r="K110" s="1" t="s">
        <v>1552</v>
      </c>
      <c r="L110" s="1" t="s">
        <v>24</v>
      </c>
      <c r="M110" s="1" t="s">
        <v>1553</v>
      </c>
      <c r="N110" s="1" t="s">
        <v>463</v>
      </c>
      <c r="O110" s="2">
        <v>44469</v>
      </c>
      <c r="P110" s="2">
        <v>44474</v>
      </c>
      <c r="Q110" s="1" t="s">
        <v>29</v>
      </c>
      <c r="R110" t="str">
        <f>VLOOKUP(F110,'Seg 2 descriptions'!A:B,2)</f>
        <v>Natural Gas Operations-CF</v>
      </c>
      <c r="S110" t="str">
        <f>VLOOKUP(G110,'Seg 3 descriptions'!A:B,2)</f>
        <v>Vehicle Depreciation</v>
      </c>
    </row>
    <row r="111" spans="1:19" x14ac:dyDescent="0.25">
      <c r="A111" s="1" t="s">
        <v>457</v>
      </c>
      <c r="B111" s="1" t="s">
        <v>49</v>
      </c>
      <c r="C111" s="1" t="s">
        <v>1471</v>
      </c>
      <c r="D111" s="1" t="s">
        <v>1904</v>
      </c>
      <c r="E111" s="1" t="s">
        <v>20</v>
      </c>
      <c r="F111" s="1" t="s">
        <v>899</v>
      </c>
      <c r="G111" s="1" t="s">
        <v>1049</v>
      </c>
      <c r="H111" s="1" t="s">
        <v>900</v>
      </c>
      <c r="I111" s="1" t="s">
        <v>24</v>
      </c>
      <c r="J111" s="3">
        <v>34.5</v>
      </c>
      <c r="K111" s="1" t="s">
        <v>1552</v>
      </c>
      <c r="L111" s="1" t="s">
        <v>24</v>
      </c>
      <c r="M111" s="1" t="s">
        <v>1553</v>
      </c>
      <c r="N111" s="1" t="s">
        <v>463</v>
      </c>
      <c r="O111" s="2">
        <v>44469</v>
      </c>
      <c r="P111" s="2">
        <v>44474</v>
      </c>
      <c r="Q111" s="1" t="s">
        <v>29</v>
      </c>
      <c r="R111" t="str">
        <f>VLOOKUP(F111,'Seg 2 descriptions'!A:B,2)</f>
        <v>Natural Gas Operations-CF</v>
      </c>
      <c r="S111" t="str">
        <f>VLOOKUP(G111,'Seg 3 descriptions'!A:B,2)</f>
        <v>Vehicle Insurance</v>
      </c>
    </row>
    <row r="112" spans="1:19" x14ac:dyDescent="0.25">
      <c r="A112" s="1" t="s">
        <v>457</v>
      </c>
      <c r="B112" s="1" t="s">
        <v>49</v>
      </c>
      <c r="C112" s="1" t="s">
        <v>1471</v>
      </c>
      <c r="D112" s="1" t="s">
        <v>1905</v>
      </c>
      <c r="E112" s="1" t="s">
        <v>20</v>
      </c>
      <c r="F112" s="1" t="s">
        <v>899</v>
      </c>
      <c r="G112" s="1" t="s">
        <v>870</v>
      </c>
      <c r="H112" s="1" t="s">
        <v>900</v>
      </c>
      <c r="I112" s="1" t="s">
        <v>24</v>
      </c>
      <c r="J112" s="3">
        <v>10.14</v>
      </c>
      <c r="K112" s="1" t="s">
        <v>1552</v>
      </c>
      <c r="L112" s="1" t="s">
        <v>24</v>
      </c>
      <c r="M112" s="1" t="s">
        <v>1553</v>
      </c>
      <c r="N112" s="1" t="s">
        <v>463</v>
      </c>
      <c r="O112" s="2">
        <v>44469</v>
      </c>
      <c r="P112" s="2">
        <v>44474</v>
      </c>
      <c r="Q112" s="1" t="s">
        <v>29</v>
      </c>
      <c r="R112" t="str">
        <f>VLOOKUP(F112,'Seg 2 descriptions'!A:B,2)</f>
        <v>Natural Gas Operations-CF</v>
      </c>
      <c r="S112" t="str">
        <f>VLOOKUP(G112,'Seg 3 descriptions'!A:B,2)</f>
        <v>Other Vehicle Expenses</v>
      </c>
    </row>
    <row r="113" spans="1:19" x14ac:dyDescent="0.25">
      <c r="A113" s="1" t="s">
        <v>457</v>
      </c>
      <c r="B113" s="1" t="s">
        <v>49</v>
      </c>
      <c r="C113" s="1" t="s">
        <v>1471</v>
      </c>
      <c r="D113" s="1" t="s">
        <v>1906</v>
      </c>
      <c r="E113" s="1" t="s">
        <v>20</v>
      </c>
      <c r="F113" s="1" t="s">
        <v>899</v>
      </c>
      <c r="G113" s="1" t="s">
        <v>868</v>
      </c>
      <c r="H113" s="1" t="s">
        <v>900</v>
      </c>
      <c r="I113" s="1" t="s">
        <v>24</v>
      </c>
      <c r="J113" s="3">
        <v>24.14</v>
      </c>
      <c r="K113" s="1" t="s">
        <v>1552</v>
      </c>
      <c r="L113" s="1" t="s">
        <v>24</v>
      </c>
      <c r="M113" s="1" t="s">
        <v>1553</v>
      </c>
      <c r="N113" s="1" t="s">
        <v>463</v>
      </c>
      <c r="O113" s="2">
        <v>44469</v>
      </c>
      <c r="P113" s="2">
        <v>44474</v>
      </c>
      <c r="Q113" s="1" t="s">
        <v>29</v>
      </c>
      <c r="R113" t="str">
        <f>VLOOKUP(F113,'Seg 2 descriptions'!A:B,2)</f>
        <v>Natural Gas Operations-CF</v>
      </c>
      <c r="S113" t="str">
        <f>VLOOKUP(G113,'Seg 3 descriptions'!A:B,2)</f>
        <v>Cell Phones</v>
      </c>
    </row>
    <row r="114" spans="1:19" x14ac:dyDescent="0.25">
      <c r="A114" s="1" t="s">
        <v>457</v>
      </c>
      <c r="B114" s="1" t="s">
        <v>49</v>
      </c>
      <c r="C114" s="1" t="s">
        <v>1471</v>
      </c>
      <c r="D114" s="1" t="s">
        <v>1907</v>
      </c>
      <c r="E114" s="1" t="s">
        <v>20</v>
      </c>
      <c r="F114" s="1" t="s">
        <v>899</v>
      </c>
      <c r="G114" s="1" t="s">
        <v>283</v>
      </c>
      <c r="H114" s="1" t="s">
        <v>900</v>
      </c>
      <c r="I114" s="1" t="s">
        <v>24</v>
      </c>
      <c r="J114" s="3">
        <v>-16.48</v>
      </c>
      <c r="K114" s="1" t="s">
        <v>1552</v>
      </c>
      <c r="L114" s="1" t="s">
        <v>24</v>
      </c>
      <c r="M114" s="1" t="s">
        <v>1553</v>
      </c>
      <c r="N114" s="1" t="s">
        <v>463</v>
      </c>
      <c r="O114" s="2">
        <v>44469</v>
      </c>
      <c r="P114" s="2">
        <v>44474</v>
      </c>
      <c r="Q114" s="1" t="s">
        <v>29</v>
      </c>
      <c r="R114" t="str">
        <f>VLOOKUP(F114,'Seg 2 descriptions'!A:B,2)</f>
        <v>Natural Gas Operations-CF</v>
      </c>
      <c r="S114" t="str">
        <f>VLOOKUP(G114,'Seg 3 descriptions'!A:B,2)</f>
        <v>Supplies &amp; Misc Dept Expenses</v>
      </c>
    </row>
    <row r="115" spans="1:19" x14ac:dyDescent="0.25">
      <c r="A115" s="1" t="s">
        <v>457</v>
      </c>
      <c r="B115" s="1" t="s">
        <v>49</v>
      </c>
      <c r="C115" s="1" t="s">
        <v>1471</v>
      </c>
      <c r="D115" s="1" t="s">
        <v>1908</v>
      </c>
      <c r="E115" s="1" t="s">
        <v>20</v>
      </c>
      <c r="F115" s="1" t="s">
        <v>899</v>
      </c>
      <c r="G115" s="1" t="s">
        <v>869</v>
      </c>
      <c r="H115" s="1" t="s">
        <v>900</v>
      </c>
      <c r="I115" s="1" t="s">
        <v>24</v>
      </c>
      <c r="J115" s="3">
        <v>128.78</v>
      </c>
      <c r="K115" s="1" t="s">
        <v>1552</v>
      </c>
      <c r="L115" s="1" t="s">
        <v>24</v>
      </c>
      <c r="M115" s="1" t="s">
        <v>1553</v>
      </c>
      <c r="N115" s="1" t="s">
        <v>463</v>
      </c>
      <c r="O115" s="2">
        <v>44469</v>
      </c>
      <c r="P115" s="2">
        <v>44474</v>
      </c>
      <c r="Q115" s="1" t="s">
        <v>29</v>
      </c>
      <c r="R115" t="str">
        <f>VLOOKUP(F115,'Seg 2 descriptions'!A:B,2)</f>
        <v>Natural Gas Operations-CF</v>
      </c>
      <c r="S115" t="str">
        <f>VLOOKUP(G115,'Seg 3 descriptions'!A:B,2)</f>
        <v>Vehicle Fuel</v>
      </c>
    </row>
    <row r="116" spans="1:19" x14ac:dyDescent="0.25">
      <c r="A116" s="1" t="s">
        <v>457</v>
      </c>
      <c r="B116" s="1" t="s">
        <v>49</v>
      </c>
      <c r="C116" s="1" t="s">
        <v>1471</v>
      </c>
      <c r="D116" s="1" t="s">
        <v>1719</v>
      </c>
      <c r="E116" s="1" t="s">
        <v>20</v>
      </c>
      <c r="F116" s="1" t="s">
        <v>899</v>
      </c>
      <c r="G116" s="1" t="s">
        <v>590</v>
      </c>
      <c r="H116" s="1" t="s">
        <v>900</v>
      </c>
      <c r="I116" s="1" t="s">
        <v>24</v>
      </c>
      <c r="J116" s="3">
        <v>13.01</v>
      </c>
      <c r="K116" s="1" t="s">
        <v>1552</v>
      </c>
      <c r="L116" s="1" t="s">
        <v>24</v>
      </c>
      <c r="M116" s="1" t="s">
        <v>1553</v>
      </c>
      <c r="N116" s="1" t="s">
        <v>463</v>
      </c>
      <c r="O116" s="2">
        <v>44469</v>
      </c>
      <c r="P116" s="2">
        <v>44474</v>
      </c>
      <c r="Q116" s="1" t="s">
        <v>29</v>
      </c>
      <c r="R116" t="str">
        <f>VLOOKUP(F116,'Seg 2 descriptions'!A:B,2)</f>
        <v>Natural Gas Operations-CF</v>
      </c>
      <c r="S116" t="str">
        <f>VLOOKUP(G116,'Seg 3 descriptions'!A:B,2)</f>
        <v>Overtime/Comp Time/On Call</v>
      </c>
    </row>
    <row r="117" spans="1:19" x14ac:dyDescent="0.25">
      <c r="A117" s="1" t="s">
        <v>457</v>
      </c>
      <c r="B117" s="1" t="s">
        <v>49</v>
      </c>
      <c r="C117" s="1" t="s">
        <v>1471</v>
      </c>
      <c r="D117" s="1" t="s">
        <v>1909</v>
      </c>
      <c r="E117" s="1" t="s">
        <v>20</v>
      </c>
      <c r="F117" s="1" t="s">
        <v>899</v>
      </c>
      <c r="G117" s="1" t="s">
        <v>866</v>
      </c>
      <c r="H117" s="1" t="s">
        <v>900</v>
      </c>
      <c r="I117" s="1" t="s">
        <v>24</v>
      </c>
      <c r="J117" s="3">
        <v>18.829999999999998</v>
      </c>
      <c r="K117" s="1" t="s">
        <v>1552</v>
      </c>
      <c r="L117" s="1" t="s">
        <v>24</v>
      </c>
      <c r="M117" s="1" t="s">
        <v>1553</v>
      </c>
      <c r="N117" s="1" t="s">
        <v>463</v>
      </c>
      <c r="O117" s="2">
        <v>44469</v>
      </c>
      <c r="P117" s="2">
        <v>44474</v>
      </c>
      <c r="Q117" s="1" t="s">
        <v>29</v>
      </c>
      <c r="R117" t="str">
        <f>VLOOKUP(F117,'Seg 2 descriptions'!A:B,2)</f>
        <v>Natural Gas Operations-CF</v>
      </c>
      <c r="S117" t="str">
        <f>VLOOKUP(G117,'Seg 3 descriptions'!A:B,2)</f>
        <v>Lodging &amp; Travel</v>
      </c>
    </row>
    <row r="118" spans="1:19" x14ac:dyDescent="0.25">
      <c r="A118" s="1" t="s">
        <v>457</v>
      </c>
      <c r="B118" s="1" t="s">
        <v>49</v>
      </c>
      <c r="C118" s="1" t="s">
        <v>1471</v>
      </c>
      <c r="D118" s="1" t="s">
        <v>1910</v>
      </c>
      <c r="E118" s="1" t="s">
        <v>20</v>
      </c>
      <c r="F118" s="1" t="s">
        <v>899</v>
      </c>
      <c r="G118" s="1" t="s">
        <v>867</v>
      </c>
      <c r="H118" s="1" t="s">
        <v>900</v>
      </c>
      <c r="I118" s="1" t="s">
        <v>24</v>
      </c>
      <c r="J118" s="3">
        <v>14.96</v>
      </c>
      <c r="K118" s="1" t="s">
        <v>1552</v>
      </c>
      <c r="L118" s="1" t="s">
        <v>24</v>
      </c>
      <c r="M118" s="1" t="s">
        <v>1553</v>
      </c>
      <c r="N118" s="1" t="s">
        <v>463</v>
      </c>
      <c r="O118" s="2">
        <v>44469</v>
      </c>
      <c r="P118" s="2">
        <v>44474</v>
      </c>
      <c r="Q118" s="1" t="s">
        <v>29</v>
      </c>
      <c r="R118" t="str">
        <f>VLOOKUP(F118,'Seg 2 descriptions'!A:B,2)</f>
        <v>Natural Gas Operations-CF</v>
      </c>
      <c r="S118" t="str">
        <f>VLOOKUP(G118,'Seg 3 descriptions'!A:B,2)</f>
        <v>Meals</v>
      </c>
    </row>
    <row r="119" spans="1:19" x14ac:dyDescent="0.25">
      <c r="A119" s="1" t="s">
        <v>457</v>
      </c>
      <c r="B119" s="1" t="s">
        <v>49</v>
      </c>
      <c r="C119" s="1" t="s">
        <v>1202</v>
      </c>
      <c r="D119" s="1" t="s">
        <v>1903</v>
      </c>
      <c r="E119" s="1" t="s">
        <v>20</v>
      </c>
      <c r="F119" s="1" t="s">
        <v>899</v>
      </c>
      <c r="G119" s="1" t="s">
        <v>1055</v>
      </c>
      <c r="H119" s="1" t="s">
        <v>900</v>
      </c>
      <c r="I119" s="1" t="s">
        <v>24</v>
      </c>
      <c r="J119" s="3">
        <v>92.1</v>
      </c>
      <c r="K119" s="1" t="s">
        <v>1552</v>
      </c>
      <c r="L119" s="1" t="s">
        <v>24</v>
      </c>
      <c r="M119" s="1" t="s">
        <v>1553</v>
      </c>
      <c r="N119" s="1" t="s">
        <v>463</v>
      </c>
      <c r="O119" s="2">
        <v>44530</v>
      </c>
      <c r="P119" s="2">
        <v>44535</v>
      </c>
      <c r="Q119" s="1" t="s">
        <v>29</v>
      </c>
      <c r="R119" t="str">
        <f>VLOOKUP(F119,'Seg 2 descriptions'!A:B,2)</f>
        <v>Natural Gas Operations-CF</v>
      </c>
      <c r="S119" t="str">
        <f>VLOOKUP(G119,'Seg 3 descriptions'!A:B,2)</f>
        <v>Vehicle Depreciation</v>
      </c>
    </row>
    <row r="120" spans="1:19" x14ac:dyDescent="0.25">
      <c r="A120" s="1" t="s">
        <v>457</v>
      </c>
      <c r="B120" s="1" t="s">
        <v>49</v>
      </c>
      <c r="C120" s="1" t="s">
        <v>1202</v>
      </c>
      <c r="D120" s="1" t="s">
        <v>1904</v>
      </c>
      <c r="E120" s="1" t="s">
        <v>20</v>
      </c>
      <c r="F120" s="1" t="s">
        <v>899</v>
      </c>
      <c r="G120" s="1" t="s">
        <v>1049</v>
      </c>
      <c r="H120" s="1" t="s">
        <v>900</v>
      </c>
      <c r="I120" s="1" t="s">
        <v>24</v>
      </c>
      <c r="J120" s="3">
        <v>45.6</v>
      </c>
      <c r="K120" s="1" t="s">
        <v>1552</v>
      </c>
      <c r="L120" s="1" t="s">
        <v>24</v>
      </c>
      <c r="M120" s="1" t="s">
        <v>1553</v>
      </c>
      <c r="N120" s="1" t="s">
        <v>463</v>
      </c>
      <c r="O120" s="2">
        <v>44530</v>
      </c>
      <c r="P120" s="2">
        <v>44535</v>
      </c>
      <c r="Q120" s="1" t="s">
        <v>29</v>
      </c>
      <c r="R120" t="str">
        <f>VLOOKUP(F120,'Seg 2 descriptions'!A:B,2)</f>
        <v>Natural Gas Operations-CF</v>
      </c>
      <c r="S120" t="str">
        <f>VLOOKUP(G120,'Seg 3 descriptions'!A:B,2)</f>
        <v>Vehicle Insurance</v>
      </c>
    </row>
    <row r="121" spans="1:19" x14ac:dyDescent="0.25">
      <c r="A121" s="1" t="s">
        <v>457</v>
      </c>
      <c r="B121" s="1" t="s">
        <v>49</v>
      </c>
      <c r="C121" s="1" t="s">
        <v>1471</v>
      </c>
      <c r="D121" s="1" t="s">
        <v>1724</v>
      </c>
      <c r="E121" s="1" t="s">
        <v>20</v>
      </c>
      <c r="F121" s="1" t="s">
        <v>899</v>
      </c>
      <c r="G121" s="1" t="s">
        <v>460</v>
      </c>
      <c r="H121" s="1" t="s">
        <v>900</v>
      </c>
      <c r="I121" s="1" t="s">
        <v>24</v>
      </c>
      <c r="J121" s="3">
        <v>1044.55</v>
      </c>
      <c r="K121" s="1" t="s">
        <v>1552</v>
      </c>
      <c r="L121" s="1" t="s">
        <v>24</v>
      </c>
      <c r="M121" s="1" t="s">
        <v>1553</v>
      </c>
      <c r="N121" s="1" t="s">
        <v>463</v>
      </c>
      <c r="O121" s="2">
        <v>44469</v>
      </c>
      <c r="P121" s="2">
        <v>44474</v>
      </c>
      <c r="Q121" s="1" t="s">
        <v>29</v>
      </c>
      <c r="R121" t="str">
        <f>VLOOKUP(F121,'Seg 2 descriptions'!A:B,2)</f>
        <v>Natural Gas Operations-CF</v>
      </c>
      <c r="S121" t="str">
        <f>VLOOKUP(G121,'Seg 3 descriptions'!A:B,2)</f>
        <v>Salaries</v>
      </c>
    </row>
    <row r="122" spans="1:19" x14ac:dyDescent="0.25">
      <c r="A122" s="1" t="s">
        <v>457</v>
      </c>
      <c r="B122" s="1" t="s">
        <v>49</v>
      </c>
      <c r="C122" s="1" t="s">
        <v>1202</v>
      </c>
      <c r="D122" s="1" t="s">
        <v>1906</v>
      </c>
      <c r="E122" s="1" t="s">
        <v>20</v>
      </c>
      <c r="F122" s="1" t="s">
        <v>899</v>
      </c>
      <c r="G122" s="1" t="s">
        <v>868</v>
      </c>
      <c r="H122" s="1" t="s">
        <v>900</v>
      </c>
      <c r="I122" s="1" t="s">
        <v>24</v>
      </c>
      <c r="J122" s="3">
        <v>23.92</v>
      </c>
      <c r="K122" s="1" t="s">
        <v>1552</v>
      </c>
      <c r="L122" s="1" t="s">
        <v>24</v>
      </c>
      <c r="M122" s="1" t="s">
        <v>1553</v>
      </c>
      <c r="N122" s="1" t="s">
        <v>463</v>
      </c>
      <c r="O122" s="2">
        <v>44530</v>
      </c>
      <c r="P122" s="2">
        <v>44535</v>
      </c>
      <c r="Q122" s="1" t="s">
        <v>29</v>
      </c>
      <c r="R122" t="str">
        <f>VLOOKUP(F122,'Seg 2 descriptions'!A:B,2)</f>
        <v>Natural Gas Operations-CF</v>
      </c>
      <c r="S122" t="str">
        <f>VLOOKUP(G122,'Seg 3 descriptions'!A:B,2)</f>
        <v>Cell Phones</v>
      </c>
    </row>
    <row r="123" spans="1:19" x14ac:dyDescent="0.25">
      <c r="A123" s="1" t="s">
        <v>457</v>
      </c>
      <c r="B123" s="1" t="s">
        <v>49</v>
      </c>
      <c r="C123" s="1" t="s">
        <v>1202</v>
      </c>
      <c r="D123" s="1" t="s">
        <v>1907</v>
      </c>
      <c r="E123" s="1" t="s">
        <v>20</v>
      </c>
      <c r="F123" s="1" t="s">
        <v>899</v>
      </c>
      <c r="G123" s="1" t="s">
        <v>283</v>
      </c>
      <c r="H123" s="1" t="s">
        <v>900</v>
      </c>
      <c r="I123" s="1" t="s">
        <v>24</v>
      </c>
      <c r="J123" s="3">
        <v>-14.71</v>
      </c>
      <c r="K123" s="1" t="s">
        <v>1552</v>
      </c>
      <c r="L123" s="1" t="s">
        <v>24</v>
      </c>
      <c r="M123" s="1" t="s">
        <v>1553</v>
      </c>
      <c r="N123" s="1" t="s">
        <v>463</v>
      </c>
      <c r="O123" s="2">
        <v>44530</v>
      </c>
      <c r="P123" s="2">
        <v>44535</v>
      </c>
      <c r="Q123" s="1" t="s">
        <v>29</v>
      </c>
      <c r="R123" t="str">
        <f>VLOOKUP(F123,'Seg 2 descriptions'!A:B,2)</f>
        <v>Natural Gas Operations-CF</v>
      </c>
      <c r="S123" t="str">
        <f>VLOOKUP(G123,'Seg 3 descriptions'!A:B,2)</f>
        <v>Supplies &amp; Misc Dept Expenses</v>
      </c>
    </row>
    <row r="124" spans="1:19" x14ac:dyDescent="0.25">
      <c r="A124" s="1" t="s">
        <v>457</v>
      </c>
      <c r="B124" s="1" t="s">
        <v>49</v>
      </c>
      <c r="C124" s="1" t="s">
        <v>1202</v>
      </c>
      <c r="D124" s="1" t="s">
        <v>1908</v>
      </c>
      <c r="E124" s="1" t="s">
        <v>20</v>
      </c>
      <c r="F124" s="1" t="s">
        <v>899</v>
      </c>
      <c r="G124" s="1" t="s">
        <v>869</v>
      </c>
      <c r="H124" s="1" t="s">
        <v>900</v>
      </c>
      <c r="I124" s="1" t="s">
        <v>24</v>
      </c>
      <c r="J124" s="3">
        <v>156.91999999999999</v>
      </c>
      <c r="K124" s="1" t="s">
        <v>1552</v>
      </c>
      <c r="L124" s="1" t="s">
        <v>24</v>
      </c>
      <c r="M124" s="1" t="s">
        <v>1553</v>
      </c>
      <c r="N124" s="1" t="s">
        <v>463</v>
      </c>
      <c r="O124" s="2">
        <v>44530</v>
      </c>
      <c r="P124" s="2">
        <v>44535</v>
      </c>
      <c r="Q124" s="1" t="s">
        <v>29</v>
      </c>
      <c r="R124" t="str">
        <f>VLOOKUP(F124,'Seg 2 descriptions'!A:B,2)</f>
        <v>Natural Gas Operations-CF</v>
      </c>
      <c r="S124" t="str">
        <f>VLOOKUP(G124,'Seg 3 descriptions'!A:B,2)</f>
        <v>Vehicle Fuel</v>
      </c>
    </row>
    <row r="125" spans="1:19" x14ac:dyDescent="0.25">
      <c r="A125" s="1" t="s">
        <v>457</v>
      </c>
      <c r="B125" s="1" t="s">
        <v>49</v>
      </c>
      <c r="C125" s="1" t="s">
        <v>1202</v>
      </c>
      <c r="D125" s="1" t="s">
        <v>1724</v>
      </c>
      <c r="E125" s="1" t="s">
        <v>20</v>
      </c>
      <c r="F125" s="1" t="s">
        <v>899</v>
      </c>
      <c r="G125" s="1" t="s">
        <v>460</v>
      </c>
      <c r="H125" s="1" t="s">
        <v>900</v>
      </c>
      <c r="I125" s="1" t="s">
        <v>24</v>
      </c>
      <c r="J125" s="3">
        <v>544.5</v>
      </c>
      <c r="K125" s="1" t="s">
        <v>1552</v>
      </c>
      <c r="L125" s="1" t="s">
        <v>24</v>
      </c>
      <c r="M125" s="1" t="s">
        <v>1553</v>
      </c>
      <c r="N125" s="1" t="s">
        <v>463</v>
      </c>
      <c r="O125" s="2">
        <v>44530</v>
      </c>
      <c r="P125" s="2">
        <v>44535</v>
      </c>
      <c r="Q125" s="1" t="s">
        <v>29</v>
      </c>
      <c r="R125" t="str">
        <f>VLOOKUP(F125,'Seg 2 descriptions'!A:B,2)</f>
        <v>Natural Gas Operations-CF</v>
      </c>
      <c r="S125" t="str">
        <f>VLOOKUP(G125,'Seg 3 descriptions'!A:B,2)</f>
        <v>Salaries</v>
      </c>
    </row>
    <row r="126" spans="1:19" x14ac:dyDescent="0.25">
      <c r="A126" s="1" t="s">
        <v>457</v>
      </c>
      <c r="B126" s="1" t="s">
        <v>49</v>
      </c>
      <c r="C126" s="1" t="s">
        <v>1202</v>
      </c>
      <c r="D126" s="1" t="s">
        <v>1719</v>
      </c>
      <c r="E126" s="1" t="s">
        <v>20</v>
      </c>
      <c r="F126" s="1" t="s">
        <v>899</v>
      </c>
      <c r="G126" s="1" t="s">
        <v>590</v>
      </c>
      <c r="H126" s="1" t="s">
        <v>900</v>
      </c>
      <c r="I126" s="1" t="s">
        <v>24</v>
      </c>
      <c r="J126" s="3">
        <v>0.59</v>
      </c>
      <c r="K126" s="1" t="s">
        <v>1552</v>
      </c>
      <c r="L126" s="1" t="s">
        <v>24</v>
      </c>
      <c r="M126" s="1" t="s">
        <v>1553</v>
      </c>
      <c r="N126" s="1" t="s">
        <v>463</v>
      </c>
      <c r="O126" s="2">
        <v>44530</v>
      </c>
      <c r="P126" s="2">
        <v>44535</v>
      </c>
      <c r="Q126" s="1" t="s">
        <v>29</v>
      </c>
      <c r="R126" t="str">
        <f>VLOOKUP(F126,'Seg 2 descriptions'!A:B,2)</f>
        <v>Natural Gas Operations-CF</v>
      </c>
      <c r="S126" t="str">
        <f>VLOOKUP(G126,'Seg 3 descriptions'!A:B,2)</f>
        <v>Overtime/Comp Time/On Call</v>
      </c>
    </row>
    <row r="127" spans="1:19" x14ac:dyDescent="0.25">
      <c r="A127" s="1" t="s">
        <v>457</v>
      </c>
      <c r="B127" s="1" t="s">
        <v>49</v>
      </c>
      <c r="C127" s="1" t="s">
        <v>1202</v>
      </c>
      <c r="D127" s="1" t="s">
        <v>1909</v>
      </c>
      <c r="E127" s="1" t="s">
        <v>20</v>
      </c>
      <c r="F127" s="1" t="s">
        <v>899</v>
      </c>
      <c r="G127" s="1" t="s">
        <v>866</v>
      </c>
      <c r="H127" s="1" t="s">
        <v>900</v>
      </c>
      <c r="I127" s="1" t="s">
        <v>24</v>
      </c>
      <c r="J127" s="3">
        <v>18.09</v>
      </c>
      <c r="K127" s="1" t="s">
        <v>1552</v>
      </c>
      <c r="L127" s="1" t="s">
        <v>24</v>
      </c>
      <c r="M127" s="1" t="s">
        <v>1553</v>
      </c>
      <c r="N127" s="1" t="s">
        <v>463</v>
      </c>
      <c r="O127" s="2">
        <v>44530</v>
      </c>
      <c r="P127" s="2">
        <v>44535</v>
      </c>
      <c r="Q127" s="1" t="s">
        <v>29</v>
      </c>
      <c r="R127" t="str">
        <f>VLOOKUP(F127,'Seg 2 descriptions'!A:B,2)</f>
        <v>Natural Gas Operations-CF</v>
      </c>
      <c r="S127" t="str">
        <f>VLOOKUP(G127,'Seg 3 descriptions'!A:B,2)</f>
        <v>Lodging &amp; Travel</v>
      </c>
    </row>
    <row r="128" spans="1:19" x14ac:dyDescent="0.25">
      <c r="A128" s="1" t="s">
        <v>457</v>
      </c>
      <c r="B128" s="1" t="s">
        <v>49</v>
      </c>
      <c r="C128" s="1" t="s">
        <v>1202</v>
      </c>
      <c r="D128" s="1" t="s">
        <v>1905</v>
      </c>
      <c r="E128" s="1" t="s">
        <v>20</v>
      </c>
      <c r="F128" s="1" t="s">
        <v>899</v>
      </c>
      <c r="G128" s="1" t="s">
        <v>870</v>
      </c>
      <c r="H128" s="1" t="s">
        <v>900</v>
      </c>
      <c r="I128" s="1" t="s">
        <v>24</v>
      </c>
      <c r="J128" s="3">
        <v>138.82</v>
      </c>
      <c r="K128" s="1" t="s">
        <v>1552</v>
      </c>
      <c r="L128" s="1" t="s">
        <v>24</v>
      </c>
      <c r="M128" s="1" t="s">
        <v>1553</v>
      </c>
      <c r="N128" s="1" t="s">
        <v>463</v>
      </c>
      <c r="O128" s="2">
        <v>44530</v>
      </c>
      <c r="P128" s="2">
        <v>44535</v>
      </c>
      <c r="Q128" s="1" t="s">
        <v>29</v>
      </c>
      <c r="R128" t="str">
        <f>VLOOKUP(F128,'Seg 2 descriptions'!A:B,2)</f>
        <v>Natural Gas Operations-CF</v>
      </c>
      <c r="S128" t="str">
        <f>VLOOKUP(G128,'Seg 3 descriptions'!A:B,2)</f>
        <v>Other Vehicle Expenses</v>
      </c>
    </row>
    <row r="129" spans="1:19" x14ac:dyDescent="0.25">
      <c r="A129" s="1" t="s">
        <v>457</v>
      </c>
      <c r="B129" s="1" t="s">
        <v>49</v>
      </c>
      <c r="C129" s="1" t="s">
        <v>1319</v>
      </c>
      <c r="D129" s="1" t="s">
        <v>1905</v>
      </c>
      <c r="E129" s="1" t="s">
        <v>20</v>
      </c>
      <c r="F129" s="1" t="s">
        <v>899</v>
      </c>
      <c r="G129" s="1" t="s">
        <v>870</v>
      </c>
      <c r="H129" s="1" t="s">
        <v>900</v>
      </c>
      <c r="I129" s="1" t="s">
        <v>24</v>
      </c>
      <c r="J129" s="3">
        <v>35.75</v>
      </c>
      <c r="K129" s="1" t="s">
        <v>1552</v>
      </c>
      <c r="L129" s="1" t="s">
        <v>24</v>
      </c>
      <c r="M129" s="1" t="s">
        <v>1553</v>
      </c>
      <c r="N129" s="1" t="s">
        <v>463</v>
      </c>
      <c r="O129" s="2">
        <v>44561</v>
      </c>
      <c r="P129" s="2">
        <v>44568</v>
      </c>
      <c r="Q129" s="1" t="s">
        <v>29</v>
      </c>
      <c r="R129" t="str">
        <f>VLOOKUP(F129,'Seg 2 descriptions'!A:B,2)</f>
        <v>Natural Gas Operations-CF</v>
      </c>
      <c r="S129" t="str">
        <f>VLOOKUP(G129,'Seg 3 descriptions'!A:B,2)</f>
        <v>Other Vehicle Expenses</v>
      </c>
    </row>
    <row r="130" spans="1:19" x14ac:dyDescent="0.25">
      <c r="A130" s="1" t="s">
        <v>457</v>
      </c>
      <c r="B130" s="1" t="s">
        <v>49</v>
      </c>
      <c r="C130" s="1" t="s">
        <v>1319</v>
      </c>
      <c r="D130" s="1" t="s">
        <v>1908</v>
      </c>
      <c r="E130" s="1" t="s">
        <v>20</v>
      </c>
      <c r="F130" s="1" t="s">
        <v>899</v>
      </c>
      <c r="G130" s="1" t="s">
        <v>869</v>
      </c>
      <c r="H130" s="1" t="s">
        <v>900</v>
      </c>
      <c r="I130" s="1" t="s">
        <v>24</v>
      </c>
      <c r="J130" s="3">
        <v>139.30000000000001</v>
      </c>
      <c r="K130" s="1" t="s">
        <v>1552</v>
      </c>
      <c r="L130" s="1" t="s">
        <v>24</v>
      </c>
      <c r="M130" s="1" t="s">
        <v>1553</v>
      </c>
      <c r="N130" s="1" t="s">
        <v>463</v>
      </c>
      <c r="O130" s="2">
        <v>44561</v>
      </c>
      <c r="P130" s="2">
        <v>44568</v>
      </c>
      <c r="Q130" s="1" t="s">
        <v>29</v>
      </c>
      <c r="R130" t="str">
        <f>VLOOKUP(F130,'Seg 2 descriptions'!A:B,2)</f>
        <v>Natural Gas Operations-CF</v>
      </c>
      <c r="S130" t="str">
        <f>VLOOKUP(G130,'Seg 3 descriptions'!A:B,2)</f>
        <v>Vehicle Fuel</v>
      </c>
    </row>
    <row r="131" spans="1:19" x14ac:dyDescent="0.25">
      <c r="A131" s="1" t="s">
        <v>457</v>
      </c>
      <c r="B131" s="1" t="s">
        <v>49</v>
      </c>
      <c r="C131" s="1" t="s">
        <v>1319</v>
      </c>
      <c r="D131" s="1" t="s">
        <v>1903</v>
      </c>
      <c r="E131" s="1" t="s">
        <v>20</v>
      </c>
      <c r="F131" s="1" t="s">
        <v>899</v>
      </c>
      <c r="G131" s="1" t="s">
        <v>1055</v>
      </c>
      <c r="H131" s="1" t="s">
        <v>900</v>
      </c>
      <c r="I131" s="1" t="s">
        <v>24</v>
      </c>
      <c r="J131" s="3">
        <v>91.92</v>
      </c>
      <c r="K131" s="1" t="s">
        <v>1552</v>
      </c>
      <c r="L131" s="1" t="s">
        <v>24</v>
      </c>
      <c r="M131" s="1" t="s">
        <v>1553</v>
      </c>
      <c r="N131" s="1" t="s">
        <v>463</v>
      </c>
      <c r="O131" s="2">
        <v>44561</v>
      </c>
      <c r="P131" s="2">
        <v>44568</v>
      </c>
      <c r="Q131" s="1" t="s">
        <v>29</v>
      </c>
      <c r="R131" t="str">
        <f>VLOOKUP(F131,'Seg 2 descriptions'!A:B,2)</f>
        <v>Natural Gas Operations-CF</v>
      </c>
      <c r="S131" t="str">
        <f>VLOOKUP(G131,'Seg 3 descriptions'!A:B,2)</f>
        <v>Vehicle Depreciation</v>
      </c>
    </row>
    <row r="132" spans="1:19" x14ac:dyDescent="0.25">
      <c r="A132" s="1" t="s">
        <v>457</v>
      </c>
      <c r="B132" s="1" t="s">
        <v>49</v>
      </c>
      <c r="C132" s="1" t="s">
        <v>1319</v>
      </c>
      <c r="D132" s="1" t="s">
        <v>1904</v>
      </c>
      <c r="E132" s="1" t="s">
        <v>20</v>
      </c>
      <c r="F132" s="1" t="s">
        <v>899</v>
      </c>
      <c r="G132" s="1" t="s">
        <v>1049</v>
      </c>
      <c r="H132" s="1" t="s">
        <v>900</v>
      </c>
      <c r="I132" s="1" t="s">
        <v>24</v>
      </c>
      <c r="J132" s="3">
        <v>45.6</v>
      </c>
      <c r="K132" s="1" t="s">
        <v>1552</v>
      </c>
      <c r="L132" s="1" t="s">
        <v>24</v>
      </c>
      <c r="M132" s="1" t="s">
        <v>1553</v>
      </c>
      <c r="N132" s="1" t="s">
        <v>463</v>
      </c>
      <c r="O132" s="2">
        <v>44561</v>
      </c>
      <c r="P132" s="2">
        <v>44568</v>
      </c>
      <c r="Q132" s="1" t="s">
        <v>29</v>
      </c>
      <c r="R132" t="str">
        <f>VLOOKUP(F132,'Seg 2 descriptions'!A:B,2)</f>
        <v>Natural Gas Operations-CF</v>
      </c>
      <c r="S132" t="str">
        <f>VLOOKUP(G132,'Seg 3 descriptions'!A:B,2)</f>
        <v>Vehicle Insurance</v>
      </c>
    </row>
    <row r="133" spans="1:19" x14ac:dyDescent="0.25">
      <c r="A133" s="1" t="s">
        <v>457</v>
      </c>
      <c r="B133" s="1" t="s">
        <v>49</v>
      </c>
      <c r="C133" s="1" t="s">
        <v>1319</v>
      </c>
      <c r="D133" s="1" t="s">
        <v>1910</v>
      </c>
      <c r="E133" s="1" t="s">
        <v>20</v>
      </c>
      <c r="F133" s="1" t="s">
        <v>899</v>
      </c>
      <c r="G133" s="1" t="s">
        <v>867</v>
      </c>
      <c r="H133" s="1" t="s">
        <v>900</v>
      </c>
      <c r="I133" s="1" t="s">
        <v>24</v>
      </c>
      <c r="J133" s="3">
        <v>1.3</v>
      </c>
      <c r="K133" s="1" t="s">
        <v>1552</v>
      </c>
      <c r="L133" s="1" t="s">
        <v>24</v>
      </c>
      <c r="M133" s="1" t="s">
        <v>1553</v>
      </c>
      <c r="N133" s="1" t="s">
        <v>463</v>
      </c>
      <c r="O133" s="2">
        <v>44561</v>
      </c>
      <c r="P133" s="2">
        <v>44568</v>
      </c>
      <c r="Q133" s="1" t="s">
        <v>29</v>
      </c>
      <c r="R133" t="str">
        <f>VLOOKUP(F133,'Seg 2 descriptions'!A:B,2)</f>
        <v>Natural Gas Operations-CF</v>
      </c>
      <c r="S133" t="str">
        <f>VLOOKUP(G133,'Seg 3 descriptions'!A:B,2)</f>
        <v>Meals</v>
      </c>
    </row>
    <row r="134" spans="1:19" x14ac:dyDescent="0.25">
      <c r="A134" s="1" t="s">
        <v>457</v>
      </c>
      <c r="B134" s="1" t="s">
        <v>49</v>
      </c>
      <c r="C134" s="1" t="s">
        <v>1319</v>
      </c>
      <c r="D134" s="1" t="s">
        <v>1906</v>
      </c>
      <c r="E134" s="1" t="s">
        <v>20</v>
      </c>
      <c r="F134" s="1" t="s">
        <v>899</v>
      </c>
      <c r="G134" s="1" t="s">
        <v>868</v>
      </c>
      <c r="H134" s="1" t="s">
        <v>900</v>
      </c>
      <c r="I134" s="1" t="s">
        <v>24</v>
      </c>
      <c r="J134" s="3">
        <v>20.16</v>
      </c>
      <c r="K134" s="1" t="s">
        <v>1552</v>
      </c>
      <c r="L134" s="1" t="s">
        <v>24</v>
      </c>
      <c r="M134" s="1" t="s">
        <v>1553</v>
      </c>
      <c r="N134" s="1" t="s">
        <v>463</v>
      </c>
      <c r="O134" s="2">
        <v>44561</v>
      </c>
      <c r="P134" s="2">
        <v>44568</v>
      </c>
      <c r="Q134" s="1" t="s">
        <v>29</v>
      </c>
      <c r="R134" t="str">
        <f>VLOOKUP(F134,'Seg 2 descriptions'!A:B,2)</f>
        <v>Natural Gas Operations-CF</v>
      </c>
      <c r="S134" t="str">
        <f>VLOOKUP(G134,'Seg 3 descriptions'!A:B,2)</f>
        <v>Cell Phones</v>
      </c>
    </row>
    <row r="135" spans="1:19" x14ac:dyDescent="0.25">
      <c r="A135" s="1" t="s">
        <v>457</v>
      </c>
      <c r="B135" s="1" t="s">
        <v>49</v>
      </c>
      <c r="C135" s="1" t="s">
        <v>1319</v>
      </c>
      <c r="D135" s="1" t="s">
        <v>1907</v>
      </c>
      <c r="E135" s="1" t="s">
        <v>20</v>
      </c>
      <c r="F135" s="1" t="s">
        <v>899</v>
      </c>
      <c r="G135" s="1" t="s">
        <v>283</v>
      </c>
      <c r="H135" s="1" t="s">
        <v>900</v>
      </c>
      <c r="I135" s="1" t="s">
        <v>24</v>
      </c>
      <c r="J135" s="3">
        <v>163.15</v>
      </c>
      <c r="K135" s="1" t="s">
        <v>1552</v>
      </c>
      <c r="L135" s="1" t="s">
        <v>24</v>
      </c>
      <c r="M135" s="1" t="s">
        <v>1553</v>
      </c>
      <c r="N135" s="1" t="s">
        <v>463</v>
      </c>
      <c r="O135" s="2">
        <v>44561</v>
      </c>
      <c r="P135" s="2">
        <v>44568</v>
      </c>
      <c r="Q135" s="1" t="s">
        <v>29</v>
      </c>
      <c r="R135" t="str">
        <f>VLOOKUP(F135,'Seg 2 descriptions'!A:B,2)</f>
        <v>Natural Gas Operations-CF</v>
      </c>
      <c r="S135" t="str">
        <f>VLOOKUP(G135,'Seg 3 descriptions'!A:B,2)</f>
        <v>Supplies &amp; Misc Dept Expenses</v>
      </c>
    </row>
    <row r="136" spans="1:19" x14ac:dyDescent="0.25">
      <c r="A136" s="1" t="s">
        <v>457</v>
      </c>
      <c r="B136" s="1" t="s">
        <v>49</v>
      </c>
      <c r="C136" s="1" t="s">
        <v>1319</v>
      </c>
      <c r="D136" s="1" t="s">
        <v>1724</v>
      </c>
      <c r="E136" s="1" t="s">
        <v>20</v>
      </c>
      <c r="F136" s="1" t="s">
        <v>899</v>
      </c>
      <c r="G136" s="1" t="s">
        <v>460</v>
      </c>
      <c r="H136" s="1" t="s">
        <v>900</v>
      </c>
      <c r="I136" s="1" t="s">
        <v>24</v>
      </c>
      <c r="J136" s="3">
        <v>792.67</v>
      </c>
      <c r="K136" s="1" t="s">
        <v>1552</v>
      </c>
      <c r="L136" s="1" t="s">
        <v>24</v>
      </c>
      <c r="M136" s="1" t="s">
        <v>1553</v>
      </c>
      <c r="N136" s="1" t="s">
        <v>463</v>
      </c>
      <c r="O136" s="2">
        <v>44561</v>
      </c>
      <c r="P136" s="2">
        <v>44568</v>
      </c>
      <c r="Q136" s="1" t="s">
        <v>29</v>
      </c>
      <c r="R136" t="str">
        <f>VLOOKUP(F136,'Seg 2 descriptions'!A:B,2)</f>
        <v>Natural Gas Operations-CF</v>
      </c>
      <c r="S136" t="str">
        <f>VLOOKUP(G136,'Seg 3 descriptions'!A:B,2)</f>
        <v>Salaries</v>
      </c>
    </row>
    <row r="137" spans="1:19" x14ac:dyDescent="0.25">
      <c r="A137" s="1" t="s">
        <v>457</v>
      </c>
      <c r="B137" s="1" t="s">
        <v>49</v>
      </c>
      <c r="C137" s="1" t="s">
        <v>1319</v>
      </c>
      <c r="D137" s="1" t="s">
        <v>1719</v>
      </c>
      <c r="E137" s="1" t="s">
        <v>20</v>
      </c>
      <c r="F137" s="1" t="s">
        <v>899</v>
      </c>
      <c r="G137" s="1" t="s">
        <v>590</v>
      </c>
      <c r="H137" s="1" t="s">
        <v>900</v>
      </c>
      <c r="I137" s="1" t="s">
        <v>24</v>
      </c>
      <c r="J137" s="3">
        <v>17.760000000000002</v>
      </c>
      <c r="K137" s="1" t="s">
        <v>1552</v>
      </c>
      <c r="L137" s="1" t="s">
        <v>24</v>
      </c>
      <c r="M137" s="1" t="s">
        <v>1553</v>
      </c>
      <c r="N137" s="1" t="s">
        <v>463</v>
      </c>
      <c r="O137" s="2">
        <v>44561</v>
      </c>
      <c r="P137" s="2">
        <v>44568</v>
      </c>
      <c r="Q137" s="1" t="s">
        <v>29</v>
      </c>
      <c r="R137" t="str">
        <f>VLOOKUP(F137,'Seg 2 descriptions'!A:B,2)</f>
        <v>Natural Gas Operations-CF</v>
      </c>
      <c r="S137" t="str">
        <f>VLOOKUP(G137,'Seg 3 descriptions'!A:B,2)</f>
        <v>Overtime/Comp Time/On Call</v>
      </c>
    </row>
    <row r="138" spans="1:19" x14ac:dyDescent="0.25">
      <c r="A138" s="1" t="s">
        <v>457</v>
      </c>
      <c r="B138" s="1" t="s">
        <v>49</v>
      </c>
      <c r="C138" s="1" t="s">
        <v>1472</v>
      </c>
      <c r="D138" s="1" t="s">
        <v>1904</v>
      </c>
      <c r="E138" s="1" t="s">
        <v>20</v>
      </c>
      <c r="F138" s="1" t="s">
        <v>899</v>
      </c>
      <c r="G138" s="1" t="s">
        <v>1049</v>
      </c>
      <c r="H138" s="1" t="s">
        <v>900</v>
      </c>
      <c r="I138" s="1" t="s">
        <v>24</v>
      </c>
      <c r="J138" s="3">
        <v>34.5</v>
      </c>
      <c r="K138" s="1" t="s">
        <v>1552</v>
      </c>
      <c r="L138" s="1" t="s">
        <v>24</v>
      </c>
      <c r="M138" s="1" t="s">
        <v>1553</v>
      </c>
      <c r="N138" s="1" t="s">
        <v>463</v>
      </c>
      <c r="O138" s="2">
        <v>44377</v>
      </c>
      <c r="P138" s="2">
        <v>44383</v>
      </c>
      <c r="Q138" s="1" t="s">
        <v>29</v>
      </c>
      <c r="R138" t="str">
        <f>VLOOKUP(F138,'Seg 2 descriptions'!A:B,2)</f>
        <v>Natural Gas Operations-CF</v>
      </c>
      <c r="S138" t="str">
        <f>VLOOKUP(G138,'Seg 3 descriptions'!A:B,2)</f>
        <v>Vehicle Insurance</v>
      </c>
    </row>
    <row r="139" spans="1:19" x14ac:dyDescent="0.25">
      <c r="A139" s="1" t="s">
        <v>457</v>
      </c>
      <c r="B139" s="1" t="s">
        <v>49</v>
      </c>
      <c r="C139" s="1" t="s">
        <v>1472</v>
      </c>
      <c r="D139" s="1" t="s">
        <v>1905</v>
      </c>
      <c r="E139" s="1" t="s">
        <v>20</v>
      </c>
      <c r="F139" s="1" t="s">
        <v>899</v>
      </c>
      <c r="G139" s="1" t="s">
        <v>870</v>
      </c>
      <c r="H139" s="1" t="s">
        <v>900</v>
      </c>
      <c r="I139" s="1" t="s">
        <v>24</v>
      </c>
      <c r="J139" s="3">
        <v>114.55</v>
      </c>
      <c r="K139" s="1" t="s">
        <v>1552</v>
      </c>
      <c r="L139" s="1" t="s">
        <v>24</v>
      </c>
      <c r="M139" s="1" t="s">
        <v>1553</v>
      </c>
      <c r="N139" s="1" t="s">
        <v>463</v>
      </c>
      <c r="O139" s="2">
        <v>44377</v>
      </c>
      <c r="P139" s="2">
        <v>44383</v>
      </c>
      <c r="Q139" s="1" t="s">
        <v>29</v>
      </c>
      <c r="R139" t="str">
        <f>VLOOKUP(F139,'Seg 2 descriptions'!A:B,2)</f>
        <v>Natural Gas Operations-CF</v>
      </c>
      <c r="S139" t="str">
        <f>VLOOKUP(G139,'Seg 3 descriptions'!A:B,2)</f>
        <v>Other Vehicle Expenses</v>
      </c>
    </row>
    <row r="140" spans="1:19" x14ac:dyDescent="0.25">
      <c r="A140" s="1" t="s">
        <v>457</v>
      </c>
      <c r="B140" s="1" t="s">
        <v>49</v>
      </c>
      <c r="C140" s="1" t="s">
        <v>1472</v>
      </c>
      <c r="D140" s="1" t="s">
        <v>1907</v>
      </c>
      <c r="E140" s="1" t="s">
        <v>20</v>
      </c>
      <c r="F140" s="1" t="s">
        <v>899</v>
      </c>
      <c r="G140" s="1" t="s">
        <v>283</v>
      </c>
      <c r="H140" s="1" t="s">
        <v>900</v>
      </c>
      <c r="I140" s="1" t="s">
        <v>24</v>
      </c>
      <c r="J140" s="3">
        <v>16.43</v>
      </c>
      <c r="K140" s="1" t="s">
        <v>1552</v>
      </c>
      <c r="L140" s="1" t="s">
        <v>24</v>
      </c>
      <c r="M140" s="1" t="s">
        <v>1553</v>
      </c>
      <c r="N140" s="1" t="s">
        <v>463</v>
      </c>
      <c r="O140" s="2">
        <v>44377</v>
      </c>
      <c r="P140" s="2">
        <v>44383</v>
      </c>
      <c r="Q140" s="1" t="s">
        <v>29</v>
      </c>
      <c r="R140" t="str">
        <f>VLOOKUP(F140,'Seg 2 descriptions'!A:B,2)</f>
        <v>Natural Gas Operations-CF</v>
      </c>
      <c r="S140" t="str">
        <f>VLOOKUP(G140,'Seg 3 descriptions'!A:B,2)</f>
        <v>Supplies &amp; Misc Dept Expenses</v>
      </c>
    </row>
    <row r="141" spans="1:19" x14ac:dyDescent="0.25">
      <c r="A141" s="1" t="s">
        <v>457</v>
      </c>
      <c r="B141" s="1" t="s">
        <v>49</v>
      </c>
      <c r="C141" s="1" t="s">
        <v>1472</v>
      </c>
      <c r="D141" s="1" t="s">
        <v>1902</v>
      </c>
      <c r="E141" s="1" t="s">
        <v>20</v>
      </c>
      <c r="F141" s="1" t="s">
        <v>962</v>
      </c>
      <c r="G141" s="1" t="s">
        <v>867</v>
      </c>
      <c r="H141" s="1" t="s">
        <v>900</v>
      </c>
      <c r="I141" s="1" t="s">
        <v>24</v>
      </c>
      <c r="J141" s="3">
        <v>35.119999999999997</v>
      </c>
      <c r="K141" s="1" t="s">
        <v>1545</v>
      </c>
      <c r="L141" s="1" t="s">
        <v>24</v>
      </c>
      <c r="M141" s="1" t="s">
        <v>1546</v>
      </c>
      <c r="N141" s="1" t="s">
        <v>463</v>
      </c>
      <c r="O141" s="2">
        <v>44377</v>
      </c>
      <c r="P141" s="2">
        <v>44383</v>
      </c>
      <c r="Q141" s="1" t="s">
        <v>29</v>
      </c>
      <c r="R141" t="str">
        <f>VLOOKUP(F141,'Seg 2 descriptions'!A:B,2)</f>
        <v>Gas Operations Supervisor CF and WF</v>
      </c>
      <c r="S141" t="str">
        <f>VLOOKUP(G141,'Seg 3 descriptions'!A:B,2)</f>
        <v>Meals</v>
      </c>
    </row>
    <row r="142" spans="1:19" x14ac:dyDescent="0.25">
      <c r="A142" s="1" t="s">
        <v>457</v>
      </c>
      <c r="B142" s="1" t="s">
        <v>49</v>
      </c>
      <c r="C142" s="1" t="s">
        <v>1473</v>
      </c>
      <c r="D142" s="1" t="s">
        <v>1895</v>
      </c>
      <c r="E142" s="1" t="s">
        <v>20</v>
      </c>
      <c r="F142" s="1" t="s">
        <v>962</v>
      </c>
      <c r="G142" s="1" t="s">
        <v>868</v>
      </c>
      <c r="H142" s="1" t="s">
        <v>900</v>
      </c>
      <c r="I142" s="1" t="s">
        <v>24</v>
      </c>
      <c r="J142" s="3">
        <v>21.86</v>
      </c>
      <c r="K142" s="1" t="s">
        <v>1545</v>
      </c>
      <c r="L142" s="1" t="s">
        <v>24</v>
      </c>
      <c r="M142" s="1" t="s">
        <v>1546</v>
      </c>
      <c r="N142" s="1" t="s">
        <v>463</v>
      </c>
      <c r="O142" s="2">
        <v>44408</v>
      </c>
      <c r="P142" s="2">
        <v>44412</v>
      </c>
      <c r="Q142" s="1" t="s">
        <v>29</v>
      </c>
      <c r="R142" t="str">
        <f>VLOOKUP(F142,'Seg 2 descriptions'!A:B,2)</f>
        <v>Gas Operations Supervisor CF and WF</v>
      </c>
      <c r="S142" t="str">
        <f>VLOOKUP(G142,'Seg 3 descriptions'!A:B,2)</f>
        <v>Cell Phones</v>
      </c>
    </row>
    <row r="143" spans="1:19" x14ac:dyDescent="0.25">
      <c r="A143" s="1" t="s">
        <v>457</v>
      </c>
      <c r="B143" s="1" t="s">
        <v>49</v>
      </c>
      <c r="C143" s="1" t="s">
        <v>1473</v>
      </c>
      <c r="D143" s="1" t="s">
        <v>1896</v>
      </c>
      <c r="E143" s="1" t="s">
        <v>20</v>
      </c>
      <c r="F143" s="1" t="s">
        <v>962</v>
      </c>
      <c r="G143" s="1" t="s">
        <v>283</v>
      </c>
      <c r="H143" s="1" t="s">
        <v>900</v>
      </c>
      <c r="I143" s="1" t="s">
        <v>24</v>
      </c>
      <c r="J143" s="3">
        <v>-144.46</v>
      </c>
      <c r="K143" s="1" t="s">
        <v>1545</v>
      </c>
      <c r="L143" s="1" t="s">
        <v>24</v>
      </c>
      <c r="M143" s="1" t="s">
        <v>1546</v>
      </c>
      <c r="N143" s="1" t="s">
        <v>463</v>
      </c>
      <c r="O143" s="2">
        <v>44408</v>
      </c>
      <c r="P143" s="2">
        <v>44412</v>
      </c>
      <c r="Q143" s="1" t="s">
        <v>29</v>
      </c>
      <c r="R143" t="str">
        <f>VLOOKUP(F143,'Seg 2 descriptions'!A:B,2)</f>
        <v>Gas Operations Supervisor CF and WF</v>
      </c>
      <c r="S143" t="str">
        <f>VLOOKUP(G143,'Seg 3 descriptions'!A:B,2)</f>
        <v>Supplies &amp; Misc Dept Expenses</v>
      </c>
    </row>
    <row r="144" spans="1:19" x14ac:dyDescent="0.25">
      <c r="A144" s="1" t="s">
        <v>457</v>
      </c>
      <c r="B144" s="1" t="s">
        <v>49</v>
      </c>
      <c r="C144" s="1" t="s">
        <v>1473</v>
      </c>
      <c r="D144" s="1" t="s">
        <v>1897</v>
      </c>
      <c r="E144" s="1" t="s">
        <v>20</v>
      </c>
      <c r="F144" s="1" t="s">
        <v>962</v>
      </c>
      <c r="G144" s="1" t="s">
        <v>869</v>
      </c>
      <c r="H144" s="1" t="s">
        <v>900</v>
      </c>
      <c r="I144" s="1" t="s">
        <v>24</v>
      </c>
      <c r="J144" s="3">
        <v>68.069999999999993</v>
      </c>
      <c r="K144" s="1" t="s">
        <v>1545</v>
      </c>
      <c r="L144" s="1" t="s">
        <v>24</v>
      </c>
      <c r="M144" s="1" t="s">
        <v>1546</v>
      </c>
      <c r="N144" s="1" t="s">
        <v>463</v>
      </c>
      <c r="O144" s="2">
        <v>44408</v>
      </c>
      <c r="P144" s="2">
        <v>44412</v>
      </c>
      <c r="Q144" s="1" t="s">
        <v>29</v>
      </c>
      <c r="R144" t="str">
        <f>VLOOKUP(F144,'Seg 2 descriptions'!A:B,2)</f>
        <v>Gas Operations Supervisor CF and WF</v>
      </c>
      <c r="S144" t="str">
        <f>VLOOKUP(G144,'Seg 3 descriptions'!A:B,2)</f>
        <v>Vehicle Fuel</v>
      </c>
    </row>
    <row r="145" spans="1:19" x14ac:dyDescent="0.25">
      <c r="A145" s="1" t="s">
        <v>457</v>
      </c>
      <c r="B145" s="1" t="s">
        <v>49</v>
      </c>
      <c r="C145" s="1" t="s">
        <v>1473</v>
      </c>
      <c r="D145" s="1" t="s">
        <v>1898</v>
      </c>
      <c r="E145" s="1" t="s">
        <v>20</v>
      </c>
      <c r="F145" s="1" t="s">
        <v>962</v>
      </c>
      <c r="G145" s="1" t="s">
        <v>1055</v>
      </c>
      <c r="H145" s="1" t="s">
        <v>900</v>
      </c>
      <c r="I145" s="1" t="s">
        <v>24</v>
      </c>
      <c r="J145" s="3">
        <v>208.45</v>
      </c>
      <c r="K145" s="1" t="s">
        <v>1545</v>
      </c>
      <c r="L145" s="1" t="s">
        <v>24</v>
      </c>
      <c r="M145" s="1" t="s">
        <v>1546</v>
      </c>
      <c r="N145" s="1" t="s">
        <v>463</v>
      </c>
      <c r="O145" s="2">
        <v>44408</v>
      </c>
      <c r="P145" s="2">
        <v>44412</v>
      </c>
      <c r="Q145" s="1" t="s">
        <v>29</v>
      </c>
      <c r="R145" t="str">
        <f>VLOOKUP(F145,'Seg 2 descriptions'!A:B,2)</f>
        <v>Gas Operations Supervisor CF and WF</v>
      </c>
      <c r="S145" t="str">
        <f>VLOOKUP(G145,'Seg 3 descriptions'!A:B,2)</f>
        <v>Vehicle Depreciation</v>
      </c>
    </row>
    <row r="146" spans="1:19" x14ac:dyDescent="0.25">
      <c r="A146" s="1" t="s">
        <v>457</v>
      </c>
      <c r="B146" s="1" t="s">
        <v>49</v>
      </c>
      <c r="C146" s="1" t="s">
        <v>1473</v>
      </c>
      <c r="D146" s="1" t="s">
        <v>1899</v>
      </c>
      <c r="E146" s="1" t="s">
        <v>20</v>
      </c>
      <c r="F146" s="1" t="s">
        <v>962</v>
      </c>
      <c r="G146" s="1" t="s">
        <v>1049</v>
      </c>
      <c r="H146" s="1" t="s">
        <v>900</v>
      </c>
      <c r="I146" s="1" t="s">
        <v>24</v>
      </c>
      <c r="J146" s="3">
        <v>18.98</v>
      </c>
      <c r="K146" s="1" t="s">
        <v>1545</v>
      </c>
      <c r="L146" s="1" t="s">
        <v>24</v>
      </c>
      <c r="M146" s="1" t="s">
        <v>1546</v>
      </c>
      <c r="N146" s="1" t="s">
        <v>463</v>
      </c>
      <c r="O146" s="2">
        <v>44408</v>
      </c>
      <c r="P146" s="2">
        <v>44412</v>
      </c>
      <c r="Q146" s="1" t="s">
        <v>29</v>
      </c>
      <c r="R146" t="str">
        <f>VLOOKUP(F146,'Seg 2 descriptions'!A:B,2)</f>
        <v>Gas Operations Supervisor CF and WF</v>
      </c>
      <c r="S146" t="str">
        <f>VLOOKUP(G146,'Seg 3 descriptions'!A:B,2)</f>
        <v>Vehicle Insurance</v>
      </c>
    </row>
    <row r="147" spans="1:19" x14ac:dyDescent="0.25">
      <c r="A147" s="1" t="s">
        <v>457</v>
      </c>
      <c r="B147" s="1" t="s">
        <v>49</v>
      </c>
      <c r="C147" s="1" t="s">
        <v>1473</v>
      </c>
      <c r="D147" s="1" t="s">
        <v>1900</v>
      </c>
      <c r="E147" s="1" t="s">
        <v>20</v>
      </c>
      <c r="F147" s="1" t="s">
        <v>962</v>
      </c>
      <c r="G147" s="1" t="s">
        <v>870</v>
      </c>
      <c r="H147" s="1" t="s">
        <v>900</v>
      </c>
      <c r="I147" s="1" t="s">
        <v>24</v>
      </c>
      <c r="J147" s="3">
        <v>89.58</v>
      </c>
      <c r="K147" s="1" t="s">
        <v>1545</v>
      </c>
      <c r="L147" s="1" t="s">
        <v>24</v>
      </c>
      <c r="M147" s="1" t="s">
        <v>1546</v>
      </c>
      <c r="N147" s="1" t="s">
        <v>463</v>
      </c>
      <c r="O147" s="2">
        <v>44408</v>
      </c>
      <c r="P147" s="2">
        <v>44412</v>
      </c>
      <c r="Q147" s="1" t="s">
        <v>29</v>
      </c>
      <c r="R147" t="str">
        <f>VLOOKUP(F147,'Seg 2 descriptions'!A:B,2)</f>
        <v>Gas Operations Supervisor CF and WF</v>
      </c>
      <c r="S147" t="str">
        <f>VLOOKUP(G147,'Seg 3 descriptions'!A:B,2)</f>
        <v>Other Vehicle Expenses</v>
      </c>
    </row>
    <row r="148" spans="1:19" x14ac:dyDescent="0.25">
      <c r="A148" s="1" t="s">
        <v>457</v>
      </c>
      <c r="B148" s="1" t="s">
        <v>49</v>
      </c>
      <c r="C148" s="1" t="s">
        <v>1473</v>
      </c>
      <c r="D148" s="1" t="s">
        <v>1721</v>
      </c>
      <c r="E148" s="1" t="s">
        <v>20</v>
      </c>
      <c r="F148" s="1" t="s">
        <v>962</v>
      </c>
      <c r="G148" s="1" t="s">
        <v>460</v>
      </c>
      <c r="H148" s="1" t="s">
        <v>900</v>
      </c>
      <c r="I148" s="1" t="s">
        <v>24</v>
      </c>
      <c r="J148" s="3">
        <v>2274.13</v>
      </c>
      <c r="K148" s="1" t="s">
        <v>1545</v>
      </c>
      <c r="L148" s="1" t="s">
        <v>24</v>
      </c>
      <c r="M148" s="1" t="s">
        <v>1546</v>
      </c>
      <c r="N148" s="1" t="s">
        <v>463</v>
      </c>
      <c r="O148" s="2">
        <v>44408</v>
      </c>
      <c r="P148" s="2">
        <v>44412</v>
      </c>
      <c r="Q148" s="1" t="s">
        <v>29</v>
      </c>
      <c r="R148" t="str">
        <f>VLOOKUP(F148,'Seg 2 descriptions'!A:B,2)</f>
        <v>Gas Operations Supervisor CF and WF</v>
      </c>
      <c r="S148" t="str">
        <f>VLOOKUP(G148,'Seg 3 descriptions'!A:B,2)</f>
        <v>Salaries</v>
      </c>
    </row>
    <row r="149" spans="1:19" x14ac:dyDescent="0.25">
      <c r="A149" s="1" t="s">
        <v>457</v>
      </c>
      <c r="B149" s="1" t="s">
        <v>49</v>
      </c>
      <c r="C149" s="1" t="s">
        <v>1473</v>
      </c>
      <c r="D149" s="1" t="s">
        <v>1902</v>
      </c>
      <c r="E149" s="1" t="s">
        <v>20</v>
      </c>
      <c r="F149" s="1" t="s">
        <v>962</v>
      </c>
      <c r="G149" s="1" t="s">
        <v>867</v>
      </c>
      <c r="H149" s="1" t="s">
        <v>900</v>
      </c>
      <c r="I149" s="1" t="s">
        <v>24</v>
      </c>
      <c r="J149" s="3">
        <v>287.62</v>
      </c>
      <c r="K149" s="1" t="s">
        <v>1545</v>
      </c>
      <c r="L149" s="1" t="s">
        <v>24</v>
      </c>
      <c r="M149" s="1" t="s">
        <v>1546</v>
      </c>
      <c r="N149" s="1" t="s">
        <v>463</v>
      </c>
      <c r="O149" s="2">
        <v>44408</v>
      </c>
      <c r="P149" s="2">
        <v>44412</v>
      </c>
      <c r="Q149" s="1" t="s">
        <v>29</v>
      </c>
      <c r="R149" t="str">
        <f>VLOOKUP(F149,'Seg 2 descriptions'!A:B,2)</f>
        <v>Gas Operations Supervisor CF and WF</v>
      </c>
      <c r="S149" t="str">
        <f>VLOOKUP(G149,'Seg 3 descriptions'!A:B,2)</f>
        <v>Meals</v>
      </c>
    </row>
    <row r="150" spans="1:19" x14ac:dyDescent="0.25">
      <c r="A150" s="1" t="s">
        <v>457</v>
      </c>
      <c r="B150" s="1" t="s">
        <v>49</v>
      </c>
      <c r="C150" s="1" t="s">
        <v>1474</v>
      </c>
      <c r="D150" s="1" t="s">
        <v>1895</v>
      </c>
      <c r="E150" s="1" t="s">
        <v>20</v>
      </c>
      <c r="F150" s="1" t="s">
        <v>962</v>
      </c>
      <c r="G150" s="1" t="s">
        <v>868</v>
      </c>
      <c r="H150" s="1" t="s">
        <v>900</v>
      </c>
      <c r="I150" s="1" t="s">
        <v>24</v>
      </c>
      <c r="J150" s="3">
        <v>30.41</v>
      </c>
      <c r="K150" s="1" t="s">
        <v>1545</v>
      </c>
      <c r="L150" s="1" t="s">
        <v>24</v>
      </c>
      <c r="M150" s="1" t="s">
        <v>1546</v>
      </c>
      <c r="N150" s="1" t="s">
        <v>463</v>
      </c>
      <c r="O150" s="2">
        <v>44316</v>
      </c>
      <c r="P150" s="2">
        <v>44321</v>
      </c>
      <c r="Q150" s="1" t="s">
        <v>29</v>
      </c>
      <c r="R150" t="str">
        <f>VLOOKUP(F150,'Seg 2 descriptions'!A:B,2)</f>
        <v>Gas Operations Supervisor CF and WF</v>
      </c>
      <c r="S150" t="str">
        <f>VLOOKUP(G150,'Seg 3 descriptions'!A:B,2)</f>
        <v>Cell Phones</v>
      </c>
    </row>
    <row r="151" spans="1:19" x14ac:dyDescent="0.25">
      <c r="A151" s="1" t="s">
        <v>457</v>
      </c>
      <c r="B151" s="1" t="s">
        <v>49</v>
      </c>
      <c r="C151" s="1" t="s">
        <v>1474</v>
      </c>
      <c r="D151" s="1" t="s">
        <v>1896</v>
      </c>
      <c r="E151" s="1" t="s">
        <v>20</v>
      </c>
      <c r="F151" s="1" t="s">
        <v>962</v>
      </c>
      <c r="G151" s="1" t="s">
        <v>283</v>
      </c>
      <c r="H151" s="1" t="s">
        <v>900</v>
      </c>
      <c r="I151" s="1" t="s">
        <v>24</v>
      </c>
      <c r="J151" s="3">
        <v>90.18</v>
      </c>
      <c r="K151" s="1" t="s">
        <v>1545</v>
      </c>
      <c r="L151" s="1" t="s">
        <v>24</v>
      </c>
      <c r="M151" s="1" t="s">
        <v>1546</v>
      </c>
      <c r="N151" s="1" t="s">
        <v>463</v>
      </c>
      <c r="O151" s="2">
        <v>44316</v>
      </c>
      <c r="P151" s="2">
        <v>44321</v>
      </c>
      <c r="Q151" s="1" t="s">
        <v>29</v>
      </c>
      <c r="R151" t="str">
        <f>VLOOKUP(F151,'Seg 2 descriptions'!A:B,2)</f>
        <v>Gas Operations Supervisor CF and WF</v>
      </c>
      <c r="S151" t="str">
        <f>VLOOKUP(G151,'Seg 3 descriptions'!A:B,2)</f>
        <v>Supplies &amp; Misc Dept Expenses</v>
      </c>
    </row>
    <row r="152" spans="1:19" x14ac:dyDescent="0.25">
      <c r="A152" s="1" t="s">
        <v>457</v>
      </c>
      <c r="B152" s="1" t="s">
        <v>49</v>
      </c>
      <c r="C152" s="1" t="s">
        <v>1474</v>
      </c>
      <c r="D152" s="1" t="s">
        <v>1897</v>
      </c>
      <c r="E152" s="1" t="s">
        <v>20</v>
      </c>
      <c r="F152" s="1" t="s">
        <v>962</v>
      </c>
      <c r="G152" s="1" t="s">
        <v>869</v>
      </c>
      <c r="H152" s="1" t="s">
        <v>900</v>
      </c>
      <c r="I152" s="1" t="s">
        <v>24</v>
      </c>
      <c r="J152" s="3">
        <v>78.62</v>
      </c>
      <c r="K152" s="1" t="s">
        <v>1545</v>
      </c>
      <c r="L152" s="1" t="s">
        <v>24</v>
      </c>
      <c r="M152" s="1" t="s">
        <v>1546</v>
      </c>
      <c r="N152" s="1" t="s">
        <v>463</v>
      </c>
      <c r="O152" s="2">
        <v>44316</v>
      </c>
      <c r="P152" s="2">
        <v>44321</v>
      </c>
      <c r="Q152" s="1" t="s">
        <v>29</v>
      </c>
      <c r="R152" t="str">
        <f>VLOOKUP(F152,'Seg 2 descriptions'!A:B,2)</f>
        <v>Gas Operations Supervisor CF and WF</v>
      </c>
      <c r="S152" t="str">
        <f>VLOOKUP(G152,'Seg 3 descriptions'!A:B,2)</f>
        <v>Vehicle Fuel</v>
      </c>
    </row>
    <row r="153" spans="1:19" x14ac:dyDescent="0.25">
      <c r="A153" s="1" t="s">
        <v>457</v>
      </c>
      <c r="B153" s="1" t="s">
        <v>49</v>
      </c>
      <c r="C153" s="1" t="s">
        <v>1474</v>
      </c>
      <c r="D153" s="1" t="s">
        <v>1898</v>
      </c>
      <c r="E153" s="1" t="s">
        <v>20</v>
      </c>
      <c r="F153" s="1" t="s">
        <v>962</v>
      </c>
      <c r="G153" s="1" t="s">
        <v>1055</v>
      </c>
      <c r="H153" s="1" t="s">
        <v>900</v>
      </c>
      <c r="I153" s="1" t="s">
        <v>24</v>
      </c>
      <c r="J153" s="3">
        <v>228.07</v>
      </c>
      <c r="K153" s="1" t="s">
        <v>1545</v>
      </c>
      <c r="L153" s="1" t="s">
        <v>24</v>
      </c>
      <c r="M153" s="1" t="s">
        <v>1546</v>
      </c>
      <c r="N153" s="1" t="s">
        <v>463</v>
      </c>
      <c r="O153" s="2">
        <v>44316</v>
      </c>
      <c r="P153" s="2">
        <v>44321</v>
      </c>
      <c r="Q153" s="1" t="s">
        <v>29</v>
      </c>
      <c r="R153" t="str">
        <f>VLOOKUP(F153,'Seg 2 descriptions'!A:B,2)</f>
        <v>Gas Operations Supervisor CF and WF</v>
      </c>
      <c r="S153" t="str">
        <f>VLOOKUP(G153,'Seg 3 descriptions'!A:B,2)</f>
        <v>Vehicle Depreciation</v>
      </c>
    </row>
    <row r="154" spans="1:19" x14ac:dyDescent="0.25">
      <c r="A154" s="1" t="s">
        <v>457</v>
      </c>
      <c r="B154" s="1" t="s">
        <v>49</v>
      </c>
      <c r="C154" s="1" t="s">
        <v>1474</v>
      </c>
      <c r="D154" s="1" t="s">
        <v>1899</v>
      </c>
      <c r="E154" s="1" t="s">
        <v>20</v>
      </c>
      <c r="F154" s="1" t="s">
        <v>962</v>
      </c>
      <c r="G154" s="1" t="s">
        <v>1049</v>
      </c>
      <c r="H154" s="1" t="s">
        <v>900</v>
      </c>
      <c r="I154" s="1" t="s">
        <v>24</v>
      </c>
      <c r="J154" s="3">
        <v>18.98</v>
      </c>
      <c r="K154" s="1" t="s">
        <v>1545</v>
      </c>
      <c r="L154" s="1" t="s">
        <v>24</v>
      </c>
      <c r="M154" s="1" t="s">
        <v>1546</v>
      </c>
      <c r="N154" s="1" t="s">
        <v>463</v>
      </c>
      <c r="O154" s="2">
        <v>44316</v>
      </c>
      <c r="P154" s="2">
        <v>44321</v>
      </c>
      <c r="Q154" s="1" t="s">
        <v>29</v>
      </c>
      <c r="R154" t="str">
        <f>VLOOKUP(F154,'Seg 2 descriptions'!A:B,2)</f>
        <v>Gas Operations Supervisor CF and WF</v>
      </c>
      <c r="S154" t="str">
        <f>VLOOKUP(G154,'Seg 3 descriptions'!A:B,2)</f>
        <v>Vehicle Insurance</v>
      </c>
    </row>
    <row r="155" spans="1:19" x14ac:dyDescent="0.25">
      <c r="A155" s="1" t="s">
        <v>457</v>
      </c>
      <c r="B155" s="1" t="s">
        <v>49</v>
      </c>
      <c r="C155" s="1" t="s">
        <v>1474</v>
      </c>
      <c r="D155" s="1" t="s">
        <v>1900</v>
      </c>
      <c r="E155" s="1" t="s">
        <v>20</v>
      </c>
      <c r="F155" s="1" t="s">
        <v>962</v>
      </c>
      <c r="G155" s="1" t="s">
        <v>870</v>
      </c>
      <c r="H155" s="1" t="s">
        <v>900</v>
      </c>
      <c r="I155" s="1" t="s">
        <v>24</v>
      </c>
      <c r="J155" s="3">
        <v>105.97</v>
      </c>
      <c r="K155" s="1" t="s">
        <v>1545</v>
      </c>
      <c r="L155" s="1" t="s">
        <v>24</v>
      </c>
      <c r="M155" s="1" t="s">
        <v>1546</v>
      </c>
      <c r="N155" s="1" t="s">
        <v>463</v>
      </c>
      <c r="O155" s="2">
        <v>44316</v>
      </c>
      <c r="P155" s="2">
        <v>44321</v>
      </c>
      <c r="Q155" s="1" t="s">
        <v>29</v>
      </c>
      <c r="R155" t="str">
        <f>VLOOKUP(F155,'Seg 2 descriptions'!A:B,2)</f>
        <v>Gas Operations Supervisor CF and WF</v>
      </c>
      <c r="S155" t="str">
        <f>VLOOKUP(G155,'Seg 3 descriptions'!A:B,2)</f>
        <v>Other Vehicle Expenses</v>
      </c>
    </row>
    <row r="156" spans="1:19" x14ac:dyDescent="0.25">
      <c r="A156" s="1" t="s">
        <v>457</v>
      </c>
      <c r="B156" s="1" t="s">
        <v>49</v>
      </c>
      <c r="C156" s="1" t="s">
        <v>1474</v>
      </c>
      <c r="D156" s="1" t="s">
        <v>1721</v>
      </c>
      <c r="E156" s="1" t="s">
        <v>20</v>
      </c>
      <c r="F156" s="1" t="s">
        <v>962</v>
      </c>
      <c r="G156" s="1" t="s">
        <v>460</v>
      </c>
      <c r="H156" s="1" t="s">
        <v>900</v>
      </c>
      <c r="I156" s="1" t="s">
        <v>24</v>
      </c>
      <c r="J156" s="3">
        <v>2274.13</v>
      </c>
      <c r="K156" s="1" t="s">
        <v>1545</v>
      </c>
      <c r="L156" s="1" t="s">
        <v>24</v>
      </c>
      <c r="M156" s="1" t="s">
        <v>1546</v>
      </c>
      <c r="N156" s="1" t="s">
        <v>463</v>
      </c>
      <c r="O156" s="2">
        <v>44316</v>
      </c>
      <c r="P156" s="2">
        <v>44321</v>
      </c>
      <c r="Q156" s="1" t="s">
        <v>29</v>
      </c>
      <c r="R156" t="str">
        <f>VLOOKUP(F156,'Seg 2 descriptions'!A:B,2)</f>
        <v>Gas Operations Supervisor CF and WF</v>
      </c>
      <c r="S156" t="str">
        <f>VLOOKUP(G156,'Seg 3 descriptions'!A:B,2)</f>
        <v>Salaries</v>
      </c>
    </row>
    <row r="157" spans="1:19" x14ac:dyDescent="0.25">
      <c r="A157" s="1" t="s">
        <v>457</v>
      </c>
      <c r="B157" s="1" t="s">
        <v>49</v>
      </c>
      <c r="C157" s="1" t="s">
        <v>1475</v>
      </c>
      <c r="D157" s="1" t="s">
        <v>1721</v>
      </c>
      <c r="E157" s="1" t="s">
        <v>20</v>
      </c>
      <c r="F157" s="1" t="s">
        <v>962</v>
      </c>
      <c r="G157" s="1" t="s">
        <v>460</v>
      </c>
      <c r="H157" s="1" t="s">
        <v>900</v>
      </c>
      <c r="I157" s="1" t="s">
        <v>24</v>
      </c>
      <c r="J157" s="3">
        <v>2240.52</v>
      </c>
      <c r="K157" s="1" t="s">
        <v>1545</v>
      </c>
      <c r="L157" s="1" t="s">
        <v>24</v>
      </c>
      <c r="M157" s="1" t="s">
        <v>1546</v>
      </c>
      <c r="N157" s="1" t="s">
        <v>463</v>
      </c>
      <c r="O157" s="2">
        <v>44286</v>
      </c>
      <c r="P157" s="2">
        <v>44292</v>
      </c>
      <c r="Q157" s="1" t="s">
        <v>29</v>
      </c>
      <c r="R157" t="str">
        <f>VLOOKUP(F157,'Seg 2 descriptions'!A:B,2)</f>
        <v>Gas Operations Supervisor CF and WF</v>
      </c>
      <c r="S157" t="str">
        <f>VLOOKUP(G157,'Seg 3 descriptions'!A:B,2)</f>
        <v>Salaries</v>
      </c>
    </row>
    <row r="158" spans="1:19" x14ac:dyDescent="0.25">
      <c r="A158" s="1" t="s">
        <v>457</v>
      </c>
      <c r="B158" s="1" t="s">
        <v>49</v>
      </c>
      <c r="C158" s="1" t="s">
        <v>1475</v>
      </c>
      <c r="D158" s="1" t="s">
        <v>1902</v>
      </c>
      <c r="E158" s="1" t="s">
        <v>20</v>
      </c>
      <c r="F158" s="1" t="s">
        <v>962</v>
      </c>
      <c r="G158" s="1" t="s">
        <v>867</v>
      </c>
      <c r="H158" s="1" t="s">
        <v>900</v>
      </c>
      <c r="I158" s="1" t="s">
        <v>24</v>
      </c>
      <c r="J158" s="3">
        <v>29.53</v>
      </c>
      <c r="K158" s="1" t="s">
        <v>1545</v>
      </c>
      <c r="L158" s="1" t="s">
        <v>24</v>
      </c>
      <c r="M158" s="1" t="s">
        <v>1546</v>
      </c>
      <c r="N158" s="1" t="s">
        <v>463</v>
      </c>
      <c r="O158" s="2">
        <v>44286</v>
      </c>
      <c r="P158" s="2">
        <v>44292</v>
      </c>
      <c r="Q158" s="1" t="s">
        <v>29</v>
      </c>
      <c r="R158" t="str">
        <f>VLOOKUP(F158,'Seg 2 descriptions'!A:B,2)</f>
        <v>Gas Operations Supervisor CF and WF</v>
      </c>
      <c r="S158" t="str">
        <f>VLOOKUP(G158,'Seg 3 descriptions'!A:B,2)</f>
        <v>Meals</v>
      </c>
    </row>
    <row r="159" spans="1:19" x14ac:dyDescent="0.25">
      <c r="A159" s="1" t="s">
        <v>457</v>
      </c>
      <c r="B159" s="1" t="s">
        <v>49</v>
      </c>
      <c r="C159" s="1" t="s">
        <v>1475</v>
      </c>
      <c r="D159" s="1" t="s">
        <v>1895</v>
      </c>
      <c r="E159" s="1" t="s">
        <v>20</v>
      </c>
      <c r="F159" s="1" t="s">
        <v>962</v>
      </c>
      <c r="G159" s="1" t="s">
        <v>868</v>
      </c>
      <c r="H159" s="1" t="s">
        <v>900</v>
      </c>
      <c r="I159" s="1" t="s">
        <v>24</v>
      </c>
      <c r="J159" s="3">
        <v>18.28</v>
      </c>
      <c r="K159" s="1" t="s">
        <v>1545</v>
      </c>
      <c r="L159" s="1" t="s">
        <v>24</v>
      </c>
      <c r="M159" s="1" t="s">
        <v>1546</v>
      </c>
      <c r="N159" s="1" t="s">
        <v>463</v>
      </c>
      <c r="O159" s="2">
        <v>44286</v>
      </c>
      <c r="P159" s="2">
        <v>44292</v>
      </c>
      <c r="Q159" s="1" t="s">
        <v>29</v>
      </c>
      <c r="R159" t="str">
        <f>VLOOKUP(F159,'Seg 2 descriptions'!A:B,2)</f>
        <v>Gas Operations Supervisor CF and WF</v>
      </c>
      <c r="S159" t="str">
        <f>VLOOKUP(G159,'Seg 3 descriptions'!A:B,2)</f>
        <v>Cell Phones</v>
      </c>
    </row>
    <row r="160" spans="1:19" x14ac:dyDescent="0.25">
      <c r="A160" s="1" t="s">
        <v>457</v>
      </c>
      <c r="B160" s="1" t="s">
        <v>49</v>
      </c>
      <c r="C160" s="1" t="s">
        <v>1476</v>
      </c>
      <c r="D160" s="1" t="s">
        <v>1900</v>
      </c>
      <c r="E160" s="1" t="s">
        <v>20</v>
      </c>
      <c r="F160" s="1" t="s">
        <v>962</v>
      </c>
      <c r="G160" s="1" t="s">
        <v>870</v>
      </c>
      <c r="H160" s="1" t="s">
        <v>900</v>
      </c>
      <c r="I160" s="1" t="s">
        <v>24</v>
      </c>
      <c r="J160" s="3">
        <v>40.76</v>
      </c>
      <c r="K160" s="1" t="s">
        <v>1545</v>
      </c>
      <c r="L160" s="1" t="s">
        <v>24</v>
      </c>
      <c r="M160" s="1" t="s">
        <v>1546</v>
      </c>
      <c r="N160" s="1" t="s">
        <v>463</v>
      </c>
      <c r="O160" s="2">
        <v>44255</v>
      </c>
      <c r="P160" s="2">
        <v>44258</v>
      </c>
      <c r="Q160" s="1" t="s">
        <v>29</v>
      </c>
      <c r="R160" t="str">
        <f>VLOOKUP(F160,'Seg 2 descriptions'!A:B,2)</f>
        <v>Gas Operations Supervisor CF and WF</v>
      </c>
      <c r="S160" t="str">
        <f>VLOOKUP(G160,'Seg 3 descriptions'!A:B,2)</f>
        <v>Other Vehicle Expenses</v>
      </c>
    </row>
    <row r="161" spans="1:19" x14ac:dyDescent="0.25">
      <c r="A161" s="1" t="s">
        <v>457</v>
      </c>
      <c r="B161" s="1" t="s">
        <v>49</v>
      </c>
      <c r="C161" s="1" t="s">
        <v>1475</v>
      </c>
      <c r="D161" s="1" t="s">
        <v>1896</v>
      </c>
      <c r="E161" s="1" t="s">
        <v>20</v>
      </c>
      <c r="F161" s="1" t="s">
        <v>962</v>
      </c>
      <c r="G161" s="1" t="s">
        <v>283</v>
      </c>
      <c r="H161" s="1" t="s">
        <v>900</v>
      </c>
      <c r="I161" s="1" t="s">
        <v>24</v>
      </c>
      <c r="J161" s="3">
        <v>32.840000000000003</v>
      </c>
      <c r="K161" s="1" t="s">
        <v>1545</v>
      </c>
      <c r="L161" s="1" t="s">
        <v>24</v>
      </c>
      <c r="M161" s="1" t="s">
        <v>1546</v>
      </c>
      <c r="N161" s="1" t="s">
        <v>463</v>
      </c>
      <c r="O161" s="2">
        <v>44286</v>
      </c>
      <c r="P161" s="2">
        <v>44292</v>
      </c>
      <c r="Q161" s="1" t="s">
        <v>29</v>
      </c>
      <c r="R161" t="str">
        <f>VLOOKUP(F161,'Seg 2 descriptions'!A:B,2)</f>
        <v>Gas Operations Supervisor CF and WF</v>
      </c>
      <c r="S161" t="str">
        <f>VLOOKUP(G161,'Seg 3 descriptions'!A:B,2)</f>
        <v>Supplies &amp; Misc Dept Expenses</v>
      </c>
    </row>
    <row r="162" spans="1:19" x14ac:dyDescent="0.25">
      <c r="A162" s="1" t="s">
        <v>457</v>
      </c>
      <c r="B162" s="1" t="s">
        <v>49</v>
      </c>
      <c r="C162" s="1" t="s">
        <v>1475</v>
      </c>
      <c r="D162" s="1" t="s">
        <v>1897</v>
      </c>
      <c r="E162" s="1" t="s">
        <v>20</v>
      </c>
      <c r="F162" s="1" t="s">
        <v>962</v>
      </c>
      <c r="G162" s="1" t="s">
        <v>869</v>
      </c>
      <c r="H162" s="1" t="s">
        <v>900</v>
      </c>
      <c r="I162" s="1" t="s">
        <v>24</v>
      </c>
      <c r="J162" s="3">
        <v>67.650000000000006</v>
      </c>
      <c r="K162" s="1" t="s">
        <v>1545</v>
      </c>
      <c r="L162" s="1" t="s">
        <v>24</v>
      </c>
      <c r="M162" s="1" t="s">
        <v>1546</v>
      </c>
      <c r="N162" s="1" t="s">
        <v>463</v>
      </c>
      <c r="O162" s="2">
        <v>44286</v>
      </c>
      <c r="P162" s="2">
        <v>44292</v>
      </c>
      <c r="Q162" s="1" t="s">
        <v>29</v>
      </c>
      <c r="R162" t="str">
        <f>VLOOKUP(F162,'Seg 2 descriptions'!A:B,2)</f>
        <v>Gas Operations Supervisor CF and WF</v>
      </c>
      <c r="S162" t="str">
        <f>VLOOKUP(G162,'Seg 3 descriptions'!A:B,2)</f>
        <v>Vehicle Fuel</v>
      </c>
    </row>
    <row r="163" spans="1:19" x14ac:dyDescent="0.25">
      <c r="A163" s="1" t="s">
        <v>457</v>
      </c>
      <c r="B163" s="1" t="s">
        <v>49</v>
      </c>
      <c r="C163" s="1" t="s">
        <v>1475</v>
      </c>
      <c r="D163" s="1" t="s">
        <v>1898</v>
      </c>
      <c r="E163" s="1" t="s">
        <v>20</v>
      </c>
      <c r="F163" s="1" t="s">
        <v>962</v>
      </c>
      <c r="G163" s="1" t="s">
        <v>1055</v>
      </c>
      <c r="H163" s="1" t="s">
        <v>900</v>
      </c>
      <c r="I163" s="1" t="s">
        <v>24</v>
      </c>
      <c r="J163" s="3">
        <v>198.52</v>
      </c>
      <c r="K163" s="1" t="s">
        <v>1545</v>
      </c>
      <c r="L163" s="1" t="s">
        <v>24</v>
      </c>
      <c r="M163" s="1" t="s">
        <v>1546</v>
      </c>
      <c r="N163" s="1" t="s">
        <v>463</v>
      </c>
      <c r="O163" s="2">
        <v>44286</v>
      </c>
      <c r="P163" s="2">
        <v>44292</v>
      </c>
      <c r="Q163" s="1" t="s">
        <v>29</v>
      </c>
      <c r="R163" t="str">
        <f>VLOOKUP(F163,'Seg 2 descriptions'!A:B,2)</f>
        <v>Gas Operations Supervisor CF and WF</v>
      </c>
      <c r="S163" t="str">
        <f>VLOOKUP(G163,'Seg 3 descriptions'!A:B,2)</f>
        <v>Vehicle Depreciation</v>
      </c>
    </row>
    <row r="164" spans="1:19" x14ac:dyDescent="0.25">
      <c r="A164" s="1" t="s">
        <v>457</v>
      </c>
      <c r="B164" s="1" t="s">
        <v>49</v>
      </c>
      <c r="C164" s="1" t="s">
        <v>1475</v>
      </c>
      <c r="D164" s="1" t="s">
        <v>1899</v>
      </c>
      <c r="E164" s="1" t="s">
        <v>20</v>
      </c>
      <c r="F164" s="1" t="s">
        <v>962</v>
      </c>
      <c r="G164" s="1" t="s">
        <v>1049</v>
      </c>
      <c r="H164" s="1" t="s">
        <v>900</v>
      </c>
      <c r="I164" s="1" t="s">
        <v>24</v>
      </c>
      <c r="J164" s="3">
        <v>37.950000000000003</v>
      </c>
      <c r="K164" s="1" t="s">
        <v>1545</v>
      </c>
      <c r="L164" s="1" t="s">
        <v>24</v>
      </c>
      <c r="M164" s="1" t="s">
        <v>1546</v>
      </c>
      <c r="N164" s="1" t="s">
        <v>463</v>
      </c>
      <c r="O164" s="2">
        <v>44286</v>
      </c>
      <c r="P164" s="2">
        <v>44292</v>
      </c>
      <c r="Q164" s="1" t="s">
        <v>29</v>
      </c>
      <c r="R164" t="str">
        <f>VLOOKUP(F164,'Seg 2 descriptions'!A:B,2)</f>
        <v>Gas Operations Supervisor CF and WF</v>
      </c>
      <c r="S164" t="str">
        <f>VLOOKUP(G164,'Seg 3 descriptions'!A:B,2)</f>
        <v>Vehicle Insurance</v>
      </c>
    </row>
    <row r="165" spans="1:19" x14ac:dyDescent="0.25">
      <c r="A165" s="1" t="s">
        <v>457</v>
      </c>
      <c r="B165" s="1" t="s">
        <v>49</v>
      </c>
      <c r="C165" s="1" t="s">
        <v>1475</v>
      </c>
      <c r="D165" s="1" t="s">
        <v>1900</v>
      </c>
      <c r="E165" s="1" t="s">
        <v>20</v>
      </c>
      <c r="F165" s="1" t="s">
        <v>962</v>
      </c>
      <c r="G165" s="1" t="s">
        <v>870</v>
      </c>
      <c r="H165" s="1" t="s">
        <v>900</v>
      </c>
      <c r="I165" s="1" t="s">
        <v>24</v>
      </c>
      <c r="J165" s="3">
        <v>83.81</v>
      </c>
      <c r="K165" s="1" t="s">
        <v>1545</v>
      </c>
      <c r="L165" s="1" t="s">
        <v>24</v>
      </c>
      <c r="M165" s="1" t="s">
        <v>1546</v>
      </c>
      <c r="N165" s="1" t="s">
        <v>463</v>
      </c>
      <c r="O165" s="2">
        <v>44286</v>
      </c>
      <c r="P165" s="2">
        <v>44292</v>
      </c>
      <c r="Q165" s="1" t="s">
        <v>29</v>
      </c>
      <c r="R165" t="str">
        <f>VLOOKUP(F165,'Seg 2 descriptions'!A:B,2)</f>
        <v>Gas Operations Supervisor CF and WF</v>
      </c>
      <c r="S165" t="str">
        <f>VLOOKUP(G165,'Seg 3 descriptions'!A:B,2)</f>
        <v>Other Vehicle Expenses</v>
      </c>
    </row>
    <row r="166" spans="1:19" x14ac:dyDescent="0.25">
      <c r="A166" s="1" t="s">
        <v>457</v>
      </c>
      <c r="B166" s="1" t="s">
        <v>49</v>
      </c>
      <c r="C166" s="1" t="s">
        <v>1476</v>
      </c>
      <c r="D166" s="1" t="s">
        <v>1721</v>
      </c>
      <c r="E166" s="1" t="s">
        <v>20</v>
      </c>
      <c r="F166" s="1" t="s">
        <v>962</v>
      </c>
      <c r="G166" s="1" t="s">
        <v>460</v>
      </c>
      <c r="H166" s="1" t="s">
        <v>900</v>
      </c>
      <c r="I166" s="1" t="s">
        <v>24</v>
      </c>
      <c r="J166" s="3">
        <v>2240.52</v>
      </c>
      <c r="K166" s="1" t="s">
        <v>1545</v>
      </c>
      <c r="L166" s="1" t="s">
        <v>24</v>
      </c>
      <c r="M166" s="1" t="s">
        <v>1546</v>
      </c>
      <c r="N166" s="1" t="s">
        <v>463</v>
      </c>
      <c r="O166" s="2">
        <v>44255</v>
      </c>
      <c r="P166" s="2">
        <v>44258</v>
      </c>
      <c r="Q166" s="1" t="s">
        <v>29</v>
      </c>
      <c r="R166" t="str">
        <f>VLOOKUP(F166,'Seg 2 descriptions'!A:B,2)</f>
        <v>Gas Operations Supervisor CF and WF</v>
      </c>
      <c r="S166" t="str">
        <f>VLOOKUP(G166,'Seg 3 descriptions'!A:B,2)</f>
        <v>Salaries</v>
      </c>
    </row>
    <row r="167" spans="1:19" x14ac:dyDescent="0.25">
      <c r="A167" s="1" t="s">
        <v>457</v>
      </c>
      <c r="B167" s="1" t="s">
        <v>49</v>
      </c>
      <c r="C167" s="1" t="s">
        <v>1476</v>
      </c>
      <c r="D167" s="1" t="s">
        <v>1895</v>
      </c>
      <c r="E167" s="1" t="s">
        <v>20</v>
      </c>
      <c r="F167" s="1" t="s">
        <v>962</v>
      </c>
      <c r="G167" s="1" t="s">
        <v>868</v>
      </c>
      <c r="H167" s="1" t="s">
        <v>900</v>
      </c>
      <c r="I167" s="1" t="s">
        <v>24</v>
      </c>
      <c r="J167" s="3">
        <v>70.64</v>
      </c>
      <c r="K167" s="1" t="s">
        <v>1545</v>
      </c>
      <c r="L167" s="1" t="s">
        <v>24</v>
      </c>
      <c r="M167" s="1" t="s">
        <v>1546</v>
      </c>
      <c r="N167" s="1" t="s">
        <v>463</v>
      </c>
      <c r="O167" s="2">
        <v>44255</v>
      </c>
      <c r="P167" s="2">
        <v>44258</v>
      </c>
      <c r="Q167" s="1" t="s">
        <v>29</v>
      </c>
      <c r="R167" t="str">
        <f>VLOOKUP(F167,'Seg 2 descriptions'!A:B,2)</f>
        <v>Gas Operations Supervisor CF and WF</v>
      </c>
      <c r="S167" t="str">
        <f>VLOOKUP(G167,'Seg 3 descriptions'!A:B,2)</f>
        <v>Cell Phones</v>
      </c>
    </row>
    <row r="168" spans="1:19" x14ac:dyDescent="0.25">
      <c r="A168" s="1" t="s">
        <v>457</v>
      </c>
      <c r="B168" s="1" t="s">
        <v>49</v>
      </c>
      <c r="C168" s="1" t="s">
        <v>1476</v>
      </c>
      <c r="D168" s="1" t="s">
        <v>1896</v>
      </c>
      <c r="E168" s="1" t="s">
        <v>20</v>
      </c>
      <c r="F168" s="1" t="s">
        <v>962</v>
      </c>
      <c r="G168" s="1" t="s">
        <v>283</v>
      </c>
      <c r="H168" s="1" t="s">
        <v>900</v>
      </c>
      <c r="I168" s="1" t="s">
        <v>24</v>
      </c>
      <c r="J168" s="3">
        <v>-213.35</v>
      </c>
      <c r="K168" s="1" t="s">
        <v>1545</v>
      </c>
      <c r="L168" s="1" t="s">
        <v>24</v>
      </c>
      <c r="M168" s="1" t="s">
        <v>1546</v>
      </c>
      <c r="N168" s="1" t="s">
        <v>463</v>
      </c>
      <c r="O168" s="2">
        <v>44255</v>
      </c>
      <c r="P168" s="2">
        <v>44258</v>
      </c>
      <c r="Q168" s="1" t="s">
        <v>29</v>
      </c>
      <c r="R168" t="str">
        <f>VLOOKUP(F168,'Seg 2 descriptions'!A:B,2)</f>
        <v>Gas Operations Supervisor CF and WF</v>
      </c>
      <c r="S168" t="str">
        <f>VLOOKUP(G168,'Seg 3 descriptions'!A:B,2)</f>
        <v>Supplies &amp; Misc Dept Expenses</v>
      </c>
    </row>
    <row r="169" spans="1:19" x14ac:dyDescent="0.25">
      <c r="A169" s="1" t="s">
        <v>457</v>
      </c>
      <c r="B169" s="1" t="s">
        <v>49</v>
      </c>
      <c r="C169" s="1" t="s">
        <v>1476</v>
      </c>
      <c r="D169" s="1" t="s">
        <v>1897</v>
      </c>
      <c r="E169" s="1" t="s">
        <v>20</v>
      </c>
      <c r="F169" s="1" t="s">
        <v>962</v>
      </c>
      <c r="G169" s="1" t="s">
        <v>869</v>
      </c>
      <c r="H169" s="1" t="s">
        <v>900</v>
      </c>
      <c r="I169" s="1" t="s">
        <v>24</v>
      </c>
      <c r="J169" s="3">
        <v>49.4</v>
      </c>
      <c r="K169" s="1" t="s">
        <v>1545</v>
      </c>
      <c r="L169" s="1" t="s">
        <v>24</v>
      </c>
      <c r="M169" s="1" t="s">
        <v>1546</v>
      </c>
      <c r="N169" s="1" t="s">
        <v>463</v>
      </c>
      <c r="O169" s="2">
        <v>44255</v>
      </c>
      <c r="P169" s="2">
        <v>44258</v>
      </c>
      <c r="Q169" s="1" t="s">
        <v>29</v>
      </c>
      <c r="R169" t="str">
        <f>VLOOKUP(F169,'Seg 2 descriptions'!A:B,2)</f>
        <v>Gas Operations Supervisor CF and WF</v>
      </c>
      <c r="S169" t="str">
        <f>VLOOKUP(G169,'Seg 3 descriptions'!A:B,2)</f>
        <v>Vehicle Fuel</v>
      </c>
    </row>
    <row r="170" spans="1:19" x14ac:dyDescent="0.25">
      <c r="A170" s="1" t="s">
        <v>457</v>
      </c>
      <c r="B170" s="1" t="s">
        <v>49</v>
      </c>
      <c r="C170" s="1" t="s">
        <v>1476</v>
      </c>
      <c r="D170" s="1" t="s">
        <v>1898</v>
      </c>
      <c r="E170" s="1" t="s">
        <v>20</v>
      </c>
      <c r="F170" s="1" t="s">
        <v>962</v>
      </c>
      <c r="G170" s="1" t="s">
        <v>1055</v>
      </c>
      <c r="H170" s="1" t="s">
        <v>900</v>
      </c>
      <c r="I170" s="1" t="s">
        <v>24</v>
      </c>
      <c r="J170" s="3">
        <v>205.7</v>
      </c>
      <c r="K170" s="1" t="s">
        <v>1545</v>
      </c>
      <c r="L170" s="1" t="s">
        <v>24</v>
      </c>
      <c r="M170" s="1" t="s">
        <v>1546</v>
      </c>
      <c r="N170" s="1" t="s">
        <v>463</v>
      </c>
      <c r="O170" s="2">
        <v>44255</v>
      </c>
      <c r="P170" s="2">
        <v>44258</v>
      </c>
      <c r="Q170" s="1" t="s">
        <v>29</v>
      </c>
      <c r="R170" t="str">
        <f>VLOOKUP(F170,'Seg 2 descriptions'!A:B,2)</f>
        <v>Gas Operations Supervisor CF and WF</v>
      </c>
      <c r="S170" t="str">
        <f>VLOOKUP(G170,'Seg 3 descriptions'!A:B,2)</f>
        <v>Vehicle Depreciation</v>
      </c>
    </row>
    <row r="171" spans="1:19" x14ac:dyDescent="0.25">
      <c r="A171" s="1" t="s">
        <v>457</v>
      </c>
      <c r="B171" s="1" t="s">
        <v>49</v>
      </c>
      <c r="C171" s="1" t="s">
        <v>1476</v>
      </c>
      <c r="D171" s="1" t="s">
        <v>1899</v>
      </c>
      <c r="E171" s="1" t="s">
        <v>20</v>
      </c>
      <c r="F171" s="1" t="s">
        <v>962</v>
      </c>
      <c r="G171" s="1" t="s">
        <v>1049</v>
      </c>
      <c r="H171" s="1" t="s">
        <v>900</v>
      </c>
      <c r="I171" s="1" t="s">
        <v>24</v>
      </c>
      <c r="J171" s="3">
        <v>37.950000000000003</v>
      </c>
      <c r="K171" s="1" t="s">
        <v>1545</v>
      </c>
      <c r="L171" s="1" t="s">
        <v>24</v>
      </c>
      <c r="M171" s="1" t="s">
        <v>1546</v>
      </c>
      <c r="N171" s="1" t="s">
        <v>463</v>
      </c>
      <c r="O171" s="2">
        <v>44255</v>
      </c>
      <c r="P171" s="2">
        <v>44258</v>
      </c>
      <c r="Q171" s="1" t="s">
        <v>29</v>
      </c>
      <c r="R171" t="str">
        <f>VLOOKUP(F171,'Seg 2 descriptions'!A:B,2)</f>
        <v>Gas Operations Supervisor CF and WF</v>
      </c>
      <c r="S171" t="str">
        <f>VLOOKUP(G171,'Seg 3 descriptions'!A:B,2)</f>
        <v>Vehicle Insurance</v>
      </c>
    </row>
    <row r="172" spans="1:19" x14ac:dyDescent="0.25">
      <c r="A172" s="1" t="s">
        <v>457</v>
      </c>
      <c r="B172" s="1" t="s">
        <v>49</v>
      </c>
      <c r="C172" s="1" t="s">
        <v>1477</v>
      </c>
      <c r="D172" s="1" t="s">
        <v>1901</v>
      </c>
      <c r="E172" s="1" t="s">
        <v>20</v>
      </c>
      <c r="F172" s="1" t="s">
        <v>962</v>
      </c>
      <c r="G172" s="1" t="s">
        <v>1302</v>
      </c>
      <c r="H172" s="1" t="s">
        <v>900</v>
      </c>
      <c r="I172" s="1" t="s">
        <v>24</v>
      </c>
      <c r="J172" s="3">
        <v>-141.66999999999999</v>
      </c>
      <c r="K172" s="1" t="s">
        <v>1545</v>
      </c>
      <c r="L172" s="1" t="s">
        <v>24</v>
      </c>
      <c r="M172" s="1" t="s">
        <v>1546</v>
      </c>
      <c r="N172" s="1" t="s">
        <v>463</v>
      </c>
      <c r="O172" s="2">
        <v>44227</v>
      </c>
      <c r="P172" s="2">
        <v>44237</v>
      </c>
      <c r="Q172" s="1" t="s">
        <v>29</v>
      </c>
      <c r="R172" t="str">
        <f>VLOOKUP(F172,'Seg 2 descriptions'!A:B,2)</f>
        <v>Gas Operations Supervisor CF and WF</v>
      </c>
      <c r="S172" t="str">
        <f>VLOOKUP(G172,'Seg 3 descriptions'!A:B,2)</f>
        <v>Uniforms</v>
      </c>
    </row>
    <row r="173" spans="1:19" x14ac:dyDescent="0.25">
      <c r="A173" s="1" t="s">
        <v>457</v>
      </c>
      <c r="B173" s="1" t="s">
        <v>49</v>
      </c>
      <c r="C173" s="1" t="s">
        <v>1477</v>
      </c>
      <c r="D173" s="1" t="s">
        <v>1896</v>
      </c>
      <c r="E173" s="1" t="s">
        <v>20</v>
      </c>
      <c r="F173" s="1" t="s">
        <v>962</v>
      </c>
      <c r="G173" s="1" t="s">
        <v>283</v>
      </c>
      <c r="H173" s="1" t="s">
        <v>900</v>
      </c>
      <c r="I173" s="1" t="s">
        <v>24</v>
      </c>
      <c r="J173" s="3">
        <v>-31.72</v>
      </c>
      <c r="K173" s="1" t="s">
        <v>1545</v>
      </c>
      <c r="L173" s="1" t="s">
        <v>24</v>
      </c>
      <c r="M173" s="1" t="s">
        <v>1546</v>
      </c>
      <c r="N173" s="1" t="s">
        <v>463</v>
      </c>
      <c r="O173" s="2">
        <v>44227</v>
      </c>
      <c r="P173" s="2">
        <v>44237</v>
      </c>
      <c r="Q173" s="1" t="s">
        <v>29</v>
      </c>
      <c r="R173" t="str">
        <f>VLOOKUP(F173,'Seg 2 descriptions'!A:B,2)</f>
        <v>Gas Operations Supervisor CF and WF</v>
      </c>
      <c r="S173" t="str">
        <f>VLOOKUP(G173,'Seg 3 descriptions'!A:B,2)</f>
        <v>Supplies &amp; Misc Dept Expenses</v>
      </c>
    </row>
    <row r="174" spans="1:19" x14ac:dyDescent="0.25">
      <c r="A174" s="1" t="s">
        <v>457</v>
      </c>
      <c r="B174" s="1" t="s">
        <v>49</v>
      </c>
      <c r="C174" s="1" t="s">
        <v>1477</v>
      </c>
      <c r="D174" s="1" t="s">
        <v>1897</v>
      </c>
      <c r="E174" s="1" t="s">
        <v>20</v>
      </c>
      <c r="F174" s="1" t="s">
        <v>962</v>
      </c>
      <c r="G174" s="1" t="s">
        <v>869</v>
      </c>
      <c r="H174" s="1" t="s">
        <v>900</v>
      </c>
      <c r="I174" s="1" t="s">
        <v>24</v>
      </c>
      <c r="J174" s="3">
        <v>45.97</v>
      </c>
      <c r="K174" s="1" t="s">
        <v>1545</v>
      </c>
      <c r="L174" s="1" t="s">
        <v>24</v>
      </c>
      <c r="M174" s="1" t="s">
        <v>1546</v>
      </c>
      <c r="N174" s="1" t="s">
        <v>463</v>
      </c>
      <c r="O174" s="2">
        <v>44227</v>
      </c>
      <c r="P174" s="2">
        <v>44237</v>
      </c>
      <c r="Q174" s="1" t="s">
        <v>29</v>
      </c>
      <c r="R174" t="str">
        <f>VLOOKUP(F174,'Seg 2 descriptions'!A:B,2)</f>
        <v>Gas Operations Supervisor CF and WF</v>
      </c>
      <c r="S174" t="str">
        <f>VLOOKUP(G174,'Seg 3 descriptions'!A:B,2)</f>
        <v>Vehicle Fuel</v>
      </c>
    </row>
    <row r="175" spans="1:19" x14ac:dyDescent="0.25">
      <c r="A175" s="1" t="s">
        <v>457</v>
      </c>
      <c r="B175" s="1" t="s">
        <v>49</v>
      </c>
      <c r="C175" s="1" t="s">
        <v>1477</v>
      </c>
      <c r="D175" s="1" t="s">
        <v>1898</v>
      </c>
      <c r="E175" s="1" t="s">
        <v>20</v>
      </c>
      <c r="F175" s="1" t="s">
        <v>962</v>
      </c>
      <c r="G175" s="1" t="s">
        <v>1055</v>
      </c>
      <c r="H175" s="1" t="s">
        <v>900</v>
      </c>
      <c r="I175" s="1" t="s">
        <v>24</v>
      </c>
      <c r="J175" s="3">
        <v>197.94</v>
      </c>
      <c r="K175" s="1" t="s">
        <v>1545</v>
      </c>
      <c r="L175" s="1" t="s">
        <v>24</v>
      </c>
      <c r="M175" s="1" t="s">
        <v>1546</v>
      </c>
      <c r="N175" s="1" t="s">
        <v>463</v>
      </c>
      <c r="O175" s="2">
        <v>44227</v>
      </c>
      <c r="P175" s="2">
        <v>44237</v>
      </c>
      <c r="Q175" s="1" t="s">
        <v>29</v>
      </c>
      <c r="R175" t="str">
        <f>VLOOKUP(F175,'Seg 2 descriptions'!A:B,2)</f>
        <v>Gas Operations Supervisor CF and WF</v>
      </c>
      <c r="S175" t="str">
        <f>VLOOKUP(G175,'Seg 3 descriptions'!A:B,2)</f>
        <v>Vehicle Depreciation</v>
      </c>
    </row>
    <row r="176" spans="1:19" x14ac:dyDescent="0.25">
      <c r="A176" s="1" t="s">
        <v>457</v>
      </c>
      <c r="B176" s="1" t="s">
        <v>49</v>
      </c>
      <c r="C176" s="1" t="s">
        <v>1477</v>
      </c>
      <c r="D176" s="1" t="s">
        <v>1899</v>
      </c>
      <c r="E176" s="1" t="s">
        <v>20</v>
      </c>
      <c r="F176" s="1" t="s">
        <v>962</v>
      </c>
      <c r="G176" s="1" t="s">
        <v>1049</v>
      </c>
      <c r="H176" s="1" t="s">
        <v>900</v>
      </c>
      <c r="I176" s="1" t="s">
        <v>24</v>
      </c>
      <c r="J176" s="3">
        <v>37.950000000000003</v>
      </c>
      <c r="K176" s="1" t="s">
        <v>1545</v>
      </c>
      <c r="L176" s="1" t="s">
        <v>24</v>
      </c>
      <c r="M176" s="1" t="s">
        <v>1546</v>
      </c>
      <c r="N176" s="1" t="s">
        <v>463</v>
      </c>
      <c r="O176" s="2">
        <v>44227</v>
      </c>
      <c r="P176" s="2">
        <v>44237</v>
      </c>
      <c r="Q176" s="1" t="s">
        <v>29</v>
      </c>
      <c r="R176" t="str">
        <f>VLOOKUP(F176,'Seg 2 descriptions'!A:B,2)</f>
        <v>Gas Operations Supervisor CF and WF</v>
      </c>
      <c r="S176" t="str">
        <f>VLOOKUP(G176,'Seg 3 descriptions'!A:B,2)</f>
        <v>Vehicle Insurance</v>
      </c>
    </row>
    <row r="177" spans="1:19" x14ac:dyDescent="0.25">
      <c r="A177" s="1" t="s">
        <v>457</v>
      </c>
      <c r="B177" s="1" t="s">
        <v>49</v>
      </c>
      <c r="C177" s="1" t="s">
        <v>1477</v>
      </c>
      <c r="D177" s="1" t="s">
        <v>1900</v>
      </c>
      <c r="E177" s="1" t="s">
        <v>20</v>
      </c>
      <c r="F177" s="1" t="s">
        <v>962</v>
      </c>
      <c r="G177" s="1" t="s">
        <v>870</v>
      </c>
      <c r="H177" s="1" t="s">
        <v>900</v>
      </c>
      <c r="I177" s="1" t="s">
        <v>24</v>
      </c>
      <c r="J177" s="3">
        <v>2.02</v>
      </c>
      <c r="K177" s="1" t="s">
        <v>1545</v>
      </c>
      <c r="L177" s="1" t="s">
        <v>24</v>
      </c>
      <c r="M177" s="1" t="s">
        <v>1546</v>
      </c>
      <c r="N177" s="1" t="s">
        <v>463</v>
      </c>
      <c r="O177" s="2">
        <v>44227</v>
      </c>
      <c r="P177" s="2">
        <v>44237</v>
      </c>
      <c r="Q177" s="1" t="s">
        <v>29</v>
      </c>
      <c r="R177" t="str">
        <f>VLOOKUP(F177,'Seg 2 descriptions'!A:B,2)</f>
        <v>Gas Operations Supervisor CF and WF</v>
      </c>
      <c r="S177" t="str">
        <f>VLOOKUP(G177,'Seg 3 descriptions'!A:B,2)</f>
        <v>Other Vehicle Expenses</v>
      </c>
    </row>
    <row r="178" spans="1:19" x14ac:dyDescent="0.25">
      <c r="A178" s="1" t="s">
        <v>457</v>
      </c>
      <c r="B178" s="1" t="s">
        <v>49</v>
      </c>
      <c r="C178" s="1" t="s">
        <v>1477</v>
      </c>
      <c r="D178" s="1" t="s">
        <v>1721</v>
      </c>
      <c r="E178" s="1" t="s">
        <v>20</v>
      </c>
      <c r="F178" s="1" t="s">
        <v>962</v>
      </c>
      <c r="G178" s="1" t="s">
        <v>460</v>
      </c>
      <c r="H178" s="1" t="s">
        <v>900</v>
      </c>
      <c r="I178" s="1" t="s">
        <v>24</v>
      </c>
      <c r="J178" s="3">
        <v>2240.52</v>
      </c>
      <c r="K178" s="1" t="s">
        <v>1545</v>
      </c>
      <c r="L178" s="1" t="s">
        <v>24</v>
      </c>
      <c r="M178" s="1" t="s">
        <v>1546</v>
      </c>
      <c r="N178" s="1" t="s">
        <v>463</v>
      </c>
      <c r="O178" s="2">
        <v>44227</v>
      </c>
      <c r="P178" s="2">
        <v>44237</v>
      </c>
      <c r="Q178" s="1" t="s">
        <v>29</v>
      </c>
      <c r="R178" t="str">
        <f>VLOOKUP(F178,'Seg 2 descriptions'!A:B,2)</f>
        <v>Gas Operations Supervisor CF and WF</v>
      </c>
      <c r="S178" t="str">
        <f>VLOOKUP(G178,'Seg 3 descriptions'!A:B,2)</f>
        <v>Salaries</v>
      </c>
    </row>
    <row r="179" spans="1:19" x14ac:dyDescent="0.25">
      <c r="A179" s="1" t="s">
        <v>457</v>
      </c>
      <c r="B179" s="1" t="s">
        <v>49</v>
      </c>
      <c r="C179" s="1" t="s">
        <v>1477</v>
      </c>
      <c r="D179" s="1" t="s">
        <v>1895</v>
      </c>
      <c r="E179" s="1" t="s">
        <v>20</v>
      </c>
      <c r="F179" s="1" t="s">
        <v>962</v>
      </c>
      <c r="G179" s="1" t="s">
        <v>868</v>
      </c>
      <c r="H179" s="1" t="s">
        <v>900</v>
      </c>
      <c r="I179" s="1" t="s">
        <v>24</v>
      </c>
      <c r="J179" s="3">
        <v>30.41</v>
      </c>
      <c r="K179" s="1" t="s">
        <v>1545</v>
      </c>
      <c r="L179" s="1" t="s">
        <v>24</v>
      </c>
      <c r="M179" s="1" t="s">
        <v>1546</v>
      </c>
      <c r="N179" s="1" t="s">
        <v>463</v>
      </c>
      <c r="O179" s="2">
        <v>44227</v>
      </c>
      <c r="P179" s="2">
        <v>44237</v>
      </c>
      <c r="Q179" s="1" t="s">
        <v>29</v>
      </c>
      <c r="R179" t="str">
        <f>VLOOKUP(F179,'Seg 2 descriptions'!A:B,2)</f>
        <v>Gas Operations Supervisor CF and WF</v>
      </c>
      <c r="S179" t="str">
        <f>VLOOKUP(G179,'Seg 3 descriptions'!A:B,2)</f>
        <v>Cell Phones</v>
      </c>
    </row>
    <row r="180" spans="1:19" x14ac:dyDescent="0.25">
      <c r="A180" s="1" t="s">
        <v>457</v>
      </c>
      <c r="B180" s="1" t="s">
        <v>49</v>
      </c>
      <c r="C180" s="1" t="s">
        <v>1478</v>
      </c>
      <c r="D180" s="1" t="s">
        <v>1721</v>
      </c>
      <c r="E180" s="1" t="s">
        <v>20</v>
      </c>
      <c r="F180" s="1" t="s">
        <v>962</v>
      </c>
      <c r="G180" s="1" t="s">
        <v>460</v>
      </c>
      <c r="H180" s="1" t="s">
        <v>900</v>
      </c>
      <c r="I180" s="1" t="s">
        <v>24</v>
      </c>
      <c r="J180" s="3">
        <v>2274.12</v>
      </c>
      <c r="K180" s="1" t="s">
        <v>1545</v>
      </c>
      <c r="L180" s="1" t="s">
        <v>24</v>
      </c>
      <c r="M180" s="1" t="s">
        <v>1546</v>
      </c>
      <c r="N180" s="1" t="s">
        <v>463</v>
      </c>
      <c r="O180" s="2">
        <v>44500</v>
      </c>
      <c r="P180" s="2">
        <v>44503</v>
      </c>
      <c r="Q180" s="1" t="s">
        <v>29</v>
      </c>
      <c r="R180" t="str">
        <f>VLOOKUP(F180,'Seg 2 descriptions'!A:B,2)</f>
        <v>Gas Operations Supervisor CF and WF</v>
      </c>
      <c r="S180" t="str">
        <f>VLOOKUP(G180,'Seg 3 descriptions'!A:B,2)</f>
        <v>Salaries</v>
      </c>
    </row>
    <row r="181" spans="1:19" x14ac:dyDescent="0.25">
      <c r="A181" s="1" t="s">
        <v>457</v>
      </c>
      <c r="B181" s="1" t="s">
        <v>49</v>
      </c>
      <c r="C181" s="1" t="s">
        <v>1478</v>
      </c>
      <c r="D181" s="1" t="s">
        <v>1902</v>
      </c>
      <c r="E181" s="1" t="s">
        <v>20</v>
      </c>
      <c r="F181" s="1" t="s">
        <v>962</v>
      </c>
      <c r="G181" s="1" t="s">
        <v>867</v>
      </c>
      <c r="H181" s="1" t="s">
        <v>900</v>
      </c>
      <c r="I181" s="1" t="s">
        <v>24</v>
      </c>
      <c r="J181" s="3">
        <v>46.16</v>
      </c>
      <c r="K181" s="1" t="s">
        <v>1545</v>
      </c>
      <c r="L181" s="1" t="s">
        <v>24</v>
      </c>
      <c r="M181" s="1" t="s">
        <v>1546</v>
      </c>
      <c r="N181" s="1" t="s">
        <v>463</v>
      </c>
      <c r="O181" s="2">
        <v>44500</v>
      </c>
      <c r="P181" s="2">
        <v>44503</v>
      </c>
      <c r="Q181" s="1" t="s">
        <v>29</v>
      </c>
      <c r="R181" t="str">
        <f>VLOOKUP(F181,'Seg 2 descriptions'!A:B,2)</f>
        <v>Gas Operations Supervisor CF and WF</v>
      </c>
      <c r="S181" t="str">
        <f>VLOOKUP(G181,'Seg 3 descriptions'!A:B,2)</f>
        <v>Meals</v>
      </c>
    </row>
    <row r="182" spans="1:19" x14ac:dyDescent="0.25">
      <c r="A182" s="1" t="s">
        <v>457</v>
      </c>
      <c r="B182" s="1" t="s">
        <v>49</v>
      </c>
      <c r="C182" s="1" t="s">
        <v>1478</v>
      </c>
      <c r="D182" s="1" t="s">
        <v>1895</v>
      </c>
      <c r="E182" s="1" t="s">
        <v>20</v>
      </c>
      <c r="F182" s="1" t="s">
        <v>962</v>
      </c>
      <c r="G182" s="1" t="s">
        <v>868</v>
      </c>
      <c r="H182" s="1" t="s">
        <v>900</v>
      </c>
      <c r="I182" s="1" t="s">
        <v>24</v>
      </c>
      <c r="J182" s="3">
        <v>21.31</v>
      </c>
      <c r="K182" s="1" t="s">
        <v>1545</v>
      </c>
      <c r="L182" s="1" t="s">
        <v>24</v>
      </c>
      <c r="M182" s="1" t="s">
        <v>1546</v>
      </c>
      <c r="N182" s="1" t="s">
        <v>463</v>
      </c>
      <c r="O182" s="2">
        <v>44500</v>
      </c>
      <c r="P182" s="2">
        <v>44503</v>
      </c>
      <c r="Q182" s="1" t="s">
        <v>29</v>
      </c>
      <c r="R182" t="str">
        <f>VLOOKUP(F182,'Seg 2 descriptions'!A:B,2)</f>
        <v>Gas Operations Supervisor CF and WF</v>
      </c>
      <c r="S182" t="str">
        <f>VLOOKUP(G182,'Seg 3 descriptions'!A:B,2)</f>
        <v>Cell Phones</v>
      </c>
    </row>
    <row r="183" spans="1:19" x14ac:dyDescent="0.25">
      <c r="A183" s="1" t="s">
        <v>457</v>
      </c>
      <c r="B183" s="1" t="s">
        <v>49</v>
      </c>
      <c r="C183" s="1" t="s">
        <v>1478</v>
      </c>
      <c r="D183" s="1" t="s">
        <v>1896</v>
      </c>
      <c r="E183" s="1" t="s">
        <v>20</v>
      </c>
      <c r="F183" s="1" t="s">
        <v>962</v>
      </c>
      <c r="G183" s="1" t="s">
        <v>283</v>
      </c>
      <c r="H183" s="1" t="s">
        <v>900</v>
      </c>
      <c r="I183" s="1" t="s">
        <v>24</v>
      </c>
      <c r="J183" s="3">
        <v>849.83</v>
      </c>
      <c r="K183" s="1" t="s">
        <v>1545</v>
      </c>
      <c r="L183" s="1" t="s">
        <v>24</v>
      </c>
      <c r="M183" s="1" t="s">
        <v>1546</v>
      </c>
      <c r="N183" s="1" t="s">
        <v>463</v>
      </c>
      <c r="O183" s="2">
        <v>44500</v>
      </c>
      <c r="P183" s="2">
        <v>44503</v>
      </c>
      <c r="Q183" s="1" t="s">
        <v>29</v>
      </c>
      <c r="R183" t="str">
        <f>VLOOKUP(F183,'Seg 2 descriptions'!A:B,2)</f>
        <v>Gas Operations Supervisor CF and WF</v>
      </c>
      <c r="S183" t="str">
        <f>VLOOKUP(G183,'Seg 3 descriptions'!A:B,2)</f>
        <v>Supplies &amp; Misc Dept Expenses</v>
      </c>
    </row>
    <row r="184" spans="1:19" x14ac:dyDescent="0.25">
      <c r="A184" s="1" t="s">
        <v>457</v>
      </c>
      <c r="B184" s="1" t="s">
        <v>49</v>
      </c>
      <c r="C184" s="1" t="s">
        <v>1478</v>
      </c>
      <c r="D184" s="1" t="s">
        <v>1897</v>
      </c>
      <c r="E184" s="1" t="s">
        <v>20</v>
      </c>
      <c r="F184" s="1" t="s">
        <v>962</v>
      </c>
      <c r="G184" s="1" t="s">
        <v>869</v>
      </c>
      <c r="H184" s="1" t="s">
        <v>900</v>
      </c>
      <c r="I184" s="1" t="s">
        <v>24</v>
      </c>
      <c r="J184" s="3">
        <v>61.55</v>
      </c>
      <c r="K184" s="1" t="s">
        <v>1545</v>
      </c>
      <c r="L184" s="1" t="s">
        <v>24</v>
      </c>
      <c r="M184" s="1" t="s">
        <v>1546</v>
      </c>
      <c r="N184" s="1" t="s">
        <v>463</v>
      </c>
      <c r="O184" s="2">
        <v>44500</v>
      </c>
      <c r="P184" s="2">
        <v>44503</v>
      </c>
      <c r="Q184" s="1" t="s">
        <v>29</v>
      </c>
      <c r="R184" t="str">
        <f>VLOOKUP(F184,'Seg 2 descriptions'!A:B,2)</f>
        <v>Gas Operations Supervisor CF and WF</v>
      </c>
      <c r="S184" t="str">
        <f>VLOOKUP(G184,'Seg 3 descriptions'!A:B,2)</f>
        <v>Vehicle Fuel</v>
      </c>
    </row>
    <row r="185" spans="1:19" x14ac:dyDescent="0.25">
      <c r="A185" s="1" t="s">
        <v>457</v>
      </c>
      <c r="B185" s="1" t="s">
        <v>49</v>
      </c>
      <c r="C185" s="1" t="s">
        <v>1478</v>
      </c>
      <c r="D185" s="1" t="s">
        <v>1898</v>
      </c>
      <c r="E185" s="1" t="s">
        <v>20</v>
      </c>
      <c r="F185" s="1" t="s">
        <v>962</v>
      </c>
      <c r="G185" s="1" t="s">
        <v>1055</v>
      </c>
      <c r="H185" s="1" t="s">
        <v>900</v>
      </c>
      <c r="I185" s="1" t="s">
        <v>24</v>
      </c>
      <c r="J185" s="3">
        <v>211.26</v>
      </c>
      <c r="K185" s="1" t="s">
        <v>1545</v>
      </c>
      <c r="L185" s="1" t="s">
        <v>24</v>
      </c>
      <c r="M185" s="1" t="s">
        <v>1546</v>
      </c>
      <c r="N185" s="1" t="s">
        <v>463</v>
      </c>
      <c r="O185" s="2">
        <v>44500</v>
      </c>
      <c r="P185" s="2">
        <v>44503</v>
      </c>
      <c r="Q185" s="1" t="s">
        <v>29</v>
      </c>
      <c r="R185" t="str">
        <f>VLOOKUP(F185,'Seg 2 descriptions'!A:B,2)</f>
        <v>Gas Operations Supervisor CF and WF</v>
      </c>
      <c r="S185" t="str">
        <f>VLOOKUP(G185,'Seg 3 descriptions'!A:B,2)</f>
        <v>Vehicle Depreciation</v>
      </c>
    </row>
    <row r="186" spans="1:19" x14ac:dyDescent="0.25">
      <c r="A186" s="1" t="s">
        <v>457</v>
      </c>
      <c r="B186" s="1" t="s">
        <v>49</v>
      </c>
      <c r="C186" s="1" t="s">
        <v>1478</v>
      </c>
      <c r="D186" s="1" t="s">
        <v>1899</v>
      </c>
      <c r="E186" s="1" t="s">
        <v>20</v>
      </c>
      <c r="F186" s="1" t="s">
        <v>962</v>
      </c>
      <c r="G186" s="1" t="s">
        <v>1049</v>
      </c>
      <c r="H186" s="1" t="s">
        <v>900</v>
      </c>
      <c r="I186" s="1" t="s">
        <v>24</v>
      </c>
      <c r="J186" s="3">
        <v>20.9</v>
      </c>
      <c r="K186" s="1" t="s">
        <v>1545</v>
      </c>
      <c r="L186" s="1" t="s">
        <v>24</v>
      </c>
      <c r="M186" s="1" t="s">
        <v>1546</v>
      </c>
      <c r="N186" s="1" t="s">
        <v>463</v>
      </c>
      <c r="O186" s="2">
        <v>44500</v>
      </c>
      <c r="P186" s="2">
        <v>44503</v>
      </c>
      <c r="Q186" s="1" t="s">
        <v>29</v>
      </c>
      <c r="R186" t="str">
        <f>VLOOKUP(F186,'Seg 2 descriptions'!A:B,2)</f>
        <v>Gas Operations Supervisor CF and WF</v>
      </c>
      <c r="S186" t="str">
        <f>VLOOKUP(G186,'Seg 3 descriptions'!A:B,2)</f>
        <v>Vehicle Insurance</v>
      </c>
    </row>
    <row r="187" spans="1:19" x14ac:dyDescent="0.25">
      <c r="A187" s="1" t="s">
        <v>457</v>
      </c>
      <c r="B187" s="1" t="s">
        <v>49</v>
      </c>
      <c r="C187" s="1" t="s">
        <v>1478</v>
      </c>
      <c r="D187" s="1" t="s">
        <v>1900</v>
      </c>
      <c r="E187" s="1" t="s">
        <v>20</v>
      </c>
      <c r="F187" s="1" t="s">
        <v>962</v>
      </c>
      <c r="G187" s="1" t="s">
        <v>870</v>
      </c>
      <c r="H187" s="1" t="s">
        <v>900</v>
      </c>
      <c r="I187" s="1" t="s">
        <v>24</v>
      </c>
      <c r="J187" s="3">
        <v>147.61000000000001</v>
      </c>
      <c r="K187" s="1" t="s">
        <v>1545</v>
      </c>
      <c r="L187" s="1" t="s">
        <v>24</v>
      </c>
      <c r="M187" s="1" t="s">
        <v>1546</v>
      </c>
      <c r="N187" s="1" t="s">
        <v>463</v>
      </c>
      <c r="O187" s="2">
        <v>44500</v>
      </c>
      <c r="P187" s="2">
        <v>44503</v>
      </c>
      <c r="Q187" s="1" t="s">
        <v>29</v>
      </c>
      <c r="R187" t="str">
        <f>VLOOKUP(F187,'Seg 2 descriptions'!A:B,2)</f>
        <v>Gas Operations Supervisor CF and WF</v>
      </c>
      <c r="S187" t="str">
        <f>VLOOKUP(G187,'Seg 3 descriptions'!A:B,2)</f>
        <v>Other Vehicle Expenses</v>
      </c>
    </row>
    <row r="188" spans="1:19" x14ac:dyDescent="0.25">
      <c r="A188" s="1" t="s">
        <v>457</v>
      </c>
      <c r="B188" s="1" t="s">
        <v>49</v>
      </c>
      <c r="C188" s="1" t="s">
        <v>1481</v>
      </c>
      <c r="D188" s="1" t="s">
        <v>1898</v>
      </c>
      <c r="E188" s="1" t="s">
        <v>20</v>
      </c>
      <c r="F188" s="1" t="s">
        <v>962</v>
      </c>
      <c r="G188" s="1" t="s">
        <v>1055</v>
      </c>
      <c r="H188" s="1" t="s">
        <v>900</v>
      </c>
      <c r="I188" s="1" t="s">
        <v>24</v>
      </c>
      <c r="J188" s="3">
        <v>208.22</v>
      </c>
      <c r="K188" s="1" t="s">
        <v>1545</v>
      </c>
      <c r="L188" s="1" t="s">
        <v>24</v>
      </c>
      <c r="M188" s="1" t="s">
        <v>1546</v>
      </c>
      <c r="N188" s="1" t="s">
        <v>463</v>
      </c>
      <c r="O188" s="2">
        <v>44439</v>
      </c>
      <c r="P188" s="2">
        <v>44447</v>
      </c>
      <c r="Q188" s="1" t="s">
        <v>29</v>
      </c>
      <c r="R188" t="str">
        <f>VLOOKUP(F188,'Seg 2 descriptions'!A:B,2)</f>
        <v>Gas Operations Supervisor CF and WF</v>
      </c>
      <c r="S188" t="str">
        <f>VLOOKUP(G188,'Seg 3 descriptions'!A:B,2)</f>
        <v>Vehicle Depreciation</v>
      </c>
    </row>
    <row r="189" spans="1:19" x14ac:dyDescent="0.25">
      <c r="A189" s="1" t="s">
        <v>457</v>
      </c>
      <c r="B189" s="1" t="s">
        <v>49</v>
      </c>
      <c r="C189" s="1" t="s">
        <v>1481</v>
      </c>
      <c r="D189" s="1" t="s">
        <v>1899</v>
      </c>
      <c r="E189" s="1" t="s">
        <v>20</v>
      </c>
      <c r="F189" s="1" t="s">
        <v>962</v>
      </c>
      <c r="G189" s="1" t="s">
        <v>1049</v>
      </c>
      <c r="H189" s="1" t="s">
        <v>900</v>
      </c>
      <c r="I189" s="1" t="s">
        <v>24</v>
      </c>
      <c r="J189" s="3">
        <v>18.98</v>
      </c>
      <c r="K189" s="1" t="s">
        <v>1545</v>
      </c>
      <c r="L189" s="1" t="s">
        <v>24</v>
      </c>
      <c r="M189" s="1" t="s">
        <v>1546</v>
      </c>
      <c r="N189" s="1" t="s">
        <v>463</v>
      </c>
      <c r="O189" s="2">
        <v>44439</v>
      </c>
      <c r="P189" s="2">
        <v>44447</v>
      </c>
      <c r="Q189" s="1" t="s">
        <v>29</v>
      </c>
      <c r="R189" t="str">
        <f>VLOOKUP(F189,'Seg 2 descriptions'!A:B,2)</f>
        <v>Gas Operations Supervisor CF and WF</v>
      </c>
      <c r="S189" t="str">
        <f>VLOOKUP(G189,'Seg 3 descriptions'!A:B,2)</f>
        <v>Vehicle Insurance</v>
      </c>
    </row>
    <row r="190" spans="1:19" x14ac:dyDescent="0.25">
      <c r="A190" s="1" t="s">
        <v>457</v>
      </c>
      <c r="B190" s="1" t="s">
        <v>49</v>
      </c>
      <c r="C190" s="1" t="s">
        <v>1481</v>
      </c>
      <c r="D190" s="1" t="s">
        <v>1900</v>
      </c>
      <c r="E190" s="1" t="s">
        <v>20</v>
      </c>
      <c r="F190" s="1" t="s">
        <v>962</v>
      </c>
      <c r="G190" s="1" t="s">
        <v>870</v>
      </c>
      <c r="H190" s="1" t="s">
        <v>900</v>
      </c>
      <c r="I190" s="1" t="s">
        <v>24</v>
      </c>
      <c r="J190" s="3">
        <v>1.89</v>
      </c>
      <c r="K190" s="1" t="s">
        <v>1545</v>
      </c>
      <c r="L190" s="1" t="s">
        <v>24</v>
      </c>
      <c r="M190" s="1" t="s">
        <v>1546</v>
      </c>
      <c r="N190" s="1" t="s">
        <v>463</v>
      </c>
      <c r="O190" s="2">
        <v>44439</v>
      </c>
      <c r="P190" s="2">
        <v>44447</v>
      </c>
      <c r="Q190" s="1" t="s">
        <v>29</v>
      </c>
      <c r="R190" t="str">
        <f>VLOOKUP(F190,'Seg 2 descriptions'!A:B,2)</f>
        <v>Gas Operations Supervisor CF and WF</v>
      </c>
      <c r="S190" t="str">
        <f>VLOOKUP(G190,'Seg 3 descriptions'!A:B,2)</f>
        <v>Other Vehicle Expenses</v>
      </c>
    </row>
    <row r="191" spans="1:19" x14ac:dyDescent="0.25">
      <c r="A191" s="1" t="s">
        <v>457</v>
      </c>
      <c r="B191" s="1" t="s">
        <v>49</v>
      </c>
      <c r="C191" s="1" t="s">
        <v>1481</v>
      </c>
      <c r="D191" s="1" t="s">
        <v>1721</v>
      </c>
      <c r="E191" s="1" t="s">
        <v>20</v>
      </c>
      <c r="F191" s="1" t="s">
        <v>962</v>
      </c>
      <c r="G191" s="1" t="s">
        <v>460</v>
      </c>
      <c r="H191" s="1" t="s">
        <v>900</v>
      </c>
      <c r="I191" s="1" t="s">
        <v>24</v>
      </c>
      <c r="J191" s="3">
        <v>2274.13</v>
      </c>
      <c r="K191" s="1" t="s">
        <v>1545</v>
      </c>
      <c r="L191" s="1" t="s">
        <v>24</v>
      </c>
      <c r="M191" s="1" t="s">
        <v>1546</v>
      </c>
      <c r="N191" s="1" t="s">
        <v>463</v>
      </c>
      <c r="O191" s="2">
        <v>44439</v>
      </c>
      <c r="P191" s="2">
        <v>44447</v>
      </c>
      <c r="Q191" s="1" t="s">
        <v>29</v>
      </c>
      <c r="R191" t="str">
        <f>VLOOKUP(F191,'Seg 2 descriptions'!A:B,2)</f>
        <v>Gas Operations Supervisor CF and WF</v>
      </c>
      <c r="S191" t="str">
        <f>VLOOKUP(G191,'Seg 3 descriptions'!A:B,2)</f>
        <v>Salaries</v>
      </c>
    </row>
    <row r="192" spans="1:19" x14ac:dyDescent="0.25">
      <c r="A192" s="1" t="s">
        <v>457</v>
      </c>
      <c r="B192" s="1" t="s">
        <v>49</v>
      </c>
      <c r="C192" s="1" t="s">
        <v>1481</v>
      </c>
      <c r="D192" s="1" t="s">
        <v>1895</v>
      </c>
      <c r="E192" s="1" t="s">
        <v>20</v>
      </c>
      <c r="F192" s="1" t="s">
        <v>962</v>
      </c>
      <c r="G192" s="1" t="s">
        <v>868</v>
      </c>
      <c r="H192" s="1" t="s">
        <v>900</v>
      </c>
      <c r="I192" s="1" t="s">
        <v>24</v>
      </c>
      <c r="J192" s="3">
        <v>21.37</v>
      </c>
      <c r="K192" s="1" t="s">
        <v>1545</v>
      </c>
      <c r="L192" s="1" t="s">
        <v>24</v>
      </c>
      <c r="M192" s="1" t="s">
        <v>1546</v>
      </c>
      <c r="N192" s="1" t="s">
        <v>463</v>
      </c>
      <c r="O192" s="2">
        <v>44439</v>
      </c>
      <c r="P192" s="2">
        <v>44447</v>
      </c>
      <c r="Q192" s="1" t="s">
        <v>29</v>
      </c>
      <c r="R192" t="str">
        <f>VLOOKUP(F192,'Seg 2 descriptions'!A:B,2)</f>
        <v>Gas Operations Supervisor CF and WF</v>
      </c>
      <c r="S192" t="str">
        <f>VLOOKUP(G192,'Seg 3 descriptions'!A:B,2)</f>
        <v>Cell Phones</v>
      </c>
    </row>
    <row r="193" spans="1:19" x14ac:dyDescent="0.25">
      <c r="A193" s="1" t="s">
        <v>457</v>
      </c>
      <c r="B193" s="1" t="s">
        <v>49</v>
      </c>
      <c r="C193" s="1" t="s">
        <v>1481</v>
      </c>
      <c r="D193" s="1" t="s">
        <v>1896</v>
      </c>
      <c r="E193" s="1" t="s">
        <v>20</v>
      </c>
      <c r="F193" s="1" t="s">
        <v>962</v>
      </c>
      <c r="G193" s="1" t="s">
        <v>283</v>
      </c>
      <c r="H193" s="1" t="s">
        <v>900</v>
      </c>
      <c r="I193" s="1" t="s">
        <v>24</v>
      </c>
      <c r="J193" s="3">
        <v>646.91999999999996</v>
      </c>
      <c r="K193" s="1" t="s">
        <v>1545</v>
      </c>
      <c r="L193" s="1" t="s">
        <v>24</v>
      </c>
      <c r="M193" s="1" t="s">
        <v>1546</v>
      </c>
      <c r="N193" s="1" t="s">
        <v>463</v>
      </c>
      <c r="O193" s="2">
        <v>44439</v>
      </c>
      <c r="P193" s="2">
        <v>44447</v>
      </c>
      <c r="Q193" s="1" t="s">
        <v>29</v>
      </c>
      <c r="R193" t="str">
        <f>VLOOKUP(F193,'Seg 2 descriptions'!A:B,2)</f>
        <v>Gas Operations Supervisor CF and WF</v>
      </c>
      <c r="S193" t="str">
        <f>VLOOKUP(G193,'Seg 3 descriptions'!A:B,2)</f>
        <v>Supplies &amp; Misc Dept Expenses</v>
      </c>
    </row>
    <row r="194" spans="1:19" x14ac:dyDescent="0.25">
      <c r="A194" s="1" t="s">
        <v>457</v>
      </c>
      <c r="B194" s="1" t="s">
        <v>49</v>
      </c>
      <c r="C194" s="1" t="s">
        <v>1481</v>
      </c>
      <c r="D194" s="1" t="s">
        <v>1897</v>
      </c>
      <c r="E194" s="1" t="s">
        <v>20</v>
      </c>
      <c r="F194" s="1" t="s">
        <v>962</v>
      </c>
      <c r="G194" s="1" t="s">
        <v>869</v>
      </c>
      <c r="H194" s="1" t="s">
        <v>900</v>
      </c>
      <c r="I194" s="1" t="s">
        <v>24</v>
      </c>
      <c r="J194" s="3">
        <v>58.85</v>
      </c>
      <c r="K194" s="1" t="s">
        <v>1545</v>
      </c>
      <c r="L194" s="1" t="s">
        <v>24</v>
      </c>
      <c r="M194" s="1" t="s">
        <v>1546</v>
      </c>
      <c r="N194" s="1" t="s">
        <v>463</v>
      </c>
      <c r="O194" s="2">
        <v>44439</v>
      </c>
      <c r="P194" s="2">
        <v>44447</v>
      </c>
      <c r="Q194" s="1" t="s">
        <v>29</v>
      </c>
      <c r="R194" t="str">
        <f>VLOOKUP(F194,'Seg 2 descriptions'!A:B,2)</f>
        <v>Gas Operations Supervisor CF and WF</v>
      </c>
      <c r="S194" t="str">
        <f>VLOOKUP(G194,'Seg 3 descriptions'!A:B,2)</f>
        <v>Vehicle Fuel</v>
      </c>
    </row>
    <row r="195" spans="1:19" x14ac:dyDescent="0.25">
      <c r="A195" s="1" t="s">
        <v>457</v>
      </c>
      <c r="B195" s="1" t="s">
        <v>49</v>
      </c>
      <c r="C195" s="1" t="s">
        <v>1482</v>
      </c>
      <c r="D195" s="1" t="s">
        <v>1900</v>
      </c>
      <c r="E195" s="1" t="s">
        <v>20</v>
      </c>
      <c r="F195" s="1" t="s">
        <v>962</v>
      </c>
      <c r="G195" s="1" t="s">
        <v>870</v>
      </c>
      <c r="H195" s="1" t="s">
        <v>900</v>
      </c>
      <c r="I195" s="1" t="s">
        <v>24</v>
      </c>
      <c r="J195" s="3">
        <v>30.43</v>
      </c>
      <c r="K195" s="1" t="s">
        <v>1545</v>
      </c>
      <c r="L195" s="1" t="s">
        <v>24</v>
      </c>
      <c r="M195" s="1" t="s">
        <v>1546</v>
      </c>
      <c r="N195" s="1" t="s">
        <v>463</v>
      </c>
      <c r="O195" s="2">
        <v>44347</v>
      </c>
      <c r="P195" s="2">
        <v>44350</v>
      </c>
      <c r="Q195" s="1" t="s">
        <v>29</v>
      </c>
      <c r="R195" t="str">
        <f>VLOOKUP(F195,'Seg 2 descriptions'!A:B,2)</f>
        <v>Gas Operations Supervisor CF and WF</v>
      </c>
      <c r="S195" t="str">
        <f>VLOOKUP(G195,'Seg 3 descriptions'!A:B,2)</f>
        <v>Other Vehicle Expenses</v>
      </c>
    </row>
    <row r="196" spans="1:19" x14ac:dyDescent="0.25">
      <c r="A196" s="1" t="s">
        <v>457</v>
      </c>
      <c r="B196" s="1" t="s">
        <v>49</v>
      </c>
      <c r="C196" s="1" t="s">
        <v>1482</v>
      </c>
      <c r="D196" s="1" t="s">
        <v>1721</v>
      </c>
      <c r="E196" s="1" t="s">
        <v>20</v>
      </c>
      <c r="F196" s="1" t="s">
        <v>962</v>
      </c>
      <c r="G196" s="1" t="s">
        <v>460</v>
      </c>
      <c r="H196" s="1" t="s">
        <v>900</v>
      </c>
      <c r="I196" s="1" t="s">
        <v>24</v>
      </c>
      <c r="J196" s="3">
        <v>2274.13</v>
      </c>
      <c r="K196" s="1" t="s">
        <v>1545</v>
      </c>
      <c r="L196" s="1" t="s">
        <v>24</v>
      </c>
      <c r="M196" s="1" t="s">
        <v>1546</v>
      </c>
      <c r="N196" s="1" t="s">
        <v>463</v>
      </c>
      <c r="O196" s="2">
        <v>44347</v>
      </c>
      <c r="P196" s="2">
        <v>44350</v>
      </c>
      <c r="Q196" s="1" t="s">
        <v>29</v>
      </c>
      <c r="R196" t="str">
        <f>VLOOKUP(F196,'Seg 2 descriptions'!A:B,2)</f>
        <v>Gas Operations Supervisor CF and WF</v>
      </c>
      <c r="S196" t="str">
        <f>VLOOKUP(G196,'Seg 3 descriptions'!A:B,2)</f>
        <v>Salaries</v>
      </c>
    </row>
    <row r="197" spans="1:19" x14ac:dyDescent="0.25">
      <c r="A197" s="1" t="s">
        <v>457</v>
      </c>
      <c r="B197" s="1" t="s">
        <v>49</v>
      </c>
      <c r="C197" s="1" t="s">
        <v>1482</v>
      </c>
      <c r="D197" s="1" t="s">
        <v>1895</v>
      </c>
      <c r="E197" s="1" t="s">
        <v>20</v>
      </c>
      <c r="F197" s="1" t="s">
        <v>962</v>
      </c>
      <c r="G197" s="1" t="s">
        <v>868</v>
      </c>
      <c r="H197" s="1" t="s">
        <v>900</v>
      </c>
      <c r="I197" s="1" t="s">
        <v>24</v>
      </c>
      <c r="J197" s="3">
        <v>30.41</v>
      </c>
      <c r="K197" s="1" t="s">
        <v>1545</v>
      </c>
      <c r="L197" s="1" t="s">
        <v>24</v>
      </c>
      <c r="M197" s="1" t="s">
        <v>1546</v>
      </c>
      <c r="N197" s="1" t="s">
        <v>463</v>
      </c>
      <c r="O197" s="2">
        <v>44347</v>
      </c>
      <c r="P197" s="2">
        <v>44350</v>
      </c>
      <c r="Q197" s="1" t="s">
        <v>29</v>
      </c>
      <c r="R197" t="str">
        <f>VLOOKUP(F197,'Seg 2 descriptions'!A:B,2)</f>
        <v>Gas Operations Supervisor CF and WF</v>
      </c>
      <c r="S197" t="str">
        <f>VLOOKUP(G197,'Seg 3 descriptions'!A:B,2)</f>
        <v>Cell Phones</v>
      </c>
    </row>
    <row r="198" spans="1:19" x14ac:dyDescent="0.25">
      <c r="A198" s="1" t="s">
        <v>457</v>
      </c>
      <c r="B198" s="1" t="s">
        <v>49</v>
      </c>
      <c r="C198" s="1" t="s">
        <v>1482</v>
      </c>
      <c r="D198" s="1" t="s">
        <v>1896</v>
      </c>
      <c r="E198" s="1" t="s">
        <v>20</v>
      </c>
      <c r="F198" s="1" t="s">
        <v>962</v>
      </c>
      <c r="G198" s="1" t="s">
        <v>283</v>
      </c>
      <c r="H198" s="1" t="s">
        <v>900</v>
      </c>
      <c r="I198" s="1" t="s">
        <v>24</v>
      </c>
      <c r="J198" s="3">
        <v>720.04</v>
      </c>
      <c r="K198" s="1" t="s">
        <v>1545</v>
      </c>
      <c r="L198" s="1" t="s">
        <v>24</v>
      </c>
      <c r="M198" s="1" t="s">
        <v>1546</v>
      </c>
      <c r="N198" s="1" t="s">
        <v>463</v>
      </c>
      <c r="O198" s="2">
        <v>44347</v>
      </c>
      <c r="P198" s="2">
        <v>44350</v>
      </c>
      <c r="Q198" s="1" t="s">
        <v>29</v>
      </c>
      <c r="R198" t="str">
        <f>VLOOKUP(F198,'Seg 2 descriptions'!A:B,2)</f>
        <v>Gas Operations Supervisor CF and WF</v>
      </c>
      <c r="S198" t="str">
        <f>VLOOKUP(G198,'Seg 3 descriptions'!A:B,2)</f>
        <v>Supplies &amp; Misc Dept Expenses</v>
      </c>
    </row>
    <row r="199" spans="1:19" x14ac:dyDescent="0.25">
      <c r="A199" s="1" t="s">
        <v>457</v>
      </c>
      <c r="B199" s="1" t="s">
        <v>49</v>
      </c>
      <c r="C199" s="1" t="s">
        <v>1482</v>
      </c>
      <c r="D199" s="1" t="s">
        <v>1897</v>
      </c>
      <c r="E199" s="1" t="s">
        <v>20</v>
      </c>
      <c r="F199" s="1" t="s">
        <v>962</v>
      </c>
      <c r="G199" s="1" t="s">
        <v>869</v>
      </c>
      <c r="H199" s="1" t="s">
        <v>900</v>
      </c>
      <c r="I199" s="1" t="s">
        <v>24</v>
      </c>
      <c r="J199" s="3">
        <v>56.99</v>
      </c>
      <c r="K199" s="1" t="s">
        <v>1545</v>
      </c>
      <c r="L199" s="1" t="s">
        <v>24</v>
      </c>
      <c r="M199" s="1" t="s">
        <v>1546</v>
      </c>
      <c r="N199" s="1" t="s">
        <v>463</v>
      </c>
      <c r="O199" s="2">
        <v>44347</v>
      </c>
      <c r="P199" s="2">
        <v>44350</v>
      </c>
      <c r="Q199" s="1" t="s">
        <v>29</v>
      </c>
      <c r="R199" t="str">
        <f>VLOOKUP(F199,'Seg 2 descriptions'!A:B,2)</f>
        <v>Gas Operations Supervisor CF and WF</v>
      </c>
      <c r="S199" t="str">
        <f>VLOOKUP(G199,'Seg 3 descriptions'!A:B,2)</f>
        <v>Vehicle Fuel</v>
      </c>
    </row>
    <row r="200" spans="1:19" x14ac:dyDescent="0.25">
      <c r="A200" s="1" t="s">
        <v>457</v>
      </c>
      <c r="B200" s="1" t="s">
        <v>49</v>
      </c>
      <c r="C200" s="1" t="s">
        <v>1482</v>
      </c>
      <c r="D200" s="1" t="s">
        <v>1898</v>
      </c>
      <c r="E200" s="1" t="s">
        <v>20</v>
      </c>
      <c r="F200" s="1" t="s">
        <v>962</v>
      </c>
      <c r="G200" s="1" t="s">
        <v>1055</v>
      </c>
      <c r="H200" s="1" t="s">
        <v>900</v>
      </c>
      <c r="I200" s="1" t="s">
        <v>24</v>
      </c>
      <c r="J200" s="3">
        <v>208.62</v>
      </c>
      <c r="K200" s="1" t="s">
        <v>1545</v>
      </c>
      <c r="L200" s="1" t="s">
        <v>24</v>
      </c>
      <c r="M200" s="1" t="s">
        <v>1546</v>
      </c>
      <c r="N200" s="1" t="s">
        <v>463</v>
      </c>
      <c r="O200" s="2">
        <v>44347</v>
      </c>
      <c r="P200" s="2">
        <v>44350</v>
      </c>
      <c r="Q200" s="1" t="s">
        <v>29</v>
      </c>
      <c r="R200" t="str">
        <f>VLOOKUP(F200,'Seg 2 descriptions'!A:B,2)</f>
        <v>Gas Operations Supervisor CF and WF</v>
      </c>
      <c r="S200" t="str">
        <f>VLOOKUP(G200,'Seg 3 descriptions'!A:B,2)</f>
        <v>Vehicle Depreciation</v>
      </c>
    </row>
    <row r="201" spans="1:19" x14ac:dyDescent="0.25">
      <c r="A201" s="1" t="s">
        <v>457</v>
      </c>
      <c r="B201" s="1" t="s">
        <v>49</v>
      </c>
      <c r="C201" s="1" t="s">
        <v>1482</v>
      </c>
      <c r="D201" s="1" t="s">
        <v>1899</v>
      </c>
      <c r="E201" s="1" t="s">
        <v>20</v>
      </c>
      <c r="F201" s="1" t="s">
        <v>962</v>
      </c>
      <c r="G201" s="1" t="s">
        <v>1049</v>
      </c>
      <c r="H201" s="1" t="s">
        <v>900</v>
      </c>
      <c r="I201" s="1" t="s">
        <v>24</v>
      </c>
      <c r="J201" s="3">
        <v>18.98</v>
      </c>
      <c r="K201" s="1" t="s">
        <v>1545</v>
      </c>
      <c r="L201" s="1" t="s">
        <v>24</v>
      </c>
      <c r="M201" s="1" t="s">
        <v>1546</v>
      </c>
      <c r="N201" s="1" t="s">
        <v>463</v>
      </c>
      <c r="O201" s="2">
        <v>44347</v>
      </c>
      <c r="P201" s="2">
        <v>44350</v>
      </c>
      <c r="Q201" s="1" t="s">
        <v>29</v>
      </c>
      <c r="R201" t="str">
        <f>VLOOKUP(F201,'Seg 2 descriptions'!A:B,2)</f>
        <v>Gas Operations Supervisor CF and WF</v>
      </c>
      <c r="S201" t="str">
        <f>VLOOKUP(G201,'Seg 3 descriptions'!A:B,2)</f>
        <v>Vehicle Insurance</v>
      </c>
    </row>
    <row r="202" spans="1:19" x14ac:dyDescent="0.25">
      <c r="A202" s="1" t="s">
        <v>457</v>
      </c>
      <c r="B202" s="1" t="s">
        <v>49</v>
      </c>
      <c r="C202" s="1" t="s">
        <v>896</v>
      </c>
      <c r="D202" s="1" t="s">
        <v>1724</v>
      </c>
      <c r="E202" s="1" t="s">
        <v>20</v>
      </c>
      <c r="F202" s="1" t="s">
        <v>899</v>
      </c>
      <c r="G202" s="1" t="s">
        <v>460</v>
      </c>
      <c r="H202" s="1" t="s">
        <v>900</v>
      </c>
      <c r="I202" s="1" t="s">
        <v>24</v>
      </c>
      <c r="J202" s="3">
        <v>-236.12</v>
      </c>
      <c r="K202" s="1" t="s">
        <v>1020</v>
      </c>
      <c r="L202" s="1" t="s">
        <v>24</v>
      </c>
      <c r="M202" s="1" t="s">
        <v>1021</v>
      </c>
      <c r="N202" s="1" t="s">
        <v>897</v>
      </c>
      <c r="O202" s="2">
        <v>44255</v>
      </c>
      <c r="P202" s="2">
        <v>44258</v>
      </c>
      <c r="Q202" s="1" t="s">
        <v>29</v>
      </c>
      <c r="R202" t="str">
        <f>VLOOKUP(F202,'Seg 2 descriptions'!A:B,2)</f>
        <v>Natural Gas Operations-CF</v>
      </c>
      <c r="S202" t="str">
        <f>VLOOKUP(G202,'Seg 3 descriptions'!A:B,2)</f>
        <v>Salaries</v>
      </c>
    </row>
    <row r="203" spans="1:19" x14ac:dyDescent="0.25">
      <c r="A203" s="1" t="s">
        <v>457</v>
      </c>
      <c r="B203" s="1" t="s">
        <v>49</v>
      </c>
      <c r="C203" s="1" t="s">
        <v>896</v>
      </c>
      <c r="D203" s="1" t="s">
        <v>1719</v>
      </c>
      <c r="E203" s="1" t="s">
        <v>20</v>
      </c>
      <c r="F203" s="1" t="s">
        <v>899</v>
      </c>
      <c r="G203" s="1" t="s">
        <v>590</v>
      </c>
      <c r="H203" s="1" t="s">
        <v>900</v>
      </c>
      <c r="I203" s="1" t="s">
        <v>24</v>
      </c>
      <c r="J203" s="3">
        <v>-7.22</v>
      </c>
      <c r="K203" s="1" t="s">
        <v>901</v>
      </c>
      <c r="L203" s="1" t="s">
        <v>24</v>
      </c>
      <c r="M203" s="1" t="s">
        <v>902</v>
      </c>
      <c r="N203" s="1" t="s">
        <v>897</v>
      </c>
      <c r="O203" s="2">
        <v>44255</v>
      </c>
      <c r="P203" s="2">
        <v>44258</v>
      </c>
      <c r="Q203" s="1" t="s">
        <v>29</v>
      </c>
      <c r="R203" t="str">
        <f>VLOOKUP(F203,'Seg 2 descriptions'!A:B,2)</f>
        <v>Natural Gas Operations-CF</v>
      </c>
      <c r="S203" t="str">
        <f>VLOOKUP(G203,'Seg 3 descriptions'!A:B,2)</f>
        <v>Overtime/Comp Time/On Call</v>
      </c>
    </row>
    <row r="204" spans="1:19" x14ac:dyDescent="0.25">
      <c r="A204" s="1" t="s">
        <v>457</v>
      </c>
      <c r="B204" s="1" t="s">
        <v>49</v>
      </c>
      <c r="C204" s="1" t="s">
        <v>1472</v>
      </c>
      <c r="D204" s="1" t="s">
        <v>1908</v>
      </c>
      <c r="E204" s="1" t="s">
        <v>20</v>
      </c>
      <c r="F204" s="1" t="s">
        <v>899</v>
      </c>
      <c r="G204" s="1" t="s">
        <v>869</v>
      </c>
      <c r="H204" s="1" t="s">
        <v>900</v>
      </c>
      <c r="I204" s="1" t="s">
        <v>24</v>
      </c>
      <c r="J204" s="3">
        <v>102.16</v>
      </c>
      <c r="K204" s="1" t="s">
        <v>1552</v>
      </c>
      <c r="L204" s="1" t="s">
        <v>24</v>
      </c>
      <c r="M204" s="1" t="s">
        <v>1553</v>
      </c>
      <c r="N204" s="1" t="s">
        <v>463</v>
      </c>
      <c r="O204" s="2">
        <v>44377</v>
      </c>
      <c r="P204" s="2">
        <v>44383</v>
      </c>
      <c r="Q204" s="1" t="s">
        <v>29</v>
      </c>
      <c r="R204" t="str">
        <f>VLOOKUP(F204,'Seg 2 descriptions'!A:B,2)</f>
        <v>Natural Gas Operations-CF</v>
      </c>
      <c r="S204" t="str">
        <f>VLOOKUP(G204,'Seg 3 descriptions'!A:B,2)</f>
        <v>Vehicle Fuel</v>
      </c>
    </row>
    <row r="205" spans="1:19" x14ac:dyDescent="0.25">
      <c r="A205" s="1" t="s">
        <v>457</v>
      </c>
      <c r="B205" s="1" t="s">
        <v>49</v>
      </c>
      <c r="C205" s="1" t="s">
        <v>1472</v>
      </c>
      <c r="D205" s="1" t="s">
        <v>1903</v>
      </c>
      <c r="E205" s="1" t="s">
        <v>20</v>
      </c>
      <c r="F205" s="1" t="s">
        <v>899</v>
      </c>
      <c r="G205" s="1" t="s">
        <v>1055</v>
      </c>
      <c r="H205" s="1" t="s">
        <v>900</v>
      </c>
      <c r="I205" s="1" t="s">
        <v>24</v>
      </c>
      <c r="J205" s="3">
        <v>92.49</v>
      </c>
      <c r="K205" s="1" t="s">
        <v>1552</v>
      </c>
      <c r="L205" s="1" t="s">
        <v>24</v>
      </c>
      <c r="M205" s="1" t="s">
        <v>1553</v>
      </c>
      <c r="N205" s="1" t="s">
        <v>463</v>
      </c>
      <c r="O205" s="2">
        <v>44377</v>
      </c>
      <c r="P205" s="2">
        <v>44383</v>
      </c>
      <c r="Q205" s="1" t="s">
        <v>29</v>
      </c>
      <c r="R205" t="str">
        <f>VLOOKUP(F205,'Seg 2 descriptions'!A:B,2)</f>
        <v>Natural Gas Operations-CF</v>
      </c>
      <c r="S205" t="str">
        <f>VLOOKUP(G205,'Seg 3 descriptions'!A:B,2)</f>
        <v>Vehicle Depreciation</v>
      </c>
    </row>
    <row r="206" spans="1:19" x14ac:dyDescent="0.25">
      <c r="A206" s="1" t="s">
        <v>457</v>
      </c>
      <c r="B206" s="1" t="s">
        <v>49</v>
      </c>
      <c r="C206" s="1" t="s">
        <v>1472</v>
      </c>
      <c r="D206" s="1" t="s">
        <v>1724</v>
      </c>
      <c r="E206" s="1" t="s">
        <v>20</v>
      </c>
      <c r="F206" s="1" t="s">
        <v>899</v>
      </c>
      <c r="G206" s="1" t="s">
        <v>460</v>
      </c>
      <c r="H206" s="1" t="s">
        <v>900</v>
      </c>
      <c r="I206" s="1" t="s">
        <v>24</v>
      </c>
      <c r="J206" s="3">
        <v>1711.48</v>
      </c>
      <c r="K206" s="1" t="s">
        <v>1552</v>
      </c>
      <c r="L206" s="1" t="s">
        <v>24</v>
      </c>
      <c r="M206" s="1" t="s">
        <v>1553</v>
      </c>
      <c r="N206" s="1" t="s">
        <v>463</v>
      </c>
      <c r="O206" s="2">
        <v>44377</v>
      </c>
      <c r="P206" s="2">
        <v>44383</v>
      </c>
      <c r="Q206" s="1" t="s">
        <v>29</v>
      </c>
      <c r="R206" t="str">
        <f>VLOOKUP(F206,'Seg 2 descriptions'!A:B,2)</f>
        <v>Natural Gas Operations-CF</v>
      </c>
      <c r="S206" t="str">
        <f>VLOOKUP(G206,'Seg 3 descriptions'!A:B,2)</f>
        <v>Salaries</v>
      </c>
    </row>
    <row r="207" spans="1:19" x14ac:dyDescent="0.25">
      <c r="A207" s="1" t="s">
        <v>457</v>
      </c>
      <c r="B207" s="1" t="s">
        <v>49</v>
      </c>
      <c r="C207" s="1" t="s">
        <v>1472</v>
      </c>
      <c r="D207" s="1" t="s">
        <v>1719</v>
      </c>
      <c r="E207" s="1" t="s">
        <v>20</v>
      </c>
      <c r="F207" s="1" t="s">
        <v>899</v>
      </c>
      <c r="G207" s="1" t="s">
        <v>590</v>
      </c>
      <c r="H207" s="1" t="s">
        <v>900</v>
      </c>
      <c r="I207" s="1" t="s">
        <v>24</v>
      </c>
      <c r="J207" s="3">
        <v>39.770000000000003</v>
      </c>
      <c r="K207" s="1" t="s">
        <v>1552</v>
      </c>
      <c r="L207" s="1" t="s">
        <v>24</v>
      </c>
      <c r="M207" s="1" t="s">
        <v>1553</v>
      </c>
      <c r="N207" s="1" t="s">
        <v>463</v>
      </c>
      <c r="O207" s="2">
        <v>44377</v>
      </c>
      <c r="P207" s="2">
        <v>44383</v>
      </c>
      <c r="Q207" s="1" t="s">
        <v>29</v>
      </c>
      <c r="R207" t="str">
        <f>VLOOKUP(F207,'Seg 2 descriptions'!A:B,2)</f>
        <v>Natural Gas Operations-CF</v>
      </c>
      <c r="S207" t="str">
        <f>VLOOKUP(G207,'Seg 3 descriptions'!A:B,2)</f>
        <v>Overtime/Comp Time/On Call</v>
      </c>
    </row>
    <row r="208" spans="1:19" x14ac:dyDescent="0.25">
      <c r="A208" s="1" t="s">
        <v>457</v>
      </c>
      <c r="B208" s="1" t="s">
        <v>49</v>
      </c>
      <c r="C208" s="1" t="s">
        <v>1472</v>
      </c>
      <c r="D208" s="1" t="s">
        <v>1906</v>
      </c>
      <c r="E208" s="1" t="s">
        <v>20</v>
      </c>
      <c r="F208" s="1" t="s">
        <v>899</v>
      </c>
      <c r="G208" s="1" t="s">
        <v>868</v>
      </c>
      <c r="H208" s="1" t="s">
        <v>900</v>
      </c>
      <c r="I208" s="1" t="s">
        <v>24</v>
      </c>
      <c r="J208" s="3">
        <v>18.87</v>
      </c>
      <c r="K208" s="1" t="s">
        <v>1552</v>
      </c>
      <c r="L208" s="1" t="s">
        <v>24</v>
      </c>
      <c r="M208" s="1" t="s">
        <v>1553</v>
      </c>
      <c r="N208" s="1" t="s">
        <v>463</v>
      </c>
      <c r="O208" s="2">
        <v>44377</v>
      </c>
      <c r="P208" s="2">
        <v>44383</v>
      </c>
      <c r="Q208" s="1" t="s">
        <v>29</v>
      </c>
      <c r="R208" t="str">
        <f>VLOOKUP(F208,'Seg 2 descriptions'!A:B,2)</f>
        <v>Natural Gas Operations-CF</v>
      </c>
      <c r="S208" t="str">
        <f>VLOOKUP(G208,'Seg 3 descriptions'!A:B,2)</f>
        <v>Cell Phones</v>
      </c>
    </row>
    <row r="209" spans="1:19" x14ac:dyDescent="0.25">
      <c r="A209" s="1" t="s">
        <v>457</v>
      </c>
      <c r="B209" s="1" t="s">
        <v>49</v>
      </c>
      <c r="C209" s="1" t="s">
        <v>1473</v>
      </c>
      <c r="D209" s="1" t="s">
        <v>1904</v>
      </c>
      <c r="E209" s="1" t="s">
        <v>20</v>
      </c>
      <c r="F209" s="1" t="s">
        <v>899</v>
      </c>
      <c r="G209" s="1" t="s">
        <v>1049</v>
      </c>
      <c r="H209" s="1" t="s">
        <v>900</v>
      </c>
      <c r="I209" s="1" t="s">
        <v>24</v>
      </c>
      <c r="J209" s="3">
        <v>34.5</v>
      </c>
      <c r="K209" s="1" t="s">
        <v>1552</v>
      </c>
      <c r="L209" s="1" t="s">
        <v>24</v>
      </c>
      <c r="M209" s="1" t="s">
        <v>1553</v>
      </c>
      <c r="N209" s="1" t="s">
        <v>463</v>
      </c>
      <c r="O209" s="2">
        <v>44408</v>
      </c>
      <c r="P209" s="2">
        <v>44412</v>
      </c>
      <c r="Q209" s="1" t="s">
        <v>29</v>
      </c>
      <c r="R209" t="str">
        <f>VLOOKUP(F209,'Seg 2 descriptions'!A:B,2)</f>
        <v>Natural Gas Operations-CF</v>
      </c>
      <c r="S209" t="str">
        <f>VLOOKUP(G209,'Seg 3 descriptions'!A:B,2)</f>
        <v>Vehicle Insurance</v>
      </c>
    </row>
    <row r="210" spans="1:19" x14ac:dyDescent="0.25">
      <c r="A210" s="1" t="s">
        <v>457</v>
      </c>
      <c r="B210" s="1" t="s">
        <v>49</v>
      </c>
      <c r="C210" s="1" t="s">
        <v>1473</v>
      </c>
      <c r="D210" s="1" t="s">
        <v>1905</v>
      </c>
      <c r="E210" s="1" t="s">
        <v>20</v>
      </c>
      <c r="F210" s="1" t="s">
        <v>899</v>
      </c>
      <c r="G210" s="1" t="s">
        <v>870</v>
      </c>
      <c r="H210" s="1" t="s">
        <v>900</v>
      </c>
      <c r="I210" s="1" t="s">
        <v>24</v>
      </c>
      <c r="J210" s="3">
        <v>42.65</v>
      </c>
      <c r="K210" s="1" t="s">
        <v>1552</v>
      </c>
      <c r="L210" s="1" t="s">
        <v>24</v>
      </c>
      <c r="M210" s="1" t="s">
        <v>1553</v>
      </c>
      <c r="N210" s="1" t="s">
        <v>463</v>
      </c>
      <c r="O210" s="2">
        <v>44408</v>
      </c>
      <c r="P210" s="2">
        <v>44412</v>
      </c>
      <c r="Q210" s="1" t="s">
        <v>29</v>
      </c>
      <c r="R210" t="str">
        <f>VLOOKUP(F210,'Seg 2 descriptions'!A:B,2)</f>
        <v>Natural Gas Operations-CF</v>
      </c>
      <c r="S210" t="str">
        <f>VLOOKUP(G210,'Seg 3 descriptions'!A:B,2)</f>
        <v>Other Vehicle Expenses</v>
      </c>
    </row>
    <row r="211" spans="1:19" x14ac:dyDescent="0.25">
      <c r="A211" s="1" t="s">
        <v>457</v>
      </c>
      <c r="B211" s="1" t="s">
        <v>49</v>
      </c>
      <c r="C211" s="1" t="s">
        <v>1473</v>
      </c>
      <c r="D211" s="1" t="s">
        <v>1907</v>
      </c>
      <c r="E211" s="1" t="s">
        <v>20</v>
      </c>
      <c r="F211" s="1" t="s">
        <v>899</v>
      </c>
      <c r="G211" s="1" t="s">
        <v>283</v>
      </c>
      <c r="H211" s="1" t="s">
        <v>900</v>
      </c>
      <c r="I211" s="1" t="s">
        <v>24</v>
      </c>
      <c r="J211" s="3">
        <v>6.21</v>
      </c>
      <c r="K211" s="1" t="s">
        <v>1552</v>
      </c>
      <c r="L211" s="1" t="s">
        <v>24</v>
      </c>
      <c r="M211" s="1" t="s">
        <v>1553</v>
      </c>
      <c r="N211" s="1" t="s">
        <v>463</v>
      </c>
      <c r="O211" s="2">
        <v>44408</v>
      </c>
      <c r="P211" s="2">
        <v>44412</v>
      </c>
      <c r="Q211" s="1" t="s">
        <v>29</v>
      </c>
      <c r="R211" t="str">
        <f>VLOOKUP(F211,'Seg 2 descriptions'!A:B,2)</f>
        <v>Natural Gas Operations-CF</v>
      </c>
      <c r="S211" t="str">
        <f>VLOOKUP(G211,'Seg 3 descriptions'!A:B,2)</f>
        <v>Supplies &amp; Misc Dept Expenses</v>
      </c>
    </row>
    <row r="212" spans="1:19" x14ac:dyDescent="0.25">
      <c r="A212" s="1" t="s">
        <v>457</v>
      </c>
      <c r="B212" s="1" t="s">
        <v>49</v>
      </c>
      <c r="C212" s="1" t="s">
        <v>1473</v>
      </c>
      <c r="D212" s="1" t="s">
        <v>1908</v>
      </c>
      <c r="E212" s="1" t="s">
        <v>20</v>
      </c>
      <c r="F212" s="1" t="s">
        <v>899</v>
      </c>
      <c r="G212" s="1" t="s">
        <v>869</v>
      </c>
      <c r="H212" s="1" t="s">
        <v>900</v>
      </c>
      <c r="I212" s="1" t="s">
        <v>24</v>
      </c>
      <c r="J212" s="3">
        <v>118.66</v>
      </c>
      <c r="K212" s="1" t="s">
        <v>1552</v>
      </c>
      <c r="L212" s="1" t="s">
        <v>24</v>
      </c>
      <c r="M212" s="1" t="s">
        <v>1553</v>
      </c>
      <c r="N212" s="1" t="s">
        <v>463</v>
      </c>
      <c r="O212" s="2">
        <v>44408</v>
      </c>
      <c r="P212" s="2">
        <v>44412</v>
      </c>
      <c r="Q212" s="1" t="s">
        <v>29</v>
      </c>
      <c r="R212" t="str">
        <f>VLOOKUP(F212,'Seg 2 descriptions'!A:B,2)</f>
        <v>Natural Gas Operations-CF</v>
      </c>
      <c r="S212" t="str">
        <f>VLOOKUP(G212,'Seg 3 descriptions'!A:B,2)</f>
        <v>Vehicle Fuel</v>
      </c>
    </row>
    <row r="213" spans="1:19" x14ac:dyDescent="0.25">
      <c r="A213" s="1" t="s">
        <v>457</v>
      </c>
      <c r="B213" s="1" t="s">
        <v>49</v>
      </c>
      <c r="C213" s="1" t="s">
        <v>1473</v>
      </c>
      <c r="D213" s="1" t="s">
        <v>1903</v>
      </c>
      <c r="E213" s="1" t="s">
        <v>20</v>
      </c>
      <c r="F213" s="1" t="s">
        <v>899</v>
      </c>
      <c r="G213" s="1" t="s">
        <v>1055</v>
      </c>
      <c r="H213" s="1" t="s">
        <v>900</v>
      </c>
      <c r="I213" s="1" t="s">
        <v>24</v>
      </c>
      <c r="J213" s="3">
        <v>92.08</v>
      </c>
      <c r="K213" s="1" t="s">
        <v>1552</v>
      </c>
      <c r="L213" s="1" t="s">
        <v>24</v>
      </c>
      <c r="M213" s="1" t="s">
        <v>1553</v>
      </c>
      <c r="N213" s="1" t="s">
        <v>463</v>
      </c>
      <c r="O213" s="2">
        <v>44408</v>
      </c>
      <c r="P213" s="2">
        <v>44412</v>
      </c>
      <c r="Q213" s="1" t="s">
        <v>29</v>
      </c>
      <c r="R213" t="str">
        <f>VLOOKUP(F213,'Seg 2 descriptions'!A:B,2)</f>
        <v>Natural Gas Operations-CF</v>
      </c>
      <c r="S213" t="str">
        <f>VLOOKUP(G213,'Seg 3 descriptions'!A:B,2)</f>
        <v>Vehicle Depreciation</v>
      </c>
    </row>
    <row r="214" spans="1:19" x14ac:dyDescent="0.25">
      <c r="A214" s="1" t="s">
        <v>457</v>
      </c>
      <c r="B214" s="1" t="s">
        <v>49</v>
      </c>
      <c r="C214" s="1" t="s">
        <v>1473</v>
      </c>
      <c r="D214" s="1" t="s">
        <v>1719</v>
      </c>
      <c r="E214" s="1" t="s">
        <v>20</v>
      </c>
      <c r="F214" s="1" t="s">
        <v>899</v>
      </c>
      <c r="G214" s="1" t="s">
        <v>590</v>
      </c>
      <c r="H214" s="1" t="s">
        <v>900</v>
      </c>
      <c r="I214" s="1" t="s">
        <v>24</v>
      </c>
      <c r="J214" s="3">
        <v>31.05</v>
      </c>
      <c r="K214" s="1" t="s">
        <v>1552</v>
      </c>
      <c r="L214" s="1" t="s">
        <v>24</v>
      </c>
      <c r="M214" s="1" t="s">
        <v>1553</v>
      </c>
      <c r="N214" s="1" t="s">
        <v>463</v>
      </c>
      <c r="O214" s="2">
        <v>44408</v>
      </c>
      <c r="P214" s="2">
        <v>44412</v>
      </c>
      <c r="Q214" s="1" t="s">
        <v>29</v>
      </c>
      <c r="R214" t="str">
        <f>VLOOKUP(F214,'Seg 2 descriptions'!A:B,2)</f>
        <v>Natural Gas Operations-CF</v>
      </c>
      <c r="S214" t="str">
        <f>VLOOKUP(G214,'Seg 3 descriptions'!A:B,2)</f>
        <v>Overtime/Comp Time/On Call</v>
      </c>
    </row>
    <row r="215" spans="1:19" x14ac:dyDescent="0.25">
      <c r="A215" s="1" t="s">
        <v>457</v>
      </c>
      <c r="B215" s="1" t="s">
        <v>49</v>
      </c>
      <c r="C215" s="1" t="s">
        <v>1473</v>
      </c>
      <c r="D215" s="1" t="s">
        <v>1906</v>
      </c>
      <c r="E215" s="1" t="s">
        <v>20</v>
      </c>
      <c r="F215" s="1" t="s">
        <v>899</v>
      </c>
      <c r="G215" s="1" t="s">
        <v>868</v>
      </c>
      <c r="H215" s="1" t="s">
        <v>900</v>
      </c>
      <c r="I215" s="1" t="s">
        <v>24</v>
      </c>
      <c r="J215" s="3">
        <v>26.49</v>
      </c>
      <c r="K215" s="1" t="s">
        <v>1552</v>
      </c>
      <c r="L215" s="1" t="s">
        <v>24</v>
      </c>
      <c r="M215" s="1" t="s">
        <v>1553</v>
      </c>
      <c r="N215" s="1" t="s">
        <v>463</v>
      </c>
      <c r="O215" s="2">
        <v>44408</v>
      </c>
      <c r="P215" s="2">
        <v>44412</v>
      </c>
      <c r="Q215" s="1" t="s">
        <v>29</v>
      </c>
      <c r="R215" t="str">
        <f>VLOOKUP(F215,'Seg 2 descriptions'!A:B,2)</f>
        <v>Natural Gas Operations-CF</v>
      </c>
      <c r="S215" t="str">
        <f>VLOOKUP(G215,'Seg 3 descriptions'!A:B,2)</f>
        <v>Cell Phones</v>
      </c>
    </row>
    <row r="216" spans="1:19" x14ac:dyDescent="0.25">
      <c r="A216" s="1" t="s">
        <v>457</v>
      </c>
      <c r="B216" s="1" t="s">
        <v>49</v>
      </c>
      <c r="C216" s="1" t="s">
        <v>1473</v>
      </c>
      <c r="D216" s="1" t="s">
        <v>1911</v>
      </c>
      <c r="E216" s="1" t="s">
        <v>20</v>
      </c>
      <c r="F216" s="1" t="s">
        <v>899</v>
      </c>
      <c r="G216" s="1" t="s">
        <v>1302</v>
      </c>
      <c r="H216" s="1" t="s">
        <v>900</v>
      </c>
      <c r="I216" s="1" t="s">
        <v>24</v>
      </c>
      <c r="J216" s="3">
        <v>5</v>
      </c>
      <c r="K216" s="1" t="s">
        <v>1552</v>
      </c>
      <c r="L216" s="1" t="s">
        <v>24</v>
      </c>
      <c r="M216" s="1" t="s">
        <v>1553</v>
      </c>
      <c r="N216" s="1" t="s">
        <v>463</v>
      </c>
      <c r="O216" s="2">
        <v>44408</v>
      </c>
      <c r="P216" s="2">
        <v>44412</v>
      </c>
      <c r="Q216" s="1" t="s">
        <v>29</v>
      </c>
      <c r="R216" t="str">
        <f>VLOOKUP(F216,'Seg 2 descriptions'!A:B,2)</f>
        <v>Natural Gas Operations-CF</v>
      </c>
      <c r="S216" t="str">
        <f>VLOOKUP(G216,'Seg 3 descriptions'!A:B,2)</f>
        <v>Uniforms</v>
      </c>
    </row>
    <row r="217" spans="1:19" x14ac:dyDescent="0.25">
      <c r="A217" s="1" t="s">
        <v>457</v>
      </c>
      <c r="B217" s="1" t="s">
        <v>49</v>
      </c>
      <c r="C217" s="1" t="s">
        <v>1474</v>
      </c>
      <c r="D217" s="1" t="s">
        <v>1904</v>
      </c>
      <c r="E217" s="1" t="s">
        <v>20</v>
      </c>
      <c r="F217" s="1" t="s">
        <v>899</v>
      </c>
      <c r="G217" s="1" t="s">
        <v>1049</v>
      </c>
      <c r="H217" s="1" t="s">
        <v>900</v>
      </c>
      <c r="I217" s="1" t="s">
        <v>24</v>
      </c>
      <c r="J217" s="3">
        <v>34.5</v>
      </c>
      <c r="K217" s="1" t="s">
        <v>1552</v>
      </c>
      <c r="L217" s="1" t="s">
        <v>24</v>
      </c>
      <c r="M217" s="1" t="s">
        <v>1553</v>
      </c>
      <c r="N217" s="1" t="s">
        <v>463</v>
      </c>
      <c r="O217" s="2">
        <v>44316</v>
      </c>
      <c r="P217" s="2">
        <v>44321</v>
      </c>
      <c r="Q217" s="1" t="s">
        <v>29</v>
      </c>
      <c r="R217" t="str">
        <f>VLOOKUP(F217,'Seg 2 descriptions'!A:B,2)</f>
        <v>Natural Gas Operations-CF</v>
      </c>
      <c r="S217" t="str">
        <f>VLOOKUP(G217,'Seg 3 descriptions'!A:B,2)</f>
        <v>Vehicle Insurance</v>
      </c>
    </row>
    <row r="218" spans="1:19" x14ac:dyDescent="0.25">
      <c r="A218" s="1" t="s">
        <v>457</v>
      </c>
      <c r="B218" s="1" t="s">
        <v>49</v>
      </c>
      <c r="C218" s="1" t="s">
        <v>1474</v>
      </c>
      <c r="D218" s="1" t="s">
        <v>1905</v>
      </c>
      <c r="E218" s="1" t="s">
        <v>20</v>
      </c>
      <c r="F218" s="1" t="s">
        <v>899</v>
      </c>
      <c r="G218" s="1" t="s">
        <v>870</v>
      </c>
      <c r="H218" s="1" t="s">
        <v>900</v>
      </c>
      <c r="I218" s="1" t="s">
        <v>24</v>
      </c>
      <c r="J218" s="3">
        <v>71.33</v>
      </c>
      <c r="K218" s="1" t="s">
        <v>1552</v>
      </c>
      <c r="L218" s="1" t="s">
        <v>24</v>
      </c>
      <c r="M218" s="1" t="s">
        <v>1553</v>
      </c>
      <c r="N218" s="1" t="s">
        <v>463</v>
      </c>
      <c r="O218" s="2">
        <v>44316</v>
      </c>
      <c r="P218" s="2">
        <v>44321</v>
      </c>
      <c r="Q218" s="1" t="s">
        <v>29</v>
      </c>
      <c r="R218" t="str">
        <f>VLOOKUP(F218,'Seg 2 descriptions'!A:B,2)</f>
        <v>Natural Gas Operations-CF</v>
      </c>
      <c r="S218" t="str">
        <f>VLOOKUP(G218,'Seg 3 descriptions'!A:B,2)</f>
        <v>Other Vehicle Expenses</v>
      </c>
    </row>
    <row r="219" spans="1:19" x14ac:dyDescent="0.25">
      <c r="A219" s="1" t="s">
        <v>457</v>
      </c>
      <c r="B219" s="1" t="s">
        <v>49</v>
      </c>
      <c r="C219" s="1" t="s">
        <v>1473</v>
      </c>
      <c r="D219" s="1" t="s">
        <v>1724</v>
      </c>
      <c r="E219" s="1" t="s">
        <v>20</v>
      </c>
      <c r="F219" s="1" t="s">
        <v>899</v>
      </c>
      <c r="G219" s="1" t="s">
        <v>460</v>
      </c>
      <c r="H219" s="1" t="s">
        <v>900</v>
      </c>
      <c r="I219" s="1" t="s">
        <v>24</v>
      </c>
      <c r="J219" s="3">
        <v>1147.73</v>
      </c>
      <c r="K219" s="1" t="s">
        <v>1552</v>
      </c>
      <c r="L219" s="1" t="s">
        <v>24</v>
      </c>
      <c r="M219" s="1" t="s">
        <v>1553</v>
      </c>
      <c r="N219" s="1" t="s">
        <v>463</v>
      </c>
      <c r="O219" s="2">
        <v>44408</v>
      </c>
      <c r="P219" s="2">
        <v>44412</v>
      </c>
      <c r="Q219" s="1" t="s">
        <v>29</v>
      </c>
      <c r="R219" t="str">
        <f>VLOOKUP(F219,'Seg 2 descriptions'!A:B,2)</f>
        <v>Natural Gas Operations-CF</v>
      </c>
      <c r="S219" t="str">
        <f>VLOOKUP(G219,'Seg 3 descriptions'!A:B,2)</f>
        <v>Salaries</v>
      </c>
    </row>
    <row r="220" spans="1:19" x14ac:dyDescent="0.25">
      <c r="A220" s="1" t="s">
        <v>457</v>
      </c>
      <c r="B220" s="1" t="s">
        <v>49</v>
      </c>
      <c r="C220" s="1" t="s">
        <v>1474</v>
      </c>
      <c r="D220" s="1" t="s">
        <v>1907</v>
      </c>
      <c r="E220" s="1" t="s">
        <v>20</v>
      </c>
      <c r="F220" s="1" t="s">
        <v>899</v>
      </c>
      <c r="G220" s="1" t="s">
        <v>283</v>
      </c>
      <c r="H220" s="1" t="s">
        <v>900</v>
      </c>
      <c r="I220" s="1" t="s">
        <v>24</v>
      </c>
      <c r="J220" s="3">
        <v>148.22</v>
      </c>
      <c r="K220" s="1" t="s">
        <v>1552</v>
      </c>
      <c r="L220" s="1" t="s">
        <v>24</v>
      </c>
      <c r="M220" s="1" t="s">
        <v>1553</v>
      </c>
      <c r="N220" s="1" t="s">
        <v>463</v>
      </c>
      <c r="O220" s="2">
        <v>44316</v>
      </c>
      <c r="P220" s="2">
        <v>44321</v>
      </c>
      <c r="Q220" s="1" t="s">
        <v>29</v>
      </c>
      <c r="R220" t="str">
        <f>VLOOKUP(F220,'Seg 2 descriptions'!A:B,2)</f>
        <v>Natural Gas Operations-CF</v>
      </c>
      <c r="S220" t="str">
        <f>VLOOKUP(G220,'Seg 3 descriptions'!A:B,2)</f>
        <v>Supplies &amp; Misc Dept Expenses</v>
      </c>
    </row>
    <row r="221" spans="1:19" x14ac:dyDescent="0.25">
      <c r="A221" s="1" t="s">
        <v>457</v>
      </c>
      <c r="B221" s="1" t="s">
        <v>49</v>
      </c>
      <c r="C221" s="1" t="s">
        <v>1474</v>
      </c>
      <c r="D221" s="1" t="s">
        <v>1908</v>
      </c>
      <c r="E221" s="1" t="s">
        <v>20</v>
      </c>
      <c r="F221" s="1" t="s">
        <v>899</v>
      </c>
      <c r="G221" s="1" t="s">
        <v>869</v>
      </c>
      <c r="H221" s="1" t="s">
        <v>900</v>
      </c>
      <c r="I221" s="1" t="s">
        <v>24</v>
      </c>
      <c r="J221" s="3">
        <v>113.92</v>
      </c>
      <c r="K221" s="1" t="s">
        <v>1552</v>
      </c>
      <c r="L221" s="1" t="s">
        <v>24</v>
      </c>
      <c r="M221" s="1" t="s">
        <v>1553</v>
      </c>
      <c r="N221" s="1" t="s">
        <v>463</v>
      </c>
      <c r="O221" s="2">
        <v>44316</v>
      </c>
      <c r="P221" s="2">
        <v>44321</v>
      </c>
      <c r="Q221" s="1" t="s">
        <v>29</v>
      </c>
      <c r="R221" t="str">
        <f>VLOOKUP(F221,'Seg 2 descriptions'!A:B,2)</f>
        <v>Natural Gas Operations-CF</v>
      </c>
      <c r="S221" t="str">
        <f>VLOOKUP(G221,'Seg 3 descriptions'!A:B,2)</f>
        <v>Vehicle Fuel</v>
      </c>
    </row>
    <row r="222" spans="1:19" x14ac:dyDescent="0.25">
      <c r="A222" s="1" t="s">
        <v>457</v>
      </c>
      <c r="B222" s="1" t="s">
        <v>49</v>
      </c>
      <c r="C222" s="1" t="s">
        <v>1474</v>
      </c>
      <c r="D222" s="1" t="s">
        <v>1903</v>
      </c>
      <c r="E222" s="1" t="s">
        <v>20</v>
      </c>
      <c r="F222" s="1" t="s">
        <v>899</v>
      </c>
      <c r="G222" s="1" t="s">
        <v>1055</v>
      </c>
      <c r="H222" s="1" t="s">
        <v>900</v>
      </c>
      <c r="I222" s="1" t="s">
        <v>24</v>
      </c>
      <c r="J222" s="3">
        <v>64.489999999999995</v>
      </c>
      <c r="K222" s="1" t="s">
        <v>1552</v>
      </c>
      <c r="L222" s="1" t="s">
        <v>24</v>
      </c>
      <c r="M222" s="1" t="s">
        <v>1553</v>
      </c>
      <c r="N222" s="1" t="s">
        <v>463</v>
      </c>
      <c r="O222" s="2">
        <v>44316</v>
      </c>
      <c r="P222" s="2">
        <v>44321</v>
      </c>
      <c r="Q222" s="1" t="s">
        <v>29</v>
      </c>
      <c r="R222" t="str">
        <f>VLOOKUP(F222,'Seg 2 descriptions'!A:B,2)</f>
        <v>Natural Gas Operations-CF</v>
      </c>
      <c r="S222" t="str">
        <f>VLOOKUP(G222,'Seg 3 descriptions'!A:B,2)</f>
        <v>Vehicle Depreciation</v>
      </c>
    </row>
    <row r="223" spans="1:19" x14ac:dyDescent="0.25">
      <c r="A223" s="1" t="s">
        <v>457</v>
      </c>
      <c r="B223" s="1" t="s">
        <v>49</v>
      </c>
      <c r="C223" s="1" t="s">
        <v>1474</v>
      </c>
      <c r="D223" s="1" t="s">
        <v>1724</v>
      </c>
      <c r="E223" s="1" t="s">
        <v>20</v>
      </c>
      <c r="F223" s="1" t="s">
        <v>899</v>
      </c>
      <c r="G223" s="1" t="s">
        <v>460</v>
      </c>
      <c r="H223" s="1" t="s">
        <v>900</v>
      </c>
      <c r="I223" s="1" t="s">
        <v>24</v>
      </c>
      <c r="J223" s="3">
        <v>1456.23</v>
      </c>
      <c r="K223" s="1" t="s">
        <v>1552</v>
      </c>
      <c r="L223" s="1" t="s">
        <v>24</v>
      </c>
      <c r="M223" s="1" t="s">
        <v>1553</v>
      </c>
      <c r="N223" s="1" t="s">
        <v>463</v>
      </c>
      <c r="O223" s="2">
        <v>44316</v>
      </c>
      <c r="P223" s="2">
        <v>44321</v>
      </c>
      <c r="Q223" s="1" t="s">
        <v>29</v>
      </c>
      <c r="R223" t="str">
        <f>VLOOKUP(F223,'Seg 2 descriptions'!A:B,2)</f>
        <v>Natural Gas Operations-CF</v>
      </c>
      <c r="S223" t="str">
        <f>VLOOKUP(G223,'Seg 3 descriptions'!A:B,2)</f>
        <v>Salaries</v>
      </c>
    </row>
    <row r="224" spans="1:19" x14ac:dyDescent="0.25">
      <c r="A224" s="1" t="s">
        <v>457</v>
      </c>
      <c r="B224" s="1" t="s">
        <v>49</v>
      </c>
      <c r="C224" s="1" t="s">
        <v>1474</v>
      </c>
      <c r="D224" s="1" t="s">
        <v>1719</v>
      </c>
      <c r="E224" s="1" t="s">
        <v>20</v>
      </c>
      <c r="F224" s="1" t="s">
        <v>899</v>
      </c>
      <c r="G224" s="1" t="s">
        <v>590</v>
      </c>
      <c r="H224" s="1" t="s">
        <v>900</v>
      </c>
      <c r="I224" s="1" t="s">
        <v>24</v>
      </c>
      <c r="J224" s="3">
        <v>69.95</v>
      </c>
      <c r="K224" s="1" t="s">
        <v>1552</v>
      </c>
      <c r="L224" s="1" t="s">
        <v>24</v>
      </c>
      <c r="M224" s="1" t="s">
        <v>1553</v>
      </c>
      <c r="N224" s="1" t="s">
        <v>463</v>
      </c>
      <c r="O224" s="2">
        <v>44316</v>
      </c>
      <c r="P224" s="2">
        <v>44321</v>
      </c>
      <c r="Q224" s="1" t="s">
        <v>29</v>
      </c>
      <c r="R224" t="str">
        <f>VLOOKUP(F224,'Seg 2 descriptions'!A:B,2)</f>
        <v>Natural Gas Operations-CF</v>
      </c>
      <c r="S224" t="str">
        <f>VLOOKUP(G224,'Seg 3 descriptions'!A:B,2)</f>
        <v>Overtime/Comp Time/On Call</v>
      </c>
    </row>
    <row r="225" spans="1:19" x14ac:dyDescent="0.25">
      <c r="A225" s="1" t="s">
        <v>457</v>
      </c>
      <c r="B225" s="1" t="s">
        <v>49</v>
      </c>
      <c r="C225" s="1" t="s">
        <v>1474</v>
      </c>
      <c r="D225" s="1" t="s">
        <v>1906</v>
      </c>
      <c r="E225" s="1" t="s">
        <v>20</v>
      </c>
      <c r="F225" s="1" t="s">
        <v>899</v>
      </c>
      <c r="G225" s="1" t="s">
        <v>868</v>
      </c>
      <c r="H225" s="1" t="s">
        <v>900</v>
      </c>
      <c r="I225" s="1" t="s">
        <v>24</v>
      </c>
      <c r="J225" s="3">
        <v>20.9</v>
      </c>
      <c r="K225" s="1" t="s">
        <v>1552</v>
      </c>
      <c r="L225" s="1" t="s">
        <v>24</v>
      </c>
      <c r="M225" s="1" t="s">
        <v>1553</v>
      </c>
      <c r="N225" s="1" t="s">
        <v>463</v>
      </c>
      <c r="O225" s="2">
        <v>44316</v>
      </c>
      <c r="P225" s="2">
        <v>44321</v>
      </c>
      <c r="Q225" s="1" t="s">
        <v>29</v>
      </c>
      <c r="R225" t="str">
        <f>VLOOKUP(F225,'Seg 2 descriptions'!A:B,2)</f>
        <v>Natural Gas Operations-CF</v>
      </c>
      <c r="S225" t="str">
        <f>VLOOKUP(G225,'Seg 3 descriptions'!A:B,2)</f>
        <v>Cell Phones</v>
      </c>
    </row>
    <row r="226" spans="1:19" x14ac:dyDescent="0.25">
      <c r="A226" s="1" t="s">
        <v>457</v>
      </c>
      <c r="B226" s="1" t="s">
        <v>49</v>
      </c>
      <c r="C226" s="1" t="s">
        <v>1475</v>
      </c>
      <c r="D226" s="1" t="s">
        <v>1903</v>
      </c>
      <c r="E226" s="1" t="s">
        <v>20</v>
      </c>
      <c r="F226" s="1" t="s">
        <v>899</v>
      </c>
      <c r="G226" s="1" t="s">
        <v>1055</v>
      </c>
      <c r="H226" s="1" t="s">
        <v>900</v>
      </c>
      <c r="I226" s="1" t="s">
        <v>24</v>
      </c>
      <c r="J226" s="3">
        <v>58.44</v>
      </c>
      <c r="K226" s="1" t="s">
        <v>1552</v>
      </c>
      <c r="L226" s="1" t="s">
        <v>24</v>
      </c>
      <c r="M226" s="1" t="s">
        <v>1553</v>
      </c>
      <c r="N226" s="1" t="s">
        <v>463</v>
      </c>
      <c r="O226" s="2">
        <v>44286</v>
      </c>
      <c r="P226" s="2">
        <v>44292</v>
      </c>
      <c r="Q226" s="1" t="s">
        <v>29</v>
      </c>
      <c r="R226" t="str">
        <f>VLOOKUP(F226,'Seg 2 descriptions'!A:B,2)</f>
        <v>Natural Gas Operations-CF</v>
      </c>
      <c r="S226" t="str">
        <f>VLOOKUP(G226,'Seg 3 descriptions'!A:B,2)</f>
        <v>Vehicle Depreciation</v>
      </c>
    </row>
    <row r="227" spans="1:19" x14ac:dyDescent="0.25">
      <c r="A227" s="1" t="s">
        <v>457</v>
      </c>
      <c r="B227" s="1" t="s">
        <v>49</v>
      </c>
      <c r="C227" s="1" t="s">
        <v>1475</v>
      </c>
      <c r="D227" s="1" t="s">
        <v>1904</v>
      </c>
      <c r="E227" s="1" t="s">
        <v>20</v>
      </c>
      <c r="F227" s="1" t="s">
        <v>899</v>
      </c>
      <c r="G227" s="1" t="s">
        <v>1049</v>
      </c>
      <c r="H227" s="1" t="s">
        <v>900</v>
      </c>
      <c r="I227" s="1" t="s">
        <v>24</v>
      </c>
      <c r="J227" s="3">
        <v>11.95</v>
      </c>
      <c r="K227" s="1" t="s">
        <v>1552</v>
      </c>
      <c r="L227" s="1" t="s">
        <v>24</v>
      </c>
      <c r="M227" s="1" t="s">
        <v>1553</v>
      </c>
      <c r="N227" s="1" t="s">
        <v>463</v>
      </c>
      <c r="O227" s="2">
        <v>44286</v>
      </c>
      <c r="P227" s="2">
        <v>44292</v>
      </c>
      <c r="Q227" s="1" t="s">
        <v>29</v>
      </c>
      <c r="R227" t="str">
        <f>VLOOKUP(F227,'Seg 2 descriptions'!A:B,2)</f>
        <v>Natural Gas Operations-CF</v>
      </c>
      <c r="S227" t="str">
        <f>VLOOKUP(G227,'Seg 3 descriptions'!A:B,2)</f>
        <v>Vehicle Insurance</v>
      </c>
    </row>
    <row r="228" spans="1:19" x14ac:dyDescent="0.25">
      <c r="A228" s="1" t="s">
        <v>457</v>
      </c>
      <c r="B228" s="1" t="s">
        <v>49</v>
      </c>
      <c r="C228" s="1" t="s">
        <v>1475</v>
      </c>
      <c r="D228" s="1" t="s">
        <v>1905</v>
      </c>
      <c r="E228" s="1" t="s">
        <v>20</v>
      </c>
      <c r="F228" s="1" t="s">
        <v>899</v>
      </c>
      <c r="G228" s="1" t="s">
        <v>870</v>
      </c>
      <c r="H228" s="1" t="s">
        <v>900</v>
      </c>
      <c r="I228" s="1" t="s">
        <v>24</v>
      </c>
      <c r="J228" s="3">
        <v>11.27</v>
      </c>
      <c r="K228" s="1" t="s">
        <v>1552</v>
      </c>
      <c r="L228" s="1" t="s">
        <v>24</v>
      </c>
      <c r="M228" s="1" t="s">
        <v>1553</v>
      </c>
      <c r="N228" s="1" t="s">
        <v>463</v>
      </c>
      <c r="O228" s="2">
        <v>44286</v>
      </c>
      <c r="P228" s="2">
        <v>44292</v>
      </c>
      <c r="Q228" s="1" t="s">
        <v>29</v>
      </c>
      <c r="R228" t="str">
        <f>VLOOKUP(F228,'Seg 2 descriptions'!A:B,2)</f>
        <v>Natural Gas Operations-CF</v>
      </c>
      <c r="S228" t="str">
        <f>VLOOKUP(G228,'Seg 3 descriptions'!A:B,2)</f>
        <v>Other Vehicle Expenses</v>
      </c>
    </row>
    <row r="229" spans="1:19" x14ac:dyDescent="0.25">
      <c r="A229" s="1" t="s">
        <v>457</v>
      </c>
      <c r="B229" s="1" t="s">
        <v>49</v>
      </c>
      <c r="C229" s="1" t="s">
        <v>1475</v>
      </c>
      <c r="D229" s="1" t="s">
        <v>1906</v>
      </c>
      <c r="E229" s="1" t="s">
        <v>20</v>
      </c>
      <c r="F229" s="1" t="s">
        <v>899</v>
      </c>
      <c r="G229" s="1" t="s">
        <v>868</v>
      </c>
      <c r="H229" s="1" t="s">
        <v>900</v>
      </c>
      <c r="I229" s="1" t="s">
        <v>24</v>
      </c>
      <c r="J229" s="3">
        <v>23.83</v>
      </c>
      <c r="K229" s="1" t="s">
        <v>1552</v>
      </c>
      <c r="L229" s="1" t="s">
        <v>24</v>
      </c>
      <c r="M229" s="1" t="s">
        <v>1553</v>
      </c>
      <c r="N229" s="1" t="s">
        <v>463</v>
      </c>
      <c r="O229" s="2">
        <v>44286</v>
      </c>
      <c r="P229" s="2">
        <v>44292</v>
      </c>
      <c r="Q229" s="1" t="s">
        <v>29</v>
      </c>
      <c r="R229" t="str">
        <f>VLOOKUP(F229,'Seg 2 descriptions'!A:B,2)</f>
        <v>Natural Gas Operations-CF</v>
      </c>
      <c r="S229" t="str">
        <f>VLOOKUP(G229,'Seg 3 descriptions'!A:B,2)</f>
        <v>Cell Phones</v>
      </c>
    </row>
    <row r="230" spans="1:19" x14ac:dyDescent="0.25">
      <c r="A230" s="1" t="s">
        <v>457</v>
      </c>
      <c r="B230" s="1" t="s">
        <v>49</v>
      </c>
      <c r="C230" s="1" t="s">
        <v>1475</v>
      </c>
      <c r="D230" s="1" t="s">
        <v>1907</v>
      </c>
      <c r="E230" s="1" t="s">
        <v>20</v>
      </c>
      <c r="F230" s="1" t="s">
        <v>899</v>
      </c>
      <c r="G230" s="1" t="s">
        <v>283</v>
      </c>
      <c r="H230" s="1" t="s">
        <v>900</v>
      </c>
      <c r="I230" s="1" t="s">
        <v>24</v>
      </c>
      <c r="J230" s="3">
        <v>26.71</v>
      </c>
      <c r="K230" s="1" t="s">
        <v>1552</v>
      </c>
      <c r="L230" s="1" t="s">
        <v>24</v>
      </c>
      <c r="M230" s="1" t="s">
        <v>1553</v>
      </c>
      <c r="N230" s="1" t="s">
        <v>463</v>
      </c>
      <c r="O230" s="2">
        <v>44286</v>
      </c>
      <c r="P230" s="2">
        <v>44292</v>
      </c>
      <c r="Q230" s="1" t="s">
        <v>29</v>
      </c>
      <c r="R230" t="str">
        <f>VLOOKUP(F230,'Seg 2 descriptions'!A:B,2)</f>
        <v>Natural Gas Operations-CF</v>
      </c>
      <c r="S230" t="str">
        <f>VLOOKUP(G230,'Seg 3 descriptions'!A:B,2)</f>
        <v>Supplies &amp; Misc Dept Expenses</v>
      </c>
    </row>
    <row r="231" spans="1:19" x14ac:dyDescent="0.25">
      <c r="A231" s="1" t="s">
        <v>457</v>
      </c>
      <c r="B231" s="1" t="s">
        <v>49</v>
      </c>
      <c r="C231" s="1" t="s">
        <v>1475</v>
      </c>
      <c r="D231" s="1" t="s">
        <v>1908</v>
      </c>
      <c r="E231" s="1" t="s">
        <v>20</v>
      </c>
      <c r="F231" s="1" t="s">
        <v>899</v>
      </c>
      <c r="G231" s="1" t="s">
        <v>869</v>
      </c>
      <c r="H231" s="1" t="s">
        <v>900</v>
      </c>
      <c r="I231" s="1" t="s">
        <v>24</v>
      </c>
      <c r="J231" s="3">
        <v>120.56</v>
      </c>
      <c r="K231" s="1" t="s">
        <v>1552</v>
      </c>
      <c r="L231" s="1" t="s">
        <v>24</v>
      </c>
      <c r="M231" s="1" t="s">
        <v>1553</v>
      </c>
      <c r="N231" s="1" t="s">
        <v>463</v>
      </c>
      <c r="O231" s="2">
        <v>44286</v>
      </c>
      <c r="P231" s="2">
        <v>44292</v>
      </c>
      <c r="Q231" s="1" t="s">
        <v>29</v>
      </c>
      <c r="R231" t="str">
        <f>VLOOKUP(F231,'Seg 2 descriptions'!A:B,2)</f>
        <v>Natural Gas Operations-CF</v>
      </c>
      <c r="S231" t="str">
        <f>VLOOKUP(G231,'Seg 3 descriptions'!A:B,2)</f>
        <v>Vehicle Fuel</v>
      </c>
    </row>
    <row r="232" spans="1:19" x14ac:dyDescent="0.25">
      <c r="A232" s="1" t="s">
        <v>457</v>
      </c>
      <c r="B232" s="1" t="s">
        <v>49</v>
      </c>
      <c r="C232" s="1" t="s">
        <v>1475</v>
      </c>
      <c r="D232" s="1" t="s">
        <v>1724</v>
      </c>
      <c r="E232" s="1" t="s">
        <v>20</v>
      </c>
      <c r="F232" s="1" t="s">
        <v>899</v>
      </c>
      <c r="G232" s="1" t="s">
        <v>460</v>
      </c>
      <c r="H232" s="1" t="s">
        <v>900</v>
      </c>
      <c r="I232" s="1" t="s">
        <v>24</v>
      </c>
      <c r="J232" s="3">
        <v>1130.76</v>
      </c>
      <c r="K232" s="1" t="s">
        <v>1552</v>
      </c>
      <c r="L232" s="1" t="s">
        <v>24</v>
      </c>
      <c r="M232" s="1" t="s">
        <v>1553</v>
      </c>
      <c r="N232" s="1" t="s">
        <v>463</v>
      </c>
      <c r="O232" s="2">
        <v>44286</v>
      </c>
      <c r="P232" s="2">
        <v>44292</v>
      </c>
      <c r="Q232" s="1" t="s">
        <v>29</v>
      </c>
      <c r="R232" t="str">
        <f>VLOOKUP(F232,'Seg 2 descriptions'!A:B,2)</f>
        <v>Natural Gas Operations-CF</v>
      </c>
      <c r="S232" t="str">
        <f>VLOOKUP(G232,'Seg 3 descriptions'!A:B,2)</f>
        <v>Salaries</v>
      </c>
    </row>
    <row r="233" spans="1:19" x14ac:dyDescent="0.25">
      <c r="A233" s="1" t="s">
        <v>457</v>
      </c>
      <c r="B233" s="1" t="s">
        <v>49</v>
      </c>
      <c r="C233" s="1" t="s">
        <v>1475</v>
      </c>
      <c r="D233" s="1" t="s">
        <v>1719</v>
      </c>
      <c r="E233" s="1" t="s">
        <v>20</v>
      </c>
      <c r="F233" s="1" t="s">
        <v>899</v>
      </c>
      <c r="G233" s="1" t="s">
        <v>590</v>
      </c>
      <c r="H233" s="1" t="s">
        <v>900</v>
      </c>
      <c r="I233" s="1" t="s">
        <v>24</v>
      </c>
      <c r="J233" s="3">
        <v>47.12</v>
      </c>
      <c r="K233" s="1" t="s">
        <v>1552</v>
      </c>
      <c r="L233" s="1" t="s">
        <v>24</v>
      </c>
      <c r="M233" s="1" t="s">
        <v>1553</v>
      </c>
      <c r="N233" s="1" t="s">
        <v>463</v>
      </c>
      <c r="O233" s="2">
        <v>44286</v>
      </c>
      <c r="P233" s="2">
        <v>44292</v>
      </c>
      <c r="Q233" s="1" t="s">
        <v>29</v>
      </c>
      <c r="R233" t="str">
        <f>VLOOKUP(F233,'Seg 2 descriptions'!A:B,2)</f>
        <v>Natural Gas Operations-CF</v>
      </c>
      <c r="S233" t="str">
        <f>VLOOKUP(G233,'Seg 3 descriptions'!A:B,2)</f>
        <v>Overtime/Comp Time/On Call</v>
      </c>
    </row>
    <row r="234" spans="1:19" x14ac:dyDescent="0.25">
      <c r="A234" s="1" t="s">
        <v>457</v>
      </c>
      <c r="B234" s="1" t="s">
        <v>49</v>
      </c>
      <c r="C234" s="1" t="s">
        <v>1476</v>
      </c>
      <c r="D234" s="1" t="s">
        <v>1903</v>
      </c>
      <c r="E234" s="1" t="s">
        <v>20</v>
      </c>
      <c r="F234" s="1" t="s">
        <v>899</v>
      </c>
      <c r="G234" s="1" t="s">
        <v>1055</v>
      </c>
      <c r="H234" s="1" t="s">
        <v>900</v>
      </c>
      <c r="I234" s="1" t="s">
        <v>24</v>
      </c>
      <c r="J234" s="3">
        <v>59.84</v>
      </c>
      <c r="K234" s="1" t="s">
        <v>1552</v>
      </c>
      <c r="L234" s="1" t="s">
        <v>24</v>
      </c>
      <c r="M234" s="1" t="s">
        <v>1553</v>
      </c>
      <c r="N234" s="1" t="s">
        <v>463</v>
      </c>
      <c r="O234" s="2">
        <v>44255</v>
      </c>
      <c r="P234" s="2">
        <v>44258</v>
      </c>
      <c r="Q234" s="1" t="s">
        <v>29</v>
      </c>
      <c r="R234" t="str">
        <f>VLOOKUP(F234,'Seg 2 descriptions'!A:B,2)</f>
        <v>Natural Gas Operations-CF</v>
      </c>
      <c r="S234" t="str">
        <f>VLOOKUP(G234,'Seg 3 descriptions'!A:B,2)</f>
        <v>Vehicle Depreciation</v>
      </c>
    </row>
    <row r="235" spans="1:19" x14ac:dyDescent="0.25">
      <c r="A235" s="1" t="s">
        <v>457</v>
      </c>
      <c r="B235" s="1" t="s">
        <v>49</v>
      </c>
      <c r="C235" s="1" t="s">
        <v>1476</v>
      </c>
      <c r="D235" s="1" t="s">
        <v>1904</v>
      </c>
      <c r="E235" s="1" t="s">
        <v>20</v>
      </c>
      <c r="F235" s="1" t="s">
        <v>899</v>
      </c>
      <c r="G235" s="1" t="s">
        <v>1049</v>
      </c>
      <c r="H235" s="1" t="s">
        <v>900</v>
      </c>
      <c r="I235" s="1" t="s">
        <v>24</v>
      </c>
      <c r="J235" s="3">
        <v>11.95</v>
      </c>
      <c r="K235" s="1" t="s">
        <v>1552</v>
      </c>
      <c r="L235" s="1" t="s">
        <v>24</v>
      </c>
      <c r="M235" s="1" t="s">
        <v>1553</v>
      </c>
      <c r="N235" s="1" t="s">
        <v>463</v>
      </c>
      <c r="O235" s="2">
        <v>44255</v>
      </c>
      <c r="P235" s="2">
        <v>44258</v>
      </c>
      <c r="Q235" s="1" t="s">
        <v>29</v>
      </c>
      <c r="R235" t="str">
        <f>VLOOKUP(F235,'Seg 2 descriptions'!A:B,2)</f>
        <v>Natural Gas Operations-CF</v>
      </c>
      <c r="S235" t="str">
        <f>VLOOKUP(G235,'Seg 3 descriptions'!A:B,2)</f>
        <v>Vehicle Insurance</v>
      </c>
    </row>
    <row r="236" spans="1:19" x14ac:dyDescent="0.25">
      <c r="A236" s="1" t="s">
        <v>457</v>
      </c>
      <c r="B236" s="1" t="s">
        <v>49</v>
      </c>
      <c r="C236" s="1" t="s">
        <v>1476</v>
      </c>
      <c r="D236" s="1" t="s">
        <v>1905</v>
      </c>
      <c r="E236" s="1" t="s">
        <v>20</v>
      </c>
      <c r="F236" s="1" t="s">
        <v>899</v>
      </c>
      <c r="G236" s="1" t="s">
        <v>870</v>
      </c>
      <c r="H236" s="1" t="s">
        <v>900</v>
      </c>
      <c r="I236" s="1" t="s">
        <v>24</v>
      </c>
      <c r="J236" s="3">
        <v>133.25</v>
      </c>
      <c r="K236" s="1" t="s">
        <v>1552</v>
      </c>
      <c r="L236" s="1" t="s">
        <v>24</v>
      </c>
      <c r="M236" s="1" t="s">
        <v>1553</v>
      </c>
      <c r="N236" s="1" t="s">
        <v>463</v>
      </c>
      <c r="O236" s="2">
        <v>44255</v>
      </c>
      <c r="P236" s="2">
        <v>44258</v>
      </c>
      <c r="Q236" s="1" t="s">
        <v>29</v>
      </c>
      <c r="R236" t="str">
        <f>VLOOKUP(F236,'Seg 2 descriptions'!A:B,2)</f>
        <v>Natural Gas Operations-CF</v>
      </c>
      <c r="S236" t="str">
        <f>VLOOKUP(G236,'Seg 3 descriptions'!A:B,2)</f>
        <v>Other Vehicle Expenses</v>
      </c>
    </row>
    <row r="237" spans="1:19" x14ac:dyDescent="0.25">
      <c r="A237" s="1" t="s">
        <v>457</v>
      </c>
      <c r="B237" s="1" t="s">
        <v>49</v>
      </c>
      <c r="C237" s="1" t="s">
        <v>1476</v>
      </c>
      <c r="D237" s="1" t="s">
        <v>1908</v>
      </c>
      <c r="E237" s="1" t="s">
        <v>20</v>
      </c>
      <c r="F237" s="1" t="s">
        <v>899</v>
      </c>
      <c r="G237" s="1" t="s">
        <v>869</v>
      </c>
      <c r="H237" s="1" t="s">
        <v>900</v>
      </c>
      <c r="I237" s="1" t="s">
        <v>24</v>
      </c>
      <c r="J237" s="3">
        <v>95.81</v>
      </c>
      <c r="K237" s="1" t="s">
        <v>1552</v>
      </c>
      <c r="L237" s="1" t="s">
        <v>24</v>
      </c>
      <c r="M237" s="1" t="s">
        <v>1553</v>
      </c>
      <c r="N237" s="1" t="s">
        <v>463</v>
      </c>
      <c r="O237" s="2">
        <v>44255</v>
      </c>
      <c r="P237" s="2">
        <v>44258</v>
      </c>
      <c r="Q237" s="1" t="s">
        <v>29</v>
      </c>
      <c r="R237" t="str">
        <f>VLOOKUP(F237,'Seg 2 descriptions'!A:B,2)</f>
        <v>Natural Gas Operations-CF</v>
      </c>
      <c r="S237" t="str">
        <f>VLOOKUP(G237,'Seg 3 descriptions'!A:B,2)</f>
        <v>Vehicle Fuel</v>
      </c>
    </row>
    <row r="238" spans="1:19" x14ac:dyDescent="0.25">
      <c r="A238" s="1" t="s">
        <v>457</v>
      </c>
      <c r="B238" s="1" t="s">
        <v>49</v>
      </c>
      <c r="C238" s="1" t="s">
        <v>1476</v>
      </c>
      <c r="D238" s="1" t="s">
        <v>1724</v>
      </c>
      <c r="E238" s="1" t="s">
        <v>20</v>
      </c>
      <c r="F238" s="1" t="s">
        <v>899</v>
      </c>
      <c r="G238" s="1" t="s">
        <v>460</v>
      </c>
      <c r="H238" s="1" t="s">
        <v>900</v>
      </c>
      <c r="I238" s="1" t="s">
        <v>24</v>
      </c>
      <c r="J238" s="3">
        <v>962.8</v>
      </c>
      <c r="K238" s="1" t="s">
        <v>1552</v>
      </c>
      <c r="L238" s="1" t="s">
        <v>24</v>
      </c>
      <c r="M238" s="1" t="s">
        <v>1553</v>
      </c>
      <c r="N238" s="1" t="s">
        <v>463</v>
      </c>
      <c r="O238" s="2">
        <v>44255</v>
      </c>
      <c r="P238" s="2">
        <v>44258</v>
      </c>
      <c r="Q238" s="1" t="s">
        <v>29</v>
      </c>
      <c r="R238" t="str">
        <f>VLOOKUP(F238,'Seg 2 descriptions'!A:B,2)</f>
        <v>Natural Gas Operations-CF</v>
      </c>
      <c r="S238" t="str">
        <f>VLOOKUP(G238,'Seg 3 descriptions'!A:B,2)</f>
        <v>Salaries</v>
      </c>
    </row>
    <row r="239" spans="1:19" x14ac:dyDescent="0.25">
      <c r="A239" s="1" t="s">
        <v>457</v>
      </c>
      <c r="B239" s="1" t="s">
        <v>49</v>
      </c>
      <c r="C239" s="1" t="s">
        <v>1476</v>
      </c>
      <c r="D239" s="1" t="s">
        <v>1719</v>
      </c>
      <c r="E239" s="1" t="s">
        <v>20</v>
      </c>
      <c r="F239" s="1" t="s">
        <v>899</v>
      </c>
      <c r="G239" s="1" t="s">
        <v>590</v>
      </c>
      <c r="H239" s="1" t="s">
        <v>900</v>
      </c>
      <c r="I239" s="1" t="s">
        <v>24</v>
      </c>
      <c r="J239" s="3">
        <v>27.72</v>
      </c>
      <c r="K239" s="1" t="s">
        <v>1552</v>
      </c>
      <c r="L239" s="1" t="s">
        <v>24</v>
      </c>
      <c r="M239" s="1" t="s">
        <v>1553</v>
      </c>
      <c r="N239" s="1" t="s">
        <v>463</v>
      </c>
      <c r="O239" s="2">
        <v>44255</v>
      </c>
      <c r="P239" s="2">
        <v>44258</v>
      </c>
      <c r="Q239" s="1" t="s">
        <v>29</v>
      </c>
      <c r="R239" t="str">
        <f>VLOOKUP(F239,'Seg 2 descriptions'!A:B,2)</f>
        <v>Natural Gas Operations-CF</v>
      </c>
      <c r="S239" t="str">
        <f>VLOOKUP(G239,'Seg 3 descriptions'!A:B,2)</f>
        <v>Overtime/Comp Time/On Call</v>
      </c>
    </row>
    <row r="240" spans="1:19" x14ac:dyDescent="0.25">
      <c r="A240" s="1" t="s">
        <v>457</v>
      </c>
      <c r="B240" s="1" t="s">
        <v>49</v>
      </c>
      <c r="C240" s="1" t="s">
        <v>1476</v>
      </c>
      <c r="D240" s="1" t="s">
        <v>1906</v>
      </c>
      <c r="E240" s="1" t="s">
        <v>20</v>
      </c>
      <c r="F240" s="1" t="s">
        <v>899</v>
      </c>
      <c r="G240" s="1" t="s">
        <v>868</v>
      </c>
      <c r="H240" s="1" t="s">
        <v>900</v>
      </c>
      <c r="I240" s="1" t="s">
        <v>24</v>
      </c>
      <c r="J240" s="3">
        <v>26.16</v>
      </c>
      <c r="K240" s="1" t="s">
        <v>1552</v>
      </c>
      <c r="L240" s="1" t="s">
        <v>24</v>
      </c>
      <c r="M240" s="1" t="s">
        <v>1553</v>
      </c>
      <c r="N240" s="1" t="s">
        <v>463</v>
      </c>
      <c r="O240" s="2">
        <v>44255</v>
      </c>
      <c r="P240" s="2">
        <v>44258</v>
      </c>
      <c r="Q240" s="1" t="s">
        <v>29</v>
      </c>
      <c r="R240" t="str">
        <f>VLOOKUP(F240,'Seg 2 descriptions'!A:B,2)</f>
        <v>Natural Gas Operations-CF</v>
      </c>
      <c r="S240" t="str">
        <f>VLOOKUP(G240,'Seg 3 descriptions'!A:B,2)</f>
        <v>Cell Phones</v>
      </c>
    </row>
    <row r="241" spans="1:19" x14ac:dyDescent="0.25">
      <c r="A241" s="1" t="s">
        <v>457</v>
      </c>
      <c r="B241" s="1" t="s">
        <v>49</v>
      </c>
      <c r="C241" s="1" t="s">
        <v>1476</v>
      </c>
      <c r="D241" s="1" t="s">
        <v>1907</v>
      </c>
      <c r="E241" s="1" t="s">
        <v>20</v>
      </c>
      <c r="F241" s="1" t="s">
        <v>899</v>
      </c>
      <c r="G241" s="1" t="s">
        <v>283</v>
      </c>
      <c r="H241" s="1" t="s">
        <v>900</v>
      </c>
      <c r="I241" s="1" t="s">
        <v>24</v>
      </c>
      <c r="J241" s="3">
        <v>67.97</v>
      </c>
      <c r="K241" s="1" t="s">
        <v>1552</v>
      </c>
      <c r="L241" s="1" t="s">
        <v>24</v>
      </c>
      <c r="M241" s="1" t="s">
        <v>1553</v>
      </c>
      <c r="N241" s="1" t="s">
        <v>463</v>
      </c>
      <c r="O241" s="2">
        <v>44255</v>
      </c>
      <c r="P241" s="2">
        <v>44258</v>
      </c>
      <c r="Q241" s="1" t="s">
        <v>29</v>
      </c>
      <c r="R241" t="str">
        <f>VLOOKUP(F241,'Seg 2 descriptions'!A:B,2)</f>
        <v>Natural Gas Operations-CF</v>
      </c>
      <c r="S241" t="str">
        <f>VLOOKUP(G241,'Seg 3 descriptions'!A:B,2)</f>
        <v>Supplies &amp; Misc Dept Expenses</v>
      </c>
    </row>
    <row r="242" spans="1:19" x14ac:dyDescent="0.25">
      <c r="A242" s="1" t="s">
        <v>457</v>
      </c>
      <c r="B242" s="1" t="s">
        <v>49</v>
      </c>
      <c r="C242" s="1" t="s">
        <v>1477</v>
      </c>
      <c r="D242" s="1" t="s">
        <v>1719</v>
      </c>
      <c r="E242" s="1" t="s">
        <v>20</v>
      </c>
      <c r="F242" s="1" t="s">
        <v>899</v>
      </c>
      <c r="G242" s="1" t="s">
        <v>590</v>
      </c>
      <c r="H242" s="1" t="s">
        <v>900</v>
      </c>
      <c r="I242" s="1" t="s">
        <v>24</v>
      </c>
      <c r="J242" s="3">
        <v>32.69</v>
      </c>
      <c r="K242" s="1" t="s">
        <v>1552</v>
      </c>
      <c r="L242" s="1" t="s">
        <v>24</v>
      </c>
      <c r="M242" s="1" t="s">
        <v>1553</v>
      </c>
      <c r="N242" s="1" t="s">
        <v>463</v>
      </c>
      <c r="O242" s="2">
        <v>44227</v>
      </c>
      <c r="P242" s="2">
        <v>44237</v>
      </c>
      <c r="Q242" s="1" t="s">
        <v>29</v>
      </c>
      <c r="R242" t="str">
        <f>VLOOKUP(F242,'Seg 2 descriptions'!A:B,2)</f>
        <v>Natural Gas Operations-CF</v>
      </c>
      <c r="S242" t="str">
        <f>VLOOKUP(G242,'Seg 3 descriptions'!A:B,2)</f>
        <v>Overtime/Comp Time/On Call</v>
      </c>
    </row>
    <row r="243" spans="1:19" x14ac:dyDescent="0.25">
      <c r="A243" s="1" t="s">
        <v>457</v>
      </c>
      <c r="B243" s="1" t="s">
        <v>49</v>
      </c>
      <c r="C243" s="1" t="s">
        <v>1477</v>
      </c>
      <c r="D243" s="1" t="s">
        <v>1724</v>
      </c>
      <c r="E243" s="1" t="s">
        <v>20</v>
      </c>
      <c r="F243" s="1" t="s">
        <v>899</v>
      </c>
      <c r="G243" s="1" t="s">
        <v>460</v>
      </c>
      <c r="H243" s="1" t="s">
        <v>900</v>
      </c>
      <c r="I243" s="1" t="s">
        <v>24</v>
      </c>
      <c r="J243" s="3">
        <v>953.61</v>
      </c>
      <c r="K243" s="1" t="s">
        <v>1552</v>
      </c>
      <c r="L243" s="1" t="s">
        <v>24</v>
      </c>
      <c r="M243" s="1" t="s">
        <v>1553</v>
      </c>
      <c r="N243" s="1" t="s">
        <v>463</v>
      </c>
      <c r="O243" s="2">
        <v>44227</v>
      </c>
      <c r="P243" s="2">
        <v>44237</v>
      </c>
      <c r="Q243" s="1" t="s">
        <v>29</v>
      </c>
      <c r="R243" t="str">
        <f>VLOOKUP(F243,'Seg 2 descriptions'!A:B,2)</f>
        <v>Natural Gas Operations-CF</v>
      </c>
      <c r="S243" t="str">
        <f>VLOOKUP(G243,'Seg 3 descriptions'!A:B,2)</f>
        <v>Salaries</v>
      </c>
    </row>
    <row r="244" spans="1:19" x14ac:dyDescent="0.25">
      <c r="A244" s="1" t="s">
        <v>457</v>
      </c>
      <c r="B244" s="1" t="s">
        <v>49</v>
      </c>
      <c r="C244" s="1" t="s">
        <v>1477</v>
      </c>
      <c r="D244" s="1" t="s">
        <v>1903</v>
      </c>
      <c r="E244" s="1" t="s">
        <v>20</v>
      </c>
      <c r="F244" s="1" t="s">
        <v>899</v>
      </c>
      <c r="G244" s="1" t="s">
        <v>1055</v>
      </c>
      <c r="H244" s="1" t="s">
        <v>900</v>
      </c>
      <c r="I244" s="1" t="s">
        <v>24</v>
      </c>
      <c r="J244" s="3">
        <v>60.22</v>
      </c>
      <c r="K244" s="1" t="s">
        <v>1552</v>
      </c>
      <c r="L244" s="1" t="s">
        <v>24</v>
      </c>
      <c r="M244" s="1" t="s">
        <v>1553</v>
      </c>
      <c r="N244" s="1" t="s">
        <v>463</v>
      </c>
      <c r="O244" s="2">
        <v>44227</v>
      </c>
      <c r="P244" s="2">
        <v>44237</v>
      </c>
      <c r="Q244" s="1" t="s">
        <v>29</v>
      </c>
      <c r="R244" t="str">
        <f>VLOOKUP(F244,'Seg 2 descriptions'!A:B,2)</f>
        <v>Natural Gas Operations-CF</v>
      </c>
      <c r="S244" t="str">
        <f>VLOOKUP(G244,'Seg 3 descriptions'!A:B,2)</f>
        <v>Vehicle Depreciation</v>
      </c>
    </row>
    <row r="245" spans="1:19" x14ac:dyDescent="0.25">
      <c r="A245" s="1" t="s">
        <v>457</v>
      </c>
      <c r="B245" s="1" t="s">
        <v>49</v>
      </c>
      <c r="C245" s="1" t="s">
        <v>1477</v>
      </c>
      <c r="D245" s="1" t="s">
        <v>1906</v>
      </c>
      <c r="E245" s="1" t="s">
        <v>20</v>
      </c>
      <c r="F245" s="1" t="s">
        <v>899</v>
      </c>
      <c r="G245" s="1" t="s">
        <v>868</v>
      </c>
      <c r="H245" s="1" t="s">
        <v>900</v>
      </c>
      <c r="I245" s="1" t="s">
        <v>24</v>
      </c>
      <c r="J245" s="3">
        <v>20.010000000000002</v>
      </c>
      <c r="K245" s="1" t="s">
        <v>1552</v>
      </c>
      <c r="L245" s="1" t="s">
        <v>24</v>
      </c>
      <c r="M245" s="1" t="s">
        <v>1553</v>
      </c>
      <c r="N245" s="1" t="s">
        <v>463</v>
      </c>
      <c r="O245" s="2">
        <v>44227</v>
      </c>
      <c r="P245" s="2">
        <v>44237</v>
      </c>
      <c r="Q245" s="1" t="s">
        <v>29</v>
      </c>
      <c r="R245" t="str">
        <f>VLOOKUP(F245,'Seg 2 descriptions'!A:B,2)</f>
        <v>Natural Gas Operations-CF</v>
      </c>
      <c r="S245" t="str">
        <f>VLOOKUP(G245,'Seg 3 descriptions'!A:B,2)</f>
        <v>Cell Phones</v>
      </c>
    </row>
    <row r="246" spans="1:19" x14ac:dyDescent="0.25">
      <c r="A246" s="1" t="s">
        <v>457</v>
      </c>
      <c r="B246" s="1" t="s">
        <v>49</v>
      </c>
      <c r="C246" s="1" t="s">
        <v>1477</v>
      </c>
      <c r="D246" s="1" t="s">
        <v>1907</v>
      </c>
      <c r="E246" s="1" t="s">
        <v>20</v>
      </c>
      <c r="F246" s="1" t="s">
        <v>899</v>
      </c>
      <c r="G246" s="1" t="s">
        <v>283</v>
      </c>
      <c r="H246" s="1" t="s">
        <v>900</v>
      </c>
      <c r="I246" s="1" t="s">
        <v>24</v>
      </c>
      <c r="J246" s="3">
        <v>162.46</v>
      </c>
      <c r="K246" s="1" t="s">
        <v>1552</v>
      </c>
      <c r="L246" s="1" t="s">
        <v>24</v>
      </c>
      <c r="M246" s="1" t="s">
        <v>1553</v>
      </c>
      <c r="N246" s="1" t="s">
        <v>463</v>
      </c>
      <c r="O246" s="2">
        <v>44227</v>
      </c>
      <c r="P246" s="2">
        <v>44237</v>
      </c>
      <c r="Q246" s="1" t="s">
        <v>29</v>
      </c>
      <c r="R246" t="str">
        <f>VLOOKUP(F246,'Seg 2 descriptions'!A:B,2)</f>
        <v>Natural Gas Operations-CF</v>
      </c>
      <c r="S246" t="str">
        <f>VLOOKUP(G246,'Seg 3 descriptions'!A:B,2)</f>
        <v>Supplies &amp; Misc Dept Expenses</v>
      </c>
    </row>
    <row r="247" spans="1:19" x14ac:dyDescent="0.25">
      <c r="A247" s="1" t="s">
        <v>457</v>
      </c>
      <c r="B247" s="1" t="s">
        <v>49</v>
      </c>
      <c r="C247" s="1" t="s">
        <v>1477</v>
      </c>
      <c r="D247" s="1" t="s">
        <v>1908</v>
      </c>
      <c r="E247" s="1" t="s">
        <v>20</v>
      </c>
      <c r="F247" s="1" t="s">
        <v>899</v>
      </c>
      <c r="G247" s="1" t="s">
        <v>869</v>
      </c>
      <c r="H247" s="1" t="s">
        <v>900</v>
      </c>
      <c r="I247" s="1" t="s">
        <v>24</v>
      </c>
      <c r="J247" s="3">
        <v>62.29</v>
      </c>
      <c r="K247" s="1" t="s">
        <v>1552</v>
      </c>
      <c r="L247" s="1" t="s">
        <v>24</v>
      </c>
      <c r="M247" s="1" t="s">
        <v>1553</v>
      </c>
      <c r="N247" s="1" t="s">
        <v>463</v>
      </c>
      <c r="O247" s="2">
        <v>44227</v>
      </c>
      <c r="P247" s="2">
        <v>44237</v>
      </c>
      <c r="Q247" s="1" t="s">
        <v>29</v>
      </c>
      <c r="R247" t="str">
        <f>VLOOKUP(F247,'Seg 2 descriptions'!A:B,2)</f>
        <v>Natural Gas Operations-CF</v>
      </c>
      <c r="S247" t="str">
        <f>VLOOKUP(G247,'Seg 3 descriptions'!A:B,2)</f>
        <v>Vehicle Fuel</v>
      </c>
    </row>
    <row r="248" spans="1:19" x14ac:dyDescent="0.25">
      <c r="A248" s="1" t="s">
        <v>457</v>
      </c>
      <c r="B248" s="1" t="s">
        <v>49</v>
      </c>
      <c r="C248" s="1" t="s">
        <v>1477</v>
      </c>
      <c r="D248" s="1" t="s">
        <v>1912</v>
      </c>
      <c r="E248" s="1" t="s">
        <v>20</v>
      </c>
      <c r="F248" s="1" t="s">
        <v>899</v>
      </c>
      <c r="G248" s="1" t="s">
        <v>1562</v>
      </c>
      <c r="H248" s="1" t="s">
        <v>900</v>
      </c>
      <c r="I248" s="1" t="s">
        <v>24</v>
      </c>
      <c r="J248" s="3">
        <v>242.14</v>
      </c>
      <c r="K248" s="1" t="s">
        <v>1552</v>
      </c>
      <c r="L248" s="1" t="s">
        <v>24</v>
      </c>
      <c r="M248" s="1" t="s">
        <v>1553</v>
      </c>
      <c r="N248" s="1" t="s">
        <v>463</v>
      </c>
      <c r="O248" s="2">
        <v>44227</v>
      </c>
      <c r="P248" s="2">
        <v>44237</v>
      </c>
      <c r="Q248" s="1" t="s">
        <v>29</v>
      </c>
      <c r="R248" t="str">
        <f>VLOOKUP(F248,'Seg 2 descriptions'!A:B,2)</f>
        <v>Natural Gas Operations-CF</v>
      </c>
      <c r="S248" t="str">
        <f>VLOOKUP(G248,'Seg 3 descriptions'!A:B,2)</f>
        <v>Temporary Services</v>
      </c>
    </row>
    <row r="249" spans="1:19" x14ac:dyDescent="0.25">
      <c r="A249" s="1" t="s">
        <v>457</v>
      </c>
      <c r="B249" s="1" t="s">
        <v>49</v>
      </c>
      <c r="C249" s="1" t="s">
        <v>1477</v>
      </c>
      <c r="D249" s="1" t="s">
        <v>1909</v>
      </c>
      <c r="E249" s="1" t="s">
        <v>20</v>
      </c>
      <c r="F249" s="1" t="s">
        <v>899</v>
      </c>
      <c r="G249" s="1" t="s">
        <v>866</v>
      </c>
      <c r="H249" s="1" t="s">
        <v>900</v>
      </c>
      <c r="I249" s="1" t="s">
        <v>24</v>
      </c>
      <c r="J249" s="3">
        <v>1</v>
      </c>
      <c r="K249" s="1" t="s">
        <v>1552</v>
      </c>
      <c r="L249" s="1" t="s">
        <v>24</v>
      </c>
      <c r="M249" s="1" t="s">
        <v>1553</v>
      </c>
      <c r="N249" s="1" t="s">
        <v>463</v>
      </c>
      <c r="O249" s="2">
        <v>44227</v>
      </c>
      <c r="P249" s="2">
        <v>44237</v>
      </c>
      <c r="Q249" s="1" t="s">
        <v>29</v>
      </c>
      <c r="R249" t="str">
        <f>VLOOKUP(F249,'Seg 2 descriptions'!A:B,2)</f>
        <v>Natural Gas Operations-CF</v>
      </c>
      <c r="S249" t="str">
        <f>VLOOKUP(G249,'Seg 3 descriptions'!A:B,2)</f>
        <v>Lodging &amp; Travel</v>
      </c>
    </row>
    <row r="250" spans="1:19" x14ac:dyDescent="0.25">
      <c r="A250" s="1" t="s">
        <v>457</v>
      </c>
      <c r="B250" s="1" t="s">
        <v>49</v>
      </c>
      <c r="C250" s="1" t="s">
        <v>1477</v>
      </c>
      <c r="D250" s="1" t="s">
        <v>1910</v>
      </c>
      <c r="E250" s="1" t="s">
        <v>20</v>
      </c>
      <c r="F250" s="1" t="s">
        <v>899</v>
      </c>
      <c r="G250" s="1" t="s">
        <v>867</v>
      </c>
      <c r="H250" s="1" t="s">
        <v>900</v>
      </c>
      <c r="I250" s="1" t="s">
        <v>24</v>
      </c>
      <c r="J250" s="3">
        <v>3.83</v>
      </c>
      <c r="K250" s="1" t="s">
        <v>1552</v>
      </c>
      <c r="L250" s="1" t="s">
        <v>24</v>
      </c>
      <c r="M250" s="1" t="s">
        <v>1553</v>
      </c>
      <c r="N250" s="1" t="s">
        <v>463</v>
      </c>
      <c r="O250" s="2">
        <v>44227</v>
      </c>
      <c r="P250" s="2">
        <v>44237</v>
      </c>
      <c r="Q250" s="1" t="s">
        <v>29</v>
      </c>
      <c r="R250" t="str">
        <f>VLOOKUP(F250,'Seg 2 descriptions'!A:B,2)</f>
        <v>Natural Gas Operations-CF</v>
      </c>
      <c r="S250" t="str">
        <f>VLOOKUP(G250,'Seg 3 descriptions'!A:B,2)</f>
        <v>Meals</v>
      </c>
    </row>
    <row r="251" spans="1:19" x14ac:dyDescent="0.25">
      <c r="A251" s="1" t="s">
        <v>457</v>
      </c>
      <c r="B251" s="1" t="s">
        <v>49</v>
      </c>
      <c r="C251" s="1" t="s">
        <v>1477</v>
      </c>
      <c r="D251" s="1" t="s">
        <v>1904</v>
      </c>
      <c r="E251" s="1" t="s">
        <v>20</v>
      </c>
      <c r="F251" s="1" t="s">
        <v>899</v>
      </c>
      <c r="G251" s="1" t="s">
        <v>1049</v>
      </c>
      <c r="H251" s="1" t="s">
        <v>900</v>
      </c>
      <c r="I251" s="1" t="s">
        <v>24</v>
      </c>
      <c r="J251" s="3">
        <v>11.95</v>
      </c>
      <c r="K251" s="1" t="s">
        <v>1552</v>
      </c>
      <c r="L251" s="1" t="s">
        <v>24</v>
      </c>
      <c r="M251" s="1" t="s">
        <v>1553</v>
      </c>
      <c r="N251" s="1" t="s">
        <v>463</v>
      </c>
      <c r="O251" s="2">
        <v>44227</v>
      </c>
      <c r="P251" s="2">
        <v>44237</v>
      </c>
      <c r="Q251" s="1" t="s">
        <v>29</v>
      </c>
      <c r="R251" t="str">
        <f>VLOOKUP(F251,'Seg 2 descriptions'!A:B,2)</f>
        <v>Natural Gas Operations-CF</v>
      </c>
      <c r="S251" t="str">
        <f>VLOOKUP(G251,'Seg 3 descriptions'!A:B,2)</f>
        <v>Vehicle Insurance</v>
      </c>
    </row>
    <row r="252" spans="1:19" x14ac:dyDescent="0.25">
      <c r="A252" s="1" t="s">
        <v>457</v>
      </c>
      <c r="B252" s="1" t="s">
        <v>49</v>
      </c>
      <c r="C252" s="1" t="s">
        <v>1477</v>
      </c>
      <c r="D252" s="1" t="s">
        <v>1905</v>
      </c>
      <c r="E252" s="1" t="s">
        <v>20</v>
      </c>
      <c r="F252" s="1" t="s">
        <v>899</v>
      </c>
      <c r="G252" s="1" t="s">
        <v>870</v>
      </c>
      <c r="H252" s="1" t="s">
        <v>900</v>
      </c>
      <c r="I252" s="1" t="s">
        <v>24</v>
      </c>
      <c r="J252" s="3">
        <v>77.069999999999993</v>
      </c>
      <c r="K252" s="1" t="s">
        <v>1552</v>
      </c>
      <c r="L252" s="1" t="s">
        <v>24</v>
      </c>
      <c r="M252" s="1" t="s">
        <v>1553</v>
      </c>
      <c r="N252" s="1" t="s">
        <v>463</v>
      </c>
      <c r="O252" s="2">
        <v>44227</v>
      </c>
      <c r="P252" s="2">
        <v>44237</v>
      </c>
      <c r="Q252" s="1" t="s">
        <v>29</v>
      </c>
      <c r="R252" t="str">
        <f>VLOOKUP(F252,'Seg 2 descriptions'!A:B,2)</f>
        <v>Natural Gas Operations-CF</v>
      </c>
      <c r="S252" t="str">
        <f>VLOOKUP(G252,'Seg 3 descriptions'!A:B,2)</f>
        <v>Other Vehicle Expenses</v>
      </c>
    </row>
    <row r="253" spans="1:19" x14ac:dyDescent="0.25">
      <c r="A253" s="1" t="s">
        <v>457</v>
      </c>
      <c r="B253" s="1" t="s">
        <v>49</v>
      </c>
      <c r="C253" s="1" t="s">
        <v>1478</v>
      </c>
      <c r="D253" s="1" t="s">
        <v>1908</v>
      </c>
      <c r="E253" s="1" t="s">
        <v>20</v>
      </c>
      <c r="F253" s="1" t="s">
        <v>899</v>
      </c>
      <c r="G253" s="1" t="s">
        <v>869</v>
      </c>
      <c r="H253" s="1" t="s">
        <v>900</v>
      </c>
      <c r="I253" s="1" t="s">
        <v>24</v>
      </c>
      <c r="J253" s="3">
        <v>99.48</v>
      </c>
      <c r="K253" s="1" t="s">
        <v>1552</v>
      </c>
      <c r="L253" s="1" t="s">
        <v>24</v>
      </c>
      <c r="M253" s="1" t="s">
        <v>1553</v>
      </c>
      <c r="N253" s="1" t="s">
        <v>463</v>
      </c>
      <c r="O253" s="2">
        <v>44500</v>
      </c>
      <c r="P253" s="2">
        <v>44503</v>
      </c>
      <c r="Q253" s="1" t="s">
        <v>29</v>
      </c>
      <c r="R253" t="str">
        <f>VLOOKUP(F253,'Seg 2 descriptions'!A:B,2)</f>
        <v>Natural Gas Operations-CF</v>
      </c>
      <c r="S253" t="str">
        <f>VLOOKUP(G253,'Seg 3 descriptions'!A:B,2)</f>
        <v>Vehicle Fuel</v>
      </c>
    </row>
    <row r="254" spans="1:19" x14ac:dyDescent="0.25">
      <c r="A254" s="1" t="s">
        <v>457</v>
      </c>
      <c r="B254" s="1" t="s">
        <v>49</v>
      </c>
      <c r="C254" s="1" t="s">
        <v>1478</v>
      </c>
      <c r="D254" s="1" t="s">
        <v>1903</v>
      </c>
      <c r="E254" s="1" t="s">
        <v>20</v>
      </c>
      <c r="F254" s="1" t="s">
        <v>899</v>
      </c>
      <c r="G254" s="1" t="s">
        <v>1055</v>
      </c>
      <c r="H254" s="1" t="s">
        <v>900</v>
      </c>
      <c r="I254" s="1" t="s">
        <v>24</v>
      </c>
      <c r="J254" s="3">
        <v>93.14</v>
      </c>
      <c r="K254" s="1" t="s">
        <v>1552</v>
      </c>
      <c r="L254" s="1" t="s">
        <v>24</v>
      </c>
      <c r="M254" s="1" t="s">
        <v>1553</v>
      </c>
      <c r="N254" s="1" t="s">
        <v>463</v>
      </c>
      <c r="O254" s="2">
        <v>44500</v>
      </c>
      <c r="P254" s="2">
        <v>44503</v>
      </c>
      <c r="Q254" s="1" t="s">
        <v>29</v>
      </c>
      <c r="R254" t="str">
        <f>VLOOKUP(F254,'Seg 2 descriptions'!A:B,2)</f>
        <v>Natural Gas Operations-CF</v>
      </c>
      <c r="S254" t="str">
        <f>VLOOKUP(G254,'Seg 3 descriptions'!A:B,2)</f>
        <v>Vehicle Depreciation</v>
      </c>
    </row>
    <row r="255" spans="1:19" x14ac:dyDescent="0.25">
      <c r="A255" s="1" t="s">
        <v>457</v>
      </c>
      <c r="B255" s="1" t="s">
        <v>49</v>
      </c>
      <c r="C255" s="1" t="s">
        <v>1478</v>
      </c>
      <c r="D255" s="1" t="s">
        <v>1904</v>
      </c>
      <c r="E255" s="1" t="s">
        <v>20</v>
      </c>
      <c r="F255" s="1" t="s">
        <v>899</v>
      </c>
      <c r="G255" s="1" t="s">
        <v>1049</v>
      </c>
      <c r="H255" s="1" t="s">
        <v>900</v>
      </c>
      <c r="I255" s="1" t="s">
        <v>24</v>
      </c>
      <c r="J255" s="3">
        <v>43.06</v>
      </c>
      <c r="K255" s="1" t="s">
        <v>1552</v>
      </c>
      <c r="L255" s="1" t="s">
        <v>24</v>
      </c>
      <c r="M255" s="1" t="s">
        <v>1553</v>
      </c>
      <c r="N255" s="1" t="s">
        <v>463</v>
      </c>
      <c r="O255" s="2">
        <v>44500</v>
      </c>
      <c r="P255" s="2">
        <v>44503</v>
      </c>
      <c r="Q255" s="1" t="s">
        <v>29</v>
      </c>
      <c r="R255" t="str">
        <f>VLOOKUP(F255,'Seg 2 descriptions'!A:B,2)</f>
        <v>Natural Gas Operations-CF</v>
      </c>
      <c r="S255" t="str">
        <f>VLOOKUP(G255,'Seg 3 descriptions'!A:B,2)</f>
        <v>Vehicle Insurance</v>
      </c>
    </row>
    <row r="256" spans="1:19" x14ac:dyDescent="0.25">
      <c r="A256" s="1" t="s">
        <v>457</v>
      </c>
      <c r="B256" s="1" t="s">
        <v>49</v>
      </c>
      <c r="C256" s="1" t="s">
        <v>1478</v>
      </c>
      <c r="D256" s="1" t="s">
        <v>1905</v>
      </c>
      <c r="E256" s="1" t="s">
        <v>20</v>
      </c>
      <c r="F256" s="1" t="s">
        <v>899</v>
      </c>
      <c r="G256" s="1" t="s">
        <v>870</v>
      </c>
      <c r="H256" s="1" t="s">
        <v>900</v>
      </c>
      <c r="I256" s="1" t="s">
        <v>24</v>
      </c>
      <c r="J256" s="3">
        <v>25.47</v>
      </c>
      <c r="K256" s="1" t="s">
        <v>1552</v>
      </c>
      <c r="L256" s="1" t="s">
        <v>24</v>
      </c>
      <c r="M256" s="1" t="s">
        <v>1553</v>
      </c>
      <c r="N256" s="1" t="s">
        <v>463</v>
      </c>
      <c r="O256" s="2">
        <v>44500</v>
      </c>
      <c r="P256" s="2">
        <v>44503</v>
      </c>
      <c r="Q256" s="1" t="s">
        <v>29</v>
      </c>
      <c r="R256" t="str">
        <f>VLOOKUP(F256,'Seg 2 descriptions'!A:B,2)</f>
        <v>Natural Gas Operations-CF</v>
      </c>
      <c r="S256" t="str">
        <f>VLOOKUP(G256,'Seg 3 descriptions'!A:B,2)</f>
        <v>Other Vehicle Expenses</v>
      </c>
    </row>
    <row r="257" spans="1:19" x14ac:dyDescent="0.25">
      <c r="A257" s="1" t="s">
        <v>457</v>
      </c>
      <c r="B257" s="1" t="s">
        <v>49</v>
      </c>
      <c r="C257" s="1" t="s">
        <v>1478</v>
      </c>
      <c r="D257" s="1" t="s">
        <v>1910</v>
      </c>
      <c r="E257" s="1" t="s">
        <v>20</v>
      </c>
      <c r="F257" s="1" t="s">
        <v>899</v>
      </c>
      <c r="G257" s="1" t="s">
        <v>867</v>
      </c>
      <c r="H257" s="1" t="s">
        <v>900</v>
      </c>
      <c r="I257" s="1" t="s">
        <v>24</v>
      </c>
      <c r="J257" s="3">
        <v>1.97</v>
      </c>
      <c r="K257" s="1" t="s">
        <v>1552</v>
      </c>
      <c r="L257" s="1" t="s">
        <v>24</v>
      </c>
      <c r="M257" s="1" t="s">
        <v>1553</v>
      </c>
      <c r="N257" s="1" t="s">
        <v>463</v>
      </c>
      <c r="O257" s="2">
        <v>44500</v>
      </c>
      <c r="P257" s="2">
        <v>44503</v>
      </c>
      <c r="Q257" s="1" t="s">
        <v>29</v>
      </c>
      <c r="R257" t="str">
        <f>VLOOKUP(F257,'Seg 2 descriptions'!A:B,2)</f>
        <v>Natural Gas Operations-CF</v>
      </c>
      <c r="S257" t="str">
        <f>VLOOKUP(G257,'Seg 3 descriptions'!A:B,2)</f>
        <v>Meals</v>
      </c>
    </row>
    <row r="258" spans="1:19" x14ac:dyDescent="0.25">
      <c r="A258" s="1" t="s">
        <v>457</v>
      </c>
      <c r="B258" s="1" t="s">
        <v>49</v>
      </c>
      <c r="C258" s="1" t="s">
        <v>1478</v>
      </c>
      <c r="D258" s="1" t="s">
        <v>1906</v>
      </c>
      <c r="E258" s="1" t="s">
        <v>20</v>
      </c>
      <c r="F258" s="1" t="s">
        <v>899</v>
      </c>
      <c r="G258" s="1" t="s">
        <v>868</v>
      </c>
      <c r="H258" s="1" t="s">
        <v>900</v>
      </c>
      <c r="I258" s="1" t="s">
        <v>24</v>
      </c>
      <c r="J258" s="3">
        <v>32.51</v>
      </c>
      <c r="K258" s="1" t="s">
        <v>1552</v>
      </c>
      <c r="L258" s="1" t="s">
        <v>24</v>
      </c>
      <c r="M258" s="1" t="s">
        <v>1553</v>
      </c>
      <c r="N258" s="1" t="s">
        <v>463</v>
      </c>
      <c r="O258" s="2">
        <v>44500</v>
      </c>
      <c r="P258" s="2">
        <v>44503</v>
      </c>
      <c r="Q258" s="1" t="s">
        <v>29</v>
      </c>
      <c r="R258" t="str">
        <f>VLOOKUP(F258,'Seg 2 descriptions'!A:B,2)</f>
        <v>Natural Gas Operations-CF</v>
      </c>
      <c r="S258" t="str">
        <f>VLOOKUP(G258,'Seg 3 descriptions'!A:B,2)</f>
        <v>Cell Phones</v>
      </c>
    </row>
    <row r="259" spans="1:19" x14ac:dyDescent="0.25">
      <c r="A259" s="1" t="s">
        <v>457</v>
      </c>
      <c r="B259" s="1" t="s">
        <v>49</v>
      </c>
      <c r="C259" s="1" t="s">
        <v>1478</v>
      </c>
      <c r="D259" s="1" t="s">
        <v>1907</v>
      </c>
      <c r="E259" s="1" t="s">
        <v>20</v>
      </c>
      <c r="F259" s="1" t="s">
        <v>899</v>
      </c>
      <c r="G259" s="1" t="s">
        <v>283</v>
      </c>
      <c r="H259" s="1" t="s">
        <v>900</v>
      </c>
      <c r="I259" s="1" t="s">
        <v>24</v>
      </c>
      <c r="J259" s="3">
        <v>4.96</v>
      </c>
      <c r="K259" s="1" t="s">
        <v>1552</v>
      </c>
      <c r="L259" s="1" t="s">
        <v>24</v>
      </c>
      <c r="M259" s="1" t="s">
        <v>1553</v>
      </c>
      <c r="N259" s="1" t="s">
        <v>463</v>
      </c>
      <c r="O259" s="2">
        <v>44500</v>
      </c>
      <c r="P259" s="2">
        <v>44503</v>
      </c>
      <c r="Q259" s="1" t="s">
        <v>29</v>
      </c>
      <c r="R259" t="str">
        <f>VLOOKUP(F259,'Seg 2 descriptions'!A:B,2)</f>
        <v>Natural Gas Operations-CF</v>
      </c>
      <c r="S259" t="str">
        <f>VLOOKUP(G259,'Seg 3 descriptions'!A:B,2)</f>
        <v>Supplies &amp; Misc Dept Expenses</v>
      </c>
    </row>
    <row r="260" spans="1:19" x14ac:dyDescent="0.25">
      <c r="A260" s="1" t="s">
        <v>457</v>
      </c>
      <c r="B260" s="1" t="s">
        <v>49</v>
      </c>
      <c r="C260" s="1" t="s">
        <v>1478</v>
      </c>
      <c r="D260" s="1" t="s">
        <v>1724</v>
      </c>
      <c r="E260" s="1" t="s">
        <v>20</v>
      </c>
      <c r="F260" s="1" t="s">
        <v>899</v>
      </c>
      <c r="G260" s="1" t="s">
        <v>460</v>
      </c>
      <c r="H260" s="1" t="s">
        <v>900</v>
      </c>
      <c r="I260" s="1" t="s">
        <v>24</v>
      </c>
      <c r="J260" s="3">
        <v>523.58000000000004</v>
      </c>
      <c r="K260" s="1" t="s">
        <v>1552</v>
      </c>
      <c r="L260" s="1" t="s">
        <v>24</v>
      </c>
      <c r="M260" s="1" t="s">
        <v>1553</v>
      </c>
      <c r="N260" s="1" t="s">
        <v>463</v>
      </c>
      <c r="O260" s="2">
        <v>44500</v>
      </c>
      <c r="P260" s="2">
        <v>44503</v>
      </c>
      <c r="Q260" s="1" t="s">
        <v>29</v>
      </c>
      <c r="R260" t="str">
        <f>VLOOKUP(F260,'Seg 2 descriptions'!A:B,2)</f>
        <v>Natural Gas Operations-CF</v>
      </c>
      <c r="S260" t="str">
        <f>VLOOKUP(G260,'Seg 3 descriptions'!A:B,2)</f>
        <v>Salaries</v>
      </c>
    </row>
    <row r="261" spans="1:19" x14ac:dyDescent="0.25">
      <c r="A261" s="1" t="s">
        <v>457</v>
      </c>
      <c r="B261" s="1" t="s">
        <v>49</v>
      </c>
      <c r="C261" s="1" t="s">
        <v>1478</v>
      </c>
      <c r="D261" s="1" t="s">
        <v>1909</v>
      </c>
      <c r="E261" s="1" t="s">
        <v>20</v>
      </c>
      <c r="F261" s="1" t="s">
        <v>899</v>
      </c>
      <c r="G261" s="1" t="s">
        <v>866</v>
      </c>
      <c r="H261" s="1" t="s">
        <v>900</v>
      </c>
      <c r="I261" s="1" t="s">
        <v>24</v>
      </c>
      <c r="J261" s="3">
        <v>14.22</v>
      </c>
      <c r="K261" s="1" t="s">
        <v>1552</v>
      </c>
      <c r="L261" s="1" t="s">
        <v>24</v>
      </c>
      <c r="M261" s="1" t="s">
        <v>1553</v>
      </c>
      <c r="N261" s="1" t="s">
        <v>463</v>
      </c>
      <c r="O261" s="2">
        <v>44500</v>
      </c>
      <c r="P261" s="2">
        <v>44503</v>
      </c>
      <c r="Q261" s="1" t="s">
        <v>29</v>
      </c>
      <c r="R261" t="str">
        <f>VLOOKUP(F261,'Seg 2 descriptions'!A:B,2)</f>
        <v>Natural Gas Operations-CF</v>
      </c>
      <c r="S261" t="str">
        <f>VLOOKUP(G261,'Seg 3 descriptions'!A:B,2)</f>
        <v>Lodging &amp; Travel</v>
      </c>
    </row>
    <row r="262" spans="1:19" x14ac:dyDescent="0.25">
      <c r="A262" s="1" t="s">
        <v>457</v>
      </c>
      <c r="B262" s="1" t="s">
        <v>49</v>
      </c>
      <c r="C262" s="1" t="s">
        <v>1481</v>
      </c>
      <c r="D262" s="1" t="s">
        <v>1719</v>
      </c>
      <c r="E262" s="1" t="s">
        <v>20</v>
      </c>
      <c r="F262" s="1" t="s">
        <v>899</v>
      </c>
      <c r="G262" s="1" t="s">
        <v>590</v>
      </c>
      <c r="H262" s="1" t="s">
        <v>900</v>
      </c>
      <c r="I262" s="1" t="s">
        <v>24</v>
      </c>
      <c r="J262" s="3">
        <v>18.27</v>
      </c>
      <c r="K262" s="1" t="s">
        <v>1552</v>
      </c>
      <c r="L262" s="1" t="s">
        <v>24</v>
      </c>
      <c r="M262" s="1" t="s">
        <v>1553</v>
      </c>
      <c r="N262" s="1" t="s">
        <v>463</v>
      </c>
      <c r="O262" s="2">
        <v>44439</v>
      </c>
      <c r="P262" s="2">
        <v>44447</v>
      </c>
      <c r="Q262" s="1" t="s">
        <v>29</v>
      </c>
      <c r="R262" t="str">
        <f>VLOOKUP(F262,'Seg 2 descriptions'!A:B,2)</f>
        <v>Natural Gas Operations-CF</v>
      </c>
      <c r="S262" t="str">
        <f>VLOOKUP(G262,'Seg 3 descriptions'!A:B,2)</f>
        <v>Overtime/Comp Time/On Call</v>
      </c>
    </row>
    <row r="263" spans="1:19" x14ac:dyDescent="0.25">
      <c r="A263" s="1" t="s">
        <v>457</v>
      </c>
      <c r="B263" s="1" t="s">
        <v>49</v>
      </c>
      <c r="C263" s="1" t="s">
        <v>1481</v>
      </c>
      <c r="D263" s="1" t="s">
        <v>1724</v>
      </c>
      <c r="E263" s="1" t="s">
        <v>20</v>
      </c>
      <c r="F263" s="1" t="s">
        <v>899</v>
      </c>
      <c r="G263" s="1" t="s">
        <v>460</v>
      </c>
      <c r="H263" s="1" t="s">
        <v>900</v>
      </c>
      <c r="I263" s="1" t="s">
        <v>24</v>
      </c>
      <c r="J263" s="3">
        <v>1147.73</v>
      </c>
      <c r="K263" s="1" t="s">
        <v>1552</v>
      </c>
      <c r="L263" s="1" t="s">
        <v>24</v>
      </c>
      <c r="M263" s="1" t="s">
        <v>1553</v>
      </c>
      <c r="N263" s="1" t="s">
        <v>463</v>
      </c>
      <c r="O263" s="2">
        <v>44439</v>
      </c>
      <c r="P263" s="2">
        <v>44447</v>
      </c>
      <c r="Q263" s="1" t="s">
        <v>29</v>
      </c>
      <c r="R263" t="str">
        <f>VLOOKUP(F263,'Seg 2 descriptions'!A:B,2)</f>
        <v>Natural Gas Operations-CF</v>
      </c>
      <c r="S263" t="str">
        <f>VLOOKUP(G263,'Seg 3 descriptions'!A:B,2)</f>
        <v>Salaries</v>
      </c>
    </row>
    <row r="264" spans="1:19" x14ac:dyDescent="0.25">
      <c r="A264" s="1" t="s">
        <v>457</v>
      </c>
      <c r="B264" s="1" t="s">
        <v>49</v>
      </c>
      <c r="C264" s="1" t="s">
        <v>1481</v>
      </c>
      <c r="D264" s="1" t="s">
        <v>1907</v>
      </c>
      <c r="E264" s="1" t="s">
        <v>20</v>
      </c>
      <c r="F264" s="1" t="s">
        <v>899</v>
      </c>
      <c r="G264" s="1" t="s">
        <v>283</v>
      </c>
      <c r="H264" s="1" t="s">
        <v>900</v>
      </c>
      <c r="I264" s="1" t="s">
        <v>24</v>
      </c>
      <c r="J264" s="3">
        <v>38.57</v>
      </c>
      <c r="K264" s="1" t="s">
        <v>1552</v>
      </c>
      <c r="L264" s="1" t="s">
        <v>24</v>
      </c>
      <c r="M264" s="1" t="s">
        <v>1553</v>
      </c>
      <c r="N264" s="1" t="s">
        <v>463</v>
      </c>
      <c r="O264" s="2">
        <v>44439</v>
      </c>
      <c r="P264" s="2">
        <v>44447</v>
      </c>
      <c r="Q264" s="1" t="s">
        <v>29</v>
      </c>
      <c r="R264" t="str">
        <f>VLOOKUP(F264,'Seg 2 descriptions'!A:B,2)</f>
        <v>Natural Gas Operations-CF</v>
      </c>
      <c r="S264" t="str">
        <f>VLOOKUP(G264,'Seg 3 descriptions'!A:B,2)</f>
        <v>Supplies &amp; Misc Dept Expenses</v>
      </c>
    </row>
    <row r="265" spans="1:19" x14ac:dyDescent="0.25">
      <c r="A265" s="1" t="s">
        <v>457</v>
      </c>
      <c r="B265" s="1" t="s">
        <v>49</v>
      </c>
      <c r="C265" s="1" t="s">
        <v>1481</v>
      </c>
      <c r="D265" s="1" t="s">
        <v>1908</v>
      </c>
      <c r="E265" s="1" t="s">
        <v>20</v>
      </c>
      <c r="F265" s="1" t="s">
        <v>899</v>
      </c>
      <c r="G265" s="1" t="s">
        <v>869</v>
      </c>
      <c r="H265" s="1" t="s">
        <v>900</v>
      </c>
      <c r="I265" s="1" t="s">
        <v>24</v>
      </c>
      <c r="J265" s="3">
        <v>122.71</v>
      </c>
      <c r="K265" s="1" t="s">
        <v>1552</v>
      </c>
      <c r="L265" s="1" t="s">
        <v>24</v>
      </c>
      <c r="M265" s="1" t="s">
        <v>1553</v>
      </c>
      <c r="N265" s="1" t="s">
        <v>463</v>
      </c>
      <c r="O265" s="2">
        <v>44439</v>
      </c>
      <c r="P265" s="2">
        <v>44447</v>
      </c>
      <c r="Q265" s="1" t="s">
        <v>29</v>
      </c>
      <c r="R265" t="str">
        <f>VLOOKUP(F265,'Seg 2 descriptions'!A:B,2)</f>
        <v>Natural Gas Operations-CF</v>
      </c>
      <c r="S265" t="str">
        <f>VLOOKUP(G265,'Seg 3 descriptions'!A:B,2)</f>
        <v>Vehicle Fuel</v>
      </c>
    </row>
    <row r="266" spans="1:19" x14ac:dyDescent="0.25">
      <c r="A266" s="1" t="s">
        <v>457</v>
      </c>
      <c r="B266" s="1" t="s">
        <v>49</v>
      </c>
      <c r="C266" s="1" t="s">
        <v>1481</v>
      </c>
      <c r="D266" s="1" t="s">
        <v>1913</v>
      </c>
      <c r="E266" s="1" t="s">
        <v>20</v>
      </c>
      <c r="F266" s="1" t="s">
        <v>899</v>
      </c>
      <c r="G266" s="1" t="s">
        <v>1270</v>
      </c>
      <c r="H266" s="1" t="s">
        <v>900</v>
      </c>
      <c r="I266" s="1" t="s">
        <v>24</v>
      </c>
      <c r="J266" s="3">
        <v>21.81</v>
      </c>
      <c r="K266" s="1" t="s">
        <v>1552</v>
      </c>
      <c r="L266" s="1" t="s">
        <v>24</v>
      </c>
      <c r="M266" s="1" t="s">
        <v>1553</v>
      </c>
      <c r="N266" s="1" t="s">
        <v>463</v>
      </c>
      <c r="O266" s="2">
        <v>44439</v>
      </c>
      <c r="P266" s="2">
        <v>44447</v>
      </c>
      <c r="Q266" s="1" t="s">
        <v>29</v>
      </c>
      <c r="R266" t="str">
        <f>VLOOKUP(F266,'Seg 2 descriptions'!A:B,2)</f>
        <v>Natural Gas Operations-CF</v>
      </c>
      <c r="S266" t="str">
        <f>VLOOKUP(G266,'Seg 3 descriptions'!A:B,2)</f>
        <v>Seminars &amp; Training</v>
      </c>
    </row>
    <row r="267" spans="1:19" x14ac:dyDescent="0.25">
      <c r="A267" s="1" t="s">
        <v>457</v>
      </c>
      <c r="B267" s="1" t="s">
        <v>49</v>
      </c>
      <c r="C267" s="1" t="s">
        <v>1481</v>
      </c>
      <c r="D267" s="1" t="s">
        <v>1906</v>
      </c>
      <c r="E267" s="1" t="s">
        <v>20</v>
      </c>
      <c r="F267" s="1" t="s">
        <v>899</v>
      </c>
      <c r="G267" s="1" t="s">
        <v>868</v>
      </c>
      <c r="H267" s="1" t="s">
        <v>900</v>
      </c>
      <c r="I267" s="1" t="s">
        <v>24</v>
      </c>
      <c r="J267" s="3">
        <v>19.71</v>
      </c>
      <c r="K267" s="1" t="s">
        <v>1552</v>
      </c>
      <c r="L267" s="1" t="s">
        <v>24</v>
      </c>
      <c r="M267" s="1" t="s">
        <v>1553</v>
      </c>
      <c r="N267" s="1" t="s">
        <v>463</v>
      </c>
      <c r="O267" s="2">
        <v>44439</v>
      </c>
      <c r="P267" s="2">
        <v>44447</v>
      </c>
      <c r="Q267" s="1" t="s">
        <v>29</v>
      </c>
      <c r="R267" t="str">
        <f>VLOOKUP(F267,'Seg 2 descriptions'!A:B,2)</f>
        <v>Natural Gas Operations-CF</v>
      </c>
      <c r="S267" t="str">
        <f>VLOOKUP(G267,'Seg 3 descriptions'!A:B,2)</f>
        <v>Cell Phones</v>
      </c>
    </row>
    <row r="268" spans="1:19" x14ac:dyDescent="0.25">
      <c r="A268" s="1" t="s">
        <v>457</v>
      </c>
      <c r="B268" s="1" t="s">
        <v>49</v>
      </c>
      <c r="C268" s="1" t="s">
        <v>1481</v>
      </c>
      <c r="D268" s="1" t="s">
        <v>1905</v>
      </c>
      <c r="E268" s="1" t="s">
        <v>20</v>
      </c>
      <c r="F268" s="1" t="s">
        <v>899</v>
      </c>
      <c r="G268" s="1" t="s">
        <v>870</v>
      </c>
      <c r="H268" s="1" t="s">
        <v>900</v>
      </c>
      <c r="I268" s="1" t="s">
        <v>24</v>
      </c>
      <c r="J268" s="3">
        <v>52.02</v>
      </c>
      <c r="K268" s="1" t="s">
        <v>1552</v>
      </c>
      <c r="L268" s="1" t="s">
        <v>24</v>
      </c>
      <c r="M268" s="1" t="s">
        <v>1553</v>
      </c>
      <c r="N268" s="1" t="s">
        <v>463</v>
      </c>
      <c r="O268" s="2">
        <v>44439</v>
      </c>
      <c r="P268" s="2">
        <v>44447</v>
      </c>
      <c r="Q268" s="1" t="s">
        <v>29</v>
      </c>
      <c r="R268" t="str">
        <f>VLOOKUP(F268,'Seg 2 descriptions'!A:B,2)</f>
        <v>Natural Gas Operations-CF</v>
      </c>
      <c r="S268" t="str">
        <f>VLOOKUP(G268,'Seg 3 descriptions'!A:B,2)</f>
        <v>Other Vehicle Expenses</v>
      </c>
    </row>
    <row r="269" spans="1:19" x14ac:dyDescent="0.25">
      <c r="A269" s="1" t="s">
        <v>457</v>
      </c>
      <c r="B269" s="1" t="s">
        <v>49</v>
      </c>
      <c r="C269" s="1" t="s">
        <v>1481</v>
      </c>
      <c r="D269" s="1" t="s">
        <v>1903</v>
      </c>
      <c r="E269" s="1" t="s">
        <v>20</v>
      </c>
      <c r="F269" s="1" t="s">
        <v>899</v>
      </c>
      <c r="G269" s="1" t="s">
        <v>1055</v>
      </c>
      <c r="H269" s="1" t="s">
        <v>900</v>
      </c>
      <c r="I269" s="1" t="s">
        <v>24</v>
      </c>
      <c r="J269" s="3">
        <v>92.29</v>
      </c>
      <c r="K269" s="1" t="s">
        <v>1552</v>
      </c>
      <c r="L269" s="1" t="s">
        <v>24</v>
      </c>
      <c r="M269" s="1" t="s">
        <v>1553</v>
      </c>
      <c r="N269" s="1" t="s">
        <v>463</v>
      </c>
      <c r="O269" s="2">
        <v>44439</v>
      </c>
      <c r="P269" s="2">
        <v>44447</v>
      </c>
      <c r="Q269" s="1" t="s">
        <v>29</v>
      </c>
      <c r="R269" t="str">
        <f>VLOOKUP(F269,'Seg 2 descriptions'!A:B,2)</f>
        <v>Natural Gas Operations-CF</v>
      </c>
      <c r="S269" t="str">
        <f>VLOOKUP(G269,'Seg 3 descriptions'!A:B,2)</f>
        <v>Vehicle Depreciation</v>
      </c>
    </row>
    <row r="270" spans="1:19" x14ac:dyDescent="0.25">
      <c r="A270" s="1" t="s">
        <v>457</v>
      </c>
      <c r="B270" s="1" t="s">
        <v>49</v>
      </c>
      <c r="C270" s="1" t="s">
        <v>1481</v>
      </c>
      <c r="D270" s="1" t="s">
        <v>1904</v>
      </c>
      <c r="E270" s="1" t="s">
        <v>20</v>
      </c>
      <c r="F270" s="1" t="s">
        <v>899</v>
      </c>
      <c r="G270" s="1" t="s">
        <v>1049</v>
      </c>
      <c r="H270" s="1" t="s">
        <v>900</v>
      </c>
      <c r="I270" s="1" t="s">
        <v>24</v>
      </c>
      <c r="J270" s="3">
        <v>34.5</v>
      </c>
      <c r="K270" s="1" t="s">
        <v>1552</v>
      </c>
      <c r="L270" s="1" t="s">
        <v>24</v>
      </c>
      <c r="M270" s="1" t="s">
        <v>1553</v>
      </c>
      <c r="N270" s="1" t="s">
        <v>463</v>
      </c>
      <c r="O270" s="2">
        <v>44439</v>
      </c>
      <c r="P270" s="2">
        <v>44447</v>
      </c>
      <c r="Q270" s="1" t="s">
        <v>29</v>
      </c>
      <c r="R270" t="str">
        <f>VLOOKUP(F270,'Seg 2 descriptions'!A:B,2)</f>
        <v>Natural Gas Operations-CF</v>
      </c>
      <c r="S270" t="str">
        <f>VLOOKUP(G270,'Seg 3 descriptions'!A:B,2)</f>
        <v>Vehicle Insurance</v>
      </c>
    </row>
    <row r="271" spans="1:19" x14ac:dyDescent="0.25">
      <c r="A271" s="1" t="s">
        <v>457</v>
      </c>
      <c r="B271" s="1" t="s">
        <v>49</v>
      </c>
      <c r="C271" s="1" t="s">
        <v>1482</v>
      </c>
      <c r="D271" s="1" t="s">
        <v>1903</v>
      </c>
      <c r="E271" s="1" t="s">
        <v>20</v>
      </c>
      <c r="F271" s="1" t="s">
        <v>899</v>
      </c>
      <c r="G271" s="1" t="s">
        <v>1055</v>
      </c>
      <c r="H271" s="1" t="s">
        <v>900</v>
      </c>
      <c r="I271" s="1" t="s">
        <v>24</v>
      </c>
      <c r="J271" s="3">
        <v>60.51</v>
      </c>
      <c r="K271" s="1" t="s">
        <v>1552</v>
      </c>
      <c r="L271" s="1" t="s">
        <v>24</v>
      </c>
      <c r="M271" s="1" t="s">
        <v>1553</v>
      </c>
      <c r="N271" s="1" t="s">
        <v>463</v>
      </c>
      <c r="O271" s="2">
        <v>44347</v>
      </c>
      <c r="P271" s="2">
        <v>44350</v>
      </c>
      <c r="Q271" s="1" t="s">
        <v>29</v>
      </c>
      <c r="R271" t="str">
        <f>VLOOKUP(F271,'Seg 2 descriptions'!A:B,2)</f>
        <v>Natural Gas Operations-CF</v>
      </c>
      <c r="S271" t="str">
        <f>VLOOKUP(G271,'Seg 3 descriptions'!A:B,2)</f>
        <v>Vehicle Depreciation</v>
      </c>
    </row>
    <row r="272" spans="1:19" x14ac:dyDescent="0.25">
      <c r="A272" s="1" t="s">
        <v>457</v>
      </c>
      <c r="B272" s="1" t="s">
        <v>49</v>
      </c>
      <c r="C272" s="1" t="s">
        <v>1482</v>
      </c>
      <c r="D272" s="1" t="s">
        <v>1904</v>
      </c>
      <c r="E272" s="1" t="s">
        <v>20</v>
      </c>
      <c r="F272" s="1" t="s">
        <v>899</v>
      </c>
      <c r="G272" s="1" t="s">
        <v>1049</v>
      </c>
      <c r="H272" s="1" t="s">
        <v>900</v>
      </c>
      <c r="I272" s="1" t="s">
        <v>24</v>
      </c>
      <c r="J272" s="3">
        <v>34.5</v>
      </c>
      <c r="K272" s="1" t="s">
        <v>1552</v>
      </c>
      <c r="L272" s="1" t="s">
        <v>24</v>
      </c>
      <c r="M272" s="1" t="s">
        <v>1553</v>
      </c>
      <c r="N272" s="1" t="s">
        <v>463</v>
      </c>
      <c r="O272" s="2">
        <v>44347</v>
      </c>
      <c r="P272" s="2">
        <v>44350</v>
      </c>
      <c r="Q272" s="1" t="s">
        <v>29</v>
      </c>
      <c r="R272" t="str">
        <f>VLOOKUP(F272,'Seg 2 descriptions'!A:B,2)</f>
        <v>Natural Gas Operations-CF</v>
      </c>
      <c r="S272" t="str">
        <f>VLOOKUP(G272,'Seg 3 descriptions'!A:B,2)</f>
        <v>Vehicle Insurance</v>
      </c>
    </row>
    <row r="273" spans="1:19" x14ac:dyDescent="0.25">
      <c r="A273" s="1" t="s">
        <v>457</v>
      </c>
      <c r="B273" s="1" t="s">
        <v>49</v>
      </c>
      <c r="C273" s="1" t="s">
        <v>1482</v>
      </c>
      <c r="D273" s="1" t="s">
        <v>1905</v>
      </c>
      <c r="E273" s="1" t="s">
        <v>20</v>
      </c>
      <c r="F273" s="1" t="s">
        <v>899</v>
      </c>
      <c r="G273" s="1" t="s">
        <v>870</v>
      </c>
      <c r="H273" s="1" t="s">
        <v>900</v>
      </c>
      <c r="I273" s="1" t="s">
        <v>24</v>
      </c>
      <c r="J273" s="3">
        <v>90.95</v>
      </c>
      <c r="K273" s="1" t="s">
        <v>1552</v>
      </c>
      <c r="L273" s="1" t="s">
        <v>24</v>
      </c>
      <c r="M273" s="1" t="s">
        <v>1553</v>
      </c>
      <c r="N273" s="1" t="s">
        <v>463</v>
      </c>
      <c r="O273" s="2">
        <v>44347</v>
      </c>
      <c r="P273" s="2">
        <v>44350</v>
      </c>
      <c r="Q273" s="1" t="s">
        <v>29</v>
      </c>
      <c r="R273" t="str">
        <f>VLOOKUP(F273,'Seg 2 descriptions'!A:B,2)</f>
        <v>Natural Gas Operations-CF</v>
      </c>
      <c r="S273" t="str">
        <f>VLOOKUP(G273,'Seg 3 descriptions'!A:B,2)</f>
        <v>Other Vehicle Expenses</v>
      </c>
    </row>
    <row r="274" spans="1:19" x14ac:dyDescent="0.25">
      <c r="A274" s="1" t="s">
        <v>457</v>
      </c>
      <c r="B274" s="1" t="s">
        <v>49</v>
      </c>
      <c r="C274" s="1" t="s">
        <v>1482</v>
      </c>
      <c r="D274" s="1" t="s">
        <v>1911</v>
      </c>
      <c r="E274" s="1" t="s">
        <v>20</v>
      </c>
      <c r="F274" s="1" t="s">
        <v>899</v>
      </c>
      <c r="G274" s="1" t="s">
        <v>1302</v>
      </c>
      <c r="H274" s="1" t="s">
        <v>900</v>
      </c>
      <c r="I274" s="1" t="s">
        <v>24</v>
      </c>
      <c r="J274" s="3">
        <v>6.6</v>
      </c>
      <c r="K274" s="1" t="s">
        <v>1552</v>
      </c>
      <c r="L274" s="1" t="s">
        <v>24</v>
      </c>
      <c r="M274" s="1" t="s">
        <v>1553</v>
      </c>
      <c r="N274" s="1" t="s">
        <v>463</v>
      </c>
      <c r="O274" s="2">
        <v>44347</v>
      </c>
      <c r="P274" s="2">
        <v>44350</v>
      </c>
      <c r="Q274" s="1" t="s">
        <v>29</v>
      </c>
      <c r="R274" t="str">
        <f>VLOOKUP(F274,'Seg 2 descriptions'!A:B,2)</f>
        <v>Natural Gas Operations-CF</v>
      </c>
      <c r="S274" t="str">
        <f>VLOOKUP(G274,'Seg 3 descriptions'!A:B,2)</f>
        <v>Uniforms</v>
      </c>
    </row>
    <row r="275" spans="1:19" x14ac:dyDescent="0.25">
      <c r="A275" s="1" t="s">
        <v>457</v>
      </c>
      <c r="B275" s="1" t="s">
        <v>49</v>
      </c>
      <c r="C275" s="1" t="s">
        <v>1482</v>
      </c>
      <c r="D275" s="1" t="s">
        <v>1907</v>
      </c>
      <c r="E275" s="1" t="s">
        <v>20</v>
      </c>
      <c r="F275" s="1" t="s">
        <v>899</v>
      </c>
      <c r="G275" s="1" t="s">
        <v>283</v>
      </c>
      <c r="H275" s="1" t="s">
        <v>900</v>
      </c>
      <c r="I275" s="1" t="s">
        <v>24</v>
      </c>
      <c r="J275" s="3">
        <v>-5.69</v>
      </c>
      <c r="K275" s="1" t="s">
        <v>1552</v>
      </c>
      <c r="L275" s="1" t="s">
        <v>24</v>
      </c>
      <c r="M275" s="1" t="s">
        <v>1553</v>
      </c>
      <c r="N275" s="1" t="s">
        <v>463</v>
      </c>
      <c r="O275" s="2">
        <v>44347</v>
      </c>
      <c r="P275" s="2">
        <v>44350</v>
      </c>
      <c r="Q275" s="1" t="s">
        <v>29</v>
      </c>
      <c r="R275" t="str">
        <f>VLOOKUP(F275,'Seg 2 descriptions'!A:B,2)</f>
        <v>Natural Gas Operations-CF</v>
      </c>
      <c r="S275" t="str">
        <f>VLOOKUP(G275,'Seg 3 descriptions'!A:B,2)</f>
        <v>Supplies &amp; Misc Dept Expenses</v>
      </c>
    </row>
    <row r="276" spans="1:19" x14ac:dyDescent="0.25">
      <c r="A276" s="1" t="s">
        <v>457</v>
      </c>
      <c r="B276" s="1" t="s">
        <v>49</v>
      </c>
      <c r="C276" s="1" t="s">
        <v>1482</v>
      </c>
      <c r="D276" s="1" t="s">
        <v>1908</v>
      </c>
      <c r="E276" s="1" t="s">
        <v>20</v>
      </c>
      <c r="F276" s="1" t="s">
        <v>899</v>
      </c>
      <c r="G276" s="1" t="s">
        <v>869</v>
      </c>
      <c r="H276" s="1" t="s">
        <v>900</v>
      </c>
      <c r="I276" s="1" t="s">
        <v>24</v>
      </c>
      <c r="J276" s="3">
        <v>106.11</v>
      </c>
      <c r="K276" s="1" t="s">
        <v>1552</v>
      </c>
      <c r="L276" s="1" t="s">
        <v>24</v>
      </c>
      <c r="M276" s="1" t="s">
        <v>1553</v>
      </c>
      <c r="N276" s="1" t="s">
        <v>463</v>
      </c>
      <c r="O276" s="2">
        <v>44347</v>
      </c>
      <c r="P276" s="2">
        <v>44350</v>
      </c>
      <c r="Q276" s="1" t="s">
        <v>29</v>
      </c>
      <c r="R276" t="str">
        <f>VLOOKUP(F276,'Seg 2 descriptions'!A:B,2)</f>
        <v>Natural Gas Operations-CF</v>
      </c>
      <c r="S276" t="str">
        <f>VLOOKUP(G276,'Seg 3 descriptions'!A:B,2)</f>
        <v>Vehicle Fuel</v>
      </c>
    </row>
    <row r="277" spans="1:19" x14ac:dyDescent="0.25">
      <c r="A277" s="1" t="s">
        <v>457</v>
      </c>
      <c r="B277" s="1" t="s">
        <v>49</v>
      </c>
      <c r="C277" s="1" t="s">
        <v>1482</v>
      </c>
      <c r="D277" s="1" t="s">
        <v>1719</v>
      </c>
      <c r="E277" s="1" t="s">
        <v>20</v>
      </c>
      <c r="F277" s="1" t="s">
        <v>899</v>
      </c>
      <c r="G277" s="1" t="s">
        <v>590</v>
      </c>
      <c r="H277" s="1" t="s">
        <v>900</v>
      </c>
      <c r="I277" s="1" t="s">
        <v>24</v>
      </c>
      <c r="J277" s="3">
        <v>36.04</v>
      </c>
      <c r="K277" s="1" t="s">
        <v>1552</v>
      </c>
      <c r="L277" s="1" t="s">
        <v>24</v>
      </c>
      <c r="M277" s="1" t="s">
        <v>1553</v>
      </c>
      <c r="N277" s="1" t="s">
        <v>463</v>
      </c>
      <c r="O277" s="2">
        <v>44347</v>
      </c>
      <c r="P277" s="2">
        <v>44350</v>
      </c>
      <c r="Q277" s="1" t="s">
        <v>29</v>
      </c>
      <c r="R277" t="str">
        <f>VLOOKUP(F277,'Seg 2 descriptions'!A:B,2)</f>
        <v>Natural Gas Operations-CF</v>
      </c>
      <c r="S277" t="str">
        <f>VLOOKUP(G277,'Seg 3 descriptions'!A:B,2)</f>
        <v>Overtime/Comp Time/On Call</v>
      </c>
    </row>
    <row r="278" spans="1:19" x14ac:dyDescent="0.25">
      <c r="A278" s="1" t="s">
        <v>457</v>
      </c>
      <c r="B278" s="1" t="s">
        <v>49</v>
      </c>
      <c r="C278" s="1" t="s">
        <v>1482</v>
      </c>
      <c r="D278" s="1" t="s">
        <v>1910</v>
      </c>
      <c r="E278" s="1" t="s">
        <v>20</v>
      </c>
      <c r="F278" s="1" t="s">
        <v>899</v>
      </c>
      <c r="G278" s="1" t="s">
        <v>867</v>
      </c>
      <c r="H278" s="1" t="s">
        <v>900</v>
      </c>
      <c r="I278" s="1" t="s">
        <v>24</v>
      </c>
      <c r="J278" s="3">
        <v>1.27</v>
      </c>
      <c r="K278" s="1" t="s">
        <v>1552</v>
      </c>
      <c r="L278" s="1" t="s">
        <v>24</v>
      </c>
      <c r="M278" s="1" t="s">
        <v>1553</v>
      </c>
      <c r="N278" s="1" t="s">
        <v>463</v>
      </c>
      <c r="O278" s="2">
        <v>44347</v>
      </c>
      <c r="P278" s="2">
        <v>44350</v>
      </c>
      <c r="Q278" s="1" t="s">
        <v>29</v>
      </c>
      <c r="R278" t="str">
        <f>VLOOKUP(F278,'Seg 2 descriptions'!A:B,2)</f>
        <v>Natural Gas Operations-CF</v>
      </c>
      <c r="S278" t="str">
        <f>VLOOKUP(G278,'Seg 3 descriptions'!A:B,2)</f>
        <v>Meals</v>
      </c>
    </row>
    <row r="279" spans="1:19" x14ac:dyDescent="0.25">
      <c r="A279" s="1" t="s">
        <v>457</v>
      </c>
      <c r="B279" s="1" t="s">
        <v>49</v>
      </c>
      <c r="C279" s="1" t="s">
        <v>1482</v>
      </c>
      <c r="D279" s="1" t="s">
        <v>1906</v>
      </c>
      <c r="E279" s="1" t="s">
        <v>20</v>
      </c>
      <c r="F279" s="1" t="s">
        <v>899</v>
      </c>
      <c r="G279" s="1" t="s">
        <v>868</v>
      </c>
      <c r="H279" s="1" t="s">
        <v>900</v>
      </c>
      <c r="I279" s="1" t="s">
        <v>24</v>
      </c>
      <c r="J279" s="3">
        <v>31.5</v>
      </c>
      <c r="K279" s="1" t="s">
        <v>1552</v>
      </c>
      <c r="L279" s="1" t="s">
        <v>24</v>
      </c>
      <c r="M279" s="1" t="s">
        <v>1553</v>
      </c>
      <c r="N279" s="1" t="s">
        <v>463</v>
      </c>
      <c r="O279" s="2">
        <v>44347</v>
      </c>
      <c r="P279" s="2">
        <v>44350</v>
      </c>
      <c r="Q279" s="1" t="s">
        <v>29</v>
      </c>
      <c r="R279" t="str">
        <f>VLOOKUP(F279,'Seg 2 descriptions'!A:B,2)</f>
        <v>Natural Gas Operations-CF</v>
      </c>
      <c r="S279" t="str">
        <f>VLOOKUP(G279,'Seg 3 descriptions'!A:B,2)</f>
        <v>Cell Phones</v>
      </c>
    </row>
    <row r="280" spans="1:19" x14ac:dyDescent="0.25">
      <c r="A280" s="1" t="s">
        <v>457</v>
      </c>
      <c r="B280" s="1" t="s">
        <v>49</v>
      </c>
      <c r="C280" s="1" t="s">
        <v>1400</v>
      </c>
      <c r="D280" s="1" t="s">
        <v>1719</v>
      </c>
      <c r="E280" s="1" t="s">
        <v>20</v>
      </c>
      <c r="F280" s="1" t="s">
        <v>899</v>
      </c>
      <c r="G280" s="1" t="s">
        <v>590</v>
      </c>
      <c r="H280" s="1" t="s">
        <v>900</v>
      </c>
      <c r="I280" s="1" t="s">
        <v>24</v>
      </c>
      <c r="J280" s="3">
        <v>-3.8</v>
      </c>
      <c r="K280" s="1" t="s">
        <v>901</v>
      </c>
      <c r="L280" s="1" t="s">
        <v>24</v>
      </c>
      <c r="M280" s="1" t="s">
        <v>902</v>
      </c>
      <c r="N280" s="1" t="s">
        <v>1001</v>
      </c>
      <c r="O280" s="2">
        <v>44469</v>
      </c>
      <c r="P280" s="2">
        <v>44474</v>
      </c>
      <c r="Q280" s="1" t="s">
        <v>29</v>
      </c>
      <c r="R280" t="str">
        <f>VLOOKUP(F280,'Seg 2 descriptions'!A:B,2)</f>
        <v>Natural Gas Operations-CF</v>
      </c>
      <c r="S280" t="str">
        <f>VLOOKUP(G280,'Seg 3 descriptions'!A:B,2)</f>
        <v>Overtime/Comp Time/On Call</v>
      </c>
    </row>
    <row r="281" spans="1:19" x14ac:dyDescent="0.25">
      <c r="A281" s="1" t="s">
        <v>457</v>
      </c>
      <c r="B281" s="1" t="s">
        <v>49</v>
      </c>
      <c r="C281" s="1" t="s">
        <v>1544</v>
      </c>
      <c r="D281" s="1" t="s">
        <v>1724</v>
      </c>
      <c r="E281" s="1" t="s">
        <v>20</v>
      </c>
      <c r="F281" s="1" t="s">
        <v>899</v>
      </c>
      <c r="G281" s="1" t="s">
        <v>460</v>
      </c>
      <c r="H281" s="1" t="s">
        <v>900</v>
      </c>
      <c r="I281" s="1" t="s">
        <v>24</v>
      </c>
      <c r="J281" s="3">
        <v>-713.22</v>
      </c>
      <c r="K281" s="1" t="s">
        <v>1020</v>
      </c>
      <c r="L281" s="1" t="s">
        <v>24</v>
      </c>
      <c r="M281" s="1" t="s">
        <v>1021</v>
      </c>
      <c r="N281" s="1" t="s">
        <v>965</v>
      </c>
      <c r="O281" s="2">
        <v>44347</v>
      </c>
      <c r="P281" s="2">
        <v>44350</v>
      </c>
      <c r="Q281" s="1" t="s">
        <v>29</v>
      </c>
      <c r="R281" t="str">
        <f>VLOOKUP(F281,'Seg 2 descriptions'!A:B,2)</f>
        <v>Natural Gas Operations-CF</v>
      </c>
      <c r="S281" t="str">
        <f>VLOOKUP(G281,'Seg 3 descriptions'!A:B,2)</f>
        <v>Salaries</v>
      </c>
    </row>
    <row r="282" spans="1:19" x14ac:dyDescent="0.25">
      <c r="A282" s="1" t="s">
        <v>457</v>
      </c>
      <c r="B282" s="1" t="s">
        <v>49</v>
      </c>
      <c r="C282" s="1" t="s">
        <v>1056</v>
      </c>
      <c r="D282" s="1" t="s">
        <v>1721</v>
      </c>
      <c r="E282" s="1" t="s">
        <v>20</v>
      </c>
      <c r="F282" s="1" t="s">
        <v>962</v>
      </c>
      <c r="G282" s="1" t="s">
        <v>460</v>
      </c>
      <c r="H282" s="1" t="s">
        <v>900</v>
      </c>
      <c r="I282" s="1" t="s">
        <v>24</v>
      </c>
      <c r="J282" s="3">
        <v>-896.28</v>
      </c>
      <c r="K282" s="1" t="s">
        <v>963</v>
      </c>
      <c r="L282" s="1" t="s">
        <v>24</v>
      </c>
      <c r="M282" s="1" t="s">
        <v>964</v>
      </c>
      <c r="N282" s="1" t="s">
        <v>969</v>
      </c>
      <c r="O282" s="2">
        <v>44316</v>
      </c>
      <c r="P282" s="2">
        <v>44321</v>
      </c>
      <c r="Q282" s="1" t="s">
        <v>29</v>
      </c>
      <c r="R282" t="str">
        <f>VLOOKUP(F282,'Seg 2 descriptions'!A:B,2)</f>
        <v>Gas Operations Supervisor CF and WF</v>
      </c>
      <c r="S282" t="str">
        <f>VLOOKUP(G282,'Seg 3 descriptions'!A:B,2)</f>
        <v>Salaries</v>
      </c>
    </row>
    <row r="283" spans="1:19" x14ac:dyDescent="0.25">
      <c r="A283" s="1" t="s">
        <v>457</v>
      </c>
      <c r="B283" s="1" t="s">
        <v>49</v>
      </c>
      <c r="C283" s="1" t="s">
        <v>1544</v>
      </c>
      <c r="D283" s="1" t="s">
        <v>1719</v>
      </c>
      <c r="E283" s="1" t="s">
        <v>20</v>
      </c>
      <c r="F283" s="1" t="s">
        <v>899</v>
      </c>
      <c r="G283" s="1" t="s">
        <v>590</v>
      </c>
      <c r="H283" s="1" t="s">
        <v>900</v>
      </c>
      <c r="I283" s="1" t="s">
        <v>24</v>
      </c>
      <c r="J283" s="3">
        <v>-22.04</v>
      </c>
      <c r="K283" s="1" t="s">
        <v>901</v>
      </c>
      <c r="L283" s="1" t="s">
        <v>24</v>
      </c>
      <c r="M283" s="1" t="s">
        <v>902</v>
      </c>
      <c r="N283" s="1" t="s">
        <v>965</v>
      </c>
      <c r="O283" s="2">
        <v>44347</v>
      </c>
      <c r="P283" s="2">
        <v>44350</v>
      </c>
      <c r="Q283" s="1" t="s">
        <v>29</v>
      </c>
      <c r="R283" t="str">
        <f>VLOOKUP(F283,'Seg 2 descriptions'!A:B,2)</f>
        <v>Natural Gas Operations-CF</v>
      </c>
      <c r="S283" t="str">
        <f>VLOOKUP(G283,'Seg 3 descriptions'!A:B,2)</f>
        <v>Overtime/Comp Time/On Call</v>
      </c>
    </row>
    <row r="284" spans="1:19" x14ac:dyDescent="0.25">
      <c r="A284" s="1" t="s">
        <v>457</v>
      </c>
      <c r="B284" s="1" t="s">
        <v>49</v>
      </c>
      <c r="C284" s="1" t="s">
        <v>458</v>
      </c>
      <c r="D284" s="1" t="s">
        <v>1719</v>
      </c>
      <c r="E284" s="1" t="s">
        <v>20</v>
      </c>
      <c r="F284" s="1" t="s">
        <v>899</v>
      </c>
      <c r="G284" s="1" t="s">
        <v>590</v>
      </c>
      <c r="H284" s="1" t="s">
        <v>900</v>
      </c>
      <c r="I284" s="1" t="s">
        <v>24</v>
      </c>
      <c r="J284" s="3">
        <v>-19.68</v>
      </c>
      <c r="K284" s="1" t="s">
        <v>901</v>
      </c>
      <c r="L284" s="1" t="s">
        <v>24</v>
      </c>
      <c r="M284" s="1" t="s">
        <v>902</v>
      </c>
      <c r="N284" s="1" t="s">
        <v>461</v>
      </c>
      <c r="O284" s="2">
        <v>44500</v>
      </c>
      <c r="P284" s="2">
        <v>44503</v>
      </c>
      <c r="Q284" s="1" t="s">
        <v>29</v>
      </c>
      <c r="R284" t="str">
        <f>VLOOKUP(F284,'Seg 2 descriptions'!A:B,2)</f>
        <v>Natural Gas Operations-CF</v>
      </c>
      <c r="S284" t="str">
        <f>VLOOKUP(G284,'Seg 3 descriptions'!A:B,2)</f>
        <v>Overtime/Comp Time/On Call</v>
      </c>
    </row>
    <row r="285" spans="1:19" x14ac:dyDescent="0.25">
      <c r="A285" s="1" t="s">
        <v>864</v>
      </c>
      <c r="B285" s="1" t="s">
        <v>49</v>
      </c>
      <c r="C285" s="1" t="s">
        <v>1523</v>
      </c>
      <c r="D285" s="1" t="s">
        <v>1769</v>
      </c>
      <c r="E285" s="1" t="s">
        <v>20</v>
      </c>
      <c r="F285" s="1" t="s">
        <v>1276</v>
      </c>
      <c r="G285" s="1" t="s">
        <v>1055</v>
      </c>
      <c r="H285" s="1" t="s">
        <v>900</v>
      </c>
      <c r="I285" s="1" t="s">
        <v>24</v>
      </c>
      <c r="J285" s="3">
        <v>21.81</v>
      </c>
      <c r="K285" s="1" t="s">
        <v>1518</v>
      </c>
      <c r="L285" s="1" t="s">
        <v>24</v>
      </c>
      <c r="M285" s="1" t="s">
        <v>24</v>
      </c>
      <c r="N285" s="1" t="s">
        <v>1523</v>
      </c>
      <c r="O285" s="2">
        <v>44255</v>
      </c>
      <c r="P285" s="2">
        <v>44258</v>
      </c>
      <c r="Q285" s="1" t="s">
        <v>29</v>
      </c>
      <c r="R285" t="str">
        <f>VLOOKUP(F285,'Seg 2 descriptions'!A:B,2)</f>
        <v>General Manager-SF</v>
      </c>
      <c r="S285" t="str">
        <f>VLOOKUP(G285,'Seg 3 descriptions'!A:B,2)</f>
        <v>Vehicle Depreciation</v>
      </c>
    </row>
    <row r="286" spans="1:19" x14ac:dyDescent="0.25">
      <c r="A286" s="1" t="s">
        <v>457</v>
      </c>
      <c r="B286" s="1" t="s">
        <v>49</v>
      </c>
      <c r="C286" s="1" t="s">
        <v>458</v>
      </c>
      <c r="D286" s="1" t="s">
        <v>1724</v>
      </c>
      <c r="E286" s="1" t="s">
        <v>20</v>
      </c>
      <c r="F286" s="1" t="s">
        <v>899</v>
      </c>
      <c r="G286" s="1" t="s">
        <v>460</v>
      </c>
      <c r="H286" s="1" t="s">
        <v>900</v>
      </c>
      <c r="I286" s="1" t="s">
        <v>24</v>
      </c>
      <c r="J286" s="3">
        <v>-479.57</v>
      </c>
      <c r="K286" s="1" t="s">
        <v>1020</v>
      </c>
      <c r="L286" s="1" t="s">
        <v>24</v>
      </c>
      <c r="M286" s="1" t="s">
        <v>1021</v>
      </c>
      <c r="N286" s="1" t="s">
        <v>461</v>
      </c>
      <c r="O286" s="2">
        <v>44500</v>
      </c>
      <c r="P286" s="2">
        <v>44503</v>
      </c>
      <c r="Q286" s="1" t="s">
        <v>29</v>
      </c>
      <c r="R286" t="str">
        <f>VLOOKUP(F286,'Seg 2 descriptions'!A:B,2)</f>
        <v>Natural Gas Operations-CF</v>
      </c>
      <c r="S286" t="str">
        <f>VLOOKUP(G286,'Seg 3 descriptions'!A:B,2)</f>
        <v>Salaries</v>
      </c>
    </row>
    <row r="287" spans="1:19" x14ac:dyDescent="0.25">
      <c r="A287" s="1" t="s">
        <v>457</v>
      </c>
      <c r="B287" s="1" t="s">
        <v>49</v>
      </c>
      <c r="C287" s="1" t="s">
        <v>1299</v>
      </c>
      <c r="D287" s="1" t="s">
        <v>1719</v>
      </c>
      <c r="E287" s="1" t="s">
        <v>20</v>
      </c>
      <c r="F287" s="1" t="s">
        <v>899</v>
      </c>
      <c r="G287" s="1" t="s">
        <v>590</v>
      </c>
      <c r="H287" s="1" t="s">
        <v>900</v>
      </c>
      <c r="I287" s="1" t="s">
        <v>24</v>
      </c>
      <c r="J287" s="3">
        <v>-6.32</v>
      </c>
      <c r="K287" s="1" t="s">
        <v>901</v>
      </c>
      <c r="L287" s="1" t="s">
        <v>24</v>
      </c>
      <c r="M287" s="1" t="s">
        <v>902</v>
      </c>
      <c r="N287" s="1" t="s">
        <v>1300</v>
      </c>
      <c r="O287" s="2">
        <v>44227</v>
      </c>
      <c r="P287" s="2">
        <v>44237</v>
      </c>
      <c r="Q287" s="1" t="s">
        <v>29</v>
      </c>
      <c r="R287" t="str">
        <f>VLOOKUP(F287,'Seg 2 descriptions'!A:B,2)</f>
        <v>Natural Gas Operations-CF</v>
      </c>
      <c r="S287" t="str">
        <f>VLOOKUP(G287,'Seg 3 descriptions'!A:B,2)</f>
        <v>Overtime/Comp Time/On Call</v>
      </c>
    </row>
    <row r="288" spans="1:19" x14ac:dyDescent="0.25">
      <c r="A288" s="1" t="s">
        <v>457</v>
      </c>
      <c r="B288" s="1" t="s">
        <v>49</v>
      </c>
      <c r="C288" s="1" t="s">
        <v>1612</v>
      </c>
      <c r="D288" s="1" t="s">
        <v>1754</v>
      </c>
      <c r="E288" s="1" t="s">
        <v>20</v>
      </c>
      <c r="F288" s="1" t="s">
        <v>1203</v>
      </c>
      <c r="G288" s="1" t="s">
        <v>460</v>
      </c>
      <c r="H288" s="1" t="s">
        <v>900</v>
      </c>
      <c r="I288" s="1" t="s">
        <v>24</v>
      </c>
      <c r="J288" s="3">
        <v>-157.22</v>
      </c>
      <c r="K288" s="1" t="s">
        <v>1307</v>
      </c>
      <c r="L288" s="1" t="s">
        <v>24</v>
      </c>
      <c r="M288" s="1" t="s">
        <v>1308</v>
      </c>
      <c r="N288" s="1" t="s">
        <v>1613</v>
      </c>
      <c r="O288" s="2">
        <v>44227</v>
      </c>
      <c r="P288" s="2">
        <v>44237</v>
      </c>
      <c r="Q288" s="1" t="s">
        <v>29</v>
      </c>
      <c r="R288" t="str">
        <f>VLOOKUP(F288,'Seg 2 descriptions'!A:B,2)</f>
        <v>Operations Compliance Managers</v>
      </c>
      <c r="S288" t="str">
        <f>VLOOKUP(G288,'Seg 3 descriptions'!A:B,2)</f>
        <v>Salaries</v>
      </c>
    </row>
    <row r="289" spans="1:19" x14ac:dyDescent="0.25">
      <c r="A289" s="1" t="s">
        <v>457</v>
      </c>
      <c r="B289" s="1" t="s">
        <v>49</v>
      </c>
      <c r="C289" s="1" t="s">
        <v>1355</v>
      </c>
      <c r="D289" s="1" t="s">
        <v>1721</v>
      </c>
      <c r="E289" s="1" t="s">
        <v>20</v>
      </c>
      <c r="F289" s="1" t="s">
        <v>962</v>
      </c>
      <c r="G289" s="1" t="s">
        <v>460</v>
      </c>
      <c r="H289" s="1" t="s">
        <v>900</v>
      </c>
      <c r="I289" s="1" t="s">
        <v>24</v>
      </c>
      <c r="J289" s="3">
        <v>-341.22</v>
      </c>
      <c r="K289" s="1" t="s">
        <v>963</v>
      </c>
      <c r="L289" s="1" t="s">
        <v>24</v>
      </c>
      <c r="M289" s="1" t="s">
        <v>964</v>
      </c>
      <c r="N289" s="1" t="s">
        <v>966</v>
      </c>
      <c r="O289" s="2">
        <v>44408</v>
      </c>
      <c r="P289" s="2">
        <v>44412</v>
      </c>
      <c r="Q289" s="1" t="s">
        <v>29</v>
      </c>
      <c r="R289" t="str">
        <f>VLOOKUP(F289,'Seg 2 descriptions'!A:B,2)</f>
        <v>Gas Operations Supervisor CF and WF</v>
      </c>
      <c r="S289" t="str">
        <f>VLOOKUP(G289,'Seg 3 descriptions'!A:B,2)</f>
        <v>Salaries</v>
      </c>
    </row>
    <row r="290" spans="1:19" x14ac:dyDescent="0.25">
      <c r="A290" s="1" t="s">
        <v>457</v>
      </c>
      <c r="B290" s="1" t="s">
        <v>49</v>
      </c>
      <c r="C290" s="1" t="s">
        <v>1299</v>
      </c>
      <c r="D290" s="1" t="s">
        <v>1724</v>
      </c>
      <c r="E290" s="1" t="s">
        <v>20</v>
      </c>
      <c r="F290" s="1" t="s">
        <v>899</v>
      </c>
      <c r="G290" s="1" t="s">
        <v>460</v>
      </c>
      <c r="H290" s="1" t="s">
        <v>900</v>
      </c>
      <c r="I290" s="1" t="s">
        <v>24</v>
      </c>
      <c r="J290" s="3">
        <v>-226.16</v>
      </c>
      <c r="K290" s="1" t="s">
        <v>1020</v>
      </c>
      <c r="L290" s="1" t="s">
        <v>24</v>
      </c>
      <c r="M290" s="1" t="s">
        <v>1021</v>
      </c>
      <c r="N290" s="1" t="s">
        <v>1300</v>
      </c>
      <c r="O290" s="2">
        <v>44227</v>
      </c>
      <c r="P290" s="2">
        <v>44237</v>
      </c>
      <c r="Q290" s="1" t="s">
        <v>29</v>
      </c>
      <c r="R290" t="str">
        <f>VLOOKUP(F290,'Seg 2 descriptions'!A:B,2)</f>
        <v>Natural Gas Operations-CF</v>
      </c>
      <c r="S290" t="str">
        <f>VLOOKUP(G290,'Seg 3 descriptions'!A:B,2)</f>
        <v>Salaries</v>
      </c>
    </row>
    <row r="291" spans="1:19" x14ac:dyDescent="0.25">
      <c r="A291" s="1" t="s">
        <v>457</v>
      </c>
      <c r="B291" s="1" t="s">
        <v>49</v>
      </c>
      <c r="C291" s="1" t="s">
        <v>591</v>
      </c>
      <c r="D291" s="1" t="s">
        <v>1724</v>
      </c>
      <c r="E291" s="1" t="s">
        <v>20</v>
      </c>
      <c r="F291" s="1" t="s">
        <v>899</v>
      </c>
      <c r="G291" s="1" t="s">
        <v>460</v>
      </c>
      <c r="H291" s="1" t="s">
        <v>900</v>
      </c>
      <c r="I291" s="1" t="s">
        <v>24</v>
      </c>
      <c r="J291" s="3">
        <v>-250.92</v>
      </c>
      <c r="K291" s="1" t="s">
        <v>1020</v>
      </c>
      <c r="L291" s="1" t="s">
        <v>24</v>
      </c>
      <c r="M291" s="1" t="s">
        <v>1021</v>
      </c>
      <c r="N291" s="1" t="s">
        <v>592</v>
      </c>
      <c r="O291" s="2">
        <v>44530</v>
      </c>
      <c r="P291" s="2">
        <v>44535</v>
      </c>
      <c r="Q291" s="1" t="s">
        <v>29</v>
      </c>
      <c r="R291" t="str">
        <f>VLOOKUP(F291,'Seg 2 descriptions'!A:B,2)</f>
        <v>Natural Gas Operations-CF</v>
      </c>
      <c r="S291" t="str">
        <f>VLOOKUP(G291,'Seg 3 descriptions'!A:B,2)</f>
        <v>Salaries</v>
      </c>
    </row>
    <row r="292" spans="1:19" x14ac:dyDescent="0.25">
      <c r="A292" s="1" t="s">
        <v>457</v>
      </c>
      <c r="B292" s="1" t="s">
        <v>49</v>
      </c>
      <c r="C292" s="1" t="s">
        <v>1400</v>
      </c>
      <c r="D292" s="1" t="s">
        <v>1724</v>
      </c>
      <c r="E292" s="1" t="s">
        <v>20</v>
      </c>
      <c r="F292" s="1" t="s">
        <v>899</v>
      </c>
      <c r="G292" s="1" t="s">
        <v>460</v>
      </c>
      <c r="H292" s="1" t="s">
        <v>900</v>
      </c>
      <c r="I292" s="1" t="s">
        <v>24</v>
      </c>
      <c r="J292" s="3">
        <v>-401.68</v>
      </c>
      <c r="K292" s="1" t="s">
        <v>1020</v>
      </c>
      <c r="L292" s="1" t="s">
        <v>24</v>
      </c>
      <c r="M292" s="1" t="s">
        <v>1021</v>
      </c>
      <c r="N292" s="1" t="s">
        <v>1001</v>
      </c>
      <c r="O292" s="2">
        <v>44469</v>
      </c>
      <c r="P292" s="2">
        <v>44474</v>
      </c>
      <c r="Q292" s="1" t="s">
        <v>29</v>
      </c>
      <c r="R292" t="str">
        <f>VLOOKUP(F292,'Seg 2 descriptions'!A:B,2)</f>
        <v>Natural Gas Operations-CF</v>
      </c>
      <c r="S292" t="str">
        <f>VLOOKUP(G292,'Seg 3 descriptions'!A:B,2)</f>
        <v>Salaries</v>
      </c>
    </row>
    <row r="293" spans="1:19" x14ac:dyDescent="0.25">
      <c r="A293" s="1" t="s">
        <v>457</v>
      </c>
      <c r="B293" s="1" t="s">
        <v>49</v>
      </c>
      <c r="C293" s="1" t="s">
        <v>1402</v>
      </c>
      <c r="D293" s="1" t="s">
        <v>1721</v>
      </c>
      <c r="E293" s="1" t="s">
        <v>20</v>
      </c>
      <c r="F293" s="1" t="s">
        <v>962</v>
      </c>
      <c r="G293" s="1" t="s">
        <v>460</v>
      </c>
      <c r="H293" s="1" t="s">
        <v>900</v>
      </c>
      <c r="I293" s="1" t="s">
        <v>24</v>
      </c>
      <c r="J293" s="3">
        <v>-568.59</v>
      </c>
      <c r="K293" s="1" t="s">
        <v>963</v>
      </c>
      <c r="L293" s="1" t="s">
        <v>24</v>
      </c>
      <c r="M293" s="1" t="s">
        <v>964</v>
      </c>
      <c r="N293" s="1" t="s">
        <v>970</v>
      </c>
      <c r="O293" s="2">
        <v>44439</v>
      </c>
      <c r="P293" s="2">
        <v>44447</v>
      </c>
      <c r="Q293" s="1" t="s">
        <v>29</v>
      </c>
      <c r="R293" t="str">
        <f>VLOOKUP(F293,'Seg 2 descriptions'!A:B,2)</f>
        <v>Gas Operations Supervisor CF and WF</v>
      </c>
      <c r="S293" t="str">
        <f>VLOOKUP(G293,'Seg 3 descriptions'!A:B,2)</f>
        <v>Salaries</v>
      </c>
    </row>
    <row r="294" spans="1:19" x14ac:dyDescent="0.25">
      <c r="A294" s="1" t="s">
        <v>457</v>
      </c>
      <c r="B294" s="1" t="s">
        <v>49</v>
      </c>
      <c r="C294" s="1" t="s">
        <v>593</v>
      </c>
      <c r="D294" s="1" t="s">
        <v>1721</v>
      </c>
      <c r="E294" s="1" t="s">
        <v>20</v>
      </c>
      <c r="F294" s="1" t="s">
        <v>962</v>
      </c>
      <c r="G294" s="1" t="s">
        <v>460</v>
      </c>
      <c r="H294" s="1" t="s">
        <v>900</v>
      </c>
      <c r="I294" s="1" t="s">
        <v>24</v>
      </c>
      <c r="J294" s="3">
        <v>-1364.55</v>
      </c>
      <c r="K294" s="1" t="s">
        <v>963</v>
      </c>
      <c r="L294" s="1" t="s">
        <v>24</v>
      </c>
      <c r="M294" s="1" t="s">
        <v>964</v>
      </c>
      <c r="N294" s="1" t="s">
        <v>594</v>
      </c>
      <c r="O294" s="2">
        <v>44561</v>
      </c>
      <c r="P294" s="2">
        <v>44568</v>
      </c>
      <c r="Q294" s="1" t="s">
        <v>29</v>
      </c>
      <c r="R294" t="str">
        <f>VLOOKUP(F294,'Seg 2 descriptions'!A:B,2)</f>
        <v>Gas Operations Supervisor CF and WF</v>
      </c>
      <c r="S294" t="str">
        <f>VLOOKUP(G294,'Seg 3 descriptions'!A:B,2)</f>
        <v>Salaries</v>
      </c>
    </row>
    <row r="295" spans="1:19" x14ac:dyDescent="0.25">
      <c r="A295" s="1" t="s">
        <v>457</v>
      </c>
      <c r="B295" s="1" t="s">
        <v>49</v>
      </c>
      <c r="C295" s="1" t="s">
        <v>591</v>
      </c>
      <c r="D295" s="1" t="s">
        <v>1721</v>
      </c>
      <c r="E295" s="1" t="s">
        <v>20</v>
      </c>
      <c r="F295" s="1" t="s">
        <v>962</v>
      </c>
      <c r="G295" s="1" t="s">
        <v>460</v>
      </c>
      <c r="H295" s="1" t="s">
        <v>900</v>
      </c>
      <c r="I295" s="1" t="s">
        <v>24</v>
      </c>
      <c r="J295" s="3">
        <v>-1137.18</v>
      </c>
      <c r="K295" s="1" t="s">
        <v>963</v>
      </c>
      <c r="L295" s="1" t="s">
        <v>24</v>
      </c>
      <c r="M295" s="1" t="s">
        <v>964</v>
      </c>
      <c r="N295" s="1" t="s">
        <v>592</v>
      </c>
      <c r="O295" s="2">
        <v>44530</v>
      </c>
      <c r="P295" s="2">
        <v>44535</v>
      </c>
      <c r="Q295" s="1" t="s">
        <v>29</v>
      </c>
      <c r="R295" t="str">
        <f>VLOOKUP(F295,'Seg 2 descriptions'!A:B,2)</f>
        <v>Gas Operations Supervisor CF and WF</v>
      </c>
      <c r="S295" t="str">
        <f>VLOOKUP(G295,'Seg 3 descriptions'!A:B,2)</f>
        <v>Salaries</v>
      </c>
    </row>
    <row r="296" spans="1:19" x14ac:dyDescent="0.25">
      <c r="A296" s="1" t="s">
        <v>457</v>
      </c>
      <c r="B296" s="1" t="s">
        <v>49</v>
      </c>
      <c r="C296" s="1" t="s">
        <v>1290</v>
      </c>
      <c r="D296" s="1" t="s">
        <v>1985</v>
      </c>
      <c r="E296" s="1" t="s">
        <v>20</v>
      </c>
      <c r="F296" s="1" t="s">
        <v>1374</v>
      </c>
      <c r="G296" s="1" t="s">
        <v>460</v>
      </c>
      <c r="H296" s="1" t="s">
        <v>900</v>
      </c>
      <c r="I296" s="1" t="s">
        <v>24</v>
      </c>
      <c r="J296" s="3">
        <v>-22.18</v>
      </c>
      <c r="K296" s="1" t="s">
        <v>1375</v>
      </c>
      <c r="L296" s="1" t="s">
        <v>24</v>
      </c>
      <c r="M296" s="1" t="s">
        <v>1376</v>
      </c>
      <c r="N296" s="1" t="s">
        <v>1292</v>
      </c>
      <c r="O296" s="2">
        <v>44227</v>
      </c>
      <c r="P296" s="2">
        <v>44237</v>
      </c>
      <c r="Q296" s="1" t="s">
        <v>29</v>
      </c>
      <c r="R296" t="str">
        <f>VLOOKUP(F296,'Seg 2 descriptions'!A:B,2)</f>
        <v>Gas Operations Compliance</v>
      </c>
      <c r="S296" t="str">
        <f>VLOOKUP(G296,'Seg 3 descriptions'!A:B,2)</f>
        <v>Salaries</v>
      </c>
    </row>
    <row r="297" spans="1:19" x14ac:dyDescent="0.25">
      <c r="A297" s="1" t="s">
        <v>457</v>
      </c>
      <c r="B297" s="1" t="s">
        <v>49</v>
      </c>
      <c r="C297" s="1" t="s">
        <v>1554</v>
      </c>
      <c r="D297" s="1" t="s">
        <v>1986</v>
      </c>
      <c r="E297" s="1" t="s">
        <v>20</v>
      </c>
      <c r="F297" s="1" t="s">
        <v>1658</v>
      </c>
      <c r="G297" s="1" t="s">
        <v>460</v>
      </c>
      <c r="H297" s="1" t="s">
        <v>900</v>
      </c>
      <c r="I297" s="1" t="s">
        <v>24</v>
      </c>
      <c r="J297" s="3">
        <v>-12.26</v>
      </c>
      <c r="K297" s="1" t="s">
        <v>1659</v>
      </c>
      <c r="L297" s="1" t="s">
        <v>24</v>
      </c>
      <c r="M297" s="1" t="s">
        <v>24</v>
      </c>
      <c r="N297" s="1" t="s">
        <v>1555</v>
      </c>
      <c r="O297" s="2">
        <v>44227</v>
      </c>
      <c r="P297" s="2">
        <v>44237</v>
      </c>
      <c r="Q297" s="1" t="s">
        <v>29</v>
      </c>
      <c r="R297" t="str">
        <f>VLOOKUP(F297,'Seg 2 descriptions'!A:B,2)</f>
        <v>VP-Operations Services</v>
      </c>
      <c r="S297" t="str">
        <f>VLOOKUP(G297,'Seg 3 descriptions'!A:B,2)</f>
        <v>Salaries</v>
      </c>
    </row>
    <row r="298" spans="1:19" x14ac:dyDescent="0.25">
      <c r="A298" s="1" t="s">
        <v>457</v>
      </c>
      <c r="B298" s="1" t="s">
        <v>49</v>
      </c>
      <c r="C298" s="1" t="s">
        <v>458</v>
      </c>
      <c r="D298" s="1" t="s">
        <v>1721</v>
      </c>
      <c r="E298" s="1" t="s">
        <v>20</v>
      </c>
      <c r="F298" s="1" t="s">
        <v>962</v>
      </c>
      <c r="G298" s="1" t="s">
        <v>460</v>
      </c>
      <c r="H298" s="1" t="s">
        <v>900</v>
      </c>
      <c r="I298" s="1" t="s">
        <v>24</v>
      </c>
      <c r="J298" s="3">
        <v>-1023.33</v>
      </c>
      <c r="K298" s="1" t="s">
        <v>963</v>
      </c>
      <c r="L298" s="1" t="s">
        <v>24</v>
      </c>
      <c r="M298" s="1" t="s">
        <v>964</v>
      </c>
      <c r="N298" s="1" t="s">
        <v>461</v>
      </c>
      <c r="O298" s="2">
        <v>44500</v>
      </c>
      <c r="P298" s="2">
        <v>44503</v>
      </c>
      <c r="Q298" s="1" t="s">
        <v>29</v>
      </c>
      <c r="R298" t="str">
        <f>VLOOKUP(F298,'Seg 2 descriptions'!A:B,2)</f>
        <v>Gas Operations Supervisor CF and WF</v>
      </c>
      <c r="S298" t="str">
        <f>VLOOKUP(G298,'Seg 3 descriptions'!A:B,2)</f>
        <v>Salaries</v>
      </c>
    </row>
    <row r="299" spans="1:19" x14ac:dyDescent="0.25">
      <c r="A299" s="144" t="s">
        <v>17</v>
      </c>
      <c r="B299" s="144" t="s">
        <v>18</v>
      </c>
      <c r="C299" s="144" t="s">
        <v>85</v>
      </c>
      <c r="D299" s="144" t="s">
        <v>1691</v>
      </c>
      <c r="E299" s="144" t="s">
        <v>20</v>
      </c>
      <c r="F299" s="144" t="s">
        <v>21</v>
      </c>
      <c r="G299" s="144" t="s">
        <v>22</v>
      </c>
      <c r="H299" s="144" t="s">
        <v>86</v>
      </c>
      <c r="I299" s="144" t="s">
        <v>24</v>
      </c>
      <c r="J299" s="145">
        <v>1571.5</v>
      </c>
      <c r="K299" s="144" t="s">
        <v>87</v>
      </c>
      <c r="L299" s="144" t="s">
        <v>88</v>
      </c>
      <c r="M299" s="144" t="s">
        <v>89</v>
      </c>
      <c r="N299" s="144" t="s">
        <v>90</v>
      </c>
      <c r="O299" s="146">
        <v>44242</v>
      </c>
      <c r="P299" s="146">
        <v>44243</v>
      </c>
      <c r="Q299" s="144" t="s">
        <v>29</v>
      </c>
      <c r="R299" s="20" t="str">
        <f>VLOOKUP(F299,'Seg 2 descriptions'!A:B,2)</f>
        <v>Facilities-West</v>
      </c>
      <c r="S299" s="20" t="str">
        <f>VLOOKUP(G299,'Seg 3 descriptions'!A:B,2)</f>
        <v>Facilities Maintenance</v>
      </c>
    </row>
    <row r="300" spans="1:19" x14ac:dyDescent="0.25">
      <c r="A300" s="144" t="s">
        <v>17</v>
      </c>
      <c r="B300" s="144" t="s">
        <v>18</v>
      </c>
      <c r="C300" s="144" t="s">
        <v>85</v>
      </c>
      <c r="D300" s="144" t="s">
        <v>1691</v>
      </c>
      <c r="E300" s="144" t="s">
        <v>20</v>
      </c>
      <c r="F300" s="144" t="s">
        <v>21</v>
      </c>
      <c r="G300" s="144" t="s">
        <v>22</v>
      </c>
      <c r="H300" s="144" t="s">
        <v>86</v>
      </c>
      <c r="I300" s="144" t="s">
        <v>24</v>
      </c>
      <c r="J300" s="145">
        <v>1828.5</v>
      </c>
      <c r="K300" s="144" t="s">
        <v>91</v>
      </c>
      <c r="L300" s="144" t="s">
        <v>88</v>
      </c>
      <c r="M300" s="144" t="s">
        <v>92</v>
      </c>
      <c r="N300" s="144" t="s">
        <v>93</v>
      </c>
      <c r="O300" s="146">
        <v>44242</v>
      </c>
      <c r="P300" s="146">
        <v>44243</v>
      </c>
      <c r="Q300" s="144" t="s">
        <v>29</v>
      </c>
      <c r="R300" s="20" t="str">
        <f>VLOOKUP(F300,'Seg 2 descriptions'!A:B,2)</f>
        <v>Facilities-West</v>
      </c>
      <c r="S300" s="20" t="str">
        <f>VLOOKUP(G300,'Seg 3 descriptions'!A:B,2)</f>
        <v>Facilities Maintenance</v>
      </c>
    </row>
    <row r="301" spans="1:19" x14ac:dyDescent="0.25">
      <c r="A301" s="144" t="s">
        <v>17</v>
      </c>
      <c r="B301" s="144" t="s">
        <v>18</v>
      </c>
      <c r="C301" s="144" t="s">
        <v>34</v>
      </c>
      <c r="D301" s="144" t="s">
        <v>1691</v>
      </c>
      <c r="E301" s="144" t="s">
        <v>20</v>
      </c>
      <c r="F301" s="144" t="s">
        <v>21</v>
      </c>
      <c r="G301" s="144" t="s">
        <v>22</v>
      </c>
      <c r="H301" s="144" t="s">
        <v>86</v>
      </c>
      <c r="I301" s="144" t="s">
        <v>24</v>
      </c>
      <c r="J301" s="145">
        <v>345</v>
      </c>
      <c r="K301" s="144" t="s">
        <v>97</v>
      </c>
      <c r="L301" s="144" t="s">
        <v>98</v>
      </c>
      <c r="M301" s="144" t="s">
        <v>99</v>
      </c>
      <c r="N301" s="144" t="s">
        <v>100</v>
      </c>
      <c r="O301" s="146">
        <v>44362</v>
      </c>
      <c r="P301" s="146">
        <v>44363</v>
      </c>
      <c r="Q301" s="144" t="s">
        <v>29</v>
      </c>
      <c r="R301" s="20" t="str">
        <f>VLOOKUP(F301,'Seg 2 descriptions'!A:B,2)</f>
        <v>Facilities-West</v>
      </c>
      <c r="S301" s="20" t="str">
        <f>VLOOKUP(G301,'Seg 3 descriptions'!A:B,2)</f>
        <v>Facilities Maintenance</v>
      </c>
    </row>
    <row r="302" spans="1:19" x14ac:dyDescent="0.25">
      <c r="A302" s="144" t="s">
        <v>17</v>
      </c>
      <c r="B302" s="144" t="s">
        <v>18</v>
      </c>
      <c r="C302" s="144" t="s">
        <v>44</v>
      </c>
      <c r="D302" s="144" t="s">
        <v>1691</v>
      </c>
      <c r="E302" s="144" t="s">
        <v>20</v>
      </c>
      <c r="F302" s="144" t="s">
        <v>21</v>
      </c>
      <c r="G302" s="144" t="s">
        <v>22</v>
      </c>
      <c r="H302" s="144" t="s">
        <v>86</v>
      </c>
      <c r="I302" s="144" t="s">
        <v>24</v>
      </c>
      <c r="J302" s="145">
        <v>25.37</v>
      </c>
      <c r="K302" s="144" t="s">
        <v>109</v>
      </c>
      <c r="L302" s="144" t="s">
        <v>110</v>
      </c>
      <c r="M302" s="144" t="s">
        <v>111</v>
      </c>
      <c r="N302" s="144" t="s">
        <v>112</v>
      </c>
      <c r="O302" s="146">
        <v>44557</v>
      </c>
      <c r="P302" s="146">
        <v>44558</v>
      </c>
      <c r="Q302" s="144" t="s">
        <v>29</v>
      </c>
      <c r="R302" s="20" t="str">
        <f>VLOOKUP(F302,'Seg 2 descriptions'!A:B,2)</f>
        <v>Facilities-West</v>
      </c>
      <c r="S302" s="20" t="str">
        <f>VLOOKUP(G302,'Seg 3 descriptions'!A:B,2)</f>
        <v>Facilities Maintenance</v>
      </c>
    </row>
    <row r="303" spans="1:19" x14ac:dyDescent="0.25">
      <c r="A303" s="144" t="s">
        <v>17</v>
      </c>
      <c r="B303" s="144" t="s">
        <v>18</v>
      </c>
      <c r="C303" s="144" t="s">
        <v>125</v>
      </c>
      <c r="D303" s="144" t="s">
        <v>1691</v>
      </c>
      <c r="E303" s="144" t="s">
        <v>20</v>
      </c>
      <c r="F303" s="144" t="s">
        <v>21</v>
      </c>
      <c r="G303" s="144" t="s">
        <v>22</v>
      </c>
      <c r="H303" s="144" t="s">
        <v>86</v>
      </c>
      <c r="I303" s="144" t="s">
        <v>24</v>
      </c>
      <c r="J303" s="145">
        <v>531.95000000000005</v>
      </c>
      <c r="K303" s="144" t="s">
        <v>126</v>
      </c>
      <c r="L303" s="144" t="s">
        <v>83</v>
      </c>
      <c r="M303" s="144" t="s">
        <v>127</v>
      </c>
      <c r="N303" s="144" t="s">
        <v>128</v>
      </c>
      <c r="O303" s="146">
        <v>44488</v>
      </c>
      <c r="P303" s="146">
        <v>44489</v>
      </c>
      <c r="Q303" s="144" t="s">
        <v>29</v>
      </c>
      <c r="R303" s="20" t="str">
        <f>VLOOKUP(F303,'Seg 2 descriptions'!A:B,2)</f>
        <v>Facilities-West</v>
      </c>
      <c r="S303" s="20" t="str">
        <f>VLOOKUP(G303,'Seg 3 descriptions'!A:B,2)</f>
        <v>Facilities Maintenance</v>
      </c>
    </row>
    <row r="304" spans="1:19" x14ac:dyDescent="0.25">
      <c r="A304" s="144" t="s">
        <v>17</v>
      </c>
      <c r="B304" s="144" t="s">
        <v>18</v>
      </c>
      <c r="C304" s="144" t="s">
        <v>161</v>
      </c>
      <c r="D304" s="144" t="s">
        <v>1691</v>
      </c>
      <c r="E304" s="144" t="s">
        <v>20</v>
      </c>
      <c r="F304" s="144" t="s">
        <v>21</v>
      </c>
      <c r="G304" s="144" t="s">
        <v>22</v>
      </c>
      <c r="H304" s="144" t="s">
        <v>86</v>
      </c>
      <c r="I304" s="144" t="s">
        <v>24</v>
      </c>
      <c r="J304" s="145">
        <v>1871.75</v>
      </c>
      <c r="K304" s="144" t="s">
        <v>162</v>
      </c>
      <c r="L304" s="144" t="s">
        <v>83</v>
      </c>
      <c r="M304" s="144" t="s">
        <v>163</v>
      </c>
      <c r="N304" s="144" t="s">
        <v>164</v>
      </c>
      <c r="O304" s="146">
        <v>44539</v>
      </c>
      <c r="P304" s="146">
        <v>44540</v>
      </c>
      <c r="Q304" s="144" t="s">
        <v>29</v>
      </c>
      <c r="R304" s="20" t="str">
        <f>VLOOKUP(F304,'Seg 2 descriptions'!A:B,2)</f>
        <v>Facilities-West</v>
      </c>
      <c r="S304" s="20" t="str">
        <f>VLOOKUP(G304,'Seg 3 descriptions'!A:B,2)</f>
        <v>Facilities Maintenance</v>
      </c>
    </row>
    <row r="305" spans="1:19" x14ac:dyDescent="0.25">
      <c r="A305" s="1" t="s">
        <v>17</v>
      </c>
      <c r="B305" s="1" t="s">
        <v>18</v>
      </c>
      <c r="C305" s="1" t="s">
        <v>173</v>
      </c>
      <c r="D305" s="1" t="s">
        <v>1695</v>
      </c>
      <c r="E305" s="1" t="s">
        <v>20</v>
      </c>
      <c r="F305" s="1" t="s">
        <v>31</v>
      </c>
      <c r="G305" s="1" t="s">
        <v>35</v>
      </c>
      <c r="H305" s="1" t="s">
        <v>86</v>
      </c>
      <c r="I305" s="1" t="s">
        <v>24</v>
      </c>
      <c r="J305" s="3">
        <v>5085.68</v>
      </c>
      <c r="K305" s="1" t="s">
        <v>174</v>
      </c>
      <c r="L305" s="1" t="s">
        <v>83</v>
      </c>
      <c r="M305" s="1" t="s">
        <v>175</v>
      </c>
      <c r="N305" s="1" t="s">
        <v>176</v>
      </c>
      <c r="O305" s="2">
        <v>44292</v>
      </c>
      <c r="P305" s="2">
        <v>44292</v>
      </c>
      <c r="Q305" s="1" t="s">
        <v>29</v>
      </c>
      <c r="R305" t="str">
        <f>VLOOKUP(F305,'Seg 2 descriptions'!A:B,2)</f>
        <v>Gas Operations-West</v>
      </c>
      <c r="S305" t="str">
        <f>VLOOKUP(G305,'Seg 3 descriptions'!A:B,2)</f>
        <v>Other Outside Services</v>
      </c>
    </row>
    <row r="306" spans="1:19" x14ac:dyDescent="0.25">
      <c r="A306" s="144" t="s">
        <v>17</v>
      </c>
      <c r="B306" s="144" t="s">
        <v>18</v>
      </c>
      <c r="C306" s="144" t="s">
        <v>183</v>
      </c>
      <c r="D306" s="144" t="s">
        <v>1691</v>
      </c>
      <c r="E306" s="144" t="s">
        <v>20</v>
      </c>
      <c r="F306" s="144" t="s">
        <v>21</v>
      </c>
      <c r="G306" s="144" t="s">
        <v>22</v>
      </c>
      <c r="H306" s="144" t="s">
        <v>86</v>
      </c>
      <c r="I306" s="144" t="s">
        <v>24</v>
      </c>
      <c r="J306" s="145">
        <v>1869</v>
      </c>
      <c r="K306" s="144" t="s">
        <v>184</v>
      </c>
      <c r="L306" s="144" t="s">
        <v>88</v>
      </c>
      <c r="M306" s="144" t="s">
        <v>185</v>
      </c>
      <c r="N306" s="144" t="s">
        <v>186</v>
      </c>
      <c r="O306" s="146">
        <v>44264</v>
      </c>
      <c r="P306" s="146">
        <v>44265</v>
      </c>
      <c r="Q306" s="144" t="s">
        <v>29</v>
      </c>
      <c r="R306" s="20" t="str">
        <f>VLOOKUP(F306,'Seg 2 descriptions'!A:B,2)</f>
        <v>Facilities-West</v>
      </c>
      <c r="S306" s="20" t="str">
        <f>VLOOKUP(G306,'Seg 3 descriptions'!A:B,2)</f>
        <v>Facilities Maintenance</v>
      </c>
    </row>
    <row r="307" spans="1:19" x14ac:dyDescent="0.25">
      <c r="A307" s="144" t="s">
        <v>17</v>
      </c>
      <c r="B307" s="144" t="s">
        <v>18</v>
      </c>
      <c r="C307" s="144" t="s">
        <v>197</v>
      </c>
      <c r="D307" s="144" t="s">
        <v>1691</v>
      </c>
      <c r="E307" s="144" t="s">
        <v>20</v>
      </c>
      <c r="F307" s="144" t="s">
        <v>21</v>
      </c>
      <c r="G307" s="144" t="s">
        <v>22</v>
      </c>
      <c r="H307" s="144" t="s">
        <v>86</v>
      </c>
      <c r="I307" s="144" t="s">
        <v>24</v>
      </c>
      <c r="J307" s="145">
        <v>1387.5</v>
      </c>
      <c r="K307" s="144" t="s">
        <v>198</v>
      </c>
      <c r="L307" s="144" t="s">
        <v>98</v>
      </c>
      <c r="M307" s="144" t="s">
        <v>199</v>
      </c>
      <c r="N307" s="144" t="s">
        <v>200</v>
      </c>
      <c r="O307" s="146">
        <v>44440</v>
      </c>
      <c r="P307" s="146">
        <v>44441</v>
      </c>
      <c r="Q307" s="144" t="s">
        <v>29</v>
      </c>
      <c r="R307" s="20" t="str">
        <f>VLOOKUP(F307,'Seg 2 descriptions'!A:B,2)</f>
        <v>Facilities-West</v>
      </c>
      <c r="S307" s="20" t="str">
        <f>VLOOKUP(G307,'Seg 3 descriptions'!A:B,2)</f>
        <v>Facilities Maintenance</v>
      </c>
    </row>
    <row r="308" spans="1:19" x14ac:dyDescent="0.25">
      <c r="A308" s="144" t="s">
        <v>17</v>
      </c>
      <c r="B308" s="144" t="s">
        <v>18</v>
      </c>
      <c r="C308" s="144" t="s">
        <v>236</v>
      </c>
      <c r="D308" s="144" t="s">
        <v>1691</v>
      </c>
      <c r="E308" s="144" t="s">
        <v>20</v>
      </c>
      <c r="F308" s="144" t="s">
        <v>21</v>
      </c>
      <c r="G308" s="144" t="s">
        <v>22</v>
      </c>
      <c r="H308" s="144" t="s">
        <v>86</v>
      </c>
      <c r="I308" s="144" t="s">
        <v>24</v>
      </c>
      <c r="J308" s="145">
        <v>10125</v>
      </c>
      <c r="K308" s="144" t="s">
        <v>237</v>
      </c>
      <c r="L308" s="144" t="s">
        <v>88</v>
      </c>
      <c r="M308" s="144" t="s">
        <v>238</v>
      </c>
      <c r="N308" s="144" t="s">
        <v>239</v>
      </c>
      <c r="O308" s="146">
        <v>44253</v>
      </c>
      <c r="P308" s="146">
        <v>44253</v>
      </c>
      <c r="Q308" s="144" t="s">
        <v>29</v>
      </c>
      <c r="R308" s="20" t="str">
        <f>VLOOKUP(F308,'Seg 2 descriptions'!A:B,2)</f>
        <v>Facilities-West</v>
      </c>
      <c r="S308" s="20" t="str">
        <f>VLOOKUP(G308,'Seg 3 descriptions'!A:B,2)</f>
        <v>Facilities Maintenance</v>
      </c>
    </row>
    <row r="309" spans="1:19" x14ac:dyDescent="0.25">
      <c r="A309" s="144" t="s">
        <v>17</v>
      </c>
      <c r="B309" s="144" t="s">
        <v>18</v>
      </c>
      <c r="C309" s="144" t="s">
        <v>44</v>
      </c>
      <c r="D309" s="144" t="s">
        <v>1691</v>
      </c>
      <c r="E309" s="144" t="s">
        <v>20</v>
      </c>
      <c r="F309" s="144" t="s">
        <v>21</v>
      </c>
      <c r="G309" s="144" t="s">
        <v>22</v>
      </c>
      <c r="H309" s="144" t="s">
        <v>86</v>
      </c>
      <c r="I309" s="144" t="s">
        <v>24</v>
      </c>
      <c r="J309" s="145">
        <v>156.01</v>
      </c>
      <c r="K309" s="144" t="s">
        <v>246</v>
      </c>
      <c r="L309" s="144" t="s">
        <v>110</v>
      </c>
      <c r="M309" s="144" t="s">
        <v>247</v>
      </c>
      <c r="N309" s="144" t="s">
        <v>248</v>
      </c>
      <c r="O309" s="146">
        <v>44557</v>
      </c>
      <c r="P309" s="146">
        <v>44558</v>
      </c>
      <c r="Q309" s="144" t="s">
        <v>29</v>
      </c>
      <c r="R309" s="20" t="str">
        <f>VLOOKUP(F309,'Seg 2 descriptions'!A:B,2)</f>
        <v>Facilities-West</v>
      </c>
      <c r="S309" s="20" t="str">
        <f>VLOOKUP(G309,'Seg 3 descriptions'!A:B,2)</f>
        <v>Facilities Maintenance</v>
      </c>
    </row>
    <row r="310" spans="1:19" x14ac:dyDescent="0.25">
      <c r="A310" s="144" t="s">
        <v>17</v>
      </c>
      <c r="B310" s="144" t="s">
        <v>18</v>
      </c>
      <c r="C310" s="144" t="s">
        <v>144</v>
      </c>
      <c r="D310" s="144" t="s">
        <v>1691</v>
      </c>
      <c r="E310" s="144" t="s">
        <v>20</v>
      </c>
      <c r="F310" s="144" t="s">
        <v>21</v>
      </c>
      <c r="G310" s="144" t="s">
        <v>22</v>
      </c>
      <c r="H310" s="144" t="s">
        <v>86</v>
      </c>
      <c r="I310" s="144" t="s">
        <v>24</v>
      </c>
      <c r="J310" s="145">
        <v>6000</v>
      </c>
      <c r="K310" s="144" t="s">
        <v>249</v>
      </c>
      <c r="L310" s="144" t="s">
        <v>88</v>
      </c>
      <c r="M310" s="144" t="s">
        <v>250</v>
      </c>
      <c r="N310" s="144" t="s">
        <v>251</v>
      </c>
      <c r="O310" s="146">
        <v>44228</v>
      </c>
      <c r="P310" s="146">
        <v>44229</v>
      </c>
      <c r="Q310" s="144" t="s">
        <v>29</v>
      </c>
      <c r="R310" s="20" t="str">
        <f>VLOOKUP(F310,'Seg 2 descriptions'!A:B,2)</f>
        <v>Facilities-West</v>
      </c>
      <c r="S310" s="20" t="str">
        <f>VLOOKUP(G310,'Seg 3 descriptions'!A:B,2)</f>
        <v>Facilities Maintenance</v>
      </c>
    </row>
    <row r="311" spans="1:19" x14ac:dyDescent="0.25">
      <c r="A311" s="144" t="s">
        <v>17</v>
      </c>
      <c r="B311" s="144" t="s">
        <v>18</v>
      </c>
      <c r="C311" s="144" t="s">
        <v>155</v>
      </c>
      <c r="D311" s="144" t="s">
        <v>1691</v>
      </c>
      <c r="E311" s="144" t="s">
        <v>20</v>
      </c>
      <c r="F311" s="144" t="s">
        <v>21</v>
      </c>
      <c r="G311" s="144" t="s">
        <v>22</v>
      </c>
      <c r="H311" s="144" t="s">
        <v>86</v>
      </c>
      <c r="I311" s="144" t="s">
        <v>24</v>
      </c>
      <c r="J311" s="145">
        <v>7395</v>
      </c>
      <c r="K311" s="144" t="s">
        <v>253</v>
      </c>
      <c r="L311" s="144" t="s">
        <v>98</v>
      </c>
      <c r="M311" s="144" t="s">
        <v>254</v>
      </c>
      <c r="N311" s="144" t="s">
        <v>255</v>
      </c>
      <c r="O311" s="146">
        <v>44470</v>
      </c>
      <c r="P311" s="146">
        <v>44473</v>
      </c>
      <c r="Q311" s="144" t="s">
        <v>29</v>
      </c>
      <c r="R311" s="20" t="str">
        <f>VLOOKUP(F311,'Seg 2 descriptions'!A:B,2)</f>
        <v>Facilities-West</v>
      </c>
      <c r="S311" s="20" t="str">
        <f>VLOOKUP(G311,'Seg 3 descriptions'!A:B,2)</f>
        <v>Facilities Maintenance</v>
      </c>
    </row>
    <row r="312" spans="1:19" x14ac:dyDescent="0.25">
      <c r="A312" s="144" t="s">
        <v>17</v>
      </c>
      <c r="B312" s="144" t="s">
        <v>18</v>
      </c>
      <c r="C312" s="144" t="s">
        <v>196</v>
      </c>
      <c r="D312" s="144" t="s">
        <v>1691</v>
      </c>
      <c r="E312" s="144" t="s">
        <v>20</v>
      </c>
      <c r="F312" s="144" t="s">
        <v>21</v>
      </c>
      <c r="G312" s="144" t="s">
        <v>22</v>
      </c>
      <c r="H312" s="144" t="s">
        <v>86</v>
      </c>
      <c r="I312" s="144" t="s">
        <v>24</v>
      </c>
      <c r="J312" s="145">
        <v>32.25</v>
      </c>
      <c r="K312" s="144" t="s">
        <v>259</v>
      </c>
      <c r="L312" s="144" t="s">
        <v>260</v>
      </c>
      <c r="M312" s="144" t="s">
        <v>261</v>
      </c>
      <c r="N312" s="144" t="s">
        <v>262</v>
      </c>
      <c r="O312" s="146">
        <v>44529</v>
      </c>
      <c r="P312" s="146">
        <v>44530</v>
      </c>
      <c r="Q312" s="144" t="s">
        <v>29</v>
      </c>
      <c r="R312" s="20" t="str">
        <f>VLOOKUP(F312,'Seg 2 descriptions'!A:B,2)</f>
        <v>Facilities-West</v>
      </c>
      <c r="S312" s="20" t="str">
        <f>VLOOKUP(G312,'Seg 3 descriptions'!A:B,2)</f>
        <v>Facilities Maintenance</v>
      </c>
    </row>
    <row r="313" spans="1:19" x14ac:dyDescent="0.25">
      <c r="A313" s="144" t="s">
        <v>17</v>
      </c>
      <c r="B313" s="144" t="s">
        <v>18</v>
      </c>
      <c r="C313" s="144" t="s">
        <v>265</v>
      </c>
      <c r="D313" s="144" t="s">
        <v>1691</v>
      </c>
      <c r="E313" s="144" t="s">
        <v>20</v>
      </c>
      <c r="F313" s="144" t="s">
        <v>21</v>
      </c>
      <c r="G313" s="144" t="s">
        <v>22</v>
      </c>
      <c r="H313" s="144" t="s">
        <v>86</v>
      </c>
      <c r="I313" s="144" t="s">
        <v>24</v>
      </c>
      <c r="J313" s="145">
        <v>2771</v>
      </c>
      <c r="K313" s="144" t="s">
        <v>266</v>
      </c>
      <c r="L313" s="144" t="s">
        <v>88</v>
      </c>
      <c r="M313" s="144" t="s">
        <v>267</v>
      </c>
      <c r="N313" s="144" t="s">
        <v>268</v>
      </c>
      <c r="O313" s="146">
        <v>44305</v>
      </c>
      <c r="P313" s="146">
        <v>44306</v>
      </c>
      <c r="Q313" s="144" t="s">
        <v>29</v>
      </c>
      <c r="R313" s="20" t="str">
        <f>VLOOKUP(F313,'Seg 2 descriptions'!A:B,2)</f>
        <v>Facilities-West</v>
      </c>
      <c r="S313" s="20" t="str">
        <f>VLOOKUP(G313,'Seg 3 descriptions'!A:B,2)</f>
        <v>Facilities Maintenance</v>
      </c>
    </row>
    <row r="314" spans="1:19" x14ac:dyDescent="0.25">
      <c r="A314" s="144" t="s">
        <v>17</v>
      </c>
      <c r="B314" s="144" t="s">
        <v>18</v>
      </c>
      <c r="C314" s="144" t="s">
        <v>274</v>
      </c>
      <c r="D314" s="144" t="s">
        <v>1691</v>
      </c>
      <c r="E314" s="144" t="s">
        <v>20</v>
      </c>
      <c r="F314" s="144" t="s">
        <v>21</v>
      </c>
      <c r="G314" s="144" t="s">
        <v>22</v>
      </c>
      <c r="H314" s="144" t="s">
        <v>86</v>
      </c>
      <c r="I314" s="144" t="s">
        <v>24</v>
      </c>
      <c r="J314" s="145">
        <v>3937.5</v>
      </c>
      <c r="K314" s="144" t="s">
        <v>275</v>
      </c>
      <c r="L314" s="144" t="s">
        <v>88</v>
      </c>
      <c r="M314" s="144" t="s">
        <v>276</v>
      </c>
      <c r="N314" s="144" t="s">
        <v>277</v>
      </c>
      <c r="O314" s="146">
        <v>44410</v>
      </c>
      <c r="P314" s="146">
        <v>44411</v>
      </c>
      <c r="Q314" s="144" t="s">
        <v>29</v>
      </c>
      <c r="R314" s="20" t="str">
        <f>VLOOKUP(F314,'Seg 2 descriptions'!A:B,2)</f>
        <v>Facilities-West</v>
      </c>
      <c r="S314" s="20" t="str">
        <f>VLOOKUP(G314,'Seg 3 descriptions'!A:B,2)</f>
        <v>Facilities Maintenance</v>
      </c>
    </row>
    <row r="315" spans="1:19" x14ac:dyDescent="0.25">
      <c r="A315" s="144" t="s">
        <v>17</v>
      </c>
      <c r="B315" s="144" t="s">
        <v>18</v>
      </c>
      <c r="C315" s="144" t="s">
        <v>278</v>
      </c>
      <c r="D315" s="144" t="s">
        <v>1691</v>
      </c>
      <c r="E315" s="144" t="s">
        <v>20</v>
      </c>
      <c r="F315" s="144" t="s">
        <v>21</v>
      </c>
      <c r="G315" s="144" t="s">
        <v>22</v>
      </c>
      <c r="H315" s="144" t="s">
        <v>86</v>
      </c>
      <c r="I315" s="144" t="s">
        <v>24</v>
      </c>
      <c r="J315" s="145">
        <v>870</v>
      </c>
      <c r="K315" s="144" t="s">
        <v>279</v>
      </c>
      <c r="L315" s="144" t="s">
        <v>88</v>
      </c>
      <c r="M315" s="144" t="s">
        <v>280</v>
      </c>
      <c r="N315" s="144" t="s">
        <v>281</v>
      </c>
      <c r="O315" s="146">
        <v>44481</v>
      </c>
      <c r="P315" s="146">
        <v>44482</v>
      </c>
      <c r="Q315" s="144" t="s">
        <v>29</v>
      </c>
      <c r="R315" s="20" t="str">
        <f>VLOOKUP(F315,'Seg 2 descriptions'!A:B,2)</f>
        <v>Facilities-West</v>
      </c>
      <c r="S315" s="20" t="str">
        <f>VLOOKUP(G315,'Seg 3 descriptions'!A:B,2)</f>
        <v>Facilities Maintenance</v>
      </c>
    </row>
    <row r="316" spans="1:19" x14ac:dyDescent="0.25">
      <c r="A316" s="144" t="s">
        <v>17</v>
      </c>
      <c r="B316" s="144" t="s">
        <v>18</v>
      </c>
      <c r="C316" s="144" t="s">
        <v>74</v>
      </c>
      <c r="D316" s="144" t="s">
        <v>1691</v>
      </c>
      <c r="E316" s="144" t="s">
        <v>20</v>
      </c>
      <c r="F316" s="144" t="s">
        <v>21</v>
      </c>
      <c r="G316" s="144" t="s">
        <v>22</v>
      </c>
      <c r="H316" s="144" t="s">
        <v>86</v>
      </c>
      <c r="I316" s="144" t="s">
        <v>24</v>
      </c>
      <c r="J316" s="145">
        <v>1041.7</v>
      </c>
      <c r="K316" s="144" t="s">
        <v>126</v>
      </c>
      <c r="L316" s="144" t="s">
        <v>83</v>
      </c>
      <c r="M316" s="144" t="s">
        <v>301</v>
      </c>
      <c r="N316" s="144" t="s">
        <v>302</v>
      </c>
      <c r="O316" s="146">
        <v>44372</v>
      </c>
      <c r="P316" s="146">
        <v>44375</v>
      </c>
      <c r="Q316" s="144" t="s">
        <v>29</v>
      </c>
      <c r="R316" s="20" t="str">
        <f>VLOOKUP(F316,'Seg 2 descriptions'!A:B,2)</f>
        <v>Facilities-West</v>
      </c>
      <c r="S316" s="20" t="str">
        <f>VLOOKUP(G316,'Seg 3 descriptions'!A:B,2)</f>
        <v>Facilities Maintenance</v>
      </c>
    </row>
    <row r="317" spans="1:19" x14ac:dyDescent="0.25">
      <c r="A317" s="144" t="s">
        <v>17</v>
      </c>
      <c r="B317" s="144" t="s">
        <v>18</v>
      </c>
      <c r="C317" s="144" t="s">
        <v>51</v>
      </c>
      <c r="D317" s="144" t="s">
        <v>1691</v>
      </c>
      <c r="E317" s="144" t="s">
        <v>20</v>
      </c>
      <c r="F317" s="144" t="s">
        <v>21</v>
      </c>
      <c r="G317" s="144" t="s">
        <v>22</v>
      </c>
      <c r="H317" s="144" t="s">
        <v>86</v>
      </c>
      <c r="I317" s="144" t="s">
        <v>24</v>
      </c>
      <c r="J317" s="145">
        <v>929.88</v>
      </c>
      <c r="K317" s="144" t="s">
        <v>306</v>
      </c>
      <c r="L317" s="144" t="s">
        <v>88</v>
      </c>
      <c r="M317" s="144" t="s">
        <v>307</v>
      </c>
      <c r="N317" s="144" t="s">
        <v>308</v>
      </c>
      <c r="O317" s="146">
        <v>44280</v>
      </c>
      <c r="P317" s="146">
        <v>44281</v>
      </c>
      <c r="Q317" s="144" t="s">
        <v>29</v>
      </c>
      <c r="R317" s="20" t="str">
        <f>VLOOKUP(F317,'Seg 2 descriptions'!A:B,2)</f>
        <v>Facilities-West</v>
      </c>
      <c r="S317" s="20" t="str">
        <f>VLOOKUP(G317,'Seg 3 descriptions'!A:B,2)</f>
        <v>Facilities Maintenance</v>
      </c>
    </row>
    <row r="318" spans="1:19" x14ac:dyDescent="0.25">
      <c r="A318" s="1" t="s">
        <v>17</v>
      </c>
      <c r="B318" s="1" t="s">
        <v>18</v>
      </c>
      <c r="C318" s="1" t="s">
        <v>55</v>
      </c>
      <c r="D318" s="1" t="s">
        <v>1695</v>
      </c>
      <c r="E318" s="1" t="s">
        <v>20</v>
      </c>
      <c r="F318" s="1" t="s">
        <v>31</v>
      </c>
      <c r="G318" s="1" t="s">
        <v>35</v>
      </c>
      <c r="H318" s="1" t="s">
        <v>86</v>
      </c>
      <c r="I318" s="1" t="s">
        <v>24</v>
      </c>
      <c r="J318" s="3">
        <v>1041.7</v>
      </c>
      <c r="K318" s="1" t="s">
        <v>126</v>
      </c>
      <c r="L318" s="1" t="s">
        <v>83</v>
      </c>
      <c r="M318" s="1" t="s">
        <v>310</v>
      </c>
      <c r="N318" s="1" t="s">
        <v>311</v>
      </c>
      <c r="O318" s="2">
        <v>44348</v>
      </c>
      <c r="P318" s="2">
        <v>44349</v>
      </c>
      <c r="Q318" s="1" t="s">
        <v>29</v>
      </c>
      <c r="R318" t="str">
        <f>VLOOKUP(F318,'Seg 2 descriptions'!A:B,2)</f>
        <v>Gas Operations-West</v>
      </c>
      <c r="S318" t="str">
        <f>VLOOKUP(G318,'Seg 3 descriptions'!A:B,2)</f>
        <v>Other Outside Services</v>
      </c>
    </row>
    <row r="319" spans="1:19" x14ac:dyDescent="0.25">
      <c r="A319" s="1" t="s">
        <v>17</v>
      </c>
      <c r="B319" s="1" t="s">
        <v>18</v>
      </c>
      <c r="C319" s="1" t="s">
        <v>55</v>
      </c>
      <c r="D319" s="1" t="s">
        <v>1695</v>
      </c>
      <c r="E319" s="1" t="s">
        <v>20</v>
      </c>
      <c r="F319" s="1" t="s">
        <v>31</v>
      </c>
      <c r="G319" s="1" t="s">
        <v>35</v>
      </c>
      <c r="H319" s="1" t="s">
        <v>86</v>
      </c>
      <c r="I319" s="1" t="s">
        <v>24</v>
      </c>
      <c r="J319" s="3">
        <v>640</v>
      </c>
      <c r="K319" s="1" t="s">
        <v>126</v>
      </c>
      <c r="L319" s="1" t="s">
        <v>83</v>
      </c>
      <c r="M319" s="1" t="s">
        <v>312</v>
      </c>
      <c r="N319" s="1" t="s">
        <v>313</v>
      </c>
      <c r="O319" s="2">
        <v>44348</v>
      </c>
      <c r="P319" s="2">
        <v>44349</v>
      </c>
      <c r="Q319" s="1" t="s">
        <v>29</v>
      </c>
      <c r="R319" t="str">
        <f>VLOOKUP(F319,'Seg 2 descriptions'!A:B,2)</f>
        <v>Gas Operations-West</v>
      </c>
      <c r="S319" t="str">
        <f>VLOOKUP(G319,'Seg 3 descriptions'!A:B,2)</f>
        <v>Other Outside Services</v>
      </c>
    </row>
    <row r="320" spans="1:19" x14ac:dyDescent="0.25">
      <c r="A320" s="1" t="s">
        <v>17</v>
      </c>
      <c r="B320" s="1" t="s">
        <v>18</v>
      </c>
      <c r="C320" s="1" t="s">
        <v>55</v>
      </c>
      <c r="D320" s="1" t="s">
        <v>1695</v>
      </c>
      <c r="E320" s="1" t="s">
        <v>20</v>
      </c>
      <c r="F320" s="1" t="s">
        <v>31</v>
      </c>
      <c r="G320" s="1" t="s">
        <v>35</v>
      </c>
      <c r="H320" s="1" t="s">
        <v>86</v>
      </c>
      <c r="I320" s="1" t="s">
        <v>24</v>
      </c>
      <c r="J320" s="3">
        <v>640</v>
      </c>
      <c r="K320" s="1" t="s">
        <v>126</v>
      </c>
      <c r="L320" s="1" t="s">
        <v>83</v>
      </c>
      <c r="M320" s="1" t="s">
        <v>314</v>
      </c>
      <c r="N320" s="1" t="s">
        <v>315</v>
      </c>
      <c r="O320" s="2">
        <v>44348</v>
      </c>
      <c r="P320" s="2">
        <v>44349</v>
      </c>
      <c r="Q320" s="1" t="s">
        <v>29</v>
      </c>
      <c r="R320" t="str">
        <f>VLOOKUP(F320,'Seg 2 descriptions'!A:B,2)</f>
        <v>Gas Operations-West</v>
      </c>
      <c r="S320" t="str">
        <f>VLOOKUP(G320,'Seg 3 descriptions'!A:B,2)</f>
        <v>Other Outside Services</v>
      </c>
    </row>
    <row r="321" spans="1:19" x14ac:dyDescent="0.25">
      <c r="A321" s="144" t="s">
        <v>17</v>
      </c>
      <c r="B321" s="144" t="s">
        <v>18</v>
      </c>
      <c r="C321" s="144" t="s">
        <v>191</v>
      </c>
      <c r="D321" s="144" t="s">
        <v>1691</v>
      </c>
      <c r="E321" s="144" t="s">
        <v>20</v>
      </c>
      <c r="F321" s="144" t="s">
        <v>21</v>
      </c>
      <c r="G321" s="144" t="s">
        <v>22</v>
      </c>
      <c r="H321" s="144" t="s">
        <v>86</v>
      </c>
      <c r="I321" s="144" t="s">
        <v>24</v>
      </c>
      <c r="J321" s="145">
        <v>506.73</v>
      </c>
      <c r="K321" s="144" t="s">
        <v>126</v>
      </c>
      <c r="L321" s="144" t="s">
        <v>83</v>
      </c>
      <c r="M321" s="144" t="s">
        <v>320</v>
      </c>
      <c r="N321" s="144" t="s">
        <v>321</v>
      </c>
      <c r="O321" s="146">
        <v>44454</v>
      </c>
      <c r="P321" s="146">
        <v>44455</v>
      </c>
      <c r="Q321" s="144" t="s">
        <v>29</v>
      </c>
      <c r="R321" s="20" t="str">
        <f>VLOOKUP(F321,'Seg 2 descriptions'!A:B,2)</f>
        <v>Facilities-West</v>
      </c>
      <c r="S321" s="20" t="str">
        <f>VLOOKUP(G321,'Seg 3 descriptions'!A:B,2)</f>
        <v>Facilities Maintenance</v>
      </c>
    </row>
    <row r="322" spans="1:19" x14ac:dyDescent="0.25">
      <c r="A322" s="144" t="s">
        <v>17</v>
      </c>
      <c r="B322" s="144" t="s">
        <v>18</v>
      </c>
      <c r="C322" s="144" t="s">
        <v>59</v>
      </c>
      <c r="D322" s="144" t="s">
        <v>1691</v>
      </c>
      <c r="E322" s="144" t="s">
        <v>20</v>
      </c>
      <c r="F322" s="144" t="s">
        <v>21</v>
      </c>
      <c r="G322" s="144" t="s">
        <v>22</v>
      </c>
      <c r="H322" s="144" t="s">
        <v>86</v>
      </c>
      <c r="I322" s="144" t="s">
        <v>24</v>
      </c>
      <c r="J322" s="145">
        <v>840</v>
      </c>
      <c r="K322" s="144" t="s">
        <v>322</v>
      </c>
      <c r="L322" s="144" t="s">
        <v>323</v>
      </c>
      <c r="M322" s="144" t="s">
        <v>324</v>
      </c>
      <c r="N322" s="144" t="s">
        <v>325</v>
      </c>
      <c r="O322" s="146">
        <v>44523</v>
      </c>
      <c r="P322" s="146">
        <v>44524</v>
      </c>
      <c r="Q322" s="144" t="s">
        <v>29</v>
      </c>
      <c r="R322" s="20" t="str">
        <f>VLOOKUP(F322,'Seg 2 descriptions'!A:B,2)</f>
        <v>Facilities-West</v>
      </c>
      <c r="S322" s="20" t="str">
        <f>VLOOKUP(G322,'Seg 3 descriptions'!A:B,2)</f>
        <v>Facilities Maintenance</v>
      </c>
    </row>
    <row r="323" spans="1:19" x14ac:dyDescent="0.25">
      <c r="A323" s="144" t="s">
        <v>17</v>
      </c>
      <c r="B323" s="144" t="s">
        <v>18</v>
      </c>
      <c r="C323" s="144" t="s">
        <v>71</v>
      </c>
      <c r="D323" s="144" t="s">
        <v>1691</v>
      </c>
      <c r="E323" s="144" t="s">
        <v>20</v>
      </c>
      <c r="F323" s="144" t="s">
        <v>21</v>
      </c>
      <c r="G323" s="144" t="s">
        <v>22</v>
      </c>
      <c r="H323" s="144" t="s">
        <v>86</v>
      </c>
      <c r="I323" s="144" t="s">
        <v>24</v>
      </c>
      <c r="J323" s="145">
        <v>1308</v>
      </c>
      <c r="K323" s="144" t="s">
        <v>330</v>
      </c>
      <c r="L323" s="144" t="s">
        <v>88</v>
      </c>
      <c r="M323" s="144" t="s">
        <v>331</v>
      </c>
      <c r="N323" s="144" t="s">
        <v>332</v>
      </c>
      <c r="O323" s="146">
        <v>44314</v>
      </c>
      <c r="P323" s="146">
        <v>44315</v>
      </c>
      <c r="Q323" s="144" t="s">
        <v>29</v>
      </c>
      <c r="R323" s="20" t="str">
        <f>VLOOKUP(F323,'Seg 2 descriptions'!A:B,2)</f>
        <v>Facilities-West</v>
      </c>
      <c r="S323" s="20" t="str">
        <f>VLOOKUP(G323,'Seg 3 descriptions'!A:B,2)</f>
        <v>Facilities Maintenance</v>
      </c>
    </row>
    <row r="324" spans="1:19" x14ac:dyDescent="0.25">
      <c r="A324" s="144" t="s">
        <v>17</v>
      </c>
      <c r="B324" s="144" t="s">
        <v>18</v>
      </c>
      <c r="C324" s="144" t="s">
        <v>300</v>
      </c>
      <c r="D324" s="144" t="s">
        <v>1691</v>
      </c>
      <c r="E324" s="144" t="s">
        <v>20</v>
      </c>
      <c r="F324" s="144" t="s">
        <v>21</v>
      </c>
      <c r="G324" s="144" t="s">
        <v>22</v>
      </c>
      <c r="H324" s="144" t="s">
        <v>86</v>
      </c>
      <c r="I324" s="144" t="s">
        <v>24</v>
      </c>
      <c r="J324" s="145">
        <v>743.76</v>
      </c>
      <c r="K324" s="144" t="s">
        <v>333</v>
      </c>
      <c r="L324" s="144" t="s">
        <v>110</v>
      </c>
      <c r="M324" s="144" t="s">
        <v>334</v>
      </c>
      <c r="N324" s="144" t="s">
        <v>335</v>
      </c>
      <c r="O324" s="146">
        <v>44358</v>
      </c>
      <c r="P324" s="146">
        <v>44361</v>
      </c>
      <c r="Q324" s="144" t="s">
        <v>29</v>
      </c>
      <c r="R324" s="20" t="str">
        <f>VLOOKUP(F324,'Seg 2 descriptions'!A:B,2)</f>
        <v>Facilities-West</v>
      </c>
      <c r="S324" s="20" t="str">
        <f>VLOOKUP(G324,'Seg 3 descriptions'!A:B,2)</f>
        <v>Facilities Maintenance</v>
      </c>
    </row>
    <row r="325" spans="1:19" x14ac:dyDescent="0.25">
      <c r="A325" s="144" t="s">
        <v>17</v>
      </c>
      <c r="B325" s="144" t="s">
        <v>18</v>
      </c>
      <c r="C325" s="144" t="s">
        <v>336</v>
      </c>
      <c r="D325" s="144" t="s">
        <v>1691</v>
      </c>
      <c r="E325" s="144" t="s">
        <v>20</v>
      </c>
      <c r="F325" s="144" t="s">
        <v>21</v>
      </c>
      <c r="G325" s="144" t="s">
        <v>22</v>
      </c>
      <c r="H325" s="144" t="s">
        <v>86</v>
      </c>
      <c r="I325" s="144" t="s">
        <v>24</v>
      </c>
      <c r="J325" s="145">
        <v>1087.5</v>
      </c>
      <c r="K325" s="144" t="s">
        <v>337</v>
      </c>
      <c r="L325" s="144" t="s">
        <v>88</v>
      </c>
      <c r="M325" s="144" t="s">
        <v>338</v>
      </c>
      <c r="N325" s="144" t="s">
        <v>339</v>
      </c>
      <c r="O325" s="146">
        <v>44411</v>
      </c>
      <c r="P325" s="146">
        <v>44412</v>
      </c>
      <c r="Q325" s="144" t="s">
        <v>29</v>
      </c>
      <c r="R325" s="20" t="str">
        <f>VLOOKUP(F325,'Seg 2 descriptions'!A:B,2)</f>
        <v>Facilities-West</v>
      </c>
      <c r="S325" s="20" t="str">
        <f>VLOOKUP(G325,'Seg 3 descriptions'!A:B,2)</f>
        <v>Facilities Maintenance</v>
      </c>
    </row>
    <row r="326" spans="1:19" x14ac:dyDescent="0.25">
      <c r="A326" s="144" t="s">
        <v>17</v>
      </c>
      <c r="B326" s="144" t="s">
        <v>49</v>
      </c>
      <c r="C326" s="144" t="s">
        <v>345</v>
      </c>
      <c r="D326" s="144" t="s">
        <v>1691</v>
      </c>
      <c r="E326" s="144" t="s">
        <v>20</v>
      </c>
      <c r="F326" s="144" t="s">
        <v>21</v>
      </c>
      <c r="G326" s="144" t="s">
        <v>22</v>
      </c>
      <c r="H326" s="144" t="s">
        <v>86</v>
      </c>
      <c r="I326" s="144" t="s">
        <v>24</v>
      </c>
      <c r="J326" s="145">
        <v>213</v>
      </c>
      <c r="K326" s="144" t="s">
        <v>346</v>
      </c>
      <c r="L326" s="144" t="s">
        <v>347</v>
      </c>
      <c r="M326" s="144" t="s">
        <v>348</v>
      </c>
      <c r="N326" s="144" t="s">
        <v>349</v>
      </c>
      <c r="O326" s="146">
        <v>44448</v>
      </c>
      <c r="P326" s="146">
        <v>44449</v>
      </c>
      <c r="Q326" s="144" t="s">
        <v>29</v>
      </c>
      <c r="R326" s="20" t="str">
        <f>VLOOKUP(F326,'Seg 2 descriptions'!A:B,2)</f>
        <v>Facilities-West</v>
      </c>
      <c r="S326" s="20" t="str">
        <f>VLOOKUP(G326,'Seg 3 descriptions'!A:B,2)</f>
        <v>Facilities Maintenance</v>
      </c>
    </row>
    <row r="327" spans="1:19" x14ac:dyDescent="0.25">
      <c r="A327" s="144" t="s">
        <v>17</v>
      </c>
      <c r="B327" s="144" t="s">
        <v>18</v>
      </c>
      <c r="C327" s="144" t="s">
        <v>350</v>
      </c>
      <c r="D327" s="144" t="s">
        <v>1691</v>
      </c>
      <c r="E327" s="144" t="s">
        <v>20</v>
      </c>
      <c r="F327" s="144" t="s">
        <v>21</v>
      </c>
      <c r="G327" s="144" t="s">
        <v>22</v>
      </c>
      <c r="H327" s="144" t="s">
        <v>86</v>
      </c>
      <c r="I327" s="144" t="s">
        <v>24</v>
      </c>
      <c r="J327" s="145">
        <v>473.5</v>
      </c>
      <c r="K327" s="144" t="s">
        <v>126</v>
      </c>
      <c r="L327" s="144" t="s">
        <v>83</v>
      </c>
      <c r="M327" s="144" t="s">
        <v>351</v>
      </c>
      <c r="N327" s="144" t="s">
        <v>352</v>
      </c>
      <c r="O327" s="146">
        <v>44495</v>
      </c>
      <c r="P327" s="146">
        <v>44496</v>
      </c>
      <c r="Q327" s="144" t="s">
        <v>29</v>
      </c>
      <c r="R327" s="20" t="str">
        <f>VLOOKUP(F327,'Seg 2 descriptions'!A:B,2)</f>
        <v>Facilities-West</v>
      </c>
      <c r="S327" s="20" t="str">
        <f>VLOOKUP(G327,'Seg 3 descriptions'!A:B,2)</f>
        <v>Facilities Maintenance</v>
      </c>
    </row>
    <row r="328" spans="1:19" x14ac:dyDescent="0.25">
      <c r="A328" s="144" t="s">
        <v>17</v>
      </c>
      <c r="B328" s="144" t="s">
        <v>18</v>
      </c>
      <c r="C328" s="144" t="s">
        <v>274</v>
      </c>
      <c r="D328" s="144" t="s">
        <v>1691</v>
      </c>
      <c r="E328" s="144" t="s">
        <v>20</v>
      </c>
      <c r="F328" s="144" t="s">
        <v>21</v>
      </c>
      <c r="G328" s="144" t="s">
        <v>22</v>
      </c>
      <c r="H328" s="144" t="s">
        <v>86</v>
      </c>
      <c r="I328" s="144" t="s">
        <v>24</v>
      </c>
      <c r="J328" s="145">
        <v>897.75</v>
      </c>
      <c r="K328" s="144" t="s">
        <v>360</v>
      </c>
      <c r="L328" s="144" t="s">
        <v>260</v>
      </c>
      <c r="M328" s="144" t="s">
        <v>361</v>
      </c>
      <c r="N328" s="144" t="s">
        <v>362</v>
      </c>
      <c r="O328" s="146">
        <v>44410</v>
      </c>
      <c r="P328" s="146">
        <v>44411</v>
      </c>
      <c r="Q328" s="144" t="s">
        <v>29</v>
      </c>
      <c r="R328" s="20" t="str">
        <f>VLOOKUP(F328,'Seg 2 descriptions'!A:B,2)</f>
        <v>Facilities-West</v>
      </c>
      <c r="S328" s="20" t="str">
        <f>VLOOKUP(G328,'Seg 3 descriptions'!A:B,2)</f>
        <v>Facilities Maintenance</v>
      </c>
    </row>
    <row r="329" spans="1:19" x14ac:dyDescent="0.25">
      <c r="A329" s="144" t="s">
        <v>17</v>
      </c>
      <c r="B329" s="144" t="s">
        <v>18</v>
      </c>
      <c r="C329" s="144" t="s">
        <v>197</v>
      </c>
      <c r="D329" s="144" t="s">
        <v>1691</v>
      </c>
      <c r="E329" s="144" t="s">
        <v>20</v>
      </c>
      <c r="F329" s="144" t="s">
        <v>21</v>
      </c>
      <c r="G329" s="144" t="s">
        <v>22</v>
      </c>
      <c r="H329" s="144" t="s">
        <v>86</v>
      </c>
      <c r="I329" s="144" t="s">
        <v>24</v>
      </c>
      <c r="J329" s="145">
        <v>1200.3800000000001</v>
      </c>
      <c r="K329" s="144" t="s">
        <v>360</v>
      </c>
      <c r="L329" s="144" t="s">
        <v>260</v>
      </c>
      <c r="M329" s="144" t="s">
        <v>366</v>
      </c>
      <c r="N329" s="144" t="s">
        <v>367</v>
      </c>
      <c r="O329" s="146">
        <v>44440</v>
      </c>
      <c r="P329" s="146">
        <v>44441</v>
      </c>
      <c r="Q329" s="144" t="s">
        <v>29</v>
      </c>
      <c r="R329" s="20" t="str">
        <f>VLOOKUP(F329,'Seg 2 descriptions'!A:B,2)</f>
        <v>Facilities-West</v>
      </c>
      <c r="S329" s="20" t="str">
        <f>VLOOKUP(G329,'Seg 3 descriptions'!A:B,2)</f>
        <v>Facilities Maintenance</v>
      </c>
    </row>
    <row r="330" spans="1:19" x14ac:dyDescent="0.25">
      <c r="A330" s="144" t="s">
        <v>17</v>
      </c>
      <c r="B330" s="144" t="s">
        <v>18</v>
      </c>
      <c r="C330" s="144" t="s">
        <v>278</v>
      </c>
      <c r="D330" s="144" t="s">
        <v>1691</v>
      </c>
      <c r="E330" s="144" t="s">
        <v>20</v>
      </c>
      <c r="F330" s="144" t="s">
        <v>21</v>
      </c>
      <c r="G330" s="144" t="s">
        <v>22</v>
      </c>
      <c r="H330" s="144" t="s">
        <v>86</v>
      </c>
      <c r="I330" s="144" t="s">
        <v>24</v>
      </c>
      <c r="J330" s="145">
        <v>3255.55</v>
      </c>
      <c r="K330" s="144" t="s">
        <v>368</v>
      </c>
      <c r="L330" s="144" t="s">
        <v>88</v>
      </c>
      <c r="M330" s="144" t="s">
        <v>369</v>
      </c>
      <c r="N330" s="144" t="s">
        <v>370</v>
      </c>
      <c r="O330" s="146">
        <v>44481</v>
      </c>
      <c r="P330" s="146">
        <v>44482</v>
      </c>
      <c r="Q330" s="144" t="s">
        <v>29</v>
      </c>
      <c r="R330" s="20" t="str">
        <f>VLOOKUP(F330,'Seg 2 descriptions'!A:B,2)</f>
        <v>Facilities-West</v>
      </c>
      <c r="S330" s="20" t="str">
        <f>VLOOKUP(G330,'Seg 3 descriptions'!A:B,2)</f>
        <v>Facilities Maintenance</v>
      </c>
    </row>
    <row r="331" spans="1:19" x14ac:dyDescent="0.25">
      <c r="A331" s="144" t="s">
        <v>17</v>
      </c>
      <c r="B331" s="144" t="s">
        <v>18</v>
      </c>
      <c r="C331" s="144" t="s">
        <v>371</v>
      </c>
      <c r="D331" s="144" t="s">
        <v>1691</v>
      </c>
      <c r="E331" s="144" t="s">
        <v>20</v>
      </c>
      <c r="F331" s="144" t="s">
        <v>21</v>
      </c>
      <c r="G331" s="144" t="s">
        <v>22</v>
      </c>
      <c r="H331" s="144" t="s">
        <v>86</v>
      </c>
      <c r="I331" s="144" t="s">
        <v>24</v>
      </c>
      <c r="J331" s="145">
        <v>5700</v>
      </c>
      <c r="K331" s="144" t="s">
        <v>372</v>
      </c>
      <c r="L331" s="144" t="s">
        <v>98</v>
      </c>
      <c r="M331" s="144" t="s">
        <v>373</v>
      </c>
      <c r="N331" s="144" t="s">
        <v>374</v>
      </c>
      <c r="O331" s="146">
        <v>44281</v>
      </c>
      <c r="P331" s="146">
        <v>44284</v>
      </c>
      <c r="Q331" s="144" t="s">
        <v>29</v>
      </c>
      <c r="R331" s="20" t="str">
        <f>VLOOKUP(F331,'Seg 2 descriptions'!A:B,2)</f>
        <v>Facilities-West</v>
      </c>
      <c r="S331" s="20" t="str">
        <f>VLOOKUP(G331,'Seg 3 descriptions'!A:B,2)</f>
        <v>Facilities Maintenance</v>
      </c>
    </row>
    <row r="332" spans="1:19" x14ac:dyDescent="0.25">
      <c r="A332" s="144" t="s">
        <v>17</v>
      </c>
      <c r="B332" s="144" t="s">
        <v>18</v>
      </c>
      <c r="C332" s="144" t="s">
        <v>288</v>
      </c>
      <c r="D332" s="144" t="s">
        <v>1691</v>
      </c>
      <c r="E332" s="144" t="s">
        <v>20</v>
      </c>
      <c r="F332" s="144" t="s">
        <v>21</v>
      </c>
      <c r="G332" s="144" t="s">
        <v>22</v>
      </c>
      <c r="H332" s="144" t="s">
        <v>86</v>
      </c>
      <c r="I332" s="144" t="s">
        <v>24</v>
      </c>
      <c r="J332" s="145">
        <v>2646</v>
      </c>
      <c r="K332" s="144" t="s">
        <v>380</v>
      </c>
      <c r="L332" s="144" t="s">
        <v>88</v>
      </c>
      <c r="M332" s="144" t="s">
        <v>381</v>
      </c>
      <c r="N332" s="144" t="s">
        <v>382</v>
      </c>
      <c r="O332" s="146">
        <v>44201</v>
      </c>
      <c r="P332" s="146">
        <v>44202</v>
      </c>
      <c r="Q332" s="144" t="s">
        <v>29</v>
      </c>
      <c r="R332" s="20" t="str">
        <f>VLOOKUP(F332,'Seg 2 descriptions'!A:B,2)</f>
        <v>Facilities-West</v>
      </c>
      <c r="S332" s="20" t="str">
        <f>VLOOKUP(G332,'Seg 3 descriptions'!A:B,2)</f>
        <v>Facilities Maintenance</v>
      </c>
    </row>
    <row r="333" spans="1:19" x14ac:dyDescent="0.25">
      <c r="A333" s="144" t="s">
        <v>17</v>
      </c>
      <c r="B333" s="144" t="s">
        <v>18</v>
      </c>
      <c r="C333" s="144" t="s">
        <v>74</v>
      </c>
      <c r="D333" s="144" t="s">
        <v>1691</v>
      </c>
      <c r="E333" s="144" t="s">
        <v>20</v>
      </c>
      <c r="F333" s="144" t="s">
        <v>21</v>
      </c>
      <c r="G333" s="144" t="s">
        <v>22</v>
      </c>
      <c r="H333" s="144" t="s">
        <v>86</v>
      </c>
      <c r="I333" s="144" t="s">
        <v>24</v>
      </c>
      <c r="J333" s="145">
        <v>660</v>
      </c>
      <c r="K333" s="144" t="s">
        <v>126</v>
      </c>
      <c r="L333" s="144" t="s">
        <v>83</v>
      </c>
      <c r="M333" s="144" t="s">
        <v>397</v>
      </c>
      <c r="N333" s="144" t="s">
        <v>398</v>
      </c>
      <c r="O333" s="146">
        <v>44372</v>
      </c>
      <c r="P333" s="146">
        <v>44375</v>
      </c>
      <c r="Q333" s="144" t="s">
        <v>29</v>
      </c>
      <c r="R333" s="20" t="str">
        <f>VLOOKUP(F333,'Seg 2 descriptions'!A:B,2)</f>
        <v>Facilities-West</v>
      </c>
      <c r="S333" s="20" t="str">
        <f>VLOOKUP(G333,'Seg 3 descriptions'!A:B,2)</f>
        <v>Facilities Maintenance</v>
      </c>
    </row>
    <row r="334" spans="1:19" x14ac:dyDescent="0.25">
      <c r="A334" s="144" t="s">
        <v>17</v>
      </c>
      <c r="B334" s="144" t="s">
        <v>18</v>
      </c>
      <c r="C334" s="144" t="s">
        <v>336</v>
      </c>
      <c r="D334" s="144" t="s">
        <v>1691</v>
      </c>
      <c r="E334" s="144" t="s">
        <v>20</v>
      </c>
      <c r="F334" s="144" t="s">
        <v>21</v>
      </c>
      <c r="G334" s="144" t="s">
        <v>22</v>
      </c>
      <c r="H334" s="144" t="s">
        <v>86</v>
      </c>
      <c r="I334" s="144" t="s">
        <v>24</v>
      </c>
      <c r="J334" s="145">
        <v>7611.93</v>
      </c>
      <c r="K334" s="144" t="s">
        <v>403</v>
      </c>
      <c r="L334" s="144" t="s">
        <v>83</v>
      </c>
      <c r="M334" s="144" t="s">
        <v>404</v>
      </c>
      <c r="N334" s="144" t="s">
        <v>405</v>
      </c>
      <c r="O334" s="146">
        <v>44411</v>
      </c>
      <c r="P334" s="146">
        <v>44412</v>
      </c>
      <c r="Q334" s="144" t="s">
        <v>29</v>
      </c>
      <c r="R334" s="20" t="str">
        <f>VLOOKUP(F334,'Seg 2 descriptions'!A:B,2)</f>
        <v>Facilities-West</v>
      </c>
      <c r="S334" s="20" t="str">
        <f>VLOOKUP(G334,'Seg 3 descriptions'!A:B,2)</f>
        <v>Facilities Maintenance</v>
      </c>
    </row>
    <row r="335" spans="1:19" x14ac:dyDescent="0.25">
      <c r="A335" s="144" t="s">
        <v>17</v>
      </c>
      <c r="B335" s="144" t="s">
        <v>18</v>
      </c>
      <c r="C335" s="144" t="s">
        <v>406</v>
      </c>
      <c r="D335" s="144" t="s">
        <v>1691</v>
      </c>
      <c r="E335" s="144" t="s">
        <v>20</v>
      </c>
      <c r="F335" s="144" t="s">
        <v>21</v>
      </c>
      <c r="G335" s="144" t="s">
        <v>22</v>
      </c>
      <c r="H335" s="144" t="s">
        <v>86</v>
      </c>
      <c r="I335" s="144" t="s">
        <v>24</v>
      </c>
      <c r="J335" s="145">
        <v>376.13</v>
      </c>
      <c r="K335" s="144" t="s">
        <v>407</v>
      </c>
      <c r="L335" s="144" t="s">
        <v>110</v>
      </c>
      <c r="M335" s="144" t="s">
        <v>408</v>
      </c>
      <c r="N335" s="144" t="s">
        <v>409</v>
      </c>
      <c r="O335" s="146">
        <v>44460</v>
      </c>
      <c r="P335" s="146">
        <v>44461</v>
      </c>
      <c r="Q335" s="144" t="s">
        <v>29</v>
      </c>
      <c r="R335" s="20" t="str">
        <f>VLOOKUP(F335,'Seg 2 descriptions'!A:B,2)</f>
        <v>Facilities-West</v>
      </c>
      <c r="S335" s="20" t="str">
        <f>VLOOKUP(G335,'Seg 3 descriptions'!A:B,2)</f>
        <v>Facilities Maintenance</v>
      </c>
    </row>
    <row r="336" spans="1:19" x14ac:dyDescent="0.25">
      <c r="A336" s="144" t="s">
        <v>17</v>
      </c>
      <c r="B336" s="144" t="s">
        <v>18</v>
      </c>
      <c r="C336" s="144" t="s">
        <v>74</v>
      </c>
      <c r="D336" s="144" t="s">
        <v>1691</v>
      </c>
      <c r="E336" s="144" t="s">
        <v>20</v>
      </c>
      <c r="F336" s="144" t="s">
        <v>21</v>
      </c>
      <c r="G336" s="144" t="s">
        <v>22</v>
      </c>
      <c r="H336" s="144" t="s">
        <v>86</v>
      </c>
      <c r="I336" s="144" t="s">
        <v>24</v>
      </c>
      <c r="J336" s="145">
        <v>888.6</v>
      </c>
      <c r="K336" s="144" t="s">
        <v>82</v>
      </c>
      <c r="L336" s="144" t="s">
        <v>83</v>
      </c>
      <c r="M336" s="144" t="s">
        <v>425</v>
      </c>
      <c r="N336" s="144" t="s">
        <v>426</v>
      </c>
      <c r="O336" s="146">
        <v>44372</v>
      </c>
      <c r="P336" s="146">
        <v>44375</v>
      </c>
      <c r="Q336" s="144" t="s">
        <v>29</v>
      </c>
      <c r="R336" s="20" t="str">
        <f>VLOOKUP(F336,'Seg 2 descriptions'!A:B,2)</f>
        <v>Facilities-West</v>
      </c>
      <c r="S336" s="20" t="str">
        <f>VLOOKUP(G336,'Seg 3 descriptions'!A:B,2)</f>
        <v>Facilities Maintenance</v>
      </c>
    </row>
    <row r="337" spans="1:19" x14ac:dyDescent="0.25">
      <c r="A337" s="144" t="s">
        <v>17</v>
      </c>
      <c r="B337" s="144" t="s">
        <v>18</v>
      </c>
      <c r="C337" s="144" t="s">
        <v>427</v>
      </c>
      <c r="D337" s="144" t="s">
        <v>1691</v>
      </c>
      <c r="E337" s="144" t="s">
        <v>20</v>
      </c>
      <c r="F337" s="144" t="s">
        <v>21</v>
      </c>
      <c r="G337" s="144" t="s">
        <v>22</v>
      </c>
      <c r="H337" s="144" t="s">
        <v>86</v>
      </c>
      <c r="I337" s="144" t="s">
        <v>24</v>
      </c>
      <c r="J337" s="145">
        <v>4127.12</v>
      </c>
      <c r="K337" s="144" t="s">
        <v>428</v>
      </c>
      <c r="L337" s="144" t="s">
        <v>88</v>
      </c>
      <c r="M337" s="144" t="s">
        <v>429</v>
      </c>
      <c r="N337" s="144" t="s">
        <v>430</v>
      </c>
      <c r="O337" s="146">
        <v>44543</v>
      </c>
      <c r="P337" s="146">
        <v>44544</v>
      </c>
      <c r="Q337" s="144" t="s">
        <v>29</v>
      </c>
      <c r="R337" s="20" t="str">
        <f>VLOOKUP(F337,'Seg 2 descriptions'!A:B,2)</f>
        <v>Facilities-West</v>
      </c>
      <c r="S337" s="20" t="str">
        <f>VLOOKUP(G337,'Seg 3 descriptions'!A:B,2)</f>
        <v>Facilities Maintenance</v>
      </c>
    </row>
    <row r="338" spans="1:19" x14ac:dyDescent="0.25">
      <c r="A338" s="144" t="s">
        <v>17</v>
      </c>
      <c r="B338" s="144" t="s">
        <v>18</v>
      </c>
      <c r="C338" s="144" t="s">
        <v>196</v>
      </c>
      <c r="D338" s="144" t="s">
        <v>1691</v>
      </c>
      <c r="E338" s="144" t="s">
        <v>20</v>
      </c>
      <c r="F338" s="144" t="s">
        <v>21</v>
      </c>
      <c r="G338" s="144" t="s">
        <v>22</v>
      </c>
      <c r="H338" s="144" t="s">
        <v>86</v>
      </c>
      <c r="I338" s="144" t="s">
        <v>24</v>
      </c>
      <c r="J338" s="145">
        <v>94.7</v>
      </c>
      <c r="K338" s="144" t="s">
        <v>162</v>
      </c>
      <c r="L338" s="144" t="s">
        <v>83</v>
      </c>
      <c r="M338" s="144" t="s">
        <v>434</v>
      </c>
      <c r="N338" s="144" t="s">
        <v>435</v>
      </c>
      <c r="O338" s="146">
        <v>44529</v>
      </c>
      <c r="P338" s="146">
        <v>44530</v>
      </c>
      <c r="Q338" s="144" t="s">
        <v>29</v>
      </c>
      <c r="R338" s="20" t="str">
        <f>VLOOKUP(F338,'Seg 2 descriptions'!A:B,2)</f>
        <v>Facilities-West</v>
      </c>
      <c r="S338" s="20" t="str">
        <f>VLOOKUP(G338,'Seg 3 descriptions'!A:B,2)</f>
        <v>Facilities Maintenance</v>
      </c>
    </row>
    <row r="339" spans="1:19" x14ac:dyDescent="0.25">
      <c r="A339" s="144" t="s">
        <v>17</v>
      </c>
      <c r="B339" s="144" t="s">
        <v>18</v>
      </c>
      <c r="C339" s="144" t="s">
        <v>177</v>
      </c>
      <c r="D339" s="144" t="s">
        <v>1691</v>
      </c>
      <c r="E339" s="144" t="s">
        <v>20</v>
      </c>
      <c r="F339" s="144" t="s">
        <v>21</v>
      </c>
      <c r="G339" s="144" t="s">
        <v>22</v>
      </c>
      <c r="H339" s="144" t="s">
        <v>86</v>
      </c>
      <c r="I339" s="144" t="s">
        <v>24</v>
      </c>
      <c r="J339" s="145">
        <v>1405</v>
      </c>
      <c r="K339" s="144" t="s">
        <v>439</v>
      </c>
      <c r="L339" s="144" t="s">
        <v>98</v>
      </c>
      <c r="M339" s="144" t="s">
        <v>440</v>
      </c>
      <c r="N339" s="144" t="s">
        <v>441</v>
      </c>
      <c r="O339" s="146">
        <v>44342</v>
      </c>
      <c r="P339" s="146">
        <v>44343</v>
      </c>
      <c r="Q339" s="144" t="s">
        <v>29</v>
      </c>
      <c r="R339" s="20" t="str">
        <f>VLOOKUP(F339,'Seg 2 descriptions'!A:B,2)</f>
        <v>Facilities-West</v>
      </c>
      <c r="S339" s="20" t="str">
        <f>VLOOKUP(G339,'Seg 3 descriptions'!A:B,2)</f>
        <v>Facilities Maintenance</v>
      </c>
    </row>
    <row r="340" spans="1:19" x14ac:dyDescent="0.25">
      <c r="A340" s="144" t="s">
        <v>17</v>
      </c>
      <c r="B340" s="144" t="s">
        <v>18</v>
      </c>
      <c r="C340" s="144" t="s">
        <v>274</v>
      </c>
      <c r="D340" s="144" t="s">
        <v>1691</v>
      </c>
      <c r="E340" s="144" t="s">
        <v>20</v>
      </c>
      <c r="F340" s="144" t="s">
        <v>21</v>
      </c>
      <c r="G340" s="144" t="s">
        <v>22</v>
      </c>
      <c r="H340" s="144" t="s">
        <v>86</v>
      </c>
      <c r="I340" s="144" t="s">
        <v>24</v>
      </c>
      <c r="J340" s="145">
        <v>1160</v>
      </c>
      <c r="K340" s="144" t="s">
        <v>442</v>
      </c>
      <c r="L340" s="144" t="s">
        <v>98</v>
      </c>
      <c r="M340" s="144" t="s">
        <v>443</v>
      </c>
      <c r="N340" s="144" t="s">
        <v>444</v>
      </c>
      <c r="O340" s="146">
        <v>44410</v>
      </c>
      <c r="P340" s="146">
        <v>44411</v>
      </c>
      <c r="Q340" s="144" t="s">
        <v>29</v>
      </c>
      <c r="R340" s="20" t="str">
        <f>VLOOKUP(F340,'Seg 2 descriptions'!A:B,2)</f>
        <v>Facilities-West</v>
      </c>
      <c r="S340" s="20" t="str">
        <f>VLOOKUP(G340,'Seg 3 descriptions'!A:B,2)</f>
        <v>Facilities Maintenance</v>
      </c>
    </row>
    <row r="341" spans="1:19" x14ac:dyDescent="0.25">
      <c r="A341" s="1" t="s">
        <v>17</v>
      </c>
      <c r="B341" s="1" t="s">
        <v>18</v>
      </c>
      <c r="C341" s="1" t="s">
        <v>470</v>
      </c>
      <c r="D341" s="1" t="s">
        <v>1699</v>
      </c>
      <c r="E341" s="1" t="s">
        <v>20</v>
      </c>
      <c r="F341" s="1" t="s">
        <v>471</v>
      </c>
      <c r="G341" s="1" t="s">
        <v>283</v>
      </c>
      <c r="H341" s="1" t="s">
        <v>86</v>
      </c>
      <c r="I341" s="1" t="s">
        <v>24</v>
      </c>
      <c r="J341" s="3">
        <v>823.1</v>
      </c>
      <c r="K341" s="1" t="s">
        <v>472</v>
      </c>
      <c r="L341" s="1" t="s">
        <v>83</v>
      </c>
      <c r="M341" s="1" t="s">
        <v>473</v>
      </c>
      <c r="N341" s="1" t="s">
        <v>474</v>
      </c>
      <c r="O341" s="2">
        <v>44319</v>
      </c>
      <c r="P341" s="2">
        <v>44320</v>
      </c>
      <c r="Q341" s="1" t="s">
        <v>29</v>
      </c>
      <c r="R341" t="str">
        <f>VLOOKUP(F341,'Seg 2 descriptions'!A:B,2)</f>
        <v>Propane Operations-Hernando</v>
      </c>
      <c r="S341" t="str">
        <f>VLOOKUP(G341,'Seg 3 descriptions'!A:B,2)</f>
        <v>Supplies &amp; Misc Dept Expenses</v>
      </c>
    </row>
    <row r="342" spans="1:19" x14ac:dyDescent="0.25">
      <c r="A342" s="144" t="s">
        <v>17</v>
      </c>
      <c r="B342" s="144" t="s">
        <v>18</v>
      </c>
      <c r="C342" s="144" t="s">
        <v>206</v>
      </c>
      <c r="D342" s="144" t="s">
        <v>1691</v>
      </c>
      <c r="E342" s="144" t="s">
        <v>20</v>
      </c>
      <c r="F342" s="144" t="s">
        <v>21</v>
      </c>
      <c r="G342" s="144" t="s">
        <v>22</v>
      </c>
      <c r="H342" s="144" t="s">
        <v>86</v>
      </c>
      <c r="I342" s="144" t="s">
        <v>24</v>
      </c>
      <c r="J342" s="145">
        <v>1125</v>
      </c>
      <c r="K342" s="144" t="s">
        <v>475</v>
      </c>
      <c r="L342" s="144" t="s">
        <v>88</v>
      </c>
      <c r="M342" s="144" t="s">
        <v>476</v>
      </c>
      <c r="N342" s="144" t="s">
        <v>477</v>
      </c>
      <c r="O342" s="146">
        <v>44369</v>
      </c>
      <c r="P342" s="146">
        <v>44370</v>
      </c>
      <c r="Q342" s="144" t="s">
        <v>29</v>
      </c>
      <c r="R342" s="20" t="str">
        <f>VLOOKUP(F342,'Seg 2 descriptions'!A:B,2)</f>
        <v>Facilities-West</v>
      </c>
      <c r="S342" s="20" t="str">
        <f>VLOOKUP(G342,'Seg 3 descriptions'!A:B,2)</f>
        <v>Facilities Maintenance</v>
      </c>
    </row>
    <row r="343" spans="1:19" x14ac:dyDescent="0.25">
      <c r="A343" s="144" t="s">
        <v>17</v>
      </c>
      <c r="B343" s="144" t="s">
        <v>18</v>
      </c>
      <c r="C343" s="144" t="s">
        <v>288</v>
      </c>
      <c r="D343" s="144" t="s">
        <v>1691</v>
      </c>
      <c r="E343" s="144" t="s">
        <v>20</v>
      </c>
      <c r="F343" s="144" t="s">
        <v>21</v>
      </c>
      <c r="G343" s="144" t="s">
        <v>22</v>
      </c>
      <c r="H343" s="144" t="s">
        <v>86</v>
      </c>
      <c r="I343" s="144" t="s">
        <v>24</v>
      </c>
      <c r="J343" s="145">
        <v>1991</v>
      </c>
      <c r="K343" s="144" t="s">
        <v>478</v>
      </c>
      <c r="L343" s="144" t="s">
        <v>88</v>
      </c>
      <c r="M343" s="144" t="s">
        <v>479</v>
      </c>
      <c r="N343" s="144" t="s">
        <v>480</v>
      </c>
      <c r="O343" s="146">
        <v>44201</v>
      </c>
      <c r="P343" s="146">
        <v>44202</v>
      </c>
      <c r="Q343" s="144" t="s">
        <v>29</v>
      </c>
      <c r="R343" s="20" t="str">
        <f>VLOOKUP(F343,'Seg 2 descriptions'!A:B,2)</f>
        <v>Facilities-West</v>
      </c>
      <c r="S343" s="20" t="str">
        <f>VLOOKUP(G343,'Seg 3 descriptions'!A:B,2)</f>
        <v>Facilities Maintenance</v>
      </c>
    </row>
    <row r="344" spans="1:19" x14ac:dyDescent="0.25">
      <c r="A344" s="144" t="s">
        <v>17</v>
      </c>
      <c r="B344" s="144" t="s">
        <v>18</v>
      </c>
      <c r="C344" s="144" t="s">
        <v>44</v>
      </c>
      <c r="D344" s="144" t="s">
        <v>1691</v>
      </c>
      <c r="E344" s="144" t="s">
        <v>20</v>
      </c>
      <c r="F344" s="144" t="s">
        <v>21</v>
      </c>
      <c r="G344" s="144" t="s">
        <v>22</v>
      </c>
      <c r="H344" s="144" t="s">
        <v>86</v>
      </c>
      <c r="I344" s="144" t="s">
        <v>24</v>
      </c>
      <c r="J344" s="145">
        <v>66.88</v>
      </c>
      <c r="K344" s="144" t="s">
        <v>246</v>
      </c>
      <c r="L344" s="144" t="s">
        <v>110</v>
      </c>
      <c r="M344" s="144" t="s">
        <v>481</v>
      </c>
      <c r="N344" s="144" t="s">
        <v>482</v>
      </c>
      <c r="O344" s="146">
        <v>44557</v>
      </c>
      <c r="P344" s="146">
        <v>44558</v>
      </c>
      <c r="Q344" s="144" t="s">
        <v>29</v>
      </c>
      <c r="R344" s="20" t="str">
        <f>VLOOKUP(F344,'Seg 2 descriptions'!A:B,2)</f>
        <v>Facilities-West</v>
      </c>
      <c r="S344" s="20" t="str">
        <f>VLOOKUP(G344,'Seg 3 descriptions'!A:B,2)</f>
        <v>Facilities Maintenance</v>
      </c>
    </row>
    <row r="345" spans="1:19" x14ac:dyDescent="0.25">
      <c r="A345" s="144" t="s">
        <v>17</v>
      </c>
      <c r="B345" s="144" t="s">
        <v>18</v>
      </c>
      <c r="C345" s="144" t="s">
        <v>496</v>
      </c>
      <c r="D345" s="144" t="s">
        <v>1691</v>
      </c>
      <c r="E345" s="144" t="s">
        <v>20</v>
      </c>
      <c r="F345" s="144" t="s">
        <v>21</v>
      </c>
      <c r="G345" s="144" t="s">
        <v>22</v>
      </c>
      <c r="H345" s="144" t="s">
        <v>86</v>
      </c>
      <c r="I345" s="144" t="s">
        <v>24</v>
      </c>
      <c r="J345" s="145">
        <v>243.96</v>
      </c>
      <c r="K345" s="144" t="s">
        <v>497</v>
      </c>
      <c r="L345" s="144" t="s">
        <v>110</v>
      </c>
      <c r="M345" s="144" t="s">
        <v>498</v>
      </c>
      <c r="N345" s="144" t="s">
        <v>499</v>
      </c>
      <c r="O345" s="146">
        <v>44425</v>
      </c>
      <c r="P345" s="146">
        <v>44425</v>
      </c>
      <c r="Q345" s="144" t="s">
        <v>29</v>
      </c>
      <c r="R345" s="20" t="str">
        <f>VLOOKUP(F345,'Seg 2 descriptions'!A:B,2)</f>
        <v>Facilities-West</v>
      </c>
      <c r="S345" s="20" t="str">
        <f>VLOOKUP(G345,'Seg 3 descriptions'!A:B,2)</f>
        <v>Facilities Maintenance</v>
      </c>
    </row>
    <row r="346" spans="1:19" x14ac:dyDescent="0.25">
      <c r="A346" s="1" t="s">
        <v>17</v>
      </c>
      <c r="B346" s="1" t="s">
        <v>18</v>
      </c>
      <c r="C346" s="1" t="s">
        <v>55</v>
      </c>
      <c r="D346" s="1" t="s">
        <v>1695</v>
      </c>
      <c r="E346" s="1" t="s">
        <v>20</v>
      </c>
      <c r="F346" s="1" t="s">
        <v>31</v>
      </c>
      <c r="G346" s="1" t="s">
        <v>35</v>
      </c>
      <c r="H346" s="1" t="s">
        <v>86</v>
      </c>
      <c r="I346" s="1" t="s">
        <v>24</v>
      </c>
      <c r="J346" s="3">
        <v>2022.6</v>
      </c>
      <c r="K346" s="1" t="s">
        <v>126</v>
      </c>
      <c r="L346" s="1" t="s">
        <v>83</v>
      </c>
      <c r="M346" s="1" t="s">
        <v>503</v>
      </c>
      <c r="N346" s="1" t="s">
        <v>504</v>
      </c>
      <c r="O346" s="2">
        <v>44348</v>
      </c>
      <c r="P346" s="2">
        <v>44349</v>
      </c>
      <c r="Q346" s="1" t="s">
        <v>29</v>
      </c>
      <c r="R346" t="str">
        <f>VLOOKUP(F346,'Seg 2 descriptions'!A:B,2)</f>
        <v>Gas Operations-West</v>
      </c>
      <c r="S346" t="str">
        <f>VLOOKUP(G346,'Seg 3 descriptions'!A:B,2)</f>
        <v>Other Outside Services</v>
      </c>
    </row>
    <row r="347" spans="1:19" x14ac:dyDescent="0.25">
      <c r="A347" s="144" t="s">
        <v>17</v>
      </c>
      <c r="B347" s="144" t="s">
        <v>18</v>
      </c>
      <c r="C347" s="144" t="s">
        <v>74</v>
      </c>
      <c r="D347" s="144" t="s">
        <v>1691</v>
      </c>
      <c r="E347" s="144" t="s">
        <v>20</v>
      </c>
      <c r="F347" s="144" t="s">
        <v>21</v>
      </c>
      <c r="G347" s="144" t="s">
        <v>22</v>
      </c>
      <c r="H347" s="144" t="s">
        <v>86</v>
      </c>
      <c r="I347" s="144" t="s">
        <v>24</v>
      </c>
      <c r="J347" s="145">
        <v>660</v>
      </c>
      <c r="K347" s="144" t="s">
        <v>126</v>
      </c>
      <c r="L347" s="144" t="s">
        <v>83</v>
      </c>
      <c r="M347" s="144" t="s">
        <v>505</v>
      </c>
      <c r="N347" s="144" t="s">
        <v>506</v>
      </c>
      <c r="O347" s="146">
        <v>44372</v>
      </c>
      <c r="P347" s="146">
        <v>44375</v>
      </c>
      <c r="Q347" s="144" t="s">
        <v>29</v>
      </c>
      <c r="R347" s="20" t="str">
        <f>VLOOKUP(F347,'Seg 2 descriptions'!A:B,2)</f>
        <v>Facilities-West</v>
      </c>
      <c r="S347" s="20" t="str">
        <f>VLOOKUP(G347,'Seg 3 descriptions'!A:B,2)</f>
        <v>Facilities Maintenance</v>
      </c>
    </row>
    <row r="348" spans="1:19" x14ac:dyDescent="0.25">
      <c r="A348" s="144" t="s">
        <v>17</v>
      </c>
      <c r="B348" s="144" t="s">
        <v>18</v>
      </c>
      <c r="C348" s="144" t="s">
        <v>74</v>
      </c>
      <c r="D348" s="144" t="s">
        <v>1691</v>
      </c>
      <c r="E348" s="144" t="s">
        <v>20</v>
      </c>
      <c r="F348" s="144" t="s">
        <v>21</v>
      </c>
      <c r="G348" s="144" t="s">
        <v>22</v>
      </c>
      <c r="H348" s="144" t="s">
        <v>86</v>
      </c>
      <c r="I348" s="144" t="s">
        <v>24</v>
      </c>
      <c r="J348" s="145">
        <v>660</v>
      </c>
      <c r="K348" s="144" t="s">
        <v>126</v>
      </c>
      <c r="L348" s="144" t="s">
        <v>83</v>
      </c>
      <c r="M348" s="144" t="s">
        <v>507</v>
      </c>
      <c r="N348" s="144" t="s">
        <v>508</v>
      </c>
      <c r="O348" s="146">
        <v>44372</v>
      </c>
      <c r="P348" s="146">
        <v>44375</v>
      </c>
      <c r="Q348" s="144" t="s">
        <v>29</v>
      </c>
      <c r="R348" s="20" t="str">
        <f>VLOOKUP(F348,'Seg 2 descriptions'!A:B,2)</f>
        <v>Facilities-West</v>
      </c>
      <c r="S348" s="20" t="str">
        <f>VLOOKUP(G348,'Seg 3 descriptions'!A:B,2)</f>
        <v>Facilities Maintenance</v>
      </c>
    </row>
    <row r="349" spans="1:19" x14ac:dyDescent="0.25">
      <c r="A349" s="144" t="s">
        <v>17</v>
      </c>
      <c r="B349" s="144" t="s">
        <v>18</v>
      </c>
      <c r="C349" s="144" t="s">
        <v>350</v>
      </c>
      <c r="D349" s="144" t="s">
        <v>1691</v>
      </c>
      <c r="E349" s="144" t="s">
        <v>20</v>
      </c>
      <c r="F349" s="144" t="s">
        <v>21</v>
      </c>
      <c r="G349" s="144" t="s">
        <v>22</v>
      </c>
      <c r="H349" s="144" t="s">
        <v>86</v>
      </c>
      <c r="I349" s="144" t="s">
        <v>24</v>
      </c>
      <c r="J349" s="145">
        <v>283</v>
      </c>
      <c r="K349" s="144" t="s">
        <v>126</v>
      </c>
      <c r="L349" s="144" t="s">
        <v>83</v>
      </c>
      <c r="M349" s="144" t="s">
        <v>509</v>
      </c>
      <c r="N349" s="144" t="s">
        <v>510</v>
      </c>
      <c r="O349" s="146">
        <v>44495</v>
      </c>
      <c r="P349" s="146">
        <v>44496</v>
      </c>
      <c r="Q349" s="144" t="s">
        <v>29</v>
      </c>
      <c r="R349" s="20" t="str">
        <f>VLOOKUP(F349,'Seg 2 descriptions'!A:B,2)</f>
        <v>Facilities-West</v>
      </c>
      <c r="S349" s="20" t="str">
        <f>VLOOKUP(G349,'Seg 3 descriptions'!A:B,2)</f>
        <v>Facilities Maintenance</v>
      </c>
    </row>
    <row r="350" spans="1:19" x14ac:dyDescent="0.25">
      <c r="A350" s="144" t="s">
        <v>17</v>
      </c>
      <c r="B350" s="144" t="s">
        <v>18</v>
      </c>
      <c r="C350" s="144" t="s">
        <v>85</v>
      </c>
      <c r="D350" s="144" t="s">
        <v>1691</v>
      </c>
      <c r="E350" s="144" t="s">
        <v>20</v>
      </c>
      <c r="F350" s="144" t="s">
        <v>21</v>
      </c>
      <c r="G350" s="144" t="s">
        <v>22</v>
      </c>
      <c r="H350" s="144" t="s">
        <v>86</v>
      </c>
      <c r="I350" s="144" t="s">
        <v>24</v>
      </c>
      <c r="J350" s="145">
        <v>3264</v>
      </c>
      <c r="K350" s="144" t="s">
        <v>513</v>
      </c>
      <c r="L350" s="144" t="s">
        <v>88</v>
      </c>
      <c r="M350" s="144" t="s">
        <v>514</v>
      </c>
      <c r="N350" s="144" t="s">
        <v>515</v>
      </c>
      <c r="O350" s="146">
        <v>44242</v>
      </c>
      <c r="P350" s="146">
        <v>44243</v>
      </c>
      <c r="Q350" s="144" t="s">
        <v>29</v>
      </c>
      <c r="R350" s="20" t="str">
        <f>VLOOKUP(F350,'Seg 2 descriptions'!A:B,2)</f>
        <v>Facilities-West</v>
      </c>
      <c r="S350" s="20" t="str">
        <f>VLOOKUP(G350,'Seg 3 descriptions'!A:B,2)</f>
        <v>Facilities Maintenance</v>
      </c>
    </row>
    <row r="351" spans="1:19" x14ac:dyDescent="0.25">
      <c r="A351" s="1" t="s">
        <v>17</v>
      </c>
      <c r="B351" s="1" t="s">
        <v>18</v>
      </c>
      <c r="C351" s="1" t="s">
        <v>55</v>
      </c>
      <c r="D351" s="1" t="s">
        <v>1695</v>
      </c>
      <c r="E351" s="1" t="s">
        <v>20</v>
      </c>
      <c r="F351" s="1" t="s">
        <v>31</v>
      </c>
      <c r="G351" s="1" t="s">
        <v>35</v>
      </c>
      <c r="H351" s="1" t="s">
        <v>86</v>
      </c>
      <c r="I351" s="1" t="s">
        <v>24</v>
      </c>
      <c r="J351" s="3">
        <v>640</v>
      </c>
      <c r="K351" s="1" t="s">
        <v>126</v>
      </c>
      <c r="L351" s="1" t="s">
        <v>83</v>
      </c>
      <c r="M351" s="1" t="s">
        <v>520</v>
      </c>
      <c r="N351" s="1" t="s">
        <v>521</v>
      </c>
      <c r="O351" s="2">
        <v>44348</v>
      </c>
      <c r="P351" s="2">
        <v>44349</v>
      </c>
      <c r="Q351" s="1" t="s">
        <v>29</v>
      </c>
      <c r="R351" t="str">
        <f>VLOOKUP(F351,'Seg 2 descriptions'!A:B,2)</f>
        <v>Gas Operations-West</v>
      </c>
      <c r="S351" t="str">
        <f>VLOOKUP(G351,'Seg 3 descriptions'!A:B,2)</f>
        <v>Other Outside Services</v>
      </c>
    </row>
    <row r="352" spans="1:19" x14ac:dyDescent="0.25">
      <c r="A352" s="1" t="s">
        <v>17</v>
      </c>
      <c r="B352" s="1" t="s">
        <v>18</v>
      </c>
      <c r="C352" s="1" t="s">
        <v>55</v>
      </c>
      <c r="D352" s="1" t="s">
        <v>1695</v>
      </c>
      <c r="E352" s="1" t="s">
        <v>20</v>
      </c>
      <c r="F352" s="1" t="s">
        <v>31</v>
      </c>
      <c r="G352" s="1" t="s">
        <v>35</v>
      </c>
      <c r="H352" s="1" t="s">
        <v>86</v>
      </c>
      <c r="I352" s="1" t="s">
        <v>24</v>
      </c>
      <c r="J352" s="3">
        <v>640</v>
      </c>
      <c r="K352" s="1" t="s">
        <v>126</v>
      </c>
      <c r="L352" s="1" t="s">
        <v>83</v>
      </c>
      <c r="M352" s="1" t="s">
        <v>522</v>
      </c>
      <c r="N352" s="1" t="s">
        <v>523</v>
      </c>
      <c r="O352" s="2">
        <v>44348</v>
      </c>
      <c r="P352" s="2">
        <v>44349</v>
      </c>
      <c r="Q352" s="1" t="s">
        <v>29</v>
      </c>
      <c r="R352" t="str">
        <f>VLOOKUP(F352,'Seg 2 descriptions'!A:B,2)</f>
        <v>Gas Operations-West</v>
      </c>
      <c r="S352" t="str">
        <f>VLOOKUP(G352,'Seg 3 descriptions'!A:B,2)</f>
        <v>Other Outside Services</v>
      </c>
    </row>
    <row r="353" spans="1:19" x14ac:dyDescent="0.25">
      <c r="A353" s="144" t="s">
        <v>17</v>
      </c>
      <c r="B353" s="144" t="s">
        <v>18</v>
      </c>
      <c r="C353" s="144" t="s">
        <v>197</v>
      </c>
      <c r="D353" s="144" t="s">
        <v>1691</v>
      </c>
      <c r="E353" s="144" t="s">
        <v>20</v>
      </c>
      <c r="F353" s="144" t="s">
        <v>21</v>
      </c>
      <c r="G353" s="144" t="s">
        <v>22</v>
      </c>
      <c r="H353" s="144" t="s">
        <v>86</v>
      </c>
      <c r="I353" s="144" t="s">
        <v>24</v>
      </c>
      <c r="J353" s="145">
        <v>487.5</v>
      </c>
      <c r="K353" s="144" t="s">
        <v>527</v>
      </c>
      <c r="L353" s="144" t="s">
        <v>98</v>
      </c>
      <c r="M353" s="144" t="s">
        <v>528</v>
      </c>
      <c r="N353" s="144" t="s">
        <v>529</v>
      </c>
      <c r="O353" s="146">
        <v>44440</v>
      </c>
      <c r="P353" s="146">
        <v>44441</v>
      </c>
      <c r="Q353" s="144" t="s">
        <v>29</v>
      </c>
      <c r="R353" s="20" t="str">
        <f>VLOOKUP(F353,'Seg 2 descriptions'!A:B,2)</f>
        <v>Facilities-West</v>
      </c>
      <c r="S353" s="20" t="str">
        <f>VLOOKUP(G353,'Seg 3 descriptions'!A:B,2)</f>
        <v>Facilities Maintenance</v>
      </c>
    </row>
    <row r="354" spans="1:19" x14ac:dyDescent="0.25">
      <c r="A354" s="144" t="s">
        <v>17</v>
      </c>
      <c r="B354" s="144" t="s">
        <v>18</v>
      </c>
      <c r="C354" s="144" t="s">
        <v>144</v>
      </c>
      <c r="D354" s="144" t="s">
        <v>1691</v>
      </c>
      <c r="E354" s="144" t="s">
        <v>20</v>
      </c>
      <c r="F354" s="144" t="s">
        <v>21</v>
      </c>
      <c r="G354" s="144" t="s">
        <v>22</v>
      </c>
      <c r="H354" s="144" t="s">
        <v>86</v>
      </c>
      <c r="I354" s="144" t="s">
        <v>24</v>
      </c>
      <c r="J354" s="145">
        <v>3505</v>
      </c>
      <c r="K354" s="144" t="s">
        <v>530</v>
      </c>
      <c r="L354" s="144" t="s">
        <v>88</v>
      </c>
      <c r="M354" s="144" t="s">
        <v>531</v>
      </c>
      <c r="N354" s="144" t="s">
        <v>532</v>
      </c>
      <c r="O354" s="146">
        <v>44228</v>
      </c>
      <c r="P354" s="146">
        <v>44229</v>
      </c>
      <c r="Q354" s="144" t="s">
        <v>29</v>
      </c>
      <c r="R354" s="20" t="str">
        <f>VLOOKUP(F354,'Seg 2 descriptions'!A:B,2)</f>
        <v>Facilities-West</v>
      </c>
      <c r="S354" s="20" t="str">
        <f>VLOOKUP(G354,'Seg 3 descriptions'!A:B,2)</f>
        <v>Facilities Maintenance</v>
      </c>
    </row>
    <row r="355" spans="1:19" x14ac:dyDescent="0.25">
      <c r="A355" s="144" t="s">
        <v>17</v>
      </c>
      <c r="B355" s="144" t="s">
        <v>18</v>
      </c>
      <c r="C355" s="144" t="s">
        <v>155</v>
      </c>
      <c r="D355" s="144" t="s">
        <v>1691</v>
      </c>
      <c r="E355" s="144" t="s">
        <v>20</v>
      </c>
      <c r="F355" s="144" t="s">
        <v>21</v>
      </c>
      <c r="G355" s="144" t="s">
        <v>22</v>
      </c>
      <c r="H355" s="144" t="s">
        <v>86</v>
      </c>
      <c r="I355" s="144" t="s">
        <v>24</v>
      </c>
      <c r="J355" s="145">
        <v>7852.5</v>
      </c>
      <c r="K355" s="144" t="s">
        <v>536</v>
      </c>
      <c r="L355" s="144" t="s">
        <v>98</v>
      </c>
      <c r="M355" s="144" t="s">
        <v>537</v>
      </c>
      <c r="N355" s="144" t="s">
        <v>538</v>
      </c>
      <c r="O355" s="146">
        <v>44470</v>
      </c>
      <c r="P355" s="146">
        <v>44473</v>
      </c>
      <c r="Q355" s="144" t="s">
        <v>29</v>
      </c>
      <c r="R355" s="20" t="str">
        <f>VLOOKUP(F355,'Seg 2 descriptions'!A:B,2)</f>
        <v>Facilities-West</v>
      </c>
      <c r="S355" s="20" t="str">
        <f>VLOOKUP(G355,'Seg 3 descriptions'!A:B,2)</f>
        <v>Facilities Maintenance</v>
      </c>
    </row>
    <row r="356" spans="1:19" x14ac:dyDescent="0.25">
      <c r="A356" s="144" t="s">
        <v>17</v>
      </c>
      <c r="B356" s="144" t="s">
        <v>18</v>
      </c>
      <c r="C356" s="144" t="s">
        <v>410</v>
      </c>
      <c r="D356" s="144" t="s">
        <v>1691</v>
      </c>
      <c r="E356" s="144" t="s">
        <v>20</v>
      </c>
      <c r="F356" s="144" t="s">
        <v>21</v>
      </c>
      <c r="G356" s="144" t="s">
        <v>22</v>
      </c>
      <c r="H356" s="144" t="s">
        <v>86</v>
      </c>
      <c r="I356" s="144" t="s">
        <v>24</v>
      </c>
      <c r="J356" s="145">
        <v>2200</v>
      </c>
      <c r="K356" s="144" t="s">
        <v>542</v>
      </c>
      <c r="L356" s="144" t="s">
        <v>543</v>
      </c>
      <c r="M356" s="144" t="s">
        <v>544</v>
      </c>
      <c r="N356" s="144" t="s">
        <v>545</v>
      </c>
      <c r="O356" s="146">
        <v>44207</v>
      </c>
      <c r="P356" s="146">
        <v>44208</v>
      </c>
      <c r="Q356" s="144" t="s">
        <v>29</v>
      </c>
      <c r="R356" s="20" t="str">
        <f>VLOOKUP(F356,'Seg 2 descriptions'!A:B,2)</f>
        <v>Facilities-West</v>
      </c>
      <c r="S356" s="20" t="str">
        <f>VLOOKUP(G356,'Seg 3 descriptions'!A:B,2)</f>
        <v>Facilities Maintenance</v>
      </c>
    </row>
    <row r="357" spans="1:19" x14ac:dyDescent="0.25">
      <c r="A357" s="144" t="s">
        <v>17</v>
      </c>
      <c r="B357" s="144" t="s">
        <v>18</v>
      </c>
      <c r="C357" s="144" t="s">
        <v>556</v>
      </c>
      <c r="D357" s="144" t="s">
        <v>1691</v>
      </c>
      <c r="E357" s="144" t="s">
        <v>20</v>
      </c>
      <c r="F357" s="144" t="s">
        <v>21</v>
      </c>
      <c r="G357" s="144" t="s">
        <v>22</v>
      </c>
      <c r="H357" s="144" t="s">
        <v>86</v>
      </c>
      <c r="I357" s="144" t="s">
        <v>24</v>
      </c>
      <c r="J357" s="145">
        <v>18.329999999999998</v>
      </c>
      <c r="K357" s="144" t="s">
        <v>557</v>
      </c>
      <c r="L357" s="144" t="s">
        <v>98</v>
      </c>
      <c r="M357" s="144" t="s">
        <v>558</v>
      </c>
      <c r="N357" s="144" t="s">
        <v>559</v>
      </c>
      <c r="O357" s="146">
        <v>44496</v>
      </c>
      <c r="P357" s="146">
        <v>44497</v>
      </c>
      <c r="Q357" s="144" t="s">
        <v>29</v>
      </c>
      <c r="R357" s="20" t="str">
        <f>VLOOKUP(F357,'Seg 2 descriptions'!A:B,2)</f>
        <v>Facilities-West</v>
      </c>
      <c r="S357" s="20" t="str">
        <f>VLOOKUP(G357,'Seg 3 descriptions'!A:B,2)</f>
        <v>Facilities Maintenance</v>
      </c>
    </row>
    <row r="358" spans="1:19" x14ac:dyDescent="0.25">
      <c r="A358" s="144" t="s">
        <v>17</v>
      </c>
      <c r="B358" s="144" t="s">
        <v>18</v>
      </c>
      <c r="C358" s="144" t="s">
        <v>155</v>
      </c>
      <c r="D358" s="144" t="s">
        <v>1691</v>
      </c>
      <c r="E358" s="144" t="s">
        <v>20</v>
      </c>
      <c r="F358" s="144" t="s">
        <v>21</v>
      </c>
      <c r="G358" s="144" t="s">
        <v>22</v>
      </c>
      <c r="H358" s="144" t="s">
        <v>86</v>
      </c>
      <c r="I358" s="144" t="s">
        <v>24</v>
      </c>
      <c r="J358" s="145">
        <v>6952.5</v>
      </c>
      <c r="K358" s="144" t="s">
        <v>560</v>
      </c>
      <c r="L358" s="144" t="s">
        <v>98</v>
      </c>
      <c r="M358" s="144" t="s">
        <v>561</v>
      </c>
      <c r="N358" s="144" t="s">
        <v>562</v>
      </c>
      <c r="O358" s="146">
        <v>44470</v>
      </c>
      <c r="P358" s="146">
        <v>44473</v>
      </c>
      <c r="Q358" s="144" t="s">
        <v>29</v>
      </c>
      <c r="R358" s="20" t="str">
        <f>VLOOKUP(F358,'Seg 2 descriptions'!A:B,2)</f>
        <v>Facilities-West</v>
      </c>
      <c r="S358" s="20" t="str">
        <f>VLOOKUP(G358,'Seg 3 descriptions'!A:B,2)</f>
        <v>Facilities Maintenance</v>
      </c>
    </row>
    <row r="359" spans="1:19" x14ac:dyDescent="0.25">
      <c r="A359" s="144" t="s">
        <v>17</v>
      </c>
      <c r="B359" s="144" t="s">
        <v>18</v>
      </c>
      <c r="C359" s="144" t="s">
        <v>155</v>
      </c>
      <c r="D359" s="144" t="s">
        <v>1691</v>
      </c>
      <c r="E359" s="144" t="s">
        <v>20</v>
      </c>
      <c r="F359" s="144" t="s">
        <v>21</v>
      </c>
      <c r="G359" s="144" t="s">
        <v>22</v>
      </c>
      <c r="H359" s="144" t="s">
        <v>86</v>
      </c>
      <c r="I359" s="144" t="s">
        <v>24</v>
      </c>
      <c r="J359" s="145">
        <v>384.23</v>
      </c>
      <c r="K359" s="144" t="s">
        <v>563</v>
      </c>
      <c r="L359" s="144" t="s">
        <v>98</v>
      </c>
      <c r="M359" s="144" t="s">
        <v>564</v>
      </c>
      <c r="N359" s="144" t="s">
        <v>565</v>
      </c>
      <c r="O359" s="146">
        <v>44470</v>
      </c>
      <c r="P359" s="146">
        <v>44473</v>
      </c>
      <c r="Q359" s="144" t="s">
        <v>29</v>
      </c>
      <c r="R359" s="20" t="str">
        <f>VLOOKUP(F359,'Seg 2 descriptions'!A:B,2)</f>
        <v>Facilities-West</v>
      </c>
      <c r="S359" s="20" t="str">
        <f>VLOOKUP(G359,'Seg 3 descriptions'!A:B,2)</f>
        <v>Facilities Maintenance</v>
      </c>
    </row>
    <row r="360" spans="1:19" x14ac:dyDescent="0.25">
      <c r="A360" s="144" t="s">
        <v>17</v>
      </c>
      <c r="B360" s="144" t="s">
        <v>18</v>
      </c>
      <c r="C360" s="144" t="s">
        <v>196</v>
      </c>
      <c r="D360" s="144" t="s">
        <v>1691</v>
      </c>
      <c r="E360" s="144" t="s">
        <v>20</v>
      </c>
      <c r="F360" s="144" t="s">
        <v>21</v>
      </c>
      <c r="G360" s="144" t="s">
        <v>22</v>
      </c>
      <c r="H360" s="144" t="s">
        <v>86</v>
      </c>
      <c r="I360" s="144" t="s">
        <v>24</v>
      </c>
      <c r="J360" s="145">
        <v>187.5</v>
      </c>
      <c r="K360" s="144" t="s">
        <v>162</v>
      </c>
      <c r="L360" s="144" t="s">
        <v>83</v>
      </c>
      <c r="M360" s="144" t="s">
        <v>575</v>
      </c>
      <c r="N360" s="144" t="s">
        <v>576</v>
      </c>
      <c r="O360" s="146">
        <v>44529</v>
      </c>
      <c r="P360" s="146">
        <v>44530</v>
      </c>
      <c r="Q360" s="144" t="s">
        <v>29</v>
      </c>
      <c r="R360" s="20" t="str">
        <f>VLOOKUP(F360,'Seg 2 descriptions'!A:B,2)</f>
        <v>Facilities-West</v>
      </c>
      <c r="S360" s="20" t="str">
        <f>VLOOKUP(G360,'Seg 3 descriptions'!A:B,2)</f>
        <v>Facilities Maintenance</v>
      </c>
    </row>
    <row r="361" spans="1:19" x14ac:dyDescent="0.25">
      <c r="A361" s="144" t="s">
        <v>17</v>
      </c>
      <c r="B361" s="144" t="s">
        <v>18</v>
      </c>
      <c r="C361" s="144" t="s">
        <v>196</v>
      </c>
      <c r="D361" s="144" t="s">
        <v>1691</v>
      </c>
      <c r="E361" s="144" t="s">
        <v>20</v>
      </c>
      <c r="F361" s="144" t="s">
        <v>21</v>
      </c>
      <c r="G361" s="144" t="s">
        <v>22</v>
      </c>
      <c r="H361" s="144" t="s">
        <v>86</v>
      </c>
      <c r="I361" s="144" t="s">
        <v>24</v>
      </c>
      <c r="J361" s="145">
        <v>555.38</v>
      </c>
      <c r="K361" s="144" t="s">
        <v>162</v>
      </c>
      <c r="L361" s="144" t="s">
        <v>83</v>
      </c>
      <c r="M361" s="144" t="s">
        <v>577</v>
      </c>
      <c r="N361" s="144" t="s">
        <v>578</v>
      </c>
      <c r="O361" s="146">
        <v>44529</v>
      </c>
      <c r="P361" s="146">
        <v>44530</v>
      </c>
      <c r="Q361" s="144" t="s">
        <v>29</v>
      </c>
      <c r="R361" s="20" t="str">
        <f>VLOOKUP(F361,'Seg 2 descriptions'!A:B,2)</f>
        <v>Facilities-West</v>
      </c>
      <c r="S361" s="20" t="str">
        <f>VLOOKUP(G361,'Seg 3 descriptions'!A:B,2)</f>
        <v>Facilities Maintenance</v>
      </c>
    </row>
    <row r="362" spans="1:19" x14ac:dyDescent="0.25">
      <c r="A362" s="144" t="s">
        <v>17</v>
      </c>
      <c r="B362" s="144" t="s">
        <v>18</v>
      </c>
      <c r="C362" s="144" t="s">
        <v>263</v>
      </c>
      <c r="D362" s="144" t="s">
        <v>1691</v>
      </c>
      <c r="E362" s="144" t="s">
        <v>20</v>
      </c>
      <c r="F362" s="144" t="s">
        <v>21</v>
      </c>
      <c r="G362" s="144" t="s">
        <v>22</v>
      </c>
      <c r="H362" s="144" t="s">
        <v>86</v>
      </c>
      <c r="I362" s="144" t="s">
        <v>24</v>
      </c>
      <c r="J362" s="145">
        <v>675</v>
      </c>
      <c r="K362" s="144" t="s">
        <v>579</v>
      </c>
      <c r="L362" s="144" t="s">
        <v>88</v>
      </c>
      <c r="M362" s="144" t="s">
        <v>580</v>
      </c>
      <c r="N362" s="144" t="s">
        <v>581</v>
      </c>
      <c r="O362" s="146">
        <v>44274</v>
      </c>
      <c r="P362" s="146">
        <v>44277</v>
      </c>
      <c r="Q362" s="144" t="s">
        <v>29</v>
      </c>
      <c r="R362" s="20" t="str">
        <f>VLOOKUP(F362,'Seg 2 descriptions'!A:B,2)</f>
        <v>Facilities-West</v>
      </c>
      <c r="S362" s="20" t="str">
        <f>VLOOKUP(G362,'Seg 3 descriptions'!A:B,2)</f>
        <v>Facilities Maintenance</v>
      </c>
    </row>
    <row r="363" spans="1:19" x14ac:dyDescent="0.25">
      <c r="A363" s="144" t="s">
        <v>17</v>
      </c>
      <c r="B363" s="144" t="s">
        <v>18</v>
      </c>
      <c r="C363" s="144" t="s">
        <v>469</v>
      </c>
      <c r="D363" s="144" t="s">
        <v>1691</v>
      </c>
      <c r="E363" s="144" t="s">
        <v>20</v>
      </c>
      <c r="F363" s="144" t="s">
        <v>21</v>
      </c>
      <c r="G363" s="144" t="s">
        <v>22</v>
      </c>
      <c r="H363" s="144" t="s">
        <v>86</v>
      </c>
      <c r="I363" s="144" t="s">
        <v>24</v>
      </c>
      <c r="J363" s="145">
        <v>1550</v>
      </c>
      <c r="K363" s="144" t="s">
        <v>582</v>
      </c>
      <c r="L363" s="144" t="s">
        <v>88</v>
      </c>
      <c r="M363" s="144" t="s">
        <v>583</v>
      </c>
      <c r="N363" s="144" t="s">
        <v>584</v>
      </c>
      <c r="O363" s="146">
        <v>44200</v>
      </c>
      <c r="P363" s="146">
        <v>44201</v>
      </c>
      <c r="Q363" s="144" t="s">
        <v>29</v>
      </c>
      <c r="R363" s="20" t="str">
        <f>VLOOKUP(F363,'Seg 2 descriptions'!A:B,2)</f>
        <v>Facilities-West</v>
      </c>
      <c r="S363" s="20" t="str">
        <f>VLOOKUP(G363,'Seg 3 descriptions'!A:B,2)</f>
        <v>Facilities Maintenance</v>
      </c>
    </row>
    <row r="364" spans="1:19" x14ac:dyDescent="0.25">
      <c r="A364" s="144" t="s">
        <v>17</v>
      </c>
      <c r="B364" s="144" t="s">
        <v>18</v>
      </c>
      <c r="C364" s="144" t="s">
        <v>155</v>
      </c>
      <c r="D364" s="144" t="s">
        <v>1691</v>
      </c>
      <c r="E364" s="144" t="s">
        <v>20</v>
      </c>
      <c r="F364" s="144" t="s">
        <v>21</v>
      </c>
      <c r="G364" s="144" t="s">
        <v>22</v>
      </c>
      <c r="H364" s="144" t="s">
        <v>86</v>
      </c>
      <c r="I364" s="144" t="s">
        <v>24</v>
      </c>
      <c r="J364" s="145">
        <v>510</v>
      </c>
      <c r="K364" s="144" t="s">
        <v>598</v>
      </c>
      <c r="L364" s="144" t="s">
        <v>98</v>
      </c>
      <c r="M364" s="144" t="s">
        <v>599</v>
      </c>
      <c r="N364" s="144" t="s">
        <v>600</v>
      </c>
      <c r="O364" s="146">
        <v>44470</v>
      </c>
      <c r="P364" s="146">
        <v>44473</v>
      </c>
      <c r="Q364" s="144" t="s">
        <v>29</v>
      </c>
      <c r="R364" s="20" t="str">
        <f>VLOOKUP(F364,'Seg 2 descriptions'!A:B,2)</f>
        <v>Facilities-West</v>
      </c>
      <c r="S364" s="20" t="str">
        <f>VLOOKUP(G364,'Seg 3 descriptions'!A:B,2)</f>
        <v>Facilities Maintenance</v>
      </c>
    </row>
    <row r="365" spans="1:19" x14ac:dyDescent="0.25">
      <c r="A365" s="144" t="s">
        <v>17</v>
      </c>
      <c r="B365" s="144" t="s">
        <v>18</v>
      </c>
      <c r="C365" s="144" t="s">
        <v>486</v>
      </c>
      <c r="D365" s="144" t="s">
        <v>1691</v>
      </c>
      <c r="E365" s="144" t="s">
        <v>20</v>
      </c>
      <c r="F365" s="144" t="s">
        <v>21</v>
      </c>
      <c r="G365" s="144" t="s">
        <v>22</v>
      </c>
      <c r="H365" s="144" t="s">
        <v>86</v>
      </c>
      <c r="I365" s="144" t="s">
        <v>24</v>
      </c>
      <c r="J365" s="145">
        <v>1235</v>
      </c>
      <c r="K365" s="144" t="s">
        <v>126</v>
      </c>
      <c r="L365" s="144" t="s">
        <v>601</v>
      </c>
      <c r="M365" s="144" t="s">
        <v>602</v>
      </c>
      <c r="N365" s="144" t="s">
        <v>603</v>
      </c>
      <c r="O365" s="146">
        <v>44473</v>
      </c>
      <c r="P365" s="146">
        <v>44474</v>
      </c>
      <c r="Q365" s="144" t="s">
        <v>29</v>
      </c>
      <c r="R365" s="20" t="str">
        <f>VLOOKUP(F365,'Seg 2 descriptions'!A:B,2)</f>
        <v>Facilities-West</v>
      </c>
      <c r="S365" s="20" t="str">
        <f>VLOOKUP(G365,'Seg 3 descriptions'!A:B,2)</f>
        <v>Facilities Maintenance</v>
      </c>
    </row>
    <row r="366" spans="1:19" x14ac:dyDescent="0.25">
      <c r="A366" s="144" t="s">
        <v>17</v>
      </c>
      <c r="B366" s="144" t="s">
        <v>18</v>
      </c>
      <c r="C366" s="144" t="s">
        <v>197</v>
      </c>
      <c r="D366" s="144" t="s">
        <v>1691</v>
      </c>
      <c r="E366" s="144" t="s">
        <v>20</v>
      </c>
      <c r="F366" s="144" t="s">
        <v>21</v>
      </c>
      <c r="G366" s="144" t="s">
        <v>22</v>
      </c>
      <c r="H366" s="144" t="s">
        <v>86</v>
      </c>
      <c r="I366" s="144" t="s">
        <v>24</v>
      </c>
      <c r="J366" s="145">
        <v>3400</v>
      </c>
      <c r="K366" s="144" t="s">
        <v>605</v>
      </c>
      <c r="L366" s="144" t="s">
        <v>98</v>
      </c>
      <c r="M366" s="144" t="s">
        <v>606</v>
      </c>
      <c r="N366" s="144" t="s">
        <v>607</v>
      </c>
      <c r="O366" s="146">
        <v>44440</v>
      </c>
      <c r="P366" s="146">
        <v>44441</v>
      </c>
      <c r="Q366" s="144" t="s">
        <v>29</v>
      </c>
      <c r="R366" s="20" t="str">
        <f>VLOOKUP(F366,'Seg 2 descriptions'!A:B,2)</f>
        <v>Facilities-West</v>
      </c>
      <c r="S366" s="20" t="str">
        <f>VLOOKUP(G366,'Seg 3 descriptions'!A:B,2)</f>
        <v>Facilities Maintenance</v>
      </c>
    </row>
    <row r="367" spans="1:19" x14ac:dyDescent="0.25">
      <c r="A367" s="144" t="s">
        <v>17</v>
      </c>
      <c r="B367" s="144" t="s">
        <v>18</v>
      </c>
      <c r="C367" s="144" t="s">
        <v>59</v>
      </c>
      <c r="D367" s="144" t="s">
        <v>1691</v>
      </c>
      <c r="E367" s="144" t="s">
        <v>20</v>
      </c>
      <c r="F367" s="144" t="s">
        <v>21</v>
      </c>
      <c r="G367" s="144" t="s">
        <v>22</v>
      </c>
      <c r="H367" s="144" t="s">
        <v>86</v>
      </c>
      <c r="I367" s="144" t="s">
        <v>24</v>
      </c>
      <c r="J367" s="145">
        <v>13064.15</v>
      </c>
      <c r="K367" s="144" t="s">
        <v>617</v>
      </c>
      <c r="L367" s="144" t="s">
        <v>260</v>
      </c>
      <c r="M367" s="144" t="s">
        <v>618</v>
      </c>
      <c r="N367" s="144" t="s">
        <v>619</v>
      </c>
      <c r="O367" s="146">
        <v>44523</v>
      </c>
      <c r="P367" s="146">
        <v>44524</v>
      </c>
      <c r="Q367" s="144" t="s">
        <v>29</v>
      </c>
      <c r="R367" s="20" t="str">
        <f>VLOOKUP(F367,'Seg 2 descriptions'!A:B,2)</f>
        <v>Facilities-West</v>
      </c>
      <c r="S367" s="20" t="str">
        <f>VLOOKUP(G367,'Seg 3 descriptions'!A:B,2)</f>
        <v>Facilities Maintenance</v>
      </c>
    </row>
    <row r="368" spans="1:19" x14ac:dyDescent="0.25">
      <c r="A368" s="144" t="s">
        <v>17</v>
      </c>
      <c r="B368" s="144" t="s">
        <v>18</v>
      </c>
      <c r="C368" s="144" t="s">
        <v>427</v>
      </c>
      <c r="D368" s="144" t="s">
        <v>1691</v>
      </c>
      <c r="E368" s="144" t="s">
        <v>20</v>
      </c>
      <c r="F368" s="144" t="s">
        <v>21</v>
      </c>
      <c r="G368" s="144" t="s">
        <v>22</v>
      </c>
      <c r="H368" s="144" t="s">
        <v>86</v>
      </c>
      <c r="I368" s="144" t="s">
        <v>24</v>
      </c>
      <c r="J368" s="145">
        <v>30283.51</v>
      </c>
      <c r="K368" s="144" t="s">
        <v>620</v>
      </c>
      <c r="L368" s="144" t="s">
        <v>88</v>
      </c>
      <c r="M368" s="144" t="s">
        <v>621</v>
      </c>
      <c r="N368" s="144" t="s">
        <v>622</v>
      </c>
      <c r="O368" s="146">
        <v>44543</v>
      </c>
      <c r="P368" s="146">
        <v>44544</v>
      </c>
      <c r="Q368" s="144" t="s">
        <v>29</v>
      </c>
      <c r="R368" s="20" t="str">
        <f>VLOOKUP(F368,'Seg 2 descriptions'!A:B,2)</f>
        <v>Facilities-West</v>
      </c>
      <c r="S368" s="20" t="str">
        <f>VLOOKUP(G368,'Seg 3 descriptions'!A:B,2)</f>
        <v>Facilities Maintenance</v>
      </c>
    </row>
    <row r="369" spans="1:19" x14ac:dyDescent="0.25">
      <c r="A369" s="144" t="s">
        <v>17</v>
      </c>
      <c r="B369" s="144" t="s">
        <v>18</v>
      </c>
      <c r="C369" s="144" t="s">
        <v>85</v>
      </c>
      <c r="D369" s="144" t="s">
        <v>1691</v>
      </c>
      <c r="E369" s="144" t="s">
        <v>20</v>
      </c>
      <c r="F369" s="144" t="s">
        <v>21</v>
      </c>
      <c r="G369" s="144" t="s">
        <v>22</v>
      </c>
      <c r="H369" s="144" t="s">
        <v>86</v>
      </c>
      <c r="I369" s="144" t="s">
        <v>24</v>
      </c>
      <c r="J369" s="145">
        <v>966</v>
      </c>
      <c r="K369" s="144" t="s">
        <v>623</v>
      </c>
      <c r="L369" s="144" t="s">
        <v>88</v>
      </c>
      <c r="M369" s="144" t="s">
        <v>624</v>
      </c>
      <c r="N369" s="144" t="s">
        <v>625</v>
      </c>
      <c r="O369" s="146">
        <v>44242</v>
      </c>
      <c r="P369" s="146">
        <v>44243</v>
      </c>
      <c r="Q369" s="144" t="s">
        <v>29</v>
      </c>
      <c r="R369" s="20" t="str">
        <f>VLOOKUP(F369,'Seg 2 descriptions'!A:B,2)</f>
        <v>Facilities-West</v>
      </c>
      <c r="S369" s="20" t="str">
        <f>VLOOKUP(G369,'Seg 3 descriptions'!A:B,2)</f>
        <v>Facilities Maintenance</v>
      </c>
    </row>
    <row r="370" spans="1:19" x14ac:dyDescent="0.25">
      <c r="A370" s="144" t="s">
        <v>17</v>
      </c>
      <c r="B370" s="144" t="s">
        <v>18</v>
      </c>
      <c r="C370" s="144" t="s">
        <v>85</v>
      </c>
      <c r="D370" s="144" t="s">
        <v>1691</v>
      </c>
      <c r="E370" s="144" t="s">
        <v>20</v>
      </c>
      <c r="F370" s="144" t="s">
        <v>21</v>
      </c>
      <c r="G370" s="144" t="s">
        <v>22</v>
      </c>
      <c r="H370" s="144" t="s">
        <v>86</v>
      </c>
      <c r="I370" s="144" t="s">
        <v>24</v>
      </c>
      <c r="J370" s="145">
        <v>3579.5</v>
      </c>
      <c r="K370" s="144" t="s">
        <v>626</v>
      </c>
      <c r="L370" s="144" t="s">
        <v>88</v>
      </c>
      <c r="M370" s="144" t="s">
        <v>627</v>
      </c>
      <c r="N370" s="144" t="s">
        <v>628</v>
      </c>
      <c r="O370" s="146">
        <v>44242</v>
      </c>
      <c r="P370" s="146">
        <v>44243</v>
      </c>
      <c r="Q370" s="144" t="s">
        <v>29</v>
      </c>
      <c r="R370" s="20" t="str">
        <f>VLOOKUP(F370,'Seg 2 descriptions'!A:B,2)</f>
        <v>Facilities-West</v>
      </c>
      <c r="S370" s="20" t="str">
        <f>VLOOKUP(G370,'Seg 3 descriptions'!A:B,2)</f>
        <v>Facilities Maintenance</v>
      </c>
    </row>
    <row r="371" spans="1:19" x14ac:dyDescent="0.25">
      <c r="A371" s="144" t="s">
        <v>17</v>
      </c>
      <c r="B371" s="144" t="s">
        <v>18</v>
      </c>
      <c r="C371" s="144" t="s">
        <v>419</v>
      </c>
      <c r="D371" s="144" t="s">
        <v>1691</v>
      </c>
      <c r="E371" s="144" t="s">
        <v>20</v>
      </c>
      <c r="F371" s="144" t="s">
        <v>21</v>
      </c>
      <c r="G371" s="144" t="s">
        <v>22</v>
      </c>
      <c r="H371" s="144" t="s">
        <v>86</v>
      </c>
      <c r="I371" s="144" t="s">
        <v>24</v>
      </c>
      <c r="J371" s="145">
        <v>2246.5</v>
      </c>
      <c r="K371" s="144" t="s">
        <v>635</v>
      </c>
      <c r="L371" s="144" t="s">
        <v>88</v>
      </c>
      <c r="M371" s="144" t="s">
        <v>636</v>
      </c>
      <c r="N371" s="144" t="s">
        <v>637</v>
      </c>
      <c r="O371" s="146">
        <v>44211</v>
      </c>
      <c r="P371" s="146">
        <v>44215</v>
      </c>
      <c r="Q371" s="144" t="s">
        <v>29</v>
      </c>
      <c r="R371" s="20" t="str">
        <f>VLOOKUP(F371,'Seg 2 descriptions'!A:B,2)</f>
        <v>Facilities-West</v>
      </c>
      <c r="S371" s="20" t="str">
        <f>VLOOKUP(G371,'Seg 3 descriptions'!A:B,2)</f>
        <v>Facilities Maintenance</v>
      </c>
    </row>
    <row r="372" spans="1:19" x14ac:dyDescent="0.25">
      <c r="A372" s="144" t="s">
        <v>17</v>
      </c>
      <c r="B372" s="144" t="s">
        <v>18</v>
      </c>
      <c r="C372" s="144" t="s">
        <v>309</v>
      </c>
      <c r="D372" s="144" t="s">
        <v>1691</v>
      </c>
      <c r="E372" s="144" t="s">
        <v>20</v>
      </c>
      <c r="F372" s="144" t="s">
        <v>21</v>
      </c>
      <c r="G372" s="144" t="s">
        <v>22</v>
      </c>
      <c r="H372" s="144" t="s">
        <v>86</v>
      </c>
      <c r="I372" s="144" t="s">
        <v>24</v>
      </c>
      <c r="J372" s="145">
        <v>3400</v>
      </c>
      <c r="K372" s="144" t="s">
        <v>638</v>
      </c>
      <c r="L372" s="144" t="s">
        <v>84</v>
      </c>
      <c r="M372" s="144" t="s">
        <v>639</v>
      </c>
      <c r="N372" s="144" t="s">
        <v>640</v>
      </c>
      <c r="O372" s="146">
        <v>44299</v>
      </c>
      <c r="P372" s="146">
        <v>44299</v>
      </c>
      <c r="Q372" s="144" t="s">
        <v>29</v>
      </c>
      <c r="R372" s="20" t="str">
        <f>VLOOKUP(F372,'Seg 2 descriptions'!A:B,2)</f>
        <v>Facilities-West</v>
      </c>
      <c r="S372" s="20" t="str">
        <f>VLOOKUP(G372,'Seg 3 descriptions'!A:B,2)</f>
        <v>Facilities Maintenance</v>
      </c>
    </row>
    <row r="373" spans="1:19" x14ac:dyDescent="0.25">
      <c r="A373" s="144" t="s">
        <v>17</v>
      </c>
      <c r="B373" s="144" t="s">
        <v>18</v>
      </c>
      <c r="C373" s="144" t="s">
        <v>197</v>
      </c>
      <c r="D373" s="144" t="s">
        <v>1691</v>
      </c>
      <c r="E373" s="144" t="s">
        <v>20</v>
      </c>
      <c r="F373" s="144" t="s">
        <v>21</v>
      </c>
      <c r="G373" s="144" t="s">
        <v>22</v>
      </c>
      <c r="H373" s="144" t="s">
        <v>86</v>
      </c>
      <c r="I373" s="144" t="s">
        <v>24</v>
      </c>
      <c r="J373" s="145">
        <v>420</v>
      </c>
      <c r="K373" s="144" t="s">
        <v>648</v>
      </c>
      <c r="L373" s="144" t="s">
        <v>88</v>
      </c>
      <c r="M373" s="144" t="s">
        <v>649</v>
      </c>
      <c r="N373" s="144" t="s">
        <v>650</v>
      </c>
      <c r="O373" s="146">
        <v>44440</v>
      </c>
      <c r="P373" s="146">
        <v>44441</v>
      </c>
      <c r="Q373" s="144" t="s">
        <v>29</v>
      </c>
      <c r="R373" s="20" t="str">
        <f>VLOOKUP(F373,'Seg 2 descriptions'!A:B,2)</f>
        <v>Facilities-West</v>
      </c>
      <c r="S373" s="20" t="str">
        <f>VLOOKUP(G373,'Seg 3 descriptions'!A:B,2)</f>
        <v>Facilities Maintenance</v>
      </c>
    </row>
    <row r="374" spans="1:19" x14ac:dyDescent="0.25">
      <c r="A374" s="144" t="s">
        <v>17</v>
      </c>
      <c r="B374" s="144" t="s">
        <v>18</v>
      </c>
      <c r="C374" s="144" t="s">
        <v>469</v>
      </c>
      <c r="D374" s="144" t="s">
        <v>1691</v>
      </c>
      <c r="E374" s="144" t="s">
        <v>20</v>
      </c>
      <c r="F374" s="144" t="s">
        <v>21</v>
      </c>
      <c r="G374" s="144" t="s">
        <v>22</v>
      </c>
      <c r="H374" s="144" t="s">
        <v>86</v>
      </c>
      <c r="I374" s="144" t="s">
        <v>24</v>
      </c>
      <c r="J374" s="145">
        <v>6576</v>
      </c>
      <c r="K374" s="144" t="s">
        <v>658</v>
      </c>
      <c r="L374" s="144" t="s">
        <v>88</v>
      </c>
      <c r="M374" s="144" t="s">
        <v>659</v>
      </c>
      <c r="N374" s="144" t="s">
        <v>660</v>
      </c>
      <c r="O374" s="146">
        <v>44200</v>
      </c>
      <c r="P374" s="146">
        <v>44201</v>
      </c>
      <c r="Q374" s="144" t="s">
        <v>29</v>
      </c>
      <c r="R374" s="20" t="str">
        <f>VLOOKUP(F374,'Seg 2 descriptions'!A:B,2)</f>
        <v>Facilities-West</v>
      </c>
      <c r="S374" s="20" t="str">
        <f>VLOOKUP(G374,'Seg 3 descriptions'!A:B,2)</f>
        <v>Facilities Maintenance</v>
      </c>
    </row>
    <row r="375" spans="1:19" x14ac:dyDescent="0.25">
      <c r="A375" s="144" t="s">
        <v>17</v>
      </c>
      <c r="B375" s="144" t="s">
        <v>18</v>
      </c>
      <c r="C375" s="144" t="s">
        <v>274</v>
      </c>
      <c r="D375" s="144" t="s">
        <v>1691</v>
      </c>
      <c r="E375" s="144" t="s">
        <v>20</v>
      </c>
      <c r="F375" s="144" t="s">
        <v>21</v>
      </c>
      <c r="G375" s="144" t="s">
        <v>22</v>
      </c>
      <c r="H375" s="144" t="s">
        <v>86</v>
      </c>
      <c r="I375" s="144" t="s">
        <v>24</v>
      </c>
      <c r="J375" s="145">
        <v>2214.4499999999998</v>
      </c>
      <c r="K375" s="144" t="s">
        <v>662</v>
      </c>
      <c r="L375" s="144" t="s">
        <v>110</v>
      </c>
      <c r="M375" s="144" t="s">
        <v>663</v>
      </c>
      <c r="N375" s="144" t="s">
        <v>664</v>
      </c>
      <c r="O375" s="146">
        <v>44410</v>
      </c>
      <c r="P375" s="146">
        <v>44411</v>
      </c>
      <c r="Q375" s="144" t="s">
        <v>29</v>
      </c>
      <c r="R375" s="20" t="str">
        <f>VLOOKUP(F375,'Seg 2 descriptions'!A:B,2)</f>
        <v>Facilities-West</v>
      </c>
      <c r="S375" s="20" t="str">
        <f>VLOOKUP(G375,'Seg 3 descriptions'!A:B,2)</f>
        <v>Facilities Maintenance</v>
      </c>
    </row>
    <row r="376" spans="1:19" x14ac:dyDescent="0.25">
      <c r="A376" s="144" t="s">
        <v>17</v>
      </c>
      <c r="B376" s="144" t="s">
        <v>18</v>
      </c>
      <c r="C376" s="144" t="s">
        <v>74</v>
      </c>
      <c r="D376" s="144" t="s">
        <v>1691</v>
      </c>
      <c r="E376" s="144" t="s">
        <v>20</v>
      </c>
      <c r="F376" s="144" t="s">
        <v>21</v>
      </c>
      <c r="G376" s="144" t="s">
        <v>22</v>
      </c>
      <c r="H376" s="144" t="s">
        <v>86</v>
      </c>
      <c r="I376" s="144" t="s">
        <v>24</v>
      </c>
      <c r="J376" s="145">
        <v>3750</v>
      </c>
      <c r="K376" s="144" t="s">
        <v>673</v>
      </c>
      <c r="L376" s="144" t="s">
        <v>88</v>
      </c>
      <c r="M376" s="144" t="s">
        <v>674</v>
      </c>
      <c r="N376" s="144" t="s">
        <v>675</v>
      </c>
      <c r="O376" s="146">
        <v>44372</v>
      </c>
      <c r="P376" s="146">
        <v>44375</v>
      </c>
      <c r="Q376" s="144" t="s">
        <v>29</v>
      </c>
      <c r="R376" s="20" t="str">
        <f>VLOOKUP(F376,'Seg 2 descriptions'!A:B,2)</f>
        <v>Facilities-West</v>
      </c>
      <c r="S376" s="20" t="str">
        <f>VLOOKUP(G376,'Seg 3 descriptions'!A:B,2)</f>
        <v>Facilities Maintenance</v>
      </c>
    </row>
    <row r="377" spans="1:19" x14ac:dyDescent="0.25">
      <c r="A377" s="144" t="s">
        <v>17</v>
      </c>
      <c r="B377" s="144" t="s">
        <v>18</v>
      </c>
      <c r="C377" s="144" t="s">
        <v>191</v>
      </c>
      <c r="D377" s="144" t="s">
        <v>1691</v>
      </c>
      <c r="E377" s="144" t="s">
        <v>20</v>
      </c>
      <c r="F377" s="144" t="s">
        <v>21</v>
      </c>
      <c r="G377" s="144" t="s">
        <v>22</v>
      </c>
      <c r="H377" s="144" t="s">
        <v>86</v>
      </c>
      <c r="I377" s="144" t="s">
        <v>24</v>
      </c>
      <c r="J377" s="145">
        <v>273.26</v>
      </c>
      <c r="K377" s="144" t="s">
        <v>407</v>
      </c>
      <c r="L377" s="144" t="s">
        <v>110</v>
      </c>
      <c r="M377" s="144" t="s">
        <v>676</v>
      </c>
      <c r="N377" s="144" t="s">
        <v>677</v>
      </c>
      <c r="O377" s="146">
        <v>44454</v>
      </c>
      <c r="P377" s="146">
        <v>44455</v>
      </c>
      <c r="Q377" s="144" t="s">
        <v>29</v>
      </c>
      <c r="R377" s="20" t="str">
        <f>VLOOKUP(F377,'Seg 2 descriptions'!A:B,2)</f>
        <v>Facilities-West</v>
      </c>
      <c r="S377" s="20" t="str">
        <f>VLOOKUP(G377,'Seg 3 descriptions'!A:B,2)</f>
        <v>Facilities Maintenance</v>
      </c>
    </row>
    <row r="378" spans="1:19" x14ac:dyDescent="0.25">
      <c r="A378" s="144" t="s">
        <v>17</v>
      </c>
      <c r="B378" s="144" t="s">
        <v>18</v>
      </c>
      <c r="C378" s="144" t="s">
        <v>350</v>
      </c>
      <c r="D378" s="144" t="s">
        <v>1691</v>
      </c>
      <c r="E378" s="144" t="s">
        <v>20</v>
      </c>
      <c r="F378" s="144" t="s">
        <v>21</v>
      </c>
      <c r="G378" s="144" t="s">
        <v>22</v>
      </c>
      <c r="H378" s="144" t="s">
        <v>86</v>
      </c>
      <c r="I378" s="144" t="s">
        <v>24</v>
      </c>
      <c r="J378" s="145">
        <v>1041.7</v>
      </c>
      <c r="K378" s="144" t="s">
        <v>126</v>
      </c>
      <c r="L378" s="144" t="s">
        <v>83</v>
      </c>
      <c r="M378" s="144" t="s">
        <v>678</v>
      </c>
      <c r="N378" s="144" t="s">
        <v>679</v>
      </c>
      <c r="O378" s="146">
        <v>44495</v>
      </c>
      <c r="P378" s="146">
        <v>44496</v>
      </c>
      <c r="Q378" s="144" t="s">
        <v>29</v>
      </c>
      <c r="R378" s="20" t="str">
        <f>VLOOKUP(F378,'Seg 2 descriptions'!A:B,2)</f>
        <v>Facilities-West</v>
      </c>
      <c r="S378" s="20" t="str">
        <f>VLOOKUP(G378,'Seg 3 descriptions'!A:B,2)</f>
        <v>Facilities Maintenance</v>
      </c>
    </row>
    <row r="379" spans="1:19" x14ac:dyDescent="0.25">
      <c r="A379" s="144" t="s">
        <v>17</v>
      </c>
      <c r="B379" s="144" t="s">
        <v>18</v>
      </c>
      <c r="C379" s="144" t="s">
        <v>264</v>
      </c>
      <c r="D379" s="144" t="s">
        <v>1691</v>
      </c>
      <c r="E379" s="144" t="s">
        <v>20</v>
      </c>
      <c r="F379" s="144" t="s">
        <v>21</v>
      </c>
      <c r="G379" s="144" t="s">
        <v>22</v>
      </c>
      <c r="H379" s="144" t="s">
        <v>86</v>
      </c>
      <c r="I379" s="144" t="s">
        <v>24</v>
      </c>
      <c r="J379" s="145">
        <v>1480</v>
      </c>
      <c r="K379" s="144" t="s">
        <v>684</v>
      </c>
      <c r="L379" s="144" t="s">
        <v>543</v>
      </c>
      <c r="M379" s="144" t="s">
        <v>685</v>
      </c>
      <c r="N379" s="144" t="s">
        <v>686</v>
      </c>
      <c r="O379" s="146">
        <v>44216</v>
      </c>
      <c r="P379" s="146">
        <v>44217</v>
      </c>
      <c r="Q379" s="144" t="s">
        <v>29</v>
      </c>
      <c r="R379" s="20" t="str">
        <f>VLOOKUP(F379,'Seg 2 descriptions'!A:B,2)</f>
        <v>Facilities-West</v>
      </c>
      <c r="S379" s="20" t="str">
        <f>VLOOKUP(G379,'Seg 3 descriptions'!A:B,2)</f>
        <v>Facilities Maintenance</v>
      </c>
    </row>
    <row r="380" spans="1:19" x14ac:dyDescent="0.25">
      <c r="A380" s="144" t="s">
        <v>17</v>
      </c>
      <c r="B380" s="144" t="s">
        <v>18</v>
      </c>
      <c r="C380" s="144" t="s">
        <v>282</v>
      </c>
      <c r="D380" s="144" t="s">
        <v>1691</v>
      </c>
      <c r="E380" s="144" t="s">
        <v>20</v>
      </c>
      <c r="F380" s="144" t="s">
        <v>21</v>
      </c>
      <c r="G380" s="144" t="s">
        <v>22</v>
      </c>
      <c r="H380" s="144" t="s">
        <v>86</v>
      </c>
      <c r="I380" s="144" t="s">
        <v>24</v>
      </c>
      <c r="J380" s="145">
        <v>1207.5</v>
      </c>
      <c r="K380" s="144" t="s">
        <v>126</v>
      </c>
      <c r="L380" s="144" t="s">
        <v>83</v>
      </c>
      <c r="M380" s="144" t="s">
        <v>687</v>
      </c>
      <c r="N380" s="144" t="s">
        <v>688</v>
      </c>
      <c r="O380" s="146">
        <v>44251</v>
      </c>
      <c r="P380" s="146">
        <v>44252</v>
      </c>
      <c r="Q380" s="144" t="s">
        <v>29</v>
      </c>
      <c r="R380" s="20" t="str">
        <f>VLOOKUP(F380,'Seg 2 descriptions'!A:B,2)</f>
        <v>Facilities-West</v>
      </c>
      <c r="S380" s="20" t="str">
        <f>VLOOKUP(G380,'Seg 3 descriptions'!A:B,2)</f>
        <v>Facilities Maintenance</v>
      </c>
    </row>
    <row r="381" spans="1:19" x14ac:dyDescent="0.25">
      <c r="A381" s="144" t="s">
        <v>17</v>
      </c>
      <c r="B381" s="144" t="s">
        <v>18</v>
      </c>
      <c r="C381" s="144" t="s">
        <v>274</v>
      </c>
      <c r="D381" s="144" t="s">
        <v>1691</v>
      </c>
      <c r="E381" s="144" t="s">
        <v>20</v>
      </c>
      <c r="F381" s="144" t="s">
        <v>21</v>
      </c>
      <c r="G381" s="144" t="s">
        <v>22</v>
      </c>
      <c r="H381" s="144" t="s">
        <v>86</v>
      </c>
      <c r="I381" s="144" t="s">
        <v>24</v>
      </c>
      <c r="J381" s="145">
        <v>1822.38</v>
      </c>
      <c r="K381" s="144" t="s">
        <v>126</v>
      </c>
      <c r="L381" s="144" t="s">
        <v>83</v>
      </c>
      <c r="M381" s="144" t="s">
        <v>690</v>
      </c>
      <c r="N381" s="144" t="s">
        <v>691</v>
      </c>
      <c r="O381" s="146">
        <v>44410</v>
      </c>
      <c r="P381" s="146">
        <v>44411</v>
      </c>
      <c r="Q381" s="144" t="s">
        <v>29</v>
      </c>
      <c r="R381" s="20" t="str">
        <f>VLOOKUP(F381,'Seg 2 descriptions'!A:B,2)</f>
        <v>Facilities-West</v>
      </c>
      <c r="S381" s="20" t="str">
        <f>VLOOKUP(G381,'Seg 3 descriptions'!A:B,2)</f>
        <v>Facilities Maintenance</v>
      </c>
    </row>
    <row r="382" spans="1:19" x14ac:dyDescent="0.25">
      <c r="A382" s="144" t="s">
        <v>17</v>
      </c>
      <c r="B382" s="144" t="s">
        <v>18</v>
      </c>
      <c r="C382" s="144" t="s">
        <v>183</v>
      </c>
      <c r="D382" s="144" t="s">
        <v>1691</v>
      </c>
      <c r="E382" s="144" t="s">
        <v>20</v>
      </c>
      <c r="F382" s="144" t="s">
        <v>21</v>
      </c>
      <c r="G382" s="144" t="s">
        <v>22</v>
      </c>
      <c r="H382" s="144" t="s">
        <v>86</v>
      </c>
      <c r="I382" s="144" t="s">
        <v>24</v>
      </c>
      <c r="J382" s="145">
        <v>1300</v>
      </c>
      <c r="K382" s="144" t="s">
        <v>700</v>
      </c>
      <c r="L382" s="144" t="s">
        <v>88</v>
      </c>
      <c r="M382" s="144" t="s">
        <v>701</v>
      </c>
      <c r="N382" s="144" t="s">
        <v>702</v>
      </c>
      <c r="O382" s="146">
        <v>44264</v>
      </c>
      <c r="P382" s="146">
        <v>44265</v>
      </c>
      <c r="Q382" s="144" t="s">
        <v>29</v>
      </c>
      <c r="R382" s="20" t="str">
        <f>VLOOKUP(F382,'Seg 2 descriptions'!A:B,2)</f>
        <v>Facilities-West</v>
      </c>
      <c r="S382" s="20" t="str">
        <f>VLOOKUP(G382,'Seg 3 descriptions'!A:B,2)</f>
        <v>Facilities Maintenance</v>
      </c>
    </row>
    <row r="383" spans="1:19" x14ac:dyDescent="0.25">
      <c r="A383" s="144" t="s">
        <v>17</v>
      </c>
      <c r="B383" s="144" t="s">
        <v>18</v>
      </c>
      <c r="C383" s="144" t="s">
        <v>427</v>
      </c>
      <c r="D383" s="144" t="s">
        <v>1691</v>
      </c>
      <c r="E383" s="144" t="s">
        <v>20</v>
      </c>
      <c r="F383" s="144" t="s">
        <v>21</v>
      </c>
      <c r="G383" s="144" t="s">
        <v>22</v>
      </c>
      <c r="H383" s="144" t="s">
        <v>86</v>
      </c>
      <c r="I383" s="144" t="s">
        <v>24</v>
      </c>
      <c r="J383" s="145">
        <v>7635.75</v>
      </c>
      <c r="K383" s="144" t="s">
        <v>707</v>
      </c>
      <c r="L383" s="144" t="s">
        <v>88</v>
      </c>
      <c r="M383" s="144" t="s">
        <v>708</v>
      </c>
      <c r="N383" s="144" t="s">
        <v>709</v>
      </c>
      <c r="O383" s="146">
        <v>44543</v>
      </c>
      <c r="P383" s="146">
        <v>44544</v>
      </c>
      <c r="Q383" s="144" t="s">
        <v>29</v>
      </c>
      <c r="R383" s="20" t="str">
        <f>VLOOKUP(F383,'Seg 2 descriptions'!A:B,2)</f>
        <v>Facilities-West</v>
      </c>
      <c r="S383" s="20" t="str">
        <f>VLOOKUP(G383,'Seg 3 descriptions'!A:B,2)</f>
        <v>Facilities Maintenance</v>
      </c>
    </row>
    <row r="384" spans="1:19" x14ac:dyDescent="0.25">
      <c r="A384" s="144" t="s">
        <v>17</v>
      </c>
      <c r="B384" s="144" t="s">
        <v>18</v>
      </c>
      <c r="C384" s="144" t="s">
        <v>717</v>
      </c>
      <c r="D384" s="144" t="s">
        <v>1691</v>
      </c>
      <c r="E384" s="144" t="s">
        <v>20</v>
      </c>
      <c r="F384" s="144" t="s">
        <v>21</v>
      </c>
      <c r="G384" s="144" t="s">
        <v>22</v>
      </c>
      <c r="H384" s="144" t="s">
        <v>86</v>
      </c>
      <c r="I384" s="144" t="s">
        <v>24</v>
      </c>
      <c r="J384" s="145">
        <v>2775.67</v>
      </c>
      <c r="K384" s="144" t="s">
        <v>718</v>
      </c>
      <c r="L384" s="144" t="s">
        <v>110</v>
      </c>
      <c r="M384" s="144" t="s">
        <v>719</v>
      </c>
      <c r="N384" s="144" t="s">
        <v>720</v>
      </c>
      <c r="O384" s="146">
        <v>44364</v>
      </c>
      <c r="P384" s="146">
        <v>44365</v>
      </c>
      <c r="Q384" s="144" t="s">
        <v>29</v>
      </c>
      <c r="R384" s="20" t="str">
        <f>VLOOKUP(F384,'Seg 2 descriptions'!A:B,2)</f>
        <v>Facilities-West</v>
      </c>
      <c r="S384" s="20" t="str">
        <f>VLOOKUP(G384,'Seg 3 descriptions'!A:B,2)</f>
        <v>Facilities Maintenance</v>
      </c>
    </row>
    <row r="385" spans="1:19" x14ac:dyDescent="0.25">
      <c r="A385" s="144" t="s">
        <v>17</v>
      </c>
      <c r="B385" s="144" t="s">
        <v>18</v>
      </c>
      <c r="C385" s="144" t="s">
        <v>453</v>
      </c>
      <c r="D385" s="144" t="s">
        <v>1691</v>
      </c>
      <c r="E385" s="144" t="s">
        <v>20</v>
      </c>
      <c r="F385" s="144" t="s">
        <v>21</v>
      </c>
      <c r="G385" s="144" t="s">
        <v>22</v>
      </c>
      <c r="H385" s="144" t="s">
        <v>86</v>
      </c>
      <c r="I385" s="144" t="s">
        <v>24</v>
      </c>
      <c r="J385" s="145">
        <v>2000</v>
      </c>
      <c r="K385" s="144" t="s">
        <v>126</v>
      </c>
      <c r="L385" s="144" t="s">
        <v>83</v>
      </c>
      <c r="M385" s="144" t="s">
        <v>721</v>
      </c>
      <c r="N385" s="144" t="s">
        <v>722</v>
      </c>
      <c r="O385" s="146">
        <v>44417</v>
      </c>
      <c r="P385" s="146">
        <v>44418</v>
      </c>
      <c r="Q385" s="144" t="s">
        <v>29</v>
      </c>
      <c r="R385" s="20" t="str">
        <f>VLOOKUP(F385,'Seg 2 descriptions'!A:B,2)</f>
        <v>Facilities-West</v>
      </c>
      <c r="S385" s="20" t="str">
        <f>VLOOKUP(G385,'Seg 3 descriptions'!A:B,2)</f>
        <v>Facilities Maintenance</v>
      </c>
    </row>
    <row r="386" spans="1:19" x14ac:dyDescent="0.25">
      <c r="A386" s="144" t="s">
        <v>17</v>
      </c>
      <c r="B386" s="144" t="s">
        <v>18</v>
      </c>
      <c r="C386" s="144" t="s">
        <v>125</v>
      </c>
      <c r="D386" s="144" t="s">
        <v>1691</v>
      </c>
      <c r="E386" s="144" t="s">
        <v>20</v>
      </c>
      <c r="F386" s="144" t="s">
        <v>21</v>
      </c>
      <c r="G386" s="144" t="s">
        <v>22</v>
      </c>
      <c r="H386" s="144" t="s">
        <v>86</v>
      </c>
      <c r="I386" s="144" t="s">
        <v>24</v>
      </c>
      <c r="J386" s="145">
        <v>790.35</v>
      </c>
      <c r="K386" s="144" t="s">
        <v>126</v>
      </c>
      <c r="L386" s="144" t="s">
        <v>83</v>
      </c>
      <c r="M386" s="144" t="s">
        <v>723</v>
      </c>
      <c r="N386" s="144" t="s">
        <v>724</v>
      </c>
      <c r="O386" s="146">
        <v>44488</v>
      </c>
      <c r="P386" s="146">
        <v>44489</v>
      </c>
      <c r="Q386" s="144" t="s">
        <v>29</v>
      </c>
      <c r="R386" s="20" t="str">
        <f>VLOOKUP(F386,'Seg 2 descriptions'!A:B,2)</f>
        <v>Facilities-West</v>
      </c>
      <c r="S386" s="20" t="str">
        <f>VLOOKUP(G386,'Seg 3 descriptions'!A:B,2)</f>
        <v>Facilities Maintenance</v>
      </c>
    </row>
    <row r="387" spans="1:19" x14ac:dyDescent="0.25">
      <c r="A387" s="144" t="s">
        <v>17</v>
      </c>
      <c r="B387" s="144" t="s">
        <v>18</v>
      </c>
      <c r="C387" s="144" t="s">
        <v>336</v>
      </c>
      <c r="D387" s="144" t="s">
        <v>1691</v>
      </c>
      <c r="E387" s="144" t="s">
        <v>20</v>
      </c>
      <c r="F387" s="144" t="s">
        <v>21</v>
      </c>
      <c r="G387" s="144" t="s">
        <v>22</v>
      </c>
      <c r="H387" s="144" t="s">
        <v>86</v>
      </c>
      <c r="I387" s="144" t="s">
        <v>24</v>
      </c>
      <c r="J387" s="145">
        <v>140</v>
      </c>
      <c r="K387" s="144" t="s">
        <v>725</v>
      </c>
      <c r="L387" s="144" t="s">
        <v>88</v>
      </c>
      <c r="M387" s="144" t="s">
        <v>726</v>
      </c>
      <c r="N387" s="144" t="s">
        <v>727</v>
      </c>
      <c r="O387" s="146">
        <v>44411</v>
      </c>
      <c r="P387" s="146">
        <v>44412</v>
      </c>
      <c r="Q387" s="144" t="s">
        <v>29</v>
      </c>
      <c r="R387" s="20" t="str">
        <f>VLOOKUP(F387,'Seg 2 descriptions'!A:B,2)</f>
        <v>Facilities-West</v>
      </c>
      <c r="S387" s="20" t="str">
        <f>VLOOKUP(G387,'Seg 3 descriptions'!A:B,2)</f>
        <v>Facilities Maintenance</v>
      </c>
    </row>
    <row r="388" spans="1:19" x14ac:dyDescent="0.25">
      <c r="A388" s="144" t="s">
        <v>17</v>
      </c>
      <c r="B388" s="144" t="s">
        <v>18</v>
      </c>
      <c r="C388" s="144" t="s">
        <v>350</v>
      </c>
      <c r="D388" s="144" t="s">
        <v>1691</v>
      </c>
      <c r="E388" s="144" t="s">
        <v>20</v>
      </c>
      <c r="F388" s="144" t="s">
        <v>21</v>
      </c>
      <c r="G388" s="144" t="s">
        <v>22</v>
      </c>
      <c r="H388" s="144" t="s">
        <v>86</v>
      </c>
      <c r="I388" s="144" t="s">
        <v>24</v>
      </c>
      <c r="J388" s="145">
        <v>1321.95</v>
      </c>
      <c r="K388" s="144" t="s">
        <v>126</v>
      </c>
      <c r="L388" s="144" t="s">
        <v>83</v>
      </c>
      <c r="M388" s="144" t="s">
        <v>728</v>
      </c>
      <c r="N388" s="144" t="s">
        <v>729</v>
      </c>
      <c r="O388" s="146">
        <v>44495</v>
      </c>
      <c r="P388" s="146">
        <v>44496</v>
      </c>
      <c r="Q388" s="144" t="s">
        <v>29</v>
      </c>
      <c r="R388" s="20" t="str">
        <f>VLOOKUP(F388,'Seg 2 descriptions'!A:B,2)</f>
        <v>Facilities-West</v>
      </c>
      <c r="S388" s="20" t="str">
        <f>VLOOKUP(G388,'Seg 3 descriptions'!A:B,2)</f>
        <v>Facilities Maintenance</v>
      </c>
    </row>
    <row r="389" spans="1:19" x14ac:dyDescent="0.25">
      <c r="A389" s="1" t="s">
        <v>17</v>
      </c>
      <c r="B389" s="1" t="s">
        <v>18</v>
      </c>
      <c r="C389" s="1" t="s">
        <v>282</v>
      </c>
      <c r="D389" s="1" t="s">
        <v>1701</v>
      </c>
      <c r="E389" s="1" t="s">
        <v>20</v>
      </c>
      <c r="F389" s="1" t="s">
        <v>31</v>
      </c>
      <c r="G389" s="1" t="s">
        <v>283</v>
      </c>
      <c r="H389" s="1" t="s">
        <v>86</v>
      </c>
      <c r="I389" s="1" t="s">
        <v>24</v>
      </c>
      <c r="J389" s="3">
        <v>1959.5</v>
      </c>
      <c r="K389" s="1" t="s">
        <v>126</v>
      </c>
      <c r="L389" s="1" t="s">
        <v>83</v>
      </c>
      <c r="M389" s="1" t="s">
        <v>730</v>
      </c>
      <c r="N389" s="1" t="s">
        <v>731</v>
      </c>
      <c r="O389" s="2">
        <v>44251</v>
      </c>
      <c r="P389" s="2">
        <v>44252</v>
      </c>
      <c r="Q389" s="1" t="s">
        <v>29</v>
      </c>
      <c r="R389" t="str">
        <f>VLOOKUP(F389,'Seg 2 descriptions'!A:B,2)</f>
        <v>Gas Operations-West</v>
      </c>
      <c r="S389" t="str">
        <f>VLOOKUP(G389,'Seg 3 descriptions'!A:B,2)</f>
        <v>Supplies &amp; Misc Dept Expenses</v>
      </c>
    </row>
    <row r="390" spans="1:19" x14ac:dyDescent="0.25">
      <c r="A390" s="144" t="s">
        <v>17</v>
      </c>
      <c r="B390" s="144" t="s">
        <v>18</v>
      </c>
      <c r="C390" s="144" t="s">
        <v>282</v>
      </c>
      <c r="D390" s="144" t="s">
        <v>1691</v>
      </c>
      <c r="E390" s="144" t="s">
        <v>20</v>
      </c>
      <c r="F390" s="144" t="s">
        <v>21</v>
      </c>
      <c r="G390" s="144" t="s">
        <v>22</v>
      </c>
      <c r="H390" s="144" t="s">
        <v>86</v>
      </c>
      <c r="I390" s="144" t="s">
        <v>24</v>
      </c>
      <c r="J390" s="145">
        <v>966</v>
      </c>
      <c r="K390" s="144" t="s">
        <v>126</v>
      </c>
      <c r="L390" s="144" t="s">
        <v>83</v>
      </c>
      <c r="M390" s="144" t="s">
        <v>732</v>
      </c>
      <c r="N390" s="144" t="s">
        <v>733</v>
      </c>
      <c r="O390" s="146">
        <v>44251</v>
      </c>
      <c r="P390" s="146">
        <v>44252</v>
      </c>
      <c r="Q390" s="144" t="s">
        <v>29</v>
      </c>
      <c r="R390" s="20" t="str">
        <f>VLOOKUP(F390,'Seg 2 descriptions'!A:B,2)</f>
        <v>Facilities-West</v>
      </c>
      <c r="S390" s="20" t="str">
        <f>VLOOKUP(G390,'Seg 3 descriptions'!A:B,2)</f>
        <v>Facilities Maintenance</v>
      </c>
    </row>
    <row r="391" spans="1:19" x14ac:dyDescent="0.25">
      <c r="A391" s="144" t="s">
        <v>17</v>
      </c>
      <c r="B391" s="144" t="s">
        <v>18</v>
      </c>
      <c r="C391" s="144" t="s">
        <v>274</v>
      </c>
      <c r="D391" s="144" t="s">
        <v>1691</v>
      </c>
      <c r="E391" s="144" t="s">
        <v>20</v>
      </c>
      <c r="F391" s="144" t="s">
        <v>21</v>
      </c>
      <c r="G391" s="144" t="s">
        <v>22</v>
      </c>
      <c r="H391" s="144" t="s">
        <v>86</v>
      </c>
      <c r="I391" s="144" t="s">
        <v>24</v>
      </c>
      <c r="J391" s="145">
        <v>2220.3000000000002</v>
      </c>
      <c r="K391" s="144" t="s">
        <v>126</v>
      </c>
      <c r="L391" s="144" t="s">
        <v>83</v>
      </c>
      <c r="M391" s="144" t="s">
        <v>736</v>
      </c>
      <c r="N391" s="144" t="s">
        <v>737</v>
      </c>
      <c r="O391" s="146">
        <v>44410</v>
      </c>
      <c r="P391" s="146">
        <v>44411</v>
      </c>
      <c r="Q391" s="144" t="s">
        <v>29</v>
      </c>
      <c r="R391" s="20" t="str">
        <f>VLOOKUP(F391,'Seg 2 descriptions'!A:B,2)</f>
        <v>Facilities-West</v>
      </c>
      <c r="S391" s="20" t="str">
        <f>VLOOKUP(G391,'Seg 3 descriptions'!A:B,2)</f>
        <v>Facilities Maintenance</v>
      </c>
    </row>
    <row r="392" spans="1:19" x14ac:dyDescent="0.25">
      <c r="A392" s="144" t="s">
        <v>17</v>
      </c>
      <c r="B392" s="144" t="s">
        <v>18</v>
      </c>
      <c r="C392" s="144" t="s">
        <v>196</v>
      </c>
      <c r="D392" s="144" t="s">
        <v>1691</v>
      </c>
      <c r="E392" s="144" t="s">
        <v>20</v>
      </c>
      <c r="F392" s="144" t="s">
        <v>21</v>
      </c>
      <c r="G392" s="144" t="s">
        <v>22</v>
      </c>
      <c r="H392" s="144" t="s">
        <v>86</v>
      </c>
      <c r="I392" s="144" t="s">
        <v>24</v>
      </c>
      <c r="J392" s="145">
        <v>1556.55</v>
      </c>
      <c r="K392" s="144" t="s">
        <v>162</v>
      </c>
      <c r="L392" s="144" t="s">
        <v>83</v>
      </c>
      <c r="M392" s="144" t="s">
        <v>738</v>
      </c>
      <c r="N392" s="144" t="s">
        <v>739</v>
      </c>
      <c r="O392" s="146">
        <v>44529</v>
      </c>
      <c r="P392" s="146">
        <v>44530</v>
      </c>
      <c r="Q392" s="144" t="s">
        <v>29</v>
      </c>
      <c r="R392" s="20" t="str">
        <f>VLOOKUP(F392,'Seg 2 descriptions'!A:B,2)</f>
        <v>Facilities-West</v>
      </c>
      <c r="S392" s="20" t="str">
        <f>VLOOKUP(G392,'Seg 3 descriptions'!A:B,2)</f>
        <v>Facilities Maintenance</v>
      </c>
    </row>
    <row r="393" spans="1:19" x14ac:dyDescent="0.25">
      <c r="A393" s="144" t="s">
        <v>17</v>
      </c>
      <c r="B393" s="144" t="s">
        <v>18</v>
      </c>
      <c r="C393" s="144" t="s">
        <v>469</v>
      </c>
      <c r="D393" s="144" t="s">
        <v>1691</v>
      </c>
      <c r="E393" s="144" t="s">
        <v>20</v>
      </c>
      <c r="F393" s="144" t="s">
        <v>21</v>
      </c>
      <c r="G393" s="144" t="s">
        <v>22</v>
      </c>
      <c r="H393" s="144" t="s">
        <v>86</v>
      </c>
      <c r="I393" s="144" t="s">
        <v>24</v>
      </c>
      <c r="J393" s="145">
        <v>7736.39</v>
      </c>
      <c r="K393" s="144" t="s">
        <v>740</v>
      </c>
      <c r="L393" s="144" t="s">
        <v>88</v>
      </c>
      <c r="M393" s="144" t="s">
        <v>741</v>
      </c>
      <c r="N393" s="144" t="s">
        <v>742</v>
      </c>
      <c r="O393" s="146">
        <v>44200</v>
      </c>
      <c r="P393" s="146">
        <v>44201</v>
      </c>
      <c r="Q393" s="144" t="s">
        <v>29</v>
      </c>
      <c r="R393" s="20" t="str">
        <f>VLOOKUP(F393,'Seg 2 descriptions'!A:B,2)</f>
        <v>Facilities-West</v>
      </c>
      <c r="S393" s="20" t="str">
        <f>VLOOKUP(G393,'Seg 3 descriptions'!A:B,2)</f>
        <v>Facilities Maintenance</v>
      </c>
    </row>
    <row r="394" spans="1:19" x14ac:dyDescent="0.25">
      <c r="A394" s="144" t="s">
        <v>17</v>
      </c>
      <c r="B394" s="144" t="s">
        <v>18</v>
      </c>
      <c r="C394" s="144" t="s">
        <v>288</v>
      </c>
      <c r="D394" s="144" t="s">
        <v>1691</v>
      </c>
      <c r="E394" s="144" t="s">
        <v>20</v>
      </c>
      <c r="F394" s="144" t="s">
        <v>21</v>
      </c>
      <c r="G394" s="144" t="s">
        <v>22</v>
      </c>
      <c r="H394" s="144" t="s">
        <v>86</v>
      </c>
      <c r="I394" s="144" t="s">
        <v>24</v>
      </c>
      <c r="J394" s="145">
        <v>1368</v>
      </c>
      <c r="K394" s="144" t="s">
        <v>743</v>
      </c>
      <c r="L394" s="144" t="s">
        <v>88</v>
      </c>
      <c r="M394" s="144" t="s">
        <v>744</v>
      </c>
      <c r="N394" s="144" t="s">
        <v>745</v>
      </c>
      <c r="O394" s="146">
        <v>44201</v>
      </c>
      <c r="P394" s="146">
        <v>44202</v>
      </c>
      <c r="Q394" s="144" t="s">
        <v>29</v>
      </c>
      <c r="R394" s="20" t="str">
        <f>VLOOKUP(F394,'Seg 2 descriptions'!A:B,2)</f>
        <v>Facilities-West</v>
      </c>
      <c r="S394" s="20" t="str">
        <f>VLOOKUP(G394,'Seg 3 descriptions'!A:B,2)</f>
        <v>Facilities Maintenance</v>
      </c>
    </row>
    <row r="395" spans="1:19" x14ac:dyDescent="0.25">
      <c r="A395" s="144" t="s">
        <v>17</v>
      </c>
      <c r="B395" s="144" t="s">
        <v>18</v>
      </c>
      <c r="C395" s="144" t="s">
        <v>202</v>
      </c>
      <c r="D395" s="144" t="s">
        <v>1691</v>
      </c>
      <c r="E395" s="144" t="s">
        <v>20</v>
      </c>
      <c r="F395" s="144" t="s">
        <v>21</v>
      </c>
      <c r="G395" s="144" t="s">
        <v>22</v>
      </c>
      <c r="H395" s="144" t="s">
        <v>86</v>
      </c>
      <c r="I395" s="144" t="s">
        <v>24</v>
      </c>
      <c r="J395" s="145">
        <v>1372.5</v>
      </c>
      <c r="K395" s="144" t="s">
        <v>755</v>
      </c>
      <c r="L395" s="144" t="s">
        <v>98</v>
      </c>
      <c r="M395" s="144" t="s">
        <v>756</v>
      </c>
      <c r="N395" s="144" t="s">
        <v>757</v>
      </c>
      <c r="O395" s="146">
        <v>44336</v>
      </c>
      <c r="P395" s="146">
        <v>44337</v>
      </c>
      <c r="Q395" s="144" t="s">
        <v>29</v>
      </c>
      <c r="R395" s="20" t="str">
        <f>VLOOKUP(F395,'Seg 2 descriptions'!A:B,2)</f>
        <v>Facilities-West</v>
      </c>
      <c r="S395" s="20" t="str">
        <f>VLOOKUP(G395,'Seg 3 descriptions'!A:B,2)</f>
        <v>Facilities Maintenance</v>
      </c>
    </row>
    <row r="396" spans="1:19" x14ac:dyDescent="0.25">
      <c r="A396" s="144" t="s">
        <v>17</v>
      </c>
      <c r="B396" s="144" t="s">
        <v>18</v>
      </c>
      <c r="C396" s="144" t="s">
        <v>282</v>
      </c>
      <c r="D396" s="144" t="s">
        <v>1691</v>
      </c>
      <c r="E396" s="144" t="s">
        <v>20</v>
      </c>
      <c r="F396" s="144" t="s">
        <v>21</v>
      </c>
      <c r="G396" s="144" t="s">
        <v>22</v>
      </c>
      <c r="H396" s="144" t="s">
        <v>86</v>
      </c>
      <c r="I396" s="144" t="s">
        <v>24</v>
      </c>
      <c r="J396" s="145">
        <v>1246.7</v>
      </c>
      <c r="K396" s="144" t="s">
        <v>126</v>
      </c>
      <c r="L396" s="144" t="s">
        <v>83</v>
      </c>
      <c r="M396" s="144" t="s">
        <v>761</v>
      </c>
      <c r="N396" s="144" t="s">
        <v>762</v>
      </c>
      <c r="O396" s="146">
        <v>44251</v>
      </c>
      <c r="P396" s="146">
        <v>44252</v>
      </c>
      <c r="Q396" s="144" t="s">
        <v>29</v>
      </c>
      <c r="R396" s="20" t="str">
        <f>VLOOKUP(F396,'Seg 2 descriptions'!A:B,2)</f>
        <v>Facilities-West</v>
      </c>
      <c r="S396" s="20" t="str">
        <f>VLOOKUP(G396,'Seg 3 descriptions'!A:B,2)</f>
        <v>Facilities Maintenance</v>
      </c>
    </row>
    <row r="397" spans="1:19" x14ac:dyDescent="0.25">
      <c r="A397" s="144" t="s">
        <v>17</v>
      </c>
      <c r="B397" s="144" t="s">
        <v>18</v>
      </c>
      <c r="C397" s="144" t="s">
        <v>556</v>
      </c>
      <c r="D397" s="144" t="s">
        <v>1691</v>
      </c>
      <c r="E397" s="144" t="s">
        <v>20</v>
      </c>
      <c r="F397" s="144" t="s">
        <v>21</v>
      </c>
      <c r="G397" s="144" t="s">
        <v>22</v>
      </c>
      <c r="H397" s="144" t="s">
        <v>86</v>
      </c>
      <c r="I397" s="144" t="s">
        <v>24</v>
      </c>
      <c r="J397" s="145">
        <v>375</v>
      </c>
      <c r="K397" s="144" t="s">
        <v>768</v>
      </c>
      <c r="L397" s="144" t="s">
        <v>98</v>
      </c>
      <c r="M397" s="144" t="s">
        <v>769</v>
      </c>
      <c r="N397" s="144" t="s">
        <v>770</v>
      </c>
      <c r="O397" s="146">
        <v>44496</v>
      </c>
      <c r="P397" s="146">
        <v>44497</v>
      </c>
      <c r="Q397" s="144" t="s">
        <v>29</v>
      </c>
      <c r="R397" s="20" t="str">
        <f>VLOOKUP(F397,'Seg 2 descriptions'!A:B,2)</f>
        <v>Facilities-West</v>
      </c>
      <c r="S397" s="20" t="str">
        <f>VLOOKUP(G397,'Seg 3 descriptions'!A:B,2)</f>
        <v>Facilities Maintenance</v>
      </c>
    </row>
    <row r="398" spans="1:19" x14ac:dyDescent="0.25">
      <c r="A398" s="144" t="s">
        <v>17</v>
      </c>
      <c r="B398" s="144" t="s">
        <v>18</v>
      </c>
      <c r="C398" s="144" t="s">
        <v>264</v>
      </c>
      <c r="D398" s="144" t="s">
        <v>1691</v>
      </c>
      <c r="E398" s="144" t="s">
        <v>20</v>
      </c>
      <c r="F398" s="144" t="s">
        <v>21</v>
      </c>
      <c r="G398" s="144" t="s">
        <v>22</v>
      </c>
      <c r="H398" s="144" t="s">
        <v>86</v>
      </c>
      <c r="I398" s="144" t="s">
        <v>24</v>
      </c>
      <c r="J398" s="145">
        <v>5400</v>
      </c>
      <c r="K398" s="144" t="s">
        <v>774</v>
      </c>
      <c r="L398" s="144" t="s">
        <v>543</v>
      </c>
      <c r="M398" s="144" t="s">
        <v>775</v>
      </c>
      <c r="N398" s="144" t="s">
        <v>776</v>
      </c>
      <c r="O398" s="146">
        <v>44216</v>
      </c>
      <c r="P398" s="146">
        <v>44217</v>
      </c>
      <c r="Q398" s="144" t="s">
        <v>29</v>
      </c>
      <c r="R398" s="20" t="str">
        <f>VLOOKUP(F398,'Seg 2 descriptions'!A:B,2)</f>
        <v>Facilities-West</v>
      </c>
      <c r="S398" s="20" t="str">
        <f>VLOOKUP(G398,'Seg 3 descriptions'!A:B,2)</f>
        <v>Facilities Maintenance</v>
      </c>
    </row>
    <row r="399" spans="1:19" x14ac:dyDescent="0.25">
      <c r="A399" s="144" t="s">
        <v>17</v>
      </c>
      <c r="B399" s="144" t="s">
        <v>18</v>
      </c>
      <c r="C399" s="144" t="s">
        <v>287</v>
      </c>
      <c r="D399" s="144" t="s">
        <v>1691</v>
      </c>
      <c r="E399" s="144" t="s">
        <v>20</v>
      </c>
      <c r="F399" s="144" t="s">
        <v>21</v>
      </c>
      <c r="G399" s="144" t="s">
        <v>22</v>
      </c>
      <c r="H399" s="144" t="s">
        <v>86</v>
      </c>
      <c r="I399" s="144" t="s">
        <v>24</v>
      </c>
      <c r="J399" s="145">
        <v>1500</v>
      </c>
      <c r="K399" s="144" t="s">
        <v>777</v>
      </c>
      <c r="L399" s="144" t="s">
        <v>88</v>
      </c>
      <c r="M399" s="144" t="s">
        <v>778</v>
      </c>
      <c r="N399" s="144" t="s">
        <v>779</v>
      </c>
      <c r="O399" s="146">
        <v>44252</v>
      </c>
      <c r="P399" s="146">
        <v>44253</v>
      </c>
      <c r="Q399" s="144" t="s">
        <v>29</v>
      </c>
      <c r="R399" s="20" t="str">
        <f>VLOOKUP(F399,'Seg 2 descriptions'!A:B,2)</f>
        <v>Facilities-West</v>
      </c>
      <c r="S399" s="20" t="str">
        <f>VLOOKUP(G399,'Seg 3 descriptions'!A:B,2)</f>
        <v>Facilities Maintenance</v>
      </c>
    </row>
    <row r="400" spans="1:19" x14ac:dyDescent="0.25">
      <c r="A400" s="144" t="s">
        <v>17</v>
      </c>
      <c r="B400" s="144" t="s">
        <v>18</v>
      </c>
      <c r="C400" s="144" t="s">
        <v>274</v>
      </c>
      <c r="D400" s="144" t="s">
        <v>1691</v>
      </c>
      <c r="E400" s="144" t="s">
        <v>20</v>
      </c>
      <c r="F400" s="144" t="s">
        <v>21</v>
      </c>
      <c r="G400" s="144" t="s">
        <v>22</v>
      </c>
      <c r="H400" s="144" t="s">
        <v>86</v>
      </c>
      <c r="I400" s="144" t="s">
        <v>24</v>
      </c>
      <c r="J400" s="145">
        <v>8565.7199999999993</v>
      </c>
      <c r="K400" s="144" t="s">
        <v>780</v>
      </c>
      <c r="L400" s="144" t="s">
        <v>88</v>
      </c>
      <c r="M400" s="144" t="s">
        <v>781</v>
      </c>
      <c r="N400" s="144" t="s">
        <v>782</v>
      </c>
      <c r="O400" s="146">
        <v>44410</v>
      </c>
      <c r="P400" s="146">
        <v>44411</v>
      </c>
      <c r="Q400" s="144" t="s">
        <v>29</v>
      </c>
      <c r="R400" s="20" t="str">
        <f>VLOOKUP(F400,'Seg 2 descriptions'!A:B,2)</f>
        <v>Facilities-West</v>
      </c>
      <c r="S400" s="20" t="str">
        <f>VLOOKUP(G400,'Seg 3 descriptions'!A:B,2)</f>
        <v>Facilities Maintenance</v>
      </c>
    </row>
    <row r="401" spans="1:19" x14ac:dyDescent="0.25">
      <c r="A401" s="144" t="s">
        <v>17</v>
      </c>
      <c r="B401" s="144" t="s">
        <v>18</v>
      </c>
      <c r="C401" s="144" t="s">
        <v>197</v>
      </c>
      <c r="D401" s="144" t="s">
        <v>1691</v>
      </c>
      <c r="E401" s="144" t="s">
        <v>20</v>
      </c>
      <c r="F401" s="144" t="s">
        <v>21</v>
      </c>
      <c r="G401" s="144" t="s">
        <v>22</v>
      </c>
      <c r="H401" s="144" t="s">
        <v>86</v>
      </c>
      <c r="I401" s="144" t="s">
        <v>24</v>
      </c>
      <c r="J401" s="145">
        <v>8558.2000000000007</v>
      </c>
      <c r="K401" s="144" t="s">
        <v>783</v>
      </c>
      <c r="L401" s="144" t="s">
        <v>98</v>
      </c>
      <c r="M401" s="144" t="s">
        <v>784</v>
      </c>
      <c r="N401" s="144" t="s">
        <v>785</v>
      </c>
      <c r="O401" s="146">
        <v>44440</v>
      </c>
      <c r="P401" s="146">
        <v>44441</v>
      </c>
      <c r="Q401" s="144" t="s">
        <v>29</v>
      </c>
      <c r="R401" s="20" t="str">
        <f>VLOOKUP(F401,'Seg 2 descriptions'!A:B,2)</f>
        <v>Facilities-West</v>
      </c>
      <c r="S401" s="20" t="str">
        <f>VLOOKUP(G401,'Seg 3 descriptions'!A:B,2)</f>
        <v>Facilities Maintenance</v>
      </c>
    </row>
    <row r="402" spans="1:19" x14ac:dyDescent="0.25">
      <c r="A402" s="1" t="s">
        <v>17</v>
      </c>
      <c r="B402" s="1" t="s">
        <v>18</v>
      </c>
      <c r="C402" s="1" t="s">
        <v>470</v>
      </c>
      <c r="D402" s="1" t="s">
        <v>1695</v>
      </c>
      <c r="E402" s="1" t="s">
        <v>20</v>
      </c>
      <c r="F402" s="1" t="s">
        <v>31</v>
      </c>
      <c r="G402" s="1" t="s">
        <v>35</v>
      </c>
      <c r="H402" s="1" t="s">
        <v>86</v>
      </c>
      <c r="I402" s="1" t="s">
        <v>24</v>
      </c>
      <c r="J402" s="3">
        <v>114.8</v>
      </c>
      <c r="K402" s="1" t="s">
        <v>284</v>
      </c>
      <c r="L402" s="1" t="s">
        <v>83</v>
      </c>
      <c r="M402" s="1" t="s">
        <v>789</v>
      </c>
      <c r="N402" s="1" t="s">
        <v>790</v>
      </c>
      <c r="O402" s="2">
        <v>44319</v>
      </c>
      <c r="P402" s="2">
        <v>44320</v>
      </c>
      <c r="Q402" s="1" t="s">
        <v>29</v>
      </c>
      <c r="R402" t="str">
        <f>VLOOKUP(F402,'Seg 2 descriptions'!A:B,2)</f>
        <v>Gas Operations-West</v>
      </c>
      <c r="S402" t="str">
        <f>VLOOKUP(G402,'Seg 3 descriptions'!A:B,2)</f>
        <v>Other Outside Services</v>
      </c>
    </row>
    <row r="403" spans="1:19" x14ac:dyDescent="0.25">
      <c r="A403" s="144" t="s">
        <v>456</v>
      </c>
      <c r="B403" s="144" t="s">
        <v>20</v>
      </c>
      <c r="C403" s="144" t="s">
        <v>802</v>
      </c>
      <c r="D403" s="144" t="s">
        <v>1691</v>
      </c>
      <c r="E403" s="144" t="s">
        <v>20</v>
      </c>
      <c r="F403" s="144" t="s">
        <v>21</v>
      </c>
      <c r="G403" s="144" t="s">
        <v>22</v>
      </c>
      <c r="H403" s="144" t="s">
        <v>86</v>
      </c>
      <c r="I403" s="144" t="s">
        <v>24</v>
      </c>
      <c r="J403" s="145">
        <v>-4940</v>
      </c>
      <c r="K403" s="144" t="s">
        <v>803</v>
      </c>
      <c r="L403" s="144" t="s">
        <v>24</v>
      </c>
      <c r="M403" s="144" t="s">
        <v>804</v>
      </c>
      <c r="N403" s="144" t="s">
        <v>805</v>
      </c>
      <c r="O403" s="146">
        <v>44500</v>
      </c>
      <c r="P403" s="146">
        <v>44475</v>
      </c>
      <c r="Q403" s="144" t="s">
        <v>29</v>
      </c>
      <c r="R403" s="20" t="str">
        <f>VLOOKUP(F403,'Seg 2 descriptions'!A:B,2)</f>
        <v>Facilities-West</v>
      </c>
      <c r="S403" s="20" t="str">
        <f>VLOOKUP(G403,'Seg 3 descriptions'!A:B,2)</f>
        <v>Facilities Maintenance</v>
      </c>
    </row>
    <row r="404" spans="1:19" x14ac:dyDescent="0.25">
      <c r="A404" s="144" t="s">
        <v>17</v>
      </c>
      <c r="B404" s="144" t="s">
        <v>18</v>
      </c>
      <c r="C404" s="144" t="s">
        <v>288</v>
      </c>
      <c r="D404" s="144" t="s">
        <v>1691</v>
      </c>
      <c r="E404" s="144" t="s">
        <v>20</v>
      </c>
      <c r="F404" s="144" t="s">
        <v>21</v>
      </c>
      <c r="G404" s="144" t="s">
        <v>22</v>
      </c>
      <c r="H404" s="144" t="s">
        <v>86</v>
      </c>
      <c r="I404" s="144" t="s">
        <v>24</v>
      </c>
      <c r="J404" s="145">
        <v>3960</v>
      </c>
      <c r="K404" s="144" t="s">
        <v>809</v>
      </c>
      <c r="L404" s="144" t="s">
        <v>88</v>
      </c>
      <c r="M404" s="144" t="s">
        <v>810</v>
      </c>
      <c r="N404" s="144" t="s">
        <v>811</v>
      </c>
      <c r="O404" s="146">
        <v>44201</v>
      </c>
      <c r="P404" s="146">
        <v>44202</v>
      </c>
      <c r="Q404" s="144" t="s">
        <v>29</v>
      </c>
      <c r="R404" s="20" t="str">
        <f>VLOOKUP(F404,'Seg 2 descriptions'!A:B,2)</f>
        <v>Facilities-West</v>
      </c>
      <c r="S404" s="20" t="str">
        <f>VLOOKUP(G404,'Seg 3 descriptions'!A:B,2)</f>
        <v>Facilities Maintenance</v>
      </c>
    </row>
    <row r="405" spans="1:19" x14ac:dyDescent="0.25">
      <c r="A405" s="144" t="s">
        <v>17</v>
      </c>
      <c r="B405" s="144" t="s">
        <v>18</v>
      </c>
      <c r="C405" s="144" t="s">
        <v>183</v>
      </c>
      <c r="D405" s="144" t="s">
        <v>1691</v>
      </c>
      <c r="E405" s="144" t="s">
        <v>20</v>
      </c>
      <c r="F405" s="144" t="s">
        <v>21</v>
      </c>
      <c r="G405" s="144" t="s">
        <v>22</v>
      </c>
      <c r="H405" s="144" t="s">
        <v>86</v>
      </c>
      <c r="I405" s="144" t="s">
        <v>24</v>
      </c>
      <c r="J405" s="145">
        <v>864</v>
      </c>
      <c r="K405" s="144" t="s">
        <v>815</v>
      </c>
      <c r="L405" s="144" t="s">
        <v>816</v>
      </c>
      <c r="M405" s="144" t="s">
        <v>817</v>
      </c>
      <c r="N405" s="144" t="s">
        <v>818</v>
      </c>
      <c r="O405" s="146">
        <v>44264</v>
      </c>
      <c r="P405" s="146">
        <v>44265</v>
      </c>
      <c r="Q405" s="144" t="s">
        <v>29</v>
      </c>
      <c r="R405" s="20" t="str">
        <f>VLOOKUP(F405,'Seg 2 descriptions'!A:B,2)</f>
        <v>Facilities-West</v>
      </c>
      <c r="S405" s="20" t="str">
        <f>VLOOKUP(G405,'Seg 3 descriptions'!A:B,2)</f>
        <v>Facilities Maintenance</v>
      </c>
    </row>
    <row r="406" spans="1:19" x14ac:dyDescent="0.25">
      <c r="A406" s="144" t="s">
        <v>17</v>
      </c>
      <c r="B406" s="144" t="s">
        <v>18</v>
      </c>
      <c r="C406" s="144" t="s">
        <v>51</v>
      </c>
      <c r="D406" s="144" t="s">
        <v>1691</v>
      </c>
      <c r="E406" s="144" t="s">
        <v>20</v>
      </c>
      <c r="F406" s="144" t="s">
        <v>21</v>
      </c>
      <c r="G406" s="144" t="s">
        <v>22</v>
      </c>
      <c r="H406" s="144" t="s">
        <v>86</v>
      </c>
      <c r="I406" s="144" t="s">
        <v>24</v>
      </c>
      <c r="J406" s="145">
        <v>1335</v>
      </c>
      <c r="K406" s="144" t="s">
        <v>819</v>
      </c>
      <c r="L406" s="144" t="s">
        <v>98</v>
      </c>
      <c r="M406" s="144" t="s">
        <v>820</v>
      </c>
      <c r="N406" s="144" t="s">
        <v>821</v>
      </c>
      <c r="O406" s="146">
        <v>44280</v>
      </c>
      <c r="P406" s="146">
        <v>44281</v>
      </c>
      <c r="Q406" s="144" t="s">
        <v>29</v>
      </c>
      <c r="R406" s="20" t="str">
        <f>VLOOKUP(F406,'Seg 2 descriptions'!A:B,2)</f>
        <v>Facilities-West</v>
      </c>
      <c r="S406" s="20" t="str">
        <f>VLOOKUP(G406,'Seg 3 descriptions'!A:B,2)</f>
        <v>Facilities Maintenance</v>
      </c>
    </row>
    <row r="407" spans="1:19" x14ac:dyDescent="0.25">
      <c r="A407" s="144" t="s">
        <v>456</v>
      </c>
      <c r="B407" s="144" t="s">
        <v>20</v>
      </c>
      <c r="C407" s="144" t="s">
        <v>825</v>
      </c>
      <c r="D407" s="144" t="s">
        <v>1691</v>
      </c>
      <c r="E407" s="144" t="s">
        <v>20</v>
      </c>
      <c r="F407" s="144" t="s">
        <v>21</v>
      </c>
      <c r="G407" s="144" t="s">
        <v>22</v>
      </c>
      <c r="H407" s="144" t="s">
        <v>86</v>
      </c>
      <c r="I407" s="144" t="s">
        <v>24</v>
      </c>
      <c r="J407" s="145">
        <v>1285</v>
      </c>
      <c r="K407" s="144" t="s">
        <v>826</v>
      </c>
      <c r="L407" s="144" t="s">
        <v>24</v>
      </c>
      <c r="M407" s="144" t="s">
        <v>827</v>
      </c>
      <c r="N407" s="144" t="s">
        <v>825</v>
      </c>
      <c r="O407" s="146">
        <v>44561</v>
      </c>
      <c r="P407" s="146">
        <v>44575</v>
      </c>
      <c r="Q407" s="144" t="s">
        <v>29</v>
      </c>
      <c r="R407" s="20" t="str">
        <f>VLOOKUP(F407,'Seg 2 descriptions'!A:B,2)</f>
        <v>Facilities-West</v>
      </c>
      <c r="S407" s="20" t="str">
        <f>VLOOKUP(G407,'Seg 3 descriptions'!A:B,2)</f>
        <v>Facilities Maintenance</v>
      </c>
    </row>
    <row r="408" spans="1:19" x14ac:dyDescent="0.25">
      <c r="A408" s="1" t="s">
        <v>828</v>
      </c>
      <c r="B408" s="1" t="s">
        <v>18</v>
      </c>
      <c r="C408" s="1" t="s">
        <v>829</v>
      </c>
      <c r="D408" s="1" t="s">
        <v>1702</v>
      </c>
      <c r="E408" s="1" t="s">
        <v>20</v>
      </c>
      <c r="F408" s="1" t="s">
        <v>830</v>
      </c>
      <c r="G408" s="1" t="s">
        <v>590</v>
      </c>
      <c r="H408" s="1" t="s">
        <v>86</v>
      </c>
      <c r="I408" s="1" t="s">
        <v>24</v>
      </c>
      <c r="J408" s="3">
        <v>49.72</v>
      </c>
      <c r="K408" s="1" t="s">
        <v>831</v>
      </c>
      <c r="L408" s="1" t="s">
        <v>24</v>
      </c>
      <c r="M408" s="1" t="s">
        <v>24</v>
      </c>
      <c r="N408" s="1" t="s">
        <v>829</v>
      </c>
      <c r="O408" s="2">
        <v>44252</v>
      </c>
      <c r="P408" s="2">
        <v>44256</v>
      </c>
      <c r="Q408" s="1" t="s">
        <v>29</v>
      </c>
      <c r="R408" t="str">
        <f>VLOOKUP(F408,'Seg 2 descriptions'!A:B,2)</f>
        <v>Measurement-SF</v>
      </c>
      <c r="S408" t="str">
        <f>VLOOKUP(G408,'Seg 3 descriptions'!A:B,2)</f>
        <v>Overtime/Comp Time/On Call</v>
      </c>
    </row>
    <row r="409" spans="1:19" x14ac:dyDescent="0.25">
      <c r="A409" s="1" t="s">
        <v>828</v>
      </c>
      <c r="B409" s="1" t="s">
        <v>18</v>
      </c>
      <c r="C409" s="1" t="s">
        <v>829</v>
      </c>
      <c r="D409" s="1" t="s">
        <v>1705</v>
      </c>
      <c r="E409" s="1" t="s">
        <v>20</v>
      </c>
      <c r="F409" s="1" t="s">
        <v>471</v>
      </c>
      <c r="G409" s="1" t="s">
        <v>590</v>
      </c>
      <c r="H409" s="1" t="s">
        <v>86</v>
      </c>
      <c r="I409" s="1" t="s">
        <v>24</v>
      </c>
      <c r="J409" s="3">
        <v>173.1</v>
      </c>
      <c r="K409" s="1" t="s">
        <v>831</v>
      </c>
      <c r="L409" s="1" t="s">
        <v>24</v>
      </c>
      <c r="M409" s="1" t="s">
        <v>24</v>
      </c>
      <c r="N409" s="1" t="s">
        <v>829</v>
      </c>
      <c r="O409" s="2">
        <v>44252</v>
      </c>
      <c r="P409" s="2">
        <v>44256</v>
      </c>
      <c r="Q409" s="1" t="s">
        <v>29</v>
      </c>
      <c r="R409" t="str">
        <f>VLOOKUP(F409,'Seg 2 descriptions'!A:B,2)</f>
        <v>Propane Operations-Hernando</v>
      </c>
      <c r="S409" t="str">
        <f>VLOOKUP(G409,'Seg 3 descriptions'!A:B,2)</f>
        <v>Overtime/Comp Time/On Call</v>
      </c>
    </row>
    <row r="410" spans="1:19" x14ac:dyDescent="0.25">
      <c r="A410" s="1" t="s">
        <v>828</v>
      </c>
      <c r="B410" s="1" t="s">
        <v>18</v>
      </c>
      <c r="C410" s="1" t="s">
        <v>829</v>
      </c>
      <c r="D410" s="1" t="s">
        <v>1706</v>
      </c>
      <c r="E410" s="1" t="s">
        <v>20</v>
      </c>
      <c r="F410" s="1" t="s">
        <v>31</v>
      </c>
      <c r="G410" s="1" t="s">
        <v>590</v>
      </c>
      <c r="H410" s="1" t="s">
        <v>86</v>
      </c>
      <c r="I410" s="1" t="s">
        <v>24</v>
      </c>
      <c r="J410" s="3">
        <v>113.25</v>
      </c>
      <c r="K410" s="1" t="s">
        <v>831</v>
      </c>
      <c r="L410" s="1" t="s">
        <v>24</v>
      </c>
      <c r="M410" s="1" t="s">
        <v>24</v>
      </c>
      <c r="N410" s="1" t="s">
        <v>829</v>
      </c>
      <c r="O410" s="2">
        <v>44252</v>
      </c>
      <c r="P410" s="2">
        <v>44256</v>
      </c>
      <c r="Q410" s="1" t="s">
        <v>29</v>
      </c>
      <c r="R410" t="str">
        <f>VLOOKUP(F410,'Seg 2 descriptions'!A:B,2)</f>
        <v>Gas Operations-West</v>
      </c>
      <c r="S410" t="str">
        <f>VLOOKUP(G410,'Seg 3 descriptions'!A:B,2)</f>
        <v>Overtime/Comp Time/On Call</v>
      </c>
    </row>
    <row r="411" spans="1:19" x14ac:dyDescent="0.25">
      <c r="A411" s="144" t="s">
        <v>17</v>
      </c>
      <c r="B411" s="144" t="s">
        <v>18</v>
      </c>
      <c r="C411" s="144" t="s">
        <v>633</v>
      </c>
      <c r="D411" s="144" t="s">
        <v>1691</v>
      </c>
      <c r="E411" s="144" t="s">
        <v>20</v>
      </c>
      <c r="F411" s="144" t="s">
        <v>21</v>
      </c>
      <c r="G411" s="144" t="s">
        <v>22</v>
      </c>
      <c r="H411" s="144" t="s">
        <v>86</v>
      </c>
      <c r="I411" s="144" t="s">
        <v>24</v>
      </c>
      <c r="J411" s="145">
        <v>1285</v>
      </c>
      <c r="K411" s="144" t="s">
        <v>836</v>
      </c>
      <c r="L411" s="144" t="s">
        <v>543</v>
      </c>
      <c r="M411" s="144" t="s">
        <v>837</v>
      </c>
      <c r="N411" s="144" t="s">
        <v>838</v>
      </c>
      <c r="O411" s="146">
        <v>44502</v>
      </c>
      <c r="P411" s="146">
        <v>44502</v>
      </c>
      <c r="Q411" s="144" t="s">
        <v>29</v>
      </c>
      <c r="R411" s="20" t="str">
        <f>VLOOKUP(F411,'Seg 2 descriptions'!A:B,2)</f>
        <v>Facilities-West</v>
      </c>
      <c r="S411" s="20" t="str">
        <f>VLOOKUP(G411,'Seg 3 descriptions'!A:B,2)</f>
        <v>Facilities Maintenance</v>
      </c>
    </row>
    <row r="412" spans="1:19" x14ac:dyDescent="0.25">
      <c r="A412" s="144" t="s">
        <v>17</v>
      </c>
      <c r="B412" s="144" t="s">
        <v>18</v>
      </c>
      <c r="C412" s="144" t="s">
        <v>215</v>
      </c>
      <c r="D412" s="144" t="s">
        <v>1691</v>
      </c>
      <c r="E412" s="144" t="s">
        <v>20</v>
      </c>
      <c r="F412" s="144" t="s">
        <v>21</v>
      </c>
      <c r="G412" s="144" t="s">
        <v>22</v>
      </c>
      <c r="H412" s="144" t="s">
        <v>86</v>
      </c>
      <c r="I412" s="144" t="s">
        <v>24</v>
      </c>
      <c r="J412" s="145">
        <v>8910</v>
      </c>
      <c r="K412" s="144" t="s">
        <v>841</v>
      </c>
      <c r="L412" s="144" t="s">
        <v>88</v>
      </c>
      <c r="M412" s="144" t="s">
        <v>842</v>
      </c>
      <c r="N412" s="144" t="s">
        <v>843</v>
      </c>
      <c r="O412" s="146">
        <v>44532</v>
      </c>
      <c r="P412" s="146">
        <v>44533</v>
      </c>
      <c r="Q412" s="144" t="s">
        <v>29</v>
      </c>
      <c r="R412" s="20" t="str">
        <f>VLOOKUP(F412,'Seg 2 descriptions'!A:B,2)</f>
        <v>Facilities-West</v>
      </c>
      <c r="S412" s="20" t="str">
        <f>VLOOKUP(G412,'Seg 3 descriptions'!A:B,2)</f>
        <v>Facilities Maintenance</v>
      </c>
    </row>
    <row r="413" spans="1:19" x14ac:dyDescent="0.25">
      <c r="A413" s="144" t="s">
        <v>17</v>
      </c>
      <c r="B413" s="144" t="s">
        <v>18</v>
      </c>
      <c r="C413" s="144" t="s">
        <v>274</v>
      </c>
      <c r="D413" s="144" t="s">
        <v>1691</v>
      </c>
      <c r="E413" s="144" t="s">
        <v>20</v>
      </c>
      <c r="F413" s="144" t="s">
        <v>21</v>
      </c>
      <c r="G413" s="144" t="s">
        <v>22</v>
      </c>
      <c r="H413" s="144" t="s">
        <v>86</v>
      </c>
      <c r="I413" s="144" t="s">
        <v>24</v>
      </c>
      <c r="J413" s="145">
        <v>4634.3</v>
      </c>
      <c r="K413" s="144" t="s">
        <v>855</v>
      </c>
      <c r="L413" s="144" t="s">
        <v>98</v>
      </c>
      <c r="M413" s="144" t="s">
        <v>856</v>
      </c>
      <c r="N413" s="144" t="s">
        <v>857</v>
      </c>
      <c r="O413" s="146">
        <v>44410</v>
      </c>
      <c r="P413" s="146">
        <v>44411</v>
      </c>
      <c r="Q413" s="144" t="s">
        <v>29</v>
      </c>
      <c r="R413" s="20" t="str">
        <f>VLOOKUP(F413,'Seg 2 descriptions'!A:B,2)</f>
        <v>Facilities-West</v>
      </c>
      <c r="S413" s="20" t="str">
        <f>VLOOKUP(G413,'Seg 3 descriptions'!A:B,2)</f>
        <v>Facilities Maintenance</v>
      </c>
    </row>
    <row r="414" spans="1:19" x14ac:dyDescent="0.25">
      <c r="A414" s="144" t="s">
        <v>17</v>
      </c>
      <c r="B414" s="144" t="s">
        <v>18</v>
      </c>
      <c r="C414" s="144" t="s">
        <v>376</v>
      </c>
      <c r="D414" s="144" t="s">
        <v>1691</v>
      </c>
      <c r="E414" s="144" t="s">
        <v>20</v>
      </c>
      <c r="F414" s="144" t="s">
        <v>21</v>
      </c>
      <c r="G414" s="144" t="s">
        <v>22</v>
      </c>
      <c r="H414" s="144" t="s">
        <v>86</v>
      </c>
      <c r="I414" s="144" t="s">
        <v>24</v>
      </c>
      <c r="J414" s="145">
        <v>133.13999999999999</v>
      </c>
      <c r="K414" s="144" t="s">
        <v>407</v>
      </c>
      <c r="L414" s="144" t="s">
        <v>110</v>
      </c>
      <c r="M414" s="144" t="s">
        <v>874</v>
      </c>
      <c r="N414" s="144" t="s">
        <v>875</v>
      </c>
      <c r="O414" s="146">
        <v>44421</v>
      </c>
      <c r="P414" s="146">
        <v>44424</v>
      </c>
      <c r="Q414" s="144" t="s">
        <v>29</v>
      </c>
      <c r="R414" s="20" t="str">
        <f>VLOOKUP(F414,'Seg 2 descriptions'!A:B,2)</f>
        <v>Facilities-West</v>
      </c>
      <c r="S414" s="20" t="str">
        <f>VLOOKUP(G414,'Seg 3 descriptions'!A:B,2)</f>
        <v>Facilities Maintenance</v>
      </c>
    </row>
    <row r="415" spans="1:19" x14ac:dyDescent="0.25">
      <c r="A415" s="144" t="s">
        <v>17</v>
      </c>
      <c r="B415" s="144" t="s">
        <v>18</v>
      </c>
      <c r="C415" s="144" t="s">
        <v>161</v>
      </c>
      <c r="D415" s="144" t="s">
        <v>1691</v>
      </c>
      <c r="E415" s="144" t="s">
        <v>20</v>
      </c>
      <c r="F415" s="144" t="s">
        <v>21</v>
      </c>
      <c r="G415" s="144" t="s">
        <v>22</v>
      </c>
      <c r="H415" s="144" t="s">
        <v>86</v>
      </c>
      <c r="I415" s="144" t="s">
        <v>24</v>
      </c>
      <c r="J415" s="145">
        <v>1626.28</v>
      </c>
      <c r="K415" s="144" t="s">
        <v>162</v>
      </c>
      <c r="L415" s="144" t="s">
        <v>83</v>
      </c>
      <c r="M415" s="144" t="s">
        <v>885</v>
      </c>
      <c r="N415" s="144" t="s">
        <v>886</v>
      </c>
      <c r="O415" s="146">
        <v>44539</v>
      </c>
      <c r="P415" s="146">
        <v>44540</v>
      </c>
      <c r="Q415" s="144" t="s">
        <v>29</v>
      </c>
      <c r="R415" s="20" t="str">
        <f>VLOOKUP(F415,'Seg 2 descriptions'!A:B,2)</f>
        <v>Facilities-West</v>
      </c>
      <c r="S415" s="20" t="str">
        <f>VLOOKUP(G415,'Seg 3 descriptions'!A:B,2)</f>
        <v>Facilities Maintenance</v>
      </c>
    </row>
    <row r="416" spans="1:19" x14ac:dyDescent="0.25">
      <c r="A416" s="1" t="s">
        <v>828</v>
      </c>
      <c r="B416" s="1" t="s">
        <v>18</v>
      </c>
      <c r="C416" s="1" t="s">
        <v>887</v>
      </c>
      <c r="D416" s="1" t="s">
        <v>1707</v>
      </c>
      <c r="E416" s="1" t="s">
        <v>20</v>
      </c>
      <c r="F416" s="1" t="s">
        <v>471</v>
      </c>
      <c r="G416" s="1" t="s">
        <v>460</v>
      </c>
      <c r="H416" s="1" t="s">
        <v>86</v>
      </c>
      <c r="I416" s="1" t="s">
        <v>24</v>
      </c>
      <c r="J416" s="3">
        <v>1815.52</v>
      </c>
      <c r="K416" s="1" t="s">
        <v>888</v>
      </c>
      <c r="L416" s="1" t="s">
        <v>24</v>
      </c>
      <c r="M416" s="1" t="s">
        <v>24</v>
      </c>
      <c r="N416" s="1" t="s">
        <v>887</v>
      </c>
      <c r="O416" s="2">
        <v>44364</v>
      </c>
      <c r="P416" s="2">
        <v>44378</v>
      </c>
      <c r="Q416" s="1" t="s">
        <v>29</v>
      </c>
      <c r="R416" t="str">
        <f>VLOOKUP(F416,'Seg 2 descriptions'!A:B,2)</f>
        <v>Propane Operations-Hernando</v>
      </c>
      <c r="S416" t="str">
        <f>VLOOKUP(G416,'Seg 3 descriptions'!A:B,2)</f>
        <v>Salaries</v>
      </c>
    </row>
    <row r="417" spans="1:19" x14ac:dyDescent="0.25">
      <c r="A417" s="1" t="s">
        <v>828</v>
      </c>
      <c r="B417" s="1" t="s">
        <v>18</v>
      </c>
      <c r="C417" s="1" t="s">
        <v>887</v>
      </c>
      <c r="D417" s="1" t="s">
        <v>1708</v>
      </c>
      <c r="E417" s="1" t="s">
        <v>20</v>
      </c>
      <c r="F417" s="1" t="s">
        <v>31</v>
      </c>
      <c r="G417" s="1" t="s">
        <v>460</v>
      </c>
      <c r="H417" s="1" t="s">
        <v>86</v>
      </c>
      <c r="I417" s="1" t="s">
        <v>24</v>
      </c>
      <c r="J417" s="3">
        <v>3140.56</v>
      </c>
      <c r="K417" s="1" t="s">
        <v>888</v>
      </c>
      <c r="L417" s="1" t="s">
        <v>24</v>
      </c>
      <c r="M417" s="1" t="s">
        <v>24</v>
      </c>
      <c r="N417" s="1" t="s">
        <v>887</v>
      </c>
      <c r="O417" s="2">
        <v>44364</v>
      </c>
      <c r="P417" s="2">
        <v>44378</v>
      </c>
      <c r="Q417" s="1" t="s">
        <v>29</v>
      </c>
      <c r="R417" t="str">
        <f>VLOOKUP(F417,'Seg 2 descriptions'!A:B,2)</f>
        <v>Gas Operations-West</v>
      </c>
      <c r="S417" t="str">
        <f>VLOOKUP(G417,'Seg 3 descriptions'!A:B,2)</f>
        <v>Salaries</v>
      </c>
    </row>
    <row r="418" spans="1:19" x14ac:dyDescent="0.25">
      <c r="A418" s="1" t="s">
        <v>828</v>
      </c>
      <c r="B418" s="1" t="s">
        <v>18</v>
      </c>
      <c r="C418" s="1" t="s">
        <v>887</v>
      </c>
      <c r="D418" s="1" t="s">
        <v>1710</v>
      </c>
      <c r="E418" s="1" t="s">
        <v>20</v>
      </c>
      <c r="F418" s="1" t="s">
        <v>830</v>
      </c>
      <c r="G418" s="1" t="s">
        <v>460</v>
      </c>
      <c r="H418" s="1" t="s">
        <v>86</v>
      </c>
      <c r="I418" s="1" t="s">
        <v>24</v>
      </c>
      <c r="J418" s="3">
        <v>73.599999999999994</v>
      </c>
      <c r="K418" s="1" t="s">
        <v>888</v>
      </c>
      <c r="L418" s="1" t="s">
        <v>24</v>
      </c>
      <c r="M418" s="1" t="s">
        <v>24</v>
      </c>
      <c r="N418" s="1" t="s">
        <v>887</v>
      </c>
      <c r="O418" s="2">
        <v>44364</v>
      </c>
      <c r="P418" s="2">
        <v>44378</v>
      </c>
      <c r="Q418" s="1" t="s">
        <v>29</v>
      </c>
      <c r="R418" t="str">
        <f>VLOOKUP(F418,'Seg 2 descriptions'!A:B,2)</f>
        <v>Measurement-SF</v>
      </c>
      <c r="S418" t="str">
        <f>VLOOKUP(G418,'Seg 3 descriptions'!A:B,2)</f>
        <v>Salaries</v>
      </c>
    </row>
    <row r="419" spans="1:19" x14ac:dyDescent="0.25">
      <c r="A419" s="144" t="s">
        <v>456</v>
      </c>
      <c r="B419" s="144" t="s">
        <v>20</v>
      </c>
      <c r="C419" s="144" t="s">
        <v>805</v>
      </c>
      <c r="D419" s="144" t="s">
        <v>1691</v>
      </c>
      <c r="E419" s="144" t="s">
        <v>20</v>
      </c>
      <c r="F419" s="144" t="s">
        <v>21</v>
      </c>
      <c r="G419" s="144" t="s">
        <v>22</v>
      </c>
      <c r="H419" s="144" t="s">
        <v>86</v>
      </c>
      <c r="I419" s="144" t="s">
        <v>24</v>
      </c>
      <c r="J419" s="145">
        <v>4940</v>
      </c>
      <c r="K419" s="144" t="s">
        <v>803</v>
      </c>
      <c r="L419" s="144" t="s">
        <v>24</v>
      </c>
      <c r="M419" s="144" t="s">
        <v>804</v>
      </c>
      <c r="N419" s="144" t="s">
        <v>805</v>
      </c>
      <c r="O419" s="146">
        <v>44469</v>
      </c>
      <c r="P419" s="146">
        <v>44475</v>
      </c>
      <c r="Q419" s="144" t="s">
        <v>29</v>
      </c>
      <c r="R419" s="20" t="str">
        <f>VLOOKUP(F419,'Seg 2 descriptions'!A:B,2)</f>
        <v>Facilities-West</v>
      </c>
      <c r="S419" s="20" t="str">
        <f>VLOOKUP(G419,'Seg 3 descriptions'!A:B,2)</f>
        <v>Facilities Maintenance</v>
      </c>
    </row>
    <row r="420" spans="1:19" x14ac:dyDescent="0.25">
      <c r="A420" s="1" t="s">
        <v>457</v>
      </c>
      <c r="B420" s="1" t="s">
        <v>49</v>
      </c>
      <c r="C420" s="1" t="s">
        <v>896</v>
      </c>
      <c r="D420" s="1" t="s">
        <v>1706</v>
      </c>
      <c r="E420" s="1" t="s">
        <v>20</v>
      </c>
      <c r="F420" s="1" t="s">
        <v>31</v>
      </c>
      <c r="G420" s="1" t="s">
        <v>590</v>
      </c>
      <c r="H420" s="1" t="s">
        <v>86</v>
      </c>
      <c r="I420" s="1" t="s">
        <v>24</v>
      </c>
      <c r="J420" s="3">
        <v>-524.54</v>
      </c>
      <c r="K420" s="1" t="s">
        <v>891</v>
      </c>
      <c r="L420" s="1" t="s">
        <v>24</v>
      </c>
      <c r="M420" s="1" t="s">
        <v>892</v>
      </c>
      <c r="N420" s="1" t="s">
        <v>897</v>
      </c>
      <c r="O420" s="2">
        <v>44255</v>
      </c>
      <c r="P420" s="2">
        <v>44258</v>
      </c>
      <c r="Q420" s="1" t="s">
        <v>29</v>
      </c>
      <c r="R420" t="str">
        <f>VLOOKUP(F420,'Seg 2 descriptions'!A:B,2)</f>
        <v>Gas Operations-West</v>
      </c>
      <c r="S420" t="str">
        <f>VLOOKUP(G420,'Seg 3 descriptions'!A:B,2)</f>
        <v>Overtime/Comp Time/On Call</v>
      </c>
    </row>
    <row r="421" spans="1:19" x14ac:dyDescent="0.25">
      <c r="A421" s="1" t="s">
        <v>457</v>
      </c>
      <c r="B421" s="1" t="s">
        <v>49</v>
      </c>
      <c r="C421" s="1" t="s">
        <v>458</v>
      </c>
      <c r="D421" s="1" t="s">
        <v>1706</v>
      </c>
      <c r="E421" s="1" t="s">
        <v>20</v>
      </c>
      <c r="F421" s="1" t="s">
        <v>31</v>
      </c>
      <c r="G421" s="1" t="s">
        <v>590</v>
      </c>
      <c r="H421" s="1" t="s">
        <v>86</v>
      </c>
      <c r="I421" s="1" t="s">
        <v>24</v>
      </c>
      <c r="J421" s="3">
        <v>-1406.96</v>
      </c>
      <c r="K421" s="1" t="s">
        <v>891</v>
      </c>
      <c r="L421" s="1" t="s">
        <v>24</v>
      </c>
      <c r="M421" s="1" t="s">
        <v>892</v>
      </c>
      <c r="N421" s="1" t="s">
        <v>461</v>
      </c>
      <c r="O421" s="2">
        <v>44500</v>
      </c>
      <c r="P421" s="2">
        <v>44503</v>
      </c>
      <c r="Q421" s="1" t="s">
        <v>29</v>
      </c>
      <c r="R421" t="str">
        <f>VLOOKUP(F421,'Seg 2 descriptions'!A:B,2)</f>
        <v>Gas Operations-West</v>
      </c>
      <c r="S421" t="str">
        <f>VLOOKUP(G421,'Seg 3 descriptions'!A:B,2)</f>
        <v>Overtime/Comp Time/On Call</v>
      </c>
    </row>
    <row r="422" spans="1:19" x14ac:dyDescent="0.25">
      <c r="A422" s="144" t="s">
        <v>456</v>
      </c>
      <c r="B422" s="144" t="s">
        <v>20</v>
      </c>
      <c r="C422" s="144" t="s">
        <v>825</v>
      </c>
      <c r="D422" s="144" t="s">
        <v>1691</v>
      </c>
      <c r="E422" s="144" t="s">
        <v>20</v>
      </c>
      <c r="F422" s="144" t="s">
        <v>21</v>
      </c>
      <c r="G422" s="144" t="s">
        <v>22</v>
      </c>
      <c r="H422" s="144" t="s">
        <v>86</v>
      </c>
      <c r="I422" s="144" t="s">
        <v>24</v>
      </c>
      <c r="J422" s="145">
        <v>13982.8</v>
      </c>
      <c r="K422" s="144" t="s">
        <v>912</v>
      </c>
      <c r="L422" s="144" t="s">
        <v>24</v>
      </c>
      <c r="M422" s="144" t="s">
        <v>913</v>
      </c>
      <c r="N422" s="144" t="s">
        <v>825</v>
      </c>
      <c r="O422" s="146">
        <v>44561</v>
      </c>
      <c r="P422" s="146">
        <v>44575</v>
      </c>
      <c r="Q422" s="144" t="s">
        <v>29</v>
      </c>
      <c r="R422" s="20" t="str">
        <f>VLOOKUP(F422,'Seg 2 descriptions'!A:B,2)</f>
        <v>Facilities-West</v>
      </c>
      <c r="S422" s="20" t="str">
        <f>VLOOKUP(G422,'Seg 3 descriptions'!A:B,2)</f>
        <v>Facilities Maintenance</v>
      </c>
    </row>
    <row r="423" spans="1:19" x14ac:dyDescent="0.25">
      <c r="A423" s="144" t="s">
        <v>456</v>
      </c>
      <c r="B423" s="144" t="s">
        <v>20</v>
      </c>
      <c r="C423" s="144" t="s">
        <v>825</v>
      </c>
      <c r="D423" s="144" t="s">
        <v>1691</v>
      </c>
      <c r="E423" s="144" t="s">
        <v>20</v>
      </c>
      <c r="F423" s="144" t="s">
        <v>21</v>
      </c>
      <c r="G423" s="144" t="s">
        <v>22</v>
      </c>
      <c r="H423" s="144" t="s">
        <v>86</v>
      </c>
      <c r="I423" s="144" t="s">
        <v>24</v>
      </c>
      <c r="J423" s="145">
        <v>1240</v>
      </c>
      <c r="K423" s="144" t="s">
        <v>912</v>
      </c>
      <c r="L423" s="144" t="s">
        <v>24</v>
      </c>
      <c r="M423" s="144" t="s">
        <v>914</v>
      </c>
      <c r="N423" s="144" t="s">
        <v>825</v>
      </c>
      <c r="O423" s="146">
        <v>44561</v>
      </c>
      <c r="P423" s="146">
        <v>44575</v>
      </c>
      <c r="Q423" s="144" t="s">
        <v>29</v>
      </c>
      <c r="R423" s="20" t="str">
        <f>VLOOKUP(F423,'Seg 2 descriptions'!A:B,2)</f>
        <v>Facilities-West</v>
      </c>
      <c r="S423" s="20" t="str">
        <f>VLOOKUP(G423,'Seg 3 descriptions'!A:B,2)</f>
        <v>Facilities Maintenance</v>
      </c>
    </row>
    <row r="424" spans="1:19" x14ac:dyDescent="0.25">
      <c r="A424" s="144" t="s">
        <v>17</v>
      </c>
      <c r="B424" s="144" t="s">
        <v>18</v>
      </c>
      <c r="C424" s="144" t="s">
        <v>197</v>
      </c>
      <c r="D424" s="144" t="s">
        <v>1691</v>
      </c>
      <c r="E424" s="144" t="s">
        <v>20</v>
      </c>
      <c r="F424" s="144" t="s">
        <v>21</v>
      </c>
      <c r="G424" s="144" t="s">
        <v>22</v>
      </c>
      <c r="H424" s="144" t="s">
        <v>86</v>
      </c>
      <c r="I424" s="144" t="s">
        <v>24</v>
      </c>
      <c r="J424" s="145">
        <v>2588</v>
      </c>
      <c r="K424" s="144" t="s">
        <v>926</v>
      </c>
      <c r="L424" s="144" t="s">
        <v>88</v>
      </c>
      <c r="M424" s="144" t="s">
        <v>927</v>
      </c>
      <c r="N424" s="144" t="s">
        <v>928</v>
      </c>
      <c r="O424" s="146">
        <v>44440</v>
      </c>
      <c r="P424" s="146">
        <v>44441</v>
      </c>
      <c r="Q424" s="144" t="s">
        <v>29</v>
      </c>
      <c r="R424" s="20" t="str">
        <f>VLOOKUP(F424,'Seg 2 descriptions'!A:B,2)</f>
        <v>Facilities-West</v>
      </c>
      <c r="S424" s="20" t="str">
        <f>VLOOKUP(G424,'Seg 3 descriptions'!A:B,2)</f>
        <v>Facilities Maintenance</v>
      </c>
    </row>
    <row r="425" spans="1:19" x14ac:dyDescent="0.25">
      <c r="A425" s="144" t="s">
        <v>17</v>
      </c>
      <c r="B425" s="144" t="s">
        <v>18</v>
      </c>
      <c r="C425" s="144" t="s">
        <v>144</v>
      </c>
      <c r="D425" s="144" t="s">
        <v>1691</v>
      </c>
      <c r="E425" s="144" t="s">
        <v>20</v>
      </c>
      <c r="F425" s="144" t="s">
        <v>21</v>
      </c>
      <c r="G425" s="144" t="s">
        <v>22</v>
      </c>
      <c r="H425" s="144" t="s">
        <v>86</v>
      </c>
      <c r="I425" s="144" t="s">
        <v>24</v>
      </c>
      <c r="J425" s="145">
        <v>2722</v>
      </c>
      <c r="K425" s="144" t="s">
        <v>930</v>
      </c>
      <c r="L425" s="144" t="s">
        <v>88</v>
      </c>
      <c r="M425" s="144" t="s">
        <v>931</v>
      </c>
      <c r="N425" s="144" t="s">
        <v>932</v>
      </c>
      <c r="O425" s="146">
        <v>44228</v>
      </c>
      <c r="P425" s="146">
        <v>44229</v>
      </c>
      <c r="Q425" s="144" t="s">
        <v>29</v>
      </c>
      <c r="R425" s="20" t="str">
        <f>VLOOKUP(F425,'Seg 2 descriptions'!A:B,2)</f>
        <v>Facilities-West</v>
      </c>
      <c r="S425" s="20" t="str">
        <f>VLOOKUP(G425,'Seg 3 descriptions'!A:B,2)</f>
        <v>Facilities Maintenance</v>
      </c>
    </row>
    <row r="426" spans="1:19" x14ac:dyDescent="0.25">
      <c r="A426" s="144" t="s">
        <v>17</v>
      </c>
      <c r="B426" s="144" t="s">
        <v>18</v>
      </c>
      <c r="C426" s="144" t="s">
        <v>51</v>
      </c>
      <c r="D426" s="144" t="s">
        <v>1691</v>
      </c>
      <c r="E426" s="144" t="s">
        <v>20</v>
      </c>
      <c r="F426" s="144" t="s">
        <v>21</v>
      </c>
      <c r="G426" s="144" t="s">
        <v>22</v>
      </c>
      <c r="H426" s="144" t="s">
        <v>86</v>
      </c>
      <c r="I426" s="144" t="s">
        <v>24</v>
      </c>
      <c r="J426" s="145">
        <v>1125</v>
      </c>
      <c r="K426" s="144" t="s">
        <v>933</v>
      </c>
      <c r="L426" s="144" t="s">
        <v>88</v>
      </c>
      <c r="M426" s="144" t="s">
        <v>934</v>
      </c>
      <c r="N426" s="144" t="s">
        <v>935</v>
      </c>
      <c r="O426" s="146">
        <v>44280</v>
      </c>
      <c r="P426" s="146">
        <v>44281</v>
      </c>
      <c r="Q426" s="144" t="s">
        <v>29</v>
      </c>
      <c r="R426" s="20" t="str">
        <f>VLOOKUP(F426,'Seg 2 descriptions'!A:B,2)</f>
        <v>Facilities-West</v>
      </c>
      <c r="S426" s="20" t="str">
        <f>VLOOKUP(G426,'Seg 3 descriptions'!A:B,2)</f>
        <v>Facilities Maintenance</v>
      </c>
    </row>
    <row r="427" spans="1:19" x14ac:dyDescent="0.25">
      <c r="A427" s="1" t="s">
        <v>457</v>
      </c>
      <c r="B427" s="1" t="s">
        <v>49</v>
      </c>
      <c r="C427" s="1" t="s">
        <v>592</v>
      </c>
      <c r="D427" s="1" t="s">
        <v>1706</v>
      </c>
      <c r="E427" s="1" t="s">
        <v>20</v>
      </c>
      <c r="F427" s="1" t="s">
        <v>31</v>
      </c>
      <c r="G427" s="1" t="s">
        <v>590</v>
      </c>
      <c r="H427" s="1" t="s">
        <v>86</v>
      </c>
      <c r="I427" s="1" t="s">
        <v>24</v>
      </c>
      <c r="J427" s="3">
        <v>1198.0899999999999</v>
      </c>
      <c r="K427" s="1" t="s">
        <v>891</v>
      </c>
      <c r="L427" s="1" t="s">
        <v>24</v>
      </c>
      <c r="M427" s="1" t="s">
        <v>892</v>
      </c>
      <c r="N427" s="1" t="s">
        <v>463</v>
      </c>
      <c r="O427" s="2">
        <v>44500</v>
      </c>
      <c r="P427" s="2">
        <v>44503</v>
      </c>
      <c r="Q427" s="1" t="s">
        <v>29</v>
      </c>
      <c r="R427" t="str">
        <f>VLOOKUP(F427,'Seg 2 descriptions'!A:B,2)</f>
        <v>Gas Operations-West</v>
      </c>
      <c r="S427" t="str">
        <f>VLOOKUP(G427,'Seg 3 descriptions'!A:B,2)</f>
        <v>Overtime/Comp Time/On Call</v>
      </c>
    </row>
    <row r="428" spans="1:19" x14ac:dyDescent="0.25">
      <c r="A428" s="144" t="s">
        <v>455</v>
      </c>
      <c r="B428" s="144" t="s">
        <v>20</v>
      </c>
      <c r="C428" s="144" t="s">
        <v>944</v>
      </c>
      <c r="D428" s="144" t="s">
        <v>1691</v>
      </c>
      <c r="E428" s="144" t="s">
        <v>20</v>
      </c>
      <c r="F428" s="144" t="s">
        <v>21</v>
      </c>
      <c r="G428" s="144" t="s">
        <v>22</v>
      </c>
      <c r="H428" s="144" t="s">
        <v>86</v>
      </c>
      <c r="I428" s="144" t="s">
        <v>24</v>
      </c>
      <c r="J428" s="145">
        <v>-140</v>
      </c>
      <c r="K428" s="144" t="s">
        <v>725</v>
      </c>
      <c r="L428" s="144" t="s">
        <v>24</v>
      </c>
      <c r="M428" s="144" t="s">
        <v>727</v>
      </c>
      <c r="N428" s="144" t="s">
        <v>944</v>
      </c>
      <c r="O428" s="146">
        <v>44439</v>
      </c>
      <c r="P428" s="146">
        <v>44435</v>
      </c>
      <c r="Q428" s="144" t="s">
        <v>29</v>
      </c>
      <c r="R428" s="20" t="str">
        <f>VLOOKUP(F428,'Seg 2 descriptions'!A:B,2)</f>
        <v>Facilities-West</v>
      </c>
      <c r="S428" s="20" t="str">
        <f>VLOOKUP(G428,'Seg 3 descriptions'!A:B,2)</f>
        <v>Facilities Maintenance</v>
      </c>
    </row>
    <row r="429" spans="1:19" x14ac:dyDescent="0.25">
      <c r="A429" s="144" t="s">
        <v>455</v>
      </c>
      <c r="B429" s="144" t="s">
        <v>20</v>
      </c>
      <c r="C429" s="144" t="s">
        <v>945</v>
      </c>
      <c r="D429" s="144" t="s">
        <v>1691</v>
      </c>
      <c r="E429" s="144" t="s">
        <v>20</v>
      </c>
      <c r="F429" s="144" t="s">
        <v>21</v>
      </c>
      <c r="G429" s="144" t="s">
        <v>22</v>
      </c>
      <c r="H429" s="144" t="s">
        <v>86</v>
      </c>
      <c r="I429" s="144" t="s">
        <v>24</v>
      </c>
      <c r="J429" s="145">
        <v>-1207.5</v>
      </c>
      <c r="K429" s="144" t="s">
        <v>126</v>
      </c>
      <c r="L429" s="144" t="s">
        <v>24</v>
      </c>
      <c r="M429" s="144" t="s">
        <v>282</v>
      </c>
      <c r="N429" s="144" t="s">
        <v>945</v>
      </c>
      <c r="O429" s="146">
        <v>44316</v>
      </c>
      <c r="P429" s="146">
        <v>44320</v>
      </c>
      <c r="Q429" s="144" t="s">
        <v>29</v>
      </c>
      <c r="R429" s="20" t="str">
        <f>VLOOKUP(F429,'Seg 2 descriptions'!A:B,2)</f>
        <v>Facilities-West</v>
      </c>
      <c r="S429" s="20" t="str">
        <f>VLOOKUP(G429,'Seg 3 descriptions'!A:B,2)</f>
        <v>Facilities Maintenance</v>
      </c>
    </row>
    <row r="430" spans="1:19" x14ac:dyDescent="0.25">
      <c r="A430" s="144" t="s">
        <v>455</v>
      </c>
      <c r="B430" s="144" t="s">
        <v>20</v>
      </c>
      <c r="C430" s="144" t="s">
        <v>945</v>
      </c>
      <c r="D430" s="144" t="s">
        <v>1691</v>
      </c>
      <c r="E430" s="144" t="s">
        <v>20</v>
      </c>
      <c r="F430" s="144" t="s">
        <v>21</v>
      </c>
      <c r="G430" s="144" t="s">
        <v>22</v>
      </c>
      <c r="H430" s="144" t="s">
        <v>86</v>
      </c>
      <c r="I430" s="144" t="s">
        <v>24</v>
      </c>
      <c r="J430" s="145">
        <v>-966</v>
      </c>
      <c r="K430" s="144" t="s">
        <v>126</v>
      </c>
      <c r="L430" s="144" t="s">
        <v>24</v>
      </c>
      <c r="M430" s="144" t="s">
        <v>282</v>
      </c>
      <c r="N430" s="144" t="s">
        <v>945</v>
      </c>
      <c r="O430" s="146">
        <v>44316</v>
      </c>
      <c r="P430" s="146">
        <v>44320</v>
      </c>
      <c r="Q430" s="144" t="s">
        <v>29</v>
      </c>
      <c r="R430" s="20" t="str">
        <f>VLOOKUP(F430,'Seg 2 descriptions'!A:B,2)</f>
        <v>Facilities-West</v>
      </c>
      <c r="S430" s="20" t="str">
        <f>VLOOKUP(G430,'Seg 3 descriptions'!A:B,2)</f>
        <v>Facilities Maintenance</v>
      </c>
    </row>
    <row r="431" spans="1:19" x14ac:dyDescent="0.25">
      <c r="A431" s="144" t="s">
        <v>455</v>
      </c>
      <c r="B431" s="144" t="s">
        <v>20</v>
      </c>
      <c r="C431" s="144" t="s">
        <v>945</v>
      </c>
      <c r="D431" s="144" t="s">
        <v>1691</v>
      </c>
      <c r="E431" s="144" t="s">
        <v>20</v>
      </c>
      <c r="F431" s="144" t="s">
        <v>21</v>
      </c>
      <c r="G431" s="144" t="s">
        <v>22</v>
      </c>
      <c r="H431" s="144" t="s">
        <v>86</v>
      </c>
      <c r="I431" s="144" t="s">
        <v>24</v>
      </c>
      <c r="J431" s="145">
        <v>-1959.5</v>
      </c>
      <c r="K431" s="144" t="s">
        <v>126</v>
      </c>
      <c r="L431" s="144" t="s">
        <v>24</v>
      </c>
      <c r="M431" s="144" t="s">
        <v>282</v>
      </c>
      <c r="N431" s="144" t="s">
        <v>945</v>
      </c>
      <c r="O431" s="146">
        <v>44316</v>
      </c>
      <c r="P431" s="146">
        <v>44320</v>
      </c>
      <c r="Q431" s="144" t="s">
        <v>29</v>
      </c>
      <c r="R431" s="20" t="str">
        <f>VLOOKUP(F431,'Seg 2 descriptions'!A:B,2)</f>
        <v>Facilities-West</v>
      </c>
      <c r="S431" s="20" t="str">
        <f>VLOOKUP(G431,'Seg 3 descriptions'!A:B,2)</f>
        <v>Facilities Maintenance</v>
      </c>
    </row>
    <row r="432" spans="1:19" x14ac:dyDescent="0.25">
      <c r="A432" s="144" t="s">
        <v>455</v>
      </c>
      <c r="B432" s="144" t="s">
        <v>20</v>
      </c>
      <c r="C432" s="144" t="s">
        <v>945</v>
      </c>
      <c r="D432" s="144" t="s">
        <v>1691</v>
      </c>
      <c r="E432" s="144" t="s">
        <v>20</v>
      </c>
      <c r="F432" s="144" t="s">
        <v>21</v>
      </c>
      <c r="G432" s="144" t="s">
        <v>22</v>
      </c>
      <c r="H432" s="144" t="s">
        <v>86</v>
      </c>
      <c r="I432" s="144" t="s">
        <v>24</v>
      </c>
      <c r="J432" s="145">
        <v>-2624.13</v>
      </c>
      <c r="K432" s="144" t="s">
        <v>126</v>
      </c>
      <c r="L432" s="144" t="s">
        <v>24</v>
      </c>
      <c r="M432" s="144" t="s">
        <v>282</v>
      </c>
      <c r="N432" s="144" t="s">
        <v>945</v>
      </c>
      <c r="O432" s="146">
        <v>44316</v>
      </c>
      <c r="P432" s="146">
        <v>44320</v>
      </c>
      <c r="Q432" s="144" t="s">
        <v>29</v>
      </c>
      <c r="R432" s="20" t="str">
        <f>VLOOKUP(F432,'Seg 2 descriptions'!A:B,2)</f>
        <v>Facilities-West</v>
      </c>
      <c r="S432" s="20" t="str">
        <f>VLOOKUP(G432,'Seg 3 descriptions'!A:B,2)</f>
        <v>Facilities Maintenance</v>
      </c>
    </row>
    <row r="433" spans="1:19" x14ac:dyDescent="0.25">
      <c r="A433" s="144" t="s">
        <v>455</v>
      </c>
      <c r="B433" s="144" t="s">
        <v>20</v>
      </c>
      <c r="C433" s="144" t="s">
        <v>945</v>
      </c>
      <c r="D433" s="144" t="s">
        <v>1691</v>
      </c>
      <c r="E433" s="144" t="s">
        <v>20</v>
      </c>
      <c r="F433" s="144" t="s">
        <v>21</v>
      </c>
      <c r="G433" s="144" t="s">
        <v>22</v>
      </c>
      <c r="H433" s="144" t="s">
        <v>86</v>
      </c>
      <c r="I433" s="144" t="s">
        <v>24</v>
      </c>
      <c r="J433" s="145">
        <v>-1246.7</v>
      </c>
      <c r="K433" s="144" t="s">
        <v>126</v>
      </c>
      <c r="L433" s="144" t="s">
        <v>24</v>
      </c>
      <c r="M433" s="144" t="s">
        <v>282</v>
      </c>
      <c r="N433" s="144" t="s">
        <v>945</v>
      </c>
      <c r="O433" s="146">
        <v>44316</v>
      </c>
      <c r="P433" s="146">
        <v>44320</v>
      </c>
      <c r="Q433" s="144" t="s">
        <v>29</v>
      </c>
      <c r="R433" s="20" t="str">
        <f>VLOOKUP(F433,'Seg 2 descriptions'!A:B,2)</f>
        <v>Facilities-West</v>
      </c>
      <c r="S433" s="20" t="str">
        <f>VLOOKUP(G433,'Seg 3 descriptions'!A:B,2)</f>
        <v>Facilities Maintenance</v>
      </c>
    </row>
    <row r="434" spans="1:19" x14ac:dyDescent="0.25">
      <c r="A434" s="144" t="s">
        <v>17</v>
      </c>
      <c r="B434" s="144" t="s">
        <v>18</v>
      </c>
      <c r="C434" s="144" t="s">
        <v>197</v>
      </c>
      <c r="D434" s="144" t="s">
        <v>1691</v>
      </c>
      <c r="E434" s="144" t="s">
        <v>20</v>
      </c>
      <c r="F434" s="144" t="s">
        <v>21</v>
      </c>
      <c r="G434" s="144" t="s">
        <v>22</v>
      </c>
      <c r="H434" s="144" t="s">
        <v>86</v>
      </c>
      <c r="I434" s="144" t="s">
        <v>24</v>
      </c>
      <c r="J434" s="145">
        <v>280</v>
      </c>
      <c r="K434" s="144" t="s">
        <v>949</v>
      </c>
      <c r="L434" s="144" t="s">
        <v>88</v>
      </c>
      <c r="M434" s="144" t="s">
        <v>950</v>
      </c>
      <c r="N434" s="144" t="s">
        <v>951</v>
      </c>
      <c r="O434" s="146">
        <v>44440</v>
      </c>
      <c r="P434" s="146">
        <v>44441</v>
      </c>
      <c r="Q434" s="144" t="s">
        <v>29</v>
      </c>
      <c r="R434" s="20" t="str">
        <f>VLOOKUP(F434,'Seg 2 descriptions'!A:B,2)</f>
        <v>Facilities-West</v>
      </c>
      <c r="S434" s="20" t="str">
        <f>VLOOKUP(G434,'Seg 3 descriptions'!A:B,2)</f>
        <v>Facilities Maintenance</v>
      </c>
    </row>
    <row r="435" spans="1:19" x14ac:dyDescent="0.25">
      <c r="A435" s="144" t="s">
        <v>17</v>
      </c>
      <c r="B435" s="144" t="s">
        <v>18</v>
      </c>
      <c r="C435" s="144" t="s">
        <v>556</v>
      </c>
      <c r="D435" s="144" t="s">
        <v>1691</v>
      </c>
      <c r="E435" s="144" t="s">
        <v>20</v>
      </c>
      <c r="F435" s="144" t="s">
        <v>21</v>
      </c>
      <c r="G435" s="144" t="s">
        <v>22</v>
      </c>
      <c r="H435" s="144" t="s">
        <v>86</v>
      </c>
      <c r="I435" s="144" t="s">
        <v>24</v>
      </c>
      <c r="J435" s="145">
        <v>3600</v>
      </c>
      <c r="K435" s="144" t="s">
        <v>952</v>
      </c>
      <c r="L435" s="144" t="s">
        <v>98</v>
      </c>
      <c r="M435" s="144" t="s">
        <v>953</v>
      </c>
      <c r="N435" s="144" t="s">
        <v>954</v>
      </c>
      <c r="O435" s="146">
        <v>44496</v>
      </c>
      <c r="P435" s="146">
        <v>44497</v>
      </c>
      <c r="Q435" s="144" t="s">
        <v>29</v>
      </c>
      <c r="R435" s="20" t="str">
        <f>VLOOKUP(F435,'Seg 2 descriptions'!A:B,2)</f>
        <v>Facilities-West</v>
      </c>
      <c r="S435" s="20" t="str">
        <f>VLOOKUP(G435,'Seg 3 descriptions'!A:B,2)</f>
        <v>Facilities Maintenance</v>
      </c>
    </row>
    <row r="436" spans="1:19" x14ac:dyDescent="0.25">
      <c r="A436" s="1" t="s">
        <v>17</v>
      </c>
      <c r="B436" s="1" t="s">
        <v>18</v>
      </c>
      <c r="C436" s="1" t="s">
        <v>470</v>
      </c>
      <c r="D436" s="1" t="s">
        <v>1699</v>
      </c>
      <c r="E436" s="1" t="s">
        <v>20</v>
      </c>
      <c r="F436" s="1" t="s">
        <v>471</v>
      </c>
      <c r="G436" s="1" t="s">
        <v>283</v>
      </c>
      <c r="H436" s="1" t="s">
        <v>86</v>
      </c>
      <c r="I436" s="1" t="s">
        <v>24</v>
      </c>
      <c r="J436" s="3">
        <v>500</v>
      </c>
      <c r="K436" s="1" t="s">
        <v>955</v>
      </c>
      <c r="L436" s="1" t="s">
        <v>83</v>
      </c>
      <c r="M436" s="1" t="s">
        <v>956</v>
      </c>
      <c r="N436" s="1" t="s">
        <v>957</v>
      </c>
      <c r="O436" s="2">
        <v>44319</v>
      </c>
      <c r="P436" s="2">
        <v>44320</v>
      </c>
      <c r="Q436" s="1" t="s">
        <v>29</v>
      </c>
      <c r="R436" t="str">
        <f>VLOOKUP(F436,'Seg 2 descriptions'!A:B,2)</f>
        <v>Propane Operations-Hernando</v>
      </c>
      <c r="S436" t="str">
        <f>VLOOKUP(G436,'Seg 3 descriptions'!A:B,2)</f>
        <v>Supplies &amp; Misc Dept Expenses</v>
      </c>
    </row>
    <row r="437" spans="1:19" x14ac:dyDescent="0.25">
      <c r="A437" s="144" t="s">
        <v>455</v>
      </c>
      <c r="B437" s="144" t="s">
        <v>20</v>
      </c>
      <c r="C437" s="144" t="s">
        <v>958</v>
      </c>
      <c r="D437" s="144" t="s">
        <v>1691</v>
      </c>
      <c r="E437" s="144" t="s">
        <v>20</v>
      </c>
      <c r="F437" s="144" t="s">
        <v>21</v>
      </c>
      <c r="G437" s="144" t="s">
        <v>22</v>
      </c>
      <c r="H437" s="144" t="s">
        <v>86</v>
      </c>
      <c r="I437" s="144" t="s">
        <v>24</v>
      </c>
      <c r="J437" s="145">
        <v>473.5</v>
      </c>
      <c r="K437" s="144" t="s">
        <v>126</v>
      </c>
      <c r="L437" s="144" t="s">
        <v>24</v>
      </c>
      <c r="M437" s="144" t="s">
        <v>959</v>
      </c>
      <c r="N437" s="144" t="s">
        <v>958</v>
      </c>
      <c r="O437" s="146">
        <v>44377</v>
      </c>
      <c r="P437" s="146">
        <v>44379</v>
      </c>
      <c r="Q437" s="144" t="s">
        <v>29</v>
      </c>
      <c r="R437" s="20" t="str">
        <f>VLOOKUP(F437,'Seg 2 descriptions'!A:B,2)</f>
        <v>Facilities-West</v>
      </c>
      <c r="S437" s="20" t="str">
        <f>VLOOKUP(G437,'Seg 3 descriptions'!A:B,2)</f>
        <v>Facilities Maintenance</v>
      </c>
    </row>
    <row r="438" spans="1:19" x14ac:dyDescent="0.25">
      <c r="A438" s="1" t="s">
        <v>455</v>
      </c>
      <c r="B438" s="1" t="s">
        <v>20</v>
      </c>
      <c r="C438" s="1" t="s">
        <v>958</v>
      </c>
      <c r="D438" s="1" t="s">
        <v>1699</v>
      </c>
      <c r="E438" s="1" t="s">
        <v>20</v>
      </c>
      <c r="F438" s="1" t="s">
        <v>471</v>
      </c>
      <c r="G438" s="1" t="s">
        <v>283</v>
      </c>
      <c r="H438" s="1" t="s">
        <v>86</v>
      </c>
      <c r="I438" s="1" t="s">
        <v>24</v>
      </c>
      <c r="J438" s="3">
        <v>-473.5</v>
      </c>
      <c r="K438" s="1" t="s">
        <v>126</v>
      </c>
      <c r="L438" s="1" t="s">
        <v>24</v>
      </c>
      <c r="M438" s="1" t="s">
        <v>959</v>
      </c>
      <c r="N438" s="1" t="s">
        <v>958</v>
      </c>
      <c r="O438" s="2">
        <v>44377</v>
      </c>
      <c r="P438" s="2">
        <v>44379</v>
      </c>
      <c r="Q438" s="1" t="s">
        <v>29</v>
      </c>
      <c r="R438" t="str">
        <f>VLOOKUP(F438,'Seg 2 descriptions'!A:B,2)</f>
        <v>Propane Operations-Hernando</v>
      </c>
      <c r="S438" t="str">
        <f>VLOOKUP(G438,'Seg 3 descriptions'!A:B,2)</f>
        <v>Supplies &amp; Misc Dept Expenses</v>
      </c>
    </row>
    <row r="439" spans="1:19" x14ac:dyDescent="0.25">
      <c r="A439" s="1" t="s">
        <v>17</v>
      </c>
      <c r="B439" s="1" t="s">
        <v>18</v>
      </c>
      <c r="C439" s="1" t="s">
        <v>873</v>
      </c>
      <c r="D439" s="1" t="s">
        <v>1695</v>
      </c>
      <c r="E439" s="1" t="s">
        <v>20</v>
      </c>
      <c r="F439" s="1" t="s">
        <v>31</v>
      </c>
      <c r="G439" s="1" t="s">
        <v>35</v>
      </c>
      <c r="H439" s="1" t="s">
        <v>86</v>
      </c>
      <c r="I439" s="1" t="s">
        <v>24</v>
      </c>
      <c r="J439" s="3">
        <v>2367.5</v>
      </c>
      <c r="K439" s="1" t="s">
        <v>126</v>
      </c>
      <c r="L439" s="1" t="s">
        <v>83</v>
      </c>
      <c r="M439" s="1" t="s">
        <v>990</v>
      </c>
      <c r="N439" s="1" t="s">
        <v>991</v>
      </c>
      <c r="O439" s="2">
        <v>44350</v>
      </c>
      <c r="P439" s="2">
        <v>44350</v>
      </c>
      <c r="Q439" s="1" t="s">
        <v>29</v>
      </c>
      <c r="R439" t="str">
        <f>VLOOKUP(F439,'Seg 2 descriptions'!A:B,2)</f>
        <v>Gas Operations-West</v>
      </c>
      <c r="S439" t="str">
        <f>VLOOKUP(G439,'Seg 3 descriptions'!A:B,2)</f>
        <v>Other Outside Services</v>
      </c>
    </row>
    <row r="440" spans="1:19" x14ac:dyDescent="0.25">
      <c r="A440" s="144" t="s">
        <v>17</v>
      </c>
      <c r="B440" s="144" t="s">
        <v>18</v>
      </c>
      <c r="C440" s="144" t="s">
        <v>376</v>
      </c>
      <c r="D440" s="144" t="s">
        <v>1691</v>
      </c>
      <c r="E440" s="144" t="s">
        <v>20</v>
      </c>
      <c r="F440" s="144" t="s">
        <v>21</v>
      </c>
      <c r="G440" s="144" t="s">
        <v>22</v>
      </c>
      <c r="H440" s="144" t="s">
        <v>86</v>
      </c>
      <c r="I440" s="144" t="s">
        <v>24</v>
      </c>
      <c r="J440" s="145">
        <v>389.92</v>
      </c>
      <c r="K440" s="144" t="s">
        <v>407</v>
      </c>
      <c r="L440" s="144" t="s">
        <v>110</v>
      </c>
      <c r="M440" s="144" t="s">
        <v>994</v>
      </c>
      <c r="N440" s="144" t="s">
        <v>995</v>
      </c>
      <c r="O440" s="146">
        <v>44421</v>
      </c>
      <c r="P440" s="146">
        <v>44424</v>
      </c>
      <c r="Q440" s="144" t="s">
        <v>29</v>
      </c>
      <c r="R440" s="20" t="str">
        <f>VLOOKUP(F440,'Seg 2 descriptions'!A:B,2)</f>
        <v>Facilities-West</v>
      </c>
      <c r="S440" s="20" t="str">
        <f>VLOOKUP(G440,'Seg 3 descriptions'!A:B,2)</f>
        <v>Facilities Maintenance</v>
      </c>
    </row>
    <row r="441" spans="1:19" x14ac:dyDescent="0.25">
      <c r="A441" s="1" t="s">
        <v>17</v>
      </c>
      <c r="B441" s="1" t="s">
        <v>18</v>
      </c>
      <c r="C441" s="1" t="s">
        <v>470</v>
      </c>
      <c r="D441" s="1" t="s">
        <v>1699</v>
      </c>
      <c r="E441" s="1" t="s">
        <v>20</v>
      </c>
      <c r="F441" s="1" t="s">
        <v>471</v>
      </c>
      <c r="G441" s="1" t="s">
        <v>283</v>
      </c>
      <c r="H441" s="1" t="s">
        <v>86</v>
      </c>
      <c r="I441" s="1" t="s">
        <v>24</v>
      </c>
      <c r="J441" s="3">
        <v>1231.0999999999999</v>
      </c>
      <c r="K441" s="1" t="s">
        <v>955</v>
      </c>
      <c r="L441" s="1" t="s">
        <v>83</v>
      </c>
      <c r="M441" s="1" t="s">
        <v>1002</v>
      </c>
      <c r="N441" s="1" t="s">
        <v>1003</v>
      </c>
      <c r="O441" s="2">
        <v>44319</v>
      </c>
      <c r="P441" s="2">
        <v>44320</v>
      </c>
      <c r="Q441" s="1" t="s">
        <v>29</v>
      </c>
      <c r="R441" t="str">
        <f>VLOOKUP(F441,'Seg 2 descriptions'!A:B,2)</f>
        <v>Propane Operations-Hernando</v>
      </c>
      <c r="S441" t="str">
        <f>VLOOKUP(G441,'Seg 3 descriptions'!A:B,2)</f>
        <v>Supplies &amp; Misc Dept Expenses</v>
      </c>
    </row>
    <row r="442" spans="1:19" x14ac:dyDescent="0.25">
      <c r="A442" s="1" t="s">
        <v>457</v>
      </c>
      <c r="B442" s="1" t="s">
        <v>49</v>
      </c>
      <c r="C442" s="1" t="s">
        <v>897</v>
      </c>
      <c r="D442" s="1" t="s">
        <v>1708</v>
      </c>
      <c r="E442" s="1" t="s">
        <v>20</v>
      </c>
      <c r="F442" s="1" t="s">
        <v>31</v>
      </c>
      <c r="G442" s="1" t="s">
        <v>460</v>
      </c>
      <c r="H442" s="1" t="s">
        <v>86</v>
      </c>
      <c r="I442" s="1" t="s">
        <v>24</v>
      </c>
      <c r="J442" s="3">
        <v>2938.69</v>
      </c>
      <c r="K442" s="1" t="s">
        <v>1004</v>
      </c>
      <c r="L442" s="1" t="s">
        <v>24</v>
      </c>
      <c r="M442" s="1" t="s">
        <v>1005</v>
      </c>
      <c r="N442" s="1" t="s">
        <v>463</v>
      </c>
      <c r="O442" s="2">
        <v>44227</v>
      </c>
      <c r="P442" s="2">
        <v>44237</v>
      </c>
      <c r="Q442" s="1" t="s">
        <v>29</v>
      </c>
      <c r="R442" t="str">
        <f>VLOOKUP(F442,'Seg 2 descriptions'!A:B,2)</f>
        <v>Gas Operations-West</v>
      </c>
      <c r="S442" t="str">
        <f>VLOOKUP(G442,'Seg 3 descriptions'!A:B,2)</f>
        <v>Salaries</v>
      </c>
    </row>
    <row r="443" spans="1:19" x14ac:dyDescent="0.25">
      <c r="A443" s="1" t="s">
        <v>17</v>
      </c>
      <c r="B443" s="1" t="s">
        <v>18</v>
      </c>
      <c r="C443" s="1" t="s">
        <v>470</v>
      </c>
      <c r="D443" s="1" t="s">
        <v>1699</v>
      </c>
      <c r="E443" s="1" t="s">
        <v>20</v>
      </c>
      <c r="F443" s="1" t="s">
        <v>471</v>
      </c>
      <c r="G443" s="1" t="s">
        <v>283</v>
      </c>
      <c r="H443" s="1" t="s">
        <v>86</v>
      </c>
      <c r="I443" s="1" t="s">
        <v>24</v>
      </c>
      <c r="J443" s="3">
        <v>757.6</v>
      </c>
      <c r="K443" s="1" t="s">
        <v>955</v>
      </c>
      <c r="L443" s="1" t="s">
        <v>83</v>
      </c>
      <c r="M443" s="1" t="s">
        <v>1013</v>
      </c>
      <c r="N443" s="1" t="s">
        <v>1014</v>
      </c>
      <c r="O443" s="2">
        <v>44319</v>
      </c>
      <c r="P443" s="2">
        <v>44320</v>
      </c>
      <c r="Q443" s="1" t="s">
        <v>29</v>
      </c>
      <c r="R443" t="str">
        <f>VLOOKUP(F443,'Seg 2 descriptions'!A:B,2)</f>
        <v>Propane Operations-Hernando</v>
      </c>
      <c r="S443" t="str">
        <f>VLOOKUP(G443,'Seg 3 descriptions'!A:B,2)</f>
        <v>Supplies &amp; Misc Dept Expenses</v>
      </c>
    </row>
    <row r="444" spans="1:19" x14ac:dyDescent="0.25">
      <c r="A444" s="1" t="s">
        <v>457</v>
      </c>
      <c r="B444" s="1" t="s">
        <v>49</v>
      </c>
      <c r="C444" s="1" t="s">
        <v>896</v>
      </c>
      <c r="D444" s="1" t="s">
        <v>1708</v>
      </c>
      <c r="E444" s="1" t="s">
        <v>20</v>
      </c>
      <c r="F444" s="1" t="s">
        <v>31</v>
      </c>
      <c r="G444" s="1" t="s">
        <v>460</v>
      </c>
      <c r="H444" s="1" t="s">
        <v>86</v>
      </c>
      <c r="I444" s="1" t="s">
        <v>24</v>
      </c>
      <c r="J444" s="3">
        <v>-2938.69</v>
      </c>
      <c r="K444" s="1" t="s">
        <v>1004</v>
      </c>
      <c r="L444" s="1" t="s">
        <v>24</v>
      </c>
      <c r="M444" s="1" t="s">
        <v>1005</v>
      </c>
      <c r="N444" s="1" t="s">
        <v>897</v>
      </c>
      <c r="O444" s="2">
        <v>44255</v>
      </c>
      <c r="P444" s="2">
        <v>44258</v>
      </c>
      <c r="Q444" s="1" t="s">
        <v>29</v>
      </c>
      <c r="R444" t="str">
        <f>VLOOKUP(F444,'Seg 2 descriptions'!A:B,2)</f>
        <v>Gas Operations-West</v>
      </c>
      <c r="S444" t="str">
        <f>VLOOKUP(G444,'Seg 3 descriptions'!A:B,2)</f>
        <v>Salaries</v>
      </c>
    </row>
    <row r="445" spans="1:19" x14ac:dyDescent="0.25">
      <c r="A445" s="144" t="s">
        <v>17</v>
      </c>
      <c r="B445" s="144" t="s">
        <v>18</v>
      </c>
      <c r="C445" s="144" t="s">
        <v>1006</v>
      </c>
      <c r="D445" s="144" t="s">
        <v>1691</v>
      </c>
      <c r="E445" s="144" t="s">
        <v>20</v>
      </c>
      <c r="F445" s="144" t="s">
        <v>21</v>
      </c>
      <c r="G445" s="144" t="s">
        <v>22</v>
      </c>
      <c r="H445" s="144" t="s">
        <v>86</v>
      </c>
      <c r="I445" s="144" t="s">
        <v>24</v>
      </c>
      <c r="J445" s="145">
        <v>5340</v>
      </c>
      <c r="K445" s="144" t="s">
        <v>1025</v>
      </c>
      <c r="L445" s="144" t="s">
        <v>543</v>
      </c>
      <c r="M445" s="144" t="s">
        <v>1026</v>
      </c>
      <c r="N445" s="144" t="s">
        <v>1027</v>
      </c>
      <c r="O445" s="146">
        <v>44236</v>
      </c>
      <c r="P445" s="146">
        <v>44236</v>
      </c>
      <c r="Q445" s="144" t="s">
        <v>29</v>
      </c>
      <c r="R445" s="20" t="str">
        <f>VLOOKUP(F445,'Seg 2 descriptions'!A:B,2)</f>
        <v>Facilities-West</v>
      </c>
      <c r="S445" s="20" t="str">
        <f>VLOOKUP(G445,'Seg 3 descriptions'!A:B,2)</f>
        <v>Facilities Maintenance</v>
      </c>
    </row>
    <row r="446" spans="1:19" x14ac:dyDescent="0.25">
      <c r="A446" s="144" t="s">
        <v>17</v>
      </c>
      <c r="B446" s="144" t="s">
        <v>18</v>
      </c>
      <c r="C446" s="144" t="s">
        <v>433</v>
      </c>
      <c r="D446" s="144" t="s">
        <v>1691</v>
      </c>
      <c r="E446" s="144" t="s">
        <v>20</v>
      </c>
      <c r="F446" s="144" t="s">
        <v>21</v>
      </c>
      <c r="G446" s="144" t="s">
        <v>22</v>
      </c>
      <c r="H446" s="144" t="s">
        <v>86</v>
      </c>
      <c r="I446" s="144" t="s">
        <v>24</v>
      </c>
      <c r="J446" s="145">
        <v>13583.23</v>
      </c>
      <c r="K446" s="144" t="s">
        <v>1028</v>
      </c>
      <c r="L446" s="144" t="s">
        <v>88</v>
      </c>
      <c r="M446" s="144" t="s">
        <v>1029</v>
      </c>
      <c r="N446" s="144" t="s">
        <v>1030</v>
      </c>
      <c r="O446" s="146">
        <v>44284</v>
      </c>
      <c r="P446" s="146">
        <v>44285</v>
      </c>
      <c r="Q446" s="144" t="s">
        <v>29</v>
      </c>
      <c r="R446" s="20" t="str">
        <f>VLOOKUP(F446,'Seg 2 descriptions'!A:B,2)</f>
        <v>Facilities-West</v>
      </c>
      <c r="S446" s="20" t="str">
        <f>VLOOKUP(G446,'Seg 3 descriptions'!A:B,2)</f>
        <v>Facilities Maintenance</v>
      </c>
    </row>
    <row r="447" spans="1:19" x14ac:dyDescent="0.25">
      <c r="A447" s="1" t="s">
        <v>17</v>
      </c>
      <c r="B447" s="1" t="s">
        <v>18</v>
      </c>
      <c r="C447" s="1" t="s">
        <v>173</v>
      </c>
      <c r="D447" s="1" t="s">
        <v>1695</v>
      </c>
      <c r="E447" s="1" t="s">
        <v>20</v>
      </c>
      <c r="F447" s="1" t="s">
        <v>31</v>
      </c>
      <c r="G447" s="1" t="s">
        <v>35</v>
      </c>
      <c r="H447" s="1" t="s">
        <v>86</v>
      </c>
      <c r="I447" s="1" t="s">
        <v>24</v>
      </c>
      <c r="J447" s="3">
        <v>495.25</v>
      </c>
      <c r="K447" s="1" t="s">
        <v>1031</v>
      </c>
      <c r="L447" s="1" t="s">
        <v>83</v>
      </c>
      <c r="M447" s="1" t="s">
        <v>1032</v>
      </c>
      <c r="N447" s="1" t="s">
        <v>1033</v>
      </c>
      <c r="O447" s="2">
        <v>44292</v>
      </c>
      <c r="P447" s="2">
        <v>44292</v>
      </c>
      <c r="Q447" s="1" t="s">
        <v>29</v>
      </c>
      <c r="R447" t="str">
        <f>VLOOKUP(F447,'Seg 2 descriptions'!A:B,2)</f>
        <v>Gas Operations-West</v>
      </c>
      <c r="S447" t="str">
        <f>VLOOKUP(G447,'Seg 3 descriptions'!A:B,2)</f>
        <v>Other Outside Services</v>
      </c>
    </row>
    <row r="448" spans="1:19" x14ac:dyDescent="0.25">
      <c r="A448" s="144" t="s">
        <v>17</v>
      </c>
      <c r="B448" s="144" t="s">
        <v>18</v>
      </c>
      <c r="C448" s="144" t="s">
        <v>144</v>
      </c>
      <c r="D448" s="144" t="s">
        <v>1691</v>
      </c>
      <c r="E448" s="144" t="s">
        <v>20</v>
      </c>
      <c r="F448" s="144" t="s">
        <v>21</v>
      </c>
      <c r="G448" s="144" t="s">
        <v>22</v>
      </c>
      <c r="H448" s="144" t="s">
        <v>86</v>
      </c>
      <c r="I448" s="144" t="s">
        <v>24</v>
      </c>
      <c r="J448" s="145">
        <v>1556</v>
      </c>
      <c r="K448" s="144" t="s">
        <v>1034</v>
      </c>
      <c r="L448" s="144" t="s">
        <v>88</v>
      </c>
      <c r="M448" s="144" t="s">
        <v>1035</v>
      </c>
      <c r="N448" s="144" t="s">
        <v>1036</v>
      </c>
      <c r="O448" s="146">
        <v>44228</v>
      </c>
      <c r="P448" s="146">
        <v>44229</v>
      </c>
      <c r="Q448" s="144" t="s">
        <v>29</v>
      </c>
      <c r="R448" s="20" t="str">
        <f>VLOOKUP(F448,'Seg 2 descriptions'!A:B,2)</f>
        <v>Facilities-West</v>
      </c>
      <c r="S448" s="20" t="str">
        <f>VLOOKUP(G448,'Seg 3 descriptions'!A:B,2)</f>
        <v>Facilities Maintenance</v>
      </c>
    </row>
    <row r="449" spans="1:19" x14ac:dyDescent="0.25">
      <c r="A449" s="144" t="s">
        <v>17</v>
      </c>
      <c r="B449" s="144" t="s">
        <v>18</v>
      </c>
      <c r="C449" s="144" t="s">
        <v>287</v>
      </c>
      <c r="D449" s="144" t="s">
        <v>1691</v>
      </c>
      <c r="E449" s="144" t="s">
        <v>20</v>
      </c>
      <c r="F449" s="144" t="s">
        <v>21</v>
      </c>
      <c r="G449" s="144" t="s">
        <v>22</v>
      </c>
      <c r="H449" s="144" t="s">
        <v>86</v>
      </c>
      <c r="I449" s="144" t="s">
        <v>24</v>
      </c>
      <c r="J449" s="145">
        <v>2062.5</v>
      </c>
      <c r="K449" s="144" t="s">
        <v>1040</v>
      </c>
      <c r="L449" s="144" t="s">
        <v>88</v>
      </c>
      <c r="M449" s="144" t="s">
        <v>1041</v>
      </c>
      <c r="N449" s="144" t="s">
        <v>1042</v>
      </c>
      <c r="O449" s="146">
        <v>44252</v>
      </c>
      <c r="P449" s="146">
        <v>44253</v>
      </c>
      <c r="Q449" s="144" t="s">
        <v>29</v>
      </c>
      <c r="R449" s="20" t="str">
        <f>VLOOKUP(F449,'Seg 2 descriptions'!A:B,2)</f>
        <v>Facilities-West</v>
      </c>
      <c r="S449" s="20" t="str">
        <f>VLOOKUP(G449,'Seg 3 descriptions'!A:B,2)</f>
        <v>Facilities Maintenance</v>
      </c>
    </row>
    <row r="450" spans="1:19" x14ac:dyDescent="0.25">
      <c r="A450" s="1" t="s">
        <v>457</v>
      </c>
      <c r="B450" s="1" t="s">
        <v>49</v>
      </c>
      <c r="C450" s="1" t="s">
        <v>458</v>
      </c>
      <c r="D450" s="1" t="s">
        <v>1708</v>
      </c>
      <c r="E450" s="1" t="s">
        <v>20</v>
      </c>
      <c r="F450" s="1" t="s">
        <v>31</v>
      </c>
      <c r="G450" s="1" t="s">
        <v>460</v>
      </c>
      <c r="H450" s="1" t="s">
        <v>86</v>
      </c>
      <c r="I450" s="1" t="s">
        <v>24</v>
      </c>
      <c r="J450" s="3">
        <v>-7870.6</v>
      </c>
      <c r="K450" s="1" t="s">
        <v>1004</v>
      </c>
      <c r="L450" s="1" t="s">
        <v>24</v>
      </c>
      <c r="M450" s="1" t="s">
        <v>1005</v>
      </c>
      <c r="N450" s="1" t="s">
        <v>461</v>
      </c>
      <c r="O450" s="2">
        <v>44500</v>
      </c>
      <c r="P450" s="2">
        <v>44503</v>
      </c>
      <c r="Q450" s="1" t="s">
        <v>29</v>
      </c>
      <c r="R450" t="str">
        <f>VLOOKUP(F450,'Seg 2 descriptions'!A:B,2)</f>
        <v>Gas Operations-West</v>
      </c>
      <c r="S450" t="str">
        <f>VLOOKUP(G450,'Seg 3 descriptions'!A:B,2)</f>
        <v>Salaries</v>
      </c>
    </row>
    <row r="451" spans="1:19" x14ac:dyDescent="0.25">
      <c r="A451" s="1" t="s">
        <v>457</v>
      </c>
      <c r="B451" s="1" t="s">
        <v>49</v>
      </c>
      <c r="C451" s="1" t="s">
        <v>592</v>
      </c>
      <c r="D451" s="1" t="s">
        <v>1708</v>
      </c>
      <c r="E451" s="1" t="s">
        <v>20</v>
      </c>
      <c r="F451" s="1" t="s">
        <v>31</v>
      </c>
      <c r="G451" s="1" t="s">
        <v>460</v>
      </c>
      <c r="H451" s="1" t="s">
        <v>86</v>
      </c>
      <c r="I451" s="1" t="s">
        <v>24</v>
      </c>
      <c r="J451" s="3">
        <v>6953.94</v>
      </c>
      <c r="K451" s="1" t="s">
        <v>1004</v>
      </c>
      <c r="L451" s="1" t="s">
        <v>24</v>
      </c>
      <c r="M451" s="1" t="s">
        <v>1005</v>
      </c>
      <c r="N451" s="1" t="s">
        <v>463</v>
      </c>
      <c r="O451" s="2">
        <v>44500</v>
      </c>
      <c r="P451" s="2">
        <v>44503</v>
      </c>
      <c r="Q451" s="1" t="s">
        <v>29</v>
      </c>
      <c r="R451" t="str">
        <f>VLOOKUP(F451,'Seg 2 descriptions'!A:B,2)</f>
        <v>Gas Operations-West</v>
      </c>
      <c r="S451" t="str">
        <f>VLOOKUP(G451,'Seg 3 descriptions'!A:B,2)</f>
        <v>Salaries</v>
      </c>
    </row>
    <row r="452" spans="1:19" x14ac:dyDescent="0.25">
      <c r="A452" s="1" t="s">
        <v>457</v>
      </c>
      <c r="B452" s="1" t="s">
        <v>49</v>
      </c>
      <c r="C452" s="1" t="s">
        <v>461</v>
      </c>
      <c r="D452" s="1" t="s">
        <v>1706</v>
      </c>
      <c r="E452" s="1" t="s">
        <v>20</v>
      </c>
      <c r="F452" s="1" t="s">
        <v>31</v>
      </c>
      <c r="G452" s="1" t="s">
        <v>590</v>
      </c>
      <c r="H452" s="1" t="s">
        <v>86</v>
      </c>
      <c r="I452" s="1" t="s">
        <v>24</v>
      </c>
      <c r="J452" s="3">
        <v>1406.96</v>
      </c>
      <c r="K452" s="1" t="s">
        <v>891</v>
      </c>
      <c r="L452" s="1" t="s">
        <v>24</v>
      </c>
      <c r="M452" s="1" t="s">
        <v>892</v>
      </c>
      <c r="N452" s="1" t="s">
        <v>463</v>
      </c>
      <c r="O452" s="2">
        <v>44469</v>
      </c>
      <c r="P452" s="2">
        <v>44474</v>
      </c>
      <c r="Q452" s="1" t="s">
        <v>29</v>
      </c>
      <c r="R452" t="str">
        <f>VLOOKUP(F452,'Seg 2 descriptions'!A:B,2)</f>
        <v>Gas Operations-West</v>
      </c>
      <c r="S452" t="str">
        <f>VLOOKUP(G452,'Seg 3 descriptions'!A:B,2)</f>
        <v>Overtime/Comp Time/On Call</v>
      </c>
    </row>
    <row r="453" spans="1:19" x14ac:dyDescent="0.25">
      <c r="A453" s="1" t="s">
        <v>457</v>
      </c>
      <c r="B453" s="1" t="s">
        <v>49</v>
      </c>
      <c r="C453" s="1" t="s">
        <v>1001</v>
      </c>
      <c r="D453" s="1" t="s">
        <v>1706</v>
      </c>
      <c r="E453" s="1" t="s">
        <v>20</v>
      </c>
      <c r="F453" s="1" t="s">
        <v>31</v>
      </c>
      <c r="G453" s="1" t="s">
        <v>590</v>
      </c>
      <c r="H453" s="1" t="s">
        <v>86</v>
      </c>
      <c r="I453" s="1" t="s">
        <v>24</v>
      </c>
      <c r="J453" s="3">
        <v>620.01</v>
      </c>
      <c r="K453" s="1" t="s">
        <v>891</v>
      </c>
      <c r="L453" s="1" t="s">
        <v>24</v>
      </c>
      <c r="M453" s="1" t="s">
        <v>892</v>
      </c>
      <c r="N453" s="1" t="s">
        <v>463</v>
      </c>
      <c r="O453" s="2">
        <v>44439</v>
      </c>
      <c r="P453" s="2">
        <v>44447</v>
      </c>
      <c r="Q453" s="1" t="s">
        <v>29</v>
      </c>
      <c r="R453" t="str">
        <f>VLOOKUP(F453,'Seg 2 descriptions'!A:B,2)</f>
        <v>Gas Operations-West</v>
      </c>
      <c r="S453" t="str">
        <f>VLOOKUP(G453,'Seg 3 descriptions'!A:B,2)</f>
        <v>Overtime/Comp Time/On Call</v>
      </c>
    </row>
    <row r="454" spans="1:19" x14ac:dyDescent="0.25">
      <c r="A454" s="1" t="s">
        <v>457</v>
      </c>
      <c r="B454" s="1" t="s">
        <v>49</v>
      </c>
      <c r="C454" s="1" t="s">
        <v>594</v>
      </c>
      <c r="D454" s="1" t="s">
        <v>1706</v>
      </c>
      <c r="E454" s="1" t="s">
        <v>20</v>
      </c>
      <c r="F454" s="1" t="s">
        <v>31</v>
      </c>
      <c r="G454" s="1" t="s">
        <v>590</v>
      </c>
      <c r="H454" s="1" t="s">
        <v>86</v>
      </c>
      <c r="I454" s="1" t="s">
        <v>24</v>
      </c>
      <c r="J454" s="3">
        <v>1805.09</v>
      </c>
      <c r="K454" s="1" t="s">
        <v>891</v>
      </c>
      <c r="L454" s="1" t="s">
        <v>24</v>
      </c>
      <c r="M454" s="1" t="s">
        <v>892</v>
      </c>
      <c r="N454" s="1" t="s">
        <v>463</v>
      </c>
      <c r="O454" s="2">
        <v>44530</v>
      </c>
      <c r="P454" s="2">
        <v>44535</v>
      </c>
      <c r="Q454" s="1" t="s">
        <v>29</v>
      </c>
      <c r="R454" t="str">
        <f>VLOOKUP(F454,'Seg 2 descriptions'!A:B,2)</f>
        <v>Gas Operations-West</v>
      </c>
      <c r="S454" t="str">
        <f>VLOOKUP(G454,'Seg 3 descriptions'!A:B,2)</f>
        <v>Overtime/Comp Time/On Call</v>
      </c>
    </row>
    <row r="455" spans="1:19" x14ac:dyDescent="0.25">
      <c r="A455" s="1" t="s">
        <v>455</v>
      </c>
      <c r="B455" s="1" t="s">
        <v>20</v>
      </c>
      <c r="C455" s="1" t="s">
        <v>1057</v>
      </c>
      <c r="D455" s="1" t="s">
        <v>1695</v>
      </c>
      <c r="E455" s="1" t="s">
        <v>20</v>
      </c>
      <c r="F455" s="1" t="s">
        <v>31</v>
      </c>
      <c r="G455" s="1" t="s">
        <v>35</v>
      </c>
      <c r="H455" s="1" t="s">
        <v>86</v>
      </c>
      <c r="I455" s="1" t="s">
        <v>24</v>
      </c>
      <c r="J455" s="3">
        <v>-495.25</v>
      </c>
      <c r="K455" s="1" t="s">
        <v>1031</v>
      </c>
      <c r="L455" s="1" t="s">
        <v>24</v>
      </c>
      <c r="M455" s="1" t="s">
        <v>1033</v>
      </c>
      <c r="N455" s="1" t="s">
        <v>1057</v>
      </c>
      <c r="O455" s="2">
        <v>44316</v>
      </c>
      <c r="P455" s="2">
        <v>44323</v>
      </c>
      <c r="Q455" s="1" t="s">
        <v>29</v>
      </c>
      <c r="R455" t="str">
        <f>VLOOKUP(F455,'Seg 2 descriptions'!A:B,2)</f>
        <v>Gas Operations-West</v>
      </c>
      <c r="S455" t="str">
        <f>VLOOKUP(G455,'Seg 3 descriptions'!A:B,2)</f>
        <v>Other Outside Services</v>
      </c>
    </row>
    <row r="456" spans="1:19" x14ac:dyDescent="0.25">
      <c r="A456" s="1" t="s">
        <v>457</v>
      </c>
      <c r="B456" s="1" t="s">
        <v>49</v>
      </c>
      <c r="C456" s="1" t="s">
        <v>1061</v>
      </c>
      <c r="D456" s="1" t="s">
        <v>1733</v>
      </c>
      <c r="E456" s="1" t="s">
        <v>20</v>
      </c>
      <c r="F456" s="1" t="s">
        <v>31</v>
      </c>
      <c r="G456" s="1" t="s">
        <v>869</v>
      </c>
      <c r="H456" s="1" t="s">
        <v>86</v>
      </c>
      <c r="I456" s="1" t="s">
        <v>24</v>
      </c>
      <c r="J456" s="3">
        <v>490.92</v>
      </c>
      <c r="K456" s="1" t="s">
        <v>1059</v>
      </c>
      <c r="L456" s="1" t="s">
        <v>24</v>
      </c>
      <c r="M456" s="1" t="s">
        <v>1060</v>
      </c>
      <c r="N456" s="1" t="s">
        <v>463</v>
      </c>
      <c r="O456" s="2">
        <v>44561</v>
      </c>
      <c r="P456" s="2">
        <v>44568</v>
      </c>
      <c r="Q456" s="1" t="s">
        <v>29</v>
      </c>
      <c r="R456" t="str">
        <f>VLOOKUP(F456,'Seg 2 descriptions'!A:B,2)</f>
        <v>Gas Operations-West</v>
      </c>
      <c r="S456" t="str">
        <f>VLOOKUP(G456,'Seg 3 descriptions'!A:B,2)</f>
        <v>Vehicle Fuel</v>
      </c>
    </row>
    <row r="457" spans="1:19" x14ac:dyDescent="0.25">
      <c r="A457" s="1" t="s">
        <v>457</v>
      </c>
      <c r="B457" s="1" t="s">
        <v>49</v>
      </c>
      <c r="C457" s="1" t="s">
        <v>1061</v>
      </c>
      <c r="D457" s="1" t="s">
        <v>1734</v>
      </c>
      <c r="E457" s="1" t="s">
        <v>20</v>
      </c>
      <c r="F457" s="1" t="s">
        <v>31</v>
      </c>
      <c r="G457" s="1" t="s">
        <v>1055</v>
      </c>
      <c r="H457" s="1" t="s">
        <v>86</v>
      </c>
      <c r="I457" s="1" t="s">
        <v>24</v>
      </c>
      <c r="J457" s="3">
        <v>1137.55</v>
      </c>
      <c r="K457" s="1" t="s">
        <v>1059</v>
      </c>
      <c r="L457" s="1" t="s">
        <v>24</v>
      </c>
      <c r="M457" s="1" t="s">
        <v>1060</v>
      </c>
      <c r="N457" s="1" t="s">
        <v>463</v>
      </c>
      <c r="O457" s="2">
        <v>44561</v>
      </c>
      <c r="P457" s="2">
        <v>44568</v>
      </c>
      <c r="Q457" s="1" t="s">
        <v>29</v>
      </c>
      <c r="R457" t="str">
        <f>VLOOKUP(F457,'Seg 2 descriptions'!A:B,2)</f>
        <v>Gas Operations-West</v>
      </c>
      <c r="S457" t="str">
        <f>VLOOKUP(G457,'Seg 3 descriptions'!A:B,2)</f>
        <v>Vehicle Depreciation</v>
      </c>
    </row>
    <row r="458" spans="1:19" x14ac:dyDescent="0.25">
      <c r="A458" s="144" t="s">
        <v>17</v>
      </c>
      <c r="B458" s="144" t="s">
        <v>18</v>
      </c>
      <c r="C458" s="144" t="s">
        <v>155</v>
      </c>
      <c r="D458" s="144" t="s">
        <v>1691</v>
      </c>
      <c r="E458" s="144" t="s">
        <v>20</v>
      </c>
      <c r="F458" s="144" t="s">
        <v>21</v>
      </c>
      <c r="G458" s="144" t="s">
        <v>22</v>
      </c>
      <c r="H458" s="144" t="s">
        <v>86</v>
      </c>
      <c r="I458" s="144" t="s">
        <v>24</v>
      </c>
      <c r="J458" s="145">
        <v>2420</v>
      </c>
      <c r="K458" s="144" t="s">
        <v>1062</v>
      </c>
      <c r="L458" s="144" t="s">
        <v>98</v>
      </c>
      <c r="M458" s="144" t="s">
        <v>1063</v>
      </c>
      <c r="N458" s="144" t="s">
        <v>1064</v>
      </c>
      <c r="O458" s="146">
        <v>44470</v>
      </c>
      <c r="P458" s="146">
        <v>44473</v>
      </c>
      <c r="Q458" s="144" t="s">
        <v>29</v>
      </c>
      <c r="R458" s="20" t="str">
        <f>VLOOKUP(F458,'Seg 2 descriptions'!A:B,2)</f>
        <v>Facilities-West</v>
      </c>
      <c r="S458" s="20" t="str">
        <f>VLOOKUP(G458,'Seg 3 descriptions'!A:B,2)</f>
        <v>Facilities Maintenance</v>
      </c>
    </row>
    <row r="459" spans="1:19" x14ac:dyDescent="0.25">
      <c r="A459" s="144" t="s">
        <v>17</v>
      </c>
      <c r="B459" s="144" t="s">
        <v>18</v>
      </c>
      <c r="C459" s="144" t="s">
        <v>633</v>
      </c>
      <c r="D459" s="144" t="s">
        <v>1691</v>
      </c>
      <c r="E459" s="144" t="s">
        <v>20</v>
      </c>
      <c r="F459" s="144" t="s">
        <v>21</v>
      </c>
      <c r="G459" s="144" t="s">
        <v>22</v>
      </c>
      <c r="H459" s="144" t="s">
        <v>86</v>
      </c>
      <c r="I459" s="144" t="s">
        <v>24</v>
      </c>
      <c r="J459" s="145">
        <v>3855</v>
      </c>
      <c r="K459" s="144" t="s">
        <v>836</v>
      </c>
      <c r="L459" s="144" t="s">
        <v>543</v>
      </c>
      <c r="M459" s="144" t="s">
        <v>1072</v>
      </c>
      <c r="N459" s="144" t="s">
        <v>1073</v>
      </c>
      <c r="O459" s="146">
        <v>44502</v>
      </c>
      <c r="P459" s="146">
        <v>44502</v>
      </c>
      <c r="Q459" s="144" t="s">
        <v>29</v>
      </c>
      <c r="R459" s="20" t="str">
        <f>VLOOKUP(F459,'Seg 2 descriptions'!A:B,2)</f>
        <v>Facilities-West</v>
      </c>
      <c r="S459" s="20" t="str">
        <f>VLOOKUP(G459,'Seg 3 descriptions'!A:B,2)</f>
        <v>Facilities Maintenance</v>
      </c>
    </row>
    <row r="460" spans="1:19" x14ac:dyDescent="0.25">
      <c r="A460" s="144" t="s">
        <v>17</v>
      </c>
      <c r="B460" s="144" t="s">
        <v>18</v>
      </c>
      <c r="C460" s="144" t="s">
        <v>633</v>
      </c>
      <c r="D460" s="144" t="s">
        <v>1691</v>
      </c>
      <c r="E460" s="144" t="s">
        <v>20</v>
      </c>
      <c r="F460" s="144" t="s">
        <v>21</v>
      </c>
      <c r="G460" s="144" t="s">
        <v>22</v>
      </c>
      <c r="H460" s="144" t="s">
        <v>86</v>
      </c>
      <c r="I460" s="144" t="s">
        <v>24</v>
      </c>
      <c r="J460" s="145">
        <v>1875</v>
      </c>
      <c r="K460" s="144" t="s">
        <v>1074</v>
      </c>
      <c r="L460" s="144" t="s">
        <v>88</v>
      </c>
      <c r="M460" s="144" t="s">
        <v>1075</v>
      </c>
      <c r="N460" s="144" t="s">
        <v>1076</v>
      </c>
      <c r="O460" s="146">
        <v>44502</v>
      </c>
      <c r="P460" s="146">
        <v>44502</v>
      </c>
      <c r="Q460" s="144" t="s">
        <v>29</v>
      </c>
      <c r="R460" s="20" t="str">
        <f>VLOOKUP(F460,'Seg 2 descriptions'!A:B,2)</f>
        <v>Facilities-West</v>
      </c>
      <c r="S460" s="20" t="str">
        <f>VLOOKUP(G460,'Seg 3 descriptions'!A:B,2)</f>
        <v>Facilities Maintenance</v>
      </c>
    </row>
    <row r="461" spans="1:19" x14ac:dyDescent="0.25">
      <c r="A461" s="144" t="s">
        <v>17</v>
      </c>
      <c r="B461" s="144" t="s">
        <v>18</v>
      </c>
      <c r="C461" s="144" t="s">
        <v>556</v>
      </c>
      <c r="D461" s="144" t="s">
        <v>1691</v>
      </c>
      <c r="E461" s="144" t="s">
        <v>20</v>
      </c>
      <c r="F461" s="144" t="s">
        <v>21</v>
      </c>
      <c r="G461" s="144" t="s">
        <v>22</v>
      </c>
      <c r="H461" s="144" t="s">
        <v>86</v>
      </c>
      <c r="I461" s="144" t="s">
        <v>24</v>
      </c>
      <c r="J461" s="145">
        <v>1687.5</v>
      </c>
      <c r="K461" s="144" t="s">
        <v>1080</v>
      </c>
      <c r="L461" s="144" t="s">
        <v>88</v>
      </c>
      <c r="M461" s="144" t="s">
        <v>1081</v>
      </c>
      <c r="N461" s="144" t="s">
        <v>1082</v>
      </c>
      <c r="O461" s="146">
        <v>44496</v>
      </c>
      <c r="P461" s="146">
        <v>44497</v>
      </c>
      <c r="Q461" s="144" t="s">
        <v>29</v>
      </c>
      <c r="R461" s="20" t="str">
        <f>VLOOKUP(F461,'Seg 2 descriptions'!A:B,2)</f>
        <v>Facilities-West</v>
      </c>
      <c r="S461" s="20" t="str">
        <f>VLOOKUP(G461,'Seg 3 descriptions'!A:B,2)</f>
        <v>Facilities Maintenance</v>
      </c>
    </row>
    <row r="462" spans="1:19" x14ac:dyDescent="0.25">
      <c r="A462" s="144" t="s">
        <v>17</v>
      </c>
      <c r="B462" s="144" t="s">
        <v>18</v>
      </c>
      <c r="C462" s="144" t="s">
        <v>274</v>
      </c>
      <c r="D462" s="144" t="s">
        <v>1691</v>
      </c>
      <c r="E462" s="144" t="s">
        <v>20</v>
      </c>
      <c r="F462" s="144" t="s">
        <v>21</v>
      </c>
      <c r="G462" s="144" t="s">
        <v>22</v>
      </c>
      <c r="H462" s="144" t="s">
        <v>86</v>
      </c>
      <c r="I462" s="144" t="s">
        <v>24</v>
      </c>
      <c r="J462" s="145">
        <v>2336.1799999999998</v>
      </c>
      <c r="K462" s="144" t="s">
        <v>1098</v>
      </c>
      <c r="L462" s="144" t="s">
        <v>98</v>
      </c>
      <c r="M462" s="144" t="s">
        <v>1099</v>
      </c>
      <c r="N462" s="144" t="s">
        <v>1100</v>
      </c>
      <c r="O462" s="146">
        <v>44410</v>
      </c>
      <c r="P462" s="146">
        <v>44411</v>
      </c>
      <c r="Q462" s="144" t="s">
        <v>29</v>
      </c>
      <c r="R462" s="20" t="str">
        <f>VLOOKUP(F462,'Seg 2 descriptions'!A:B,2)</f>
        <v>Facilities-West</v>
      </c>
      <c r="S462" s="20" t="str">
        <f>VLOOKUP(G462,'Seg 3 descriptions'!A:B,2)</f>
        <v>Facilities Maintenance</v>
      </c>
    </row>
    <row r="463" spans="1:19" x14ac:dyDescent="0.25">
      <c r="A463" s="144" t="s">
        <v>17</v>
      </c>
      <c r="B463" s="144" t="s">
        <v>18</v>
      </c>
      <c r="C463" s="144" t="s">
        <v>196</v>
      </c>
      <c r="D463" s="144" t="s">
        <v>1691</v>
      </c>
      <c r="E463" s="144" t="s">
        <v>20</v>
      </c>
      <c r="F463" s="144" t="s">
        <v>21</v>
      </c>
      <c r="G463" s="144" t="s">
        <v>22</v>
      </c>
      <c r="H463" s="144" t="s">
        <v>86</v>
      </c>
      <c r="I463" s="144" t="s">
        <v>24</v>
      </c>
      <c r="J463" s="145">
        <v>189.4</v>
      </c>
      <c r="K463" s="144" t="s">
        <v>162</v>
      </c>
      <c r="L463" s="144" t="s">
        <v>83</v>
      </c>
      <c r="M463" s="144" t="s">
        <v>1107</v>
      </c>
      <c r="N463" s="144" t="s">
        <v>1108</v>
      </c>
      <c r="O463" s="146">
        <v>44529</v>
      </c>
      <c r="P463" s="146">
        <v>44530</v>
      </c>
      <c r="Q463" s="144" t="s">
        <v>29</v>
      </c>
      <c r="R463" s="20" t="str">
        <f>VLOOKUP(F463,'Seg 2 descriptions'!A:B,2)</f>
        <v>Facilities-West</v>
      </c>
      <c r="S463" s="20" t="str">
        <f>VLOOKUP(G463,'Seg 3 descriptions'!A:B,2)</f>
        <v>Facilities Maintenance</v>
      </c>
    </row>
    <row r="464" spans="1:19" x14ac:dyDescent="0.25">
      <c r="A464" s="1" t="s">
        <v>17</v>
      </c>
      <c r="B464" s="1" t="s">
        <v>18</v>
      </c>
      <c r="C464" s="1" t="s">
        <v>470</v>
      </c>
      <c r="D464" s="1" t="s">
        <v>1699</v>
      </c>
      <c r="E464" s="1" t="s">
        <v>20</v>
      </c>
      <c r="F464" s="1" t="s">
        <v>471</v>
      </c>
      <c r="G464" s="1" t="s">
        <v>283</v>
      </c>
      <c r="H464" s="1" t="s">
        <v>86</v>
      </c>
      <c r="I464" s="1" t="s">
        <v>24</v>
      </c>
      <c r="J464" s="3">
        <v>568.20000000000005</v>
      </c>
      <c r="K464" s="1" t="s">
        <v>955</v>
      </c>
      <c r="L464" s="1" t="s">
        <v>83</v>
      </c>
      <c r="M464" s="1" t="s">
        <v>1109</v>
      </c>
      <c r="N464" s="1" t="s">
        <v>1110</v>
      </c>
      <c r="O464" s="2">
        <v>44319</v>
      </c>
      <c r="P464" s="2">
        <v>44320</v>
      </c>
      <c r="Q464" s="1" t="s">
        <v>29</v>
      </c>
      <c r="R464" t="str">
        <f>VLOOKUP(F464,'Seg 2 descriptions'!A:B,2)</f>
        <v>Propane Operations-Hernando</v>
      </c>
      <c r="S464" t="str">
        <f>VLOOKUP(G464,'Seg 3 descriptions'!A:B,2)</f>
        <v>Supplies &amp; Misc Dept Expenses</v>
      </c>
    </row>
    <row r="465" spans="1:19" x14ac:dyDescent="0.25">
      <c r="A465" s="1" t="s">
        <v>457</v>
      </c>
      <c r="B465" s="1" t="s">
        <v>49</v>
      </c>
      <c r="C465" s="1" t="s">
        <v>970</v>
      </c>
      <c r="D465" s="1" t="s">
        <v>1706</v>
      </c>
      <c r="E465" s="1" t="s">
        <v>20</v>
      </c>
      <c r="F465" s="1" t="s">
        <v>31</v>
      </c>
      <c r="G465" s="1" t="s">
        <v>590</v>
      </c>
      <c r="H465" s="1" t="s">
        <v>86</v>
      </c>
      <c r="I465" s="1" t="s">
        <v>24</v>
      </c>
      <c r="J465" s="3">
        <v>489.3</v>
      </c>
      <c r="K465" s="1" t="s">
        <v>891</v>
      </c>
      <c r="L465" s="1" t="s">
        <v>24</v>
      </c>
      <c r="M465" s="1" t="s">
        <v>892</v>
      </c>
      <c r="N465" s="1" t="s">
        <v>463</v>
      </c>
      <c r="O465" s="2">
        <v>44408</v>
      </c>
      <c r="P465" s="2">
        <v>44412</v>
      </c>
      <c r="Q465" s="1" t="s">
        <v>29</v>
      </c>
      <c r="R465" t="str">
        <f>VLOOKUP(F465,'Seg 2 descriptions'!A:B,2)</f>
        <v>Gas Operations-West</v>
      </c>
      <c r="S465" t="str">
        <f>VLOOKUP(G465,'Seg 3 descriptions'!A:B,2)</f>
        <v>Overtime/Comp Time/On Call</v>
      </c>
    </row>
    <row r="466" spans="1:19" x14ac:dyDescent="0.25">
      <c r="A466" s="1" t="s">
        <v>457</v>
      </c>
      <c r="B466" s="1" t="s">
        <v>49</v>
      </c>
      <c r="C466" s="1" t="s">
        <v>461</v>
      </c>
      <c r="D466" s="1" t="s">
        <v>1708</v>
      </c>
      <c r="E466" s="1" t="s">
        <v>20</v>
      </c>
      <c r="F466" s="1" t="s">
        <v>31</v>
      </c>
      <c r="G466" s="1" t="s">
        <v>460</v>
      </c>
      <c r="H466" s="1" t="s">
        <v>86</v>
      </c>
      <c r="I466" s="1" t="s">
        <v>24</v>
      </c>
      <c r="J466" s="3">
        <v>7870.6</v>
      </c>
      <c r="K466" s="1" t="s">
        <v>1004</v>
      </c>
      <c r="L466" s="1" t="s">
        <v>24</v>
      </c>
      <c r="M466" s="1" t="s">
        <v>1005</v>
      </c>
      <c r="N466" s="1" t="s">
        <v>463</v>
      </c>
      <c r="O466" s="2">
        <v>44469</v>
      </c>
      <c r="P466" s="2">
        <v>44474</v>
      </c>
      <c r="Q466" s="1" t="s">
        <v>29</v>
      </c>
      <c r="R466" t="str">
        <f>VLOOKUP(F466,'Seg 2 descriptions'!A:B,2)</f>
        <v>Gas Operations-West</v>
      </c>
      <c r="S466" t="str">
        <f>VLOOKUP(G466,'Seg 3 descriptions'!A:B,2)</f>
        <v>Salaries</v>
      </c>
    </row>
    <row r="467" spans="1:19" x14ac:dyDescent="0.25">
      <c r="A467" s="1" t="s">
        <v>457</v>
      </c>
      <c r="B467" s="1" t="s">
        <v>49</v>
      </c>
      <c r="C467" s="1" t="s">
        <v>1001</v>
      </c>
      <c r="D467" s="1" t="s">
        <v>1708</v>
      </c>
      <c r="E467" s="1" t="s">
        <v>20</v>
      </c>
      <c r="F467" s="1" t="s">
        <v>31</v>
      </c>
      <c r="G467" s="1" t="s">
        <v>460</v>
      </c>
      <c r="H467" s="1" t="s">
        <v>86</v>
      </c>
      <c r="I467" s="1" t="s">
        <v>24</v>
      </c>
      <c r="J467" s="3">
        <v>5001.58</v>
      </c>
      <c r="K467" s="1" t="s">
        <v>1004</v>
      </c>
      <c r="L467" s="1" t="s">
        <v>24</v>
      </c>
      <c r="M467" s="1" t="s">
        <v>1005</v>
      </c>
      <c r="N467" s="1" t="s">
        <v>463</v>
      </c>
      <c r="O467" s="2">
        <v>44439</v>
      </c>
      <c r="P467" s="2">
        <v>44447</v>
      </c>
      <c r="Q467" s="1" t="s">
        <v>29</v>
      </c>
      <c r="R467" t="str">
        <f>VLOOKUP(F467,'Seg 2 descriptions'!A:B,2)</f>
        <v>Gas Operations-West</v>
      </c>
      <c r="S467" t="str">
        <f>VLOOKUP(G467,'Seg 3 descriptions'!A:B,2)</f>
        <v>Salaries</v>
      </c>
    </row>
    <row r="468" spans="1:19" x14ac:dyDescent="0.25">
      <c r="A468" s="1" t="s">
        <v>457</v>
      </c>
      <c r="B468" s="1" t="s">
        <v>49</v>
      </c>
      <c r="C468" s="1" t="s">
        <v>594</v>
      </c>
      <c r="D468" s="1" t="s">
        <v>1708</v>
      </c>
      <c r="E468" s="1" t="s">
        <v>20</v>
      </c>
      <c r="F468" s="1" t="s">
        <v>31</v>
      </c>
      <c r="G468" s="1" t="s">
        <v>460</v>
      </c>
      <c r="H468" s="1" t="s">
        <v>86</v>
      </c>
      <c r="I468" s="1" t="s">
        <v>24</v>
      </c>
      <c r="J468" s="3">
        <v>8389.64</v>
      </c>
      <c r="K468" s="1" t="s">
        <v>1004</v>
      </c>
      <c r="L468" s="1" t="s">
        <v>24</v>
      </c>
      <c r="M468" s="1" t="s">
        <v>1005</v>
      </c>
      <c r="N468" s="1" t="s">
        <v>463</v>
      </c>
      <c r="O468" s="2">
        <v>44530</v>
      </c>
      <c r="P468" s="2">
        <v>44535</v>
      </c>
      <c r="Q468" s="1" t="s">
        <v>29</v>
      </c>
      <c r="R468" t="str">
        <f>VLOOKUP(F468,'Seg 2 descriptions'!A:B,2)</f>
        <v>Gas Operations-West</v>
      </c>
      <c r="S468" t="str">
        <f>VLOOKUP(G468,'Seg 3 descriptions'!A:B,2)</f>
        <v>Salaries</v>
      </c>
    </row>
    <row r="469" spans="1:19" x14ac:dyDescent="0.25">
      <c r="A469" s="144" t="s">
        <v>456</v>
      </c>
      <c r="B469" s="144" t="s">
        <v>20</v>
      </c>
      <c r="C469" s="144" t="s">
        <v>904</v>
      </c>
      <c r="D469" s="144" t="s">
        <v>1691</v>
      </c>
      <c r="E469" s="144" t="s">
        <v>20</v>
      </c>
      <c r="F469" s="144" t="s">
        <v>21</v>
      </c>
      <c r="G469" s="144" t="s">
        <v>22</v>
      </c>
      <c r="H469" s="144" t="s">
        <v>86</v>
      </c>
      <c r="I469" s="144" t="s">
        <v>24</v>
      </c>
      <c r="J469" s="145">
        <v>-2214.2800000000002</v>
      </c>
      <c r="K469" s="144" t="s">
        <v>1112</v>
      </c>
      <c r="L469" s="144" t="s">
        <v>24</v>
      </c>
      <c r="M469" s="144" t="s">
        <v>1113</v>
      </c>
      <c r="N469" s="144" t="s">
        <v>906</v>
      </c>
      <c r="O469" s="146">
        <v>44347</v>
      </c>
      <c r="P469" s="146">
        <v>44322</v>
      </c>
      <c r="Q469" s="144" t="s">
        <v>29</v>
      </c>
      <c r="R469" s="20" t="str">
        <f>VLOOKUP(F469,'Seg 2 descriptions'!A:B,2)</f>
        <v>Facilities-West</v>
      </c>
      <c r="S469" s="20" t="str">
        <f>VLOOKUP(G469,'Seg 3 descriptions'!A:B,2)</f>
        <v>Facilities Maintenance</v>
      </c>
    </row>
    <row r="470" spans="1:19" x14ac:dyDescent="0.25">
      <c r="A470" s="1" t="s">
        <v>456</v>
      </c>
      <c r="B470" s="1" t="s">
        <v>20</v>
      </c>
      <c r="C470" s="1" t="s">
        <v>904</v>
      </c>
      <c r="D470" s="1" t="s">
        <v>1695</v>
      </c>
      <c r="E470" s="1" t="s">
        <v>20</v>
      </c>
      <c r="F470" s="1" t="s">
        <v>31</v>
      </c>
      <c r="G470" s="1" t="s">
        <v>35</v>
      </c>
      <c r="H470" s="1" t="s">
        <v>86</v>
      </c>
      <c r="I470" s="1" t="s">
        <v>24</v>
      </c>
      <c r="J470" s="3">
        <v>-114.8</v>
      </c>
      <c r="K470" s="1" t="s">
        <v>1112</v>
      </c>
      <c r="L470" s="1" t="s">
        <v>24</v>
      </c>
      <c r="M470" s="1" t="s">
        <v>789</v>
      </c>
      <c r="N470" s="1" t="s">
        <v>906</v>
      </c>
      <c r="O470" s="2">
        <v>44347</v>
      </c>
      <c r="P470" s="2">
        <v>44322</v>
      </c>
      <c r="Q470" s="1" t="s">
        <v>29</v>
      </c>
      <c r="R470" t="str">
        <f>VLOOKUP(F470,'Seg 2 descriptions'!A:B,2)</f>
        <v>Gas Operations-West</v>
      </c>
      <c r="S470" t="str">
        <f>VLOOKUP(G470,'Seg 3 descriptions'!A:B,2)</f>
        <v>Other Outside Services</v>
      </c>
    </row>
    <row r="471" spans="1:19" x14ac:dyDescent="0.25">
      <c r="A471" s="1" t="s">
        <v>456</v>
      </c>
      <c r="B471" s="1" t="s">
        <v>20</v>
      </c>
      <c r="C471" s="1" t="s">
        <v>904</v>
      </c>
      <c r="D471" s="1" t="s">
        <v>1695</v>
      </c>
      <c r="E471" s="1" t="s">
        <v>20</v>
      </c>
      <c r="F471" s="1" t="s">
        <v>31</v>
      </c>
      <c r="G471" s="1" t="s">
        <v>35</v>
      </c>
      <c r="H471" s="1" t="s">
        <v>86</v>
      </c>
      <c r="I471" s="1" t="s">
        <v>24</v>
      </c>
      <c r="J471" s="3">
        <v>-640</v>
      </c>
      <c r="K471" s="1" t="s">
        <v>1112</v>
      </c>
      <c r="L471" s="1" t="s">
        <v>24</v>
      </c>
      <c r="M471" s="1" t="s">
        <v>1114</v>
      </c>
      <c r="N471" s="1" t="s">
        <v>906</v>
      </c>
      <c r="O471" s="2">
        <v>44347</v>
      </c>
      <c r="P471" s="2">
        <v>44322</v>
      </c>
      <c r="Q471" s="1" t="s">
        <v>29</v>
      </c>
      <c r="R471" t="str">
        <f>VLOOKUP(F471,'Seg 2 descriptions'!A:B,2)</f>
        <v>Gas Operations-West</v>
      </c>
      <c r="S471" t="str">
        <f>VLOOKUP(G471,'Seg 3 descriptions'!A:B,2)</f>
        <v>Other Outside Services</v>
      </c>
    </row>
    <row r="472" spans="1:19" x14ac:dyDescent="0.25">
      <c r="A472" s="1" t="s">
        <v>456</v>
      </c>
      <c r="B472" s="1" t="s">
        <v>20</v>
      </c>
      <c r="C472" s="1" t="s">
        <v>904</v>
      </c>
      <c r="D472" s="1" t="s">
        <v>1699</v>
      </c>
      <c r="E472" s="1" t="s">
        <v>20</v>
      </c>
      <c r="F472" s="1" t="s">
        <v>471</v>
      </c>
      <c r="G472" s="1" t="s">
        <v>283</v>
      </c>
      <c r="H472" s="1" t="s">
        <v>86</v>
      </c>
      <c r="I472" s="1" t="s">
        <v>24</v>
      </c>
      <c r="J472" s="3">
        <v>-568.20000000000005</v>
      </c>
      <c r="K472" s="1" t="s">
        <v>1112</v>
      </c>
      <c r="L472" s="1" t="s">
        <v>24</v>
      </c>
      <c r="M472" s="1" t="s">
        <v>1109</v>
      </c>
      <c r="N472" s="1" t="s">
        <v>906</v>
      </c>
      <c r="O472" s="2">
        <v>44347</v>
      </c>
      <c r="P472" s="2">
        <v>44322</v>
      </c>
      <c r="Q472" s="1" t="s">
        <v>29</v>
      </c>
      <c r="R472" t="str">
        <f>VLOOKUP(F472,'Seg 2 descriptions'!A:B,2)</f>
        <v>Propane Operations-Hernando</v>
      </c>
      <c r="S472" t="str">
        <f>VLOOKUP(G472,'Seg 3 descriptions'!A:B,2)</f>
        <v>Supplies &amp; Misc Dept Expenses</v>
      </c>
    </row>
    <row r="473" spans="1:19" x14ac:dyDescent="0.25">
      <c r="A473" s="144" t="s">
        <v>17</v>
      </c>
      <c r="B473" s="144" t="s">
        <v>18</v>
      </c>
      <c r="C473" s="144" t="s">
        <v>633</v>
      </c>
      <c r="D473" s="144" t="s">
        <v>1691</v>
      </c>
      <c r="E473" s="144" t="s">
        <v>20</v>
      </c>
      <c r="F473" s="144" t="s">
        <v>21</v>
      </c>
      <c r="G473" s="144" t="s">
        <v>22</v>
      </c>
      <c r="H473" s="144" t="s">
        <v>86</v>
      </c>
      <c r="I473" s="144" t="s">
        <v>24</v>
      </c>
      <c r="J473" s="145">
        <v>2560</v>
      </c>
      <c r="K473" s="144" t="s">
        <v>1115</v>
      </c>
      <c r="L473" s="144" t="s">
        <v>98</v>
      </c>
      <c r="M473" s="144" t="s">
        <v>1116</v>
      </c>
      <c r="N473" s="144" t="s">
        <v>1117</v>
      </c>
      <c r="O473" s="146">
        <v>44502</v>
      </c>
      <c r="P473" s="146">
        <v>44502</v>
      </c>
      <c r="Q473" s="144" t="s">
        <v>29</v>
      </c>
      <c r="R473" s="20" t="str">
        <f>VLOOKUP(F473,'Seg 2 descriptions'!A:B,2)</f>
        <v>Facilities-West</v>
      </c>
      <c r="S473" s="20" t="str">
        <f>VLOOKUP(G473,'Seg 3 descriptions'!A:B,2)</f>
        <v>Facilities Maintenance</v>
      </c>
    </row>
    <row r="474" spans="1:19" x14ac:dyDescent="0.25">
      <c r="A474" s="144" t="s">
        <v>17</v>
      </c>
      <c r="B474" s="144" t="s">
        <v>18</v>
      </c>
      <c r="C474" s="144" t="s">
        <v>419</v>
      </c>
      <c r="D474" s="144" t="s">
        <v>1691</v>
      </c>
      <c r="E474" s="144" t="s">
        <v>20</v>
      </c>
      <c r="F474" s="144" t="s">
        <v>21</v>
      </c>
      <c r="G474" s="144" t="s">
        <v>22</v>
      </c>
      <c r="H474" s="144" t="s">
        <v>86</v>
      </c>
      <c r="I474" s="144" t="s">
        <v>24</v>
      </c>
      <c r="J474" s="145">
        <v>5000</v>
      </c>
      <c r="K474" s="144" t="s">
        <v>1118</v>
      </c>
      <c r="L474" s="144" t="s">
        <v>88</v>
      </c>
      <c r="M474" s="144" t="s">
        <v>1119</v>
      </c>
      <c r="N474" s="144" t="s">
        <v>1120</v>
      </c>
      <c r="O474" s="146">
        <v>44211</v>
      </c>
      <c r="P474" s="146">
        <v>44215</v>
      </c>
      <c r="Q474" s="144" t="s">
        <v>29</v>
      </c>
      <c r="R474" s="20" t="str">
        <f>VLOOKUP(F474,'Seg 2 descriptions'!A:B,2)</f>
        <v>Facilities-West</v>
      </c>
      <c r="S474" s="20" t="str">
        <f>VLOOKUP(G474,'Seg 3 descriptions'!A:B,2)</f>
        <v>Facilities Maintenance</v>
      </c>
    </row>
    <row r="475" spans="1:19" x14ac:dyDescent="0.25">
      <c r="A475" s="1" t="s">
        <v>17</v>
      </c>
      <c r="B475" s="1" t="s">
        <v>18</v>
      </c>
      <c r="C475" s="1" t="s">
        <v>273</v>
      </c>
      <c r="D475" s="1" t="s">
        <v>1695</v>
      </c>
      <c r="E475" s="1" t="s">
        <v>20</v>
      </c>
      <c r="F475" s="1" t="s">
        <v>31</v>
      </c>
      <c r="G475" s="1" t="s">
        <v>35</v>
      </c>
      <c r="H475" s="1" t="s">
        <v>86</v>
      </c>
      <c r="I475" s="1" t="s">
        <v>24</v>
      </c>
      <c r="J475" s="3">
        <v>640</v>
      </c>
      <c r="K475" s="1" t="s">
        <v>1124</v>
      </c>
      <c r="L475" s="1" t="s">
        <v>83</v>
      </c>
      <c r="M475" s="1" t="s">
        <v>1114</v>
      </c>
      <c r="N475" s="1" t="s">
        <v>1125</v>
      </c>
      <c r="O475" s="2">
        <v>44322</v>
      </c>
      <c r="P475" s="2">
        <v>44322</v>
      </c>
      <c r="Q475" s="1" t="s">
        <v>29</v>
      </c>
      <c r="R475" t="str">
        <f>VLOOKUP(F475,'Seg 2 descriptions'!A:B,2)</f>
        <v>Gas Operations-West</v>
      </c>
      <c r="S475" t="str">
        <f>VLOOKUP(G475,'Seg 3 descriptions'!A:B,2)</f>
        <v>Other Outside Services</v>
      </c>
    </row>
    <row r="476" spans="1:19" x14ac:dyDescent="0.25">
      <c r="A476" s="144" t="s">
        <v>17</v>
      </c>
      <c r="B476" s="144" t="s">
        <v>18</v>
      </c>
      <c r="C476" s="144" t="s">
        <v>634</v>
      </c>
      <c r="D476" s="144" t="s">
        <v>1691</v>
      </c>
      <c r="E476" s="144" t="s">
        <v>20</v>
      </c>
      <c r="F476" s="144" t="s">
        <v>21</v>
      </c>
      <c r="G476" s="144" t="s">
        <v>22</v>
      </c>
      <c r="H476" s="144" t="s">
        <v>86</v>
      </c>
      <c r="I476" s="144" t="s">
        <v>24</v>
      </c>
      <c r="J476" s="145">
        <v>1500</v>
      </c>
      <c r="K476" s="144" t="s">
        <v>1129</v>
      </c>
      <c r="L476" s="144" t="s">
        <v>88</v>
      </c>
      <c r="M476" s="144" t="s">
        <v>1130</v>
      </c>
      <c r="N476" s="144" t="s">
        <v>1131</v>
      </c>
      <c r="O476" s="146">
        <v>44522</v>
      </c>
      <c r="P476" s="146">
        <v>44523</v>
      </c>
      <c r="Q476" s="144" t="s">
        <v>29</v>
      </c>
      <c r="R476" s="20" t="str">
        <f>VLOOKUP(F476,'Seg 2 descriptions'!A:B,2)</f>
        <v>Facilities-West</v>
      </c>
      <c r="S476" s="20" t="str">
        <f>VLOOKUP(G476,'Seg 3 descriptions'!A:B,2)</f>
        <v>Facilities Maintenance</v>
      </c>
    </row>
    <row r="477" spans="1:19" x14ac:dyDescent="0.25">
      <c r="A477" s="1" t="s">
        <v>456</v>
      </c>
      <c r="B477" s="1" t="s">
        <v>20</v>
      </c>
      <c r="C477" s="1" t="s">
        <v>904</v>
      </c>
      <c r="D477" s="1" t="s">
        <v>1699</v>
      </c>
      <c r="E477" s="1" t="s">
        <v>20</v>
      </c>
      <c r="F477" s="1" t="s">
        <v>471</v>
      </c>
      <c r="G477" s="1" t="s">
        <v>283</v>
      </c>
      <c r="H477" s="1" t="s">
        <v>86</v>
      </c>
      <c r="I477" s="1" t="s">
        <v>24</v>
      </c>
      <c r="J477" s="3">
        <v>-500</v>
      </c>
      <c r="K477" s="1" t="s">
        <v>1112</v>
      </c>
      <c r="L477" s="1" t="s">
        <v>24</v>
      </c>
      <c r="M477" s="1" t="s">
        <v>956</v>
      </c>
      <c r="N477" s="1" t="s">
        <v>906</v>
      </c>
      <c r="O477" s="2">
        <v>44347</v>
      </c>
      <c r="P477" s="2">
        <v>44322</v>
      </c>
      <c r="Q477" s="1" t="s">
        <v>29</v>
      </c>
      <c r="R477" t="str">
        <f>VLOOKUP(F477,'Seg 2 descriptions'!A:B,2)</f>
        <v>Propane Operations-Hernando</v>
      </c>
      <c r="S477" t="str">
        <f>VLOOKUP(G477,'Seg 3 descriptions'!A:B,2)</f>
        <v>Supplies &amp; Misc Dept Expenses</v>
      </c>
    </row>
    <row r="478" spans="1:19" x14ac:dyDescent="0.25">
      <c r="A478" s="1" t="s">
        <v>456</v>
      </c>
      <c r="B478" s="1" t="s">
        <v>20</v>
      </c>
      <c r="C478" s="1" t="s">
        <v>906</v>
      </c>
      <c r="D478" s="1" t="s">
        <v>1699</v>
      </c>
      <c r="E478" s="1" t="s">
        <v>20</v>
      </c>
      <c r="F478" s="1" t="s">
        <v>471</v>
      </c>
      <c r="G478" s="1" t="s">
        <v>283</v>
      </c>
      <c r="H478" s="1" t="s">
        <v>86</v>
      </c>
      <c r="I478" s="1" t="s">
        <v>24</v>
      </c>
      <c r="J478" s="3">
        <v>1231.0999999999999</v>
      </c>
      <c r="K478" s="1" t="s">
        <v>1112</v>
      </c>
      <c r="L478" s="1" t="s">
        <v>24</v>
      </c>
      <c r="M478" s="1" t="s">
        <v>1002</v>
      </c>
      <c r="N478" s="1" t="s">
        <v>906</v>
      </c>
      <c r="O478" s="2">
        <v>44316</v>
      </c>
      <c r="P478" s="2">
        <v>44322</v>
      </c>
      <c r="Q478" s="1" t="s">
        <v>29</v>
      </c>
      <c r="R478" t="str">
        <f>VLOOKUP(F478,'Seg 2 descriptions'!A:B,2)</f>
        <v>Propane Operations-Hernando</v>
      </c>
      <c r="S478" t="str">
        <f>VLOOKUP(G478,'Seg 3 descriptions'!A:B,2)</f>
        <v>Supplies &amp; Misc Dept Expenses</v>
      </c>
    </row>
    <row r="479" spans="1:19" x14ac:dyDescent="0.25">
      <c r="A479" s="1" t="s">
        <v>456</v>
      </c>
      <c r="B479" s="1" t="s">
        <v>20</v>
      </c>
      <c r="C479" s="1" t="s">
        <v>906</v>
      </c>
      <c r="D479" s="1" t="s">
        <v>1699</v>
      </c>
      <c r="E479" s="1" t="s">
        <v>20</v>
      </c>
      <c r="F479" s="1" t="s">
        <v>471</v>
      </c>
      <c r="G479" s="1" t="s">
        <v>283</v>
      </c>
      <c r="H479" s="1" t="s">
        <v>86</v>
      </c>
      <c r="I479" s="1" t="s">
        <v>24</v>
      </c>
      <c r="J479" s="3">
        <v>823.1</v>
      </c>
      <c r="K479" s="1" t="s">
        <v>1112</v>
      </c>
      <c r="L479" s="1" t="s">
        <v>24</v>
      </c>
      <c r="M479" s="1" t="s">
        <v>473</v>
      </c>
      <c r="N479" s="1" t="s">
        <v>906</v>
      </c>
      <c r="O479" s="2">
        <v>44316</v>
      </c>
      <c r="P479" s="2">
        <v>44322</v>
      </c>
      <c r="Q479" s="1" t="s">
        <v>29</v>
      </c>
      <c r="R479" t="str">
        <f>VLOOKUP(F479,'Seg 2 descriptions'!A:B,2)</f>
        <v>Propane Operations-Hernando</v>
      </c>
      <c r="S479" t="str">
        <f>VLOOKUP(G479,'Seg 3 descriptions'!A:B,2)</f>
        <v>Supplies &amp; Misc Dept Expenses</v>
      </c>
    </row>
    <row r="480" spans="1:19" x14ac:dyDescent="0.25">
      <c r="A480" s="1" t="s">
        <v>456</v>
      </c>
      <c r="B480" s="1" t="s">
        <v>20</v>
      </c>
      <c r="C480" s="1" t="s">
        <v>906</v>
      </c>
      <c r="D480" s="1" t="s">
        <v>1695</v>
      </c>
      <c r="E480" s="1" t="s">
        <v>20</v>
      </c>
      <c r="F480" s="1" t="s">
        <v>31</v>
      </c>
      <c r="G480" s="1" t="s">
        <v>35</v>
      </c>
      <c r="H480" s="1" t="s">
        <v>86</v>
      </c>
      <c r="I480" s="1" t="s">
        <v>24</v>
      </c>
      <c r="J480" s="3">
        <v>114.8</v>
      </c>
      <c r="K480" s="1" t="s">
        <v>1112</v>
      </c>
      <c r="L480" s="1" t="s">
        <v>24</v>
      </c>
      <c r="M480" s="1" t="s">
        <v>789</v>
      </c>
      <c r="N480" s="1" t="s">
        <v>906</v>
      </c>
      <c r="O480" s="2">
        <v>44316</v>
      </c>
      <c r="P480" s="2">
        <v>44322</v>
      </c>
      <c r="Q480" s="1" t="s">
        <v>29</v>
      </c>
      <c r="R480" t="str">
        <f>VLOOKUP(F480,'Seg 2 descriptions'!A:B,2)</f>
        <v>Gas Operations-West</v>
      </c>
      <c r="S480" t="str">
        <f>VLOOKUP(G480,'Seg 3 descriptions'!A:B,2)</f>
        <v>Other Outside Services</v>
      </c>
    </row>
    <row r="481" spans="1:19" x14ac:dyDescent="0.25">
      <c r="A481" s="1" t="s">
        <v>456</v>
      </c>
      <c r="B481" s="1" t="s">
        <v>20</v>
      </c>
      <c r="C481" s="1" t="s">
        <v>906</v>
      </c>
      <c r="D481" s="1" t="s">
        <v>1695</v>
      </c>
      <c r="E481" s="1" t="s">
        <v>20</v>
      </c>
      <c r="F481" s="1" t="s">
        <v>31</v>
      </c>
      <c r="G481" s="1" t="s">
        <v>35</v>
      </c>
      <c r="H481" s="1" t="s">
        <v>86</v>
      </c>
      <c r="I481" s="1" t="s">
        <v>24</v>
      </c>
      <c r="J481" s="3">
        <v>640</v>
      </c>
      <c r="K481" s="1" t="s">
        <v>1112</v>
      </c>
      <c r="L481" s="1" t="s">
        <v>24</v>
      </c>
      <c r="M481" s="1" t="s">
        <v>1114</v>
      </c>
      <c r="N481" s="1" t="s">
        <v>906</v>
      </c>
      <c r="O481" s="2">
        <v>44316</v>
      </c>
      <c r="P481" s="2">
        <v>44322</v>
      </c>
      <c r="Q481" s="1" t="s">
        <v>29</v>
      </c>
      <c r="R481" t="str">
        <f>VLOOKUP(F481,'Seg 2 descriptions'!A:B,2)</f>
        <v>Gas Operations-West</v>
      </c>
      <c r="S481" t="str">
        <f>VLOOKUP(G481,'Seg 3 descriptions'!A:B,2)</f>
        <v>Other Outside Services</v>
      </c>
    </row>
    <row r="482" spans="1:19" x14ac:dyDescent="0.25">
      <c r="A482" s="1" t="s">
        <v>456</v>
      </c>
      <c r="B482" s="1" t="s">
        <v>20</v>
      </c>
      <c r="C482" s="1" t="s">
        <v>906</v>
      </c>
      <c r="D482" s="1" t="s">
        <v>1699</v>
      </c>
      <c r="E482" s="1" t="s">
        <v>20</v>
      </c>
      <c r="F482" s="1" t="s">
        <v>471</v>
      </c>
      <c r="G482" s="1" t="s">
        <v>283</v>
      </c>
      <c r="H482" s="1" t="s">
        <v>86</v>
      </c>
      <c r="I482" s="1" t="s">
        <v>24</v>
      </c>
      <c r="J482" s="3">
        <v>568.20000000000005</v>
      </c>
      <c r="K482" s="1" t="s">
        <v>1112</v>
      </c>
      <c r="L482" s="1" t="s">
        <v>24</v>
      </c>
      <c r="M482" s="1" t="s">
        <v>1109</v>
      </c>
      <c r="N482" s="1" t="s">
        <v>906</v>
      </c>
      <c r="O482" s="2">
        <v>44316</v>
      </c>
      <c r="P482" s="2">
        <v>44322</v>
      </c>
      <c r="Q482" s="1" t="s">
        <v>29</v>
      </c>
      <c r="R482" t="str">
        <f>VLOOKUP(F482,'Seg 2 descriptions'!A:B,2)</f>
        <v>Propane Operations-Hernando</v>
      </c>
      <c r="S482" t="str">
        <f>VLOOKUP(G482,'Seg 3 descriptions'!A:B,2)</f>
        <v>Supplies &amp; Misc Dept Expenses</v>
      </c>
    </row>
    <row r="483" spans="1:19" x14ac:dyDescent="0.25">
      <c r="A483" s="1" t="s">
        <v>456</v>
      </c>
      <c r="B483" s="1" t="s">
        <v>20</v>
      </c>
      <c r="C483" s="1" t="s">
        <v>906</v>
      </c>
      <c r="D483" s="1" t="s">
        <v>1699</v>
      </c>
      <c r="E483" s="1" t="s">
        <v>20</v>
      </c>
      <c r="F483" s="1" t="s">
        <v>471</v>
      </c>
      <c r="G483" s="1" t="s">
        <v>283</v>
      </c>
      <c r="H483" s="1" t="s">
        <v>86</v>
      </c>
      <c r="I483" s="1" t="s">
        <v>24</v>
      </c>
      <c r="J483" s="3">
        <v>500</v>
      </c>
      <c r="K483" s="1" t="s">
        <v>1112</v>
      </c>
      <c r="L483" s="1" t="s">
        <v>24</v>
      </c>
      <c r="M483" s="1" t="s">
        <v>956</v>
      </c>
      <c r="N483" s="1" t="s">
        <v>906</v>
      </c>
      <c r="O483" s="2">
        <v>44316</v>
      </c>
      <c r="P483" s="2">
        <v>44322</v>
      </c>
      <c r="Q483" s="1" t="s">
        <v>29</v>
      </c>
      <c r="R483" t="str">
        <f>VLOOKUP(F483,'Seg 2 descriptions'!A:B,2)</f>
        <v>Propane Operations-Hernando</v>
      </c>
      <c r="S483" t="str">
        <f>VLOOKUP(G483,'Seg 3 descriptions'!A:B,2)</f>
        <v>Supplies &amp; Misc Dept Expenses</v>
      </c>
    </row>
    <row r="484" spans="1:19" x14ac:dyDescent="0.25">
      <c r="A484" s="1" t="s">
        <v>456</v>
      </c>
      <c r="B484" s="1" t="s">
        <v>20</v>
      </c>
      <c r="C484" s="1" t="s">
        <v>906</v>
      </c>
      <c r="D484" s="1" t="s">
        <v>1699</v>
      </c>
      <c r="E484" s="1" t="s">
        <v>20</v>
      </c>
      <c r="F484" s="1" t="s">
        <v>471</v>
      </c>
      <c r="G484" s="1" t="s">
        <v>283</v>
      </c>
      <c r="H484" s="1" t="s">
        <v>86</v>
      </c>
      <c r="I484" s="1" t="s">
        <v>24</v>
      </c>
      <c r="J484" s="3">
        <v>473.5</v>
      </c>
      <c r="K484" s="1" t="s">
        <v>1112</v>
      </c>
      <c r="L484" s="1" t="s">
        <v>24</v>
      </c>
      <c r="M484" s="1" t="s">
        <v>1132</v>
      </c>
      <c r="N484" s="1" t="s">
        <v>906</v>
      </c>
      <c r="O484" s="2">
        <v>44316</v>
      </c>
      <c r="P484" s="2">
        <v>44322</v>
      </c>
      <c r="Q484" s="1" t="s">
        <v>29</v>
      </c>
      <c r="R484" t="str">
        <f>VLOOKUP(F484,'Seg 2 descriptions'!A:B,2)</f>
        <v>Propane Operations-Hernando</v>
      </c>
      <c r="S484" t="str">
        <f>VLOOKUP(G484,'Seg 3 descriptions'!A:B,2)</f>
        <v>Supplies &amp; Misc Dept Expenses</v>
      </c>
    </row>
    <row r="485" spans="1:19" x14ac:dyDescent="0.25">
      <c r="A485" s="1" t="s">
        <v>456</v>
      </c>
      <c r="B485" s="1" t="s">
        <v>20</v>
      </c>
      <c r="C485" s="1" t="s">
        <v>906</v>
      </c>
      <c r="D485" s="1" t="s">
        <v>1699</v>
      </c>
      <c r="E485" s="1" t="s">
        <v>20</v>
      </c>
      <c r="F485" s="1" t="s">
        <v>471</v>
      </c>
      <c r="G485" s="1" t="s">
        <v>283</v>
      </c>
      <c r="H485" s="1" t="s">
        <v>86</v>
      </c>
      <c r="I485" s="1" t="s">
        <v>24</v>
      </c>
      <c r="J485" s="3">
        <v>757.6</v>
      </c>
      <c r="K485" s="1" t="s">
        <v>1112</v>
      </c>
      <c r="L485" s="1" t="s">
        <v>24</v>
      </c>
      <c r="M485" s="1" t="s">
        <v>1013</v>
      </c>
      <c r="N485" s="1" t="s">
        <v>906</v>
      </c>
      <c r="O485" s="2">
        <v>44316</v>
      </c>
      <c r="P485" s="2">
        <v>44322</v>
      </c>
      <c r="Q485" s="1" t="s">
        <v>29</v>
      </c>
      <c r="R485" t="str">
        <f>VLOOKUP(F485,'Seg 2 descriptions'!A:B,2)</f>
        <v>Propane Operations-Hernando</v>
      </c>
      <c r="S485" t="str">
        <f>VLOOKUP(G485,'Seg 3 descriptions'!A:B,2)</f>
        <v>Supplies &amp; Misc Dept Expenses</v>
      </c>
    </row>
    <row r="486" spans="1:19" x14ac:dyDescent="0.25">
      <c r="A486" s="1" t="s">
        <v>456</v>
      </c>
      <c r="B486" s="1" t="s">
        <v>20</v>
      </c>
      <c r="C486" s="1" t="s">
        <v>904</v>
      </c>
      <c r="D486" s="1" t="s">
        <v>1699</v>
      </c>
      <c r="E486" s="1" t="s">
        <v>20</v>
      </c>
      <c r="F486" s="1" t="s">
        <v>471</v>
      </c>
      <c r="G486" s="1" t="s">
        <v>283</v>
      </c>
      <c r="H486" s="1" t="s">
        <v>86</v>
      </c>
      <c r="I486" s="1" t="s">
        <v>24</v>
      </c>
      <c r="J486" s="3">
        <v>-473.5</v>
      </c>
      <c r="K486" s="1" t="s">
        <v>1112</v>
      </c>
      <c r="L486" s="1" t="s">
        <v>24</v>
      </c>
      <c r="M486" s="1" t="s">
        <v>1132</v>
      </c>
      <c r="N486" s="1" t="s">
        <v>906</v>
      </c>
      <c r="O486" s="2">
        <v>44347</v>
      </c>
      <c r="P486" s="2">
        <v>44322</v>
      </c>
      <c r="Q486" s="1" t="s">
        <v>29</v>
      </c>
      <c r="R486" t="str">
        <f>VLOOKUP(F486,'Seg 2 descriptions'!A:B,2)</f>
        <v>Propane Operations-Hernando</v>
      </c>
      <c r="S486" t="str">
        <f>VLOOKUP(G486,'Seg 3 descriptions'!A:B,2)</f>
        <v>Supplies &amp; Misc Dept Expenses</v>
      </c>
    </row>
    <row r="487" spans="1:19" x14ac:dyDescent="0.25">
      <c r="A487" s="1" t="s">
        <v>456</v>
      </c>
      <c r="B487" s="1" t="s">
        <v>20</v>
      </c>
      <c r="C487" s="1" t="s">
        <v>904</v>
      </c>
      <c r="D487" s="1" t="s">
        <v>1699</v>
      </c>
      <c r="E487" s="1" t="s">
        <v>20</v>
      </c>
      <c r="F487" s="1" t="s">
        <v>471</v>
      </c>
      <c r="G487" s="1" t="s">
        <v>283</v>
      </c>
      <c r="H487" s="1" t="s">
        <v>86</v>
      </c>
      <c r="I487" s="1" t="s">
        <v>24</v>
      </c>
      <c r="J487" s="3">
        <v>-757.6</v>
      </c>
      <c r="K487" s="1" t="s">
        <v>1112</v>
      </c>
      <c r="L487" s="1" t="s">
        <v>24</v>
      </c>
      <c r="M487" s="1" t="s">
        <v>1013</v>
      </c>
      <c r="N487" s="1" t="s">
        <v>906</v>
      </c>
      <c r="O487" s="2">
        <v>44347</v>
      </c>
      <c r="P487" s="2">
        <v>44322</v>
      </c>
      <c r="Q487" s="1" t="s">
        <v>29</v>
      </c>
      <c r="R487" t="str">
        <f>VLOOKUP(F487,'Seg 2 descriptions'!A:B,2)</f>
        <v>Propane Operations-Hernando</v>
      </c>
      <c r="S487" t="str">
        <f>VLOOKUP(G487,'Seg 3 descriptions'!A:B,2)</f>
        <v>Supplies &amp; Misc Dept Expenses</v>
      </c>
    </row>
    <row r="488" spans="1:19" x14ac:dyDescent="0.25">
      <c r="A488" s="1" t="s">
        <v>456</v>
      </c>
      <c r="B488" s="1" t="s">
        <v>20</v>
      </c>
      <c r="C488" s="1" t="s">
        <v>904</v>
      </c>
      <c r="D488" s="1" t="s">
        <v>1699</v>
      </c>
      <c r="E488" s="1" t="s">
        <v>20</v>
      </c>
      <c r="F488" s="1" t="s">
        <v>471</v>
      </c>
      <c r="G488" s="1" t="s">
        <v>283</v>
      </c>
      <c r="H488" s="1" t="s">
        <v>86</v>
      </c>
      <c r="I488" s="1" t="s">
        <v>24</v>
      </c>
      <c r="J488" s="3">
        <v>-1231.0999999999999</v>
      </c>
      <c r="K488" s="1" t="s">
        <v>1112</v>
      </c>
      <c r="L488" s="1" t="s">
        <v>24</v>
      </c>
      <c r="M488" s="1" t="s">
        <v>1002</v>
      </c>
      <c r="N488" s="1" t="s">
        <v>906</v>
      </c>
      <c r="O488" s="2">
        <v>44347</v>
      </c>
      <c r="P488" s="2">
        <v>44322</v>
      </c>
      <c r="Q488" s="1" t="s">
        <v>29</v>
      </c>
      <c r="R488" t="str">
        <f>VLOOKUP(F488,'Seg 2 descriptions'!A:B,2)</f>
        <v>Propane Operations-Hernando</v>
      </c>
      <c r="S488" t="str">
        <f>VLOOKUP(G488,'Seg 3 descriptions'!A:B,2)</f>
        <v>Supplies &amp; Misc Dept Expenses</v>
      </c>
    </row>
    <row r="489" spans="1:19" x14ac:dyDescent="0.25">
      <c r="A489" s="1" t="s">
        <v>456</v>
      </c>
      <c r="B489" s="1" t="s">
        <v>20</v>
      </c>
      <c r="C489" s="1" t="s">
        <v>904</v>
      </c>
      <c r="D489" s="1" t="s">
        <v>1699</v>
      </c>
      <c r="E489" s="1" t="s">
        <v>20</v>
      </c>
      <c r="F489" s="1" t="s">
        <v>471</v>
      </c>
      <c r="G489" s="1" t="s">
        <v>283</v>
      </c>
      <c r="H489" s="1" t="s">
        <v>86</v>
      </c>
      <c r="I489" s="1" t="s">
        <v>24</v>
      </c>
      <c r="J489" s="3">
        <v>-823.1</v>
      </c>
      <c r="K489" s="1" t="s">
        <v>1112</v>
      </c>
      <c r="L489" s="1" t="s">
        <v>24</v>
      </c>
      <c r="M489" s="1" t="s">
        <v>473</v>
      </c>
      <c r="N489" s="1" t="s">
        <v>906</v>
      </c>
      <c r="O489" s="2">
        <v>44347</v>
      </c>
      <c r="P489" s="2">
        <v>44322</v>
      </c>
      <c r="Q489" s="1" t="s">
        <v>29</v>
      </c>
      <c r="R489" t="str">
        <f>VLOOKUP(F489,'Seg 2 descriptions'!A:B,2)</f>
        <v>Propane Operations-Hernando</v>
      </c>
      <c r="S489" t="str">
        <f>VLOOKUP(G489,'Seg 3 descriptions'!A:B,2)</f>
        <v>Supplies &amp; Misc Dept Expenses</v>
      </c>
    </row>
    <row r="490" spans="1:19" x14ac:dyDescent="0.25">
      <c r="A490" s="144" t="s">
        <v>456</v>
      </c>
      <c r="B490" s="144" t="s">
        <v>20</v>
      </c>
      <c r="C490" s="144" t="s">
        <v>906</v>
      </c>
      <c r="D490" s="144" t="s">
        <v>1691</v>
      </c>
      <c r="E490" s="144" t="s">
        <v>20</v>
      </c>
      <c r="F490" s="144" t="s">
        <v>21</v>
      </c>
      <c r="G490" s="144" t="s">
        <v>22</v>
      </c>
      <c r="H490" s="144" t="s">
        <v>86</v>
      </c>
      <c r="I490" s="144" t="s">
        <v>24</v>
      </c>
      <c r="J490" s="145">
        <v>2214.2800000000002</v>
      </c>
      <c r="K490" s="144" t="s">
        <v>1112</v>
      </c>
      <c r="L490" s="144" t="s">
        <v>24</v>
      </c>
      <c r="M490" s="144" t="s">
        <v>1113</v>
      </c>
      <c r="N490" s="144" t="s">
        <v>906</v>
      </c>
      <c r="O490" s="146">
        <v>44316</v>
      </c>
      <c r="P490" s="146">
        <v>44322</v>
      </c>
      <c r="Q490" s="144" t="s">
        <v>29</v>
      </c>
      <c r="R490" s="20" t="str">
        <f>VLOOKUP(F490,'Seg 2 descriptions'!A:B,2)</f>
        <v>Facilities-West</v>
      </c>
      <c r="S490" s="20" t="str">
        <f>VLOOKUP(G490,'Seg 3 descriptions'!A:B,2)</f>
        <v>Facilities Maintenance</v>
      </c>
    </row>
    <row r="491" spans="1:19" x14ac:dyDescent="0.25">
      <c r="A491" s="1" t="s">
        <v>457</v>
      </c>
      <c r="B491" s="1" t="s">
        <v>49</v>
      </c>
      <c r="C491" s="1" t="s">
        <v>970</v>
      </c>
      <c r="D491" s="1" t="s">
        <v>1708</v>
      </c>
      <c r="E491" s="1" t="s">
        <v>20</v>
      </c>
      <c r="F491" s="1" t="s">
        <v>31</v>
      </c>
      <c r="G491" s="1" t="s">
        <v>460</v>
      </c>
      <c r="H491" s="1" t="s">
        <v>86</v>
      </c>
      <c r="I491" s="1" t="s">
        <v>24</v>
      </c>
      <c r="J491" s="3">
        <v>2767.85</v>
      </c>
      <c r="K491" s="1" t="s">
        <v>1004</v>
      </c>
      <c r="L491" s="1" t="s">
        <v>24</v>
      </c>
      <c r="M491" s="1" t="s">
        <v>1005</v>
      </c>
      <c r="N491" s="1" t="s">
        <v>463</v>
      </c>
      <c r="O491" s="2">
        <v>44408</v>
      </c>
      <c r="P491" s="2">
        <v>44412</v>
      </c>
      <c r="Q491" s="1" t="s">
        <v>29</v>
      </c>
      <c r="R491" t="str">
        <f>VLOOKUP(F491,'Seg 2 descriptions'!A:B,2)</f>
        <v>Gas Operations-West</v>
      </c>
      <c r="S491" t="str">
        <f>VLOOKUP(G491,'Seg 3 descriptions'!A:B,2)</f>
        <v>Salaries</v>
      </c>
    </row>
    <row r="492" spans="1:19" x14ac:dyDescent="0.25">
      <c r="A492" s="1" t="s">
        <v>457</v>
      </c>
      <c r="B492" s="1" t="s">
        <v>49</v>
      </c>
      <c r="C492" s="1" t="s">
        <v>969</v>
      </c>
      <c r="D492" s="1" t="s">
        <v>1708</v>
      </c>
      <c r="E492" s="1" t="s">
        <v>20</v>
      </c>
      <c r="F492" s="1" t="s">
        <v>31</v>
      </c>
      <c r="G492" s="1" t="s">
        <v>460</v>
      </c>
      <c r="H492" s="1" t="s">
        <v>86</v>
      </c>
      <c r="I492" s="1" t="s">
        <v>24</v>
      </c>
      <c r="J492" s="3">
        <v>5780.61</v>
      </c>
      <c r="K492" s="1" t="s">
        <v>1004</v>
      </c>
      <c r="L492" s="1" t="s">
        <v>24</v>
      </c>
      <c r="M492" s="1" t="s">
        <v>1005</v>
      </c>
      <c r="N492" s="1" t="s">
        <v>463</v>
      </c>
      <c r="O492" s="2">
        <v>44286</v>
      </c>
      <c r="P492" s="2">
        <v>44292</v>
      </c>
      <c r="Q492" s="1" t="s">
        <v>29</v>
      </c>
      <c r="R492" t="str">
        <f>VLOOKUP(F492,'Seg 2 descriptions'!A:B,2)</f>
        <v>Gas Operations-West</v>
      </c>
      <c r="S492" t="str">
        <f>VLOOKUP(G492,'Seg 3 descriptions'!A:B,2)</f>
        <v>Salaries</v>
      </c>
    </row>
    <row r="493" spans="1:19" x14ac:dyDescent="0.25">
      <c r="A493" s="1" t="s">
        <v>457</v>
      </c>
      <c r="B493" s="1" t="s">
        <v>49</v>
      </c>
      <c r="C493" s="1" t="s">
        <v>968</v>
      </c>
      <c r="D493" s="1" t="s">
        <v>1708</v>
      </c>
      <c r="E493" s="1" t="s">
        <v>20</v>
      </c>
      <c r="F493" s="1" t="s">
        <v>31</v>
      </c>
      <c r="G493" s="1" t="s">
        <v>460</v>
      </c>
      <c r="H493" s="1" t="s">
        <v>86</v>
      </c>
      <c r="I493" s="1" t="s">
        <v>24</v>
      </c>
      <c r="J493" s="3">
        <v>3187.41</v>
      </c>
      <c r="K493" s="1" t="s">
        <v>1004</v>
      </c>
      <c r="L493" s="1" t="s">
        <v>24</v>
      </c>
      <c r="M493" s="1" t="s">
        <v>1005</v>
      </c>
      <c r="N493" s="1" t="s">
        <v>463</v>
      </c>
      <c r="O493" s="2">
        <v>44255</v>
      </c>
      <c r="P493" s="2">
        <v>44258</v>
      </c>
      <c r="Q493" s="1" t="s">
        <v>29</v>
      </c>
      <c r="R493" t="str">
        <f>VLOOKUP(F493,'Seg 2 descriptions'!A:B,2)</f>
        <v>Gas Operations-West</v>
      </c>
      <c r="S493" t="str">
        <f>VLOOKUP(G493,'Seg 3 descriptions'!A:B,2)</f>
        <v>Salaries</v>
      </c>
    </row>
    <row r="494" spans="1:19" x14ac:dyDescent="0.25">
      <c r="A494" s="1" t="s">
        <v>457</v>
      </c>
      <c r="B494" s="1" t="s">
        <v>49</v>
      </c>
      <c r="C494" s="1" t="s">
        <v>967</v>
      </c>
      <c r="D494" s="1" t="s">
        <v>1708</v>
      </c>
      <c r="E494" s="1" t="s">
        <v>20</v>
      </c>
      <c r="F494" s="1" t="s">
        <v>31</v>
      </c>
      <c r="G494" s="1" t="s">
        <v>460</v>
      </c>
      <c r="H494" s="1" t="s">
        <v>86</v>
      </c>
      <c r="I494" s="1" t="s">
        <v>24</v>
      </c>
      <c r="J494" s="3">
        <v>4017.57</v>
      </c>
      <c r="K494" s="1" t="s">
        <v>1004</v>
      </c>
      <c r="L494" s="1" t="s">
        <v>24</v>
      </c>
      <c r="M494" s="1" t="s">
        <v>1005</v>
      </c>
      <c r="N494" s="1" t="s">
        <v>463</v>
      </c>
      <c r="O494" s="2">
        <v>44561</v>
      </c>
      <c r="P494" s="2">
        <v>44568</v>
      </c>
      <c r="Q494" s="1" t="s">
        <v>29</v>
      </c>
      <c r="R494" t="str">
        <f>VLOOKUP(F494,'Seg 2 descriptions'!A:B,2)</f>
        <v>Gas Operations-West</v>
      </c>
      <c r="S494" t="str">
        <f>VLOOKUP(G494,'Seg 3 descriptions'!A:B,2)</f>
        <v>Salaries</v>
      </c>
    </row>
    <row r="495" spans="1:19" x14ac:dyDescent="0.25">
      <c r="A495" s="1" t="s">
        <v>828</v>
      </c>
      <c r="B495" s="1" t="s">
        <v>18</v>
      </c>
      <c r="C495" s="1" t="s">
        <v>1138</v>
      </c>
      <c r="D495" s="1" t="s">
        <v>1708</v>
      </c>
      <c r="E495" s="1" t="s">
        <v>20</v>
      </c>
      <c r="F495" s="1" t="s">
        <v>31</v>
      </c>
      <c r="G495" s="1" t="s">
        <v>460</v>
      </c>
      <c r="H495" s="1" t="s">
        <v>86</v>
      </c>
      <c r="I495" s="1" t="s">
        <v>24</v>
      </c>
      <c r="J495" s="3">
        <v>5486.49</v>
      </c>
      <c r="K495" s="1" t="s">
        <v>1139</v>
      </c>
      <c r="L495" s="1" t="s">
        <v>24</v>
      </c>
      <c r="M495" s="1" t="s">
        <v>24</v>
      </c>
      <c r="N495" s="1" t="s">
        <v>1138</v>
      </c>
      <c r="O495" s="2">
        <v>44546</v>
      </c>
      <c r="P495" s="2">
        <v>44564</v>
      </c>
      <c r="Q495" s="1" t="s">
        <v>29</v>
      </c>
      <c r="R495" t="str">
        <f>VLOOKUP(F495,'Seg 2 descriptions'!A:B,2)</f>
        <v>Gas Operations-West</v>
      </c>
      <c r="S495" t="str">
        <f>VLOOKUP(G495,'Seg 3 descriptions'!A:B,2)</f>
        <v>Salaries</v>
      </c>
    </row>
    <row r="496" spans="1:19" x14ac:dyDescent="0.25">
      <c r="A496" s="1" t="s">
        <v>828</v>
      </c>
      <c r="B496" s="1" t="s">
        <v>18</v>
      </c>
      <c r="C496" s="1" t="s">
        <v>1138</v>
      </c>
      <c r="D496" s="1" t="s">
        <v>1707</v>
      </c>
      <c r="E496" s="1" t="s">
        <v>20</v>
      </c>
      <c r="F496" s="1" t="s">
        <v>471</v>
      </c>
      <c r="G496" s="1" t="s">
        <v>460</v>
      </c>
      <c r="H496" s="1" t="s">
        <v>86</v>
      </c>
      <c r="I496" s="1" t="s">
        <v>24</v>
      </c>
      <c r="J496" s="3">
        <v>2108.34</v>
      </c>
      <c r="K496" s="1" t="s">
        <v>1139</v>
      </c>
      <c r="L496" s="1" t="s">
        <v>24</v>
      </c>
      <c r="M496" s="1" t="s">
        <v>24</v>
      </c>
      <c r="N496" s="1" t="s">
        <v>1138</v>
      </c>
      <c r="O496" s="2">
        <v>44546</v>
      </c>
      <c r="P496" s="2">
        <v>44564</v>
      </c>
      <c r="Q496" s="1" t="s">
        <v>29</v>
      </c>
      <c r="R496" t="str">
        <f>VLOOKUP(F496,'Seg 2 descriptions'!A:B,2)</f>
        <v>Propane Operations-Hernando</v>
      </c>
      <c r="S496" t="str">
        <f>VLOOKUP(G496,'Seg 3 descriptions'!A:B,2)</f>
        <v>Salaries</v>
      </c>
    </row>
    <row r="497" spans="1:19" x14ac:dyDescent="0.25">
      <c r="A497" s="1" t="s">
        <v>457</v>
      </c>
      <c r="B497" s="1" t="s">
        <v>49</v>
      </c>
      <c r="C497" s="1" t="s">
        <v>969</v>
      </c>
      <c r="D497" s="1" t="s">
        <v>1706</v>
      </c>
      <c r="E497" s="1" t="s">
        <v>20</v>
      </c>
      <c r="F497" s="1" t="s">
        <v>31</v>
      </c>
      <c r="G497" s="1" t="s">
        <v>590</v>
      </c>
      <c r="H497" s="1" t="s">
        <v>86</v>
      </c>
      <c r="I497" s="1" t="s">
        <v>24</v>
      </c>
      <c r="J497" s="3">
        <v>1168.8900000000001</v>
      </c>
      <c r="K497" s="1" t="s">
        <v>891</v>
      </c>
      <c r="L497" s="1" t="s">
        <v>24</v>
      </c>
      <c r="M497" s="1" t="s">
        <v>892</v>
      </c>
      <c r="N497" s="1" t="s">
        <v>463</v>
      </c>
      <c r="O497" s="2">
        <v>44286</v>
      </c>
      <c r="P497" s="2">
        <v>44292</v>
      </c>
      <c r="Q497" s="1" t="s">
        <v>29</v>
      </c>
      <c r="R497" t="str">
        <f>VLOOKUP(F497,'Seg 2 descriptions'!A:B,2)</f>
        <v>Gas Operations-West</v>
      </c>
      <c r="S497" t="str">
        <f>VLOOKUP(G497,'Seg 3 descriptions'!A:B,2)</f>
        <v>Overtime/Comp Time/On Call</v>
      </c>
    </row>
    <row r="498" spans="1:19" x14ac:dyDescent="0.25">
      <c r="A498" s="144" t="s">
        <v>17</v>
      </c>
      <c r="B498" s="144" t="s">
        <v>18</v>
      </c>
      <c r="C498" s="144" t="s">
        <v>453</v>
      </c>
      <c r="D498" s="144" t="s">
        <v>1691</v>
      </c>
      <c r="E498" s="144" t="s">
        <v>20</v>
      </c>
      <c r="F498" s="144" t="s">
        <v>21</v>
      </c>
      <c r="G498" s="144" t="s">
        <v>22</v>
      </c>
      <c r="H498" s="144" t="s">
        <v>86</v>
      </c>
      <c r="I498" s="144" t="s">
        <v>24</v>
      </c>
      <c r="J498" s="145">
        <v>8067.49</v>
      </c>
      <c r="K498" s="144" t="s">
        <v>1140</v>
      </c>
      <c r="L498" s="144" t="s">
        <v>83</v>
      </c>
      <c r="M498" s="144" t="s">
        <v>1141</v>
      </c>
      <c r="N498" s="144" t="s">
        <v>1142</v>
      </c>
      <c r="O498" s="146">
        <v>44417</v>
      </c>
      <c r="P498" s="146">
        <v>44418</v>
      </c>
      <c r="Q498" s="144" t="s">
        <v>29</v>
      </c>
      <c r="R498" s="20" t="str">
        <f>VLOOKUP(F498,'Seg 2 descriptions'!A:B,2)</f>
        <v>Facilities-West</v>
      </c>
      <c r="S498" s="20" t="str">
        <f>VLOOKUP(G498,'Seg 3 descriptions'!A:B,2)</f>
        <v>Facilities Maintenance</v>
      </c>
    </row>
    <row r="499" spans="1:19" x14ac:dyDescent="0.25">
      <c r="A499" s="1" t="s">
        <v>17</v>
      </c>
      <c r="B499" s="1" t="s">
        <v>18</v>
      </c>
      <c r="C499" s="1" t="s">
        <v>470</v>
      </c>
      <c r="D499" s="1" t="s">
        <v>1699</v>
      </c>
      <c r="E499" s="1" t="s">
        <v>20</v>
      </c>
      <c r="F499" s="1" t="s">
        <v>471</v>
      </c>
      <c r="G499" s="1" t="s">
        <v>283</v>
      </c>
      <c r="H499" s="1" t="s">
        <v>86</v>
      </c>
      <c r="I499" s="1" t="s">
        <v>24</v>
      </c>
      <c r="J499" s="3">
        <v>473.5</v>
      </c>
      <c r="K499" s="1" t="s">
        <v>126</v>
      </c>
      <c r="L499" s="1" t="s">
        <v>83</v>
      </c>
      <c r="M499" s="1" t="s">
        <v>1132</v>
      </c>
      <c r="N499" s="1" t="s">
        <v>959</v>
      </c>
      <c r="O499" s="2">
        <v>44319</v>
      </c>
      <c r="P499" s="2">
        <v>44320</v>
      </c>
      <c r="Q499" s="1" t="s">
        <v>29</v>
      </c>
      <c r="R499" t="str">
        <f>VLOOKUP(F499,'Seg 2 descriptions'!A:B,2)</f>
        <v>Propane Operations-Hernando</v>
      </c>
      <c r="S499" t="str">
        <f>VLOOKUP(G499,'Seg 3 descriptions'!A:B,2)</f>
        <v>Supplies &amp; Misc Dept Expenses</v>
      </c>
    </row>
    <row r="500" spans="1:19" x14ac:dyDescent="0.25">
      <c r="A500" s="144" t="s">
        <v>17</v>
      </c>
      <c r="B500" s="144" t="s">
        <v>18</v>
      </c>
      <c r="C500" s="144" t="s">
        <v>1150</v>
      </c>
      <c r="D500" s="144" t="s">
        <v>1691</v>
      </c>
      <c r="E500" s="144" t="s">
        <v>20</v>
      </c>
      <c r="F500" s="144" t="s">
        <v>21</v>
      </c>
      <c r="G500" s="144" t="s">
        <v>22</v>
      </c>
      <c r="H500" s="144" t="s">
        <v>86</v>
      </c>
      <c r="I500" s="144" t="s">
        <v>24</v>
      </c>
      <c r="J500" s="145">
        <v>6388.4</v>
      </c>
      <c r="K500" s="144" t="s">
        <v>1151</v>
      </c>
      <c r="L500" s="144" t="s">
        <v>88</v>
      </c>
      <c r="M500" s="144" t="s">
        <v>1152</v>
      </c>
      <c r="N500" s="144" t="s">
        <v>1153</v>
      </c>
      <c r="O500" s="146">
        <v>44217</v>
      </c>
      <c r="P500" s="146">
        <v>44218</v>
      </c>
      <c r="Q500" s="144" t="s">
        <v>29</v>
      </c>
      <c r="R500" s="20" t="str">
        <f>VLOOKUP(F500,'Seg 2 descriptions'!A:B,2)</f>
        <v>Facilities-West</v>
      </c>
      <c r="S500" s="20" t="str">
        <f>VLOOKUP(G500,'Seg 3 descriptions'!A:B,2)</f>
        <v>Facilities Maintenance</v>
      </c>
    </row>
    <row r="501" spans="1:19" x14ac:dyDescent="0.25">
      <c r="A501" s="144" t="s">
        <v>17</v>
      </c>
      <c r="B501" s="144" t="s">
        <v>18</v>
      </c>
      <c r="C501" s="144" t="s">
        <v>282</v>
      </c>
      <c r="D501" s="144" t="s">
        <v>1691</v>
      </c>
      <c r="E501" s="144" t="s">
        <v>20</v>
      </c>
      <c r="F501" s="144" t="s">
        <v>21</v>
      </c>
      <c r="G501" s="144" t="s">
        <v>22</v>
      </c>
      <c r="H501" s="144" t="s">
        <v>86</v>
      </c>
      <c r="I501" s="144" t="s">
        <v>24</v>
      </c>
      <c r="J501" s="145">
        <v>1959.5</v>
      </c>
      <c r="K501" s="144" t="s">
        <v>126</v>
      </c>
      <c r="L501" s="144" t="s">
        <v>83</v>
      </c>
      <c r="M501" s="144" t="s">
        <v>1154</v>
      </c>
      <c r="N501" s="144" t="s">
        <v>1155</v>
      </c>
      <c r="O501" s="146">
        <v>44251</v>
      </c>
      <c r="P501" s="146">
        <v>44252</v>
      </c>
      <c r="Q501" s="144" t="s">
        <v>29</v>
      </c>
      <c r="R501" s="20" t="str">
        <f>VLOOKUP(F501,'Seg 2 descriptions'!A:B,2)</f>
        <v>Facilities-West</v>
      </c>
      <c r="S501" s="20" t="str">
        <f>VLOOKUP(G501,'Seg 3 descriptions'!A:B,2)</f>
        <v>Facilities Maintenance</v>
      </c>
    </row>
    <row r="502" spans="1:19" x14ac:dyDescent="0.25">
      <c r="A502" s="144" t="s">
        <v>17</v>
      </c>
      <c r="B502" s="144" t="s">
        <v>18</v>
      </c>
      <c r="C502" s="144" t="s">
        <v>282</v>
      </c>
      <c r="D502" s="144" t="s">
        <v>1691</v>
      </c>
      <c r="E502" s="144" t="s">
        <v>20</v>
      </c>
      <c r="F502" s="144" t="s">
        <v>21</v>
      </c>
      <c r="G502" s="144" t="s">
        <v>22</v>
      </c>
      <c r="H502" s="144" t="s">
        <v>86</v>
      </c>
      <c r="I502" s="144" t="s">
        <v>24</v>
      </c>
      <c r="J502" s="145">
        <v>2624.13</v>
      </c>
      <c r="K502" s="144" t="s">
        <v>126</v>
      </c>
      <c r="L502" s="144" t="s">
        <v>83</v>
      </c>
      <c r="M502" s="144" t="s">
        <v>1156</v>
      </c>
      <c r="N502" s="144" t="s">
        <v>1157</v>
      </c>
      <c r="O502" s="146">
        <v>44251</v>
      </c>
      <c r="P502" s="146">
        <v>44252</v>
      </c>
      <c r="Q502" s="144" t="s">
        <v>29</v>
      </c>
      <c r="R502" s="20" t="str">
        <f>VLOOKUP(F502,'Seg 2 descriptions'!A:B,2)</f>
        <v>Facilities-West</v>
      </c>
      <c r="S502" s="20" t="str">
        <f>VLOOKUP(G502,'Seg 3 descriptions'!A:B,2)</f>
        <v>Facilities Maintenance</v>
      </c>
    </row>
    <row r="503" spans="1:19" x14ac:dyDescent="0.25">
      <c r="A503" s="144" t="s">
        <v>17</v>
      </c>
      <c r="B503" s="144" t="s">
        <v>18</v>
      </c>
      <c r="C503" s="144" t="s">
        <v>754</v>
      </c>
      <c r="D503" s="144" t="s">
        <v>1691</v>
      </c>
      <c r="E503" s="144" t="s">
        <v>20</v>
      </c>
      <c r="F503" s="144" t="s">
        <v>21</v>
      </c>
      <c r="G503" s="144" t="s">
        <v>22</v>
      </c>
      <c r="H503" s="144" t="s">
        <v>86</v>
      </c>
      <c r="I503" s="144" t="s">
        <v>24</v>
      </c>
      <c r="J503" s="145">
        <v>450</v>
      </c>
      <c r="K503" s="144" t="s">
        <v>1161</v>
      </c>
      <c r="L503" s="144" t="s">
        <v>88</v>
      </c>
      <c r="M503" s="144" t="s">
        <v>1162</v>
      </c>
      <c r="N503" s="144" t="s">
        <v>1163</v>
      </c>
      <c r="O503" s="146">
        <v>44267</v>
      </c>
      <c r="P503" s="146">
        <v>44270</v>
      </c>
      <c r="Q503" s="144" t="s">
        <v>29</v>
      </c>
      <c r="R503" s="20" t="str">
        <f>VLOOKUP(F503,'Seg 2 descriptions'!A:B,2)</f>
        <v>Facilities-West</v>
      </c>
      <c r="S503" s="20" t="str">
        <f>VLOOKUP(G503,'Seg 3 descriptions'!A:B,2)</f>
        <v>Facilities Maintenance</v>
      </c>
    </row>
    <row r="504" spans="1:19" x14ac:dyDescent="0.25">
      <c r="A504" s="144" t="s">
        <v>17</v>
      </c>
      <c r="B504" s="144" t="s">
        <v>18</v>
      </c>
      <c r="C504" s="144" t="s">
        <v>633</v>
      </c>
      <c r="D504" s="144" t="s">
        <v>1691</v>
      </c>
      <c r="E504" s="144" t="s">
        <v>20</v>
      </c>
      <c r="F504" s="144" t="s">
        <v>21</v>
      </c>
      <c r="G504" s="144" t="s">
        <v>22</v>
      </c>
      <c r="H504" s="144" t="s">
        <v>86</v>
      </c>
      <c r="I504" s="144" t="s">
        <v>24</v>
      </c>
      <c r="J504" s="145">
        <v>3937.5</v>
      </c>
      <c r="K504" s="144" t="s">
        <v>1167</v>
      </c>
      <c r="L504" s="144" t="s">
        <v>88</v>
      </c>
      <c r="M504" s="144" t="s">
        <v>1168</v>
      </c>
      <c r="N504" s="144" t="s">
        <v>1169</v>
      </c>
      <c r="O504" s="146">
        <v>44502</v>
      </c>
      <c r="P504" s="146">
        <v>44502</v>
      </c>
      <c r="Q504" s="144" t="s">
        <v>29</v>
      </c>
      <c r="R504" s="20" t="str">
        <f>VLOOKUP(F504,'Seg 2 descriptions'!A:B,2)</f>
        <v>Facilities-West</v>
      </c>
      <c r="S504" s="20" t="str">
        <f>VLOOKUP(G504,'Seg 3 descriptions'!A:B,2)</f>
        <v>Facilities Maintenance</v>
      </c>
    </row>
    <row r="505" spans="1:19" x14ac:dyDescent="0.25">
      <c r="A505" s="144" t="s">
        <v>17</v>
      </c>
      <c r="B505" s="144" t="s">
        <v>18</v>
      </c>
      <c r="C505" s="144" t="s">
        <v>44</v>
      </c>
      <c r="D505" s="144" t="s">
        <v>1691</v>
      </c>
      <c r="E505" s="144" t="s">
        <v>20</v>
      </c>
      <c r="F505" s="144" t="s">
        <v>21</v>
      </c>
      <c r="G505" s="144" t="s">
        <v>22</v>
      </c>
      <c r="H505" s="144" t="s">
        <v>86</v>
      </c>
      <c r="I505" s="144" t="s">
        <v>24</v>
      </c>
      <c r="J505" s="145">
        <v>27.77</v>
      </c>
      <c r="K505" s="144" t="s">
        <v>246</v>
      </c>
      <c r="L505" s="144" t="s">
        <v>110</v>
      </c>
      <c r="M505" s="144" t="s">
        <v>1170</v>
      </c>
      <c r="N505" s="144" t="s">
        <v>1171</v>
      </c>
      <c r="O505" s="146">
        <v>44557</v>
      </c>
      <c r="P505" s="146">
        <v>44558</v>
      </c>
      <c r="Q505" s="144" t="s">
        <v>29</v>
      </c>
      <c r="R505" s="20" t="str">
        <f>VLOOKUP(F505,'Seg 2 descriptions'!A:B,2)</f>
        <v>Facilities-West</v>
      </c>
      <c r="S505" s="20" t="str">
        <f>VLOOKUP(G505,'Seg 3 descriptions'!A:B,2)</f>
        <v>Facilities Maintenance</v>
      </c>
    </row>
    <row r="506" spans="1:19" x14ac:dyDescent="0.25">
      <c r="A506" s="1" t="s">
        <v>457</v>
      </c>
      <c r="B506" s="1" t="s">
        <v>49</v>
      </c>
      <c r="C506" s="1" t="s">
        <v>968</v>
      </c>
      <c r="D506" s="1" t="s">
        <v>1706</v>
      </c>
      <c r="E506" s="1" t="s">
        <v>20</v>
      </c>
      <c r="F506" s="1" t="s">
        <v>31</v>
      </c>
      <c r="G506" s="1" t="s">
        <v>590</v>
      </c>
      <c r="H506" s="1" t="s">
        <v>86</v>
      </c>
      <c r="I506" s="1" t="s">
        <v>24</v>
      </c>
      <c r="J506" s="3">
        <v>515.6</v>
      </c>
      <c r="K506" s="1" t="s">
        <v>891</v>
      </c>
      <c r="L506" s="1" t="s">
        <v>24</v>
      </c>
      <c r="M506" s="1" t="s">
        <v>892</v>
      </c>
      <c r="N506" s="1" t="s">
        <v>463</v>
      </c>
      <c r="O506" s="2">
        <v>44255</v>
      </c>
      <c r="P506" s="2">
        <v>44258</v>
      </c>
      <c r="Q506" s="1" t="s">
        <v>29</v>
      </c>
      <c r="R506" t="str">
        <f>VLOOKUP(F506,'Seg 2 descriptions'!A:B,2)</f>
        <v>Gas Operations-West</v>
      </c>
      <c r="S506" t="str">
        <f>VLOOKUP(G506,'Seg 3 descriptions'!A:B,2)</f>
        <v>Overtime/Comp Time/On Call</v>
      </c>
    </row>
    <row r="507" spans="1:19" x14ac:dyDescent="0.25">
      <c r="A507" s="1" t="s">
        <v>457</v>
      </c>
      <c r="B507" s="1" t="s">
        <v>49</v>
      </c>
      <c r="C507" s="1" t="s">
        <v>967</v>
      </c>
      <c r="D507" s="1" t="s">
        <v>1706</v>
      </c>
      <c r="E507" s="1" t="s">
        <v>20</v>
      </c>
      <c r="F507" s="1" t="s">
        <v>31</v>
      </c>
      <c r="G507" s="1" t="s">
        <v>590</v>
      </c>
      <c r="H507" s="1" t="s">
        <v>86</v>
      </c>
      <c r="I507" s="1" t="s">
        <v>24</v>
      </c>
      <c r="J507" s="3">
        <v>719.02</v>
      </c>
      <c r="K507" s="1" t="s">
        <v>891</v>
      </c>
      <c r="L507" s="1" t="s">
        <v>24</v>
      </c>
      <c r="M507" s="1" t="s">
        <v>892</v>
      </c>
      <c r="N507" s="1" t="s">
        <v>463</v>
      </c>
      <c r="O507" s="2">
        <v>44561</v>
      </c>
      <c r="P507" s="2">
        <v>44568</v>
      </c>
      <c r="Q507" s="1" t="s">
        <v>29</v>
      </c>
      <c r="R507" t="str">
        <f>VLOOKUP(F507,'Seg 2 descriptions'!A:B,2)</f>
        <v>Gas Operations-West</v>
      </c>
      <c r="S507" t="str">
        <f>VLOOKUP(G507,'Seg 3 descriptions'!A:B,2)</f>
        <v>Overtime/Comp Time/On Call</v>
      </c>
    </row>
    <row r="508" spans="1:19" x14ac:dyDescent="0.25">
      <c r="A508" s="144" t="s">
        <v>17</v>
      </c>
      <c r="B508" s="144" t="s">
        <v>18</v>
      </c>
      <c r="C508" s="144" t="s">
        <v>633</v>
      </c>
      <c r="D508" s="144" t="s">
        <v>1691</v>
      </c>
      <c r="E508" s="144" t="s">
        <v>20</v>
      </c>
      <c r="F508" s="144" t="s">
        <v>21</v>
      </c>
      <c r="G508" s="144" t="s">
        <v>22</v>
      </c>
      <c r="H508" s="144" t="s">
        <v>86</v>
      </c>
      <c r="I508" s="144" t="s">
        <v>24</v>
      </c>
      <c r="J508" s="145">
        <v>11713.68</v>
      </c>
      <c r="K508" s="144" t="s">
        <v>232</v>
      </c>
      <c r="L508" s="144" t="s">
        <v>88</v>
      </c>
      <c r="M508" s="144" t="s">
        <v>1174</v>
      </c>
      <c r="N508" s="144" t="s">
        <v>1175</v>
      </c>
      <c r="O508" s="146">
        <v>44502</v>
      </c>
      <c r="P508" s="146">
        <v>44502</v>
      </c>
      <c r="Q508" s="144" t="s">
        <v>29</v>
      </c>
      <c r="R508" s="20" t="str">
        <f>VLOOKUP(F508,'Seg 2 descriptions'!A:B,2)</f>
        <v>Facilities-West</v>
      </c>
      <c r="S508" s="20" t="str">
        <f>VLOOKUP(G508,'Seg 3 descriptions'!A:B,2)</f>
        <v>Facilities Maintenance</v>
      </c>
    </row>
    <row r="509" spans="1:19" x14ac:dyDescent="0.25">
      <c r="A509" s="144" t="s">
        <v>17</v>
      </c>
      <c r="B509" s="144" t="s">
        <v>18</v>
      </c>
      <c r="C509" s="144" t="s">
        <v>197</v>
      </c>
      <c r="D509" s="144" t="s">
        <v>1691</v>
      </c>
      <c r="E509" s="144" t="s">
        <v>20</v>
      </c>
      <c r="F509" s="144" t="s">
        <v>21</v>
      </c>
      <c r="G509" s="144" t="s">
        <v>22</v>
      </c>
      <c r="H509" s="144" t="s">
        <v>86</v>
      </c>
      <c r="I509" s="144" t="s">
        <v>24</v>
      </c>
      <c r="J509" s="145">
        <v>4200</v>
      </c>
      <c r="K509" s="144" t="s">
        <v>1176</v>
      </c>
      <c r="L509" s="144" t="s">
        <v>98</v>
      </c>
      <c r="M509" s="144" t="s">
        <v>1177</v>
      </c>
      <c r="N509" s="144" t="s">
        <v>1178</v>
      </c>
      <c r="O509" s="146">
        <v>44440</v>
      </c>
      <c r="P509" s="146">
        <v>44441</v>
      </c>
      <c r="Q509" s="144" t="s">
        <v>29</v>
      </c>
      <c r="R509" s="20" t="str">
        <f>VLOOKUP(F509,'Seg 2 descriptions'!A:B,2)</f>
        <v>Facilities-West</v>
      </c>
      <c r="S509" s="20" t="str">
        <f>VLOOKUP(G509,'Seg 3 descriptions'!A:B,2)</f>
        <v>Facilities Maintenance</v>
      </c>
    </row>
    <row r="510" spans="1:19" x14ac:dyDescent="0.25">
      <c r="A510" s="144" t="s">
        <v>17</v>
      </c>
      <c r="B510" s="144" t="s">
        <v>18</v>
      </c>
      <c r="C510" s="144" t="s">
        <v>376</v>
      </c>
      <c r="D510" s="144" t="s">
        <v>1691</v>
      </c>
      <c r="E510" s="144" t="s">
        <v>20</v>
      </c>
      <c r="F510" s="144" t="s">
        <v>21</v>
      </c>
      <c r="G510" s="144" t="s">
        <v>22</v>
      </c>
      <c r="H510" s="144" t="s">
        <v>86</v>
      </c>
      <c r="I510" s="144" t="s">
        <v>24</v>
      </c>
      <c r="J510" s="145">
        <v>1487.5</v>
      </c>
      <c r="K510" s="144" t="s">
        <v>1188</v>
      </c>
      <c r="L510" s="144" t="s">
        <v>84</v>
      </c>
      <c r="M510" s="144" t="s">
        <v>1189</v>
      </c>
      <c r="N510" s="144" t="s">
        <v>1190</v>
      </c>
      <c r="O510" s="146">
        <v>44421</v>
      </c>
      <c r="P510" s="146">
        <v>44424</v>
      </c>
      <c r="Q510" s="144" t="s">
        <v>29</v>
      </c>
      <c r="R510" s="20" t="str">
        <f>VLOOKUP(F510,'Seg 2 descriptions'!A:B,2)</f>
        <v>Facilities-West</v>
      </c>
      <c r="S510" s="20" t="str">
        <f>VLOOKUP(G510,'Seg 3 descriptions'!A:B,2)</f>
        <v>Facilities Maintenance</v>
      </c>
    </row>
    <row r="511" spans="1:19" x14ac:dyDescent="0.25">
      <c r="A511" s="1" t="s">
        <v>457</v>
      </c>
      <c r="B511" s="1" t="s">
        <v>49</v>
      </c>
      <c r="C511" s="1" t="s">
        <v>1061</v>
      </c>
      <c r="D511" s="1" t="s">
        <v>1743</v>
      </c>
      <c r="E511" s="1" t="s">
        <v>20</v>
      </c>
      <c r="F511" s="1" t="s">
        <v>31</v>
      </c>
      <c r="G511" s="1" t="s">
        <v>870</v>
      </c>
      <c r="H511" s="1" t="s">
        <v>86</v>
      </c>
      <c r="I511" s="1" t="s">
        <v>24</v>
      </c>
      <c r="J511" s="3">
        <v>235.1</v>
      </c>
      <c r="K511" s="1" t="s">
        <v>1059</v>
      </c>
      <c r="L511" s="1" t="s">
        <v>24</v>
      </c>
      <c r="M511" s="1" t="s">
        <v>1060</v>
      </c>
      <c r="N511" s="1" t="s">
        <v>463</v>
      </c>
      <c r="O511" s="2">
        <v>44561</v>
      </c>
      <c r="P511" s="2">
        <v>44568</v>
      </c>
      <c r="Q511" s="1" t="s">
        <v>29</v>
      </c>
      <c r="R511" t="str">
        <f>VLOOKUP(F511,'Seg 2 descriptions'!A:B,2)</f>
        <v>Gas Operations-West</v>
      </c>
      <c r="S511" t="str">
        <f>VLOOKUP(G511,'Seg 3 descriptions'!A:B,2)</f>
        <v>Other Vehicle Expenses</v>
      </c>
    </row>
    <row r="512" spans="1:19" x14ac:dyDescent="0.25">
      <c r="A512" s="1" t="s">
        <v>457</v>
      </c>
      <c r="B512" s="1" t="s">
        <v>49</v>
      </c>
      <c r="C512" s="1" t="s">
        <v>1061</v>
      </c>
      <c r="D512" s="1" t="s">
        <v>1745</v>
      </c>
      <c r="E512" s="1" t="s">
        <v>20</v>
      </c>
      <c r="F512" s="1" t="s">
        <v>31</v>
      </c>
      <c r="G512" s="1" t="s">
        <v>1049</v>
      </c>
      <c r="H512" s="1" t="s">
        <v>86</v>
      </c>
      <c r="I512" s="1" t="s">
        <v>24</v>
      </c>
      <c r="J512" s="3">
        <v>176.27</v>
      </c>
      <c r="K512" s="1" t="s">
        <v>1059</v>
      </c>
      <c r="L512" s="1" t="s">
        <v>24</v>
      </c>
      <c r="M512" s="1" t="s">
        <v>1060</v>
      </c>
      <c r="N512" s="1" t="s">
        <v>463</v>
      </c>
      <c r="O512" s="2">
        <v>44561</v>
      </c>
      <c r="P512" s="2">
        <v>44568</v>
      </c>
      <c r="Q512" s="1" t="s">
        <v>29</v>
      </c>
      <c r="R512" t="str">
        <f>VLOOKUP(F512,'Seg 2 descriptions'!A:B,2)</f>
        <v>Gas Operations-West</v>
      </c>
      <c r="S512" t="str">
        <f>VLOOKUP(G512,'Seg 3 descriptions'!A:B,2)</f>
        <v>Vehicle Insurance</v>
      </c>
    </row>
    <row r="513" spans="1:19" x14ac:dyDescent="0.25">
      <c r="A513" s="1" t="s">
        <v>828</v>
      </c>
      <c r="B513" s="1" t="s">
        <v>18</v>
      </c>
      <c r="C513" s="1" t="s">
        <v>1200</v>
      </c>
      <c r="D513" s="1" t="s">
        <v>1707</v>
      </c>
      <c r="E513" s="1" t="s">
        <v>20</v>
      </c>
      <c r="F513" s="1" t="s">
        <v>471</v>
      </c>
      <c r="G513" s="1" t="s">
        <v>460</v>
      </c>
      <c r="H513" s="1" t="s">
        <v>86</v>
      </c>
      <c r="I513" s="1" t="s">
        <v>24</v>
      </c>
      <c r="J513" s="3">
        <v>1228.52</v>
      </c>
      <c r="K513" s="1" t="s">
        <v>1201</v>
      </c>
      <c r="L513" s="1" t="s">
        <v>24</v>
      </c>
      <c r="M513" s="1" t="s">
        <v>24</v>
      </c>
      <c r="N513" s="1" t="s">
        <v>1200</v>
      </c>
      <c r="O513" s="2">
        <v>44210</v>
      </c>
      <c r="P513" s="2">
        <v>44229</v>
      </c>
      <c r="Q513" s="1" t="s">
        <v>29</v>
      </c>
      <c r="R513" t="str">
        <f>VLOOKUP(F513,'Seg 2 descriptions'!A:B,2)</f>
        <v>Propane Operations-Hernando</v>
      </c>
      <c r="S513" t="str">
        <f>VLOOKUP(G513,'Seg 3 descriptions'!A:B,2)</f>
        <v>Salaries</v>
      </c>
    </row>
    <row r="514" spans="1:19" x14ac:dyDescent="0.25">
      <c r="A514" s="1" t="s">
        <v>828</v>
      </c>
      <c r="B514" s="1" t="s">
        <v>18</v>
      </c>
      <c r="C514" s="1" t="s">
        <v>1200</v>
      </c>
      <c r="D514" s="1" t="s">
        <v>1708</v>
      </c>
      <c r="E514" s="1" t="s">
        <v>20</v>
      </c>
      <c r="F514" s="1" t="s">
        <v>31</v>
      </c>
      <c r="G514" s="1" t="s">
        <v>460</v>
      </c>
      <c r="H514" s="1" t="s">
        <v>86</v>
      </c>
      <c r="I514" s="1" t="s">
        <v>24</v>
      </c>
      <c r="J514" s="3">
        <v>6393.32</v>
      </c>
      <c r="K514" s="1" t="s">
        <v>1201</v>
      </c>
      <c r="L514" s="1" t="s">
        <v>24</v>
      </c>
      <c r="M514" s="1" t="s">
        <v>24</v>
      </c>
      <c r="N514" s="1" t="s">
        <v>1200</v>
      </c>
      <c r="O514" s="2">
        <v>44210</v>
      </c>
      <c r="P514" s="2">
        <v>44229</v>
      </c>
      <c r="Q514" s="1" t="s">
        <v>29</v>
      </c>
      <c r="R514" t="str">
        <f>VLOOKUP(F514,'Seg 2 descriptions'!A:B,2)</f>
        <v>Gas Operations-West</v>
      </c>
      <c r="S514" t="str">
        <f>VLOOKUP(G514,'Seg 3 descriptions'!A:B,2)</f>
        <v>Salaries</v>
      </c>
    </row>
    <row r="515" spans="1:19" x14ac:dyDescent="0.25">
      <c r="A515" s="1" t="s">
        <v>457</v>
      </c>
      <c r="B515" s="1" t="s">
        <v>49</v>
      </c>
      <c r="C515" s="1" t="s">
        <v>1206</v>
      </c>
      <c r="D515" s="1" t="s">
        <v>1733</v>
      </c>
      <c r="E515" s="1" t="s">
        <v>20</v>
      </c>
      <c r="F515" s="1" t="s">
        <v>31</v>
      </c>
      <c r="G515" s="1" t="s">
        <v>869</v>
      </c>
      <c r="H515" s="1" t="s">
        <v>86</v>
      </c>
      <c r="I515" s="1" t="s">
        <v>24</v>
      </c>
      <c r="J515" s="3">
        <v>593.57000000000005</v>
      </c>
      <c r="K515" s="1" t="s">
        <v>1059</v>
      </c>
      <c r="L515" s="1" t="s">
        <v>24</v>
      </c>
      <c r="M515" s="1" t="s">
        <v>1060</v>
      </c>
      <c r="N515" s="1" t="s">
        <v>463</v>
      </c>
      <c r="O515" s="2">
        <v>44530</v>
      </c>
      <c r="P515" s="2">
        <v>44535</v>
      </c>
      <c r="Q515" s="1" t="s">
        <v>29</v>
      </c>
      <c r="R515" t="str">
        <f>VLOOKUP(F515,'Seg 2 descriptions'!A:B,2)</f>
        <v>Gas Operations-West</v>
      </c>
      <c r="S515" t="str">
        <f>VLOOKUP(G515,'Seg 3 descriptions'!A:B,2)</f>
        <v>Vehicle Fuel</v>
      </c>
    </row>
    <row r="516" spans="1:19" x14ac:dyDescent="0.25">
      <c r="A516" s="144" t="s">
        <v>17</v>
      </c>
      <c r="B516" s="144" t="s">
        <v>18</v>
      </c>
      <c r="C516" s="144" t="s">
        <v>278</v>
      </c>
      <c r="D516" s="144" t="s">
        <v>1691</v>
      </c>
      <c r="E516" s="144" t="s">
        <v>20</v>
      </c>
      <c r="F516" s="144" t="s">
        <v>21</v>
      </c>
      <c r="G516" s="144" t="s">
        <v>22</v>
      </c>
      <c r="H516" s="144" t="s">
        <v>86</v>
      </c>
      <c r="I516" s="144" t="s">
        <v>24</v>
      </c>
      <c r="J516" s="145">
        <v>2260</v>
      </c>
      <c r="K516" s="144" t="s">
        <v>1207</v>
      </c>
      <c r="L516" s="144" t="s">
        <v>98</v>
      </c>
      <c r="M516" s="144" t="s">
        <v>1208</v>
      </c>
      <c r="N516" s="144" t="s">
        <v>1209</v>
      </c>
      <c r="O516" s="146">
        <v>44481</v>
      </c>
      <c r="P516" s="146">
        <v>44482</v>
      </c>
      <c r="Q516" s="144" t="s">
        <v>29</v>
      </c>
      <c r="R516" s="20" t="str">
        <f>VLOOKUP(F516,'Seg 2 descriptions'!A:B,2)</f>
        <v>Facilities-West</v>
      </c>
      <c r="S516" s="20" t="str">
        <f>VLOOKUP(G516,'Seg 3 descriptions'!A:B,2)</f>
        <v>Facilities Maintenance</v>
      </c>
    </row>
    <row r="517" spans="1:19" x14ac:dyDescent="0.25">
      <c r="A517" s="144" t="s">
        <v>17</v>
      </c>
      <c r="B517" s="144" t="s">
        <v>18</v>
      </c>
      <c r="C517" s="144" t="s">
        <v>556</v>
      </c>
      <c r="D517" s="144" t="s">
        <v>1691</v>
      </c>
      <c r="E517" s="144" t="s">
        <v>20</v>
      </c>
      <c r="F517" s="144" t="s">
        <v>21</v>
      </c>
      <c r="G517" s="144" t="s">
        <v>22</v>
      </c>
      <c r="H517" s="144" t="s">
        <v>86</v>
      </c>
      <c r="I517" s="144" t="s">
        <v>24</v>
      </c>
      <c r="J517" s="145">
        <v>705</v>
      </c>
      <c r="K517" s="144" t="s">
        <v>1210</v>
      </c>
      <c r="L517" s="144" t="s">
        <v>98</v>
      </c>
      <c r="M517" s="144" t="s">
        <v>1211</v>
      </c>
      <c r="N517" s="144" t="s">
        <v>1212</v>
      </c>
      <c r="O517" s="146">
        <v>44496</v>
      </c>
      <c r="P517" s="146">
        <v>44497</v>
      </c>
      <c r="Q517" s="144" t="s">
        <v>29</v>
      </c>
      <c r="R517" s="20" t="str">
        <f>VLOOKUP(F517,'Seg 2 descriptions'!A:B,2)</f>
        <v>Facilities-West</v>
      </c>
      <c r="S517" s="20" t="str">
        <f>VLOOKUP(G517,'Seg 3 descriptions'!A:B,2)</f>
        <v>Facilities Maintenance</v>
      </c>
    </row>
    <row r="518" spans="1:19" x14ac:dyDescent="0.25">
      <c r="A518" s="144" t="s">
        <v>17</v>
      </c>
      <c r="B518" s="144" t="s">
        <v>18</v>
      </c>
      <c r="C518" s="144" t="s">
        <v>833</v>
      </c>
      <c r="D518" s="144" t="s">
        <v>1691</v>
      </c>
      <c r="E518" s="144" t="s">
        <v>20</v>
      </c>
      <c r="F518" s="144" t="s">
        <v>21</v>
      </c>
      <c r="G518" s="144" t="s">
        <v>22</v>
      </c>
      <c r="H518" s="144" t="s">
        <v>86</v>
      </c>
      <c r="I518" s="144" t="s">
        <v>24</v>
      </c>
      <c r="J518" s="145">
        <v>2052.25</v>
      </c>
      <c r="K518" s="144" t="s">
        <v>126</v>
      </c>
      <c r="L518" s="144" t="s">
        <v>83</v>
      </c>
      <c r="M518" s="144" t="s">
        <v>1213</v>
      </c>
      <c r="N518" s="144" t="s">
        <v>1214</v>
      </c>
      <c r="O518" s="146">
        <v>44439</v>
      </c>
      <c r="P518" s="146">
        <v>44439</v>
      </c>
      <c r="Q518" s="144" t="s">
        <v>29</v>
      </c>
      <c r="R518" s="20" t="str">
        <f>VLOOKUP(F518,'Seg 2 descriptions'!A:B,2)</f>
        <v>Facilities-West</v>
      </c>
      <c r="S518" s="20" t="str">
        <f>VLOOKUP(G518,'Seg 3 descriptions'!A:B,2)</f>
        <v>Facilities Maintenance</v>
      </c>
    </row>
    <row r="519" spans="1:19" x14ac:dyDescent="0.25">
      <c r="A519" s="144" t="s">
        <v>17</v>
      </c>
      <c r="B519" s="144" t="s">
        <v>18</v>
      </c>
      <c r="C519" s="144" t="s">
        <v>634</v>
      </c>
      <c r="D519" s="144" t="s">
        <v>1691</v>
      </c>
      <c r="E519" s="144" t="s">
        <v>20</v>
      </c>
      <c r="F519" s="144" t="s">
        <v>21</v>
      </c>
      <c r="G519" s="144" t="s">
        <v>22</v>
      </c>
      <c r="H519" s="144" t="s">
        <v>86</v>
      </c>
      <c r="I519" s="144" t="s">
        <v>24</v>
      </c>
      <c r="J519" s="145">
        <v>1575</v>
      </c>
      <c r="K519" s="144" t="s">
        <v>1215</v>
      </c>
      <c r="L519" s="144" t="s">
        <v>88</v>
      </c>
      <c r="M519" s="144" t="s">
        <v>1216</v>
      </c>
      <c r="N519" s="144" t="s">
        <v>1217</v>
      </c>
      <c r="O519" s="146">
        <v>44522</v>
      </c>
      <c r="P519" s="146">
        <v>44523</v>
      </c>
      <c r="Q519" s="144" t="s">
        <v>29</v>
      </c>
      <c r="R519" s="20" t="str">
        <f>VLOOKUP(F519,'Seg 2 descriptions'!A:B,2)</f>
        <v>Facilities-West</v>
      </c>
      <c r="S519" s="20" t="str">
        <f>VLOOKUP(G519,'Seg 3 descriptions'!A:B,2)</f>
        <v>Facilities Maintenance</v>
      </c>
    </row>
    <row r="520" spans="1:19" x14ac:dyDescent="0.25">
      <c r="A520" s="144" t="s">
        <v>17</v>
      </c>
      <c r="B520" s="144" t="s">
        <v>18</v>
      </c>
      <c r="C520" s="144" t="s">
        <v>215</v>
      </c>
      <c r="D520" s="144" t="s">
        <v>1691</v>
      </c>
      <c r="E520" s="144" t="s">
        <v>20</v>
      </c>
      <c r="F520" s="144" t="s">
        <v>21</v>
      </c>
      <c r="G520" s="144" t="s">
        <v>22</v>
      </c>
      <c r="H520" s="144" t="s">
        <v>86</v>
      </c>
      <c r="I520" s="144" t="s">
        <v>24</v>
      </c>
      <c r="J520" s="145">
        <v>1687.5</v>
      </c>
      <c r="K520" s="144" t="s">
        <v>1218</v>
      </c>
      <c r="L520" s="144" t="s">
        <v>88</v>
      </c>
      <c r="M520" s="144" t="s">
        <v>1219</v>
      </c>
      <c r="N520" s="144" t="s">
        <v>1220</v>
      </c>
      <c r="O520" s="146">
        <v>44532</v>
      </c>
      <c r="P520" s="146">
        <v>44533</v>
      </c>
      <c r="Q520" s="144" t="s">
        <v>29</v>
      </c>
      <c r="R520" s="20" t="str">
        <f>VLOOKUP(F520,'Seg 2 descriptions'!A:B,2)</f>
        <v>Facilities-West</v>
      </c>
      <c r="S520" s="20" t="str">
        <f>VLOOKUP(G520,'Seg 3 descriptions'!A:B,2)</f>
        <v>Facilities Maintenance</v>
      </c>
    </row>
    <row r="521" spans="1:19" x14ac:dyDescent="0.25">
      <c r="A521" s="144" t="s">
        <v>17</v>
      </c>
      <c r="B521" s="144" t="s">
        <v>18</v>
      </c>
      <c r="C521" s="144" t="s">
        <v>197</v>
      </c>
      <c r="D521" s="144" t="s">
        <v>1691</v>
      </c>
      <c r="E521" s="144" t="s">
        <v>20</v>
      </c>
      <c r="F521" s="144" t="s">
        <v>21</v>
      </c>
      <c r="G521" s="144" t="s">
        <v>22</v>
      </c>
      <c r="H521" s="144" t="s">
        <v>86</v>
      </c>
      <c r="I521" s="144" t="s">
        <v>24</v>
      </c>
      <c r="J521" s="145">
        <v>4170</v>
      </c>
      <c r="K521" s="144" t="s">
        <v>1221</v>
      </c>
      <c r="L521" s="144" t="s">
        <v>98</v>
      </c>
      <c r="M521" s="144" t="s">
        <v>1222</v>
      </c>
      <c r="N521" s="144" t="s">
        <v>1223</v>
      </c>
      <c r="O521" s="146">
        <v>44440</v>
      </c>
      <c r="P521" s="146">
        <v>44441</v>
      </c>
      <c r="Q521" s="144" t="s">
        <v>29</v>
      </c>
      <c r="R521" s="20" t="str">
        <f>VLOOKUP(F521,'Seg 2 descriptions'!A:B,2)</f>
        <v>Facilities-West</v>
      </c>
      <c r="S521" s="20" t="str">
        <f>VLOOKUP(G521,'Seg 3 descriptions'!A:B,2)</f>
        <v>Facilities Maintenance</v>
      </c>
    </row>
    <row r="522" spans="1:19" x14ac:dyDescent="0.25">
      <c r="A522" s="144" t="s">
        <v>17</v>
      </c>
      <c r="B522" s="144" t="s">
        <v>18</v>
      </c>
      <c r="C522" s="144" t="s">
        <v>197</v>
      </c>
      <c r="D522" s="144" t="s">
        <v>1691</v>
      </c>
      <c r="E522" s="144" t="s">
        <v>20</v>
      </c>
      <c r="F522" s="144" t="s">
        <v>21</v>
      </c>
      <c r="G522" s="144" t="s">
        <v>22</v>
      </c>
      <c r="H522" s="144" t="s">
        <v>86</v>
      </c>
      <c r="I522" s="144" t="s">
        <v>24</v>
      </c>
      <c r="J522" s="145">
        <v>2137.5</v>
      </c>
      <c r="K522" s="144" t="s">
        <v>1224</v>
      </c>
      <c r="L522" s="144" t="s">
        <v>88</v>
      </c>
      <c r="M522" s="144" t="s">
        <v>1225</v>
      </c>
      <c r="N522" s="144" t="s">
        <v>1226</v>
      </c>
      <c r="O522" s="146">
        <v>44440</v>
      </c>
      <c r="P522" s="146">
        <v>44441</v>
      </c>
      <c r="Q522" s="144" t="s">
        <v>29</v>
      </c>
      <c r="R522" s="20" t="str">
        <f>VLOOKUP(F522,'Seg 2 descriptions'!A:B,2)</f>
        <v>Facilities-West</v>
      </c>
      <c r="S522" s="20" t="str">
        <f>VLOOKUP(G522,'Seg 3 descriptions'!A:B,2)</f>
        <v>Facilities Maintenance</v>
      </c>
    </row>
    <row r="523" spans="1:19" x14ac:dyDescent="0.25">
      <c r="A523" s="144" t="s">
        <v>17</v>
      </c>
      <c r="B523" s="144" t="s">
        <v>18</v>
      </c>
      <c r="C523" s="144" t="s">
        <v>376</v>
      </c>
      <c r="D523" s="144" t="s">
        <v>1691</v>
      </c>
      <c r="E523" s="144" t="s">
        <v>20</v>
      </c>
      <c r="F523" s="144" t="s">
        <v>21</v>
      </c>
      <c r="G523" s="144" t="s">
        <v>22</v>
      </c>
      <c r="H523" s="144" t="s">
        <v>86</v>
      </c>
      <c r="I523" s="144" t="s">
        <v>24</v>
      </c>
      <c r="J523" s="145">
        <v>133.13999999999999</v>
      </c>
      <c r="K523" s="144" t="s">
        <v>407</v>
      </c>
      <c r="L523" s="144" t="s">
        <v>110</v>
      </c>
      <c r="M523" s="144" t="s">
        <v>1227</v>
      </c>
      <c r="N523" s="144" t="s">
        <v>1228</v>
      </c>
      <c r="O523" s="146">
        <v>44421</v>
      </c>
      <c r="P523" s="146">
        <v>44424</v>
      </c>
      <c r="Q523" s="144" t="s">
        <v>29</v>
      </c>
      <c r="R523" s="20" t="str">
        <f>VLOOKUP(F523,'Seg 2 descriptions'!A:B,2)</f>
        <v>Facilities-West</v>
      </c>
      <c r="S523" s="20" t="str">
        <f>VLOOKUP(G523,'Seg 3 descriptions'!A:B,2)</f>
        <v>Facilities Maintenance</v>
      </c>
    </row>
    <row r="524" spans="1:19" x14ac:dyDescent="0.25">
      <c r="A524" s="144" t="s">
        <v>17</v>
      </c>
      <c r="B524" s="144" t="s">
        <v>18</v>
      </c>
      <c r="C524" s="144" t="s">
        <v>196</v>
      </c>
      <c r="D524" s="144" t="s">
        <v>1691</v>
      </c>
      <c r="E524" s="144" t="s">
        <v>20</v>
      </c>
      <c r="F524" s="144" t="s">
        <v>21</v>
      </c>
      <c r="G524" s="144" t="s">
        <v>22</v>
      </c>
      <c r="H524" s="144" t="s">
        <v>86</v>
      </c>
      <c r="I524" s="144" t="s">
        <v>24</v>
      </c>
      <c r="J524" s="145">
        <v>6750</v>
      </c>
      <c r="K524" s="144" t="s">
        <v>1229</v>
      </c>
      <c r="L524" s="144" t="s">
        <v>98</v>
      </c>
      <c r="M524" s="144" t="s">
        <v>1230</v>
      </c>
      <c r="N524" s="144" t="s">
        <v>1231</v>
      </c>
      <c r="O524" s="146">
        <v>44529</v>
      </c>
      <c r="P524" s="146">
        <v>44530</v>
      </c>
      <c r="Q524" s="144" t="s">
        <v>29</v>
      </c>
      <c r="R524" s="20" t="str">
        <f>VLOOKUP(F524,'Seg 2 descriptions'!A:B,2)</f>
        <v>Facilities-West</v>
      </c>
      <c r="S524" s="20" t="str">
        <f>VLOOKUP(G524,'Seg 3 descriptions'!A:B,2)</f>
        <v>Facilities Maintenance</v>
      </c>
    </row>
    <row r="525" spans="1:19" x14ac:dyDescent="0.25">
      <c r="A525" s="144" t="s">
        <v>17</v>
      </c>
      <c r="B525" s="144" t="s">
        <v>18</v>
      </c>
      <c r="C525" s="144" t="s">
        <v>274</v>
      </c>
      <c r="D525" s="144" t="s">
        <v>1691</v>
      </c>
      <c r="E525" s="144" t="s">
        <v>20</v>
      </c>
      <c r="F525" s="144" t="s">
        <v>21</v>
      </c>
      <c r="G525" s="144" t="s">
        <v>22</v>
      </c>
      <c r="H525" s="144" t="s">
        <v>86</v>
      </c>
      <c r="I525" s="144" t="s">
        <v>24</v>
      </c>
      <c r="J525" s="145">
        <v>2400</v>
      </c>
      <c r="K525" s="144" t="s">
        <v>1232</v>
      </c>
      <c r="L525" s="144" t="s">
        <v>88</v>
      </c>
      <c r="M525" s="144" t="s">
        <v>1233</v>
      </c>
      <c r="N525" s="144" t="s">
        <v>1234</v>
      </c>
      <c r="O525" s="146">
        <v>44410</v>
      </c>
      <c r="P525" s="146">
        <v>44411</v>
      </c>
      <c r="Q525" s="144" t="s">
        <v>29</v>
      </c>
      <c r="R525" s="20" t="str">
        <f>VLOOKUP(F525,'Seg 2 descriptions'!A:B,2)</f>
        <v>Facilities-West</v>
      </c>
      <c r="S525" s="20" t="str">
        <f>VLOOKUP(G525,'Seg 3 descriptions'!A:B,2)</f>
        <v>Facilities Maintenance</v>
      </c>
    </row>
    <row r="526" spans="1:19" x14ac:dyDescent="0.25">
      <c r="A526" s="144" t="s">
        <v>17</v>
      </c>
      <c r="B526" s="144" t="s">
        <v>18</v>
      </c>
      <c r="C526" s="144" t="s">
        <v>197</v>
      </c>
      <c r="D526" s="144" t="s">
        <v>1691</v>
      </c>
      <c r="E526" s="144" t="s">
        <v>20</v>
      </c>
      <c r="F526" s="144" t="s">
        <v>21</v>
      </c>
      <c r="G526" s="144" t="s">
        <v>22</v>
      </c>
      <c r="H526" s="144" t="s">
        <v>86</v>
      </c>
      <c r="I526" s="144" t="s">
        <v>24</v>
      </c>
      <c r="J526" s="145">
        <v>3160</v>
      </c>
      <c r="K526" s="144" t="s">
        <v>1235</v>
      </c>
      <c r="L526" s="144" t="s">
        <v>98</v>
      </c>
      <c r="M526" s="144" t="s">
        <v>1236</v>
      </c>
      <c r="N526" s="144" t="s">
        <v>1237</v>
      </c>
      <c r="O526" s="146">
        <v>44440</v>
      </c>
      <c r="P526" s="146">
        <v>44441</v>
      </c>
      <c r="Q526" s="144" t="s">
        <v>29</v>
      </c>
      <c r="R526" s="20" t="str">
        <f>VLOOKUP(F526,'Seg 2 descriptions'!A:B,2)</f>
        <v>Facilities-West</v>
      </c>
      <c r="S526" s="20" t="str">
        <f>VLOOKUP(G526,'Seg 3 descriptions'!A:B,2)</f>
        <v>Facilities Maintenance</v>
      </c>
    </row>
    <row r="527" spans="1:19" x14ac:dyDescent="0.25">
      <c r="A527" s="144" t="s">
        <v>17</v>
      </c>
      <c r="B527" s="144" t="s">
        <v>49</v>
      </c>
      <c r="C527" s="144" t="s">
        <v>1244</v>
      </c>
      <c r="D527" s="144" t="s">
        <v>1691</v>
      </c>
      <c r="E527" s="144" t="s">
        <v>20</v>
      </c>
      <c r="F527" s="144" t="s">
        <v>21</v>
      </c>
      <c r="G527" s="144" t="s">
        <v>22</v>
      </c>
      <c r="H527" s="144" t="s">
        <v>86</v>
      </c>
      <c r="I527" s="144" t="s">
        <v>24</v>
      </c>
      <c r="J527" s="145">
        <v>100</v>
      </c>
      <c r="K527" s="144" t="s">
        <v>1245</v>
      </c>
      <c r="L527" s="144" t="s">
        <v>347</v>
      </c>
      <c r="M527" s="144" t="s">
        <v>1246</v>
      </c>
      <c r="N527" s="144" t="s">
        <v>1247</v>
      </c>
      <c r="O527" s="146">
        <v>44266</v>
      </c>
      <c r="P527" s="146">
        <v>44267</v>
      </c>
      <c r="Q527" s="144" t="s">
        <v>29</v>
      </c>
      <c r="R527" s="20" t="str">
        <f>VLOOKUP(F527,'Seg 2 descriptions'!A:B,2)</f>
        <v>Facilities-West</v>
      </c>
      <c r="S527" s="20" t="str">
        <f>VLOOKUP(G527,'Seg 3 descriptions'!A:B,2)</f>
        <v>Facilities Maintenance</v>
      </c>
    </row>
    <row r="528" spans="1:19" x14ac:dyDescent="0.25">
      <c r="A528" s="144" t="s">
        <v>17</v>
      </c>
      <c r="B528" s="144" t="s">
        <v>18</v>
      </c>
      <c r="C528" s="144" t="s">
        <v>377</v>
      </c>
      <c r="D528" s="144" t="s">
        <v>1691</v>
      </c>
      <c r="E528" s="144" t="s">
        <v>20</v>
      </c>
      <c r="F528" s="144" t="s">
        <v>21</v>
      </c>
      <c r="G528" s="144" t="s">
        <v>22</v>
      </c>
      <c r="H528" s="144" t="s">
        <v>86</v>
      </c>
      <c r="I528" s="144" t="s">
        <v>24</v>
      </c>
      <c r="J528" s="145">
        <v>2150</v>
      </c>
      <c r="K528" s="144" t="s">
        <v>1248</v>
      </c>
      <c r="L528" s="144" t="s">
        <v>98</v>
      </c>
      <c r="M528" s="144" t="s">
        <v>1249</v>
      </c>
      <c r="N528" s="144" t="s">
        <v>1250</v>
      </c>
      <c r="O528" s="146">
        <v>44476</v>
      </c>
      <c r="P528" s="146">
        <v>44477</v>
      </c>
      <c r="Q528" s="144" t="s">
        <v>29</v>
      </c>
      <c r="R528" s="20" t="str">
        <f>VLOOKUP(F528,'Seg 2 descriptions'!A:B,2)</f>
        <v>Facilities-West</v>
      </c>
      <c r="S528" s="20" t="str">
        <f>VLOOKUP(G528,'Seg 3 descriptions'!A:B,2)</f>
        <v>Facilities Maintenance</v>
      </c>
    </row>
    <row r="529" spans="1:19" x14ac:dyDescent="0.25">
      <c r="A529" s="144" t="s">
        <v>17</v>
      </c>
      <c r="B529" s="144" t="s">
        <v>18</v>
      </c>
      <c r="C529" s="144" t="s">
        <v>288</v>
      </c>
      <c r="D529" s="144" t="s">
        <v>1691</v>
      </c>
      <c r="E529" s="144" t="s">
        <v>20</v>
      </c>
      <c r="F529" s="144" t="s">
        <v>21</v>
      </c>
      <c r="G529" s="144" t="s">
        <v>22</v>
      </c>
      <c r="H529" s="144" t="s">
        <v>86</v>
      </c>
      <c r="I529" s="144" t="s">
        <v>24</v>
      </c>
      <c r="J529" s="145">
        <v>1437.5</v>
      </c>
      <c r="K529" s="144" t="s">
        <v>1254</v>
      </c>
      <c r="L529" s="144" t="s">
        <v>88</v>
      </c>
      <c r="M529" s="144" t="s">
        <v>1255</v>
      </c>
      <c r="N529" s="144" t="s">
        <v>1256</v>
      </c>
      <c r="O529" s="146">
        <v>44201</v>
      </c>
      <c r="P529" s="146">
        <v>44202</v>
      </c>
      <c r="Q529" s="144" t="s">
        <v>29</v>
      </c>
      <c r="R529" s="20" t="str">
        <f>VLOOKUP(F529,'Seg 2 descriptions'!A:B,2)</f>
        <v>Facilities-West</v>
      </c>
      <c r="S529" s="20" t="str">
        <f>VLOOKUP(G529,'Seg 3 descriptions'!A:B,2)</f>
        <v>Facilities Maintenance</v>
      </c>
    </row>
    <row r="530" spans="1:19" x14ac:dyDescent="0.25">
      <c r="A530" s="144" t="s">
        <v>17</v>
      </c>
      <c r="B530" s="144" t="s">
        <v>18</v>
      </c>
      <c r="C530" s="144" t="s">
        <v>288</v>
      </c>
      <c r="D530" s="144" t="s">
        <v>1691</v>
      </c>
      <c r="E530" s="144" t="s">
        <v>20</v>
      </c>
      <c r="F530" s="144" t="s">
        <v>21</v>
      </c>
      <c r="G530" s="144" t="s">
        <v>22</v>
      </c>
      <c r="H530" s="144" t="s">
        <v>86</v>
      </c>
      <c r="I530" s="144" t="s">
        <v>24</v>
      </c>
      <c r="J530" s="145">
        <v>182.28</v>
      </c>
      <c r="K530" s="144" t="s">
        <v>1257</v>
      </c>
      <c r="L530" s="144" t="s">
        <v>88</v>
      </c>
      <c r="M530" s="144" t="s">
        <v>1258</v>
      </c>
      <c r="N530" s="144" t="s">
        <v>1259</v>
      </c>
      <c r="O530" s="146">
        <v>44201</v>
      </c>
      <c r="P530" s="146">
        <v>44202</v>
      </c>
      <c r="Q530" s="144" t="s">
        <v>29</v>
      </c>
      <c r="R530" s="20" t="str">
        <f>VLOOKUP(F530,'Seg 2 descriptions'!A:B,2)</f>
        <v>Facilities-West</v>
      </c>
      <c r="S530" s="20" t="str">
        <f>VLOOKUP(G530,'Seg 3 descriptions'!A:B,2)</f>
        <v>Facilities Maintenance</v>
      </c>
    </row>
    <row r="531" spans="1:19" x14ac:dyDescent="0.25">
      <c r="A531" s="144" t="s">
        <v>17</v>
      </c>
      <c r="B531" s="144" t="s">
        <v>18</v>
      </c>
      <c r="C531" s="144" t="s">
        <v>177</v>
      </c>
      <c r="D531" s="144" t="s">
        <v>1691</v>
      </c>
      <c r="E531" s="144" t="s">
        <v>20</v>
      </c>
      <c r="F531" s="144" t="s">
        <v>21</v>
      </c>
      <c r="G531" s="144" t="s">
        <v>22</v>
      </c>
      <c r="H531" s="144" t="s">
        <v>86</v>
      </c>
      <c r="I531" s="144" t="s">
        <v>24</v>
      </c>
      <c r="J531" s="145">
        <v>870.75</v>
      </c>
      <c r="K531" s="144" t="s">
        <v>617</v>
      </c>
      <c r="L531" s="144" t="s">
        <v>260</v>
      </c>
      <c r="M531" s="144" t="s">
        <v>1260</v>
      </c>
      <c r="N531" s="144" t="s">
        <v>1261</v>
      </c>
      <c r="O531" s="146">
        <v>44342</v>
      </c>
      <c r="P531" s="146">
        <v>44343</v>
      </c>
      <c r="Q531" s="144" t="s">
        <v>29</v>
      </c>
      <c r="R531" s="20" t="str">
        <f>VLOOKUP(F531,'Seg 2 descriptions'!A:B,2)</f>
        <v>Facilities-West</v>
      </c>
      <c r="S531" s="20" t="str">
        <f>VLOOKUP(G531,'Seg 3 descriptions'!A:B,2)</f>
        <v>Facilities Maintenance</v>
      </c>
    </row>
    <row r="532" spans="1:19" x14ac:dyDescent="0.25">
      <c r="A532" s="1" t="s">
        <v>457</v>
      </c>
      <c r="B532" s="1" t="s">
        <v>49</v>
      </c>
      <c r="C532" s="1" t="s">
        <v>1206</v>
      </c>
      <c r="D532" s="1" t="s">
        <v>1734</v>
      </c>
      <c r="E532" s="1" t="s">
        <v>20</v>
      </c>
      <c r="F532" s="1" t="s">
        <v>31</v>
      </c>
      <c r="G532" s="1" t="s">
        <v>1055</v>
      </c>
      <c r="H532" s="1" t="s">
        <v>86</v>
      </c>
      <c r="I532" s="1" t="s">
        <v>24</v>
      </c>
      <c r="J532" s="3">
        <v>877.16</v>
      </c>
      <c r="K532" s="1" t="s">
        <v>1059</v>
      </c>
      <c r="L532" s="1" t="s">
        <v>24</v>
      </c>
      <c r="M532" s="1" t="s">
        <v>1060</v>
      </c>
      <c r="N532" s="1" t="s">
        <v>463</v>
      </c>
      <c r="O532" s="2">
        <v>44530</v>
      </c>
      <c r="P532" s="2">
        <v>44535</v>
      </c>
      <c r="Q532" s="1" t="s">
        <v>29</v>
      </c>
      <c r="R532" t="str">
        <f>VLOOKUP(F532,'Seg 2 descriptions'!A:B,2)</f>
        <v>Gas Operations-West</v>
      </c>
      <c r="S532" t="str">
        <f>VLOOKUP(G532,'Seg 3 descriptions'!A:B,2)</f>
        <v>Vehicle Depreciation</v>
      </c>
    </row>
    <row r="533" spans="1:19" x14ac:dyDescent="0.25">
      <c r="A533" s="1" t="s">
        <v>457</v>
      </c>
      <c r="B533" s="1" t="s">
        <v>49</v>
      </c>
      <c r="C533" s="1" t="s">
        <v>1206</v>
      </c>
      <c r="D533" s="1" t="s">
        <v>1743</v>
      </c>
      <c r="E533" s="1" t="s">
        <v>20</v>
      </c>
      <c r="F533" s="1" t="s">
        <v>31</v>
      </c>
      <c r="G533" s="1" t="s">
        <v>870</v>
      </c>
      <c r="H533" s="1" t="s">
        <v>86</v>
      </c>
      <c r="I533" s="1" t="s">
        <v>24</v>
      </c>
      <c r="J533" s="3">
        <v>564.51</v>
      </c>
      <c r="K533" s="1" t="s">
        <v>1059</v>
      </c>
      <c r="L533" s="1" t="s">
        <v>24</v>
      </c>
      <c r="M533" s="1" t="s">
        <v>1060</v>
      </c>
      <c r="N533" s="1" t="s">
        <v>463</v>
      </c>
      <c r="O533" s="2">
        <v>44530</v>
      </c>
      <c r="P533" s="2">
        <v>44535</v>
      </c>
      <c r="Q533" s="1" t="s">
        <v>29</v>
      </c>
      <c r="R533" t="str">
        <f>VLOOKUP(F533,'Seg 2 descriptions'!A:B,2)</f>
        <v>Gas Operations-West</v>
      </c>
      <c r="S533" t="str">
        <f>VLOOKUP(G533,'Seg 3 descriptions'!A:B,2)</f>
        <v>Other Vehicle Expenses</v>
      </c>
    </row>
    <row r="534" spans="1:19" x14ac:dyDescent="0.25">
      <c r="A534" s="1" t="s">
        <v>457</v>
      </c>
      <c r="B534" s="1" t="s">
        <v>49</v>
      </c>
      <c r="C534" s="1" t="s">
        <v>1206</v>
      </c>
      <c r="D534" s="1" t="s">
        <v>1745</v>
      </c>
      <c r="E534" s="1" t="s">
        <v>20</v>
      </c>
      <c r="F534" s="1" t="s">
        <v>31</v>
      </c>
      <c r="G534" s="1" t="s">
        <v>1049</v>
      </c>
      <c r="H534" s="1" t="s">
        <v>86</v>
      </c>
      <c r="I534" s="1" t="s">
        <v>24</v>
      </c>
      <c r="J534" s="3">
        <v>143.91</v>
      </c>
      <c r="K534" s="1" t="s">
        <v>1059</v>
      </c>
      <c r="L534" s="1" t="s">
        <v>24</v>
      </c>
      <c r="M534" s="1" t="s">
        <v>1060</v>
      </c>
      <c r="N534" s="1" t="s">
        <v>463</v>
      </c>
      <c r="O534" s="2">
        <v>44530</v>
      </c>
      <c r="P534" s="2">
        <v>44535</v>
      </c>
      <c r="Q534" s="1" t="s">
        <v>29</v>
      </c>
      <c r="R534" t="str">
        <f>VLOOKUP(F534,'Seg 2 descriptions'!A:B,2)</f>
        <v>Gas Operations-West</v>
      </c>
      <c r="S534" t="str">
        <f>VLOOKUP(G534,'Seg 3 descriptions'!A:B,2)</f>
        <v>Vehicle Insurance</v>
      </c>
    </row>
    <row r="535" spans="1:19" x14ac:dyDescent="0.25">
      <c r="A535" s="1" t="s">
        <v>828</v>
      </c>
      <c r="B535" s="1" t="s">
        <v>18</v>
      </c>
      <c r="C535" s="1" t="s">
        <v>1264</v>
      </c>
      <c r="D535" s="1" t="s">
        <v>1706</v>
      </c>
      <c r="E535" s="1" t="s">
        <v>20</v>
      </c>
      <c r="F535" s="1" t="s">
        <v>31</v>
      </c>
      <c r="G535" s="1" t="s">
        <v>590</v>
      </c>
      <c r="H535" s="1" t="s">
        <v>86</v>
      </c>
      <c r="I535" s="1" t="s">
        <v>24</v>
      </c>
      <c r="J535" s="3">
        <v>1154.3399999999999</v>
      </c>
      <c r="K535" s="1" t="s">
        <v>1266</v>
      </c>
      <c r="L535" s="1" t="s">
        <v>24</v>
      </c>
      <c r="M535" s="1" t="s">
        <v>24</v>
      </c>
      <c r="N535" s="1" t="s">
        <v>1264</v>
      </c>
      <c r="O535" s="2">
        <v>44238</v>
      </c>
      <c r="P535" s="2">
        <v>44256</v>
      </c>
      <c r="Q535" s="1" t="s">
        <v>29</v>
      </c>
      <c r="R535" t="str">
        <f>VLOOKUP(F535,'Seg 2 descriptions'!A:B,2)</f>
        <v>Gas Operations-West</v>
      </c>
      <c r="S535" t="str">
        <f>VLOOKUP(G535,'Seg 3 descriptions'!A:B,2)</f>
        <v>Overtime/Comp Time/On Call</v>
      </c>
    </row>
    <row r="536" spans="1:19" x14ac:dyDescent="0.25">
      <c r="A536" s="1" t="s">
        <v>828</v>
      </c>
      <c r="B536" s="1" t="s">
        <v>18</v>
      </c>
      <c r="C536" s="1" t="s">
        <v>1267</v>
      </c>
      <c r="D536" s="1" t="s">
        <v>1710</v>
      </c>
      <c r="E536" s="1" t="s">
        <v>20</v>
      </c>
      <c r="F536" s="1" t="s">
        <v>830</v>
      </c>
      <c r="G536" s="1" t="s">
        <v>460</v>
      </c>
      <c r="H536" s="1" t="s">
        <v>86</v>
      </c>
      <c r="I536" s="1" t="s">
        <v>24</v>
      </c>
      <c r="J536" s="3">
        <v>294.39999999999998</v>
      </c>
      <c r="K536" s="1" t="s">
        <v>1268</v>
      </c>
      <c r="L536" s="1" t="s">
        <v>24</v>
      </c>
      <c r="M536" s="1" t="s">
        <v>24</v>
      </c>
      <c r="N536" s="1" t="s">
        <v>1267</v>
      </c>
      <c r="O536" s="2">
        <v>44377</v>
      </c>
      <c r="P536" s="2">
        <v>44378</v>
      </c>
      <c r="Q536" s="1" t="s">
        <v>29</v>
      </c>
      <c r="R536" t="str">
        <f>VLOOKUP(F536,'Seg 2 descriptions'!A:B,2)</f>
        <v>Measurement-SF</v>
      </c>
      <c r="S536" t="str">
        <f>VLOOKUP(G536,'Seg 3 descriptions'!A:B,2)</f>
        <v>Salaries</v>
      </c>
    </row>
    <row r="537" spans="1:19" x14ac:dyDescent="0.25">
      <c r="A537" s="1" t="s">
        <v>828</v>
      </c>
      <c r="B537" s="1" t="s">
        <v>18</v>
      </c>
      <c r="C537" s="1" t="s">
        <v>1267</v>
      </c>
      <c r="D537" s="1" t="s">
        <v>1708</v>
      </c>
      <c r="E537" s="1" t="s">
        <v>20</v>
      </c>
      <c r="F537" s="1" t="s">
        <v>31</v>
      </c>
      <c r="G537" s="1" t="s">
        <v>460</v>
      </c>
      <c r="H537" s="1" t="s">
        <v>86</v>
      </c>
      <c r="I537" s="1" t="s">
        <v>24</v>
      </c>
      <c r="J537" s="3">
        <v>5660.93</v>
      </c>
      <c r="K537" s="1" t="s">
        <v>1268</v>
      </c>
      <c r="L537" s="1" t="s">
        <v>24</v>
      </c>
      <c r="M537" s="1" t="s">
        <v>24</v>
      </c>
      <c r="N537" s="1" t="s">
        <v>1267</v>
      </c>
      <c r="O537" s="2">
        <v>44377</v>
      </c>
      <c r="P537" s="2">
        <v>44378</v>
      </c>
      <c r="Q537" s="1" t="s">
        <v>29</v>
      </c>
      <c r="R537" t="str">
        <f>VLOOKUP(F537,'Seg 2 descriptions'!A:B,2)</f>
        <v>Gas Operations-West</v>
      </c>
      <c r="S537" t="str">
        <f>VLOOKUP(G537,'Seg 3 descriptions'!A:B,2)</f>
        <v>Salaries</v>
      </c>
    </row>
    <row r="538" spans="1:19" x14ac:dyDescent="0.25">
      <c r="A538" s="1" t="s">
        <v>828</v>
      </c>
      <c r="B538" s="1" t="s">
        <v>18</v>
      </c>
      <c r="C538" s="1" t="s">
        <v>1267</v>
      </c>
      <c r="D538" s="1" t="s">
        <v>1707</v>
      </c>
      <c r="E538" s="1" t="s">
        <v>20</v>
      </c>
      <c r="F538" s="1" t="s">
        <v>471</v>
      </c>
      <c r="G538" s="1" t="s">
        <v>460</v>
      </c>
      <c r="H538" s="1" t="s">
        <v>86</v>
      </c>
      <c r="I538" s="1" t="s">
        <v>24</v>
      </c>
      <c r="J538" s="3">
        <v>1874.08</v>
      </c>
      <c r="K538" s="1" t="s">
        <v>1268</v>
      </c>
      <c r="L538" s="1" t="s">
        <v>24</v>
      </c>
      <c r="M538" s="1" t="s">
        <v>24</v>
      </c>
      <c r="N538" s="1" t="s">
        <v>1267</v>
      </c>
      <c r="O538" s="2">
        <v>44377</v>
      </c>
      <c r="P538" s="2">
        <v>44378</v>
      </c>
      <c r="Q538" s="1" t="s">
        <v>29</v>
      </c>
      <c r="R538" t="str">
        <f>VLOOKUP(F538,'Seg 2 descriptions'!A:B,2)</f>
        <v>Propane Operations-Hernando</v>
      </c>
      <c r="S538" t="str">
        <f>VLOOKUP(G538,'Seg 3 descriptions'!A:B,2)</f>
        <v>Salaries</v>
      </c>
    </row>
    <row r="539" spans="1:19" x14ac:dyDescent="0.25">
      <c r="A539" s="1" t="s">
        <v>828</v>
      </c>
      <c r="B539" s="1" t="s">
        <v>18</v>
      </c>
      <c r="C539" s="1" t="s">
        <v>1273</v>
      </c>
      <c r="D539" s="1" t="s">
        <v>1702</v>
      </c>
      <c r="E539" s="1" t="s">
        <v>20</v>
      </c>
      <c r="F539" s="1" t="s">
        <v>830</v>
      </c>
      <c r="G539" s="1" t="s">
        <v>590</v>
      </c>
      <c r="H539" s="1" t="s">
        <v>86</v>
      </c>
      <c r="I539" s="1" t="s">
        <v>24</v>
      </c>
      <c r="J539" s="3">
        <v>309.48</v>
      </c>
      <c r="K539" s="1" t="s">
        <v>1274</v>
      </c>
      <c r="L539" s="1" t="s">
        <v>24</v>
      </c>
      <c r="M539" s="1" t="s">
        <v>24</v>
      </c>
      <c r="N539" s="1" t="s">
        <v>1273</v>
      </c>
      <c r="O539" s="2">
        <v>44336</v>
      </c>
      <c r="P539" s="2">
        <v>44348</v>
      </c>
      <c r="Q539" s="1" t="s">
        <v>29</v>
      </c>
      <c r="R539" t="str">
        <f>VLOOKUP(F539,'Seg 2 descriptions'!A:B,2)</f>
        <v>Measurement-SF</v>
      </c>
      <c r="S539" t="str">
        <f>VLOOKUP(G539,'Seg 3 descriptions'!A:B,2)</f>
        <v>Overtime/Comp Time/On Call</v>
      </c>
    </row>
    <row r="540" spans="1:19" x14ac:dyDescent="0.25">
      <c r="A540" s="1" t="s">
        <v>828</v>
      </c>
      <c r="B540" s="1" t="s">
        <v>18</v>
      </c>
      <c r="C540" s="1" t="s">
        <v>1273</v>
      </c>
      <c r="D540" s="1" t="s">
        <v>1706</v>
      </c>
      <c r="E540" s="1" t="s">
        <v>20</v>
      </c>
      <c r="F540" s="1" t="s">
        <v>31</v>
      </c>
      <c r="G540" s="1" t="s">
        <v>590</v>
      </c>
      <c r="H540" s="1" t="s">
        <v>86</v>
      </c>
      <c r="I540" s="1" t="s">
        <v>24</v>
      </c>
      <c r="J540" s="3">
        <v>911.42</v>
      </c>
      <c r="K540" s="1" t="s">
        <v>1274</v>
      </c>
      <c r="L540" s="1" t="s">
        <v>24</v>
      </c>
      <c r="M540" s="1" t="s">
        <v>24</v>
      </c>
      <c r="N540" s="1" t="s">
        <v>1273</v>
      </c>
      <c r="O540" s="2">
        <v>44336</v>
      </c>
      <c r="P540" s="2">
        <v>44348</v>
      </c>
      <c r="Q540" s="1" t="s">
        <v>29</v>
      </c>
      <c r="R540" t="str">
        <f>VLOOKUP(F540,'Seg 2 descriptions'!A:B,2)</f>
        <v>Gas Operations-West</v>
      </c>
      <c r="S540" t="str">
        <f>VLOOKUP(G540,'Seg 3 descriptions'!A:B,2)</f>
        <v>Overtime/Comp Time/On Call</v>
      </c>
    </row>
    <row r="541" spans="1:19" x14ac:dyDescent="0.25">
      <c r="A541" s="1" t="s">
        <v>457</v>
      </c>
      <c r="B541" s="1" t="s">
        <v>49</v>
      </c>
      <c r="C541" s="1" t="s">
        <v>1269</v>
      </c>
      <c r="D541" s="1" t="s">
        <v>1770</v>
      </c>
      <c r="E541" s="1" t="s">
        <v>20</v>
      </c>
      <c r="F541" s="1" t="s">
        <v>31</v>
      </c>
      <c r="G541" s="1" t="s">
        <v>867</v>
      </c>
      <c r="H541" s="1" t="s">
        <v>86</v>
      </c>
      <c r="I541" s="1" t="s">
        <v>24</v>
      </c>
      <c r="J541" s="3">
        <v>183.1</v>
      </c>
      <c r="K541" s="1" t="s">
        <v>1271</v>
      </c>
      <c r="L541" s="1" t="s">
        <v>24</v>
      </c>
      <c r="M541" s="1" t="s">
        <v>1272</v>
      </c>
      <c r="N541" s="1" t="s">
        <v>463</v>
      </c>
      <c r="O541" s="2">
        <v>44530</v>
      </c>
      <c r="P541" s="2">
        <v>44535</v>
      </c>
      <c r="Q541" s="1" t="s">
        <v>29</v>
      </c>
      <c r="R541" t="str">
        <f>VLOOKUP(F541,'Seg 2 descriptions'!A:B,2)</f>
        <v>Gas Operations-West</v>
      </c>
      <c r="S541" t="str">
        <f>VLOOKUP(G541,'Seg 3 descriptions'!A:B,2)</f>
        <v>Meals</v>
      </c>
    </row>
    <row r="542" spans="1:19" x14ac:dyDescent="0.25">
      <c r="A542" s="1" t="s">
        <v>457</v>
      </c>
      <c r="B542" s="1" t="s">
        <v>49</v>
      </c>
      <c r="C542" s="1" t="s">
        <v>1269</v>
      </c>
      <c r="D542" s="1" t="s">
        <v>1706</v>
      </c>
      <c r="E542" s="1" t="s">
        <v>20</v>
      </c>
      <c r="F542" s="1" t="s">
        <v>31</v>
      </c>
      <c r="G542" s="1" t="s">
        <v>590</v>
      </c>
      <c r="H542" s="1" t="s">
        <v>86</v>
      </c>
      <c r="I542" s="1" t="s">
        <v>24</v>
      </c>
      <c r="J542" s="3">
        <v>384.21</v>
      </c>
      <c r="K542" s="1" t="s">
        <v>1271</v>
      </c>
      <c r="L542" s="1" t="s">
        <v>24</v>
      </c>
      <c r="M542" s="1" t="s">
        <v>1272</v>
      </c>
      <c r="N542" s="1" t="s">
        <v>463</v>
      </c>
      <c r="O542" s="2">
        <v>44530</v>
      </c>
      <c r="P542" s="2">
        <v>44535</v>
      </c>
      <c r="Q542" s="1" t="s">
        <v>29</v>
      </c>
      <c r="R542" t="str">
        <f>VLOOKUP(F542,'Seg 2 descriptions'!A:B,2)</f>
        <v>Gas Operations-West</v>
      </c>
      <c r="S542" t="str">
        <f>VLOOKUP(G542,'Seg 3 descriptions'!A:B,2)</f>
        <v>Overtime/Comp Time/On Call</v>
      </c>
    </row>
    <row r="543" spans="1:19" x14ac:dyDescent="0.25">
      <c r="A543" s="1" t="s">
        <v>828</v>
      </c>
      <c r="B543" s="1" t="s">
        <v>18</v>
      </c>
      <c r="C543" s="1" t="s">
        <v>1294</v>
      </c>
      <c r="D543" s="1" t="s">
        <v>1706</v>
      </c>
      <c r="E543" s="1" t="s">
        <v>20</v>
      </c>
      <c r="F543" s="1" t="s">
        <v>31</v>
      </c>
      <c r="G543" s="1" t="s">
        <v>590</v>
      </c>
      <c r="H543" s="1" t="s">
        <v>86</v>
      </c>
      <c r="I543" s="1" t="s">
        <v>24</v>
      </c>
      <c r="J543" s="3">
        <v>2460.35</v>
      </c>
      <c r="K543" s="1" t="s">
        <v>1295</v>
      </c>
      <c r="L543" s="1" t="s">
        <v>24</v>
      </c>
      <c r="M543" s="1" t="s">
        <v>24</v>
      </c>
      <c r="N543" s="1" t="s">
        <v>1294</v>
      </c>
      <c r="O543" s="2">
        <v>44532</v>
      </c>
      <c r="P543" s="2">
        <v>44564</v>
      </c>
      <c r="Q543" s="1" t="s">
        <v>29</v>
      </c>
      <c r="R543" t="str">
        <f>VLOOKUP(F543,'Seg 2 descriptions'!A:B,2)</f>
        <v>Gas Operations-West</v>
      </c>
      <c r="S543" t="str">
        <f>VLOOKUP(G543,'Seg 3 descriptions'!A:B,2)</f>
        <v>Overtime/Comp Time/On Call</v>
      </c>
    </row>
    <row r="544" spans="1:19" x14ac:dyDescent="0.25">
      <c r="A544" s="1" t="s">
        <v>828</v>
      </c>
      <c r="B544" s="1" t="s">
        <v>18</v>
      </c>
      <c r="C544" s="1" t="s">
        <v>1294</v>
      </c>
      <c r="D544" s="1" t="s">
        <v>1702</v>
      </c>
      <c r="E544" s="1" t="s">
        <v>20</v>
      </c>
      <c r="F544" s="1" t="s">
        <v>830</v>
      </c>
      <c r="G544" s="1" t="s">
        <v>590</v>
      </c>
      <c r="H544" s="1" t="s">
        <v>86</v>
      </c>
      <c r="I544" s="1" t="s">
        <v>24</v>
      </c>
      <c r="J544" s="3">
        <v>57</v>
      </c>
      <c r="K544" s="1" t="s">
        <v>1295</v>
      </c>
      <c r="L544" s="1" t="s">
        <v>24</v>
      </c>
      <c r="M544" s="1" t="s">
        <v>24</v>
      </c>
      <c r="N544" s="1" t="s">
        <v>1294</v>
      </c>
      <c r="O544" s="2">
        <v>44532</v>
      </c>
      <c r="P544" s="2">
        <v>44564</v>
      </c>
      <c r="Q544" s="1" t="s">
        <v>29</v>
      </c>
      <c r="R544" t="str">
        <f>VLOOKUP(F544,'Seg 2 descriptions'!A:B,2)</f>
        <v>Measurement-SF</v>
      </c>
      <c r="S544" t="str">
        <f>VLOOKUP(G544,'Seg 3 descriptions'!A:B,2)</f>
        <v>Overtime/Comp Time/On Call</v>
      </c>
    </row>
    <row r="545" spans="1:19" x14ac:dyDescent="0.25">
      <c r="A545" s="1" t="s">
        <v>828</v>
      </c>
      <c r="B545" s="1" t="s">
        <v>18</v>
      </c>
      <c r="C545" s="1" t="s">
        <v>1296</v>
      </c>
      <c r="D545" s="1" t="s">
        <v>1706</v>
      </c>
      <c r="E545" s="1" t="s">
        <v>20</v>
      </c>
      <c r="F545" s="1" t="s">
        <v>31</v>
      </c>
      <c r="G545" s="1" t="s">
        <v>590</v>
      </c>
      <c r="H545" s="1" t="s">
        <v>86</v>
      </c>
      <c r="I545" s="1" t="s">
        <v>24</v>
      </c>
      <c r="J545" s="3">
        <v>1261.71</v>
      </c>
      <c r="K545" s="1" t="s">
        <v>1297</v>
      </c>
      <c r="L545" s="1" t="s">
        <v>24</v>
      </c>
      <c r="M545" s="1" t="s">
        <v>24</v>
      </c>
      <c r="N545" s="1" t="s">
        <v>1296</v>
      </c>
      <c r="O545" s="2">
        <v>44490</v>
      </c>
      <c r="P545" s="2">
        <v>44498</v>
      </c>
      <c r="Q545" s="1" t="s">
        <v>29</v>
      </c>
      <c r="R545" t="str">
        <f>VLOOKUP(F545,'Seg 2 descriptions'!A:B,2)</f>
        <v>Gas Operations-West</v>
      </c>
      <c r="S545" t="str">
        <f>VLOOKUP(G545,'Seg 3 descriptions'!A:B,2)</f>
        <v>Overtime/Comp Time/On Call</v>
      </c>
    </row>
    <row r="546" spans="1:19" x14ac:dyDescent="0.25">
      <c r="A546" s="1" t="s">
        <v>457</v>
      </c>
      <c r="B546" s="1" t="s">
        <v>49</v>
      </c>
      <c r="C546" s="1" t="s">
        <v>1262</v>
      </c>
      <c r="D546" s="1" t="s">
        <v>1743</v>
      </c>
      <c r="E546" s="1" t="s">
        <v>20</v>
      </c>
      <c r="F546" s="1" t="s">
        <v>31</v>
      </c>
      <c r="G546" s="1" t="s">
        <v>870</v>
      </c>
      <c r="H546" s="1" t="s">
        <v>86</v>
      </c>
      <c r="I546" s="1" t="s">
        <v>24</v>
      </c>
      <c r="J546" s="3">
        <v>52.34</v>
      </c>
      <c r="K546" s="1" t="s">
        <v>1059</v>
      </c>
      <c r="L546" s="1" t="s">
        <v>24</v>
      </c>
      <c r="M546" s="1" t="s">
        <v>1060</v>
      </c>
      <c r="N546" s="1" t="s">
        <v>463</v>
      </c>
      <c r="O546" s="2">
        <v>44500</v>
      </c>
      <c r="P546" s="2">
        <v>44503</v>
      </c>
      <c r="Q546" s="1" t="s">
        <v>29</v>
      </c>
      <c r="R546" t="str">
        <f>VLOOKUP(F546,'Seg 2 descriptions'!A:B,2)</f>
        <v>Gas Operations-West</v>
      </c>
      <c r="S546" t="str">
        <f>VLOOKUP(G546,'Seg 3 descriptions'!A:B,2)</f>
        <v>Other Vehicle Expenses</v>
      </c>
    </row>
    <row r="547" spans="1:19" x14ac:dyDescent="0.25">
      <c r="A547" s="144" t="s">
        <v>456</v>
      </c>
      <c r="B547" s="144" t="s">
        <v>20</v>
      </c>
      <c r="C547" s="144" t="s">
        <v>1133</v>
      </c>
      <c r="D547" s="144" t="s">
        <v>1691</v>
      </c>
      <c r="E547" s="144" t="s">
        <v>20</v>
      </c>
      <c r="F547" s="144" t="s">
        <v>21</v>
      </c>
      <c r="G547" s="144" t="s">
        <v>22</v>
      </c>
      <c r="H547" s="144" t="s">
        <v>86</v>
      </c>
      <c r="I547" s="144" t="s">
        <v>24</v>
      </c>
      <c r="J547" s="145">
        <v>-3960</v>
      </c>
      <c r="K547" s="144" t="s">
        <v>1298</v>
      </c>
      <c r="L547" s="144" t="s">
        <v>24</v>
      </c>
      <c r="M547" s="144" t="s">
        <v>810</v>
      </c>
      <c r="N547" s="144" t="s">
        <v>1135</v>
      </c>
      <c r="O547" s="146">
        <v>44227</v>
      </c>
      <c r="P547" s="146">
        <v>44204</v>
      </c>
      <c r="Q547" s="144" t="s">
        <v>29</v>
      </c>
      <c r="R547" s="20" t="str">
        <f>VLOOKUP(F547,'Seg 2 descriptions'!A:B,2)</f>
        <v>Facilities-West</v>
      </c>
      <c r="S547" s="20" t="str">
        <f>VLOOKUP(G547,'Seg 3 descriptions'!A:B,2)</f>
        <v>Facilities Maintenance</v>
      </c>
    </row>
    <row r="548" spans="1:19" x14ac:dyDescent="0.25">
      <c r="A548" s="144" t="s">
        <v>456</v>
      </c>
      <c r="B548" s="144" t="s">
        <v>20</v>
      </c>
      <c r="C548" s="144" t="s">
        <v>1133</v>
      </c>
      <c r="D548" s="144" t="s">
        <v>1691</v>
      </c>
      <c r="E548" s="144" t="s">
        <v>20</v>
      </c>
      <c r="F548" s="144" t="s">
        <v>21</v>
      </c>
      <c r="G548" s="144" t="s">
        <v>22</v>
      </c>
      <c r="H548" s="144" t="s">
        <v>86</v>
      </c>
      <c r="I548" s="144" t="s">
        <v>24</v>
      </c>
      <c r="J548" s="145">
        <v>-2646</v>
      </c>
      <c r="K548" s="144" t="s">
        <v>1298</v>
      </c>
      <c r="L548" s="144" t="s">
        <v>24</v>
      </c>
      <c r="M548" s="144" t="s">
        <v>381</v>
      </c>
      <c r="N548" s="144" t="s">
        <v>1135</v>
      </c>
      <c r="O548" s="146">
        <v>44227</v>
      </c>
      <c r="P548" s="146">
        <v>44204</v>
      </c>
      <c r="Q548" s="144" t="s">
        <v>29</v>
      </c>
      <c r="R548" s="20" t="str">
        <f>VLOOKUP(F548,'Seg 2 descriptions'!A:B,2)</f>
        <v>Facilities-West</v>
      </c>
      <c r="S548" s="20" t="str">
        <f>VLOOKUP(G548,'Seg 3 descriptions'!A:B,2)</f>
        <v>Facilities Maintenance</v>
      </c>
    </row>
    <row r="549" spans="1:19" x14ac:dyDescent="0.25">
      <c r="A549" s="144" t="s">
        <v>456</v>
      </c>
      <c r="B549" s="144" t="s">
        <v>20</v>
      </c>
      <c r="C549" s="144" t="s">
        <v>1133</v>
      </c>
      <c r="D549" s="144" t="s">
        <v>1691</v>
      </c>
      <c r="E549" s="144" t="s">
        <v>20</v>
      </c>
      <c r="F549" s="144" t="s">
        <v>21</v>
      </c>
      <c r="G549" s="144" t="s">
        <v>22</v>
      </c>
      <c r="H549" s="144" t="s">
        <v>86</v>
      </c>
      <c r="I549" s="144" t="s">
        <v>24</v>
      </c>
      <c r="J549" s="145">
        <v>-1437.5</v>
      </c>
      <c r="K549" s="144" t="s">
        <v>1298</v>
      </c>
      <c r="L549" s="144" t="s">
        <v>24</v>
      </c>
      <c r="M549" s="144" t="s">
        <v>1255</v>
      </c>
      <c r="N549" s="144" t="s">
        <v>1135</v>
      </c>
      <c r="O549" s="146">
        <v>44227</v>
      </c>
      <c r="P549" s="146">
        <v>44204</v>
      </c>
      <c r="Q549" s="144" t="s">
        <v>29</v>
      </c>
      <c r="R549" s="20" t="str">
        <f>VLOOKUP(F549,'Seg 2 descriptions'!A:B,2)</f>
        <v>Facilities-West</v>
      </c>
      <c r="S549" s="20" t="str">
        <f>VLOOKUP(G549,'Seg 3 descriptions'!A:B,2)</f>
        <v>Facilities Maintenance</v>
      </c>
    </row>
    <row r="550" spans="1:19" x14ac:dyDescent="0.25">
      <c r="A550" s="144" t="s">
        <v>456</v>
      </c>
      <c r="B550" s="144" t="s">
        <v>20</v>
      </c>
      <c r="C550" s="144" t="s">
        <v>1133</v>
      </c>
      <c r="D550" s="144" t="s">
        <v>1691</v>
      </c>
      <c r="E550" s="144" t="s">
        <v>20</v>
      </c>
      <c r="F550" s="144" t="s">
        <v>21</v>
      </c>
      <c r="G550" s="144" t="s">
        <v>22</v>
      </c>
      <c r="H550" s="144" t="s">
        <v>86</v>
      </c>
      <c r="I550" s="144" t="s">
        <v>24</v>
      </c>
      <c r="J550" s="145">
        <v>-7736.39</v>
      </c>
      <c r="K550" s="144" t="s">
        <v>1298</v>
      </c>
      <c r="L550" s="144" t="s">
        <v>24</v>
      </c>
      <c r="M550" s="144" t="s">
        <v>741</v>
      </c>
      <c r="N550" s="144" t="s">
        <v>1135</v>
      </c>
      <c r="O550" s="146">
        <v>44227</v>
      </c>
      <c r="P550" s="146">
        <v>44204</v>
      </c>
      <c r="Q550" s="144" t="s">
        <v>29</v>
      </c>
      <c r="R550" s="20" t="str">
        <f>VLOOKUP(F550,'Seg 2 descriptions'!A:B,2)</f>
        <v>Facilities-West</v>
      </c>
      <c r="S550" s="20" t="str">
        <f>VLOOKUP(G550,'Seg 3 descriptions'!A:B,2)</f>
        <v>Facilities Maintenance</v>
      </c>
    </row>
    <row r="551" spans="1:19" x14ac:dyDescent="0.25">
      <c r="A551" s="144" t="s">
        <v>456</v>
      </c>
      <c r="B551" s="144" t="s">
        <v>20</v>
      </c>
      <c r="C551" s="144" t="s">
        <v>1133</v>
      </c>
      <c r="D551" s="144" t="s">
        <v>1691</v>
      </c>
      <c r="E551" s="144" t="s">
        <v>20</v>
      </c>
      <c r="F551" s="144" t="s">
        <v>21</v>
      </c>
      <c r="G551" s="144" t="s">
        <v>22</v>
      </c>
      <c r="H551" s="144" t="s">
        <v>86</v>
      </c>
      <c r="I551" s="144" t="s">
        <v>24</v>
      </c>
      <c r="J551" s="145">
        <v>-6576</v>
      </c>
      <c r="K551" s="144" t="s">
        <v>1298</v>
      </c>
      <c r="L551" s="144" t="s">
        <v>24</v>
      </c>
      <c r="M551" s="144" t="s">
        <v>659</v>
      </c>
      <c r="N551" s="144" t="s">
        <v>1135</v>
      </c>
      <c r="O551" s="146">
        <v>44227</v>
      </c>
      <c r="P551" s="146">
        <v>44204</v>
      </c>
      <c r="Q551" s="144" t="s">
        <v>29</v>
      </c>
      <c r="R551" s="20" t="str">
        <f>VLOOKUP(F551,'Seg 2 descriptions'!A:B,2)</f>
        <v>Facilities-West</v>
      </c>
      <c r="S551" s="20" t="str">
        <f>VLOOKUP(G551,'Seg 3 descriptions'!A:B,2)</f>
        <v>Facilities Maintenance</v>
      </c>
    </row>
    <row r="552" spans="1:19" x14ac:dyDescent="0.25">
      <c r="A552" s="144" t="s">
        <v>456</v>
      </c>
      <c r="B552" s="144" t="s">
        <v>20</v>
      </c>
      <c r="C552" s="144" t="s">
        <v>1133</v>
      </c>
      <c r="D552" s="144" t="s">
        <v>1691</v>
      </c>
      <c r="E552" s="144" t="s">
        <v>20</v>
      </c>
      <c r="F552" s="144" t="s">
        <v>21</v>
      </c>
      <c r="G552" s="144" t="s">
        <v>22</v>
      </c>
      <c r="H552" s="144" t="s">
        <v>86</v>
      </c>
      <c r="I552" s="144" t="s">
        <v>24</v>
      </c>
      <c r="J552" s="145">
        <v>-1991</v>
      </c>
      <c r="K552" s="144" t="s">
        <v>1298</v>
      </c>
      <c r="L552" s="144" t="s">
        <v>24</v>
      </c>
      <c r="M552" s="144" t="s">
        <v>479</v>
      </c>
      <c r="N552" s="144" t="s">
        <v>1135</v>
      </c>
      <c r="O552" s="146">
        <v>44227</v>
      </c>
      <c r="P552" s="146">
        <v>44204</v>
      </c>
      <c r="Q552" s="144" t="s">
        <v>29</v>
      </c>
      <c r="R552" s="20" t="str">
        <f>VLOOKUP(F552,'Seg 2 descriptions'!A:B,2)</f>
        <v>Facilities-West</v>
      </c>
      <c r="S552" s="20" t="str">
        <f>VLOOKUP(G552,'Seg 3 descriptions'!A:B,2)</f>
        <v>Facilities Maintenance</v>
      </c>
    </row>
    <row r="553" spans="1:19" x14ac:dyDescent="0.25">
      <c r="A553" s="144" t="s">
        <v>456</v>
      </c>
      <c r="B553" s="144" t="s">
        <v>20</v>
      </c>
      <c r="C553" s="144" t="s">
        <v>1133</v>
      </c>
      <c r="D553" s="144" t="s">
        <v>1691</v>
      </c>
      <c r="E553" s="144" t="s">
        <v>20</v>
      </c>
      <c r="F553" s="144" t="s">
        <v>21</v>
      </c>
      <c r="G553" s="144" t="s">
        <v>22</v>
      </c>
      <c r="H553" s="144" t="s">
        <v>86</v>
      </c>
      <c r="I553" s="144" t="s">
        <v>24</v>
      </c>
      <c r="J553" s="145">
        <v>-1368</v>
      </c>
      <c r="K553" s="144" t="s">
        <v>1298</v>
      </c>
      <c r="L553" s="144" t="s">
        <v>24</v>
      </c>
      <c r="M553" s="144" t="s">
        <v>744</v>
      </c>
      <c r="N553" s="144" t="s">
        <v>1135</v>
      </c>
      <c r="O553" s="146">
        <v>44227</v>
      </c>
      <c r="P553" s="146">
        <v>44204</v>
      </c>
      <c r="Q553" s="144" t="s">
        <v>29</v>
      </c>
      <c r="R553" s="20" t="str">
        <f>VLOOKUP(F553,'Seg 2 descriptions'!A:B,2)</f>
        <v>Facilities-West</v>
      </c>
      <c r="S553" s="20" t="str">
        <f>VLOOKUP(G553,'Seg 3 descriptions'!A:B,2)</f>
        <v>Facilities Maintenance</v>
      </c>
    </row>
    <row r="554" spans="1:19" x14ac:dyDescent="0.25">
      <c r="A554" s="144" t="s">
        <v>456</v>
      </c>
      <c r="B554" s="144" t="s">
        <v>20</v>
      </c>
      <c r="C554" s="144" t="s">
        <v>1133</v>
      </c>
      <c r="D554" s="144" t="s">
        <v>1691</v>
      </c>
      <c r="E554" s="144" t="s">
        <v>20</v>
      </c>
      <c r="F554" s="144" t="s">
        <v>21</v>
      </c>
      <c r="G554" s="144" t="s">
        <v>22</v>
      </c>
      <c r="H554" s="144" t="s">
        <v>86</v>
      </c>
      <c r="I554" s="144" t="s">
        <v>24</v>
      </c>
      <c r="J554" s="145">
        <v>-1550</v>
      </c>
      <c r="K554" s="144" t="s">
        <v>1298</v>
      </c>
      <c r="L554" s="144" t="s">
        <v>24</v>
      </c>
      <c r="M554" s="144" t="s">
        <v>583</v>
      </c>
      <c r="N554" s="144" t="s">
        <v>1135</v>
      </c>
      <c r="O554" s="146">
        <v>44227</v>
      </c>
      <c r="P554" s="146">
        <v>44204</v>
      </c>
      <c r="Q554" s="144" t="s">
        <v>29</v>
      </c>
      <c r="R554" s="20" t="str">
        <f>VLOOKUP(F554,'Seg 2 descriptions'!A:B,2)</f>
        <v>Facilities-West</v>
      </c>
      <c r="S554" s="20" t="str">
        <f>VLOOKUP(G554,'Seg 3 descriptions'!A:B,2)</f>
        <v>Facilities Maintenance</v>
      </c>
    </row>
    <row r="555" spans="1:19" x14ac:dyDescent="0.25">
      <c r="A555" s="144" t="s">
        <v>456</v>
      </c>
      <c r="B555" s="144" t="s">
        <v>20</v>
      </c>
      <c r="C555" s="144" t="s">
        <v>1133</v>
      </c>
      <c r="D555" s="144" t="s">
        <v>1691</v>
      </c>
      <c r="E555" s="144" t="s">
        <v>20</v>
      </c>
      <c r="F555" s="144" t="s">
        <v>21</v>
      </c>
      <c r="G555" s="144" t="s">
        <v>22</v>
      </c>
      <c r="H555" s="144" t="s">
        <v>86</v>
      </c>
      <c r="I555" s="144" t="s">
        <v>24</v>
      </c>
      <c r="J555" s="145">
        <v>-182.28</v>
      </c>
      <c r="K555" s="144" t="s">
        <v>1298</v>
      </c>
      <c r="L555" s="144" t="s">
        <v>24</v>
      </c>
      <c r="M555" s="144" t="s">
        <v>1258</v>
      </c>
      <c r="N555" s="144" t="s">
        <v>1135</v>
      </c>
      <c r="O555" s="146">
        <v>44227</v>
      </c>
      <c r="P555" s="146">
        <v>44204</v>
      </c>
      <c r="Q555" s="144" t="s">
        <v>29</v>
      </c>
      <c r="R555" s="20" t="str">
        <f>VLOOKUP(F555,'Seg 2 descriptions'!A:B,2)</f>
        <v>Facilities-West</v>
      </c>
      <c r="S555" s="20" t="str">
        <f>VLOOKUP(G555,'Seg 3 descriptions'!A:B,2)</f>
        <v>Facilities Maintenance</v>
      </c>
    </row>
    <row r="556" spans="1:19" x14ac:dyDescent="0.25">
      <c r="A556" s="1" t="s">
        <v>457</v>
      </c>
      <c r="B556" s="1" t="s">
        <v>49</v>
      </c>
      <c r="C556" s="1" t="s">
        <v>1269</v>
      </c>
      <c r="D556" s="1" t="s">
        <v>1708</v>
      </c>
      <c r="E556" s="1" t="s">
        <v>20</v>
      </c>
      <c r="F556" s="1" t="s">
        <v>31</v>
      </c>
      <c r="G556" s="1" t="s">
        <v>460</v>
      </c>
      <c r="H556" s="1" t="s">
        <v>86</v>
      </c>
      <c r="I556" s="1" t="s">
        <v>24</v>
      </c>
      <c r="J556" s="3">
        <v>2089.0300000000002</v>
      </c>
      <c r="K556" s="1" t="s">
        <v>1271</v>
      </c>
      <c r="L556" s="1" t="s">
        <v>24</v>
      </c>
      <c r="M556" s="1" t="s">
        <v>1272</v>
      </c>
      <c r="N556" s="1" t="s">
        <v>463</v>
      </c>
      <c r="O556" s="2">
        <v>44530</v>
      </c>
      <c r="P556" s="2">
        <v>44535</v>
      </c>
      <c r="Q556" s="1" t="s">
        <v>29</v>
      </c>
      <c r="R556" t="str">
        <f>VLOOKUP(F556,'Seg 2 descriptions'!A:B,2)</f>
        <v>Gas Operations-West</v>
      </c>
      <c r="S556" t="str">
        <f>VLOOKUP(G556,'Seg 3 descriptions'!A:B,2)</f>
        <v>Salaries</v>
      </c>
    </row>
    <row r="557" spans="1:19" x14ac:dyDescent="0.25">
      <c r="A557" s="1" t="s">
        <v>457</v>
      </c>
      <c r="B557" s="1" t="s">
        <v>49</v>
      </c>
      <c r="C557" s="1" t="s">
        <v>1269</v>
      </c>
      <c r="D557" s="1" t="s">
        <v>1701</v>
      </c>
      <c r="E557" s="1" t="s">
        <v>20</v>
      </c>
      <c r="F557" s="1" t="s">
        <v>31</v>
      </c>
      <c r="G557" s="1" t="s">
        <v>283</v>
      </c>
      <c r="H557" s="1" t="s">
        <v>86</v>
      </c>
      <c r="I557" s="1" t="s">
        <v>24</v>
      </c>
      <c r="J557" s="3">
        <v>491.27</v>
      </c>
      <c r="K557" s="1" t="s">
        <v>1271</v>
      </c>
      <c r="L557" s="1" t="s">
        <v>24</v>
      </c>
      <c r="M557" s="1" t="s">
        <v>1272</v>
      </c>
      <c r="N557" s="1" t="s">
        <v>463</v>
      </c>
      <c r="O557" s="2">
        <v>44530</v>
      </c>
      <c r="P557" s="2">
        <v>44535</v>
      </c>
      <c r="Q557" s="1" t="s">
        <v>29</v>
      </c>
      <c r="R557" t="str">
        <f>VLOOKUP(F557,'Seg 2 descriptions'!A:B,2)</f>
        <v>Gas Operations-West</v>
      </c>
      <c r="S557" t="str">
        <f>VLOOKUP(G557,'Seg 3 descriptions'!A:B,2)</f>
        <v>Supplies &amp; Misc Dept Expenses</v>
      </c>
    </row>
    <row r="558" spans="1:19" x14ac:dyDescent="0.25">
      <c r="A558" s="1" t="s">
        <v>457</v>
      </c>
      <c r="B558" s="1" t="s">
        <v>49</v>
      </c>
      <c r="C558" s="1" t="s">
        <v>1269</v>
      </c>
      <c r="D558" s="1" t="s">
        <v>1781</v>
      </c>
      <c r="E558" s="1" t="s">
        <v>20</v>
      </c>
      <c r="F558" s="1" t="s">
        <v>31</v>
      </c>
      <c r="G558" s="1" t="s">
        <v>1301</v>
      </c>
      <c r="H558" s="1" t="s">
        <v>86</v>
      </c>
      <c r="I558" s="1" t="s">
        <v>24</v>
      </c>
      <c r="J558" s="3">
        <v>25.25</v>
      </c>
      <c r="K558" s="1" t="s">
        <v>1271</v>
      </c>
      <c r="L558" s="1" t="s">
        <v>24</v>
      </c>
      <c r="M558" s="1" t="s">
        <v>1272</v>
      </c>
      <c r="N558" s="1" t="s">
        <v>463</v>
      </c>
      <c r="O558" s="2">
        <v>44530</v>
      </c>
      <c r="P558" s="2">
        <v>44535</v>
      </c>
      <c r="Q558" s="1" t="s">
        <v>29</v>
      </c>
      <c r="R558" t="str">
        <f>VLOOKUP(F558,'Seg 2 descriptions'!A:B,2)</f>
        <v>Gas Operations-West</v>
      </c>
      <c r="S558" t="str">
        <f>VLOOKUP(G558,'Seg 3 descriptions'!A:B,2)</f>
        <v>Memberships &amp; Subscriptions</v>
      </c>
    </row>
    <row r="559" spans="1:19" x14ac:dyDescent="0.25">
      <c r="A559" s="1" t="s">
        <v>457</v>
      </c>
      <c r="B559" s="1" t="s">
        <v>49</v>
      </c>
      <c r="C559" s="1" t="s">
        <v>1269</v>
      </c>
      <c r="D559" s="1" t="s">
        <v>1784</v>
      </c>
      <c r="E559" s="1" t="s">
        <v>20</v>
      </c>
      <c r="F559" s="1" t="s">
        <v>31</v>
      </c>
      <c r="G559" s="1" t="s">
        <v>1302</v>
      </c>
      <c r="H559" s="1" t="s">
        <v>86</v>
      </c>
      <c r="I559" s="1" t="s">
        <v>24</v>
      </c>
      <c r="J559" s="3">
        <v>273.95</v>
      </c>
      <c r="K559" s="1" t="s">
        <v>1271</v>
      </c>
      <c r="L559" s="1" t="s">
        <v>24</v>
      </c>
      <c r="M559" s="1" t="s">
        <v>1272</v>
      </c>
      <c r="N559" s="1" t="s">
        <v>463</v>
      </c>
      <c r="O559" s="2">
        <v>44530</v>
      </c>
      <c r="P559" s="2">
        <v>44535</v>
      </c>
      <c r="Q559" s="1" t="s">
        <v>29</v>
      </c>
      <c r="R559" t="str">
        <f>VLOOKUP(F559,'Seg 2 descriptions'!A:B,2)</f>
        <v>Gas Operations-West</v>
      </c>
      <c r="S559" t="str">
        <f>VLOOKUP(G559,'Seg 3 descriptions'!A:B,2)</f>
        <v>Uniforms</v>
      </c>
    </row>
    <row r="560" spans="1:19" x14ac:dyDescent="0.25">
      <c r="A560" s="1" t="s">
        <v>457</v>
      </c>
      <c r="B560" s="1" t="s">
        <v>49</v>
      </c>
      <c r="C560" s="1" t="s">
        <v>1269</v>
      </c>
      <c r="D560" s="1" t="s">
        <v>1789</v>
      </c>
      <c r="E560" s="1" t="s">
        <v>20</v>
      </c>
      <c r="F560" s="1" t="s">
        <v>31</v>
      </c>
      <c r="G560" s="1" t="s">
        <v>868</v>
      </c>
      <c r="H560" s="1" t="s">
        <v>86</v>
      </c>
      <c r="I560" s="1" t="s">
        <v>24</v>
      </c>
      <c r="J560" s="3">
        <v>348.02</v>
      </c>
      <c r="K560" s="1" t="s">
        <v>1271</v>
      </c>
      <c r="L560" s="1" t="s">
        <v>24</v>
      </c>
      <c r="M560" s="1" t="s">
        <v>1272</v>
      </c>
      <c r="N560" s="1" t="s">
        <v>463</v>
      </c>
      <c r="O560" s="2">
        <v>44530</v>
      </c>
      <c r="P560" s="2">
        <v>44535</v>
      </c>
      <c r="Q560" s="1" t="s">
        <v>29</v>
      </c>
      <c r="R560" t="str">
        <f>VLOOKUP(F560,'Seg 2 descriptions'!A:B,2)</f>
        <v>Gas Operations-West</v>
      </c>
      <c r="S560" t="str">
        <f>VLOOKUP(G560,'Seg 3 descriptions'!A:B,2)</f>
        <v>Cell Phones</v>
      </c>
    </row>
    <row r="561" spans="1:19" x14ac:dyDescent="0.25">
      <c r="A561" s="1" t="s">
        <v>457</v>
      </c>
      <c r="B561" s="1" t="s">
        <v>49</v>
      </c>
      <c r="C561" s="1" t="s">
        <v>1269</v>
      </c>
      <c r="D561" s="1" t="s">
        <v>1795</v>
      </c>
      <c r="E561" s="1" t="s">
        <v>20</v>
      </c>
      <c r="F561" s="1" t="s">
        <v>31</v>
      </c>
      <c r="G561" s="1" t="s">
        <v>1270</v>
      </c>
      <c r="H561" s="1" t="s">
        <v>86</v>
      </c>
      <c r="I561" s="1" t="s">
        <v>24</v>
      </c>
      <c r="J561" s="3">
        <v>403.99</v>
      </c>
      <c r="K561" s="1" t="s">
        <v>1271</v>
      </c>
      <c r="L561" s="1" t="s">
        <v>24</v>
      </c>
      <c r="M561" s="1" t="s">
        <v>1272</v>
      </c>
      <c r="N561" s="1" t="s">
        <v>463</v>
      </c>
      <c r="O561" s="2">
        <v>44530</v>
      </c>
      <c r="P561" s="2">
        <v>44535</v>
      </c>
      <c r="Q561" s="1" t="s">
        <v>29</v>
      </c>
      <c r="R561" t="str">
        <f>VLOOKUP(F561,'Seg 2 descriptions'!A:B,2)</f>
        <v>Gas Operations-West</v>
      </c>
      <c r="S561" t="str">
        <f>VLOOKUP(G561,'Seg 3 descriptions'!A:B,2)</f>
        <v>Seminars &amp; Training</v>
      </c>
    </row>
    <row r="562" spans="1:19" x14ac:dyDescent="0.25">
      <c r="A562" s="1" t="s">
        <v>457</v>
      </c>
      <c r="B562" s="1" t="s">
        <v>49</v>
      </c>
      <c r="C562" s="1" t="s">
        <v>1304</v>
      </c>
      <c r="D562" s="1" t="s">
        <v>1708</v>
      </c>
      <c r="E562" s="1" t="s">
        <v>20</v>
      </c>
      <c r="F562" s="1" t="s">
        <v>31</v>
      </c>
      <c r="G562" s="1" t="s">
        <v>460</v>
      </c>
      <c r="H562" s="1" t="s">
        <v>86</v>
      </c>
      <c r="I562" s="1" t="s">
        <v>24</v>
      </c>
      <c r="J562" s="3">
        <v>6091.21</v>
      </c>
      <c r="K562" s="1" t="s">
        <v>1271</v>
      </c>
      <c r="L562" s="1" t="s">
        <v>24</v>
      </c>
      <c r="M562" s="1" t="s">
        <v>1272</v>
      </c>
      <c r="N562" s="1" t="s">
        <v>463</v>
      </c>
      <c r="O562" s="2">
        <v>44561</v>
      </c>
      <c r="P562" s="2">
        <v>44568</v>
      </c>
      <c r="Q562" s="1" t="s">
        <v>29</v>
      </c>
      <c r="R562" t="str">
        <f>VLOOKUP(F562,'Seg 2 descriptions'!A:B,2)</f>
        <v>Gas Operations-West</v>
      </c>
      <c r="S562" t="str">
        <f>VLOOKUP(G562,'Seg 3 descriptions'!A:B,2)</f>
        <v>Salaries</v>
      </c>
    </row>
    <row r="563" spans="1:19" x14ac:dyDescent="0.25">
      <c r="A563" s="1" t="s">
        <v>457</v>
      </c>
      <c r="B563" s="1" t="s">
        <v>49</v>
      </c>
      <c r="C563" s="1" t="s">
        <v>1304</v>
      </c>
      <c r="D563" s="1" t="s">
        <v>1781</v>
      </c>
      <c r="E563" s="1" t="s">
        <v>20</v>
      </c>
      <c r="F563" s="1" t="s">
        <v>31</v>
      </c>
      <c r="G563" s="1" t="s">
        <v>1301</v>
      </c>
      <c r="H563" s="1" t="s">
        <v>86</v>
      </c>
      <c r="I563" s="1" t="s">
        <v>24</v>
      </c>
      <c r="J563" s="3">
        <v>77.31</v>
      </c>
      <c r="K563" s="1" t="s">
        <v>1271</v>
      </c>
      <c r="L563" s="1" t="s">
        <v>24</v>
      </c>
      <c r="M563" s="1" t="s">
        <v>1272</v>
      </c>
      <c r="N563" s="1" t="s">
        <v>463</v>
      </c>
      <c r="O563" s="2">
        <v>44561</v>
      </c>
      <c r="P563" s="2">
        <v>44568</v>
      </c>
      <c r="Q563" s="1" t="s">
        <v>29</v>
      </c>
      <c r="R563" t="str">
        <f>VLOOKUP(F563,'Seg 2 descriptions'!A:B,2)</f>
        <v>Gas Operations-West</v>
      </c>
      <c r="S563" t="str">
        <f>VLOOKUP(G563,'Seg 3 descriptions'!A:B,2)</f>
        <v>Memberships &amp; Subscriptions</v>
      </c>
    </row>
    <row r="564" spans="1:19" x14ac:dyDescent="0.25">
      <c r="A564" s="1" t="s">
        <v>457</v>
      </c>
      <c r="B564" s="1" t="s">
        <v>49</v>
      </c>
      <c r="C564" s="1" t="s">
        <v>1304</v>
      </c>
      <c r="D564" s="1" t="s">
        <v>1701</v>
      </c>
      <c r="E564" s="1" t="s">
        <v>20</v>
      </c>
      <c r="F564" s="1" t="s">
        <v>31</v>
      </c>
      <c r="G564" s="1" t="s">
        <v>283</v>
      </c>
      <c r="H564" s="1" t="s">
        <v>86</v>
      </c>
      <c r="I564" s="1" t="s">
        <v>24</v>
      </c>
      <c r="J564" s="3">
        <v>758.06</v>
      </c>
      <c r="K564" s="1" t="s">
        <v>1271</v>
      </c>
      <c r="L564" s="1" t="s">
        <v>24</v>
      </c>
      <c r="M564" s="1" t="s">
        <v>1272</v>
      </c>
      <c r="N564" s="1" t="s">
        <v>463</v>
      </c>
      <c r="O564" s="2">
        <v>44561</v>
      </c>
      <c r="P564" s="2">
        <v>44568</v>
      </c>
      <c r="Q564" s="1" t="s">
        <v>29</v>
      </c>
      <c r="R564" t="str">
        <f>VLOOKUP(F564,'Seg 2 descriptions'!A:B,2)</f>
        <v>Gas Operations-West</v>
      </c>
      <c r="S564" t="str">
        <f>VLOOKUP(G564,'Seg 3 descriptions'!A:B,2)</f>
        <v>Supplies &amp; Misc Dept Expenses</v>
      </c>
    </row>
    <row r="565" spans="1:19" x14ac:dyDescent="0.25">
      <c r="A565" s="1" t="s">
        <v>828</v>
      </c>
      <c r="B565" s="1" t="s">
        <v>18</v>
      </c>
      <c r="C565" s="1" t="s">
        <v>1192</v>
      </c>
      <c r="D565" s="1" t="s">
        <v>1706</v>
      </c>
      <c r="E565" s="1" t="s">
        <v>20</v>
      </c>
      <c r="F565" s="1" t="s">
        <v>31</v>
      </c>
      <c r="G565" s="1" t="s">
        <v>590</v>
      </c>
      <c r="H565" s="1" t="s">
        <v>86</v>
      </c>
      <c r="I565" s="1" t="s">
        <v>24</v>
      </c>
      <c r="J565" s="3">
        <v>12.05</v>
      </c>
      <c r="K565" s="1" t="s">
        <v>1193</v>
      </c>
      <c r="L565" s="1" t="s">
        <v>24</v>
      </c>
      <c r="M565" s="1" t="s">
        <v>24</v>
      </c>
      <c r="N565" s="1" t="s">
        <v>1192</v>
      </c>
      <c r="O565" s="2">
        <v>44294</v>
      </c>
      <c r="P565" s="2">
        <v>44319</v>
      </c>
      <c r="Q565" s="1" t="s">
        <v>29</v>
      </c>
      <c r="R565" t="str">
        <f>VLOOKUP(F565,'Seg 2 descriptions'!A:B,2)</f>
        <v>Gas Operations-West</v>
      </c>
      <c r="S565" t="str">
        <f>VLOOKUP(G565,'Seg 3 descriptions'!A:B,2)</f>
        <v>Overtime/Comp Time/On Call</v>
      </c>
    </row>
    <row r="566" spans="1:19" x14ac:dyDescent="0.25">
      <c r="A566" s="1" t="s">
        <v>828</v>
      </c>
      <c r="B566" s="1" t="s">
        <v>18</v>
      </c>
      <c r="C566" s="1" t="s">
        <v>1192</v>
      </c>
      <c r="D566" s="1" t="s">
        <v>1705</v>
      </c>
      <c r="E566" s="1" t="s">
        <v>20</v>
      </c>
      <c r="F566" s="1" t="s">
        <v>471</v>
      </c>
      <c r="G566" s="1" t="s">
        <v>590</v>
      </c>
      <c r="H566" s="1" t="s">
        <v>86</v>
      </c>
      <c r="I566" s="1" t="s">
        <v>24</v>
      </c>
      <c r="J566" s="3">
        <v>35.35</v>
      </c>
      <c r="K566" s="1" t="s">
        <v>1193</v>
      </c>
      <c r="L566" s="1" t="s">
        <v>24</v>
      </c>
      <c r="M566" s="1" t="s">
        <v>24</v>
      </c>
      <c r="N566" s="1" t="s">
        <v>1192</v>
      </c>
      <c r="O566" s="2">
        <v>44294</v>
      </c>
      <c r="P566" s="2">
        <v>44319</v>
      </c>
      <c r="Q566" s="1" t="s">
        <v>29</v>
      </c>
      <c r="R566" t="str">
        <f>VLOOKUP(F566,'Seg 2 descriptions'!A:B,2)</f>
        <v>Propane Operations-Hernando</v>
      </c>
      <c r="S566" t="str">
        <f>VLOOKUP(G566,'Seg 3 descriptions'!A:B,2)</f>
        <v>Overtime/Comp Time/On Call</v>
      </c>
    </row>
    <row r="567" spans="1:19" x14ac:dyDescent="0.25">
      <c r="A567" s="1" t="s">
        <v>828</v>
      </c>
      <c r="B567" s="1" t="s">
        <v>18</v>
      </c>
      <c r="C567" s="1" t="s">
        <v>1310</v>
      </c>
      <c r="D567" s="1" t="s">
        <v>1706</v>
      </c>
      <c r="E567" s="1" t="s">
        <v>20</v>
      </c>
      <c r="F567" s="1" t="s">
        <v>31</v>
      </c>
      <c r="G567" s="1" t="s">
        <v>590</v>
      </c>
      <c r="H567" s="1" t="s">
        <v>86</v>
      </c>
      <c r="I567" s="1" t="s">
        <v>24</v>
      </c>
      <c r="J567" s="3">
        <v>304.17</v>
      </c>
      <c r="K567" s="1" t="s">
        <v>1311</v>
      </c>
      <c r="L567" s="1" t="s">
        <v>24</v>
      </c>
      <c r="M567" s="1" t="s">
        <v>24</v>
      </c>
      <c r="N567" s="1" t="s">
        <v>1310</v>
      </c>
      <c r="O567" s="2">
        <v>44434</v>
      </c>
      <c r="P567" s="2">
        <v>44438</v>
      </c>
      <c r="Q567" s="1" t="s">
        <v>29</v>
      </c>
      <c r="R567" t="str">
        <f>VLOOKUP(F567,'Seg 2 descriptions'!A:B,2)</f>
        <v>Gas Operations-West</v>
      </c>
      <c r="S567" t="str">
        <f>VLOOKUP(G567,'Seg 3 descriptions'!A:B,2)</f>
        <v>Overtime/Comp Time/On Call</v>
      </c>
    </row>
    <row r="568" spans="1:19" x14ac:dyDescent="0.25">
      <c r="A568" s="1" t="s">
        <v>828</v>
      </c>
      <c r="B568" s="1" t="s">
        <v>18</v>
      </c>
      <c r="C568" s="1" t="s">
        <v>1310</v>
      </c>
      <c r="D568" s="1" t="s">
        <v>1705</v>
      </c>
      <c r="E568" s="1" t="s">
        <v>20</v>
      </c>
      <c r="F568" s="1" t="s">
        <v>471</v>
      </c>
      <c r="G568" s="1" t="s">
        <v>590</v>
      </c>
      <c r="H568" s="1" t="s">
        <v>86</v>
      </c>
      <c r="I568" s="1" t="s">
        <v>24</v>
      </c>
      <c r="J568" s="3">
        <v>131.77000000000001</v>
      </c>
      <c r="K568" s="1" t="s">
        <v>1311</v>
      </c>
      <c r="L568" s="1" t="s">
        <v>24</v>
      </c>
      <c r="M568" s="1" t="s">
        <v>24</v>
      </c>
      <c r="N568" s="1" t="s">
        <v>1310</v>
      </c>
      <c r="O568" s="2">
        <v>44434</v>
      </c>
      <c r="P568" s="2">
        <v>44438</v>
      </c>
      <c r="Q568" s="1" t="s">
        <v>29</v>
      </c>
      <c r="R568" t="str">
        <f>VLOOKUP(F568,'Seg 2 descriptions'!A:B,2)</f>
        <v>Propane Operations-Hernando</v>
      </c>
      <c r="S568" t="str">
        <f>VLOOKUP(G568,'Seg 3 descriptions'!A:B,2)</f>
        <v>Overtime/Comp Time/On Call</v>
      </c>
    </row>
    <row r="569" spans="1:19" x14ac:dyDescent="0.25">
      <c r="A569" s="1" t="s">
        <v>457</v>
      </c>
      <c r="B569" s="1" t="s">
        <v>49</v>
      </c>
      <c r="C569" s="1" t="s">
        <v>1304</v>
      </c>
      <c r="D569" s="1" t="s">
        <v>1784</v>
      </c>
      <c r="E569" s="1" t="s">
        <v>20</v>
      </c>
      <c r="F569" s="1" t="s">
        <v>31</v>
      </c>
      <c r="G569" s="1" t="s">
        <v>1302</v>
      </c>
      <c r="H569" s="1" t="s">
        <v>86</v>
      </c>
      <c r="I569" s="1" t="s">
        <v>24</v>
      </c>
      <c r="J569" s="3">
        <v>849.35</v>
      </c>
      <c r="K569" s="1" t="s">
        <v>1271</v>
      </c>
      <c r="L569" s="1" t="s">
        <v>24</v>
      </c>
      <c r="M569" s="1" t="s">
        <v>1272</v>
      </c>
      <c r="N569" s="1" t="s">
        <v>463</v>
      </c>
      <c r="O569" s="2">
        <v>44561</v>
      </c>
      <c r="P569" s="2">
        <v>44568</v>
      </c>
      <c r="Q569" s="1" t="s">
        <v>29</v>
      </c>
      <c r="R569" t="str">
        <f>VLOOKUP(F569,'Seg 2 descriptions'!A:B,2)</f>
        <v>Gas Operations-West</v>
      </c>
      <c r="S569" t="str">
        <f>VLOOKUP(G569,'Seg 3 descriptions'!A:B,2)</f>
        <v>Uniforms</v>
      </c>
    </row>
    <row r="570" spans="1:19" x14ac:dyDescent="0.25">
      <c r="A570" s="1" t="s">
        <v>457</v>
      </c>
      <c r="B570" s="1" t="s">
        <v>49</v>
      </c>
      <c r="C570" s="1" t="s">
        <v>1304</v>
      </c>
      <c r="D570" s="1" t="s">
        <v>1789</v>
      </c>
      <c r="E570" s="1" t="s">
        <v>20</v>
      </c>
      <c r="F570" s="1" t="s">
        <v>31</v>
      </c>
      <c r="G570" s="1" t="s">
        <v>868</v>
      </c>
      <c r="H570" s="1" t="s">
        <v>86</v>
      </c>
      <c r="I570" s="1" t="s">
        <v>24</v>
      </c>
      <c r="J570" s="3">
        <v>393.26</v>
      </c>
      <c r="K570" s="1" t="s">
        <v>1271</v>
      </c>
      <c r="L570" s="1" t="s">
        <v>24</v>
      </c>
      <c r="M570" s="1" t="s">
        <v>1272</v>
      </c>
      <c r="N570" s="1" t="s">
        <v>463</v>
      </c>
      <c r="O570" s="2">
        <v>44561</v>
      </c>
      <c r="P570" s="2">
        <v>44568</v>
      </c>
      <c r="Q570" s="1" t="s">
        <v>29</v>
      </c>
      <c r="R570" t="str">
        <f>VLOOKUP(F570,'Seg 2 descriptions'!A:B,2)</f>
        <v>Gas Operations-West</v>
      </c>
      <c r="S570" t="str">
        <f>VLOOKUP(G570,'Seg 3 descriptions'!A:B,2)</f>
        <v>Cell Phones</v>
      </c>
    </row>
    <row r="571" spans="1:19" x14ac:dyDescent="0.25">
      <c r="A571" s="1" t="s">
        <v>457</v>
      </c>
      <c r="B571" s="1" t="s">
        <v>49</v>
      </c>
      <c r="C571" s="1" t="s">
        <v>1304</v>
      </c>
      <c r="D571" s="1" t="s">
        <v>1795</v>
      </c>
      <c r="E571" s="1" t="s">
        <v>20</v>
      </c>
      <c r="F571" s="1" t="s">
        <v>31</v>
      </c>
      <c r="G571" s="1" t="s">
        <v>1270</v>
      </c>
      <c r="H571" s="1" t="s">
        <v>86</v>
      </c>
      <c r="I571" s="1" t="s">
        <v>24</v>
      </c>
      <c r="J571" s="3">
        <v>3.09</v>
      </c>
      <c r="K571" s="1" t="s">
        <v>1271</v>
      </c>
      <c r="L571" s="1" t="s">
        <v>24</v>
      </c>
      <c r="M571" s="1" t="s">
        <v>1272</v>
      </c>
      <c r="N571" s="1" t="s">
        <v>463</v>
      </c>
      <c r="O571" s="2">
        <v>44561</v>
      </c>
      <c r="P571" s="2">
        <v>44568</v>
      </c>
      <c r="Q571" s="1" t="s">
        <v>29</v>
      </c>
      <c r="R571" t="str">
        <f>VLOOKUP(F571,'Seg 2 descriptions'!A:B,2)</f>
        <v>Gas Operations-West</v>
      </c>
      <c r="S571" t="str">
        <f>VLOOKUP(G571,'Seg 3 descriptions'!A:B,2)</f>
        <v>Seminars &amp; Training</v>
      </c>
    </row>
    <row r="572" spans="1:19" x14ac:dyDescent="0.25">
      <c r="A572" s="1" t="s">
        <v>457</v>
      </c>
      <c r="B572" s="1" t="s">
        <v>49</v>
      </c>
      <c r="C572" s="1" t="s">
        <v>1304</v>
      </c>
      <c r="D572" s="1" t="s">
        <v>1770</v>
      </c>
      <c r="E572" s="1" t="s">
        <v>20</v>
      </c>
      <c r="F572" s="1" t="s">
        <v>31</v>
      </c>
      <c r="G572" s="1" t="s">
        <v>867</v>
      </c>
      <c r="H572" s="1" t="s">
        <v>86</v>
      </c>
      <c r="I572" s="1" t="s">
        <v>24</v>
      </c>
      <c r="J572" s="3">
        <v>442.13</v>
      </c>
      <c r="K572" s="1" t="s">
        <v>1271</v>
      </c>
      <c r="L572" s="1" t="s">
        <v>24</v>
      </c>
      <c r="M572" s="1" t="s">
        <v>1272</v>
      </c>
      <c r="N572" s="1" t="s">
        <v>463</v>
      </c>
      <c r="O572" s="2">
        <v>44561</v>
      </c>
      <c r="P572" s="2">
        <v>44568</v>
      </c>
      <c r="Q572" s="1" t="s">
        <v>29</v>
      </c>
      <c r="R572" t="str">
        <f>VLOOKUP(F572,'Seg 2 descriptions'!A:B,2)</f>
        <v>Gas Operations-West</v>
      </c>
      <c r="S572" t="str">
        <f>VLOOKUP(G572,'Seg 3 descriptions'!A:B,2)</f>
        <v>Meals</v>
      </c>
    </row>
    <row r="573" spans="1:19" x14ac:dyDescent="0.25">
      <c r="A573" s="1" t="s">
        <v>457</v>
      </c>
      <c r="B573" s="1" t="s">
        <v>49</v>
      </c>
      <c r="C573" s="1" t="s">
        <v>1304</v>
      </c>
      <c r="D573" s="1" t="s">
        <v>1706</v>
      </c>
      <c r="E573" s="1" t="s">
        <v>20</v>
      </c>
      <c r="F573" s="1" t="s">
        <v>31</v>
      </c>
      <c r="G573" s="1" t="s">
        <v>590</v>
      </c>
      <c r="H573" s="1" t="s">
        <v>86</v>
      </c>
      <c r="I573" s="1" t="s">
        <v>24</v>
      </c>
      <c r="J573" s="3">
        <v>703.75</v>
      </c>
      <c r="K573" s="1" t="s">
        <v>1271</v>
      </c>
      <c r="L573" s="1" t="s">
        <v>24</v>
      </c>
      <c r="M573" s="1" t="s">
        <v>1272</v>
      </c>
      <c r="N573" s="1" t="s">
        <v>463</v>
      </c>
      <c r="O573" s="2">
        <v>44561</v>
      </c>
      <c r="P573" s="2">
        <v>44568</v>
      </c>
      <c r="Q573" s="1" t="s">
        <v>29</v>
      </c>
      <c r="R573" t="str">
        <f>VLOOKUP(F573,'Seg 2 descriptions'!A:B,2)</f>
        <v>Gas Operations-West</v>
      </c>
      <c r="S573" t="str">
        <f>VLOOKUP(G573,'Seg 3 descriptions'!A:B,2)</f>
        <v>Overtime/Comp Time/On Call</v>
      </c>
    </row>
    <row r="574" spans="1:19" x14ac:dyDescent="0.25">
      <c r="A574" s="1" t="s">
        <v>457</v>
      </c>
      <c r="B574" s="1" t="s">
        <v>49</v>
      </c>
      <c r="C574" s="1" t="s">
        <v>1303</v>
      </c>
      <c r="D574" s="1" t="s">
        <v>1781</v>
      </c>
      <c r="E574" s="1" t="s">
        <v>20</v>
      </c>
      <c r="F574" s="1" t="s">
        <v>31</v>
      </c>
      <c r="G574" s="1" t="s">
        <v>1301</v>
      </c>
      <c r="H574" s="1" t="s">
        <v>86</v>
      </c>
      <c r="I574" s="1" t="s">
        <v>24</v>
      </c>
      <c r="J574" s="3">
        <v>81.180000000000007</v>
      </c>
      <c r="K574" s="1" t="s">
        <v>1271</v>
      </c>
      <c r="L574" s="1" t="s">
        <v>24</v>
      </c>
      <c r="M574" s="1" t="s">
        <v>1272</v>
      </c>
      <c r="N574" s="1" t="s">
        <v>463</v>
      </c>
      <c r="O574" s="2">
        <v>44469</v>
      </c>
      <c r="P574" s="2">
        <v>44474</v>
      </c>
      <c r="Q574" s="1" t="s">
        <v>29</v>
      </c>
      <c r="R574" t="str">
        <f>VLOOKUP(F574,'Seg 2 descriptions'!A:B,2)</f>
        <v>Gas Operations-West</v>
      </c>
      <c r="S574" t="str">
        <f>VLOOKUP(G574,'Seg 3 descriptions'!A:B,2)</f>
        <v>Memberships &amp; Subscriptions</v>
      </c>
    </row>
    <row r="575" spans="1:19" x14ac:dyDescent="0.25">
      <c r="A575" s="1" t="s">
        <v>457</v>
      </c>
      <c r="B575" s="1" t="s">
        <v>49</v>
      </c>
      <c r="C575" s="1" t="s">
        <v>1303</v>
      </c>
      <c r="D575" s="1" t="s">
        <v>1701</v>
      </c>
      <c r="E575" s="1" t="s">
        <v>20</v>
      </c>
      <c r="F575" s="1" t="s">
        <v>31</v>
      </c>
      <c r="G575" s="1" t="s">
        <v>283</v>
      </c>
      <c r="H575" s="1" t="s">
        <v>86</v>
      </c>
      <c r="I575" s="1" t="s">
        <v>24</v>
      </c>
      <c r="J575" s="3">
        <v>639.52</v>
      </c>
      <c r="K575" s="1" t="s">
        <v>1271</v>
      </c>
      <c r="L575" s="1" t="s">
        <v>24</v>
      </c>
      <c r="M575" s="1" t="s">
        <v>1272</v>
      </c>
      <c r="N575" s="1" t="s">
        <v>463</v>
      </c>
      <c r="O575" s="2">
        <v>44469</v>
      </c>
      <c r="P575" s="2">
        <v>44474</v>
      </c>
      <c r="Q575" s="1" t="s">
        <v>29</v>
      </c>
      <c r="R575" t="str">
        <f>VLOOKUP(F575,'Seg 2 descriptions'!A:B,2)</f>
        <v>Gas Operations-West</v>
      </c>
      <c r="S575" t="str">
        <f>VLOOKUP(G575,'Seg 3 descriptions'!A:B,2)</f>
        <v>Supplies &amp; Misc Dept Expenses</v>
      </c>
    </row>
    <row r="576" spans="1:19" x14ac:dyDescent="0.25">
      <c r="A576" s="1" t="s">
        <v>457</v>
      </c>
      <c r="B576" s="1" t="s">
        <v>49</v>
      </c>
      <c r="C576" s="1" t="s">
        <v>1303</v>
      </c>
      <c r="D576" s="1" t="s">
        <v>1789</v>
      </c>
      <c r="E576" s="1" t="s">
        <v>20</v>
      </c>
      <c r="F576" s="1" t="s">
        <v>31</v>
      </c>
      <c r="G576" s="1" t="s">
        <v>868</v>
      </c>
      <c r="H576" s="1" t="s">
        <v>86</v>
      </c>
      <c r="I576" s="1" t="s">
        <v>24</v>
      </c>
      <c r="J576" s="3">
        <v>402.34</v>
      </c>
      <c r="K576" s="1" t="s">
        <v>1271</v>
      </c>
      <c r="L576" s="1" t="s">
        <v>24</v>
      </c>
      <c r="M576" s="1" t="s">
        <v>1272</v>
      </c>
      <c r="N576" s="1" t="s">
        <v>463</v>
      </c>
      <c r="O576" s="2">
        <v>44469</v>
      </c>
      <c r="P576" s="2">
        <v>44474</v>
      </c>
      <c r="Q576" s="1" t="s">
        <v>29</v>
      </c>
      <c r="R576" t="str">
        <f>VLOOKUP(F576,'Seg 2 descriptions'!A:B,2)</f>
        <v>Gas Operations-West</v>
      </c>
      <c r="S576" t="str">
        <f>VLOOKUP(G576,'Seg 3 descriptions'!A:B,2)</f>
        <v>Cell Phones</v>
      </c>
    </row>
    <row r="577" spans="1:19" x14ac:dyDescent="0.25">
      <c r="A577" s="1" t="s">
        <v>457</v>
      </c>
      <c r="B577" s="1" t="s">
        <v>49</v>
      </c>
      <c r="C577" s="1" t="s">
        <v>1303</v>
      </c>
      <c r="D577" s="1" t="s">
        <v>1770</v>
      </c>
      <c r="E577" s="1" t="s">
        <v>20</v>
      </c>
      <c r="F577" s="1" t="s">
        <v>31</v>
      </c>
      <c r="G577" s="1" t="s">
        <v>867</v>
      </c>
      <c r="H577" s="1" t="s">
        <v>86</v>
      </c>
      <c r="I577" s="1" t="s">
        <v>24</v>
      </c>
      <c r="J577" s="3">
        <v>188.3</v>
      </c>
      <c r="K577" s="1" t="s">
        <v>1271</v>
      </c>
      <c r="L577" s="1" t="s">
        <v>24</v>
      </c>
      <c r="M577" s="1" t="s">
        <v>1272</v>
      </c>
      <c r="N577" s="1" t="s">
        <v>463</v>
      </c>
      <c r="O577" s="2">
        <v>44469</v>
      </c>
      <c r="P577" s="2">
        <v>44474</v>
      </c>
      <c r="Q577" s="1" t="s">
        <v>29</v>
      </c>
      <c r="R577" t="str">
        <f>VLOOKUP(F577,'Seg 2 descriptions'!A:B,2)</f>
        <v>Gas Operations-West</v>
      </c>
      <c r="S577" t="str">
        <f>VLOOKUP(G577,'Seg 3 descriptions'!A:B,2)</f>
        <v>Meals</v>
      </c>
    </row>
    <row r="578" spans="1:19" x14ac:dyDescent="0.25">
      <c r="A578" s="1" t="s">
        <v>457</v>
      </c>
      <c r="B578" s="1" t="s">
        <v>49</v>
      </c>
      <c r="C578" s="1" t="s">
        <v>1303</v>
      </c>
      <c r="D578" s="1" t="s">
        <v>1811</v>
      </c>
      <c r="E578" s="1" t="s">
        <v>20</v>
      </c>
      <c r="F578" s="1" t="s">
        <v>31</v>
      </c>
      <c r="G578" s="1" t="s">
        <v>866</v>
      </c>
      <c r="H578" s="1" t="s">
        <v>86</v>
      </c>
      <c r="I578" s="1" t="s">
        <v>24</v>
      </c>
      <c r="J578" s="3">
        <v>280.58999999999997</v>
      </c>
      <c r="K578" s="1" t="s">
        <v>1271</v>
      </c>
      <c r="L578" s="1" t="s">
        <v>24</v>
      </c>
      <c r="M578" s="1" t="s">
        <v>1272</v>
      </c>
      <c r="N578" s="1" t="s">
        <v>463</v>
      </c>
      <c r="O578" s="2">
        <v>44469</v>
      </c>
      <c r="P578" s="2">
        <v>44474</v>
      </c>
      <c r="Q578" s="1" t="s">
        <v>29</v>
      </c>
      <c r="R578" t="str">
        <f>VLOOKUP(F578,'Seg 2 descriptions'!A:B,2)</f>
        <v>Gas Operations-West</v>
      </c>
      <c r="S578" t="str">
        <f>VLOOKUP(G578,'Seg 3 descriptions'!A:B,2)</f>
        <v>Lodging &amp; Travel</v>
      </c>
    </row>
    <row r="579" spans="1:19" x14ac:dyDescent="0.25">
      <c r="A579" s="1" t="s">
        <v>457</v>
      </c>
      <c r="B579" s="1" t="s">
        <v>49</v>
      </c>
      <c r="C579" s="1" t="s">
        <v>1303</v>
      </c>
      <c r="D579" s="1" t="s">
        <v>1706</v>
      </c>
      <c r="E579" s="1" t="s">
        <v>20</v>
      </c>
      <c r="F579" s="1" t="s">
        <v>31</v>
      </c>
      <c r="G579" s="1" t="s">
        <v>590</v>
      </c>
      <c r="H579" s="1" t="s">
        <v>86</v>
      </c>
      <c r="I579" s="1" t="s">
        <v>24</v>
      </c>
      <c r="J579" s="3">
        <v>500.17</v>
      </c>
      <c r="K579" s="1" t="s">
        <v>1271</v>
      </c>
      <c r="L579" s="1" t="s">
        <v>24</v>
      </c>
      <c r="M579" s="1" t="s">
        <v>1272</v>
      </c>
      <c r="N579" s="1" t="s">
        <v>463</v>
      </c>
      <c r="O579" s="2">
        <v>44469</v>
      </c>
      <c r="P579" s="2">
        <v>44474</v>
      </c>
      <c r="Q579" s="1" t="s">
        <v>29</v>
      </c>
      <c r="R579" t="str">
        <f>VLOOKUP(F579,'Seg 2 descriptions'!A:B,2)</f>
        <v>Gas Operations-West</v>
      </c>
      <c r="S579" t="str">
        <f>VLOOKUP(G579,'Seg 3 descriptions'!A:B,2)</f>
        <v>Overtime/Comp Time/On Call</v>
      </c>
    </row>
    <row r="580" spans="1:19" x14ac:dyDescent="0.25">
      <c r="A580" s="1" t="s">
        <v>457</v>
      </c>
      <c r="B580" s="1" t="s">
        <v>49</v>
      </c>
      <c r="C580" s="1" t="s">
        <v>1303</v>
      </c>
      <c r="D580" s="1" t="s">
        <v>1708</v>
      </c>
      <c r="E580" s="1" t="s">
        <v>20</v>
      </c>
      <c r="F580" s="1" t="s">
        <v>31</v>
      </c>
      <c r="G580" s="1" t="s">
        <v>460</v>
      </c>
      <c r="H580" s="1" t="s">
        <v>86</v>
      </c>
      <c r="I580" s="1" t="s">
        <v>24</v>
      </c>
      <c r="J580" s="3">
        <v>2254.23</v>
      </c>
      <c r="K580" s="1" t="s">
        <v>1271</v>
      </c>
      <c r="L580" s="1" t="s">
        <v>24</v>
      </c>
      <c r="M580" s="1" t="s">
        <v>1272</v>
      </c>
      <c r="N580" s="1" t="s">
        <v>463</v>
      </c>
      <c r="O580" s="2">
        <v>44469</v>
      </c>
      <c r="P580" s="2">
        <v>44474</v>
      </c>
      <c r="Q580" s="1" t="s">
        <v>29</v>
      </c>
      <c r="R580" t="str">
        <f>VLOOKUP(F580,'Seg 2 descriptions'!A:B,2)</f>
        <v>Gas Operations-West</v>
      </c>
      <c r="S580" t="str">
        <f>VLOOKUP(G580,'Seg 3 descriptions'!A:B,2)</f>
        <v>Salaries</v>
      </c>
    </row>
    <row r="581" spans="1:19" x14ac:dyDescent="0.25">
      <c r="A581" s="1" t="s">
        <v>457</v>
      </c>
      <c r="B581" s="1" t="s">
        <v>49</v>
      </c>
      <c r="C581" s="1" t="s">
        <v>1315</v>
      </c>
      <c r="D581" s="1" t="s">
        <v>1781</v>
      </c>
      <c r="E581" s="1" t="s">
        <v>20</v>
      </c>
      <c r="F581" s="1" t="s">
        <v>31</v>
      </c>
      <c r="G581" s="1" t="s">
        <v>1301</v>
      </c>
      <c r="H581" s="1" t="s">
        <v>86</v>
      </c>
      <c r="I581" s="1" t="s">
        <v>24</v>
      </c>
      <c r="J581" s="3">
        <v>484.76</v>
      </c>
      <c r="K581" s="1" t="s">
        <v>1271</v>
      </c>
      <c r="L581" s="1" t="s">
        <v>24</v>
      </c>
      <c r="M581" s="1" t="s">
        <v>1272</v>
      </c>
      <c r="N581" s="1" t="s">
        <v>463</v>
      </c>
      <c r="O581" s="2">
        <v>44500</v>
      </c>
      <c r="P581" s="2">
        <v>44503</v>
      </c>
      <c r="Q581" s="1" t="s">
        <v>29</v>
      </c>
      <c r="R581" t="str">
        <f>VLOOKUP(F581,'Seg 2 descriptions'!A:B,2)</f>
        <v>Gas Operations-West</v>
      </c>
      <c r="S581" t="str">
        <f>VLOOKUP(G581,'Seg 3 descriptions'!A:B,2)</f>
        <v>Memberships &amp; Subscriptions</v>
      </c>
    </row>
    <row r="582" spans="1:19" x14ac:dyDescent="0.25">
      <c r="A582" s="1" t="s">
        <v>457</v>
      </c>
      <c r="B582" s="1" t="s">
        <v>49</v>
      </c>
      <c r="C582" s="1" t="s">
        <v>1315</v>
      </c>
      <c r="D582" s="1" t="s">
        <v>1701</v>
      </c>
      <c r="E582" s="1" t="s">
        <v>20</v>
      </c>
      <c r="F582" s="1" t="s">
        <v>31</v>
      </c>
      <c r="G582" s="1" t="s">
        <v>283</v>
      </c>
      <c r="H582" s="1" t="s">
        <v>86</v>
      </c>
      <c r="I582" s="1" t="s">
        <v>24</v>
      </c>
      <c r="J582" s="3">
        <v>1672.96</v>
      </c>
      <c r="K582" s="1" t="s">
        <v>1271</v>
      </c>
      <c r="L582" s="1" t="s">
        <v>24</v>
      </c>
      <c r="M582" s="1" t="s">
        <v>1272</v>
      </c>
      <c r="N582" s="1" t="s">
        <v>463</v>
      </c>
      <c r="O582" s="2">
        <v>44500</v>
      </c>
      <c r="P582" s="2">
        <v>44503</v>
      </c>
      <c r="Q582" s="1" t="s">
        <v>29</v>
      </c>
      <c r="R582" t="str">
        <f>VLOOKUP(F582,'Seg 2 descriptions'!A:B,2)</f>
        <v>Gas Operations-West</v>
      </c>
      <c r="S582" t="str">
        <f>VLOOKUP(G582,'Seg 3 descriptions'!A:B,2)</f>
        <v>Supplies &amp; Misc Dept Expenses</v>
      </c>
    </row>
    <row r="583" spans="1:19" x14ac:dyDescent="0.25">
      <c r="A583" s="1" t="s">
        <v>457</v>
      </c>
      <c r="B583" s="1" t="s">
        <v>49</v>
      </c>
      <c r="C583" s="1" t="s">
        <v>1315</v>
      </c>
      <c r="D583" s="1" t="s">
        <v>1784</v>
      </c>
      <c r="E583" s="1" t="s">
        <v>20</v>
      </c>
      <c r="F583" s="1" t="s">
        <v>31</v>
      </c>
      <c r="G583" s="1" t="s">
        <v>1302</v>
      </c>
      <c r="H583" s="1" t="s">
        <v>86</v>
      </c>
      <c r="I583" s="1" t="s">
        <v>24</v>
      </c>
      <c r="J583" s="3">
        <v>28.63</v>
      </c>
      <c r="K583" s="1" t="s">
        <v>1271</v>
      </c>
      <c r="L583" s="1" t="s">
        <v>24</v>
      </c>
      <c r="M583" s="1" t="s">
        <v>1272</v>
      </c>
      <c r="N583" s="1" t="s">
        <v>463</v>
      </c>
      <c r="O583" s="2">
        <v>44500</v>
      </c>
      <c r="P583" s="2">
        <v>44503</v>
      </c>
      <c r="Q583" s="1" t="s">
        <v>29</v>
      </c>
      <c r="R583" t="str">
        <f>VLOOKUP(F583,'Seg 2 descriptions'!A:B,2)</f>
        <v>Gas Operations-West</v>
      </c>
      <c r="S583" t="str">
        <f>VLOOKUP(G583,'Seg 3 descriptions'!A:B,2)</f>
        <v>Uniforms</v>
      </c>
    </row>
    <row r="584" spans="1:19" x14ac:dyDescent="0.25">
      <c r="A584" s="1" t="s">
        <v>457</v>
      </c>
      <c r="B584" s="1" t="s">
        <v>49</v>
      </c>
      <c r="C584" s="1" t="s">
        <v>1315</v>
      </c>
      <c r="D584" s="1" t="s">
        <v>1789</v>
      </c>
      <c r="E584" s="1" t="s">
        <v>20</v>
      </c>
      <c r="F584" s="1" t="s">
        <v>31</v>
      </c>
      <c r="G584" s="1" t="s">
        <v>868</v>
      </c>
      <c r="H584" s="1" t="s">
        <v>86</v>
      </c>
      <c r="I584" s="1" t="s">
        <v>24</v>
      </c>
      <c r="J584" s="3">
        <v>360.12</v>
      </c>
      <c r="K584" s="1" t="s">
        <v>1271</v>
      </c>
      <c r="L584" s="1" t="s">
        <v>24</v>
      </c>
      <c r="M584" s="1" t="s">
        <v>1272</v>
      </c>
      <c r="N584" s="1" t="s">
        <v>463</v>
      </c>
      <c r="O584" s="2">
        <v>44500</v>
      </c>
      <c r="P584" s="2">
        <v>44503</v>
      </c>
      <c r="Q584" s="1" t="s">
        <v>29</v>
      </c>
      <c r="R584" t="str">
        <f>VLOOKUP(F584,'Seg 2 descriptions'!A:B,2)</f>
        <v>Gas Operations-West</v>
      </c>
      <c r="S584" t="str">
        <f>VLOOKUP(G584,'Seg 3 descriptions'!A:B,2)</f>
        <v>Cell Phones</v>
      </c>
    </row>
    <row r="585" spans="1:19" x14ac:dyDescent="0.25">
      <c r="A585" s="1" t="s">
        <v>457</v>
      </c>
      <c r="B585" s="1" t="s">
        <v>49</v>
      </c>
      <c r="C585" s="1" t="s">
        <v>1315</v>
      </c>
      <c r="D585" s="1" t="s">
        <v>1770</v>
      </c>
      <c r="E585" s="1" t="s">
        <v>20</v>
      </c>
      <c r="F585" s="1" t="s">
        <v>31</v>
      </c>
      <c r="G585" s="1" t="s">
        <v>867</v>
      </c>
      <c r="H585" s="1" t="s">
        <v>86</v>
      </c>
      <c r="I585" s="1" t="s">
        <v>24</v>
      </c>
      <c r="J585" s="3">
        <v>123.73</v>
      </c>
      <c r="K585" s="1" t="s">
        <v>1271</v>
      </c>
      <c r="L585" s="1" t="s">
        <v>24</v>
      </c>
      <c r="M585" s="1" t="s">
        <v>1272</v>
      </c>
      <c r="N585" s="1" t="s">
        <v>463</v>
      </c>
      <c r="O585" s="2">
        <v>44500</v>
      </c>
      <c r="P585" s="2">
        <v>44503</v>
      </c>
      <c r="Q585" s="1" t="s">
        <v>29</v>
      </c>
      <c r="R585" t="str">
        <f>VLOOKUP(F585,'Seg 2 descriptions'!A:B,2)</f>
        <v>Gas Operations-West</v>
      </c>
      <c r="S585" t="str">
        <f>VLOOKUP(G585,'Seg 3 descriptions'!A:B,2)</f>
        <v>Meals</v>
      </c>
    </row>
    <row r="586" spans="1:19" x14ac:dyDescent="0.25">
      <c r="A586" s="1" t="s">
        <v>457</v>
      </c>
      <c r="B586" s="1" t="s">
        <v>49</v>
      </c>
      <c r="C586" s="1" t="s">
        <v>1315</v>
      </c>
      <c r="D586" s="1" t="s">
        <v>1706</v>
      </c>
      <c r="E586" s="1" t="s">
        <v>20</v>
      </c>
      <c r="F586" s="1" t="s">
        <v>31</v>
      </c>
      <c r="G586" s="1" t="s">
        <v>590</v>
      </c>
      <c r="H586" s="1" t="s">
        <v>86</v>
      </c>
      <c r="I586" s="1" t="s">
        <v>24</v>
      </c>
      <c r="J586" s="3">
        <v>372.04</v>
      </c>
      <c r="K586" s="1" t="s">
        <v>1271</v>
      </c>
      <c r="L586" s="1" t="s">
        <v>24</v>
      </c>
      <c r="M586" s="1" t="s">
        <v>1272</v>
      </c>
      <c r="N586" s="1" t="s">
        <v>463</v>
      </c>
      <c r="O586" s="2">
        <v>44500</v>
      </c>
      <c r="P586" s="2">
        <v>44503</v>
      </c>
      <c r="Q586" s="1" t="s">
        <v>29</v>
      </c>
      <c r="R586" t="str">
        <f>VLOOKUP(F586,'Seg 2 descriptions'!A:B,2)</f>
        <v>Gas Operations-West</v>
      </c>
      <c r="S586" t="str">
        <f>VLOOKUP(G586,'Seg 3 descriptions'!A:B,2)</f>
        <v>Overtime/Comp Time/On Call</v>
      </c>
    </row>
    <row r="587" spans="1:19" x14ac:dyDescent="0.25">
      <c r="A587" s="1" t="s">
        <v>457</v>
      </c>
      <c r="B587" s="1" t="s">
        <v>49</v>
      </c>
      <c r="C587" s="1" t="s">
        <v>1315</v>
      </c>
      <c r="D587" s="1" t="s">
        <v>1708</v>
      </c>
      <c r="E587" s="1" t="s">
        <v>20</v>
      </c>
      <c r="F587" s="1" t="s">
        <v>31</v>
      </c>
      <c r="G587" s="1" t="s">
        <v>460</v>
      </c>
      <c r="H587" s="1" t="s">
        <v>86</v>
      </c>
      <c r="I587" s="1" t="s">
        <v>24</v>
      </c>
      <c r="J587" s="3">
        <v>2015.35</v>
      </c>
      <c r="K587" s="1" t="s">
        <v>1271</v>
      </c>
      <c r="L587" s="1" t="s">
        <v>24</v>
      </c>
      <c r="M587" s="1" t="s">
        <v>1272</v>
      </c>
      <c r="N587" s="1" t="s">
        <v>463</v>
      </c>
      <c r="O587" s="2">
        <v>44500</v>
      </c>
      <c r="P587" s="2">
        <v>44503</v>
      </c>
      <c r="Q587" s="1" t="s">
        <v>29</v>
      </c>
      <c r="R587" t="str">
        <f>VLOOKUP(F587,'Seg 2 descriptions'!A:B,2)</f>
        <v>Gas Operations-West</v>
      </c>
      <c r="S587" t="str">
        <f>VLOOKUP(G587,'Seg 3 descriptions'!A:B,2)</f>
        <v>Salaries</v>
      </c>
    </row>
    <row r="588" spans="1:19" x14ac:dyDescent="0.25">
      <c r="A588" s="1" t="s">
        <v>457</v>
      </c>
      <c r="B588" s="1" t="s">
        <v>49</v>
      </c>
      <c r="C588" s="1" t="s">
        <v>1316</v>
      </c>
      <c r="D588" s="1" t="s">
        <v>1708</v>
      </c>
      <c r="E588" s="1" t="s">
        <v>20</v>
      </c>
      <c r="F588" s="1" t="s">
        <v>31</v>
      </c>
      <c r="G588" s="1" t="s">
        <v>460</v>
      </c>
      <c r="H588" s="1" t="s">
        <v>86</v>
      </c>
      <c r="I588" s="1" t="s">
        <v>24</v>
      </c>
      <c r="J588" s="3">
        <v>3031.81</v>
      </c>
      <c r="K588" s="1" t="s">
        <v>1271</v>
      </c>
      <c r="L588" s="1" t="s">
        <v>24</v>
      </c>
      <c r="M588" s="1" t="s">
        <v>1272</v>
      </c>
      <c r="N588" s="1" t="s">
        <v>463</v>
      </c>
      <c r="O588" s="2">
        <v>44439</v>
      </c>
      <c r="P588" s="2">
        <v>44447</v>
      </c>
      <c r="Q588" s="1" t="s">
        <v>29</v>
      </c>
      <c r="R588" t="str">
        <f>VLOOKUP(F588,'Seg 2 descriptions'!A:B,2)</f>
        <v>Gas Operations-West</v>
      </c>
      <c r="S588" t="str">
        <f>VLOOKUP(G588,'Seg 3 descriptions'!A:B,2)</f>
        <v>Salaries</v>
      </c>
    </row>
    <row r="589" spans="1:19" x14ac:dyDescent="0.25">
      <c r="A589" s="1" t="s">
        <v>457</v>
      </c>
      <c r="B589" s="1" t="s">
        <v>49</v>
      </c>
      <c r="C589" s="1" t="s">
        <v>1316</v>
      </c>
      <c r="D589" s="1" t="s">
        <v>1701</v>
      </c>
      <c r="E589" s="1" t="s">
        <v>20</v>
      </c>
      <c r="F589" s="1" t="s">
        <v>31</v>
      </c>
      <c r="G589" s="1" t="s">
        <v>283</v>
      </c>
      <c r="H589" s="1" t="s">
        <v>86</v>
      </c>
      <c r="I589" s="1" t="s">
        <v>24</v>
      </c>
      <c r="J589" s="3">
        <v>492.74</v>
      </c>
      <c r="K589" s="1" t="s">
        <v>1271</v>
      </c>
      <c r="L589" s="1" t="s">
        <v>24</v>
      </c>
      <c r="M589" s="1" t="s">
        <v>1272</v>
      </c>
      <c r="N589" s="1" t="s">
        <v>463</v>
      </c>
      <c r="O589" s="2">
        <v>44439</v>
      </c>
      <c r="P589" s="2">
        <v>44447</v>
      </c>
      <c r="Q589" s="1" t="s">
        <v>29</v>
      </c>
      <c r="R589" t="str">
        <f>VLOOKUP(F589,'Seg 2 descriptions'!A:B,2)</f>
        <v>Gas Operations-West</v>
      </c>
      <c r="S589" t="str">
        <f>VLOOKUP(G589,'Seg 3 descriptions'!A:B,2)</f>
        <v>Supplies &amp; Misc Dept Expenses</v>
      </c>
    </row>
    <row r="590" spans="1:19" x14ac:dyDescent="0.25">
      <c r="A590" s="1" t="s">
        <v>457</v>
      </c>
      <c r="B590" s="1" t="s">
        <v>49</v>
      </c>
      <c r="C590" s="1" t="s">
        <v>1316</v>
      </c>
      <c r="D590" s="1" t="s">
        <v>1781</v>
      </c>
      <c r="E590" s="1" t="s">
        <v>20</v>
      </c>
      <c r="F590" s="1" t="s">
        <v>31</v>
      </c>
      <c r="G590" s="1" t="s">
        <v>1301</v>
      </c>
      <c r="H590" s="1" t="s">
        <v>86</v>
      </c>
      <c r="I590" s="1" t="s">
        <v>24</v>
      </c>
      <c r="J590" s="3">
        <v>136.51</v>
      </c>
      <c r="K590" s="1" t="s">
        <v>1271</v>
      </c>
      <c r="L590" s="1" t="s">
        <v>24</v>
      </c>
      <c r="M590" s="1" t="s">
        <v>1272</v>
      </c>
      <c r="N590" s="1" t="s">
        <v>463</v>
      </c>
      <c r="O590" s="2">
        <v>44439</v>
      </c>
      <c r="P590" s="2">
        <v>44447</v>
      </c>
      <c r="Q590" s="1" t="s">
        <v>29</v>
      </c>
      <c r="R590" t="str">
        <f>VLOOKUP(F590,'Seg 2 descriptions'!A:B,2)</f>
        <v>Gas Operations-West</v>
      </c>
      <c r="S590" t="str">
        <f>VLOOKUP(G590,'Seg 3 descriptions'!A:B,2)</f>
        <v>Memberships &amp; Subscriptions</v>
      </c>
    </row>
    <row r="591" spans="1:19" x14ac:dyDescent="0.25">
      <c r="A591" s="1" t="s">
        <v>457</v>
      </c>
      <c r="B591" s="1" t="s">
        <v>49</v>
      </c>
      <c r="C591" s="1" t="s">
        <v>1316</v>
      </c>
      <c r="D591" s="1" t="s">
        <v>1784</v>
      </c>
      <c r="E591" s="1" t="s">
        <v>20</v>
      </c>
      <c r="F591" s="1" t="s">
        <v>31</v>
      </c>
      <c r="G591" s="1" t="s">
        <v>1302</v>
      </c>
      <c r="H591" s="1" t="s">
        <v>86</v>
      </c>
      <c r="I591" s="1" t="s">
        <v>24</v>
      </c>
      <c r="J591" s="3">
        <v>24.18</v>
      </c>
      <c r="K591" s="1" t="s">
        <v>1271</v>
      </c>
      <c r="L591" s="1" t="s">
        <v>24</v>
      </c>
      <c r="M591" s="1" t="s">
        <v>1272</v>
      </c>
      <c r="N591" s="1" t="s">
        <v>463</v>
      </c>
      <c r="O591" s="2">
        <v>44439</v>
      </c>
      <c r="P591" s="2">
        <v>44447</v>
      </c>
      <c r="Q591" s="1" t="s">
        <v>29</v>
      </c>
      <c r="R591" t="str">
        <f>VLOOKUP(F591,'Seg 2 descriptions'!A:B,2)</f>
        <v>Gas Operations-West</v>
      </c>
      <c r="S591" t="str">
        <f>VLOOKUP(G591,'Seg 3 descriptions'!A:B,2)</f>
        <v>Uniforms</v>
      </c>
    </row>
    <row r="592" spans="1:19" x14ac:dyDescent="0.25">
      <c r="A592" s="1" t="s">
        <v>457</v>
      </c>
      <c r="B592" s="1" t="s">
        <v>49</v>
      </c>
      <c r="C592" s="1" t="s">
        <v>966</v>
      </c>
      <c r="D592" s="1" t="s">
        <v>1706</v>
      </c>
      <c r="E592" s="1" t="s">
        <v>20</v>
      </c>
      <c r="F592" s="1" t="s">
        <v>31</v>
      </c>
      <c r="G592" s="1" t="s">
        <v>590</v>
      </c>
      <c r="H592" s="1" t="s">
        <v>86</v>
      </c>
      <c r="I592" s="1" t="s">
        <v>24</v>
      </c>
      <c r="J592" s="3">
        <v>162.08000000000001</v>
      </c>
      <c r="K592" s="1" t="s">
        <v>891</v>
      </c>
      <c r="L592" s="1" t="s">
        <v>24</v>
      </c>
      <c r="M592" s="1" t="s">
        <v>892</v>
      </c>
      <c r="N592" s="1" t="s">
        <v>463</v>
      </c>
      <c r="O592" s="2">
        <v>44377</v>
      </c>
      <c r="P592" s="2">
        <v>44383</v>
      </c>
      <c r="Q592" s="1" t="s">
        <v>29</v>
      </c>
      <c r="R592" t="str">
        <f>VLOOKUP(F592,'Seg 2 descriptions'!A:B,2)</f>
        <v>Gas Operations-West</v>
      </c>
      <c r="S592" t="str">
        <f>VLOOKUP(G592,'Seg 3 descriptions'!A:B,2)</f>
        <v>Overtime/Comp Time/On Call</v>
      </c>
    </row>
    <row r="593" spans="1:19" x14ac:dyDescent="0.25">
      <c r="A593" s="1" t="s">
        <v>457</v>
      </c>
      <c r="B593" s="1" t="s">
        <v>49</v>
      </c>
      <c r="C593" s="1" t="s">
        <v>903</v>
      </c>
      <c r="D593" s="1" t="s">
        <v>1706</v>
      </c>
      <c r="E593" s="1" t="s">
        <v>20</v>
      </c>
      <c r="F593" s="1" t="s">
        <v>31</v>
      </c>
      <c r="G593" s="1" t="s">
        <v>590</v>
      </c>
      <c r="H593" s="1" t="s">
        <v>86</v>
      </c>
      <c r="I593" s="1" t="s">
        <v>24</v>
      </c>
      <c r="J593" s="3">
        <v>1163.24</v>
      </c>
      <c r="K593" s="1" t="s">
        <v>891</v>
      </c>
      <c r="L593" s="1" t="s">
        <v>24</v>
      </c>
      <c r="M593" s="1" t="s">
        <v>892</v>
      </c>
      <c r="N593" s="1" t="s">
        <v>463</v>
      </c>
      <c r="O593" s="2">
        <v>44347</v>
      </c>
      <c r="P593" s="2">
        <v>44350</v>
      </c>
      <c r="Q593" s="1" t="s">
        <v>29</v>
      </c>
      <c r="R593" t="str">
        <f>VLOOKUP(F593,'Seg 2 descriptions'!A:B,2)</f>
        <v>Gas Operations-West</v>
      </c>
      <c r="S593" t="str">
        <f>VLOOKUP(G593,'Seg 3 descriptions'!A:B,2)</f>
        <v>Overtime/Comp Time/On Call</v>
      </c>
    </row>
    <row r="594" spans="1:19" x14ac:dyDescent="0.25">
      <c r="A594" s="1" t="s">
        <v>457</v>
      </c>
      <c r="B594" s="1" t="s">
        <v>49</v>
      </c>
      <c r="C594" s="1" t="s">
        <v>965</v>
      </c>
      <c r="D594" s="1" t="s">
        <v>1706</v>
      </c>
      <c r="E594" s="1" t="s">
        <v>20</v>
      </c>
      <c r="F594" s="1" t="s">
        <v>31</v>
      </c>
      <c r="G594" s="1" t="s">
        <v>590</v>
      </c>
      <c r="H594" s="1" t="s">
        <v>86</v>
      </c>
      <c r="I594" s="1" t="s">
        <v>24</v>
      </c>
      <c r="J594" s="3">
        <v>1138.94</v>
      </c>
      <c r="K594" s="1" t="s">
        <v>891</v>
      </c>
      <c r="L594" s="1" t="s">
        <v>24</v>
      </c>
      <c r="M594" s="1" t="s">
        <v>892</v>
      </c>
      <c r="N594" s="1" t="s">
        <v>463</v>
      </c>
      <c r="O594" s="2">
        <v>44316</v>
      </c>
      <c r="P594" s="2">
        <v>44321</v>
      </c>
      <c r="Q594" s="1" t="s">
        <v>29</v>
      </c>
      <c r="R594" t="str">
        <f>VLOOKUP(F594,'Seg 2 descriptions'!A:B,2)</f>
        <v>Gas Operations-West</v>
      </c>
      <c r="S594" t="str">
        <f>VLOOKUP(G594,'Seg 3 descriptions'!A:B,2)</f>
        <v>Overtime/Comp Time/On Call</v>
      </c>
    </row>
    <row r="595" spans="1:19" x14ac:dyDescent="0.25">
      <c r="A595" s="1" t="s">
        <v>828</v>
      </c>
      <c r="B595" s="1" t="s">
        <v>18</v>
      </c>
      <c r="C595" s="1" t="s">
        <v>1317</v>
      </c>
      <c r="D595" s="1" t="s">
        <v>1702</v>
      </c>
      <c r="E595" s="1" t="s">
        <v>20</v>
      </c>
      <c r="F595" s="1" t="s">
        <v>830</v>
      </c>
      <c r="G595" s="1" t="s">
        <v>590</v>
      </c>
      <c r="H595" s="1" t="s">
        <v>86</v>
      </c>
      <c r="I595" s="1" t="s">
        <v>24</v>
      </c>
      <c r="J595" s="3">
        <v>579.84</v>
      </c>
      <c r="K595" s="1" t="s">
        <v>1318</v>
      </c>
      <c r="L595" s="1" t="s">
        <v>24</v>
      </c>
      <c r="M595" s="1" t="s">
        <v>24</v>
      </c>
      <c r="N595" s="1" t="s">
        <v>1317</v>
      </c>
      <c r="O595" s="2">
        <v>44560</v>
      </c>
      <c r="P595" s="2">
        <v>44565</v>
      </c>
      <c r="Q595" s="1" t="s">
        <v>29</v>
      </c>
      <c r="R595" t="str">
        <f>VLOOKUP(F595,'Seg 2 descriptions'!A:B,2)</f>
        <v>Measurement-SF</v>
      </c>
      <c r="S595" t="str">
        <f>VLOOKUP(G595,'Seg 3 descriptions'!A:B,2)</f>
        <v>Overtime/Comp Time/On Call</v>
      </c>
    </row>
    <row r="596" spans="1:19" x14ac:dyDescent="0.25">
      <c r="A596" s="1" t="s">
        <v>457</v>
      </c>
      <c r="B596" s="1" t="s">
        <v>49</v>
      </c>
      <c r="C596" s="1" t="s">
        <v>1262</v>
      </c>
      <c r="D596" s="1" t="s">
        <v>1745</v>
      </c>
      <c r="E596" s="1" t="s">
        <v>20</v>
      </c>
      <c r="F596" s="1" t="s">
        <v>31</v>
      </c>
      <c r="G596" s="1" t="s">
        <v>1049</v>
      </c>
      <c r="H596" s="1" t="s">
        <v>86</v>
      </c>
      <c r="I596" s="1" t="s">
        <v>24</v>
      </c>
      <c r="J596" s="3">
        <v>159.07</v>
      </c>
      <c r="K596" s="1" t="s">
        <v>1059</v>
      </c>
      <c r="L596" s="1" t="s">
        <v>24</v>
      </c>
      <c r="M596" s="1" t="s">
        <v>1060</v>
      </c>
      <c r="N596" s="1" t="s">
        <v>463</v>
      </c>
      <c r="O596" s="2">
        <v>44500</v>
      </c>
      <c r="P596" s="2">
        <v>44503</v>
      </c>
      <c r="Q596" s="1" t="s">
        <v>29</v>
      </c>
      <c r="R596" t="str">
        <f>VLOOKUP(F596,'Seg 2 descriptions'!A:B,2)</f>
        <v>Gas Operations-West</v>
      </c>
      <c r="S596" t="str">
        <f>VLOOKUP(G596,'Seg 3 descriptions'!A:B,2)</f>
        <v>Vehicle Insurance</v>
      </c>
    </row>
    <row r="597" spans="1:19" x14ac:dyDescent="0.25">
      <c r="A597" s="1" t="s">
        <v>457</v>
      </c>
      <c r="B597" s="1" t="s">
        <v>49</v>
      </c>
      <c r="C597" s="1" t="s">
        <v>1262</v>
      </c>
      <c r="D597" s="1" t="s">
        <v>1734</v>
      </c>
      <c r="E597" s="1" t="s">
        <v>20</v>
      </c>
      <c r="F597" s="1" t="s">
        <v>31</v>
      </c>
      <c r="G597" s="1" t="s">
        <v>1055</v>
      </c>
      <c r="H597" s="1" t="s">
        <v>86</v>
      </c>
      <c r="I597" s="1" t="s">
        <v>24</v>
      </c>
      <c r="J597" s="3">
        <v>875.07</v>
      </c>
      <c r="K597" s="1" t="s">
        <v>1059</v>
      </c>
      <c r="L597" s="1" t="s">
        <v>24</v>
      </c>
      <c r="M597" s="1" t="s">
        <v>1060</v>
      </c>
      <c r="N597" s="1" t="s">
        <v>463</v>
      </c>
      <c r="O597" s="2">
        <v>44500</v>
      </c>
      <c r="P597" s="2">
        <v>44503</v>
      </c>
      <c r="Q597" s="1" t="s">
        <v>29</v>
      </c>
      <c r="R597" t="str">
        <f>VLOOKUP(F597,'Seg 2 descriptions'!A:B,2)</f>
        <v>Gas Operations-West</v>
      </c>
      <c r="S597" t="str">
        <f>VLOOKUP(G597,'Seg 3 descriptions'!A:B,2)</f>
        <v>Vehicle Depreciation</v>
      </c>
    </row>
    <row r="598" spans="1:19" x14ac:dyDescent="0.25">
      <c r="A598" s="1" t="s">
        <v>457</v>
      </c>
      <c r="B598" s="1" t="s">
        <v>49</v>
      </c>
      <c r="C598" s="1" t="s">
        <v>1262</v>
      </c>
      <c r="D598" s="1" t="s">
        <v>1733</v>
      </c>
      <c r="E598" s="1" t="s">
        <v>20</v>
      </c>
      <c r="F598" s="1" t="s">
        <v>31</v>
      </c>
      <c r="G598" s="1" t="s">
        <v>869</v>
      </c>
      <c r="H598" s="1" t="s">
        <v>86</v>
      </c>
      <c r="I598" s="1" t="s">
        <v>24</v>
      </c>
      <c r="J598" s="3">
        <v>603.80999999999995</v>
      </c>
      <c r="K598" s="1" t="s">
        <v>1059</v>
      </c>
      <c r="L598" s="1" t="s">
        <v>24</v>
      </c>
      <c r="M598" s="1" t="s">
        <v>1060</v>
      </c>
      <c r="N598" s="1" t="s">
        <v>463</v>
      </c>
      <c r="O598" s="2">
        <v>44500</v>
      </c>
      <c r="P598" s="2">
        <v>44503</v>
      </c>
      <c r="Q598" s="1" t="s">
        <v>29</v>
      </c>
      <c r="R598" t="str">
        <f>VLOOKUP(F598,'Seg 2 descriptions'!A:B,2)</f>
        <v>Gas Operations-West</v>
      </c>
      <c r="S598" t="str">
        <f>VLOOKUP(G598,'Seg 3 descriptions'!A:B,2)</f>
        <v>Vehicle Fuel</v>
      </c>
    </row>
    <row r="599" spans="1:19" x14ac:dyDescent="0.25">
      <c r="A599" s="1" t="s">
        <v>457</v>
      </c>
      <c r="B599" s="1" t="s">
        <v>49</v>
      </c>
      <c r="C599" s="1" t="s">
        <v>1320</v>
      </c>
      <c r="D599" s="1" t="s">
        <v>1743</v>
      </c>
      <c r="E599" s="1" t="s">
        <v>20</v>
      </c>
      <c r="F599" s="1" t="s">
        <v>31</v>
      </c>
      <c r="G599" s="1" t="s">
        <v>870</v>
      </c>
      <c r="H599" s="1" t="s">
        <v>86</v>
      </c>
      <c r="I599" s="1" t="s">
        <v>24</v>
      </c>
      <c r="J599" s="3">
        <v>66.099999999999994</v>
      </c>
      <c r="K599" s="1" t="s">
        <v>1059</v>
      </c>
      <c r="L599" s="1" t="s">
        <v>24</v>
      </c>
      <c r="M599" s="1" t="s">
        <v>1060</v>
      </c>
      <c r="N599" s="1" t="s">
        <v>463</v>
      </c>
      <c r="O599" s="2">
        <v>44469</v>
      </c>
      <c r="P599" s="2">
        <v>44474</v>
      </c>
      <c r="Q599" s="1" t="s">
        <v>29</v>
      </c>
      <c r="R599" t="str">
        <f>VLOOKUP(F599,'Seg 2 descriptions'!A:B,2)</f>
        <v>Gas Operations-West</v>
      </c>
      <c r="S599" t="str">
        <f>VLOOKUP(G599,'Seg 3 descriptions'!A:B,2)</f>
        <v>Other Vehicle Expenses</v>
      </c>
    </row>
    <row r="600" spans="1:19" x14ac:dyDescent="0.25">
      <c r="A600" s="1" t="s">
        <v>457</v>
      </c>
      <c r="B600" s="1" t="s">
        <v>49</v>
      </c>
      <c r="C600" s="1" t="s">
        <v>1320</v>
      </c>
      <c r="D600" s="1" t="s">
        <v>1745</v>
      </c>
      <c r="E600" s="1" t="s">
        <v>20</v>
      </c>
      <c r="F600" s="1" t="s">
        <v>31</v>
      </c>
      <c r="G600" s="1" t="s">
        <v>1049</v>
      </c>
      <c r="H600" s="1" t="s">
        <v>86</v>
      </c>
      <c r="I600" s="1" t="s">
        <v>24</v>
      </c>
      <c r="J600" s="3">
        <v>186.71</v>
      </c>
      <c r="K600" s="1" t="s">
        <v>1059</v>
      </c>
      <c r="L600" s="1" t="s">
        <v>24</v>
      </c>
      <c r="M600" s="1" t="s">
        <v>1060</v>
      </c>
      <c r="N600" s="1" t="s">
        <v>463</v>
      </c>
      <c r="O600" s="2">
        <v>44469</v>
      </c>
      <c r="P600" s="2">
        <v>44474</v>
      </c>
      <c r="Q600" s="1" t="s">
        <v>29</v>
      </c>
      <c r="R600" t="str">
        <f>VLOOKUP(F600,'Seg 2 descriptions'!A:B,2)</f>
        <v>Gas Operations-West</v>
      </c>
      <c r="S600" t="str">
        <f>VLOOKUP(G600,'Seg 3 descriptions'!A:B,2)</f>
        <v>Vehicle Insurance</v>
      </c>
    </row>
    <row r="601" spans="1:19" x14ac:dyDescent="0.25">
      <c r="A601" s="1" t="s">
        <v>457</v>
      </c>
      <c r="B601" s="1" t="s">
        <v>49</v>
      </c>
      <c r="C601" s="1" t="s">
        <v>1320</v>
      </c>
      <c r="D601" s="1" t="s">
        <v>1734</v>
      </c>
      <c r="E601" s="1" t="s">
        <v>20</v>
      </c>
      <c r="F601" s="1" t="s">
        <v>31</v>
      </c>
      <c r="G601" s="1" t="s">
        <v>1055</v>
      </c>
      <c r="H601" s="1" t="s">
        <v>86</v>
      </c>
      <c r="I601" s="1" t="s">
        <v>24</v>
      </c>
      <c r="J601" s="3">
        <v>974.4</v>
      </c>
      <c r="K601" s="1" t="s">
        <v>1059</v>
      </c>
      <c r="L601" s="1" t="s">
        <v>24</v>
      </c>
      <c r="M601" s="1" t="s">
        <v>1060</v>
      </c>
      <c r="N601" s="1" t="s">
        <v>463</v>
      </c>
      <c r="O601" s="2">
        <v>44469</v>
      </c>
      <c r="P601" s="2">
        <v>44474</v>
      </c>
      <c r="Q601" s="1" t="s">
        <v>29</v>
      </c>
      <c r="R601" t="str">
        <f>VLOOKUP(F601,'Seg 2 descriptions'!A:B,2)</f>
        <v>Gas Operations-West</v>
      </c>
      <c r="S601" t="str">
        <f>VLOOKUP(G601,'Seg 3 descriptions'!A:B,2)</f>
        <v>Vehicle Depreciation</v>
      </c>
    </row>
    <row r="602" spans="1:19" x14ac:dyDescent="0.25">
      <c r="A602" s="1" t="s">
        <v>457</v>
      </c>
      <c r="B602" s="1" t="s">
        <v>49</v>
      </c>
      <c r="C602" s="1" t="s">
        <v>1320</v>
      </c>
      <c r="D602" s="1" t="s">
        <v>1733</v>
      </c>
      <c r="E602" s="1" t="s">
        <v>20</v>
      </c>
      <c r="F602" s="1" t="s">
        <v>31</v>
      </c>
      <c r="G602" s="1" t="s">
        <v>869</v>
      </c>
      <c r="H602" s="1" t="s">
        <v>86</v>
      </c>
      <c r="I602" s="1" t="s">
        <v>24</v>
      </c>
      <c r="J602" s="3">
        <v>692.48</v>
      </c>
      <c r="K602" s="1" t="s">
        <v>1059</v>
      </c>
      <c r="L602" s="1" t="s">
        <v>24</v>
      </c>
      <c r="M602" s="1" t="s">
        <v>1060</v>
      </c>
      <c r="N602" s="1" t="s">
        <v>463</v>
      </c>
      <c r="O602" s="2">
        <v>44469</v>
      </c>
      <c r="P602" s="2">
        <v>44474</v>
      </c>
      <c r="Q602" s="1" t="s">
        <v>29</v>
      </c>
      <c r="R602" t="str">
        <f>VLOOKUP(F602,'Seg 2 descriptions'!A:B,2)</f>
        <v>Gas Operations-West</v>
      </c>
      <c r="S602" t="str">
        <f>VLOOKUP(G602,'Seg 3 descriptions'!A:B,2)</f>
        <v>Vehicle Fuel</v>
      </c>
    </row>
    <row r="603" spans="1:19" x14ac:dyDescent="0.25">
      <c r="A603" s="1" t="s">
        <v>457</v>
      </c>
      <c r="B603" s="1" t="s">
        <v>49</v>
      </c>
      <c r="C603" s="1" t="s">
        <v>1321</v>
      </c>
      <c r="D603" s="1" t="s">
        <v>1734</v>
      </c>
      <c r="E603" s="1" t="s">
        <v>20</v>
      </c>
      <c r="F603" s="1" t="s">
        <v>31</v>
      </c>
      <c r="G603" s="1" t="s">
        <v>1055</v>
      </c>
      <c r="H603" s="1" t="s">
        <v>86</v>
      </c>
      <c r="I603" s="1" t="s">
        <v>24</v>
      </c>
      <c r="J603" s="3">
        <v>604.21</v>
      </c>
      <c r="K603" s="1" t="s">
        <v>1059</v>
      </c>
      <c r="L603" s="1" t="s">
        <v>24</v>
      </c>
      <c r="M603" s="1" t="s">
        <v>1060</v>
      </c>
      <c r="N603" s="1" t="s">
        <v>463</v>
      </c>
      <c r="O603" s="2">
        <v>44377</v>
      </c>
      <c r="P603" s="2">
        <v>44383</v>
      </c>
      <c r="Q603" s="1" t="s">
        <v>29</v>
      </c>
      <c r="R603" t="str">
        <f>VLOOKUP(F603,'Seg 2 descriptions'!A:B,2)</f>
        <v>Gas Operations-West</v>
      </c>
      <c r="S603" t="str">
        <f>VLOOKUP(G603,'Seg 3 descriptions'!A:B,2)</f>
        <v>Vehicle Depreciation</v>
      </c>
    </row>
    <row r="604" spans="1:19" x14ac:dyDescent="0.25">
      <c r="A604" s="1" t="s">
        <v>457</v>
      </c>
      <c r="B604" s="1" t="s">
        <v>49</v>
      </c>
      <c r="C604" s="1" t="s">
        <v>1321</v>
      </c>
      <c r="D604" s="1" t="s">
        <v>1733</v>
      </c>
      <c r="E604" s="1" t="s">
        <v>20</v>
      </c>
      <c r="F604" s="1" t="s">
        <v>31</v>
      </c>
      <c r="G604" s="1" t="s">
        <v>869</v>
      </c>
      <c r="H604" s="1" t="s">
        <v>86</v>
      </c>
      <c r="I604" s="1" t="s">
        <v>24</v>
      </c>
      <c r="J604" s="3">
        <v>335.91</v>
      </c>
      <c r="K604" s="1" t="s">
        <v>1059</v>
      </c>
      <c r="L604" s="1" t="s">
        <v>24</v>
      </c>
      <c r="M604" s="1" t="s">
        <v>1060</v>
      </c>
      <c r="N604" s="1" t="s">
        <v>463</v>
      </c>
      <c r="O604" s="2">
        <v>44377</v>
      </c>
      <c r="P604" s="2">
        <v>44383</v>
      </c>
      <c r="Q604" s="1" t="s">
        <v>29</v>
      </c>
      <c r="R604" t="str">
        <f>VLOOKUP(F604,'Seg 2 descriptions'!A:B,2)</f>
        <v>Gas Operations-West</v>
      </c>
      <c r="S604" t="str">
        <f>VLOOKUP(G604,'Seg 3 descriptions'!A:B,2)</f>
        <v>Vehicle Fuel</v>
      </c>
    </row>
    <row r="605" spans="1:19" x14ac:dyDescent="0.25">
      <c r="A605" s="1" t="s">
        <v>457</v>
      </c>
      <c r="B605" s="1" t="s">
        <v>49</v>
      </c>
      <c r="C605" s="1" t="s">
        <v>1321</v>
      </c>
      <c r="D605" s="1" t="s">
        <v>1745</v>
      </c>
      <c r="E605" s="1" t="s">
        <v>20</v>
      </c>
      <c r="F605" s="1" t="s">
        <v>31</v>
      </c>
      <c r="G605" s="1" t="s">
        <v>1049</v>
      </c>
      <c r="H605" s="1" t="s">
        <v>86</v>
      </c>
      <c r="I605" s="1" t="s">
        <v>24</v>
      </c>
      <c r="J605" s="3">
        <v>69.459999999999994</v>
      </c>
      <c r="K605" s="1" t="s">
        <v>1059</v>
      </c>
      <c r="L605" s="1" t="s">
        <v>24</v>
      </c>
      <c r="M605" s="1" t="s">
        <v>1060</v>
      </c>
      <c r="N605" s="1" t="s">
        <v>463</v>
      </c>
      <c r="O605" s="2">
        <v>44377</v>
      </c>
      <c r="P605" s="2">
        <v>44383</v>
      </c>
      <c r="Q605" s="1" t="s">
        <v>29</v>
      </c>
      <c r="R605" t="str">
        <f>VLOOKUP(F605,'Seg 2 descriptions'!A:B,2)</f>
        <v>Gas Operations-West</v>
      </c>
      <c r="S605" t="str">
        <f>VLOOKUP(G605,'Seg 3 descriptions'!A:B,2)</f>
        <v>Vehicle Insurance</v>
      </c>
    </row>
    <row r="606" spans="1:19" x14ac:dyDescent="0.25">
      <c r="A606" s="1" t="s">
        <v>457</v>
      </c>
      <c r="B606" s="1" t="s">
        <v>49</v>
      </c>
      <c r="C606" s="1" t="s">
        <v>1321</v>
      </c>
      <c r="D606" s="1" t="s">
        <v>1743</v>
      </c>
      <c r="E606" s="1" t="s">
        <v>20</v>
      </c>
      <c r="F606" s="1" t="s">
        <v>31</v>
      </c>
      <c r="G606" s="1" t="s">
        <v>870</v>
      </c>
      <c r="H606" s="1" t="s">
        <v>86</v>
      </c>
      <c r="I606" s="1" t="s">
        <v>24</v>
      </c>
      <c r="J606" s="3">
        <v>65.569999999999993</v>
      </c>
      <c r="K606" s="1" t="s">
        <v>1059</v>
      </c>
      <c r="L606" s="1" t="s">
        <v>24</v>
      </c>
      <c r="M606" s="1" t="s">
        <v>1060</v>
      </c>
      <c r="N606" s="1" t="s">
        <v>463</v>
      </c>
      <c r="O606" s="2">
        <v>44377</v>
      </c>
      <c r="P606" s="2">
        <v>44383</v>
      </c>
      <c r="Q606" s="1" t="s">
        <v>29</v>
      </c>
      <c r="R606" t="str">
        <f>VLOOKUP(F606,'Seg 2 descriptions'!A:B,2)</f>
        <v>Gas Operations-West</v>
      </c>
      <c r="S606" t="str">
        <f>VLOOKUP(G606,'Seg 3 descriptions'!A:B,2)</f>
        <v>Other Vehicle Expenses</v>
      </c>
    </row>
    <row r="607" spans="1:19" x14ac:dyDescent="0.25">
      <c r="A607" s="1" t="s">
        <v>457</v>
      </c>
      <c r="B607" s="1" t="s">
        <v>49</v>
      </c>
      <c r="C607" s="1" t="s">
        <v>1322</v>
      </c>
      <c r="D607" s="1" t="s">
        <v>1743</v>
      </c>
      <c r="E607" s="1" t="s">
        <v>20</v>
      </c>
      <c r="F607" s="1" t="s">
        <v>31</v>
      </c>
      <c r="G607" s="1" t="s">
        <v>870</v>
      </c>
      <c r="H607" s="1" t="s">
        <v>86</v>
      </c>
      <c r="I607" s="1" t="s">
        <v>24</v>
      </c>
      <c r="J607" s="3">
        <v>477.51</v>
      </c>
      <c r="K607" s="1" t="s">
        <v>1059</v>
      </c>
      <c r="L607" s="1" t="s">
        <v>24</v>
      </c>
      <c r="M607" s="1" t="s">
        <v>1060</v>
      </c>
      <c r="N607" s="1" t="s">
        <v>463</v>
      </c>
      <c r="O607" s="2">
        <v>44316</v>
      </c>
      <c r="P607" s="2">
        <v>44321</v>
      </c>
      <c r="Q607" s="1" t="s">
        <v>29</v>
      </c>
      <c r="R607" t="str">
        <f>VLOOKUP(F607,'Seg 2 descriptions'!A:B,2)</f>
        <v>Gas Operations-West</v>
      </c>
      <c r="S607" t="str">
        <f>VLOOKUP(G607,'Seg 3 descriptions'!A:B,2)</f>
        <v>Other Vehicle Expenses</v>
      </c>
    </row>
    <row r="608" spans="1:19" x14ac:dyDescent="0.25">
      <c r="A608" s="1" t="s">
        <v>457</v>
      </c>
      <c r="B608" s="1" t="s">
        <v>49</v>
      </c>
      <c r="C608" s="1" t="s">
        <v>1322</v>
      </c>
      <c r="D608" s="1" t="s">
        <v>1745</v>
      </c>
      <c r="E608" s="1" t="s">
        <v>20</v>
      </c>
      <c r="F608" s="1" t="s">
        <v>31</v>
      </c>
      <c r="G608" s="1" t="s">
        <v>1049</v>
      </c>
      <c r="H608" s="1" t="s">
        <v>86</v>
      </c>
      <c r="I608" s="1" t="s">
        <v>24</v>
      </c>
      <c r="J608" s="3">
        <v>74.03</v>
      </c>
      <c r="K608" s="1" t="s">
        <v>1059</v>
      </c>
      <c r="L608" s="1" t="s">
        <v>24</v>
      </c>
      <c r="M608" s="1" t="s">
        <v>1060</v>
      </c>
      <c r="N608" s="1" t="s">
        <v>463</v>
      </c>
      <c r="O608" s="2">
        <v>44316</v>
      </c>
      <c r="P608" s="2">
        <v>44321</v>
      </c>
      <c r="Q608" s="1" t="s">
        <v>29</v>
      </c>
      <c r="R608" t="str">
        <f>VLOOKUP(F608,'Seg 2 descriptions'!A:B,2)</f>
        <v>Gas Operations-West</v>
      </c>
      <c r="S608" t="str">
        <f>VLOOKUP(G608,'Seg 3 descriptions'!A:B,2)</f>
        <v>Vehicle Insurance</v>
      </c>
    </row>
    <row r="609" spans="1:19" x14ac:dyDescent="0.25">
      <c r="A609" s="1" t="s">
        <v>457</v>
      </c>
      <c r="B609" s="1" t="s">
        <v>49</v>
      </c>
      <c r="C609" s="1" t="s">
        <v>1323</v>
      </c>
      <c r="D609" s="1" t="s">
        <v>1743</v>
      </c>
      <c r="E609" s="1" t="s">
        <v>20</v>
      </c>
      <c r="F609" s="1" t="s">
        <v>31</v>
      </c>
      <c r="G609" s="1" t="s">
        <v>870</v>
      </c>
      <c r="H609" s="1" t="s">
        <v>86</v>
      </c>
      <c r="I609" s="1" t="s">
        <v>24</v>
      </c>
      <c r="J609" s="3">
        <v>20.74</v>
      </c>
      <c r="K609" s="1" t="s">
        <v>1059</v>
      </c>
      <c r="L609" s="1" t="s">
        <v>24</v>
      </c>
      <c r="M609" s="1" t="s">
        <v>1060</v>
      </c>
      <c r="N609" s="1" t="s">
        <v>463</v>
      </c>
      <c r="O609" s="2">
        <v>44286</v>
      </c>
      <c r="P609" s="2">
        <v>44292</v>
      </c>
      <c r="Q609" s="1" t="s">
        <v>29</v>
      </c>
      <c r="R609" t="str">
        <f>VLOOKUP(F609,'Seg 2 descriptions'!A:B,2)</f>
        <v>Gas Operations-West</v>
      </c>
      <c r="S609" t="str">
        <f>VLOOKUP(G609,'Seg 3 descriptions'!A:B,2)</f>
        <v>Other Vehicle Expenses</v>
      </c>
    </row>
    <row r="610" spans="1:19" x14ac:dyDescent="0.25">
      <c r="A610" s="1" t="s">
        <v>457</v>
      </c>
      <c r="B610" s="1" t="s">
        <v>49</v>
      </c>
      <c r="C610" s="1" t="s">
        <v>1323</v>
      </c>
      <c r="D610" s="1" t="s">
        <v>1734</v>
      </c>
      <c r="E610" s="1" t="s">
        <v>20</v>
      </c>
      <c r="F610" s="1" t="s">
        <v>31</v>
      </c>
      <c r="G610" s="1" t="s">
        <v>1055</v>
      </c>
      <c r="H610" s="1" t="s">
        <v>86</v>
      </c>
      <c r="I610" s="1" t="s">
        <v>24</v>
      </c>
      <c r="J610" s="3">
        <v>801.57</v>
      </c>
      <c r="K610" s="1" t="s">
        <v>1059</v>
      </c>
      <c r="L610" s="1" t="s">
        <v>24</v>
      </c>
      <c r="M610" s="1" t="s">
        <v>1060</v>
      </c>
      <c r="N610" s="1" t="s">
        <v>463</v>
      </c>
      <c r="O610" s="2">
        <v>44286</v>
      </c>
      <c r="P610" s="2">
        <v>44292</v>
      </c>
      <c r="Q610" s="1" t="s">
        <v>29</v>
      </c>
      <c r="R610" t="str">
        <f>VLOOKUP(F610,'Seg 2 descriptions'!A:B,2)</f>
        <v>Gas Operations-West</v>
      </c>
      <c r="S610" t="str">
        <f>VLOOKUP(G610,'Seg 3 descriptions'!A:B,2)</f>
        <v>Vehicle Depreciation</v>
      </c>
    </row>
    <row r="611" spans="1:19" x14ac:dyDescent="0.25">
      <c r="A611" s="1" t="s">
        <v>457</v>
      </c>
      <c r="B611" s="1" t="s">
        <v>49</v>
      </c>
      <c r="C611" s="1" t="s">
        <v>1323</v>
      </c>
      <c r="D611" s="1" t="s">
        <v>1745</v>
      </c>
      <c r="E611" s="1" t="s">
        <v>20</v>
      </c>
      <c r="F611" s="1" t="s">
        <v>31</v>
      </c>
      <c r="G611" s="1" t="s">
        <v>1049</v>
      </c>
      <c r="H611" s="1" t="s">
        <v>86</v>
      </c>
      <c r="I611" s="1" t="s">
        <v>24</v>
      </c>
      <c r="J611" s="3">
        <v>198.2</v>
      </c>
      <c r="K611" s="1" t="s">
        <v>1059</v>
      </c>
      <c r="L611" s="1" t="s">
        <v>24</v>
      </c>
      <c r="M611" s="1" t="s">
        <v>1060</v>
      </c>
      <c r="N611" s="1" t="s">
        <v>463</v>
      </c>
      <c r="O611" s="2">
        <v>44286</v>
      </c>
      <c r="P611" s="2">
        <v>44292</v>
      </c>
      <c r="Q611" s="1" t="s">
        <v>29</v>
      </c>
      <c r="R611" t="str">
        <f>VLOOKUP(F611,'Seg 2 descriptions'!A:B,2)</f>
        <v>Gas Operations-West</v>
      </c>
      <c r="S611" t="str">
        <f>VLOOKUP(G611,'Seg 3 descriptions'!A:B,2)</f>
        <v>Vehicle Insurance</v>
      </c>
    </row>
    <row r="612" spans="1:19" x14ac:dyDescent="0.25">
      <c r="A612" s="1" t="s">
        <v>457</v>
      </c>
      <c r="B612" s="1" t="s">
        <v>49</v>
      </c>
      <c r="C612" s="1" t="s">
        <v>1322</v>
      </c>
      <c r="D612" s="1" t="s">
        <v>1734</v>
      </c>
      <c r="E612" s="1" t="s">
        <v>20</v>
      </c>
      <c r="F612" s="1" t="s">
        <v>31</v>
      </c>
      <c r="G612" s="1" t="s">
        <v>1055</v>
      </c>
      <c r="H612" s="1" t="s">
        <v>86</v>
      </c>
      <c r="I612" s="1" t="s">
        <v>24</v>
      </c>
      <c r="J612" s="3">
        <v>643.89</v>
      </c>
      <c r="K612" s="1" t="s">
        <v>1059</v>
      </c>
      <c r="L612" s="1" t="s">
        <v>24</v>
      </c>
      <c r="M612" s="1" t="s">
        <v>1060</v>
      </c>
      <c r="N612" s="1" t="s">
        <v>463</v>
      </c>
      <c r="O612" s="2">
        <v>44316</v>
      </c>
      <c r="P612" s="2">
        <v>44321</v>
      </c>
      <c r="Q612" s="1" t="s">
        <v>29</v>
      </c>
      <c r="R612" t="str">
        <f>VLOOKUP(F612,'Seg 2 descriptions'!A:B,2)</f>
        <v>Gas Operations-West</v>
      </c>
      <c r="S612" t="str">
        <f>VLOOKUP(G612,'Seg 3 descriptions'!A:B,2)</f>
        <v>Vehicle Depreciation</v>
      </c>
    </row>
    <row r="613" spans="1:19" x14ac:dyDescent="0.25">
      <c r="A613" s="1" t="s">
        <v>457</v>
      </c>
      <c r="B613" s="1" t="s">
        <v>49</v>
      </c>
      <c r="C613" s="1" t="s">
        <v>1322</v>
      </c>
      <c r="D613" s="1" t="s">
        <v>1733</v>
      </c>
      <c r="E613" s="1" t="s">
        <v>20</v>
      </c>
      <c r="F613" s="1" t="s">
        <v>31</v>
      </c>
      <c r="G613" s="1" t="s">
        <v>869</v>
      </c>
      <c r="H613" s="1" t="s">
        <v>86</v>
      </c>
      <c r="I613" s="1" t="s">
        <v>24</v>
      </c>
      <c r="J613" s="3">
        <v>425.73</v>
      </c>
      <c r="K613" s="1" t="s">
        <v>1059</v>
      </c>
      <c r="L613" s="1" t="s">
        <v>24</v>
      </c>
      <c r="M613" s="1" t="s">
        <v>1060</v>
      </c>
      <c r="N613" s="1" t="s">
        <v>463</v>
      </c>
      <c r="O613" s="2">
        <v>44316</v>
      </c>
      <c r="P613" s="2">
        <v>44321</v>
      </c>
      <c r="Q613" s="1" t="s">
        <v>29</v>
      </c>
      <c r="R613" t="str">
        <f>VLOOKUP(F613,'Seg 2 descriptions'!A:B,2)</f>
        <v>Gas Operations-West</v>
      </c>
      <c r="S613" t="str">
        <f>VLOOKUP(G613,'Seg 3 descriptions'!A:B,2)</f>
        <v>Vehicle Fuel</v>
      </c>
    </row>
    <row r="614" spans="1:19" x14ac:dyDescent="0.25">
      <c r="A614" s="1" t="s">
        <v>457</v>
      </c>
      <c r="B614" s="1" t="s">
        <v>49</v>
      </c>
      <c r="C614" s="1" t="s">
        <v>1323</v>
      </c>
      <c r="D614" s="1" t="s">
        <v>1733</v>
      </c>
      <c r="E614" s="1" t="s">
        <v>20</v>
      </c>
      <c r="F614" s="1" t="s">
        <v>31</v>
      </c>
      <c r="G614" s="1" t="s">
        <v>869</v>
      </c>
      <c r="H614" s="1" t="s">
        <v>86</v>
      </c>
      <c r="I614" s="1" t="s">
        <v>24</v>
      </c>
      <c r="J614" s="3">
        <v>552.75</v>
      </c>
      <c r="K614" s="1" t="s">
        <v>1059</v>
      </c>
      <c r="L614" s="1" t="s">
        <v>24</v>
      </c>
      <c r="M614" s="1" t="s">
        <v>1060</v>
      </c>
      <c r="N614" s="1" t="s">
        <v>463</v>
      </c>
      <c r="O614" s="2">
        <v>44286</v>
      </c>
      <c r="P614" s="2">
        <v>44292</v>
      </c>
      <c r="Q614" s="1" t="s">
        <v>29</v>
      </c>
      <c r="R614" t="str">
        <f>VLOOKUP(F614,'Seg 2 descriptions'!A:B,2)</f>
        <v>Gas Operations-West</v>
      </c>
      <c r="S614" t="str">
        <f>VLOOKUP(G614,'Seg 3 descriptions'!A:B,2)</f>
        <v>Vehicle Fuel</v>
      </c>
    </row>
    <row r="615" spans="1:19" x14ac:dyDescent="0.25">
      <c r="A615" s="1" t="s">
        <v>457</v>
      </c>
      <c r="B615" s="1" t="s">
        <v>49</v>
      </c>
      <c r="C615" s="1" t="s">
        <v>1324</v>
      </c>
      <c r="D615" s="1" t="s">
        <v>1733</v>
      </c>
      <c r="E615" s="1" t="s">
        <v>20</v>
      </c>
      <c r="F615" s="1" t="s">
        <v>31</v>
      </c>
      <c r="G615" s="1" t="s">
        <v>869</v>
      </c>
      <c r="H615" s="1" t="s">
        <v>86</v>
      </c>
      <c r="I615" s="1" t="s">
        <v>24</v>
      </c>
      <c r="J615" s="3">
        <v>502.48</v>
      </c>
      <c r="K615" s="1" t="s">
        <v>1059</v>
      </c>
      <c r="L615" s="1" t="s">
        <v>24</v>
      </c>
      <c r="M615" s="1" t="s">
        <v>1060</v>
      </c>
      <c r="N615" s="1" t="s">
        <v>463</v>
      </c>
      <c r="O615" s="2">
        <v>44408</v>
      </c>
      <c r="P615" s="2">
        <v>44412</v>
      </c>
      <c r="Q615" s="1" t="s">
        <v>29</v>
      </c>
      <c r="R615" t="str">
        <f>VLOOKUP(F615,'Seg 2 descriptions'!A:B,2)</f>
        <v>Gas Operations-West</v>
      </c>
      <c r="S615" t="str">
        <f>VLOOKUP(G615,'Seg 3 descriptions'!A:B,2)</f>
        <v>Vehicle Fuel</v>
      </c>
    </row>
    <row r="616" spans="1:19" x14ac:dyDescent="0.25">
      <c r="A616" s="1" t="s">
        <v>457</v>
      </c>
      <c r="B616" s="1" t="s">
        <v>49</v>
      </c>
      <c r="C616" s="1" t="s">
        <v>1324</v>
      </c>
      <c r="D616" s="1" t="s">
        <v>1745</v>
      </c>
      <c r="E616" s="1" t="s">
        <v>20</v>
      </c>
      <c r="F616" s="1" t="s">
        <v>31</v>
      </c>
      <c r="G616" s="1" t="s">
        <v>1049</v>
      </c>
      <c r="H616" s="1" t="s">
        <v>86</v>
      </c>
      <c r="I616" s="1" t="s">
        <v>24</v>
      </c>
      <c r="J616" s="3">
        <v>97.31</v>
      </c>
      <c r="K616" s="1" t="s">
        <v>1059</v>
      </c>
      <c r="L616" s="1" t="s">
        <v>24</v>
      </c>
      <c r="M616" s="1" t="s">
        <v>1060</v>
      </c>
      <c r="N616" s="1" t="s">
        <v>463</v>
      </c>
      <c r="O616" s="2">
        <v>44408</v>
      </c>
      <c r="P616" s="2">
        <v>44412</v>
      </c>
      <c r="Q616" s="1" t="s">
        <v>29</v>
      </c>
      <c r="R616" t="str">
        <f>VLOOKUP(F616,'Seg 2 descriptions'!A:B,2)</f>
        <v>Gas Operations-West</v>
      </c>
      <c r="S616" t="str">
        <f>VLOOKUP(G616,'Seg 3 descriptions'!A:B,2)</f>
        <v>Vehicle Insurance</v>
      </c>
    </row>
    <row r="617" spans="1:19" x14ac:dyDescent="0.25">
      <c r="A617" s="1" t="s">
        <v>457</v>
      </c>
      <c r="B617" s="1" t="s">
        <v>49</v>
      </c>
      <c r="C617" s="1" t="s">
        <v>1324</v>
      </c>
      <c r="D617" s="1" t="s">
        <v>1743</v>
      </c>
      <c r="E617" s="1" t="s">
        <v>20</v>
      </c>
      <c r="F617" s="1" t="s">
        <v>31</v>
      </c>
      <c r="G617" s="1" t="s">
        <v>870</v>
      </c>
      <c r="H617" s="1" t="s">
        <v>86</v>
      </c>
      <c r="I617" s="1" t="s">
        <v>24</v>
      </c>
      <c r="J617" s="3">
        <v>137.22</v>
      </c>
      <c r="K617" s="1" t="s">
        <v>1059</v>
      </c>
      <c r="L617" s="1" t="s">
        <v>24</v>
      </c>
      <c r="M617" s="1" t="s">
        <v>1060</v>
      </c>
      <c r="N617" s="1" t="s">
        <v>463</v>
      </c>
      <c r="O617" s="2">
        <v>44408</v>
      </c>
      <c r="P617" s="2">
        <v>44412</v>
      </c>
      <c r="Q617" s="1" t="s">
        <v>29</v>
      </c>
      <c r="R617" t="str">
        <f>VLOOKUP(F617,'Seg 2 descriptions'!A:B,2)</f>
        <v>Gas Operations-West</v>
      </c>
      <c r="S617" t="str">
        <f>VLOOKUP(G617,'Seg 3 descriptions'!A:B,2)</f>
        <v>Other Vehicle Expenses</v>
      </c>
    </row>
    <row r="618" spans="1:19" x14ac:dyDescent="0.25">
      <c r="A618" s="144" t="s">
        <v>17</v>
      </c>
      <c r="B618" s="144" t="s">
        <v>18</v>
      </c>
      <c r="C618" s="144" t="s">
        <v>300</v>
      </c>
      <c r="D618" s="144" t="s">
        <v>1691</v>
      </c>
      <c r="E618" s="144" t="s">
        <v>20</v>
      </c>
      <c r="F618" s="144" t="s">
        <v>21</v>
      </c>
      <c r="G618" s="144" t="s">
        <v>22</v>
      </c>
      <c r="H618" s="144" t="s">
        <v>86</v>
      </c>
      <c r="I618" s="144" t="s">
        <v>24</v>
      </c>
      <c r="J618" s="145">
        <v>225.75</v>
      </c>
      <c r="K618" s="144" t="s">
        <v>617</v>
      </c>
      <c r="L618" s="144" t="s">
        <v>260</v>
      </c>
      <c r="M618" s="144" t="s">
        <v>1329</v>
      </c>
      <c r="N618" s="144" t="s">
        <v>1330</v>
      </c>
      <c r="O618" s="146">
        <v>44358</v>
      </c>
      <c r="P618" s="146">
        <v>44361</v>
      </c>
      <c r="Q618" s="144" t="s">
        <v>29</v>
      </c>
      <c r="R618" s="20" t="str">
        <f>VLOOKUP(F618,'Seg 2 descriptions'!A:B,2)</f>
        <v>Facilities-West</v>
      </c>
      <c r="S618" s="20" t="str">
        <f>VLOOKUP(G618,'Seg 3 descriptions'!A:B,2)</f>
        <v>Facilities Maintenance</v>
      </c>
    </row>
    <row r="619" spans="1:19" x14ac:dyDescent="0.25">
      <c r="A619" s="144" t="s">
        <v>17</v>
      </c>
      <c r="B619" s="144" t="s">
        <v>18</v>
      </c>
      <c r="C619" s="144" t="s">
        <v>1179</v>
      </c>
      <c r="D619" s="144" t="s">
        <v>1691</v>
      </c>
      <c r="E619" s="144" t="s">
        <v>20</v>
      </c>
      <c r="F619" s="144" t="s">
        <v>21</v>
      </c>
      <c r="G619" s="144" t="s">
        <v>22</v>
      </c>
      <c r="H619" s="144" t="s">
        <v>86</v>
      </c>
      <c r="I619" s="144" t="s">
        <v>24</v>
      </c>
      <c r="J619" s="145">
        <v>1876.07</v>
      </c>
      <c r="K619" s="144" t="s">
        <v>126</v>
      </c>
      <c r="L619" s="144" t="s">
        <v>110</v>
      </c>
      <c r="M619" s="144" t="s">
        <v>1335</v>
      </c>
      <c r="N619" s="144" t="s">
        <v>1336</v>
      </c>
      <c r="O619" s="146">
        <v>44463</v>
      </c>
      <c r="P619" s="146">
        <v>44466</v>
      </c>
      <c r="Q619" s="144" t="s">
        <v>29</v>
      </c>
      <c r="R619" s="20" t="str">
        <f>VLOOKUP(F619,'Seg 2 descriptions'!A:B,2)</f>
        <v>Facilities-West</v>
      </c>
      <c r="S619" s="20" t="str">
        <f>VLOOKUP(G619,'Seg 3 descriptions'!A:B,2)</f>
        <v>Facilities Maintenance</v>
      </c>
    </row>
    <row r="620" spans="1:19" x14ac:dyDescent="0.25">
      <c r="A620" s="144" t="s">
        <v>17</v>
      </c>
      <c r="B620" s="144" t="s">
        <v>18</v>
      </c>
      <c r="C620" s="144" t="s">
        <v>108</v>
      </c>
      <c r="D620" s="144" t="s">
        <v>1691</v>
      </c>
      <c r="E620" s="144" t="s">
        <v>20</v>
      </c>
      <c r="F620" s="144" t="s">
        <v>21</v>
      </c>
      <c r="G620" s="144" t="s">
        <v>22</v>
      </c>
      <c r="H620" s="144" t="s">
        <v>86</v>
      </c>
      <c r="I620" s="144" t="s">
        <v>24</v>
      </c>
      <c r="J620" s="145">
        <v>652.75</v>
      </c>
      <c r="K620" s="144" t="s">
        <v>1337</v>
      </c>
      <c r="L620" s="144" t="s">
        <v>260</v>
      </c>
      <c r="M620" s="144" t="s">
        <v>1338</v>
      </c>
      <c r="N620" s="144" t="s">
        <v>1339</v>
      </c>
      <c r="O620" s="146">
        <v>44467</v>
      </c>
      <c r="P620" s="146">
        <v>44468</v>
      </c>
      <c r="Q620" s="144" t="s">
        <v>29</v>
      </c>
      <c r="R620" s="20" t="str">
        <f>VLOOKUP(F620,'Seg 2 descriptions'!A:B,2)</f>
        <v>Facilities-West</v>
      </c>
      <c r="S620" s="20" t="str">
        <f>VLOOKUP(G620,'Seg 3 descriptions'!A:B,2)</f>
        <v>Facilities Maintenance</v>
      </c>
    </row>
    <row r="621" spans="1:19" x14ac:dyDescent="0.25">
      <c r="A621" s="144" t="s">
        <v>17</v>
      </c>
      <c r="B621" s="144" t="s">
        <v>18</v>
      </c>
      <c r="C621" s="144" t="s">
        <v>634</v>
      </c>
      <c r="D621" s="144" t="s">
        <v>1691</v>
      </c>
      <c r="E621" s="144" t="s">
        <v>20</v>
      </c>
      <c r="F621" s="144" t="s">
        <v>21</v>
      </c>
      <c r="G621" s="144" t="s">
        <v>22</v>
      </c>
      <c r="H621" s="144" t="s">
        <v>86</v>
      </c>
      <c r="I621" s="144" t="s">
        <v>24</v>
      </c>
      <c r="J621" s="145">
        <v>2437.5</v>
      </c>
      <c r="K621" s="144" t="s">
        <v>1340</v>
      </c>
      <c r="L621" s="144" t="s">
        <v>88</v>
      </c>
      <c r="M621" s="144" t="s">
        <v>1341</v>
      </c>
      <c r="N621" s="144" t="s">
        <v>1342</v>
      </c>
      <c r="O621" s="146">
        <v>44522</v>
      </c>
      <c r="P621" s="146">
        <v>44523</v>
      </c>
      <c r="Q621" s="144" t="s">
        <v>29</v>
      </c>
      <c r="R621" s="20" t="str">
        <f>VLOOKUP(F621,'Seg 2 descriptions'!A:B,2)</f>
        <v>Facilities-West</v>
      </c>
      <c r="S621" s="20" t="str">
        <f>VLOOKUP(G621,'Seg 3 descriptions'!A:B,2)</f>
        <v>Facilities Maintenance</v>
      </c>
    </row>
    <row r="622" spans="1:19" x14ac:dyDescent="0.25">
      <c r="A622" s="1" t="s">
        <v>17</v>
      </c>
      <c r="B622" s="1" t="s">
        <v>18</v>
      </c>
      <c r="C622" s="1" t="s">
        <v>880</v>
      </c>
      <c r="D622" s="1" t="s">
        <v>1815</v>
      </c>
      <c r="E622" s="1" t="s">
        <v>20</v>
      </c>
      <c r="F622" s="1" t="s">
        <v>31</v>
      </c>
      <c r="G622" s="1" t="s">
        <v>1346</v>
      </c>
      <c r="H622" s="1" t="s">
        <v>86</v>
      </c>
      <c r="I622" s="1" t="s">
        <v>24</v>
      </c>
      <c r="J622" s="3">
        <v>1629.45</v>
      </c>
      <c r="K622" s="1" t="s">
        <v>82</v>
      </c>
      <c r="L622" s="1" t="s">
        <v>58</v>
      </c>
      <c r="M622" s="1" t="s">
        <v>1347</v>
      </c>
      <c r="N622" s="1" t="s">
        <v>1348</v>
      </c>
      <c r="O622" s="2">
        <v>44550</v>
      </c>
      <c r="P622" s="2">
        <v>44551</v>
      </c>
      <c r="Q622" s="1" t="s">
        <v>29</v>
      </c>
      <c r="R622" t="str">
        <f>VLOOKUP(F622,'Seg 2 descriptions'!A:B,2)</f>
        <v>Gas Operations-West</v>
      </c>
      <c r="S622" t="str">
        <f>VLOOKUP(G622,'Seg 3 descriptions'!A:B,2)</f>
        <v>Service Contractor Costs</v>
      </c>
    </row>
    <row r="623" spans="1:19" x14ac:dyDescent="0.25">
      <c r="A623" s="1" t="s">
        <v>457</v>
      </c>
      <c r="B623" s="1" t="s">
        <v>49</v>
      </c>
      <c r="C623" s="1" t="s">
        <v>1324</v>
      </c>
      <c r="D623" s="1" t="s">
        <v>1734</v>
      </c>
      <c r="E623" s="1" t="s">
        <v>20</v>
      </c>
      <c r="F623" s="1" t="s">
        <v>31</v>
      </c>
      <c r="G623" s="1" t="s">
        <v>1055</v>
      </c>
      <c r="H623" s="1" t="s">
        <v>86</v>
      </c>
      <c r="I623" s="1" t="s">
        <v>24</v>
      </c>
      <c r="J623" s="3">
        <v>634.82000000000005</v>
      </c>
      <c r="K623" s="1" t="s">
        <v>1059</v>
      </c>
      <c r="L623" s="1" t="s">
        <v>24</v>
      </c>
      <c r="M623" s="1" t="s">
        <v>1060</v>
      </c>
      <c r="N623" s="1" t="s">
        <v>463</v>
      </c>
      <c r="O623" s="2">
        <v>44408</v>
      </c>
      <c r="P623" s="2">
        <v>44412</v>
      </c>
      <c r="Q623" s="1" t="s">
        <v>29</v>
      </c>
      <c r="R623" t="str">
        <f>VLOOKUP(F623,'Seg 2 descriptions'!A:B,2)</f>
        <v>Gas Operations-West</v>
      </c>
      <c r="S623" t="str">
        <f>VLOOKUP(G623,'Seg 3 descriptions'!A:B,2)</f>
        <v>Vehicle Depreciation</v>
      </c>
    </row>
    <row r="624" spans="1:19" x14ac:dyDescent="0.25">
      <c r="A624" s="1" t="s">
        <v>457</v>
      </c>
      <c r="B624" s="1" t="s">
        <v>49</v>
      </c>
      <c r="C624" s="1" t="s">
        <v>1353</v>
      </c>
      <c r="D624" s="1" t="s">
        <v>1733</v>
      </c>
      <c r="E624" s="1" t="s">
        <v>20</v>
      </c>
      <c r="F624" s="1" t="s">
        <v>31</v>
      </c>
      <c r="G624" s="1" t="s">
        <v>869</v>
      </c>
      <c r="H624" s="1" t="s">
        <v>86</v>
      </c>
      <c r="I624" s="1" t="s">
        <v>24</v>
      </c>
      <c r="J624" s="3">
        <v>597.15</v>
      </c>
      <c r="K624" s="1" t="s">
        <v>1059</v>
      </c>
      <c r="L624" s="1" t="s">
        <v>24</v>
      </c>
      <c r="M624" s="1" t="s">
        <v>1060</v>
      </c>
      <c r="N624" s="1" t="s">
        <v>463</v>
      </c>
      <c r="O624" s="2">
        <v>44439</v>
      </c>
      <c r="P624" s="2">
        <v>44447</v>
      </c>
      <c r="Q624" s="1" t="s">
        <v>29</v>
      </c>
      <c r="R624" t="str">
        <f>VLOOKUP(F624,'Seg 2 descriptions'!A:B,2)</f>
        <v>Gas Operations-West</v>
      </c>
      <c r="S624" t="str">
        <f>VLOOKUP(G624,'Seg 3 descriptions'!A:B,2)</f>
        <v>Vehicle Fuel</v>
      </c>
    </row>
    <row r="625" spans="1:19" x14ac:dyDescent="0.25">
      <c r="A625" s="1" t="s">
        <v>457</v>
      </c>
      <c r="B625" s="1" t="s">
        <v>49</v>
      </c>
      <c r="C625" s="1" t="s">
        <v>1356</v>
      </c>
      <c r="D625" s="1" t="s">
        <v>1707</v>
      </c>
      <c r="E625" s="1" t="s">
        <v>20</v>
      </c>
      <c r="F625" s="1" t="s">
        <v>471</v>
      </c>
      <c r="G625" s="1" t="s">
        <v>460</v>
      </c>
      <c r="H625" s="1" t="s">
        <v>86</v>
      </c>
      <c r="I625" s="1" t="s">
        <v>24</v>
      </c>
      <c r="J625" s="3">
        <v>778.05</v>
      </c>
      <c r="K625" s="1" t="s">
        <v>1357</v>
      </c>
      <c r="L625" s="1" t="s">
        <v>24</v>
      </c>
      <c r="M625" s="1" t="s">
        <v>1358</v>
      </c>
      <c r="N625" s="1" t="s">
        <v>463</v>
      </c>
      <c r="O625" s="2">
        <v>44255</v>
      </c>
      <c r="P625" s="2">
        <v>44258</v>
      </c>
      <c r="Q625" s="1" t="s">
        <v>29</v>
      </c>
      <c r="R625" t="str">
        <f>VLOOKUP(F625,'Seg 2 descriptions'!A:B,2)</f>
        <v>Propane Operations-Hernando</v>
      </c>
      <c r="S625" t="str">
        <f>VLOOKUP(G625,'Seg 3 descriptions'!A:B,2)</f>
        <v>Salaries</v>
      </c>
    </row>
    <row r="626" spans="1:19" x14ac:dyDescent="0.25">
      <c r="A626" s="1" t="s">
        <v>457</v>
      </c>
      <c r="B626" s="1" t="s">
        <v>49</v>
      </c>
      <c r="C626" s="1" t="s">
        <v>1359</v>
      </c>
      <c r="D626" s="1" t="s">
        <v>1707</v>
      </c>
      <c r="E626" s="1" t="s">
        <v>20</v>
      </c>
      <c r="F626" s="1" t="s">
        <v>471</v>
      </c>
      <c r="G626" s="1" t="s">
        <v>460</v>
      </c>
      <c r="H626" s="1" t="s">
        <v>86</v>
      </c>
      <c r="I626" s="1" t="s">
        <v>24</v>
      </c>
      <c r="J626" s="3">
        <v>1676.88</v>
      </c>
      <c r="K626" s="1" t="s">
        <v>1357</v>
      </c>
      <c r="L626" s="1" t="s">
        <v>24</v>
      </c>
      <c r="M626" s="1" t="s">
        <v>1358</v>
      </c>
      <c r="N626" s="1" t="s">
        <v>463</v>
      </c>
      <c r="O626" s="2">
        <v>44500</v>
      </c>
      <c r="P626" s="2">
        <v>44503</v>
      </c>
      <c r="Q626" s="1" t="s">
        <v>29</v>
      </c>
      <c r="R626" t="str">
        <f>VLOOKUP(F626,'Seg 2 descriptions'!A:B,2)</f>
        <v>Propane Operations-Hernando</v>
      </c>
      <c r="S626" t="str">
        <f>VLOOKUP(G626,'Seg 3 descriptions'!A:B,2)</f>
        <v>Salaries</v>
      </c>
    </row>
    <row r="627" spans="1:19" x14ac:dyDescent="0.25">
      <c r="A627" s="1" t="s">
        <v>457</v>
      </c>
      <c r="B627" s="1" t="s">
        <v>49</v>
      </c>
      <c r="C627" s="1" t="s">
        <v>1360</v>
      </c>
      <c r="D627" s="1" t="s">
        <v>1707</v>
      </c>
      <c r="E627" s="1" t="s">
        <v>20</v>
      </c>
      <c r="F627" s="1" t="s">
        <v>471</v>
      </c>
      <c r="G627" s="1" t="s">
        <v>460</v>
      </c>
      <c r="H627" s="1" t="s">
        <v>86</v>
      </c>
      <c r="I627" s="1" t="s">
        <v>24</v>
      </c>
      <c r="J627" s="3">
        <v>688.87</v>
      </c>
      <c r="K627" s="1" t="s">
        <v>1357</v>
      </c>
      <c r="L627" s="1" t="s">
        <v>24</v>
      </c>
      <c r="M627" s="1" t="s">
        <v>1358</v>
      </c>
      <c r="N627" s="1" t="s">
        <v>463</v>
      </c>
      <c r="O627" s="2">
        <v>44561</v>
      </c>
      <c r="P627" s="2">
        <v>44568</v>
      </c>
      <c r="Q627" s="1" t="s">
        <v>29</v>
      </c>
      <c r="R627" t="str">
        <f>VLOOKUP(F627,'Seg 2 descriptions'!A:B,2)</f>
        <v>Propane Operations-Hernando</v>
      </c>
      <c r="S627" t="str">
        <f>VLOOKUP(G627,'Seg 3 descriptions'!A:B,2)</f>
        <v>Salaries</v>
      </c>
    </row>
    <row r="628" spans="1:19" x14ac:dyDescent="0.25">
      <c r="A628" s="1" t="s">
        <v>457</v>
      </c>
      <c r="B628" s="1" t="s">
        <v>49</v>
      </c>
      <c r="C628" s="1" t="s">
        <v>1361</v>
      </c>
      <c r="D628" s="1" t="s">
        <v>1707</v>
      </c>
      <c r="E628" s="1" t="s">
        <v>20</v>
      </c>
      <c r="F628" s="1" t="s">
        <v>471</v>
      </c>
      <c r="G628" s="1" t="s">
        <v>460</v>
      </c>
      <c r="H628" s="1" t="s">
        <v>86</v>
      </c>
      <c r="I628" s="1" t="s">
        <v>24</v>
      </c>
      <c r="J628" s="3">
        <v>1246.51</v>
      </c>
      <c r="K628" s="1" t="s">
        <v>1357</v>
      </c>
      <c r="L628" s="1" t="s">
        <v>24</v>
      </c>
      <c r="M628" s="1" t="s">
        <v>1358</v>
      </c>
      <c r="N628" s="1" t="s">
        <v>463</v>
      </c>
      <c r="O628" s="2">
        <v>44530</v>
      </c>
      <c r="P628" s="2">
        <v>44535</v>
      </c>
      <c r="Q628" s="1" t="s">
        <v>29</v>
      </c>
      <c r="R628" t="str">
        <f>VLOOKUP(F628,'Seg 2 descriptions'!A:B,2)</f>
        <v>Propane Operations-Hernando</v>
      </c>
      <c r="S628" t="str">
        <f>VLOOKUP(G628,'Seg 3 descriptions'!A:B,2)</f>
        <v>Salaries</v>
      </c>
    </row>
    <row r="629" spans="1:19" x14ac:dyDescent="0.25">
      <c r="A629" s="144" t="s">
        <v>893</v>
      </c>
      <c r="B629" s="144" t="s">
        <v>49</v>
      </c>
      <c r="C629" s="144" t="s">
        <v>1364</v>
      </c>
      <c r="D629" s="144" t="s">
        <v>1691</v>
      </c>
      <c r="E629" s="144" t="s">
        <v>20</v>
      </c>
      <c r="F629" s="144" t="s">
        <v>21</v>
      </c>
      <c r="G629" s="144" t="s">
        <v>22</v>
      </c>
      <c r="H629" s="144" t="s">
        <v>86</v>
      </c>
      <c r="I629" s="144" t="s">
        <v>24</v>
      </c>
      <c r="J629" s="145">
        <v>29.58</v>
      </c>
      <c r="K629" s="144" t="s">
        <v>1288</v>
      </c>
      <c r="L629" s="144" t="s">
        <v>24</v>
      </c>
      <c r="M629" s="144" t="s">
        <v>1365</v>
      </c>
      <c r="N629" s="144" t="s">
        <v>1364</v>
      </c>
      <c r="O629" s="146">
        <v>44377</v>
      </c>
      <c r="P629" s="146">
        <v>44377</v>
      </c>
      <c r="Q629" s="144" t="s">
        <v>29</v>
      </c>
      <c r="R629" s="20" t="str">
        <f>VLOOKUP(F629,'Seg 2 descriptions'!A:B,2)</f>
        <v>Facilities-West</v>
      </c>
      <c r="S629" s="20" t="str">
        <f>VLOOKUP(G629,'Seg 3 descriptions'!A:B,2)</f>
        <v>Facilities Maintenance</v>
      </c>
    </row>
    <row r="630" spans="1:19" x14ac:dyDescent="0.25">
      <c r="A630" s="144" t="s">
        <v>893</v>
      </c>
      <c r="B630" s="144" t="s">
        <v>49</v>
      </c>
      <c r="C630" s="144" t="s">
        <v>1364</v>
      </c>
      <c r="D630" s="144" t="s">
        <v>1691</v>
      </c>
      <c r="E630" s="144" t="s">
        <v>20</v>
      </c>
      <c r="F630" s="144" t="s">
        <v>21</v>
      </c>
      <c r="G630" s="144" t="s">
        <v>22</v>
      </c>
      <c r="H630" s="144" t="s">
        <v>86</v>
      </c>
      <c r="I630" s="144" t="s">
        <v>24</v>
      </c>
      <c r="J630" s="145">
        <v>64.98</v>
      </c>
      <c r="K630" s="144" t="s">
        <v>1288</v>
      </c>
      <c r="L630" s="144" t="s">
        <v>24</v>
      </c>
      <c r="M630" s="144" t="s">
        <v>1365</v>
      </c>
      <c r="N630" s="144" t="s">
        <v>1364</v>
      </c>
      <c r="O630" s="146">
        <v>44377</v>
      </c>
      <c r="P630" s="146">
        <v>44377</v>
      </c>
      <c r="Q630" s="144" t="s">
        <v>29</v>
      </c>
      <c r="R630" s="20" t="str">
        <f>VLOOKUP(F630,'Seg 2 descriptions'!A:B,2)</f>
        <v>Facilities-West</v>
      </c>
      <c r="S630" s="20" t="str">
        <f>VLOOKUP(G630,'Seg 3 descriptions'!A:B,2)</f>
        <v>Facilities Maintenance</v>
      </c>
    </row>
    <row r="631" spans="1:19" x14ac:dyDescent="0.25">
      <c r="A631" s="144" t="s">
        <v>893</v>
      </c>
      <c r="B631" s="144" t="s">
        <v>49</v>
      </c>
      <c r="C631" s="144" t="s">
        <v>1364</v>
      </c>
      <c r="D631" s="144" t="s">
        <v>1691</v>
      </c>
      <c r="E631" s="144" t="s">
        <v>20</v>
      </c>
      <c r="F631" s="144" t="s">
        <v>21</v>
      </c>
      <c r="G631" s="144" t="s">
        <v>22</v>
      </c>
      <c r="H631" s="144" t="s">
        <v>86</v>
      </c>
      <c r="I631" s="144" t="s">
        <v>24</v>
      </c>
      <c r="J631" s="145">
        <v>27.64</v>
      </c>
      <c r="K631" s="144" t="s">
        <v>1288</v>
      </c>
      <c r="L631" s="144" t="s">
        <v>24</v>
      </c>
      <c r="M631" s="144" t="s">
        <v>1365</v>
      </c>
      <c r="N631" s="144" t="s">
        <v>1364</v>
      </c>
      <c r="O631" s="146">
        <v>44377</v>
      </c>
      <c r="P631" s="146">
        <v>44377</v>
      </c>
      <c r="Q631" s="144" t="s">
        <v>29</v>
      </c>
      <c r="R631" s="20" t="str">
        <f>VLOOKUP(F631,'Seg 2 descriptions'!A:B,2)</f>
        <v>Facilities-West</v>
      </c>
      <c r="S631" s="20" t="str">
        <f>VLOOKUP(G631,'Seg 3 descriptions'!A:B,2)</f>
        <v>Facilities Maintenance</v>
      </c>
    </row>
    <row r="632" spans="1:19" x14ac:dyDescent="0.25">
      <c r="A632" s="144" t="s">
        <v>893</v>
      </c>
      <c r="B632" s="144" t="s">
        <v>49</v>
      </c>
      <c r="C632" s="144" t="s">
        <v>1364</v>
      </c>
      <c r="D632" s="144" t="s">
        <v>1691</v>
      </c>
      <c r="E632" s="144" t="s">
        <v>20</v>
      </c>
      <c r="F632" s="144" t="s">
        <v>21</v>
      </c>
      <c r="G632" s="144" t="s">
        <v>22</v>
      </c>
      <c r="H632" s="144" t="s">
        <v>86</v>
      </c>
      <c r="I632" s="144" t="s">
        <v>24</v>
      </c>
      <c r="J632" s="145">
        <v>27.36</v>
      </c>
      <c r="K632" s="144" t="s">
        <v>1288</v>
      </c>
      <c r="L632" s="144" t="s">
        <v>24</v>
      </c>
      <c r="M632" s="144" t="s">
        <v>1365</v>
      </c>
      <c r="N632" s="144" t="s">
        <v>1364</v>
      </c>
      <c r="O632" s="146">
        <v>44377</v>
      </c>
      <c r="P632" s="146">
        <v>44377</v>
      </c>
      <c r="Q632" s="144" t="s">
        <v>29</v>
      </c>
      <c r="R632" s="20" t="str">
        <f>VLOOKUP(F632,'Seg 2 descriptions'!A:B,2)</f>
        <v>Facilities-West</v>
      </c>
      <c r="S632" s="20" t="str">
        <f>VLOOKUP(G632,'Seg 3 descriptions'!A:B,2)</f>
        <v>Facilities Maintenance</v>
      </c>
    </row>
    <row r="633" spans="1:19" x14ac:dyDescent="0.25">
      <c r="A633" s="144" t="s">
        <v>893</v>
      </c>
      <c r="B633" s="144" t="s">
        <v>49</v>
      </c>
      <c r="C633" s="144" t="s">
        <v>1364</v>
      </c>
      <c r="D633" s="144" t="s">
        <v>1691</v>
      </c>
      <c r="E633" s="144" t="s">
        <v>20</v>
      </c>
      <c r="F633" s="144" t="s">
        <v>21</v>
      </c>
      <c r="G633" s="144" t="s">
        <v>22</v>
      </c>
      <c r="H633" s="144" t="s">
        <v>86</v>
      </c>
      <c r="I633" s="144" t="s">
        <v>24</v>
      </c>
      <c r="J633" s="145">
        <v>75.930000000000007</v>
      </c>
      <c r="K633" s="144" t="s">
        <v>1288</v>
      </c>
      <c r="L633" s="144" t="s">
        <v>24</v>
      </c>
      <c r="M633" s="144" t="s">
        <v>1365</v>
      </c>
      <c r="N633" s="144" t="s">
        <v>1364</v>
      </c>
      <c r="O633" s="146">
        <v>44377</v>
      </c>
      <c r="P633" s="146">
        <v>44377</v>
      </c>
      <c r="Q633" s="144" t="s">
        <v>29</v>
      </c>
      <c r="R633" s="20" t="str">
        <f>VLOOKUP(F633,'Seg 2 descriptions'!A:B,2)</f>
        <v>Facilities-West</v>
      </c>
      <c r="S633" s="20" t="str">
        <f>VLOOKUP(G633,'Seg 3 descriptions'!A:B,2)</f>
        <v>Facilities Maintenance</v>
      </c>
    </row>
    <row r="634" spans="1:19" x14ac:dyDescent="0.25">
      <c r="A634" s="144" t="s">
        <v>455</v>
      </c>
      <c r="B634" s="144" t="s">
        <v>20</v>
      </c>
      <c r="C634" s="144" t="s">
        <v>958</v>
      </c>
      <c r="D634" s="144" t="s">
        <v>1691</v>
      </c>
      <c r="E634" s="144" t="s">
        <v>20</v>
      </c>
      <c r="F634" s="144" t="s">
        <v>21</v>
      </c>
      <c r="G634" s="144" t="s">
        <v>22</v>
      </c>
      <c r="H634" s="144" t="s">
        <v>86</v>
      </c>
      <c r="I634" s="144" t="s">
        <v>24</v>
      </c>
      <c r="J634" s="145">
        <v>757.6</v>
      </c>
      <c r="K634" s="144" t="s">
        <v>955</v>
      </c>
      <c r="L634" s="144" t="s">
        <v>24</v>
      </c>
      <c r="M634" s="144" t="s">
        <v>1014</v>
      </c>
      <c r="N634" s="144" t="s">
        <v>958</v>
      </c>
      <c r="O634" s="146">
        <v>44377</v>
      </c>
      <c r="P634" s="146">
        <v>44379</v>
      </c>
      <c r="Q634" s="144" t="s">
        <v>29</v>
      </c>
      <c r="R634" s="20" t="str">
        <f>VLOOKUP(F634,'Seg 2 descriptions'!A:B,2)</f>
        <v>Facilities-West</v>
      </c>
      <c r="S634" s="20" t="str">
        <f>VLOOKUP(G634,'Seg 3 descriptions'!A:B,2)</f>
        <v>Facilities Maintenance</v>
      </c>
    </row>
    <row r="635" spans="1:19" x14ac:dyDescent="0.25">
      <c r="A635" s="144" t="s">
        <v>455</v>
      </c>
      <c r="B635" s="144" t="s">
        <v>20</v>
      </c>
      <c r="C635" s="144" t="s">
        <v>958</v>
      </c>
      <c r="D635" s="144" t="s">
        <v>1691</v>
      </c>
      <c r="E635" s="144" t="s">
        <v>20</v>
      </c>
      <c r="F635" s="144" t="s">
        <v>21</v>
      </c>
      <c r="G635" s="144" t="s">
        <v>22</v>
      </c>
      <c r="H635" s="144" t="s">
        <v>86</v>
      </c>
      <c r="I635" s="144" t="s">
        <v>24</v>
      </c>
      <c r="J635" s="145">
        <v>500</v>
      </c>
      <c r="K635" s="144" t="s">
        <v>955</v>
      </c>
      <c r="L635" s="144" t="s">
        <v>24</v>
      </c>
      <c r="M635" s="144" t="s">
        <v>957</v>
      </c>
      <c r="N635" s="144" t="s">
        <v>958</v>
      </c>
      <c r="O635" s="146">
        <v>44377</v>
      </c>
      <c r="P635" s="146">
        <v>44379</v>
      </c>
      <c r="Q635" s="144" t="s">
        <v>29</v>
      </c>
      <c r="R635" s="20" t="str">
        <f>VLOOKUP(F635,'Seg 2 descriptions'!A:B,2)</f>
        <v>Facilities-West</v>
      </c>
      <c r="S635" s="20" t="str">
        <f>VLOOKUP(G635,'Seg 3 descriptions'!A:B,2)</f>
        <v>Facilities Maintenance</v>
      </c>
    </row>
    <row r="636" spans="1:19" x14ac:dyDescent="0.25">
      <c r="A636" s="144" t="s">
        <v>455</v>
      </c>
      <c r="B636" s="144" t="s">
        <v>20</v>
      </c>
      <c r="C636" s="144" t="s">
        <v>958</v>
      </c>
      <c r="D636" s="144" t="s">
        <v>1691</v>
      </c>
      <c r="E636" s="144" t="s">
        <v>20</v>
      </c>
      <c r="F636" s="144" t="s">
        <v>21</v>
      </c>
      <c r="G636" s="144" t="s">
        <v>22</v>
      </c>
      <c r="H636" s="144" t="s">
        <v>86</v>
      </c>
      <c r="I636" s="144" t="s">
        <v>24</v>
      </c>
      <c r="J636" s="145">
        <v>568.20000000000005</v>
      </c>
      <c r="K636" s="144" t="s">
        <v>955</v>
      </c>
      <c r="L636" s="144" t="s">
        <v>24</v>
      </c>
      <c r="M636" s="144" t="s">
        <v>1110</v>
      </c>
      <c r="N636" s="144" t="s">
        <v>958</v>
      </c>
      <c r="O636" s="146">
        <v>44377</v>
      </c>
      <c r="P636" s="146">
        <v>44379</v>
      </c>
      <c r="Q636" s="144" t="s">
        <v>29</v>
      </c>
      <c r="R636" s="20" t="str">
        <f>VLOOKUP(F636,'Seg 2 descriptions'!A:B,2)</f>
        <v>Facilities-West</v>
      </c>
      <c r="S636" s="20" t="str">
        <f>VLOOKUP(G636,'Seg 3 descriptions'!A:B,2)</f>
        <v>Facilities Maintenance</v>
      </c>
    </row>
    <row r="637" spans="1:19" x14ac:dyDescent="0.25">
      <c r="A637" s="144" t="s">
        <v>455</v>
      </c>
      <c r="B637" s="144" t="s">
        <v>20</v>
      </c>
      <c r="C637" s="144" t="s">
        <v>958</v>
      </c>
      <c r="D637" s="144" t="s">
        <v>1691</v>
      </c>
      <c r="E637" s="144" t="s">
        <v>20</v>
      </c>
      <c r="F637" s="144" t="s">
        <v>21</v>
      </c>
      <c r="G637" s="144" t="s">
        <v>22</v>
      </c>
      <c r="H637" s="144" t="s">
        <v>86</v>
      </c>
      <c r="I637" s="144" t="s">
        <v>24</v>
      </c>
      <c r="J637" s="145">
        <v>1231.0999999999999</v>
      </c>
      <c r="K637" s="144" t="s">
        <v>955</v>
      </c>
      <c r="L637" s="144" t="s">
        <v>24</v>
      </c>
      <c r="M637" s="144" t="s">
        <v>1003</v>
      </c>
      <c r="N637" s="144" t="s">
        <v>958</v>
      </c>
      <c r="O637" s="146">
        <v>44377</v>
      </c>
      <c r="P637" s="146">
        <v>44379</v>
      </c>
      <c r="Q637" s="144" t="s">
        <v>29</v>
      </c>
      <c r="R637" s="20" t="str">
        <f>VLOOKUP(F637,'Seg 2 descriptions'!A:B,2)</f>
        <v>Facilities-West</v>
      </c>
      <c r="S637" s="20" t="str">
        <f>VLOOKUP(G637,'Seg 3 descriptions'!A:B,2)</f>
        <v>Facilities Maintenance</v>
      </c>
    </row>
    <row r="638" spans="1:19" x14ac:dyDescent="0.25">
      <c r="A638" s="1" t="s">
        <v>455</v>
      </c>
      <c r="B638" s="1" t="s">
        <v>20</v>
      </c>
      <c r="C638" s="1" t="s">
        <v>958</v>
      </c>
      <c r="D638" s="1" t="s">
        <v>1699</v>
      </c>
      <c r="E638" s="1" t="s">
        <v>20</v>
      </c>
      <c r="F638" s="1" t="s">
        <v>471</v>
      </c>
      <c r="G638" s="1" t="s">
        <v>283</v>
      </c>
      <c r="H638" s="1" t="s">
        <v>86</v>
      </c>
      <c r="I638" s="1" t="s">
        <v>24</v>
      </c>
      <c r="J638" s="3">
        <v>-757.6</v>
      </c>
      <c r="K638" s="1" t="s">
        <v>955</v>
      </c>
      <c r="L638" s="1" t="s">
        <v>24</v>
      </c>
      <c r="M638" s="1" t="s">
        <v>1014</v>
      </c>
      <c r="N638" s="1" t="s">
        <v>958</v>
      </c>
      <c r="O638" s="2">
        <v>44377</v>
      </c>
      <c r="P638" s="2">
        <v>44379</v>
      </c>
      <c r="Q638" s="1" t="s">
        <v>29</v>
      </c>
      <c r="R638" t="str">
        <f>VLOOKUP(F638,'Seg 2 descriptions'!A:B,2)</f>
        <v>Propane Operations-Hernando</v>
      </c>
      <c r="S638" t="str">
        <f>VLOOKUP(G638,'Seg 3 descriptions'!A:B,2)</f>
        <v>Supplies &amp; Misc Dept Expenses</v>
      </c>
    </row>
    <row r="639" spans="1:19" x14ac:dyDescent="0.25">
      <c r="A639" s="1" t="s">
        <v>455</v>
      </c>
      <c r="B639" s="1" t="s">
        <v>20</v>
      </c>
      <c r="C639" s="1" t="s">
        <v>958</v>
      </c>
      <c r="D639" s="1" t="s">
        <v>1699</v>
      </c>
      <c r="E639" s="1" t="s">
        <v>20</v>
      </c>
      <c r="F639" s="1" t="s">
        <v>471</v>
      </c>
      <c r="G639" s="1" t="s">
        <v>283</v>
      </c>
      <c r="H639" s="1" t="s">
        <v>86</v>
      </c>
      <c r="I639" s="1" t="s">
        <v>24</v>
      </c>
      <c r="J639" s="3">
        <v>-500</v>
      </c>
      <c r="K639" s="1" t="s">
        <v>955</v>
      </c>
      <c r="L639" s="1" t="s">
        <v>24</v>
      </c>
      <c r="M639" s="1" t="s">
        <v>957</v>
      </c>
      <c r="N639" s="1" t="s">
        <v>958</v>
      </c>
      <c r="O639" s="2">
        <v>44377</v>
      </c>
      <c r="P639" s="2">
        <v>44379</v>
      </c>
      <c r="Q639" s="1" t="s">
        <v>29</v>
      </c>
      <c r="R639" t="str">
        <f>VLOOKUP(F639,'Seg 2 descriptions'!A:B,2)</f>
        <v>Propane Operations-Hernando</v>
      </c>
      <c r="S639" t="str">
        <f>VLOOKUP(G639,'Seg 3 descriptions'!A:B,2)</f>
        <v>Supplies &amp; Misc Dept Expenses</v>
      </c>
    </row>
    <row r="640" spans="1:19" x14ac:dyDescent="0.25">
      <c r="A640" s="1" t="s">
        <v>455</v>
      </c>
      <c r="B640" s="1" t="s">
        <v>20</v>
      </c>
      <c r="C640" s="1" t="s">
        <v>958</v>
      </c>
      <c r="D640" s="1" t="s">
        <v>1699</v>
      </c>
      <c r="E640" s="1" t="s">
        <v>20</v>
      </c>
      <c r="F640" s="1" t="s">
        <v>471</v>
      </c>
      <c r="G640" s="1" t="s">
        <v>283</v>
      </c>
      <c r="H640" s="1" t="s">
        <v>86</v>
      </c>
      <c r="I640" s="1" t="s">
        <v>24</v>
      </c>
      <c r="J640" s="3">
        <v>-568.20000000000005</v>
      </c>
      <c r="K640" s="1" t="s">
        <v>955</v>
      </c>
      <c r="L640" s="1" t="s">
        <v>24</v>
      </c>
      <c r="M640" s="1" t="s">
        <v>1110</v>
      </c>
      <c r="N640" s="1" t="s">
        <v>958</v>
      </c>
      <c r="O640" s="2">
        <v>44377</v>
      </c>
      <c r="P640" s="2">
        <v>44379</v>
      </c>
      <c r="Q640" s="1" t="s">
        <v>29</v>
      </c>
      <c r="R640" t="str">
        <f>VLOOKUP(F640,'Seg 2 descriptions'!A:B,2)</f>
        <v>Propane Operations-Hernando</v>
      </c>
      <c r="S640" t="str">
        <f>VLOOKUP(G640,'Seg 3 descriptions'!A:B,2)</f>
        <v>Supplies &amp; Misc Dept Expenses</v>
      </c>
    </row>
    <row r="641" spans="1:19" x14ac:dyDescent="0.25">
      <c r="A641" s="1" t="s">
        <v>455</v>
      </c>
      <c r="B641" s="1" t="s">
        <v>20</v>
      </c>
      <c r="C641" s="1" t="s">
        <v>958</v>
      </c>
      <c r="D641" s="1" t="s">
        <v>1699</v>
      </c>
      <c r="E641" s="1" t="s">
        <v>20</v>
      </c>
      <c r="F641" s="1" t="s">
        <v>471</v>
      </c>
      <c r="G641" s="1" t="s">
        <v>283</v>
      </c>
      <c r="H641" s="1" t="s">
        <v>86</v>
      </c>
      <c r="I641" s="1" t="s">
        <v>24</v>
      </c>
      <c r="J641" s="3">
        <v>-1231.0999999999999</v>
      </c>
      <c r="K641" s="1" t="s">
        <v>955</v>
      </c>
      <c r="L641" s="1" t="s">
        <v>24</v>
      </c>
      <c r="M641" s="1" t="s">
        <v>1003</v>
      </c>
      <c r="N641" s="1" t="s">
        <v>958</v>
      </c>
      <c r="O641" s="2">
        <v>44377</v>
      </c>
      <c r="P641" s="2">
        <v>44379</v>
      </c>
      <c r="Q641" s="1" t="s">
        <v>29</v>
      </c>
      <c r="R641" t="str">
        <f>VLOOKUP(F641,'Seg 2 descriptions'!A:B,2)</f>
        <v>Propane Operations-Hernando</v>
      </c>
      <c r="S641" t="str">
        <f>VLOOKUP(G641,'Seg 3 descriptions'!A:B,2)</f>
        <v>Supplies &amp; Misc Dept Expenses</v>
      </c>
    </row>
    <row r="642" spans="1:19" x14ac:dyDescent="0.25">
      <c r="A642" s="144" t="s">
        <v>456</v>
      </c>
      <c r="B642" s="144" t="s">
        <v>20</v>
      </c>
      <c r="C642" s="144" t="s">
        <v>974</v>
      </c>
      <c r="D642" s="144" t="s">
        <v>1691</v>
      </c>
      <c r="E642" s="144" t="s">
        <v>20</v>
      </c>
      <c r="F642" s="144" t="s">
        <v>21</v>
      </c>
      <c r="G642" s="144" t="s">
        <v>22</v>
      </c>
      <c r="H642" s="144" t="s">
        <v>86</v>
      </c>
      <c r="I642" s="144" t="s">
        <v>24</v>
      </c>
      <c r="J642" s="145">
        <v>1687.5</v>
      </c>
      <c r="K642" s="144" t="s">
        <v>1370</v>
      </c>
      <c r="L642" s="144" t="s">
        <v>24</v>
      </c>
      <c r="M642" s="144" t="s">
        <v>1219</v>
      </c>
      <c r="N642" s="144" t="s">
        <v>974</v>
      </c>
      <c r="O642" s="146">
        <v>44530</v>
      </c>
      <c r="P642" s="146">
        <v>44536</v>
      </c>
      <c r="Q642" s="144" t="s">
        <v>29</v>
      </c>
      <c r="R642" s="20" t="str">
        <f>VLOOKUP(F642,'Seg 2 descriptions'!A:B,2)</f>
        <v>Facilities-West</v>
      </c>
      <c r="S642" s="20" t="str">
        <f>VLOOKUP(G642,'Seg 3 descriptions'!A:B,2)</f>
        <v>Facilities Maintenance</v>
      </c>
    </row>
    <row r="643" spans="1:19" x14ac:dyDescent="0.25">
      <c r="A643" s="144" t="s">
        <v>456</v>
      </c>
      <c r="B643" s="144" t="s">
        <v>20</v>
      </c>
      <c r="C643" s="144" t="s">
        <v>974</v>
      </c>
      <c r="D643" s="144" t="s">
        <v>1691</v>
      </c>
      <c r="E643" s="144" t="s">
        <v>20</v>
      </c>
      <c r="F643" s="144" t="s">
        <v>21</v>
      </c>
      <c r="G643" s="144" t="s">
        <v>22</v>
      </c>
      <c r="H643" s="144" t="s">
        <v>86</v>
      </c>
      <c r="I643" s="144" t="s">
        <v>24</v>
      </c>
      <c r="J643" s="145">
        <v>8910</v>
      </c>
      <c r="K643" s="144" t="s">
        <v>1370</v>
      </c>
      <c r="L643" s="144" t="s">
        <v>24</v>
      </c>
      <c r="M643" s="144" t="s">
        <v>842</v>
      </c>
      <c r="N643" s="144" t="s">
        <v>974</v>
      </c>
      <c r="O643" s="146">
        <v>44530</v>
      </c>
      <c r="P643" s="146">
        <v>44536</v>
      </c>
      <c r="Q643" s="144" t="s">
        <v>29</v>
      </c>
      <c r="R643" s="20" t="str">
        <f>VLOOKUP(F643,'Seg 2 descriptions'!A:B,2)</f>
        <v>Facilities-West</v>
      </c>
      <c r="S643" s="20" t="str">
        <f>VLOOKUP(G643,'Seg 3 descriptions'!A:B,2)</f>
        <v>Facilities Maintenance</v>
      </c>
    </row>
    <row r="644" spans="1:19" x14ac:dyDescent="0.25">
      <c r="A644" s="144" t="s">
        <v>456</v>
      </c>
      <c r="B644" s="144" t="s">
        <v>20</v>
      </c>
      <c r="C644" s="144" t="s">
        <v>975</v>
      </c>
      <c r="D644" s="144" t="s">
        <v>1691</v>
      </c>
      <c r="E644" s="144" t="s">
        <v>20</v>
      </c>
      <c r="F644" s="144" t="s">
        <v>21</v>
      </c>
      <c r="G644" s="144" t="s">
        <v>22</v>
      </c>
      <c r="H644" s="144" t="s">
        <v>86</v>
      </c>
      <c r="I644" s="144" t="s">
        <v>24</v>
      </c>
      <c r="J644" s="145">
        <v>-1687.5</v>
      </c>
      <c r="K644" s="144" t="s">
        <v>1370</v>
      </c>
      <c r="L644" s="144" t="s">
        <v>24</v>
      </c>
      <c r="M644" s="144" t="s">
        <v>1219</v>
      </c>
      <c r="N644" s="144" t="s">
        <v>974</v>
      </c>
      <c r="O644" s="146">
        <v>44561</v>
      </c>
      <c r="P644" s="146">
        <v>44536</v>
      </c>
      <c r="Q644" s="144" t="s">
        <v>29</v>
      </c>
      <c r="R644" s="20" t="str">
        <f>VLOOKUP(F644,'Seg 2 descriptions'!A:B,2)</f>
        <v>Facilities-West</v>
      </c>
      <c r="S644" s="20" t="str">
        <f>VLOOKUP(G644,'Seg 3 descriptions'!A:B,2)</f>
        <v>Facilities Maintenance</v>
      </c>
    </row>
    <row r="645" spans="1:19" x14ac:dyDescent="0.25">
      <c r="A645" s="144" t="s">
        <v>456</v>
      </c>
      <c r="B645" s="144" t="s">
        <v>20</v>
      </c>
      <c r="C645" s="144" t="s">
        <v>975</v>
      </c>
      <c r="D645" s="144" t="s">
        <v>1691</v>
      </c>
      <c r="E645" s="144" t="s">
        <v>20</v>
      </c>
      <c r="F645" s="144" t="s">
        <v>21</v>
      </c>
      <c r="G645" s="144" t="s">
        <v>22</v>
      </c>
      <c r="H645" s="144" t="s">
        <v>86</v>
      </c>
      <c r="I645" s="144" t="s">
        <v>24</v>
      </c>
      <c r="J645" s="145">
        <v>-8910</v>
      </c>
      <c r="K645" s="144" t="s">
        <v>1370</v>
      </c>
      <c r="L645" s="144" t="s">
        <v>24</v>
      </c>
      <c r="M645" s="144" t="s">
        <v>842</v>
      </c>
      <c r="N645" s="144" t="s">
        <v>974</v>
      </c>
      <c r="O645" s="146">
        <v>44561</v>
      </c>
      <c r="P645" s="146">
        <v>44536</v>
      </c>
      <c r="Q645" s="144" t="s">
        <v>29</v>
      </c>
      <c r="R645" s="20" t="str">
        <f>VLOOKUP(F645,'Seg 2 descriptions'!A:B,2)</f>
        <v>Facilities-West</v>
      </c>
      <c r="S645" s="20" t="str">
        <f>VLOOKUP(G645,'Seg 3 descriptions'!A:B,2)</f>
        <v>Facilities Maintenance</v>
      </c>
    </row>
    <row r="646" spans="1:19" x14ac:dyDescent="0.25">
      <c r="A646" s="1" t="s">
        <v>457</v>
      </c>
      <c r="B646" s="1" t="s">
        <v>49</v>
      </c>
      <c r="C646" s="1" t="s">
        <v>1353</v>
      </c>
      <c r="D646" s="1" t="s">
        <v>1745</v>
      </c>
      <c r="E646" s="1" t="s">
        <v>20</v>
      </c>
      <c r="F646" s="1" t="s">
        <v>31</v>
      </c>
      <c r="G646" s="1" t="s">
        <v>1049</v>
      </c>
      <c r="H646" s="1" t="s">
        <v>86</v>
      </c>
      <c r="I646" s="1" t="s">
        <v>24</v>
      </c>
      <c r="J646" s="3">
        <v>156.97999999999999</v>
      </c>
      <c r="K646" s="1" t="s">
        <v>1059</v>
      </c>
      <c r="L646" s="1" t="s">
        <v>24</v>
      </c>
      <c r="M646" s="1" t="s">
        <v>1060</v>
      </c>
      <c r="N646" s="1" t="s">
        <v>463</v>
      </c>
      <c r="O646" s="2">
        <v>44439</v>
      </c>
      <c r="P646" s="2">
        <v>44447</v>
      </c>
      <c r="Q646" s="1" t="s">
        <v>29</v>
      </c>
      <c r="R646" t="str">
        <f>VLOOKUP(F646,'Seg 2 descriptions'!A:B,2)</f>
        <v>Gas Operations-West</v>
      </c>
      <c r="S646" t="str">
        <f>VLOOKUP(G646,'Seg 3 descriptions'!A:B,2)</f>
        <v>Vehicle Insurance</v>
      </c>
    </row>
    <row r="647" spans="1:19" x14ac:dyDescent="0.25">
      <c r="A647" s="1" t="s">
        <v>457</v>
      </c>
      <c r="B647" s="1" t="s">
        <v>49</v>
      </c>
      <c r="C647" s="1" t="s">
        <v>1353</v>
      </c>
      <c r="D647" s="1" t="s">
        <v>1743</v>
      </c>
      <c r="E647" s="1" t="s">
        <v>20</v>
      </c>
      <c r="F647" s="1" t="s">
        <v>31</v>
      </c>
      <c r="G647" s="1" t="s">
        <v>870</v>
      </c>
      <c r="H647" s="1" t="s">
        <v>86</v>
      </c>
      <c r="I647" s="1" t="s">
        <v>24</v>
      </c>
      <c r="J647" s="3">
        <v>91.46</v>
      </c>
      <c r="K647" s="1" t="s">
        <v>1059</v>
      </c>
      <c r="L647" s="1" t="s">
        <v>24</v>
      </c>
      <c r="M647" s="1" t="s">
        <v>1060</v>
      </c>
      <c r="N647" s="1" t="s">
        <v>463</v>
      </c>
      <c r="O647" s="2">
        <v>44439</v>
      </c>
      <c r="P647" s="2">
        <v>44447</v>
      </c>
      <c r="Q647" s="1" t="s">
        <v>29</v>
      </c>
      <c r="R647" t="str">
        <f>VLOOKUP(F647,'Seg 2 descriptions'!A:B,2)</f>
        <v>Gas Operations-West</v>
      </c>
      <c r="S647" t="str">
        <f>VLOOKUP(G647,'Seg 3 descriptions'!A:B,2)</f>
        <v>Other Vehicle Expenses</v>
      </c>
    </row>
    <row r="648" spans="1:19" x14ac:dyDescent="0.25">
      <c r="A648" s="1" t="s">
        <v>457</v>
      </c>
      <c r="B648" s="1" t="s">
        <v>49</v>
      </c>
      <c r="C648" s="1" t="s">
        <v>1353</v>
      </c>
      <c r="D648" s="1" t="s">
        <v>1734</v>
      </c>
      <c r="E648" s="1" t="s">
        <v>20</v>
      </c>
      <c r="F648" s="1" t="s">
        <v>31</v>
      </c>
      <c r="G648" s="1" t="s">
        <v>1055</v>
      </c>
      <c r="H648" s="1" t="s">
        <v>86</v>
      </c>
      <c r="I648" s="1" t="s">
        <v>24</v>
      </c>
      <c r="J648" s="3">
        <v>819.27</v>
      </c>
      <c r="K648" s="1" t="s">
        <v>1059</v>
      </c>
      <c r="L648" s="1" t="s">
        <v>24</v>
      </c>
      <c r="M648" s="1" t="s">
        <v>1060</v>
      </c>
      <c r="N648" s="1" t="s">
        <v>463</v>
      </c>
      <c r="O648" s="2">
        <v>44439</v>
      </c>
      <c r="P648" s="2">
        <v>44447</v>
      </c>
      <c r="Q648" s="1" t="s">
        <v>29</v>
      </c>
      <c r="R648" t="str">
        <f>VLOOKUP(F648,'Seg 2 descriptions'!A:B,2)</f>
        <v>Gas Operations-West</v>
      </c>
      <c r="S648" t="str">
        <f>VLOOKUP(G648,'Seg 3 descriptions'!A:B,2)</f>
        <v>Vehicle Depreciation</v>
      </c>
    </row>
    <row r="649" spans="1:19" x14ac:dyDescent="0.25">
      <c r="A649" s="1" t="s">
        <v>457</v>
      </c>
      <c r="B649" s="1" t="s">
        <v>49</v>
      </c>
      <c r="C649" s="1" t="s">
        <v>897</v>
      </c>
      <c r="D649" s="1" t="s">
        <v>1706</v>
      </c>
      <c r="E649" s="1" t="s">
        <v>20</v>
      </c>
      <c r="F649" s="1" t="s">
        <v>31</v>
      </c>
      <c r="G649" s="1" t="s">
        <v>590</v>
      </c>
      <c r="H649" s="1" t="s">
        <v>86</v>
      </c>
      <c r="I649" s="1" t="s">
        <v>24</v>
      </c>
      <c r="J649" s="3">
        <v>524.54</v>
      </c>
      <c r="K649" s="1" t="s">
        <v>891</v>
      </c>
      <c r="L649" s="1" t="s">
        <v>24</v>
      </c>
      <c r="M649" s="1" t="s">
        <v>892</v>
      </c>
      <c r="N649" s="1" t="s">
        <v>463</v>
      </c>
      <c r="O649" s="2">
        <v>44227</v>
      </c>
      <c r="P649" s="2">
        <v>44237</v>
      </c>
      <c r="Q649" s="1" t="s">
        <v>29</v>
      </c>
      <c r="R649" t="str">
        <f>VLOOKUP(F649,'Seg 2 descriptions'!A:B,2)</f>
        <v>Gas Operations-West</v>
      </c>
      <c r="S649" t="str">
        <f>VLOOKUP(G649,'Seg 3 descriptions'!A:B,2)</f>
        <v>Overtime/Comp Time/On Call</v>
      </c>
    </row>
    <row r="650" spans="1:19" x14ac:dyDescent="0.25">
      <c r="A650" s="1" t="s">
        <v>828</v>
      </c>
      <c r="B650" s="1" t="s">
        <v>18</v>
      </c>
      <c r="C650" s="1" t="s">
        <v>1200</v>
      </c>
      <c r="D650" s="1" t="s">
        <v>1818</v>
      </c>
      <c r="E650" s="1" t="s">
        <v>20</v>
      </c>
      <c r="F650" s="1" t="s">
        <v>797</v>
      </c>
      <c r="G650" s="1" t="s">
        <v>590</v>
      </c>
      <c r="H650" s="1" t="s">
        <v>86</v>
      </c>
      <c r="I650" s="1" t="s">
        <v>24</v>
      </c>
      <c r="J650" s="3">
        <v>122.42</v>
      </c>
      <c r="K650" s="1" t="s">
        <v>1380</v>
      </c>
      <c r="L650" s="1" t="s">
        <v>24</v>
      </c>
      <c r="M650" s="1" t="s">
        <v>24</v>
      </c>
      <c r="N650" s="1" t="s">
        <v>1200</v>
      </c>
      <c r="O650" s="2">
        <v>44210</v>
      </c>
      <c r="P650" s="2">
        <v>44229</v>
      </c>
      <c r="Q650" s="1" t="s">
        <v>29</v>
      </c>
      <c r="R650" t="str">
        <f>VLOOKUP(F650,'Seg 2 descriptions'!A:B,2)</f>
        <v>Propane Operations-Newberry</v>
      </c>
      <c r="S650" t="str">
        <f>VLOOKUP(G650,'Seg 3 descriptions'!A:B,2)</f>
        <v>Overtime/Comp Time/On Call</v>
      </c>
    </row>
    <row r="651" spans="1:19" x14ac:dyDescent="0.25">
      <c r="A651" s="1" t="s">
        <v>828</v>
      </c>
      <c r="B651" s="1" t="s">
        <v>18</v>
      </c>
      <c r="C651" s="1" t="s">
        <v>1200</v>
      </c>
      <c r="D651" s="1" t="s">
        <v>1705</v>
      </c>
      <c r="E651" s="1" t="s">
        <v>20</v>
      </c>
      <c r="F651" s="1" t="s">
        <v>471</v>
      </c>
      <c r="G651" s="1" t="s">
        <v>590</v>
      </c>
      <c r="H651" s="1" t="s">
        <v>86</v>
      </c>
      <c r="I651" s="1" t="s">
        <v>24</v>
      </c>
      <c r="J651" s="3">
        <v>172.99</v>
      </c>
      <c r="K651" s="1" t="s">
        <v>1380</v>
      </c>
      <c r="L651" s="1" t="s">
        <v>24</v>
      </c>
      <c r="M651" s="1" t="s">
        <v>24</v>
      </c>
      <c r="N651" s="1" t="s">
        <v>1200</v>
      </c>
      <c r="O651" s="2">
        <v>44210</v>
      </c>
      <c r="P651" s="2">
        <v>44229</v>
      </c>
      <c r="Q651" s="1" t="s">
        <v>29</v>
      </c>
      <c r="R651" t="str">
        <f>VLOOKUP(F651,'Seg 2 descriptions'!A:B,2)</f>
        <v>Propane Operations-Hernando</v>
      </c>
      <c r="S651" t="str">
        <f>VLOOKUP(G651,'Seg 3 descriptions'!A:B,2)</f>
        <v>Overtime/Comp Time/On Call</v>
      </c>
    </row>
    <row r="652" spans="1:19" x14ac:dyDescent="0.25">
      <c r="A652" s="1" t="s">
        <v>457</v>
      </c>
      <c r="B652" s="1" t="s">
        <v>49</v>
      </c>
      <c r="C652" s="1" t="s">
        <v>800</v>
      </c>
      <c r="D652" s="1" t="s">
        <v>1707</v>
      </c>
      <c r="E652" s="1" t="s">
        <v>20</v>
      </c>
      <c r="F652" s="1" t="s">
        <v>471</v>
      </c>
      <c r="G652" s="1" t="s">
        <v>460</v>
      </c>
      <c r="H652" s="1" t="s">
        <v>86</v>
      </c>
      <c r="I652" s="1" t="s">
        <v>24</v>
      </c>
      <c r="J652" s="3">
        <v>763.69</v>
      </c>
      <c r="K652" s="1" t="s">
        <v>1357</v>
      </c>
      <c r="L652" s="1" t="s">
        <v>24</v>
      </c>
      <c r="M652" s="1" t="s">
        <v>1358</v>
      </c>
      <c r="N652" s="1" t="s">
        <v>463</v>
      </c>
      <c r="O652" s="2">
        <v>44377</v>
      </c>
      <c r="P652" s="2">
        <v>44383</v>
      </c>
      <c r="Q652" s="1" t="s">
        <v>29</v>
      </c>
      <c r="R652" t="str">
        <f>VLOOKUP(F652,'Seg 2 descriptions'!A:B,2)</f>
        <v>Propane Operations-Hernando</v>
      </c>
      <c r="S652" t="str">
        <f>VLOOKUP(G652,'Seg 3 descriptions'!A:B,2)</f>
        <v>Salaries</v>
      </c>
    </row>
    <row r="653" spans="1:19" x14ac:dyDescent="0.25">
      <c r="A653" s="1" t="s">
        <v>457</v>
      </c>
      <c r="B653" s="1" t="s">
        <v>49</v>
      </c>
      <c r="C653" s="1" t="s">
        <v>1383</v>
      </c>
      <c r="D653" s="1" t="s">
        <v>1707</v>
      </c>
      <c r="E653" s="1" t="s">
        <v>20</v>
      </c>
      <c r="F653" s="1" t="s">
        <v>471</v>
      </c>
      <c r="G653" s="1" t="s">
        <v>460</v>
      </c>
      <c r="H653" s="1" t="s">
        <v>86</v>
      </c>
      <c r="I653" s="1" t="s">
        <v>24</v>
      </c>
      <c r="J653" s="3">
        <v>1098.1400000000001</v>
      </c>
      <c r="K653" s="1" t="s">
        <v>1357</v>
      </c>
      <c r="L653" s="1" t="s">
        <v>24</v>
      </c>
      <c r="M653" s="1" t="s">
        <v>1358</v>
      </c>
      <c r="N653" s="1" t="s">
        <v>463</v>
      </c>
      <c r="O653" s="2">
        <v>44469</v>
      </c>
      <c r="P653" s="2">
        <v>44474</v>
      </c>
      <c r="Q653" s="1" t="s">
        <v>29</v>
      </c>
      <c r="R653" t="str">
        <f>VLOOKUP(F653,'Seg 2 descriptions'!A:B,2)</f>
        <v>Propane Operations-Hernando</v>
      </c>
      <c r="S653" t="str">
        <f>VLOOKUP(G653,'Seg 3 descriptions'!A:B,2)</f>
        <v>Salaries</v>
      </c>
    </row>
    <row r="654" spans="1:19" x14ac:dyDescent="0.25">
      <c r="A654" s="1" t="s">
        <v>457</v>
      </c>
      <c r="B654" s="1" t="s">
        <v>49</v>
      </c>
      <c r="C654" s="1" t="s">
        <v>1384</v>
      </c>
      <c r="D654" s="1" t="s">
        <v>1707</v>
      </c>
      <c r="E654" s="1" t="s">
        <v>20</v>
      </c>
      <c r="F654" s="1" t="s">
        <v>471</v>
      </c>
      <c r="G654" s="1" t="s">
        <v>460</v>
      </c>
      <c r="H654" s="1" t="s">
        <v>86</v>
      </c>
      <c r="I654" s="1" t="s">
        <v>24</v>
      </c>
      <c r="J654" s="3">
        <v>535.80999999999995</v>
      </c>
      <c r="K654" s="1" t="s">
        <v>1357</v>
      </c>
      <c r="L654" s="1" t="s">
        <v>24</v>
      </c>
      <c r="M654" s="1" t="s">
        <v>1358</v>
      </c>
      <c r="N654" s="1" t="s">
        <v>463</v>
      </c>
      <c r="O654" s="2">
        <v>44227</v>
      </c>
      <c r="P654" s="2">
        <v>44237</v>
      </c>
      <c r="Q654" s="1" t="s">
        <v>29</v>
      </c>
      <c r="R654" t="str">
        <f>VLOOKUP(F654,'Seg 2 descriptions'!A:B,2)</f>
        <v>Propane Operations-Hernando</v>
      </c>
      <c r="S654" t="str">
        <f>VLOOKUP(G654,'Seg 3 descriptions'!A:B,2)</f>
        <v>Salaries</v>
      </c>
    </row>
    <row r="655" spans="1:19" x14ac:dyDescent="0.25">
      <c r="A655" s="1" t="s">
        <v>457</v>
      </c>
      <c r="B655" s="1" t="s">
        <v>49</v>
      </c>
      <c r="C655" s="1" t="s">
        <v>1385</v>
      </c>
      <c r="D655" s="1" t="s">
        <v>1707</v>
      </c>
      <c r="E655" s="1" t="s">
        <v>20</v>
      </c>
      <c r="F655" s="1" t="s">
        <v>471</v>
      </c>
      <c r="G655" s="1" t="s">
        <v>460</v>
      </c>
      <c r="H655" s="1" t="s">
        <v>86</v>
      </c>
      <c r="I655" s="1" t="s">
        <v>24</v>
      </c>
      <c r="J655" s="3">
        <v>358.69</v>
      </c>
      <c r="K655" s="1" t="s">
        <v>1357</v>
      </c>
      <c r="L655" s="1" t="s">
        <v>24</v>
      </c>
      <c r="M655" s="1" t="s">
        <v>1358</v>
      </c>
      <c r="N655" s="1" t="s">
        <v>463</v>
      </c>
      <c r="O655" s="2">
        <v>44439</v>
      </c>
      <c r="P655" s="2">
        <v>44447</v>
      </c>
      <c r="Q655" s="1" t="s">
        <v>29</v>
      </c>
      <c r="R655" t="str">
        <f>VLOOKUP(F655,'Seg 2 descriptions'!A:B,2)</f>
        <v>Propane Operations-Hernando</v>
      </c>
      <c r="S655" t="str">
        <f>VLOOKUP(G655,'Seg 3 descriptions'!A:B,2)</f>
        <v>Salaries</v>
      </c>
    </row>
    <row r="656" spans="1:19" x14ac:dyDescent="0.25">
      <c r="A656" s="1" t="s">
        <v>457</v>
      </c>
      <c r="B656" s="1" t="s">
        <v>49</v>
      </c>
      <c r="C656" s="1" t="s">
        <v>1386</v>
      </c>
      <c r="D656" s="1" t="s">
        <v>1707</v>
      </c>
      <c r="E656" s="1" t="s">
        <v>20</v>
      </c>
      <c r="F656" s="1" t="s">
        <v>471</v>
      </c>
      <c r="G656" s="1" t="s">
        <v>460</v>
      </c>
      <c r="H656" s="1" t="s">
        <v>86</v>
      </c>
      <c r="I656" s="1" t="s">
        <v>24</v>
      </c>
      <c r="J656" s="3">
        <v>674.4</v>
      </c>
      <c r="K656" s="1" t="s">
        <v>1357</v>
      </c>
      <c r="L656" s="1" t="s">
        <v>24</v>
      </c>
      <c r="M656" s="1" t="s">
        <v>1358</v>
      </c>
      <c r="N656" s="1" t="s">
        <v>463</v>
      </c>
      <c r="O656" s="2">
        <v>44408</v>
      </c>
      <c r="P656" s="2">
        <v>44412</v>
      </c>
      <c r="Q656" s="1" t="s">
        <v>29</v>
      </c>
      <c r="R656" t="str">
        <f>VLOOKUP(F656,'Seg 2 descriptions'!A:B,2)</f>
        <v>Propane Operations-Hernando</v>
      </c>
      <c r="S656" t="str">
        <f>VLOOKUP(G656,'Seg 3 descriptions'!A:B,2)</f>
        <v>Salaries</v>
      </c>
    </row>
    <row r="657" spans="1:19" x14ac:dyDescent="0.25">
      <c r="A657" s="1" t="s">
        <v>457</v>
      </c>
      <c r="B657" s="1" t="s">
        <v>49</v>
      </c>
      <c r="C657" s="1" t="s">
        <v>1387</v>
      </c>
      <c r="D657" s="1" t="s">
        <v>1707</v>
      </c>
      <c r="E657" s="1" t="s">
        <v>20</v>
      </c>
      <c r="F657" s="1" t="s">
        <v>471</v>
      </c>
      <c r="G657" s="1" t="s">
        <v>460</v>
      </c>
      <c r="H657" s="1" t="s">
        <v>86</v>
      </c>
      <c r="I657" s="1" t="s">
        <v>24</v>
      </c>
      <c r="J657" s="3">
        <v>740.29</v>
      </c>
      <c r="K657" s="1" t="s">
        <v>1357</v>
      </c>
      <c r="L657" s="1" t="s">
        <v>24</v>
      </c>
      <c r="M657" s="1" t="s">
        <v>1358</v>
      </c>
      <c r="N657" s="1" t="s">
        <v>463</v>
      </c>
      <c r="O657" s="2">
        <v>44286</v>
      </c>
      <c r="P657" s="2">
        <v>44292</v>
      </c>
      <c r="Q657" s="1" t="s">
        <v>29</v>
      </c>
      <c r="R657" t="str">
        <f>VLOOKUP(F657,'Seg 2 descriptions'!A:B,2)</f>
        <v>Propane Operations-Hernando</v>
      </c>
      <c r="S657" t="str">
        <f>VLOOKUP(G657,'Seg 3 descriptions'!A:B,2)</f>
        <v>Salaries</v>
      </c>
    </row>
    <row r="658" spans="1:19" x14ac:dyDescent="0.25">
      <c r="A658" s="1" t="s">
        <v>457</v>
      </c>
      <c r="B658" s="1" t="s">
        <v>49</v>
      </c>
      <c r="C658" s="1" t="s">
        <v>1388</v>
      </c>
      <c r="D658" s="1" t="s">
        <v>1707</v>
      </c>
      <c r="E658" s="1" t="s">
        <v>20</v>
      </c>
      <c r="F658" s="1" t="s">
        <v>471</v>
      </c>
      <c r="G658" s="1" t="s">
        <v>460</v>
      </c>
      <c r="H658" s="1" t="s">
        <v>86</v>
      </c>
      <c r="I658" s="1" t="s">
        <v>24</v>
      </c>
      <c r="J658" s="3">
        <v>2518.56</v>
      </c>
      <c r="K658" s="1" t="s">
        <v>1357</v>
      </c>
      <c r="L658" s="1" t="s">
        <v>24</v>
      </c>
      <c r="M658" s="1" t="s">
        <v>1358</v>
      </c>
      <c r="N658" s="1" t="s">
        <v>463</v>
      </c>
      <c r="O658" s="2">
        <v>44347</v>
      </c>
      <c r="P658" s="2">
        <v>44350</v>
      </c>
      <c r="Q658" s="1" t="s">
        <v>29</v>
      </c>
      <c r="R658" t="str">
        <f>VLOOKUP(F658,'Seg 2 descriptions'!A:B,2)</f>
        <v>Propane Operations-Hernando</v>
      </c>
      <c r="S658" t="str">
        <f>VLOOKUP(G658,'Seg 3 descriptions'!A:B,2)</f>
        <v>Salaries</v>
      </c>
    </row>
    <row r="659" spans="1:19" x14ac:dyDescent="0.25">
      <c r="A659" s="1" t="s">
        <v>457</v>
      </c>
      <c r="B659" s="1" t="s">
        <v>49</v>
      </c>
      <c r="C659" s="1" t="s">
        <v>1389</v>
      </c>
      <c r="D659" s="1" t="s">
        <v>1707</v>
      </c>
      <c r="E659" s="1" t="s">
        <v>20</v>
      </c>
      <c r="F659" s="1" t="s">
        <v>471</v>
      </c>
      <c r="G659" s="1" t="s">
        <v>460</v>
      </c>
      <c r="H659" s="1" t="s">
        <v>86</v>
      </c>
      <c r="I659" s="1" t="s">
        <v>24</v>
      </c>
      <c r="J659" s="3">
        <v>1432.82</v>
      </c>
      <c r="K659" s="1" t="s">
        <v>1357</v>
      </c>
      <c r="L659" s="1" t="s">
        <v>24</v>
      </c>
      <c r="M659" s="1" t="s">
        <v>1358</v>
      </c>
      <c r="N659" s="1" t="s">
        <v>463</v>
      </c>
      <c r="O659" s="2">
        <v>44316</v>
      </c>
      <c r="P659" s="2">
        <v>44321</v>
      </c>
      <c r="Q659" s="1" t="s">
        <v>29</v>
      </c>
      <c r="R659" t="str">
        <f>VLOOKUP(F659,'Seg 2 descriptions'!A:B,2)</f>
        <v>Propane Operations-Hernando</v>
      </c>
      <c r="S659" t="str">
        <f>VLOOKUP(G659,'Seg 3 descriptions'!A:B,2)</f>
        <v>Salaries</v>
      </c>
    </row>
    <row r="660" spans="1:19" x14ac:dyDescent="0.25">
      <c r="A660" s="1" t="s">
        <v>456</v>
      </c>
      <c r="B660" s="1" t="s">
        <v>20</v>
      </c>
      <c r="C660" s="1" t="s">
        <v>1397</v>
      </c>
      <c r="D660" s="1" t="s">
        <v>1695</v>
      </c>
      <c r="E660" s="1" t="s">
        <v>20</v>
      </c>
      <c r="F660" s="1" t="s">
        <v>31</v>
      </c>
      <c r="G660" s="1" t="s">
        <v>35</v>
      </c>
      <c r="H660" s="1" t="s">
        <v>86</v>
      </c>
      <c r="I660" s="1" t="s">
        <v>24</v>
      </c>
      <c r="J660" s="3">
        <v>2022.6</v>
      </c>
      <c r="K660" s="1" t="s">
        <v>1112</v>
      </c>
      <c r="L660" s="1" t="s">
        <v>24</v>
      </c>
      <c r="M660" s="1" t="s">
        <v>503</v>
      </c>
      <c r="N660" s="1" t="s">
        <v>1397</v>
      </c>
      <c r="O660" s="2">
        <v>44347</v>
      </c>
      <c r="P660" s="2">
        <v>44351</v>
      </c>
      <c r="Q660" s="1" t="s">
        <v>29</v>
      </c>
      <c r="R660" t="str">
        <f>VLOOKUP(F660,'Seg 2 descriptions'!A:B,2)</f>
        <v>Gas Operations-West</v>
      </c>
      <c r="S660" t="str">
        <f>VLOOKUP(G660,'Seg 3 descriptions'!A:B,2)</f>
        <v>Other Outside Services</v>
      </c>
    </row>
    <row r="661" spans="1:19" x14ac:dyDescent="0.25">
      <c r="A661" s="1" t="s">
        <v>456</v>
      </c>
      <c r="B661" s="1" t="s">
        <v>20</v>
      </c>
      <c r="C661" s="1" t="s">
        <v>1397</v>
      </c>
      <c r="D661" s="1" t="s">
        <v>1695</v>
      </c>
      <c r="E661" s="1" t="s">
        <v>20</v>
      </c>
      <c r="F661" s="1" t="s">
        <v>31</v>
      </c>
      <c r="G661" s="1" t="s">
        <v>35</v>
      </c>
      <c r="H661" s="1" t="s">
        <v>86</v>
      </c>
      <c r="I661" s="1" t="s">
        <v>24</v>
      </c>
      <c r="J661" s="3">
        <v>2367.5</v>
      </c>
      <c r="K661" s="1" t="s">
        <v>1112</v>
      </c>
      <c r="L661" s="1" t="s">
        <v>24</v>
      </c>
      <c r="M661" s="1" t="s">
        <v>990</v>
      </c>
      <c r="N661" s="1" t="s">
        <v>1397</v>
      </c>
      <c r="O661" s="2">
        <v>44347</v>
      </c>
      <c r="P661" s="2">
        <v>44351</v>
      </c>
      <c r="Q661" s="1" t="s">
        <v>29</v>
      </c>
      <c r="R661" t="str">
        <f>VLOOKUP(F661,'Seg 2 descriptions'!A:B,2)</f>
        <v>Gas Operations-West</v>
      </c>
      <c r="S661" t="str">
        <f>VLOOKUP(G661,'Seg 3 descriptions'!A:B,2)</f>
        <v>Other Outside Services</v>
      </c>
    </row>
    <row r="662" spans="1:19" x14ac:dyDescent="0.25">
      <c r="A662" s="1" t="s">
        <v>456</v>
      </c>
      <c r="B662" s="1" t="s">
        <v>20</v>
      </c>
      <c r="C662" s="1" t="s">
        <v>1397</v>
      </c>
      <c r="D662" s="1" t="s">
        <v>1695</v>
      </c>
      <c r="E662" s="1" t="s">
        <v>20</v>
      </c>
      <c r="F662" s="1" t="s">
        <v>31</v>
      </c>
      <c r="G662" s="1" t="s">
        <v>35</v>
      </c>
      <c r="H662" s="1" t="s">
        <v>86</v>
      </c>
      <c r="I662" s="1" t="s">
        <v>24</v>
      </c>
      <c r="J662" s="3">
        <v>640</v>
      </c>
      <c r="K662" s="1" t="s">
        <v>1112</v>
      </c>
      <c r="L662" s="1" t="s">
        <v>24</v>
      </c>
      <c r="M662" s="1" t="s">
        <v>312</v>
      </c>
      <c r="N662" s="1" t="s">
        <v>1397</v>
      </c>
      <c r="O662" s="2">
        <v>44347</v>
      </c>
      <c r="P662" s="2">
        <v>44351</v>
      </c>
      <c r="Q662" s="1" t="s">
        <v>29</v>
      </c>
      <c r="R662" t="str">
        <f>VLOOKUP(F662,'Seg 2 descriptions'!A:B,2)</f>
        <v>Gas Operations-West</v>
      </c>
      <c r="S662" t="str">
        <f>VLOOKUP(G662,'Seg 3 descriptions'!A:B,2)</f>
        <v>Other Outside Services</v>
      </c>
    </row>
    <row r="663" spans="1:19" x14ac:dyDescent="0.25">
      <c r="A663" s="1" t="s">
        <v>456</v>
      </c>
      <c r="B663" s="1" t="s">
        <v>20</v>
      </c>
      <c r="C663" s="1" t="s">
        <v>1397</v>
      </c>
      <c r="D663" s="1" t="s">
        <v>1695</v>
      </c>
      <c r="E663" s="1" t="s">
        <v>20</v>
      </c>
      <c r="F663" s="1" t="s">
        <v>31</v>
      </c>
      <c r="G663" s="1" t="s">
        <v>35</v>
      </c>
      <c r="H663" s="1" t="s">
        <v>86</v>
      </c>
      <c r="I663" s="1" t="s">
        <v>24</v>
      </c>
      <c r="J663" s="3">
        <v>640</v>
      </c>
      <c r="K663" s="1" t="s">
        <v>1112</v>
      </c>
      <c r="L663" s="1" t="s">
        <v>24</v>
      </c>
      <c r="M663" s="1" t="s">
        <v>520</v>
      </c>
      <c r="N663" s="1" t="s">
        <v>1397</v>
      </c>
      <c r="O663" s="2">
        <v>44347</v>
      </c>
      <c r="P663" s="2">
        <v>44351</v>
      </c>
      <c r="Q663" s="1" t="s">
        <v>29</v>
      </c>
      <c r="R663" t="str">
        <f>VLOOKUP(F663,'Seg 2 descriptions'!A:B,2)</f>
        <v>Gas Operations-West</v>
      </c>
      <c r="S663" t="str">
        <f>VLOOKUP(G663,'Seg 3 descriptions'!A:B,2)</f>
        <v>Other Outside Services</v>
      </c>
    </row>
    <row r="664" spans="1:19" x14ac:dyDescent="0.25">
      <c r="A664" s="1" t="s">
        <v>456</v>
      </c>
      <c r="B664" s="1" t="s">
        <v>20</v>
      </c>
      <c r="C664" s="1" t="s">
        <v>1397</v>
      </c>
      <c r="D664" s="1" t="s">
        <v>1695</v>
      </c>
      <c r="E664" s="1" t="s">
        <v>20</v>
      </c>
      <c r="F664" s="1" t="s">
        <v>31</v>
      </c>
      <c r="G664" s="1" t="s">
        <v>35</v>
      </c>
      <c r="H664" s="1" t="s">
        <v>86</v>
      </c>
      <c r="I664" s="1" t="s">
        <v>24</v>
      </c>
      <c r="J664" s="3">
        <v>1041.7</v>
      </c>
      <c r="K664" s="1" t="s">
        <v>1112</v>
      </c>
      <c r="L664" s="1" t="s">
        <v>24</v>
      </c>
      <c r="M664" s="1" t="s">
        <v>310</v>
      </c>
      <c r="N664" s="1" t="s">
        <v>1397</v>
      </c>
      <c r="O664" s="2">
        <v>44347</v>
      </c>
      <c r="P664" s="2">
        <v>44351</v>
      </c>
      <c r="Q664" s="1" t="s">
        <v>29</v>
      </c>
      <c r="R664" t="str">
        <f>VLOOKUP(F664,'Seg 2 descriptions'!A:B,2)</f>
        <v>Gas Operations-West</v>
      </c>
      <c r="S664" t="str">
        <f>VLOOKUP(G664,'Seg 3 descriptions'!A:B,2)</f>
        <v>Other Outside Services</v>
      </c>
    </row>
    <row r="665" spans="1:19" x14ac:dyDescent="0.25">
      <c r="A665" s="1" t="s">
        <v>456</v>
      </c>
      <c r="B665" s="1" t="s">
        <v>20</v>
      </c>
      <c r="C665" s="1" t="s">
        <v>1397</v>
      </c>
      <c r="D665" s="1" t="s">
        <v>1695</v>
      </c>
      <c r="E665" s="1" t="s">
        <v>20</v>
      </c>
      <c r="F665" s="1" t="s">
        <v>31</v>
      </c>
      <c r="G665" s="1" t="s">
        <v>35</v>
      </c>
      <c r="H665" s="1" t="s">
        <v>86</v>
      </c>
      <c r="I665" s="1" t="s">
        <v>24</v>
      </c>
      <c r="J665" s="3">
        <v>640</v>
      </c>
      <c r="K665" s="1" t="s">
        <v>1112</v>
      </c>
      <c r="L665" s="1" t="s">
        <v>24</v>
      </c>
      <c r="M665" s="1" t="s">
        <v>314</v>
      </c>
      <c r="N665" s="1" t="s">
        <v>1397</v>
      </c>
      <c r="O665" s="2">
        <v>44347</v>
      </c>
      <c r="P665" s="2">
        <v>44351</v>
      </c>
      <c r="Q665" s="1" t="s">
        <v>29</v>
      </c>
      <c r="R665" t="str">
        <f>VLOOKUP(F665,'Seg 2 descriptions'!A:B,2)</f>
        <v>Gas Operations-West</v>
      </c>
      <c r="S665" t="str">
        <f>VLOOKUP(G665,'Seg 3 descriptions'!A:B,2)</f>
        <v>Other Outside Services</v>
      </c>
    </row>
    <row r="666" spans="1:19" x14ac:dyDescent="0.25">
      <c r="A666" s="1" t="s">
        <v>456</v>
      </c>
      <c r="B666" s="1" t="s">
        <v>20</v>
      </c>
      <c r="C666" s="1" t="s">
        <v>1398</v>
      </c>
      <c r="D666" s="1" t="s">
        <v>1695</v>
      </c>
      <c r="E666" s="1" t="s">
        <v>20</v>
      </c>
      <c r="F666" s="1" t="s">
        <v>31</v>
      </c>
      <c r="G666" s="1" t="s">
        <v>35</v>
      </c>
      <c r="H666" s="1" t="s">
        <v>86</v>
      </c>
      <c r="I666" s="1" t="s">
        <v>24</v>
      </c>
      <c r="J666" s="3">
        <v>-1041.7</v>
      </c>
      <c r="K666" s="1" t="s">
        <v>1112</v>
      </c>
      <c r="L666" s="1" t="s">
        <v>24</v>
      </c>
      <c r="M666" s="1" t="s">
        <v>310</v>
      </c>
      <c r="N666" s="1" t="s">
        <v>1397</v>
      </c>
      <c r="O666" s="2">
        <v>44377</v>
      </c>
      <c r="P666" s="2">
        <v>44351</v>
      </c>
      <c r="Q666" s="1" t="s">
        <v>29</v>
      </c>
      <c r="R666" t="str">
        <f>VLOOKUP(F666,'Seg 2 descriptions'!A:B,2)</f>
        <v>Gas Operations-West</v>
      </c>
      <c r="S666" t="str">
        <f>VLOOKUP(G666,'Seg 3 descriptions'!A:B,2)</f>
        <v>Other Outside Services</v>
      </c>
    </row>
    <row r="667" spans="1:19" x14ac:dyDescent="0.25">
      <c r="A667" s="1" t="s">
        <v>456</v>
      </c>
      <c r="B667" s="1" t="s">
        <v>20</v>
      </c>
      <c r="C667" s="1" t="s">
        <v>1398</v>
      </c>
      <c r="D667" s="1" t="s">
        <v>1695</v>
      </c>
      <c r="E667" s="1" t="s">
        <v>20</v>
      </c>
      <c r="F667" s="1" t="s">
        <v>31</v>
      </c>
      <c r="G667" s="1" t="s">
        <v>35</v>
      </c>
      <c r="H667" s="1" t="s">
        <v>86</v>
      </c>
      <c r="I667" s="1" t="s">
        <v>24</v>
      </c>
      <c r="J667" s="3">
        <v>-640</v>
      </c>
      <c r="K667" s="1" t="s">
        <v>1112</v>
      </c>
      <c r="L667" s="1" t="s">
        <v>24</v>
      </c>
      <c r="M667" s="1" t="s">
        <v>314</v>
      </c>
      <c r="N667" s="1" t="s">
        <v>1397</v>
      </c>
      <c r="O667" s="2">
        <v>44377</v>
      </c>
      <c r="P667" s="2">
        <v>44351</v>
      </c>
      <c r="Q667" s="1" t="s">
        <v>29</v>
      </c>
      <c r="R667" t="str">
        <f>VLOOKUP(F667,'Seg 2 descriptions'!A:B,2)</f>
        <v>Gas Operations-West</v>
      </c>
      <c r="S667" t="str">
        <f>VLOOKUP(G667,'Seg 3 descriptions'!A:B,2)</f>
        <v>Other Outside Services</v>
      </c>
    </row>
    <row r="668" spans="1:19" x14ac:dyDescent="0.25">
      <c r="A668" s="1" t="s">
        <v>456</v>
      </c>
      <c r="B668" s="1" t="s">
        <v>20</v>
      </c>
      <c r="C668" s="1" t="s">
        <v>1398</v>
      </c>
      <c r="D668" s="1" t="s">
        <v>1695</v>
      </c>
      <c r="E668" s="1" t="s">
        <v>20</v>
      </c>
      <c r="F668" s="1" t="s">
        <v>31</v>
      </c>
      <c r="G668" s="1" t="s">
        <v>35</v>
      </c>
      <c r="H668" s="1" t="s">
        <v>86</v>
      </c>
      <c r="I668" s="1" t="s">
        <v>24</v>
      </c>
      <c r="J668" s="3">
        <v>-640</v>
      </c>
      <c r="K668" s="1" t="s">
        <v>1112</v>
      </c>
      <c r="L668" s="1" t="s">
        <v>24</v>
      </c>
      <c r="M668" s="1" t="s">
        <v>522</v>
      </c>
      <c r="N668" s="1" t="s">
        <v>1397</v>
      </c>
      <c r="O668" s="2">
        <v>44377</v>
      </c>
      <c r="P668" s="2">
        <v>44351</v>
      </c>
      <c r="Q668" s="1" t="s">
        <v>29</v>
      </c>
      <c r="R668" t="str">
        <f>VLOOKUP(F668,'Seg 2 descriptions'!A:B,2)</f>
        <v>Gas Operations-West</v>
      </c>
      <c r="S668" t="str">
        <f>VLOOKUP(G668,'Seg 3 descriptions'!A:B,2)</f>
        <v>Other Outside Services</v>
      </c>
    </row>
    <row r="669" spans="1:19" x14ac:dyDescent="0.25">
      <c r="A669" s="1" t="s">
        <v>456</v>
      </c>
      <c r="B669" s="1" t="s">
        <v>20</v>
      </c>
      <c r="C669" s="1" t="s">
        <v>1397</v>
      </c>
      <c r="D669" s="1" t="s">
        <v>1695</v>
      </c>
      <c r="E669" s="1" t="s">
        <v>20</v>
      </c>
      <c r="F669" s="1" t="s">
        <v>31</v>
      </c>
      <c r="G669" s="1" t="s">
        <v>35</v>
      </c>
      <c r="H669" s="1" t="s">
        <v>86</v>
      </c>
      <c r="I669" s="1" t="s">
        <v>24</v>
      </c>
      <c r="J669" s="3">
        <v>640</v>
      </c>
      <c r="K669" s="1" t="s">
        <v>1112</v>
      </c>
      <c r="L669" s="1" t="s">
        <v>24</v>
      </c>
      <c r="M669" s="1" t="s">
        <v>522</v>
      </c>
      <c r="N669" s="1" t="s">
        <v>1397</v>
      </c>
      <c r="O669" s="2">
        <v>44347</v>
      </c>
      <c r="P669" s="2">
        <v>44351</v>
      </c>
      <c r="Q669" s="1" t="s">
        <v>29</v>
      </c>
      <c r="R669" t="str">
        <f>VLOOKUP(F669,'Seg 2 descriptions'!A:B,2)</f>
        <v>Gas Operations-West</v>
      </c>
      <c r="S669" t="str">
        <f>VLOOKUP(G669,'Seg 3 descriptions'!A:B,2)</f>
        <v>Other Outside Services</v>
      </c>
    </row>
    <row r="670" spans="1:19" x14ac:dyDescent="0.25">
      <c r="A670" s="1" t="s">
        <v>456</v>
      </c>
      <c r="B670" s="1" t="s">
        <v>20</v>
      </c>
      <c r="C670" s="1" t="s">
        <v>1398</v>
      </c>
      <c r="D670" s="1" t="s">
        <v>1695</v>
      </c>
      <c r="E670" s="1" t="s">
        <v>20</v>
      </c>
      <c r="F670" s="1" t="s">
        <v>31</v>
      </c>
      <c r="G670" s="1" t="s">
        <v>35</v>
      </c>
      <c r="H670" s="1" t="s">
        <v>86</v>
      </c>
      <c r="I670" s="1" t="s">
        <v>24</v>
      </c>
      <c r="J670" s="3">
        <v>-2022.6</v>
      </c>
      <c r="K670" s="1" t="s">
        <v>1112</v>
      </c>
      <c r="L670" s="1" t="s">
        <v>24</v>
      </c>
      <c r="M670" s="1" t="s">
        <v>503</v>
      </c>
      <c r="N670" s="1" t="s">
        <v>1397</v>
      </c>
      <c r="O670" s="2">
        <v>44377</v>
      </c>
      <c r="P670" s="2">
        <v>44351</v>
      </c>
      <c r="Q670" s="1" t="s">
        <v>29</v>
      </c>
      <c r="R670" t="str">
        <f>VLOOKUP(F670,'Seg 2 descriptions'!A:B,2)</f>
        <v>Gas Operations-West</v>
      </c>
      <c r="S670" t="str">
        <f>VLOOKUP(G670,'Seg 3 descriptions'!A:B,2)</f>
        <v>Other Outside Services</v>
      </c>
    </row>
    <row r="671" spans="1:19" x14ac:dyDescent="0.25">
      <c r="A671" s="1" t="s">
        <v>456</v>
      </c>
      <c r="B671" s="1" t="s">
        <v>20</v>
      </c>
      <c r="C671" s="1" t="s">
        <v>1398</v>
      </c>
      <c r="D671" s="1" t="s">
        <v>1695</v>
      </c>
      <c r="E671" s="1" t="s">
        <v>20</v>
      </c>
      <c r="F671" s="1" t="s">
        <v>31</v>
      </c>
      <c r="G671" s="1" t="s">
        <v>35</v>
      </c>
      <c r="H671" s="1" t="s">
        <v>86</v>
      </c>
      <c r="I671" s="1" t="s">
        <v>24</v>
      </c>
      <c r="J671" s="3">
        <v>-2367.5</v>
      </c>
      <c r="K671" s="1" t="s">
        <v>1112</v>
      </c>
      <c r="L671" s="1" t="s">
        <v>24</v>
      </c>
      <c r="M671" s="1" t="s">
        <v>990</v>
      </c>
      <c r="N671" s="1" t="s">
        <v>1397</v>
      </c>
      <c r="O671" s="2">
        <v>44377</v>
      </c>
      <c r="P671" s="2">
        <v>44351</v>
      </c>
      <c r="Q671" s="1" t="s">
        <v>29</v>
      </c>
      <c r="R671" t="str">
        <f>VLOOKUP(F671,'Seg 2 descriptions'!A:B,2)</f>
        <v>Gas Operations-West</v>
      </c>
      <c r="S671" t="str">
        <f>VLOOKUP(G671,'Seg 3 descriptions'!A:B,2)</f>
        <v>Other Outside Services</v>
      </c>
    </row>
    <row r="672" spans="1:19" x14ac:dyDescent="0.25">
      <c r="A672" s="1" t="s">
        <v>456</v>
      </c>
      <c r="B672" s="1" t="s">
        <v>20</v>
      </c>
      <c r="C672" s="1" t="s">
        <v>1398</v>
      </c>
      <c r="D672" s="1" t="s">
        <v>1695</v>
      </c>
      <c r="E672" s="1" t="s">
        <v>20</v>
      </c>
      <c r="F672" s="1" t="s">
        <v>31</v>
      </c>
      <c r="G672" s="1" t="s">
        <v>35</v>
      </c>
      <c r="H672" s="1" t="s">
        <v>86</v>
      </c>
      <c r="I672" s="1" t="s">
        <v>24</v>
      </c>
      <c r="J672" s="3">
        <v>-640</v>
      </c>
      <c r="K672" s="1" t="s">
        <v>1112</v>
      </c>
      <c r="L672" s="1" t="s">
        <v>24</v>
      </c>
      <c r="M672" s="1" t="s">
        <v>312</v>
      </c>
      <c r="N672" s="1" t="s">
        <v>1397</v>
      </c>
      <c r="O672" s="2">
        <v>44377</v>
      </c>
      <c r="P672" s="2">
        <v>44351</v>
      </c>
      <c r="Q672" s="1" t="s">
        <v>29</v>
      </c>
      <c r="R672" t="str">
        <f>VLOOKUP(F672,'Seg 2 descriptions'!A:B,2)</f>
        <v>Gas Operations-West</v>
      </c>
      <c r="S672" t="str">
        <f>VLOOKUP(G672,'Seg 3 descriptions'!A:B,2)</f>
        <v>Other Outside Services</v>
      </c>
    </row>
    <row r="673" spans="1:19" x14ac:dyDescent="0.25">
      <c r="A673" s="1" t="s">
        <v>456</v>
      </c>
      <c r="B673" s="1" t="s">
        <v>20</v>
      </c>
      <c r="C673" s="1" t="s">
        <v>1398</v>
      </c>
      <c r="D673" s="1" t="s">
        <v>1695</v>
      </c>
      <c r="E673" s="1" t="s">
        <v>20</v>
      </c>
      <c r="F673" s="1" t="s">
        <v>31</v>
      </c>
      <c r="G673" s="1" t="s">
        <v>35</v>
      </c>
      <c r="H673" s="1" t="s">
        <v>86</v>
      </c>
      <c r="I673" s="1" t="s">
        <v>24</v>
      </c>
      <c r="J673" s="3">
        <v>-640</v>
      </c>
      <c r="K673" s="1" t="s">
        <v>1112</v>
      </c>
      <c r="L673" s="1" t="s">
        <v>24</v>
      </c>
      <c r="M673" s="1" t="s">
        <v>520</v>
      </c>
      <c r="N673" s="1" t="s">
        <v>1397</v>
      </c>
      <c r="O673" s="2">
        <v>44377</v>
      </c>
      <c r="P673" s="2">
        <v>44351</v>
      </c>
      <c r="Q673" s="1" t="s">
        <v>29</v>
      </c>
      <c r="R673" t="str">
        <f>VLOOKUP(F673,'Seg 2 descriptions'!A:B,2)</f>
        <v>Gas Operations-West</v>
      </c>
      <c r="S673" t="str">
        <f>VLOOKUP(G673,'Seg 3 descriptions'!A:B,2)</f>
        <v>Other Outside Services</v>
      </c>
    </row>
    <row r="674" spans="1:19" x14ac:dyDescent="0.25">
      <c r="A674" s="1" t="s">
        <v>457</v>
      </c>
      <c r="B674" s="1" t="s">
        <v>49</v>
      </c>
      <c r="C674" s="1" t="s">
        <v>1399</v>
      </c>
      <c r="D674" s="1" t="s">
        <v>1706</v>
      </c>
      <c r="E674" s="1" t="s">
        <v>20</v>
      </c>
      <c r="F674" s="1" t="s">
        <v>31</v>
      </c>
      <c r="G674" s="1" t="s">
        <v>590</v>
      </c>
      <c r="H674" s="1" t="s">
        <v>86</v>
      </c>
      <c r="I674" s="1" t="s">
        <v>24</v>
      </c>
      <c r="J674" s="3">
        <v>-515.6</v>
      </c>
      <c r="K674" s="1" t="s">
        <v>891</v>
      </c>
      <c r="L674" s="1" t="s">
        <v>24</v>
      </c>
      <c r="M674" s="1" t="s">
        <v>892</v>
      </c>
      <c r="N674" s="1" t="s">
        <v>968</v>
      </c>
      <c r="O674" s="2">
        <v>44286</v>
      </c>
      <c r="P674" s="2">
        <v>44292</v>
      </c>
      <c r="Q674" s="1" t="s">
        <v>29</v>
      </c>
      <c r="R674" t="str">
        <f>VLOOKUP(F674,'Seg 2 descriptions'!A:B,2)</f>
        <v>Gas Operations-West</v>
      </c>
      <c r="S674" t="str">
        <f>VLOOKUP(G674,'Seg 3 descriptions'!A:B,2)</f>
        <v>Overtime/Comp Time/On Call</v>
      </c>
    </row>
    <row r="675" spans="1:19" x14ac:dyDescent="0.25">
      <c r="A675" s="1" t="s">
        <v>457</v>
      </c>
      <c r="B675" s="1" t="s">
        <v>49</v>
      </c>
      <c r="C675" s="1" t="s">
        <v>1400</v>
      </c>
      <c r="D675" s="1" t="s">
        <v>1706</v>
      </c>
      <c r="E675" s="1" t="s">
        <v>20</v>
      </c>
      <c r="F675" s="1" t="s">
        <v>31</v>
      </c>
      <c r="G675" s="1" t="s">
        <v>590</v>
      </c>
      <c r="H675" s="1" t="s">
        <v>86</v>
      </c>
      <c r="I675" s="1" t="s">
        <v>24</v>
      </c>
      <c r="J675" s="3">
        <v>-620.01</v>
      </c>
      <c r="K675" s="1" t="s">
        <v>891</v>
      </c>
      <c r="L675" s="1" t="s">
        <v>24</v>
      </c>
      <c r="M675" s="1" t="s">
        <v>892</v>
      </c>
      <c r="N675" s="1" t="s">
        <v>1001</v>
      </c>
      <c r="O675" s="2">
        <v>44469</v>
      </c>
      <c r="P675" s="2">
        <v>44474</v>
      </c>
      <c r="Q675" s="1" t="s">
        <v>29</v>
      </c>
      <c r="R675" t="str">
        <f>VLOOKUP(F675,'Seg 2 descriptions'!A:B,2)</f>
        <v>Gas Operations-West</v>
      </c>
      <c r="S675" t="str">
        <f>VLOOKUP(G675,'Seg 3 descriptions'!A:B,2)</f>
        <v>Overtime/Comp Time/On Call</v>
      </c>
    </row>
    <row r="676" spans="1:19" x14ac:dyDescent="0.25">
      <c r="A676" s="1" t="s">
        <v>828</v>
      </c>
      <c r="B676" s="1" t="s">
        <v>18</v>
      </c>
      <c r="C676" s="1" t="s">
        <v>1296</v>
      </c>
      <c r="D676" s="1" t="s">
        <v>1707</v>
      </c>
      <c r="E676" s="1" t="s">
        <v>20</v>
      </c>
      <c r="F676" s="1" t="s">
        <v>471</v>
      </c>
      <c r="G676" s="1" t="s">
        <v>460</v>
      </c>
      <c r="H676" s="1" t="s">
        <v>86</v>
      </c>
      <c r="I676" s="1" t="s">
        <v>24</v>
      </c>
      <c r="J676" s="3">
        <v>585.65</v>
      </c>
      <c r="K676" s="1" t="s">
        <v>1401</v>
      </c>
      <c r="L676" s="1" t="s">
        <v>24</v>
      </c>
      <c r="M676" s="1" t="s">
        <v>24</v>
      </c>
      <c r="N676" s="1" t="s">
        <v>1296</v>
      </c>
      <c r="O676" s="2">
        <v>44490</v>
      </c>
      <c r="P676" s="2">
        <v>44498</v>
      </c>
      <c r="Q676" s="1" t="s">
        <v>29</v>
      </c>
      <c r="R676" t="str">
        <f>VLOOKUP(F676,'Seg 2 descriptions'!A:B,2)</f>
        <v>Propane Operations-Hernando</v>
      </c>
      <c r="S676" t="str">
        <f>VLOOKUP(G676,'Seg 3 descriptions'!A:B,2)</f>
        <v>Salaries</v>
      </c>
    </row>
    <row r="677" spans="1:19" x14ac:dyDescent="0.25">
      <c r="A677" s="1" t="s">
        <v>828</v>
      </c>
      <c r="B677" s="1" t="s">
        <v>18</v>
      </c>
      <c r="C677" s="1" t="s">
        <v>1296</v>
      </c>
      <c r="D677" s="1" t="s">
        <v>1708</v>
      </c>
      <c r="E677" s="1" t="s">
        <v>20</v>
      </c>
      <c r="F677" s="1" t="s">
        <v>31</v>
      </c>
      <c r="G677" s="1" t="s">
        <v>460</v>
      </c>
      <c r="H677" s="1" t="s">
        <v>86</v>
      </c>
      <c r="I677" s="1" t="s">
        <v>24</v>
      </c>
      <c r="J677" s="3">
        <v>7589.27</v>
      </c>
      <c r="K677" s="1" t="s">
        <v>1401</v>
      </c>
      <c r="L677" s="1" t="s">
        <v>24</v>
      </c>
      <c r="M677" s="1" t="s">
        <v>24</v>
      </c>
      <c r="N677" s="1" t="s">
        <v>1296</v>
      </c>
      <c r="O677" s="2">
        <v>44490</v>
      </c>
      <c r="P677" s="2">
        <v>44498</v>
      </c>
      <c r="Q677" s="1" t="s">
        <v>29</v>
      </c>
      <c r="R677" t="str">
        <f>VLOOKUP(F677,'Seg 2 descriptions'!A:B,2)</f>
        <v>Gas Operations-West</v>
      </c>
      <c r="S677" t="str">
        <f>VLOOKUP(G677,'Seg 3 descriptions'!A:B,2)</f>
        <v>Salaries</v>
      </c>
    </row>
    <row r="678" spans="1:19" x14ac:dyDescent="0.25">
      <c r="A678" s="144" t="s">
        <v>456</v>
      </c>
      <c r="B678" s="144" t="s">
        <v>20</v>
      </c>
      <c r="C678" s="144" t="s">
        <v>978</v>
      </c>
      <c r="D678" s="144" t="s">
        <v>1691</v>
      </c>
      <c r="E678" s="144" t="s">
        <v>20</v>
      </c>
      <c r="F678" s="144" t="s">
        <v>21</v>
      </c>
      <c r="G678" s="144" t="s">
        <v>22</v>
      </c>
      <c r="H678" s="144" t="s">
        <v>86</v>
      </c>
      <c r="I678" s="144" t="s">
        <v>24</v>
      </c>
      <c r="J678" s="145">
        <v>213</v>
      </c>
      <c r="K678" s="144" t="s">
        <v>1408</v>
      </c>
      <c r="L678" s="144" t="s">
        <v>24</v>
      </c>
      <c r="M678" s="144" t="s">
        <v>348</v>
      </c>
      <c r="N678" s="144" t="s">
        <v>978</v>
      </c>
      <c r="O678" s="146">
        <v>44439</v>
      </c>
      <c r="P678" s="146">
        <v>44448</v>
      </c>
      <c r="Q678" s="144" t="s">
        <v>29</v>
      </c>
      <c r="R678" s="20" t="str">
        <f>VLOOKUP(F678,'Seg 2 descriptions'!A:B,2)</f>
        <v>Facilities-West</v>
      </c>
      <c r="S678" s="20" t="str">
        <f>VLOOKUP(G678,'Seg 3 descriptions'!A:B,2)</f>
        <v>Facilities Maintenance</v>
      </c>
    </row>
    <row r="679" spans="1:19" x14ac:dyDescent="0.25">
      <c r="A679" s="144" t="s">
        <v>456</v>
      </c>
      <c r="B679" s="144" t="s">
        <v>20</v>
      </c>
      <c r="C679" s="144" t="s">
        <v>979</v>
      </c>
      <c r="D679" s="144" t="s">
        <v>1691</v>
      </c>
      <c r="E679" s="144" t="s">
        <v>20</v>
      </c>
      <c r="F679" s="144" t="s">
        <v>21</v>
      </c>
      <c r="G679" s="144" t="s">
        <v>22</v>
      </c>
      <c r="H679" s="144" t="s">
        <v>86</v>
      </c>
      <c r="I679" s="144" t="s">
        <v>24</v>
      </c>
      <c r="J679" s="145">
        <v>-213</v>
      </c>
      <c r="K679" s="144" t="s">
        <v>1408</v>
      </c>
      <c r="L679" s="144" t="s">
        <v>24</v>
      </c>
      <c r="M679" s="144" t="s">
        <v>348</v>
      </c>
      <c r="N679" s="144" t="s">
        <v>978</v>
      </c>
      <c r="O679" s="146">
        <v>44469</v>
      </c>
      <c r="P679" s="146">
        <v>44448</v>
      </c>
      <c r="Q679" s="144" t="s">
        <v>29</v>
      </c>
      <c r="R679" s="20" t="str">
        <f>VLOOKUP(F679,'Seg 2 descriptions'!A:B,2)</f>
        <v>Facilities-West</v>
      </c>
      <c r="S679" s="20" t="str">
        <f>VLOOKUP(G679,'Seg 3 descriptions'!A:B,2)</f>
        <v>Facilities Maintenance</v>
      </c>
    </row>
    <row r="680" spans="1:19" x14ac:dyDescent="0.25">
      <c r="A680" s="1" t="s">
        <v>828</v>
      </c>
      <c r="B680" s="1" t="s">
        <v>18</v>
      </c>
      <c r="C680" s="1" t="s">
        <v>1409</v>
      </c>
      <c r="D680" s="1" t="s">
        <v>1707</v>
      </c>
      <c r="E680" s="1" t="s">
        <v>20</v>
      </c>
      <c r="F680" s="1" t="s">
        <v>471</v>
      </c>
      <c r="G680" s="1" t="s">
        <v>460</v>
      </c>
      <c r="H680" s="1" t="s">
        <v>86</v>
      </c>
      <c r="I680" s="1" t="s">
        <v>24</v>
      </c>
      <c r="J680" s="3">
        <v>24.52</v>
      </c>
      <c r="K680" s="1" t="s">
        <v>1410</v>
      </c>
      <c r="L680" s="1" t="s">
        <v>24</v>
      </c>
      <c r="M680" s="1" t="s">
        <v>24</v>
      </c>
      <c r="N680" s="1" t="s">
        <v>1409</v>
      </c>
      <c r="O680" s="2">
        <v>44408</v>
      </c>
      <c r="P680" s="2">
        <v>44410</v>
      </c>
      <c r="Q680" s="1" t="s">
        <v>29</v>
      </c>
      <c r="R680" t="str">
        <f>VLOOKUP(F680,'Seg 2 descriptions'!A:B,2)</f>
        <v>Propane Operations-Hernando</v>
      </c>
      <c r="S680" t="str">
        <f>VLOOKUP(G680,'Seg 3 descriptions'!A:B,2)</f>
        <v>Salaries</v>
      </c>
    </row>
    <row r="681" spans="1:19" x14ac:dyDescent="0.25">
      <c r="A681" s="1" t="s">
        <v>828</v>
      </c>
      <c r="B681" s="1" t="s">
        <v>18</v>
      </c>
      <c r="C681" s="1" t="s">
        <v>1409</v>
      </c>
      <c r="D681" s="1" t="s">
        <v>1708</v>
      </c>
      <c r="E681" s="1" t="s">
        <v>20</v>
      </c>
      <c r="F681" s="1" t="s">
        <v>31</v>
      </c>
      <c r="G681" s="1" t="s">
        <v>460</v>
      </c>
      <c r="H681" s="1" t="s">
        <v>86</v>
      </c>
      <c r="I681" s="1" t="s">
        <v>24</v>
      </c>
      <c r="J681" s="3">
        <v>5471.96</v>
      </c>
      <c r="K681" s="1" t="s">
        <v>1410</v>
      </c>
      <c r="L681" s="1" t="s">
        <v>24</v>
      </c>
      <c r="M681" s="1" t="s">
        <v>24</v>
      </c>
      <c r="N681" s="1" t="s">
        <v>1409</v>
      </c>
      <c r="O681" s="2">
        <v>44408</v>
      </c>
      <c r="P681" s="2">
        <v>44410</v>
      </c>
      <c r="Q681" s="1" t="s">
        <v>29</v>
      </c>
      <c r="R681" t="str">
        <f>VLOOKUP(F681,'Seg 2 descriptions'!A:B,2)</f>
        <v>Gas Operations-West</v>
      </c>
      <c r="S681" t="str">
        <f>VLOOKUP(G681,'Seg 3 descriptions'!A:B,2)</f>
        <v>Salaries</v>
      </c>
    </row>
    <row r="682" spans="1:19" x14ac:dyDescent="0.25">
      <c r="A682" s="1" t="s">
        <v>828</v>
      </c>
      <c r="B682" s="1" t="s">
        <v>18</v>
      </c>
      <c r="C682" s="1" t="s">
        <v>1409</v>
      </c>
      <c r="D682" s="1" t="s">
        <v>1710</v>
      </c>
      <c r="E682" s="1" t="s">
        <v>20</v>
      </c>
      <c r="F682" s="1" t="s">
        <v>830</v>
      </c>
      <c r="G682" s="1" t="s">
        <v>460</v>
      </c>
      <c r="H682" s="1" t="s">
        <v>86</v>
      </c>
      <c r="I682" s="1" t="s">
        <v>24</v>
      </c>
      <c r="J682" s="3">
        <v>598.4</v>
      </c>
      <c r="K682" s="1" t="s">
        <v>1410</v>
      </c>
      <c r="L682" s="1" t="s">
        <v>24</v>
      </c>
      <c r="M682" s="1" t="s">
        <v>24</v>
      </c>
      <c r="N682" s="1" t="s">
        <v>1409</v>
      </c>
      <c r="O682" s="2">
        <v>44408</v>
      </c>
      <c r="P682" s="2">
        <v>44410</v>
      </c>
      <c r="Q682" s="1" t="s">
        <v>29</v>
      </c>
      <c r="R682" t="str">
        <f>VLOOKUP(F682,'Seg 2 descriptions'!A:B,2)</f>
        <v>Measurement-SF</v>
      </c>
      <c r="S682" t="str">
        <f>VLOOKUP(G682,'Seg 3 descriptions'!A:B,2)</f>
        <v>Salaries</v>
      </c>
    </row>
    <row r="683" spans="1:19" x14ac:dyDescent="0.25">
      <c r="A683" s="1" t="s">
        <v>457</v>
      </c>
      <c r="B683" s="1" t="s">
        <v>49</v>
      </c>
      <c r="C683" s="1" t="s">
        <v>1399</v>
      </c>
      <c r="D683" s="1" t="s">
        <v>1708</v>
      </c>
      <c r="E683" s="1" t="s">
        <v>20</v>
      </c>
      <c r="F683" s="1" t="s">
        <v>31</v>
      </c>
      <c r="G683" s="1" t="s">
        <v>460</v>
      </c>
      <c r="H683" s="1" t="s">
        <v>86</v>
      </c>
      <c r="I683" s="1" t="s">
        <v>24</v>
      </c>
      <c r="J683" s="3">
        <v>-3187.41</v>
      </c>
      <c r="K683" s="1" t="s">
        <v>1004</v>
      </c>
      <c r="L683" s="1" t="s">
        <v>24</v>
      </c>
      <c r="M683" s="1" t="s">
        <v>1005</v>
      </c>
      <c r="N683" s="1" t="s">
        <v>968</v>
      </c>
      <c r="O683" s="2">
        <v>44286</v>
      </c>
      <c r="P683" s="2">
        <v>44292</v>
      </c>
      <c r="Q683" s="1" t="s">
        <v>29</v>
      </c>
      <c r="R683" t="str">
        <f>VLOOKUP(F683,'Seg 2 descriptions'!A:B,2)</f>
        <v>Gas Operations-West</v>
      </c>
      <c r="S683" t="str">
        <f>VLOOKUP(G683,'Seg 3 descriptions'!A:B,2)</f>
        <v>Salaries</v>
      </c>
    </row>
    <row r="684" spans="1:19" x14ac:dyDescent="0.25">
      <c r="A684" s="1" t="s">
        <v>457</v>
      </c>
      <c r="B684" s="1" t="s">
        <v>49</v>
      </c>
      <c r="C684" s="1" t="s">
        <v>1400</v>
      </c>
      <c r="D684" s="1" t="s">
        <v>1708</v>
      </c>
      <c r="E684" s="1" t="s">
        <v>20</v>
      </c>
      <c r="F684" s="1" t="s">
        <v>31</v>
      </c>
      <c r="G684" s="1" t="s">
        <v>460</v>
      </c>
      <c r="H684" s="1" t="s">
        <v>86</v>
      </c>
      <c r="I684" s="1" t="s">
        <v>24</v>
      </c>
      <c r="J684" s="3">
        <v>-5001.58</v>
      </c>
      <c r="K684" s="1" t="s">
        <v>1004</v>
      </c>
      <c r="L684" s="1" t="s">
        <v>24</v>
      </c>
      <c r="M684" s="1" t="s">
        <v>1005</v>
      </c>
      <c r="N684" s="1" t="s">
        <v>1001</v>
      </c>
      <c r="O684" s="2">
        <v>44469</v>
      </c>
      <c r="P684" s="2">
        <v>44474</v>
      </c>
      <c r="Q684" s="1" t="s">
        <v>29</v>
      </c>
      <c r="R684" t="str">
        <f>VLOOKUP(F684,'Seg 2 descriptions'!A:B,2)</f>
        <v>Gas Operations-West</v>
      </c>
      <c r="S684" t="str">
        <f>VLOOKUP(G684,'Seg 3 descriptions'!A:B,2)</f>
        <v>Salaries</v>
      </c>
    </row>
    <row r="685" spans="1:19" x14ac:dyDescent="0.25">
      <c r="A685" s="1" t="s">
        <v>828</v>
      </c>
      <c r="B685" s="1" t="s">
        <v>18</v>
      </c>
      <c r="C685" s="1" t="s">
        <v>1138</v>
      </c>
      <c r="D685" s="1" t="s">
        <v>1710</v>
      </c>
      <c r="E685" s="1" t="s">
        <v>20</v>
      </c>
      <c r="F685" s="1" t="s">
        <v>830</v>
      </c>
      <c r="G685" s="1" t="s">
        <v>460</v>
      </c>
      <c r="H685" s="1" t="s">
        <v>86</v>
      </c>
      <c r="I685" s="1" t="s">
        <v>24</v>
      </c>
      <c r="J685" s="3">
        <v>1014.72</v>
      </c>
      <c r="K685" s="1" t="s">
        <v>1139</v>
      </c>
      <c r="L685" s="1" t="s">
        <v>24</v>
      </c>
      <c r="M685" s="1" t="s">
        <v>24</v>
      </c>
      <c r="N685" s="1" t="s">
        <v>1138</v>
      </c>
      <c r="O685" s="2">
        <v>44546</v>
      </c>
      <c r="P685" s="2">
        <v>44564</v>
      </c>
      <c r="Q685" s="1" t="s">
        <v>29</v>
      </c>
      <c r="R685" t="str">
        <f>VLOOKUP(F685,'Seg 2 descriptions'!A:B,2)</f>
        <v>Measurement-SF</v>
      </c>
      <c r="S685" t="str">
        <f>VLOOKUP(G685,'Seg 3 descriptions'!A:B,2)</f>
        <v>Salaries</v>
      </c>
    </row>
    <row r="686" spans="1:19" x14ac:dyDescent="0.25">
      <c r="A686" s="1" t="s">
        <v>457</v>
      </c>
      <c r="B686" s="1" t="s">
        <v>49</v>
      </c>
      <c r="C686" s="1" t="s">
        <v>1359</v>
      </c>
      <c r="D686" s="1" t="s">
        <v>1705</v>
      </c>
      <c r="E686" s="1" t="s">
        <v>20</v>
      </c>
      <c r="F686" s="1" t="s">
        <v>471</v>
      </c>
      <c r="G686" s="1" t="s">
        <v>590</v>
      </c>
      <c r="H686" s="1" t="s">
        <v>86</v>
      </c>
      <c r="I686" s="1" t="s">
        <v>24</v>
      </c>
      <c r="J686" s="3">
        <v>312.2</v>
      </c>
      <c r="K686" s="1" t="s">
        <v>1415</v>
      </c>
      <c r="L686" s="1" t="s">
        <v>24</v>
      </c>
      <c r="M686" s="1" t="s">
        <v>1416</v>
      </c>
      <c r="N686" s="1" t="s">
        <v>463</v>
      </c>
      <c r="O686" s="2">
        <v>44500</v>
      </c>
      <c r="P686" s="2">
        <v>44503</v>
      </c>
      <c r="Q686" s="1" t="s">
        <v>29</v>
      </c>
      <c r="R686" t="str">
        <f>VLOOKUP(F686,'Seg 2 descriptions'!A:B,2)</f>
        <v>Propane Operations-Hernando</v>
      </c>
      <c r="S686" t="str">
        <f>VLOOKUP(G686,'Seg 3 descriptions'!A:B,2)</f>
        <v>Overtime/Comp Time/On Call</v>
      </c>
    </row>
    <row r="687" spans="1:19" x14ac:dyDescent="0.25">
      <c r="A687" s="1" t="s">
        <v>457</v>
      </c>
      <c r="B687" s="1" t="s">
        <v>49</v>
      </c>
      <c r="C687" s="1" t="s">
        <v>1360</v>
      </c>
      <c r="D687" s="1" t="s">
        <v>1705</v>
      </c>
      <c r="E687" s="1" t="s">
        <v>20</v>
      </c>
      <c r="F687" s="1" t="s">
        <v>471</v>
      </c>
      <c r="G687" s="1" t="s">
        <v>590</v>
      </c>
      <c r="H687" s="1" t="s">
        <v>86</v>
      </c>
      <c r="I687" s="1" t="s">
        <v>24</v>
      </c>
      <c r="J687" s="3">
        <v>123.35</v>
      </c>
      <c r="K687" s="1" t="s">
        <v>1415</v>
      </c>
      <c r="L687" s="1" t="s">
        <v>24</v>
      </c>
      <c r="M687" s="1" t="s">
        <v>1416</v>
      </c>
      <c r="N687" s="1" t="s">
        <v>463</v>
      </c>
      <c r="O687" s="2">
        <v>44561</v>
      </c>
      <c r="P687" s="2">
        <v>44568</v>
      </c>
      <c r="Q687" s="1" t="s">
        <v>29</v>
      </c>
      <c r="R687" t="str">
        <f>VLOOKUP(F687,'Seg 2 descriptions'!A:B,2)</f>
        <v>Propane Operations-Hernando</v>
      </c>
      <c r="S687" t="str">
        <f>VLOOKUP(G687,'Seg 3 descriptions'!A:B,2)</f>
        <v>Overtime/Comp Time/On Call</v>
      </c>
    </row>
    <row r="688" spans="1:19" x14ac:dyDescent="0.25">
      <c r="A688" s="1" t="s">
        <v>457</v>
      </c>
      <c r="B688" s="1" t="s">
        <v>49</v>
      </c>
      <c r="C688" s="1" t="s">
        <v>1361</v>
      </c>
      <c r="D688" s="1" t="s">
        <v>1705</v>
      </c>
      <c r="E688" s="1" t="s">
        <v>20</v>
      </c>
      <c r="F688" s="1" t="s">
        <v>471</v>
      </c>
      <c r="G688" s="1" t="s">
        <v>590</v>
      </c>
      <c r="H688" s="1" t="s">
        <v>86</v>
      </c>
      <c r="I688" s="1" t="s">
        <v>24</v>
      </c>
      <c r="J688" s="3">
        <v>179</v>
      </c>
      <c r="K688" s="1" t="s">
        <v>1415</v>
      </c>
      <c r="L688" s="1" t="s">
        <v>24</v>
      </c>
      <c r="M688" s="1" t="s">
        <v>1416</v>
      </c>
      <c r="N688" s="1" t="s">
        <v>463</v>
      </c>
      <c r="O688" s="2">
        <v>44530</v>
      </c>
      <c r="P688" s="2">
        <v>44535</v>
      </c>
      <c r="Q688" s="1" t="s">
        <v>29</v>
      </c>
      <c r="R688" t="str">
        <f>VLOOKUP(F688,'Seg 2 descriptions'!A:B,2)</f>
        <v>Propane Operations-Hernando</v>
      </c>
      <c r="S688" t="str">
        <f>VLOOKUP(G688,'Seg 3 descriptions'!A:B,2)</f>
        <v>Overtime/Comp Time/On Call</v>
      </c>
    </row>
    <row r="689" spans="1:19" x14ac:dyDescent="0.25">
      <c r="A689" s="1" t="s">
        <v>457</v>
      </c>
      <c r="B689" s="1" t="s">
        <v>49</v>
      </c>
      <c r="C689" s="1" t="s">
        <v>800</v>
      </c>
      <c r="D689" s="1" t="s">
        <v>1705</v>
      </c>
      <c r="E689" s="1" t="s">
        <v>20</v>
      </c>
      <c r="F689" s="1" t="s">
        <v>471</v>
      </c>
      <c r="G689" s="1" t="s">
        <v>590</v>
      </c>
      <c r="H689" s="1" t="s">
        <v>86</v>
      </c>
      <c r="I689" s="1" t="s">
        <v>24</v>
      </c>
      <c r="J689" s="3">
        <v>126.09</v>
      </c>
      <c r="K689" s="1" t="s">
        <v>1415</v>
      </c>
      <c r="L689" s="1" t="s">
        <v>24</v>
      </c>
      <c r="M689" s="1" t="s">
        <v>1416</v>
      </c>
      <c r="N689" s="1" t="s">
        <v>463</v>
      </c>
      <c r="O689" s="2">
        <v>44377</v>
      </c>
      <c r="P689" s="2">
        <v>44383</v>
      </c>
      <c r="Q689" s="1" t="s">
        <v>29</v>
      </c>
      <c r="R689" t="str">
        <f>VLOOKUP(F689,'Seg 2 descriptions'!A:B,2)</f>
        <v>Propane Operations-Hernando</v>
      </c>
      <c r="S689" t="str">
        <f>VLOOKUP(G689,'Seg 3 descriptions'!A:B,2)</f>
        <v>Overtime/Comp Time/On Call</v>
      </c>
    </row>
    <row r="690" spans="1:19" x14ac:dyDescent="0.25">
      <c r="A690" s="1" t="s">
        <v>457</v>
      </c>
      <c r="B690" s="1" t="s">
        <v>49</v>
      </c>
      <c r="C690" s="1" t="s">
        <v>1383</v>
      </c>
      <c r="D690" s="1" t="s">
        <v>1705</v>
      </c>
      <c r="E690" s="1" t="s">
        <v>20</v>
      </c>
      <c r="F690" s="1" t="s">
        <v>471</v>
      </c>
      <c r="G690" s="1" t="s">
        <v>590</v>
      </c>
      <c r="H690" s="1" t="s">
        <v>86</v>
      </c>
      <c r="I690" s="1" t="s">
        <v>24</v>
      </c>
      <c r="J690" s="3">
        <v>173.64</v>
      </c>
      <c r="K690" s="1" t="s">
        <v>1415</v>
      </c>
      <c r="L690" s="1" t="s">
        <v>24</v>
      </c>
      <c r="M690" s="1" t="s">
        <v>1416</v>
      </c>
      <c r="N690" s="1" t="s">
        <v>463</v>
      </c>
      <c r="O690" s="2">
        <v>44469</v>
      </c>
      <c r="P690" s="2">
        <v>44474</v>
      </c>
      <c r="Q690" s="1" t="s">
        <v>29</v>
      </c>
      <c r="R690" t="str">
        <f>VLOOKUP(F690,'Seg 2 descriptions'!A:B,2)</f>
        <v>Propane Operations-Hernando</v>
      </c>
      <c r="S690" t="str">
        <f>VLOOKUP(G690,'Seg 3 descriptions'!A:B,2)</f>
        <v>Overtime/Comp Time/On Call</v>
      </c>
    </row>
    <row r="691" spans="1:19" x14ac:dyDescent="0.25">
      <c r="A691" s="1" t="s">
        <v>457</v>
      </c>
      <c r="B691" s="1" t="s">
        <v>49</v>
      </c>
      <c r="C691" s="1" t="s">
        <v>1384</v>
      </c>
      <c r="D691" s="1" t="s">
        <v>1705</v>
      </c>
      <c r="E691" s="1" t="s">
        <v>20</v>
      </c>
      <c r="F691" s="1" t="s">
        <v>471</v>
      </c>
      <c r="G691" s="1" t="s">
        <v>590</v>
      </c>
      <c r="H691" s="1" t="s">
        <v>86</v>
      </c>
      <c r="I691" s="1" t="s">
        <v>24</v>
      </c>
      <c r="J691" s="3">
        <v>144.16999999999999</v>
      </c>
      <c r="K691" s="1" t="s">
        <v>1415</v>
      </c>
      <c r="L691" s="1" t="s">
        <v>24</v>
      </c>
      <c r="M691" s="1" t="s">
        <v>1416</v>
      </c>
      <c r="N691" s="1" t="s">
        <v>463</v>
      </c>
      <c r="O691" s="2">
        <v>44227</v>
      </c>
      <c r="P691" s="2">
        <v>44237</v>
      </c>
      <c r="Q691" s="1" t="s">
        <v>29</v>
      </c>
      <c r="R691" t="str">
        <f>VLOOKUP(F691,'Seg 2 descriptions'!A:B,2)</f>
        <v>Propane Operations-Hernando</v>
      </c>
      <c r="S691" t="str">
        <f>VLOOKUP(G691,'Seg 3 descriptions'!A:B,2)</f>
        <v>Overtime/Comp Time/On Call</v>
      </c>
    </row>
    <row r="692" spans="1:19" x14ac:dyDescent="0.25">
      <c r="A692" s="1" t="s">
        <v>457</v>
      </c>
      <c r="B692" s="1" t="s">
        <v>49</v>
      </c>
      <c r="C692" s="1" t="s">
        <v>1385</v>
      </c>
      <c r="D692" s="1" t="s">
        <v>1705</v>
      </c>
      <c r="E692" s="1" t="s">
        <v>20</v>
      </c>
      <c r="F692" s="1" t="s">
        <v>471</v>
      </c>
      <c r="G692" s="1" t="s">
        <v>590</v>
      </c>
      <c r="H692" s="1" t="s">
        <v>86</v>
      </c>
      <c r="I692" s="1" t="s">
        <v>24</v>
      </c>
      <c r="J692" s="3">
        <v>50.64</v>
      </c>
      <c r="K692" s="1" t="s">
        <v>1415</v>
      </c>
      <c r="L692" s="1" t="s">
        <v>24</v>
      </c>
      <c r="M692" s="1" t="s">
        <v>1416</v>
      </c>
      <c r="N692" s="1" t="s">
        <v>463</v>
      </c>
      <c r="O692" s="2">
        <v>44439</v>
      </c>
      <c r="P692" s="2">
        <v>44447</v>
      </c>
      <c r="Q692" s="1" t="s">
        <v>29</v>
      </c>
      <c r="R692" t="str">
        <f>VLOOKUP(F692,'Seg 2 descriptions'!A:B,2)</f>
        <v>Propane Operations-Hernando</v>
      </c>
      <c r="S692" t="str">
        <f>VLOOKUP(G692,'Seg 3 descriptions'!A:B,2)</f>
        <v>Overtime/Comp Time/On Call</v>
      </c>
    </row>
    <row r="693" spans="1:19" x14ac:dyDescent="0.25">
      <c r="A693" s="1" t="s">
        <v>457</v>
      </c>
      <c r="B693" s="1" t="s">
        <v>49</v>
      </c>
      <c r="C693" s="1" t="s">
        <v>1386</v>
      </c>
      <c r="D693" s="1" t="s">
        <v>1705</v>
      </c>
      <c r="E693" s="1" t="s">
        <v>20</v>
      </c>
      <c r="F693" s="1" t="s">
        <v>471</v>
      </c>
      <c r="G693" s="1" t="s">
        <v>590</v>
      </c>
      <c r="H693" s="1" t="s">
        <v>86</v>
      </c>
      <c r="I693" s="1" t="s">
        <v>24</v>
      </c>
      <c r="J693" s="3">
        <v>105.16</v>
      </c>
      <c r="K693" s="1" t="s">
        <v>1415</v>
      </c>
      <c r="L693" s="1" t="s">
        <v>24</v>
      </c>
      <c r="M693" s="1" t="s">
        <v>1416</v>
      </c>
      <c r="N693" s="1" t="s">
        <v>463</v>
      </c>
      <c r="O693" s="2">
        <v>44408</v>
      </c>
      <c r="P693" s="2">
        <v>44412</v>
      </c>
      <c r="Q693" s="1" t="s">
        <v>29</v>
      </c>
      <c r="R693" t="str">
        <f>VLOOKUP(F693,'Seg 2 descriptions'!A:B,2)</f>
        <v>Propane Operations-Hernando</v>
      </c>
      <c r="S693" t="str">
        <f>VLOOKUP(G693,'Seg 3 descriptions'!A:B,2)</f>
        <v>Overtime/Comp Time/On Call</v>
      </c>
    </row>
    <row r="694" spans="1:19" x14ac:dyDescent="0.25">
      <c r="A694" s="1" t="s">
        <v>457</v>
      </c>
      <c r="B694" s="1" t="s">
        <v>49</v>
      </c>
      <c r="C694" s="1" t="s">
        <v>1387</v>
      </c>
      <c r="D694" s="1" t="s">
        <v>1705</v>
      </c>
      <c r="E694" s="1" t="s">
        <v>20</v>
      </c>
      <c r="F694" s="1" t="s">
        <v>471</v>
      </c>
      <c r="G694" s="1" t="s">
        <v>590</v>
      </c>
      <c r="H694" s="1" t="s">
        <v>86</v>
      </c>
      <c r="I694" s="1" t="s">
        <v>24</v>
      </c>
      <c r="J694" s="3">
        <v>237.06</v>
      </c>
      <c r="K694" s="1" t="s">
        <v>1415</v>
      </c>
      <c r="L694" s="1" t="s">
        <v>24</v>
      </c>
      <c r="M694" s="1" t="s">
        <v>1416</v>
      </c>
      <c r="N694" s="1" t="s">
        <v>463</v>
      </c>
      <c r="O694" s="2">
        <v>44286</v>
      </c>
      <c r="P694" s="2">
        <v>44292</v>
      </c>
      <c r="Q694" s="1" t="s">
        <v>29</v>
      </c>
      <c r="R694" t="str">
        <f>VLOOKUP(F694,'Seg 2 descriptions'!A:B,2)</f>
        <v>Propane Operations-Hernando</v>
      </c>
      <c r="S694" t="str">
        <f>VLOOKUP(G694,'Seg 3 descriptions'!A:B,2)</f>
        <v>Overtime/Comp Time/On Call</v>
      </c>
    </row>
    <row r="695" spans="1:19" x14ac:dyDescent="0.25">
      <c r="A695" s="1" t="s">
        <v>457</v>
      </c>
      <c r="B695" s="1" t="s">
        <v>49</v>
      </c>
      <c r="C695" s="1" t="s">
        <v>1388</v>
      </c>
      <c r="D695" s="1" t="s">
        <v>1705</v>
      </c>
      <c r="E695" s="1" t="s">
        <v>20</v>
      </c>
      <c r="F695" s="1" t="s">
        <v>471</v>
      </c>
      <c r="G695" s="1" t="s">
        <v>590</v>
      </c>
      <c r="H695" s="1" t="s">
        <v>86</v>
      </c>
      <c r="I695" s="1" t="s">
        <v>24</v>
      </c>
      <c r="J695" s="3">
        <v>436.8</v>
      </c>
      <c r="K695" s="1" t="s">
        <v>1415</v>
      </c>
      <c r="L695" s="1" t="s">
        <v>24</v>
      </c>
      <c r="M695" s="1" t="s">
        <v>1416</v>
      </c>
      <c r="N695" s="1" t="s">
        <v>463</v>
      </c>
      <c r="O695" s="2">
        <v>44347</v>
      </c>
      <c r="P695" s="2">
        <v>44350</v>
      </c>
      <c r="Q695" s="1" t="s">
        <v>29</v>
      </c>
      <c r="R695" t="str">
        <f>VLOOKUP(F695,'Seg 2 descriptions'!A:B,2)</f>
        <v>Propane Operations-Hernando</v>
      </c>
      <c r="S695" t="str">
        <f>VLOOKUP(G695,'Seg 3 descriptions'!A:B,2)</f>
        <v>Overtime/Comp Time/On Call</v>
      </c>
    </row>
    <row r="696" spans="1:19" x14ac:dyDescent="0.25">
      <c r="A696" s="1" t="s">
        <v>457</v>
      </c>
      <c r="B696" s="1" t="s">
        <v>49</v>
      </c>
      <c r="C696" s="1" t="s">
        <v>1389</v>
      </c>
      <c r="D696" s="1" t="s">
        <v>1705</v>
      </c>
      <c r="E696" s="1" t="s">
        <v>20</v>
      </c>
      <c r="F696" s="1" t="s">
        <v>471</v>
      </c>
      <c r="G696" s="1" t="s">
        <v>590</v>
      </c>
      <c r="H696" s="1" t="s">
        <v>86</v>
      </c>
      <c r="I696" s="1" t="s">
        <v>24</v>
      </c>
      <c r="J696" s="3">
        <v>367.82</v>
      </c>
      <c r="K696" s="1" t="s">
        <v>1415</v>
      </c>
      <c r="L696" s="1" t="s">
        <v>24</v>
      </c>
      <c r="M696" s="1" t="s">
        <v>1416</v>
      </c>
      <c r="N696" s="1" t="s">
        <v>463</v>
      </c>
      <c r="O696" s="2">
        <v>44316</v>
      </c>
      <c r="P696" s="2">
        <v>44321</v>
      </c>
      <c r="Q696" s="1" t="s">
        <v>29</v>
      </c>
      <c r="R696" t="str">
        <f>VLOOKUP(F696,'Seg 2 descriptions'!A:B,2)</f>
        <v>Propane Operations-Hernando</v>
      </c>
      <c r="S696" t="str">
        <f>VLOOKUP(G696,'Seg 3 descriptions'!A:B,2)</f>
        <v>Overtime/Comp Time/On Call</v>
      </c>
    </row>
    <row r="697" spans="1:19" x14ac:dyDescent="0.25">
      <c r="A697" s="1" t="s">
        <v>457</v>
      </c>
      <c r="B697" s="1" t="s">
        <v>49</v>
      </c>
      <c r="C697" s="1" t="s">
        <v>1356</v>
      </c>
      <c r="D697" s="1" t="s">
        <v>1705</v>
      </c>
      <c r="E697" s="1" t="s">
        <v>20</v>
      </c>
      <c r="F697" s="1" t="s">
        <v>471</v>
      </c>
      <c r="G697" s="1" t="s">
        <v>590</v>
      </c>
      <c r="H697" s="1" t="s">
        <v>86</v>
      </c>
      <c r="I697" s="1" t="s">
        <v>24</v>
      </c>
      <c r="J697" s="3">
        <v>222.65</v>
      </c>
      <c r="K697" s="1" t="s">
        <v>1415</v>
      </c>
      <c r="L697" s="1" t="s">
        <v>24</v>
      </c>
      <c r="M697" s="1" t="s">
        <v>1416</v>
      </c>
      <c r="N697" s="1" t="s">
        <v>463</v>
      </c>
      <c r="O697" s="2">
        <v>44255</v>
      </c>
      <c r="P697" s="2">
        <v>44258</v>
      </c>
      <c r="Q697" s="1" t="s">
        <v>29</v>
      </c>
      <c r="R697" t="str">
        <f>VLOOKUP(F697,'Seg 2 descriptions'!A:B,2)</f>
        <v>Propane Operations-Hernando</v>
      </c>
      <c r="S697" t="str">
        <f>VLOOKUP(G697,'Seg 3 descriptions'!A:B,2)</f>
        <v>Overtime/Comp Time/On Call</v>
      </c>
    </row>
    <row r="698" spans="1:19" x14ac:dyDescent="0.25">
      <c r="A698" s="1" t="s">
        <v>828</v>
      </c>
      <c r="B698" s="1" t="s">
        <v>18</v>
      </c>
      <c r="C698" s="1" t="s">
        <v>1264</v>
      </c>
      <c r="D698" s="1" t="s">
        <v>1707</v>
      </c>
      <c r="E698" s="1" t="s">
        <v>20</v>
      </c>
      <c r="F698" s="1" t="s">
        <v>471</v>
      </c>
      <c r="G698" s="1" t="s">
        <v>460</v>
      </c>
      <c r="H698" s="1" t="s">
        <v>86</v>
      </c>
      <c r="I698" s="1" t="s">
        <v>24</v>
      </c>
      <c r="J698" s="3">
        <v>317.35000000000002</v>
      </c>
      <c r="K698" s="1" t="s">
        <v>1417</v>
      </c>
      <c r="L698" s="1" t="s">
        <v>24</v>
      </c>
      <c r="M698" s="1" t="s">
        <v>24</v>
      </c>
      <c r="N698" s="1" t="s">
        <v>1264</v>
      </c>
      <c r="O698" s="2">
        <v>44238</v>
      </c>
      <c r="P698" s="2">
        <v>44256</v>
      </c>
      <c r="Q698" s="1" t="s">
        <v>29</v>
      </c>
      <c r="R698" t="str">
        <f>VLOOKUP(F698,'Seg 2 descriptions'!A:B,2)</f>
        <v>Propane Operations-Hernando</v>
      </c>
      <c r="S698" t="str">
        <f>VLOOKUP(G698,'Seg 3 descriptions'!A:B,2)</f>
        <v>Salaries</v>
      </c>
    </row>
    <row r="699" spans="1:19" x14ac:dyDescent="0.25">
      <c r="A699" s="1" t="s">
        <v>828</v>
      </c>
      <c r="B699" s="1" t="s">
        <v>18</v>
      </c>
      <c r="C699" s="1" t="s">
        <v>1264</v>
      </c>
      <c r="D699" s="1" t="s">
        <v>1708</v>
      </c>
      <c r="E699" s="1" t="s">
        <v>20</v>
      </c>
      <c r="F699" s="1" t="s">
        <v>31</v>
      </c>
      <c r="G699" s="1" t="s">
        <v>460</v>
      </c>
      <c r="H699" s="1" t="s">
        <v>86</v>
      </c>
      <c r="I699" s="1" t="s">
        <v>24</v>
      </c>
      <c r="J699" s="3">
        <v>6309.2</v>
      </c>
      <c r="K699" s="1" t="s">
        <v>1417</v>
      </c>
      <c r="L699" s="1" t="s">
        <v>24</v>
      </c>
      <c r="M699" s="1" t="s">
        <v>24</v>
      </c>
      <c r="N699" s="1" t="s">
        <v>1264</v>
      </c>
      <c r="O699" s="2">
        <v>44238</v>
      </c>
      <c r="P699" s="2">
        <v>44256</v>
      </c>
      <c r="Q699" s="1" t="s">
        <v>29</v>
      </c>
      <c r="R699" t="str">
        <f>VLOOKUP(F699,'Seg 2 descriptions'!A:B,2)</f>
        <v>Gas Operations-West</v>
      </c>
      <c r="S699" t="str">
        <f>VLOOKUP(G699,'Seg 3 descriptions'!A:B,2)</f>
        <v>Salaries</v>
      </c>
    </row>
    <row r="700" spans="1:19" x14ac:dyDescent="0.25">
      <c r="A700" s="144" t="s">
        <v>456</v>
      </c>
      <c r="B700" s="144" t="s">
        <v>20</v>
      </c>
      <c r="C700" s="144" t="s">
        <v>1381</v>
      </c>
      <c r="D700" s="144" t="s">
        <v>1691</v>
      </c>
      <c r="E700" s="144" t="s">
        <v>20</v>
      </c>
      <c r="F700" s="144" t="s">
        <v>21</v>
      </c>
      <c r="G700" s="144" t="s">
        <v>22</v>
      </c>
      <c r="H700" s="144" t="s">
        <v>86</v>
      </c>
      <c r="I700" s="144" t="s">
        <v>24</v>
      </c>
      <c r="J700" s="145">
        <v>-3937.5</v>
      </c>
      <c r="K700" s="144" t="s">
        <v>1370</v>
      </c>
      <c r="L700" s="144" t="s">
        <v>24</v>
      </c>
      <c r="M700" s="144" t="s">
        <v>1168</v>
      </c>
      <c r="N700" s="144" t="s">
        <v>1382</v>
      </c>
      <c r="O700" s="146">
        <v>44530</v>
      </c>
      <c r="P700" s="146">
        <v>44504</v>
      </c>
      <c r="Q700" s="144" t="s">
        <v>29</v>
      </c>
      <c r="R700" s="20" t="str">
        <f>VLOOKUP(F700,'Seg 2 descriptions'!A:B,2)</f>
        <v>Facilities-West</v>
      </c>
      <c r="S700" s="20" t="str">
        <f>VLOOKUP(G700,'Seg 3 descriptions'!A:B,2)</f>
        <v>Facilities Maintenance</v>
      </c>
    </row>
    <row r="701" spans="1:19" x14ac:dyDescent="0.25">
      <c r="A701" s="144" t="s">
        <v>456</v>
      </c>
      <c r="B701" s="144" t="s">
        <v>20</v>
      </c>
      <c r="C701" s="144" t="s">
        <v>1381</v>
      </c>
      <c r="D701" s="144" t="s">
        <v>1691</v>
      </c>
      <c r="E701" s="144" t="s">
        <v>20</v>
      </c>
      <c r="F701" s="144" t="s">
        <v>21</v>
      </c>
      <c r="G701" s="144" t="s">
        <v>22</v>
      </c>
      <c r="H701" s="144" t="s">
        <v>86</v>
      </c>
      <c r="I701" s="144" t="s">
        <v>24</v>
      </c>
      <c r="J701" s="145">
        <v>-1875</v>
      </c>
      <c r="K701" s="144" t="s">
        <v>1370</v>
      </c>
      <c r="L701" s="144" t="s">
        <v>24</v>
      </c>
      <c r="M701" s="144" t="s">
        <v>1075</v>
      </c>
      <c r="N701" s="144" t="s">
        <v>1382</v>
      </c>
      <c r="O701" s="146">
        <v>44530</v>
      </c>
      <c r="P701" s="146">
        <v>44504</v>
      </c>
      <c r="Q701" s="144" t="s">
        <v>29</v>
      </c>
      <c r="R701" s="20" t="str">
        <f>VLOOKUP(F701,'Seg 2 descriptions'!A:B,2)</f>
        <v>Facilities-West</v>
      </c>
      <c r="S701" s="20" t="str">
        <f>VLOOKUP(G701,'Seg 3 descriptions'!A:B,2)</f>
        <v>Facilities Maintenance</v>
      </c>
    </row>
    <row r="702" spans="1:19" x14ac:dyDescent="0.25">
      <c r="A702" s="144" t="s">
        <v>456</v>
      </c>
      <c r="B702" s="144" t="s">
        <v>20</v>
      </c>
      <c r="C702" s="144" t="s">
        <v>1381</v>
      </c>
      <c r="D702" s="144" t="s">
        <v>1691</v>
      </c>
      <c r="E702" s="144" t="s">
        <v>20</v>
      </c>
      <c r="F702" s="144" t="s">
        <v>21</v>
      </c>
      <c r="G702" s="144" t="s">
        <v>22</v>
      </c>
      <c r="H702" s="144" t="s">
        <v>86</v>
      </c>
      <c r="I702" s="144" t="s">
        <v>24</v>
      </c>
      <c r="J702" s="145">
        <v>-11713.68</v>
      </c>
      <c r="K702" s="144" t="s">
        <v>1370</v>
      </c>
      <c r="L702" s="144" t="s">
        <v>24</v>
      </c>
      <c r="M702" s="144" t="s">
        <v>1174</v>
      </c>
      <c r="N702" s="144" t="s">
        <v>1382</v>
      </c>
      <c r="O702" s="146">
        <v>44530</v>
      </c>
      <c r="P702" s="146">
        <v>44504</v>
      </c>
      <c r="Q702" s="144" t="s">
        <v>29</v>
      </c>
      <c r="R702" s="20" t="str">
        <f>VLOOKUP(F702,'Seg 2 descriptions'!A:B,2)</f>
        <v>Facilities-West</v>
      </c>
      <c r="S702" s="20" t="str">
        <f>VLOOKUP(G702,'Seg 3 descriptions'!A:B,2)</f>
        <v>Facilities Maintenance</v>
      </c>
    </row>
    <row r="703" spans="1:19" x14ac:dyDescent="0.25">
      <c r="A703" s="144" t="s">
        <v>456</v>
      </c>
      <c r="B703" s="144" t="s">
        <v>20</v>
      </c>
      <c r="C703" s="144" t="s">
        <v>1382</v>
      </c>
      <c r="D703" s="144" t="s">
        <v>1691</v>
      </c>
      <c r="E703" s="144" t="s">
        <v>20</v>
      </c>
      <c r="F703" s="144" t="s">
        <v>21</v>
      </c>
      <c r="G703" s="144" t="s">
        <v>22</v>
      </c>
      <c r="H703" s="144" t="s">
        <v>86</v>
      </c>
      <c r="I703" s="144" t="s">
        <v>24</v>
      </c>
      <c r="J703" s="145">
        <v>3937.5</v>
      </c>
      <c r="K703" s="144" t="s">
        <v>1370</v>
      </c>
      <c r="L703" s="144" t="s">
        <v>24</v>
      </c>
      <c r="M703" s="144" t="s">
        <v>1168</v>
      </c>
      <c r="N703" s="144" t="s">
        <v>1382</v>
      </c>
      <c r="O703" s="146">
        <v>44500</v>
      </c>
      <c r="P703" s="146">
        <v>44504</v>
      </c>
      <c r="Q703" s="144" t="s">
        <v>29</v>
      </c>
      <c r="R703" s="20" t="str">
        <f>VLOOKUP(F703,'Seg 2 descriptions'!A:B,2)</f>
        <v>Facilities-West</v>
      </c>
      <c r="S703" s="20" t="str">
        <f>VLOOKUP(G703,'Seg 3 descriptions'!A:B,2)</f>
        <v>Facilities Maintenance</v>
      </c>
    </row>
    <row r="704" spans="1:19" x14ac:dyDescent="0.25">
      <c r="A704" s="144" t="s">
        <v>456</v>
      </c>
      <c r="B704" s="144" t="s">
        <v>20</v>
      </c>
      <c r="C704" s="144" t="s">
        <v>1382</v>
      </c>
      <c r="D704" s="144" t="s">
        <v>1691</v>
      </c>
      <c r="E704" s="144" t="s">
        <v>20</v>
      </c>
      <c r="F704" s="144" t="s">
        <v>21</v>
      </c>
      <c r="G704" s="144" t="s">
        <v>22</v>
      </c>
      <c r="H704" s="144" t="s">
        <v>86</v>
      </c>
      <c r="I704" s="144" t="s">
        <v>24</v>
      </c>
      <c r="J704" s="145">
        <v>1875</v>
      </c>
      <c r="K704" s="144" t="s">
        <v>1370</v>
      </c>
      <c r="L704" s="144" t="s">
        <v>24</v>
      </c>
      <c r="M704" s="144" t="s">
        <v>1075</v>
      </c>
      <c r="N704" s="144" t="s">
        <v>1382</v>
      </c>
      <c r="O704" s="146">
        <v>44500</v>
      </c>
      <c r="P704" s="146">
        <v>44504</v>
      </c>
      <c r="Q704" s="144" t="s">
        <v>29</v>
      </c>
      <c r="R704" s="20" t="str">
        <f>VLOOKUP(F704,'Seg 2 descriptions'!A:B,2)</f>
        <v>Facilities-West</v>
      </c>
      <c r="S704" s="20" t="str">
        <f>VLOOKUP(G704,'Seg 3 descriptions'!A:B,2)</f>
        <v>Facilities Maintenance</v>
      </c>
    </row>
    <row r="705" spans="1:19" x14ac:dyDescent="0.25">
      <c r="A705" s="144" t="s">
        <v>456</v>
      </c>
      <c r="B705" s="144" t="s">
        <v>20</v>
      </c>
      <c r="C705" s="144" t="s">
        <v>1382</v>
      </c>
      <c r="D705" s="144" t="s">
        <v>1691</v>
      </c>
      <c r="E705" s="144" t="s">
        <v>20</v>
      </c>
      <c r="F705" s="144" t="s">
        <v>21</v>
      </c>
      <c r="G705" s="144" t="s">
        <v>22</v>
      </c>
      <c r="H705" s="144" t="s">
        <v>86</v>
      </c>
      <c r="I705" s="144" t="s">
        <v>24</v>
      </c>
      <c r="J705" s="145">
        <v>11713.68</v>
      </c>
      <c r="K705" s="144" t="s">
        <v>1370</v>
      </c>
      <c r="L705" s="144" t="s">
        <v>24</v>
      </c>
      <c r="M705" s="144" t="s">
        <v>1174</v>
      </c>
      <c r="N705" s="144" t="s">
        <v>1382</v>
      </c>
      <c r="O705" s="146">
        <v>44500</v>
      </c>
      <c r="P705" s="146">
        <v>44504</v>
      </c>
      <c r="Q705" s="144" t="s">
        <v>29</v>
      </c>
      <c r="R705" s="20" t="str">
        <f>VLOOKUP(F705,'Seg 2 descriptions'!A:B,2)</f>
        <v>Facilities-West</v>
      </c>
      <c r="S705" s="20" t="str">
        <f>VLOOKUP(G705,'Seg 3 descriptions'!A:B,2)</f>
        <v>Facilities Maintenance</v>
      </c>
    </row>
    <row r="706" spans="1:19" x14ac:dyDescent="0.25">
      <c r="A706" s="1" t="s">
        <v>828</v>
      </c>
      <c r="B706" s="1" t="s">
        <v>18</v>
      </c>
      <c r="C706" s="1" t="s">
        <v>1418</v>
      </c>
      <c r="D706" s="1" t="s">
        <v>1708</v>
      </c>
      <c r="E706" s="1" t="s">
        <v>20</v>
      </c>
      <c r="F706" s="1" t="s">
        <v>31</v>
      </c>
      <c r="G706" s="1" t="s">
        <v>460</v>
      </c>
      <c r="H706" s="1" t="s">
        <v>86</v>
      </c>
      <c r="I706" s="1" t="s">
        <v>24</v>
      </c>
      <c r="J706" s="3">
        <v>5390.07</v>
      </c>
      <c r="K706" s="1" t="s">
        <v>1419</v>
      </c>
      <c r="L706" s="1" t="s">
        <v>24</v>
      </c>
      <c r="M706" s="1" t="s">
        <v>24</v>
      </c>
      <c r="N706" s="1" t="s">
        <v>1418</v>
      </c>
      <c r="O706" s="2">
        <v>44308</v>
      </c>
      <c r="P706" s="2">
        <v>44319</v>
      </c>
      <c r="Q706" s="1" t="s">
        <v>29</v>
      </c>
      <c r="R706" t="str">
        <f>VLOOKUP(F706,'Seg 2 descriptions'!A:B,2)</f>
        <v>Gas Operations-West</v>
      </c>
      <c r="S706" t="str">
        <f>VLOOKUP(G706,'Seg 3 descriptions'!A:B,2)</f>
        <v>Salaries</v>
      </c>
    </row>
    <row r="707" spans="1:19" x14ac:dyDescent="0.25">
      <c r="A707" s="1" t="s">
        <v>828</v>
      </c>
      <c r="B707" s="1" t="s">
        <v>18</v>
      </c>
      <c r="C707" s="1" t="s">
        <v>1418</v>
      </c>
      <c r="D707" s="1" t="s">
        <v>1707</v>
      </c>
      <c r="E707" s="1" t="s">
        <v>20</v>
      </c>
      <c r="F707" s="1" t="s">
        <v>471</v>
      </c>
      <c r="G707" s="1" t="s">
        <v>460</v>
      </c>
      <c r="H707" s="1" t="s">
        <v>86</v>
      </c>
      <c r="I707" s="1" t="s">
        <v>24</v>
      </c>
      <c r="J707" s="3">
        <v>937.04</v>
      </c>
      <c r="K707" s="1" t="s">
        <v>1419</v>
      </c>
      <c r="L707" s="1" t="s">
        <v>24</v>
      </c>
      <c r="M707" s="1" t="s">
        <v>24</v>
      </c>
      <c r="N707" s="1" t="s">
        <v>1418</v>
      </c>
      <c r="O707" s="2">
        <v>44308</v>
      </c>
      <c r="P707" s="2">
        <v>44319</v>
      </c>
      <c r="Q707" s="1" t="s">
        <v>29</v>
      </c>
      <c r="R707" t="str">
        <f>VLOOKUP(F707,'Seg 2 descriptions'!A:B,2)</f>
        <v>Propane Operations-Hernando</v>
      </c>
      <c r="S707" t="str">
        <f>VLOOKUP(G707,'Seg 3 descriptions'!A:B,2)</f>
        <v>Salaries</v>
      </c>
    </row>
    <row r="708" spans="1:19" x14ac:dyDescent="0.25">
      <c r="A708" s="1" t="s">
        <v>828</v>
      </c>
      <c r="B708" s="1" t="s">
        <v>18</v>
      </c>
      <c r="C708" s="1" t="s">
        <v>1192</v>
      </c>
      <c r="D708" s="1" t="s">
        <v>1707</v>
      </c>
      <c r="E708" s="1" t="s">
        <v>20</v>
      </c>
      <c r="F708" s="1" t="s">
        <v>471</v>
      </c>
      <c r="G708" s="1" t="s">
        <v>460</v>
      </c>
      <c r="H708" s="1" t="s">
        <v>86</v>
      </c>
      <c r="I708" s="1" t="s">
        <v>24</v>
      </c>
      <c r="J708" s="3">
        <v>1019.18</v>
      </c>
      <c r="K708" s="1" t="s">
        <v>1420</v>
      </c>
      <c r="L708" s="1" t="s">
        <v>24</v>
      </c>
      <c r="M708" s="1" t="s">
        <v>24</v>
      </c>
      <c r="N708" s="1" t="s">
        <v>1192</v>
      </c>
      <c r="O708" s="2">
        <v>44294</v>
      </c>
      <c r="P708" s="2">
        <v>44319</v>
      </c>
      <c r="Q708" s="1" t="s">
        <v>29</v>
      </c>
      <c r="R708" t="str">
        <f>VLOOKUP(F708,'Seg 2 descriptions'!A:B,2)</f>
        <v>Propane Operations-Hernando</v>
      </c>
      <c r="S708" t="str">
        <f>VLOOKUP(G708,'Seg 3 descriptions'!A:B,2)</f>
        <v>Salaries</v>
      </c>
    </row>
    <row r="709" spans="1:19" x14ac:dyDescent="0.25">
      <c r="A709" s="1" t="s">
        <v>828</v>
      </c>
      <c r="B709" s="1" t="s">
        <v>18</v>
      </c>
      <c r="C709" s="1" t="s">
        <v>1192</v>
      </c>
      <c r="D709" s="1" t="s">
        <v>1708</v>
      </c>
      <c r="E709" s="1" t="s">
        <v>20</v>
      </c>
      <c r="F709" s="1" t="s">
        <v>31</v>
      </c>
      <c r="G709" s="1" t="s">
        <v>460</v>
      </c>
      <c r="H709" s="1" t="s">
        <v>86</v>
      </c>
      <c r="I709" s="1" t="s">
        <v>24</v>
      </c>
      <c r="J709" s="3">
        <v>6618.55</v>
      </c>
      <c r="K709" s="1" t="s">
        <v>1420</v>
      </c>
      <c r="L709" s="1" t="s">
        <v>24</v>
      </c>
      <c r="M709" s="1" t="s">
        <v>24</v>
      </c>
      <c r="N709" s="1" t="s">
        <v>1192</v>
      </c>
      <c r="O709" s="2">
        <v>44294</v>
      </c>
      <c r="P709" s="2">
        <v>44319</v>
      </c>
      <c r="Q709" s="1" t="s">
        <v>29</v>
      </c>
      <c r="R709" t="str">
        <f>VLOOKUP(F709,'Seg 2 descriptions'!A:B,2)</f>
        <v>Gas Operations-West</v>
      </c>
      <c r="S709" t="str">
        <f>VLOOKUP(G709,'Seg 3 descriptions'!A:B,2)</f>
        <v>Salaries</v>
      </c>
    </row>
    <row r="710" spans="1:19" x14ac:dyDescent="0.25">
      <c r="A710" s="1" t="s">
        <v>828</v>
      </c>
      <c r="B710" s="1" t="s">
        <v>18</v>
      </c>
      <c r="C710" s="1" t="s">
        <v>1192</v>
      </c>
      <c r="D710" s="1" t="s">
        <v>1710</v>
      </c>
      <c r="E710" s="1" t="s">
        <v>20</v>
      </c>
      <c r="F710" s="1" t="s">
        <v>830</v>
      </c>
      <c r="G710" s="1" t="s">
        <v>460</v>
      </c>
      <c r="H710" s="1" t="s">
        <v>86</v>
      </c>
      <c r="I710" s="1" t="s">
        <v>24</v>
      </c>
      <c r="J710" s="3">
        <v>36.799999999999997</v>
      </c>
      <c r="K710" s="1" t="s">
        <v>1420</v>
      </c>
      <c r="L710" s="1" t="s">
        <v>24</v>
      </c>
      <c r="M710" s="1" t="s">
        <v>24</v>
      </c>
      <c r="N710" s="1" t="s">
        <v>1192</v>
      </c>
      <c r="O710" s="2">
        <v>44294</v>
      </c>
      <c r="P710" s="2">
        <v>44319</v>
      </c>
      <c r="Q710" s="1" t="s">
        <v>29</v>
      </c>
      <c r="R710" t="str">
        <f>VLOOKUP(F710,'Seg 2 descriptions'!A:B,2)</f>
        <v>Measurement-SF</v>
      </c>
      <c r="S710" t="str">
        <f>VLOOKUP(G710,'Seg 3 descriptions'!A:B,2)</f>
        <v>Salaries</v>
      </c>
    </row>
    <row r="711" spans="1:19" x14ac:dyDescent="0.25">
      <c r="A711" s="1" t="s">
        <v>457</v>
      </c>
      <c r="B711" s="1" t="s">
        <v>49</v>
      </c>
      <c r="C711" s="1" t="s">
        <v>1316</v>
      </c>
      <c r="D711" s="1" t="s">
        <v>1789</v>
      </c>
      <c r="E711" s="1" t="s">
        <v>20</v>
      </c>
      <c r="F711" s="1" t="s">
        <v>31</v>
      </c>
      <c r="G711" s="1" t="s">
        <v>868</v>
      </c>
      <c r="H711" s="1" t="s">
        <v>86</v>
      </c>
      <c r="I711" s="1" t="s">
        <v>24</v>
      </c>
      <c r="J711" s="3">
        <v>363.07</v>
      </c>
      <c r="K711" s="1" t="s">
        <v>1271</v>
      </c>
      <c r="L711" s="1" t="s">
        <v>24</v>
      </c>
      <c r="M711" s="1" t="s">
        <v>1272</v>
      </c>
      <c r="N711" s="1" t="s">
        <v>463</v>
      </c>
      <c r="O711" s="2">
        <v>44439</v>
      </c>
      <c r="P711" s="2">
        <v>44447</v>
      </c>
      <c r="Q711" s="1" t="s">
        <v>29</v>
      </c>
      <c r="R711" t="str">
        <f>VLOOKUP(F711,'Seg 2 descriptions'!A:B,2)</f>
        <v>Gas Operations-West</v>
      </c>
      <c r="S711" t="str">
        <f>VLOOKUP(G711,'Seg 3 descriptions'!A:B,2)</f>
        <v>Cell Phones</v>
      </c>
    </row>
    <row r="712" spans="1:19" x14ac:dyDescent="0.25">
      <c r="A712" s="1" t="s">
        <v>457</v>
      </c>
      <c r="B712" s="1" t="s">
        <v>49</v>
      </c>
      <c r="C712" s="1" t="s">
        <v>1316</v>
      </c>
      <c r="D712" s="1" t="s">
        <v>1770</v>
      </c>
      <c r="E712" s="1" t="s">
        <v>20</v>
      </c>
      <c r="F712" s="1" t="s">
        <v>31</v>
      </c>
      <c r="G712" s="1" t="s">
        <v>867</v>
      </c>
      <c r="H712" s="1" t="s">
        <v>86</v>
      </c>
      <c r="I712" s="1" t="s">
        <v>24</v>
      </c>
      <c r="J712" s="3">
        <v>123.11</v>
      </c>
      <c r="K712" s="1" t="s">
        <v>1271</v>
      </c>
      <c r="L712" s="1" t="s">
        <v>24</v>
      </c>
      <c r="M712" s="1" t="s">
        <v>1272</v>
      </c>
      <c r="N712" s="1" t="s">
        <v>463</v>
      </c>
      <c r="O712" s="2">
        <v>44439</v>
      </c>
      <c r="P712" s="2">
        <v>44447</v>
      </c>
      <c r="Q712" s="1" t="s">
        <v>29</v>
      </c>
      <c r="R712" t="str">
        <f>VLOOKUP(F712,'Seg 2 descriptions'!A:B,2)</f>
        <v>Gas Operations-West</v>
      </c>
      <c r="S712" t="str">
        <f>VLOOKUP(G712,'Seg 3 descriptions'!A:B,2)</f>
        <v>Meals</v>
      </c>
    </row>
    <row r="713" spans="1:19" x14ac:dyDescent="0.25">
      <c r="A713" s="1" t="s">
        <v>457</v>
      </c>
      <c r="B713" s="1" t="s">
        <v>49</v>
      </c>
      <c r="C713" s="1" t="s">
        <v>1426</v>
      </c>
      <c r="D713" s="1" t="s">
        <v>1784</v>
      </c>
      <c r="E713" s="1" t="s">
        <v>20</v>
      </c>
      <c r="F713" s="1" t="s">
        <v>31</v>
      </c>
      <c r="G713" s="1" t="s">
        <v>1302</v>
      </c>
      <c r="H713" s="1" t="s">
        <v>86</v>
      </c>
      <c r="I713" s="1" t="s">
        <v>24</v>
      </c>
      <c r="J713" s="3">
        <v>30.5</v>
      </c>
      <c r="K713" s="1" t="s">
        <v>1271</v>
      </c>
      <c r="L713" s="1" t="s">
        <v>24</v>
      </c>
      <c r="M713" s="1" t="s">
        <v>1272</v>
      </c>
      <c r="N713" s="1" t="s">
        <v>463</v>
      </c>
      <c r="O713" s="2">
        <v>44347</v>
      </c>
      <c r="P713" s="2">
        <v>44350</v>
      </c>
      <c r="Q713" s="1" t="s">
        <v>29</v>
      </c>
      <c r="R713" t="str">
        <f>VLOOKUP(F713,'Seg 2 descriptions'!A:B,2)</f>
        <v>Gas Operations-West</v>
      </c>
      <c r="S713" t="str">
        <f>VLOOKUP(G713,'Seg 3 descriptions'!A:B,2)</f>
        <v>Uniforms</v>
      </c>
    </row>
    <row r="714" spans="1:19" x14ac:dyDescent="0.25">
      <c r="A714" s="1" t="s">
        <v>457</v>
      </c>
      <c r="B714" s="1" t="s">
        <v>49</v>
      </c>
      <c r="C714" s="1" t="s">
        <v>1316</v>
      </c>
      <c r="D714" s="1" t="s">
        <v>1706</v>
      </c>
      <c r="E714" s="1" t="s">
        <v>20</v>
      </c>
      <c r="F714" s="1" t="s">
        <v>31</v>
      </c>
      <c r="G714" s="1" t="s">
        <v>590</v>
      </c>
      <c r="H714" s="1" t="s">
        <v>86</v>
      </c>
      <c r="I714" s="1" t="s">
        <v>24</v>
      </c>
      <c r="J714" s="3">
        <v>245.64</v>
      </c>
      <c r="K714" s="1" t="s">
        <v>1271</v>
      </c>
      <c r="L714" s="1" t="s">
        <v>24</v>
      </c>
      <c r="M714" s="1" t="s">
        <v>1272</v>
      </c>
      <c r="N714" s="1" t="s">
        <v>463</v>
      </c>
      <c r="O714" s="2">
        <v>44439</v>
      </c>
      <c r="P714" s="2">
        <v>44447</v>
      </c>
      <c r="Q714" s="1" t="s">
        <v>29</v>
      </c>
      <c r="R714" t="str">
        <f>VLOOKUP(F714,'Seg 2 descriptions'!A:B,2)</f>
        <v>Gas Operations-West</v>
      </c>
      <c r="S714" t="str">
        <f>VLOOKUP(G714,'Seg 3 descriptions'!A:B,2)</f>
        <v>Overtime/Comp Time/On Call</v>
      </c>
    </row>
    <row r="715" spans="1:19" x14ac:dyDescent="0.25">
      <c r="A715" s="1" t="s">
        <v>457</v>
      </c>
      <c r="B715" s="1" t="s">
        <v>49</v>
      </c>
      <c r="C715" s="1" t="s">
        <v>1426</v>
      </c>
      <c r="D715" s="1" t="s">
        <v>1789</v>
      </c>
      <c r="E715" s="1" t="s">
        <v>20</v>
      </c>
      <c r="F715" s="1" t="s">
        <v>31</v>
      </c>
      <c r="G715" s="1" t="s">
        <v>868</v>
      </c>
      <c r="H715" s="1" t="s">
        <v>86</v>
      </c>
      <c r="I715" s="1" t="s">
        <v>24</v>
      </c>
      <c r="J715" s="3">
        <v>198.32</v>
      </c>
      <c r="K715" s="1" t="s">
        <v>1271</v>
      </c>
      <c r="L715" s="1" t="s">
        <v>24</v>
      </c>
      <c r="M715" s="1" t="s">
        <v>1272</v>
      </c>
      <c r="N715" s="1" t="s">
        <v>463</v>
      </c>
      <c r="O715" s="2">
        <v>44347</v>
      </c>
      <c r="P715" s="2">
        <v>44350</v>
      </c>
      <c r="Q715" s="1" t="s">
        <v>29</v>
      </c>
      <c r="R715" t="str">
        <f>VLOOKUP(F715,'Seg 2 descriptions'!A:B,2)</f>
        <v>Gas Operations-West</v>
      </c>
      <c r="S715" t="str">
        <f>VLOOKUP(G715,'Seg 3 descriptions'!A:B,2)</f>
        <v>Cell Phones</v>
      </c>
    </row>
    <row r="716" spans="1:19" x14ac:dyDescent="0.25">
      <c r="A716" s="1" t="s">
        <v>457</v>
      </c>
      <c r="B716" s="1" t="s">
        <v>49</v>
      </c>
      <c r="C716" s="1" t="s">
        <v>1426</v>
      </c>
      <c r="D716" s="1" t="s">
        <v>1770</v>
      </c>
      <c r="E716" s="1" t="s">
        <v>20</v>
      </c>
      <c r="F716" s="1" t="s">
        <v>31</v>
      </c>
      <c r="G716" s="1" t="s">
        <v>867</v>
      </c>
      <c r="H716" s="1" t="s">
        <v>86</v>
      </c>
      <c r="I716" s="1" t="s">
        <v>24</v>
      </c>
      <c r="J716" s="3">
        <v>34.79</v>
      </c>
      <c r="K716" s="1" t="s">
        <v>1271</v>
      </c>
      <c r="L716" s="1" t="s">
        <v>24</v>
      </c>
      <c r="M716" s="1" t="s">
        <v>1272</v>
      </c>
      <c r="N716" s="1" t="s">
        <v>463</v>
      </c>
      <c r="O716" s="2">
        <v>44347</v>
      </c>
      <c r="P716" s="2">
        <v>44350</v>
      </c>
      <c r="Q716" s="1" t="s">
        <v>29</v>
      </c>
      <c r="R716" t="str">
        <f>VLOOKUP(F716,'Seg 2 descriptions'!A:B,2)</f>
        <v>Gas Operations-West</v>
      </c>
      <c r="S716" t="str">
        <f>VLOOKUP(G716,'Seg 3 descriptions'!A:B,2)</f>
        <v>Meals</v>
      </c>
    </row>
    <row r="717" spans="1:19" x14ac:dyDescent="0.25">
      <c r="A717" s="1" t="s">
        <v>457</v>
      </c>
      <c r="B717" s="1" t="s">
        <v>49</v>
      </c>
      <c r="C717" s="1" t="s">
        <v>1426</v>
      </c>
      <c r="D717" s="1" t="s">
        <v>1706</v>
      </c>
      <c r="E717" s="1" t="s">
        <v>20</v>
      </c>
      <c r="F717" s="1" t="s">
        <v>31</v>
      </c>
      <c r="G717" s="1" t="s">
        <v>590</v>
      </c>
      <c r="H717" s="1" t="s">
        <v>86</v>
      </c>
      <c r="I717" s="1" t="s">
        <v>24</v>
      </c>
      <c r="J717" s="3">
        <v>288.83</v>
      </c>
      <c r="K717" s="1" t="s">
        <v>1271</v>
      </c>
      <c r="L717" s="1" t="s">
        <v>24</v>
      </c>
      <c r="M717" s="1" t="s">
        <v>1272</v>
      </c>
      <c r="N717" s="1" t="s">
        <v>463</v>
      </c>
      <c r="O717" s="2">
        <v>44347</v>
      </c>
      <c r="P717" s="2">
        <v>44350</v>
      </c>
      <c r="Q717" s="1" t="s">
        <v>29</v>
      </c>
      <c r="R717" t="str">
        <f>VLOOKUP(F717,'Seg 2 descriptions'!A:B,2)</f>
        <v>Gas Operations-West</v>
      </c>
      <c r="S717" t="str">
        <f>VLOOKUP(G717,'Seg 3 descriptions'!A:B,2)</f>
        <v>Overtime/Comp Time/On Call</v>
      </c>
    </row>
    <row r="718" spans="1:19" x14ac:dyDescent="0.25">
      <c r="A718" s="1" t="s">
        <v>457</v>
      </c>
      <c r="B718" s="1" t="s">
        <v>49</v>
      </c>
      <c r="C718" s="1" t="s">
        <v>1426</v>
      </c>
      <c r="D718" s="1" t="s">
        <v>1708</v>
      </c>
      <c r="E718" s="1" t="s">
        <v>20</v>
      </c>
      <c r="F718" s="1" t="s">
        <v>31</v>
      </c>
      <c r="G718" s="1" t="s">
        <v>460</v>
      </c>
      <c r="H718" s="1" t="s">
        <v>86</v>
      </c>
      <c r="I718" s="1" t="s">
        <v>24</v>
      </c>
      <c r="J718" s="3">
        <v>1015.67</v>
      </c>
      <c r="K718" s="1" t="s">
        <v>1271</v>
      </c>
      <c r="L718" s="1" t="s">
        <v>24</v>
      </c>
      <c r="M718" s="1" t="s">
        <v>1272</v>
      </c>
      <c r="N718" s="1" t="s">
        <v>463</v>
      </c>
      <c r="O718" s="2">
        <v>44347</v>
      </c>
      <c r="P718" s="2">
        <v>44350</v>
      </c>
      <c r="Q718" s="1" t="s">
        <v>29</v>
      </c>
      <c r="R718" t="str">
        <f>VLOOKUP(F718,'Seg 2 descriptions'!A:B,2)</f>
        <v>Gas Operations-West</v>
      </c>
      <c r="S718" t="str">
        <f>VLOOKUP(G718,'Seg 3 descriptions'!A:B,2)</f>
        <v>Salaries</v>
      </c>
    </row>
    <row r="719" spans="1:19" x14ac:dyDescent="0.25">
      <c r="A719" s="1" t="s">
        <v>457</v>
      </c>
      <c r="B719" s="1" t="s">
        <v>49</v>
      </c>
      <c r="C719" s="1" t="s">
        <v>1426</v>
      </c>
      <c r="D719" s="1" t="s">
        <v>1781</v>
      </c>
      <c r="E719" s="1" t="s">
        <v>20</v>
      </c>
      <c r="F719" s="1" t="s">
        <v>31</v>
      </c>
      <c r="G719" s="1" t="s">
        <v>1301</v>
      </c>
      <c r="H719" s="1" t="s">
        <v>86</v>
      </c>
      <c r="I719" s="1" t="s">
        <v>24</v>
      </c>
      <c r="J719" s="3">
        <v>47.52</v>
      </c>
      <c r="K719" s="1" t="s">
        <v>1271</v>
      </c>
      <c r="L719" s="1" t="s">
        <v>24</v>
      </c>
      <c r="M719" s="1" t="s">
        <v>1272</v>
      </c>
      <c r="N719" s="1" t="s">
        <v>463</v>
      </c>
      <c r="O719" s="2">
        <v>44347</v>
      </c>
      <c r="P719" s="2">
        <v>44350</v>
      </c>
      <c r="Q719" s="1" t="s">
        <v>29</v>
      </c>
      <c r="R719" t="str">
        <f>VLOOKUP(F719,'Seg 2 descriptions'!A:B,2)</f>
        <v>Gas Operations-West</v>
      </c>
      <c r="S719" t="str">
        <f>VLOOKUP(G719,'Seg 3 descriptions'!A:B,2)</f>
        <v>Memberships &amp; Subscriptions</v>
      </c>
    </row>
    <row r="720" spans="1:19" x14ac:dyDescent="0.25">
      <c r="A720" s="1" t="s">
        <v>457</v>
      </c>
      <c r="B720" s="1" t="s">
        <v>49</v>
      </c>
      <c r="C720" s="1" t="s">
        <v>1426</v>
      </c>
      <c r="D720" s="1" t="s">
        <v>1701</v>
      </c>
      <c r="E720" s="1" t="s">
        <v>20</v>
      </c>
      <c r="F720" s="1" t="s">
        <v>31</v>
      </c>
      <c r="G720" s="1" t="s">
        <v>283</v>
      </c>
      <c r="H720" s="1" t="s">
        <v>86</v>
      </c>
      <c r="I720" s="1" t="s">
        <v>24</v>
      </c>
      <c r="J720" s="3">
        <v>800.23</v>
      </c>
      <c r="K720" s="1" t="s">
        <v>1271</v>
      </c>
      <c r="L720" s="1" t="s">
        <v>24</v>
      </c>
      <c r="M720" s="1" t="s">
        <v>1272</v>
      </c>
      <c r="N720" s="1" t="s">
        <v>463</v>
      </c>
      <c r="O720" s="2">
        <v>44347</v>
      </c>
      <c r="P720" s="2">
        <v>44350</v>
      </c>
      <c r="Q720" s="1" t="s">
        <v>29</v>
      </c>
      <c r="R720" t="str">
        <f>VLOOKUP(F720,'Seg 2 descriptions'!A:B,2)</f>
        <v>Gas Operations-West</v>
      </c>
      <c r="S720" t="str">
        <f>VLOOKUP(G720,'Seg 3 descriptions'!A:B,2)</f>
        <v>Supplies &amp; Misc Dept Expenses</v>
      </c>
    </row>
    <row r="721" spans="1:19" x14ac:dyDescent="0.25">
      <c r="A721" s="1" t="s">
        <v>457</v>
      </c>
      <c r="B721" s="1" t="s">
        <v>49</v>
      </c>
      <c r="C721" s="1" t="s">
        <v>1427</v>
      </c>
      <c r="D721" s="1" t="s">
        <v>1789</v>
      </c>
      <c r="E721" s="1" t="s">
        <v>20</v>
      </c>
      <c r="F721" s="1" t="s">
        <v>31</v>
      </c>
      <c r="G721" s="1" t="s">
        <v>868</v>
      </c>
      <c r="H721" s="1" t="s">
        <v>86</v>
      </c>
      <c r="I721" s="1" t="s">
        <v>24</v>
      </c>
      <c r="J721" s="3">
        <v>227.1</v>
      </c>
      <c r="K721" s="1" t="s">
        <v>1271</v>
      </c>
      <c r="L721" s="1" t="s">
        <v>24</v>
      </c>
      <c r="M721" s="1" t="s">
        <v>1272</v>
      </c>
      <c r="N721" s="1" t="s">
        <v>463</v>
      </c>
      <c r="O721" s="2">
        <v>44316</v>
      </c>
      <c r="P721" s="2">
        <v>44321</v>
      </c>
      <c r="Q721" s="1" t="s">
        <v>29</v>
      </c>
      <c r="R721" t="str">
        <f>VLOOKUP(F721,'Seg 2 descriptions'!A:B,2)</f>
        <v>Gas Operations-West</v>
      </c>
      <c r="S721" t="str">
        <f>VLOOKUP(G721,'Seg 3 descriptions'!A:B,2)</f>
        <v>Cell Phones</v>
      </c>
    </row>
    <row r="722" spans="1:19" x14ac:dyDescent="0.25">
      <c r="A722" s="1" t="s">
        <v>457</v>
      </c>
      <c r="B722" s="1" t="s">
        <v>49</v>
      </c>
      <c r="C722" s="1" t="s">
        <v>1427</v>
      </c>
      <c r="D722" s="1" t="s">
        <v>1795</v>
      </c>
      <c r="E722" s="1" t="s">
        <v>20</v>
      </c>
      <c r="F722" s="1" t="s">
        <v>31</v>
      </c>
      <c r="G722" s="1" t="s">
        <v>1270</v>
      </c>
      <c r="H722" s="1" t="s">
        <v>86</v>
      </c>
      <c r="I722" s="1" t="s">
        <v>24</v>
      </c>
      <c r="J722" s="3">
        <v>4.29</v>
      </c>
      <c r="K722" s="1" t="s">
        <v>1271</v>
      </c>
      <c r="L722" s="1" t="s">
        <v>24</v>
      </c>
      <c r="M722" s="1" t="s">
        <v>1272</v>
      </c>
      <c r="N722" s="1" t="s">
        <v>463</v>
      </c>
      <c r="O722" s="2">
        <v>44316</v>
      </c>
      <c r="P722" s="2">
        <v>44321</v>
      </c>
      <c r="Q722" s="1" t="s">
        <v>29</v>
      </c>
      <c r="R722" t="str">
        <f>VLOOKUP(F722,'Seg 2 descriptions'!A:B,2)</f>
        <v>Gas Operations-West</v>
      </c>
      <c r="S722" t="str">
        <f>VLOOKUP(G722,'Seg 3 descriptions'!A:B,2)</f>
        <v>Seminars &amp; Training</v>
      </c>
    </row>
    <row r="723" spans="1:19" x14ac:dyDescent="0.25">
      <c r="A723" s="1" t="s">
        <v>457</v>
      </c>
      <c r="B723" s="1" t="s">
        <v>49</v>
      </c>
      <c r="C723" s="1" t="s">
        <v>1427</v>
      </c>
      <c r="D723" s="1" t="s">
        <v>1770</v>
      </c>
      <c r="E723" s="1" t="s">
        <v>20</v>
      </c>
      <c r="F723" s="1" t="s">
        <v>31</v>
      </c>
      <c r="G723" s="1" t="s">
        <v>867</v>
      </c>
      <c r="H723" s="1" t="s">
        <v>86</v>
      </c>
      <c r="I723" s="1" t="s">
        <v>24</v>
      </c>
      <c r="J723" s="3">
        <v>23.44</v>
      </c>
      <c r="K723" s="1" t="s">
        <v>1271</v>
      </c>
      <c r="L723" s="1" t="s">
        <v>24</v>
      </c>
      <c r="M723" s="1" t="s">
        <v>1272</v>
      </c>
      <c r="N723" s="1" t="s">
        <v>463</v>
      </c>
      <c r="O723" s="2">
        <v>44316</v>
      </c>
      <c r="P723" s="2">
        <v>44321</v>
      </c>
      <c r="Q723" s="1" t="s">
        <v>29</v>
      </c>
      <c r="R723" t="str">
        <f>VLOOKUP(F723,'Seg 2 descriptions'!A:B,2)</f>
        <v>Gas Operations-West</v>
      </c>
      <c r="S723" t="str">
        <f>VLOOKUP(G723,'Seg 3 descriptions'!A:B,2)</f>
        <v>Meals</v>
      </c>
    </row>
    <row r="724" spans="1:19" x14ac:dyDescent="0.25">
      <c r="A724" s="1" t="s">
        <v>457</v>
      </c>
      <c r="B724" s="1" t="s">
        <v>49</v>
      </c>
      <c r="C724" s="1" t="s">
        <v>1427</v>
      </c>
      <c r="D724" s="1" t="s">
        <v>1708</v>
      </c>
      <c r="E724" s="1" t="s">
        <v>20</v>
      </c>
      <c r="F724" s="1" t="s">
        <v>31</v>
      </c>
      <c r="G724" s="1" t="s">
        <v>460</v>
      </c>
      <c r="H724" s="1" t="s">
        <v>86</v>
      </c>
      <c r="I724" s="1" t="s">
        <v>24</v>
      </c>
      <c r="J724" s="3">
        <v>828.75</v>
      </c>
      <c r="K724" s="1" t="s">
        <v>1271</v>
      </c>
      <c r="L724" s="1" t="s">
        <v>24</v>
      </c>
      <c r="M724" s="1" t="s">
        <v>1272</v>
      </c>
      <c r="N724" s="1" t="s">
        <v>463</v>
      </c>
      <c r="O724" s="2">
        <v>44316</v>
      </c>
      <c r="P724" s="2">
        <v>44321</v>
      </c>
      <c r="Q724" s="1" t="s">
        <v>29</v>
      </c>
      <c r="R724" t="str">
        <f>VLOOKUP(F724,'Seg 2 descriptions'!A:B,2)</f>
        <v>Gas Operations-West</v>
      </c>
      <c r="S724" t="str">
        <f>VLOOKUP(G724,'Seg 3 descriptions'!A:B,2)</f>
        <v>Salaries</v>
      </c>
    </row>
    <row r="725" spans="1:19" x14ac:dyDescent="0.25">
      <c r="A725" s="1" t="s">
        <v>457</v>
      </c>
      <c r="B725" s="1" t="s">
        <v>49</v>
      </c>
      <c r="C725" s="1" t="s">
        <v>1427</v>
      </c>
      <c r="D725" s="1" t="s">
        <v>1706</v>
      </c>
      <c r="E725" s="1" t="s">
        <v>20</v>
      </c>
      <c r="F725" s="1" t="s">
        <v>31</v>
      </c>
      <c r="G725" s="1" t="s">
        <v>590</v>
      </c>
      <c r="H725" s="1" t="s">
        <v>86</v>
      </c>
      <c r="I725" s="1" t="s">
        <v>24</v>
      </c>
      <c r="J725" s="3">
        <v>338.87</v>
      </c>
      <c r="K725" s="1" t="s">
        <v>1271</v>
      </c>
      <c r="L725" s="1" t="s">
        <v>24</v>
      </c>
      <c r="M725" s="1" t="s">
        <v>1272</v>
      </c>
      <c r="N725" s="1" t="s">
        <v>463</v>
      </c>
      <c r="O725" s="2">
        <v>44316</v>
      </c>
      <c r="P725" s="2">
        <v>44321</v>
      </c>
      <c r="Q725" s="1" t="s">
        <v>29</v>
      </c>
      <c r="R725" t="str">
        <f>VLOOKUP(F725,'Seg 2 descriptions'!A:B,2)</f>
        <v>Gas Operations-West</v>
      </c>
      <c r="S725" t="str">
        <f>VLOOKUP(G725,'Seg 3 descriptions'!A:B,2)</f>
        <v>Overtime/Comp Time/On Call</v>
      </c>
    </row>
    <row r="726" spans="1:19" x14ac:dyDescent="0.25">
      <c r="A726" s="1" t="s">
        <v>457</v>
      </c>
      <c r="B726" s="1" t="s">
        <v>49</v>
      </c>
      <c r="C726" s="1" t="s">
        <v>1427</v>
      </c>
      <c r="D726" s="1" t="s">
        <v>1781</v>
      </c>
      <c r="E726" s="1" t="s">
        <v>20</v>
      </c>
      <c r="F726" s="1" t="s">
        <v>31</v>
      </c>
      <c r="G726" s="1" t="s">
        <v>1301</v>
      </c>
      <c r="H726" s="1" t="s">
        <v>86</v>
      </c>
      <c r="I726" s="1" t="s">
        <v>24</v>
      </c>
      <c r="J726" s="3">
        <v>53.64</v>
      </c>
      <c r="K726" s="1" t="s">
        <v>1271</v>
      </c>
      <c r="L726" s="1" t="s">
        <v>24</v>
      </c>
      <c r="M726" s="1" t="s">
        <v>1272</v>
      </c>
      <c r="N726" s="1" t="s">
        <v>463</v>
      </c>
      <c r="O726" s="2">
        <v>44316</v>
      </c>
      <c r="P726" s="2">
        <v>44321</v>
      </c>
      <c r="Q726" s="1" t="s">
        <v>29</v>
      </c>
      <c r="R726" t="str">
        <f>VLOOKUP(F726,'Seg 2 descriptions'!A:B,2)</f>
        <v>Gas Operations-West</v>
      </c>
      <c r="S726" t="str">
        <f>VLOOKUP(G726,'Seg 3 descriptions'!A:B,2)</f>
        <v>Memberships &amp; Subscriptions</v>
      </c>
    </row>
    <row r="727" spans="1:19" x14ac:dyDescent="0.25">
      <c r="A727" s="1" t="s">
        <v>457</v>
      </c>
      <c r="B727" s="1" t="s">
        <v>49</v>
      </c>
      <c r="C727" s="1" t="s">
        <v>1427</v>
      </c>
      <c r="D727" s="1" t="s">
        <v>1701</v>
      </c>
      <c r="E727" s="1" t="s">
        <v>20</v>
      </c>
      <c r="F727" s="1" t="s">
        <v>31</v>
      </c>
      <c r="G727" s="1" t="s">
        <v>283</v>
      </c>
      <c r="H727" s="1" t="s">
        <v>86</v>
      </c>
      <c r="I727" s="1" t="s">
        <v>24</v>
      </c>
      <c r="J727" s="3">
        <v>556.47</v>
      </c>
      <c r="K727" s="1" t="s">
        <v>1271</v>
      </c>
      <c r="L727" s="1" t="s">
        <v>24</v>
      </c>
      <c r="M727" s="1" t="s">
        <v>1272</v>
      </c>
      <c r="N727" s="1" t="s">
        <v>463</v>
      </c>
      <c r="O727" s="2">
        <v>44316</v>
      </c>
      <c r="P727" s="2">
        <v>44321</v>
      </c>
      <c r="Q727" s="1" t="s">
        <v>29</v>
      </c>
      <c r="R727" t="str">
        <f>VLOOKUP(F727,'Seg 2 descriptions'!A:B,2)</f>
        <v>Gas Operations-West</v>
      </c>
      <c r="S727" t="str">
        <f>VLOOKUP(G727,'Seg 3 descriptions'!A:B,2)</f>
        <v>Supplies &amp; Misc Dept Expenses</v>
      </c>
    </row>
    <row r="728" spans="1:19" x14ac:dyDescent="0.25">
      <c r="A728" s="1" t="s">
        <v>457</v>
      </c>
      <c r="B728" s="1" t="s">
        <v>49</v>
      </c>
      <c r="C728" s="1" t="s">
        <v>1428</v>
      </c>
      <c r="D728" s="1" t="s">
        <v>1781</v>
      </c>
      <c r="E728" s="1" t="s">
        <v>20</v>
      </c>
      <c r="F728" s="1" t="s">
        <v>31</v>
      </c>
      <c r="G728" s="1" t="s">
        <v>1301</v>
      </c>
      <c r="H728" s="1" t="s">
        <v>86</v>
      </c>
      <c r="I728" s="1" t="s">
        <v>24</v>
      </c>
      <c r="J728" s="3">
        <v>219.75</v>
      </c>
      <c r="K728" s="1" t="s">
        <v>1271</v>
      </c>
      <c r="L728" s="1" t="s">
        <v>24</v>
      </c>
      <c r="M728" s="1" t="s">
        <v>1272</v>
      </c>
      <c r="N728" s="1" t="s">
        <v>463</v>
      </c>
      <c r="O728" s="2">
        <v>44227</v>
      </c>
      <c r="P728" s="2">
        <v>44237</v>
      </c>
      <c r="Q728" s="1" t="s">
        <v>29</v>
      </c>
      <c r="R728" t="str">
        <f>VLOOKUP(F728,'Seg 2 descriptions'!A:B,2)</f>
        <v>Gas Operations-West</v>
      </c>
      <c r="S728" t="str">
        <f>VLOOKUP(G728,'Seg 3 descriptions'!A:B,2)</f>
        <v>Memberships &amp; Subscriptions</v>
      </c>
    </row>
    <row r="729" spans="1:19" x14ac:dyDescent="0.25">
      <c r="A729" s="1" t="s">
        <v>457</v>
      </c>
      <c r="B729" s="1" t="s">
        <v>49</v>
      </c>
      <c r="C729" s="1" t="s">
        <v>1428</v>
      </c>
      <c r="D729" s="1" t="s">
        <v>1789</v>
      </c>
      <c r="E729" s="1" t="s">
        <v>20</v>
      </c>
      <c r="F729" s="1" t="s">
        <v>31</v>
      </c>
      <c r="G729" s="1" t="s">
        <v>868</v>
      </c>
      <c r="H729" s="1" t="s">
        <v>86</v>
      </c>
      <c r="I729" s="1" t="s">
        <v>24</v>
      </c>
      <c r="J729" s="3">
        <v>272.43</v>
      </c>
      <c r="K729" s="1" t="s">
        <v>1271</v>
      </c>
      <c r="L729" s="1" t="s">
        <v>24</v>
      </c>
      <c r="M729" s="1" t="s">
        <v>1272</v>
      </c>
      <c r="N729" s="1" t="s">
        <v>463</v>
      </c>
      <c r="O729" s="2">
        <v>44227</v>
      </c>
      <c r="P729" s="2">
        <v>44237</v>
      </c>
      <c r="Q729" s="1" t="s">
        <v>29</v>
      </c>
      <c r="R729" t="str">
        <f>VLOOKUP(F729,'Seg 2 descriptions'!A:B,2)</f>
        <v>Gas Operations-West</v>
      </c>
      <c r="S729" t="str">
        <f>VLOOKUP(G729,'Seg 3 descriptions'!A:B,2)</f>
        <v>Cell Phones</v>
      </c>
    </row>
    <row r="730" spans="1:19" x14ac:dyDescent="0.25">
      <c r="A730" s="1" t="s">
        <v>457</v>
      </c>
      <c r="B730" s="1" t="s">
        <v>49</v>
      </c>
      <c r="C730" s="1" t="s">
        <v>1428</v>
      </c>
      <c r="D730" s="1" t="s">
        <v>1770</v>
      </c>
      <c r="E730" s="1" t="s">
        <v>20</v>
      </c>
      <c r="F730" s="1" t="s">
        <v>31</v>
      </c>
      <c r="G730" s="1" t="s">
        <v>867</v>
      </c>
      <c r="H730" s="1" t="s">
        <v>86</v>
      </c>
      <c r="I730" s="1" t="s">
        <v>24</v>
      </c>
      <c r="J730" s="3">
        <v>141.57</v>
      </c>
      <c r="K730" s="1" t="s">
        <v>1271</v>
      </c>
      <c r="L730" s="1" t="s">
        <v>24</v>
      </c>
      <c r="M730" s="1" t="s">
        <v>1272</v>
      </c>
      <c r="N730" s="1" t="s">
        <v>463</v>
      </c>
      <c r="O730" s="2">
        <v>44227</v>
      </c>
      <c r="P730" s="2">
        <v>44237</v>
      </c>
      <c r="Q730" s="1" t="s">
        <v>29</v>
      </c>
      <c r="R730" t="str">
        <f>VLOOKUP(F730,'Seg 2 descriptions'!A:B,2)</f>
        <v>Gas Operations-West</v>
      </c>
      <c r="S730" t="str">
        <f>VLOOKUP(G730,'Seg 3 descriptions'!A:B,2)</f>
        <v>Meals</v>
      </c>
    </row>
    <row r="731" spans="1:19" x14ac:dyDescent="0.25">
      <c r="A731" s="1" t="s">
        <v>457</v>
      </c>
      <c r="B731" s="1" t="s">
        <v>49</v>
      </c>
      <c r="C731" s="1" t="s">
        <v>1429</v>
      </c>
      <c r="D731" s="1" t="s">
        <v>1706</v>
      </c>
      <c r="E731" s="1" t="s">
        <v>20</v>
      </c>
      <c r="F731" s="1" t="s">
        <v>31</v>
      </c>
      <c r="G731" s="1" t="s">
        <v>590</v>
      </c>
      <c r="H731" s="1" t="s">
        <v>86</v>
      </c>
      <c r="I731" s="1" t="s">
        <v>24</v>
      </c>
      <c r="J731" s="3">
        <v>380.76</v>
      </c>
      <c r="K731" s="1" t="s">
        <v>1271</v>
      </c>
      <c r="L731" s="1" t="s">
        <v>24</v>
      </c>
      <c r="M731" s="1" t="s">
        <v>1272</v>
      </c>
      <c r="N731" s="1" t="s">
        <v>463</v>
      </c>
      <c r="O731" s="2">
        <v>44255</v>
      </c>
      <c r="P731" s="2">
        <v>44258</v>
      </c>
      <c r="Q731" s="1" t="s">
        <v>29</v>
      </c>
      <c r="R731" t="str">
        <f>VLOOKUP(F731,'Seg 2 descriptions'!A:B,2)</f>
        <v>Gas Operations-West</v>
      </c>
      <c r="S731" t="str">
        <f>VLOOKUP(G731,'Seg 3 descriptions'!A:B,2)</f>
        <v>Overtime/Comp Time/On Call</v>
      </c>
    </row>
    <row r="732" spans="1:19" x14ac:dyDescent="0.25">
      <c r="A732" s="1" t="s">
        <v>457</v>
      </c>
      <c r="B732" s="1" t="s">
        <v>49</v>
      </c>
      <c r="C732" s="1" t="s">
        <v>1429</v>
      </c>
      <c r="D732" s="1" t="s">
        <v>1789</v>
      </c>
      <c r="E732" s="1" t="s">
        <v>20</v>
      </c>
      <c r="F732" s="1" t="s">
        <v>31</v>
      </c>
      <c r="G732" s="1" t="s">
        <v>868</v>
      </c>
      <c r="H732" s="1" t="s">
        <v>86</v>
      </c>
      <c r="I732" s="1" t="s">
        <v>24</v>
      </c>
      <c r="J732" s="3">
        <v>370.61</v>
      </c>
      <c r="K732" s="1" t="s">
        <v>1271</v>
      </c>
      <c r="L732" s="1" t="s">
        <v>24</v>
      </c>
      <c r="M732" s="1" t="s">
        <v>1272</v>
      </c>
      <c r="N732" s="1" t="s">
        <v>463</v>
      </c>
      <c r="O732" s="2">
        <v>44255</v>
      </c>
      <c r="P732" s="2">
        <v>44258</v>
      </c>
      <c r="Q732" s="1" t="s">
        <v>29</v>
      </c>
      <c r="R732" t="str">
        <f>VLOOKUP(F732,'Seg 2 descriptions'!A:B,2)</f>
        <v>Gas Operations-West</v>
      </c>
      <c r="S732" t="str">
        <f>VLOOKUP(G732,'Seg 3 descriptions'!A:B,2)</f>
        <v>Cell Phones</v>
      </c>
    </row>
    <row r="733" spans="1:19" x14ac:dyDescent="0.25">
      <c r="A733" s="1" t="s">
        <v>457</v>
      </c>
      <c r="B733" s="1" t="s">
        <v>49</v>
      </c>
      <c r="C733" s="1" t="s">
        <v>1429</v>
      </c>
      <c r="D733" s="1" t="s">
        <v>1708</v>
      </c>
      <c r="E733" s="1" t="s">
        <v>20</v>
      </c>
      <c r="F733" s="1" t="s">
        <v>31</v>
      </c>
      <c r="G733" s="1" t="s">
        <v>460</v>
      </c>
      <c r="H733" s="1" t="s">
        <v>86</v>
      </c>
      <c r="I733" s="1" t="s">
        <v>24</v>
      </c>
      <c r="J733" s="3">
        <v>1206.27</v>
      </c>
      <c r="K733" s="1" t="s">
        <v>1271</v>
      </c>
      <c r="L733" s="1" t="s">
        <v>24</v>
      </c>
      <c r="M733" s="1" t="s">
        <v>1272</v>
      </c>
      <c r="N733" s="1" t="s">
        <v>463</v>
      </c>
      <c r="O733" s="2">
        <v>44255</v>
      </c>
      <c r="P733" s="2">
        <v>44258</v>
      </c>
      <c r="Q733" s="1" t="s">
        <v>29</v>
      </c>
      <c r="R733" t="str">
        <f>VLOOKUP(F733,'Seg 2 descriptions'!A:B,2)</f>
        <v>Gas Operations-West</v>
      </c>
      <c r="S733" t="str">
        <f>VLOOKUP(G733,'Seg 3 descriptions'!A:B,2)</f>
        <v>Salaries</v>
      </c>
    </row>
    <row r="734" spans="1:19" x14ac:dyDescent="0.25">
      <c r="A734" s="1" t="s">
        <v>457</v>
      </c>
      <c r="B734" s="1" t="s">
        <v>49</v>
      </c>
      <c r="C734" s="1" t="s">
        <v>1429</v>
      </c>
      <c r="D734" s="1" t="s">
        <v>1770</v>
      </c>
      <c r="E734" s="1" t="s">
        <v>20</v>
      </c>
      <c r="F734" s="1" t="s">
        <v>31</v>
      </c>
      <c r="G734" s="1" t="s">
        <v>867</v>
      </c>
      <c r="H734" s="1" t="s">
        <v>86</v>
      </c>
      <c r="I734" s="1" t="s">
        <v>24</v>
      </c>
      <c r="J734" s="3">
        <v>53.14</v>
      </c>
      <c r="K734" s="1" t="s">
        <v>1271</v>
      </c>
      <c r="L734" s="1" t="s">
        <v>24</v>
      </c>
      <c r="M734" s="1" t="s">
        <v>1272</v>
      </c>
      <c r="N734" s="1" t="s">
        <v>463</v>
      </c>
      <c r="O734" s="2">
        <v>44255</v>
      </c>
      <c r="P734" s="2">
        <v>44258</v>
      </c>
      <c r="Q734" s="1" t="s">
        <v>29</v>
      </c>
      <c r="R734" t="str">
        <f>VLOOKUP(F734,'Seg 2 descriptions'!A:B,2)</f>
        <v>Gas Operations-West</v>
      </c>
      <c r="S734" t="str">
        <f>VLOOKUP(G734,'Seg 3 descriptions'!A:B,2)</f>
        <v>Meals</v>
      </c>
    </row>
    <row r="735" spans="1:19" x14ac:dyDescent="0.25">
      <c r="A735" s="1" t="s">
        <v>457</v>
      </c>
      <c r="B735" s="1" t="s">
        <v>49</v>
      </c>
      <c r="C735" s="1" t="s">
        <v>1428</v>
      </c>
      <c r="D735" s="1" t="s">
        <v>1706</v>
      </c>
      <c r="E735" s="1" t="s">
        <v>20</v>
      </c>
      <c r="F735" s="1" t="s">
        <v>31</v>
      </c>
      <c r="G735" s="1" t="s">
        <v>590</v>
      </c>
      <c r="H735" s="1" t="s">
        <v>86</v>
      </c>
      <c r="I735" s="1" t="s">
        <v>24</v>
      </c>
      <c r="J735" s="3">
        <v>329.26</v>
      </c>
      <c r="K735" s="1" t="s">
        <v>1271</v>
      </c>
      <c r="L735" s="1" t="s">
        <v>24</v>
      </c>
      <c r="M735" s="1" t="s">
        <v>1272</v>
      </c>
      <c r="N735" s="1" t="s">
        <v>463</v>
      </c>
      <c r="O735" s="2">
        <v>44227</v>
      </c>
      <c r="P735" s="2">
        <v>44237</v>
      </c>
      <c r="Q735" s="1" t="s">
        <v>29</v>
      </c>
      <c r="R735" t="str">
        <f>VLOOKUP(F735,'Seg 2 descriptions'!A:B,2)</f>
        <v>Gas Operations-West</v>
      </c>
      <c r="S735" t="str">
        <f>VLOOKUP(G735,'Seg 3 descriptions'!A:B,2)</f>
        <v>Overtime/Comp Time/On Call</v>
      </c>
    </row>
    <row r="736" spans="1:19" x14ac:dyDescent="0.25">
      <c r="A736" s="1" t="s">
        <v>457</v>
      </c>
      <c r="B736" s="1" t="s">
        <v>49</v>
      </c>
      <c r="C736" s="1" t="s">
        <v>1428</v>
      </c>
      <c r="D736" s="1" t="s">
        <v>1811</v>
      </c>
      <c r="E736" s="1" t="s">
        <v>20</v>
      </c>
      <c r="F736" s="1" t="s">
        <v>31</v>
      </c>
      <c r="G736" s="1" t="s">
        <v>866</v>
      </c>
      <c r="H736" s="1" t="s">
        <v>86</v>
      </c>
      <c r="I736" s="1" t="s">
        <v>24</v>
      </c>
      <c r="J736" s="3">
        <v>76.430000000000007</v>
      </c>
      <c r="K736" s="1" t="s">
        <v>1271</v>
      </c>
      <c r="L736" s="1" t="s">
        <v>24</v>
      </c>
      <c r="M736" s="1" t="s">
        <v>1272</v>
      </c>
      <c r="N736" s="1" t="s">
        <v>463</v>
      </c>
      <c r="O736" s="2">
        <v>44227</v>
      </c>
      <c r="P736" s="2">
        <v>44237</v>
      </c>
      <c r="Q736" s="1" t="s">
        <v>29</v>
      </c>
      <c r="R736" t="str">
        <f>VLOOKUP(F736,'Seg 2 descriptions'!A:B,2)</f>
        <v>Gas Operations-West</v>
      </c>
      <c r="S736" t="str">
        <f>VLOOKUP(G736,'Seg 3 descriptions'!A:B,2)</f>
        <v>Lodging &amp; Travel</v>
      </c>
    </row>
    <row r="737" spans="1:19" x14ac:dyDescent="0.25">
      <c r="A737" s="1" t="s">
        <v>457</v>
      </c>
      <c r="B737" s="1" t="s">
        <v>49</v>
      </c>
      <c r="C737" s="1" t="s">
        <v>1428</v>
      </c>
      <c r="D737" s="1" t="s">
        <v>1708</v>
      </c>
      <c r="E737" s="1" t="s">
        <v>20</v>
      </c>
      <c r="F737" s="1" t="s">
        <v>31</v>
      </c>
      <c r="G737" s="1" t="s">
        <v>460</v>
      </c>
      <c r="H737" s="1" t="s">
        <v>86</v>
      </c>
      <c r="I737" s="1" t="s">
        <v>24</v>
      </c>
      <c r="J737" s="3">
        <v>2710.19</v>
      </c>
      <c r="K737" s="1" t="s">
        <v>1271</v>
      </c>
      <c r="L737" s="1" t="s">
        <v>24</v>
      </c>
      <c r="M737" s="1" t="s">
        <v>1272</v>
      </c>
      <c r="N737" s="1" t="s">
        <v>463</v>
      </c>
      <c r="O737" s="2">
        <v>44227</v>
      </c>
      <c r="P737" s="2">
        <v>44237</v>
      </c>
      <c r="Q737" s="1" t="s">
        <v>29</v>
      </c>
      <c r="R737" t="str">
        <f>VLOOKUP(F737,'Seg 2 descriptions'!A:B,2)</f>
        <v>Gas Operations-West</v>
      </c>
      <c r="S737" t="str">
        <f>VLOOKUP(G737,'Seg 3 descriptions'!A:B,2)</f>
        <v>Salaries</v>
      </c>
    </row>
    <row r="738" spans="1:19" x14ac:dyDescent="0.25">
      <c r="A738" s="1" t="s">
        <v>457</v>
      </c>
      <c r="B738" s="1" t="s">
        <v>49</v>
      </c>
      <c r="C738" s="1" t="s">
        <v>1428</v>
      </c>
      <c r="D738" s="1" t="s">
        <v>1701</v>
      </c>
      <c r="E738" s="1" t="s">
        <v>20</v>
      </c>
      <c r="F738" s="1" t="s">
        <v>31</v>
      </c>
      <c r="G738" s="1" t="s">
        <v>283</v>
      </c>
      <c r="H738" s="1" t="s">
        <v>86</v>
      </c>
      <c r="I738" s="1" t="s">
        <v>24</v>
      </c>
      <c r="J738" s="3">
        <v>-140.9</v>
      </c>
      <c r="K738" s="1" t="s">
        <v>1271</v>
      </c>
      <c r="L738" s="1" t="s">
        <v>24</v>
      </c>
      <c r="M738" s="1" t="s">
        <v>1272</v>
      </c>
      <c r="N738" s="1" t="s">
        <v>463</v>
      </c>
      <c r="O738" s="2">
        <v>44227</v>
      </c>
      <c r="P738" s="2">
        <v>44237</v>
      </c>
      <c r="Q738" s="1" t="s">
        <v>29</v>
      </c>
      <c r="R738" t="str">
        <f>VLOOKUP(F738,'Seg 2 descriptions'!A:B,2)</f>
        <v>Gas Operations-West</v>
      </c>
      <c r="S738" t="str">
        <f>VLOOKUP(G738,'Seg 3 descriptions'!A:B,2)</f>
        <v>Supplies &amp; Misc Dept Expenses</v>
      </c>
    </row>
    <row r="739" spans="1:19" x14ac:dyDescent="0.25">
      <c r="A739" s="1" t="s">
        <v>457</v>
      </c>
      <c r="B739" s="1" t="s">
        <v>49</v>
      </c>
      <c r="C739" s="1" t="s">
        <v>1429</v>
      </c>
      <c r="D739" s="1" t="s">
        <v>1781</v>
      </c>
      <c r="E739" s="1" t="s">
        <v>20</v>
      </c>
      <c r="F739" s="1" t="s">
        <v>31</v>
      </c>
      <c r="G739" s="1" t="s">
        <v>1301</v>
      </c>
      <c r="H739" s="1" t="s">
        <v>86</v>
      </c>
      <c r="I739" s="1" t="s">
        <v>24</v>
      </c>
      <c r="J739" s="3">
        <v>23.57</v>
      </c>
      <c r="K739" s="1" t="s">
        <v>1271</v>
      </c>
      <c r="L739" s="1" t="s">
        <v>24</v>
      </c>
      <c r="M739" s="1" t="s">
        <v>1272</v>
      </c>
      <c r="N739" s="1" t="s">
        <v>463</v>
      </c>
      <c r="O739" s="2">
        <v>44255</v>
      </c>
      <c r="P739" s="2">
        <v>44258</v>
      </c>
      <c r="Q739" s="1" t="s">
        <v>29</v>
      </c>
      <c r="R739" t="str">
        <f>VLOOKUP(F739,'Seg 2 descriptions'!A:B,2)</f>
        <v>Gas Operations-West</v>
      </c>
      <c r="S739" t="str">
        <f>VLOOKUP(G739,'Seg 3 descriptions'!A:B,2)</f>
        <v>Memberships &amp; Subscriptions</v>
      </c>
    </row>
    <row r="740" spans="1:19" x14ac:dyDescent="0.25">
      <c r="A740" s="1" t="s">
        <v>457</v>
      </c>
      <c r="B740" s="1" t="s">
        <v>49</v>
      </c>
      <c r="C740" s="1" t="s">
        <v>1429</v>
      </c>
      <c r="D740" s="1" t="s">
        <v>1701</v>
      </c>
      <c r="E740" s="1" t="s">
        <v>20</v>
      </c>
      <c r="F740" s="1" t="s">
        <v>31</v>
      </c>
      <c r="G740" s="1" t="s">
        <v>283</v>
      </c>
      <c r="H740" s="1" t="s">
        <v>86</v>
      </c>
      <c r="I740" s="1" t="s">
        <v>24</v>
      </c>
      <c r="J740" s="3">
        <v>827.28</v>
      </c>
      <c r="K740" s="1" t="s">
        <v>1271</v>
      </c>
      <c r="L740" s="1" t="s">
        <v>24</v>
      </c>
      <c r="M740" s="1" t="s">
        <v>1272</v>
      </c>
      <c r="N740" s="1" t="s">
        <v>463</v>
      </c>
      <c r="O740" s="2">
        <v>44255</v>
      </c>
      <c r="P740" s="2">
        <v>44258</v>
      </c>
      <c r="Q740" s="1" t="s">
        <v>29</v>
      </c>
      <c r="R740" t="str">
        <f>VLOOKUP(F740,'Seg 2 descriptions'!A:B,2)</f>
        <v>Gas Operations-West</v>
      </c>
      <c r="S740" t="str">
        <f>VLOOKUP(G740,'Seg 3 descriptions'!A:B,2)</f>
        <v>Supplies &amp; Misc Dept Expenses</v>
      </c>
    </row>
    <row r="741" spans="1:19" x14ac:dyDescent="0.25">
      <c r="A741" s="1" t="s">
        <v>457</v>
      </c>
      <c r="B741" s="1" t="s">
        <v>49</v>
      </c>
      <c r="C741" s="1" t="s">
        <v>1429</v>
      </c>
      <c r="D741" s="1" t="s">
        <v>1784</v>
      </c>
      <c r="E741" s="1" t="s">
        <v>20</v>
      </c>
      <c r="F741" s="1" t="s">
        <v>31</v>
      </c>
      <c r="G741" s="1" t="s">
        <v>1302</v>
      </c>
      <c r="H741" s="1" t="s">
        <v>86</v>
      </c>
      <c r="I741" s="1" t="s">
        <v>24</v>
      </c>
      <c r="J741" s="3">
        <v>135.87</v>
      </c>
      <c r="K741" s="1" t="s">
        <v>1271</v>
      </c>
      <c r="L741" s="1" t="s">
        <v>24</v>
      </c>
      <c r="M741" s="1" t="s">
        <v>1272</v>
      </c>
      <c r="N741" s="1" t="s">
        <v>463</v>
      </c>
      <c r="O741" s="2">
        <v>44255</v>
      </c>
      <c r="P741" s="2">
        <v>44258</v>
      </c>
      <c r="Q741" s="1" t="s">
        <v>29</v>
      </c>
      <c r="R741" t="str">
        <f>VLOOKUP(F741,'Seg 2 descriptions'!A:B,2)</f>
        <v>Gas Operations-West</v>
      </c>
      <c r="S741" t="str">
        <f>VLOOKUP(G741,'Seg 3 descriptions'!A:B,2)</f>
        <v>Uniforms</v>
      </c>
    </row>
    <row r="742" spans="1:19" x14ac:dyDescent="0.25">
      <c r="A742" s="1" t="s">
        <v>457</v>
      </c>
      <c r="B742" s="1" t="s">
        <v>49</v>
      </c>
      <c r="C742" s="1" t="s">
        <v>1430</v>
      </c>
      <c r="D742" s="1" t="s">
        <v>1708</v>
      </c>
      <c r="E742" s="1" t="s">
        <v>20</v>
      </c>
      <c r="F742" s="1" t="s">
        <v>31</v>
      </c>
      <c r="G742" s="1" t="s">
        <v>460</v>
      </c>
      <c r="H742" s="1" t="s">
        <v>86</v>
      </c>
      <c r="I742" s="1" t="s">
        <v>24</v>
      </c>
      <c r="J742" s="3">
        <v>998.59</v>
      </c>
      <c r="K742" s="1" t="s">
        <v>1271</v>
      </c>
      <c r="L742" s="1" t="s">
        <v>24</v>
      </c>
      <c r="M742" s="1" t="s">
        <v>1272</v>
      </c>
      <c r="N742" s="1" t="s">
        <v>463</v>
      </c>
      <c r="O742" s="2">
        <v>44408</v>
      </c>
      <c r="P742" s="2">
        <v>44412</v>
      </c>
      <c r="Q742" s="1" t="s">
        <v>29</v>
      </c>
      <c r="R742" t="str">
        <f>VLOOKUP(F742,'Seg 2 descriptions'!A:B,2)</f>
        <v>Gas Operations-West</v>
      </c>
      <c r="S742" t="str">
        <f>VLOOKUP(G742,'Seg 3 descriptions'!A:B,2)</f>
        <v>Salaries</v>
      </c>
    </row>
    <row r="743" spans="1:19" x14ac:dyDescent="0.25">
      <c r="A743" s="1" t="s">
        <v>457</v>
      </c>
      <c r="B743" s="1" t="s">
        <v>49</v>
      </c>
      <c r="C743" s="1" t="s">
        <v>1430</v>
      </c>
      <c r="D743" s="1" t="s">
        <v>1784</v>
      </c>
      <c r="E743" s="1" t="s">
        <v>20</v>
      </c>
      <c r="F743" s="1" t="s">
        <v>31</v>
      </c>
      <c r="G743" s="1" t="s">
        <v>1302</v>
      </c>
      <c r="H743" s="1" t="s">
        <v>86</v>
      </c>
      <c r="I743" s="1" t="s">
        <v>24</v>
      </c>
      <c r="J743" s="3">
        <v>743.45</v>
      </c>
      <c r="K743" s="1" t="s">
        <v>1271</v>
      </c>
      <c r="L743" s="1" t="s">
        <v>24</v>
      </c>
      <c r="M743" s="1" t="s">
        <v>1272</v>
      </c>
      <c r="N743" s="1" t="s">
        <v>463</v>
      </c>
      <c r="O743" s="2">
        <v>44408</v>
      </c>
      <c r="P743" s="2">
        <v>44412</v>
      </c>
      <c r="Q743" s="1" t="s">
        <v>29</v>
      </c>
      <c r="R743" t="str">
        <f>VLOOKUP(F743,'Seg 2 descriptions'!A:B,2)</f>
        <v>Gas Operations-West</v>
      </c>
      <c r="S743" t="str">
        <f>VLOOKUP(G743,'Seg 3 descriptions'!A:B,2)</f>
        <v>Uniforms</v>
      </c>
    </row>
    <row r="744" spans="1:19" x14ac:dyDescent="0.25">
      <c r="A744" s="1" t="s">
        <v>457</v>
      </c>
      <c r="B744" s="1" t="s">
        <v>49</v>
      </c>
      <c r="C744" s="1" t="s">
        <v>1430</v>
      </c>
      <c r="D744" s="1" t="s">
        <v>1701</v>
      </c>
      <c r="E744" s="1" t="s">
        <v>20</v>
      </c>
      <c r="F744" s="1" t="s">
        <v>31</v>
      </c>
      <c r="G744" s="1" t="s">
        <v>283</v>
      </c>
      <c r="H744" s="1" t="s">
        <v>86</v>
      </c>
      <c r="I744" s="1" t="s">
        <v>24</v>
      </c>
      <c r="J744" s="3">
        <v>517.55999999999995</v>
      </c>
      <c r="K744" s="1" t="s">
        <v>1271</v>
      </c>
      <c r="L744" s="1" t="s">
        <v>24</v>
      </c>
      <c r="M744" s="1" t="s">
        <v>1272</v>
      </c>
      <c r="N744" s="1" t="s">
        <v>463</v>
      </c>
      <c r="O744" s="2">
        <v>44408</v>
      </c>
      <c r="P744" s="2">
        <v>44412</v>
      </c>
      <c r="Q744" s="1" t="s">
        <v>29</v>
      </c>
      <c r="R744" t="str">
        <f>VLOOKUP(F744,'Seg 2 descriptions'!A:B,2)</f>
        <v>Gas Operations-West</v>
      </c>
      <c r="S744" t="str">
        <f>VLOOKUP(G744,'Seg 3 descriptions'!A:B,2)</f>
        <v>Supplies &amp; Misc Dept Expenses</v>
      </c>
    </row>
    <row r="745" spans="1:19" x14ac:dyDescent="0.25">
      <c r="A745" s="1" t="s">
        <v>457</v>
      </c>
      <c r="B745" s="1" t="s">
        <v>49</v>
      </c>
      <c r="C745" s="1" t="s">
        <v>1430</v>
      </c>
      <c r="D745" s="1" t="s">
        <v>1789</v>
      </c>
      <c r="E745" s="1" t="s">
        <v>20</v>
      </c>
      <c r="F745" s="1" t="s">
        <v>31</v>
      </c>
      <c r="G745" s="1" t="s">
        <v>868</v>
      </c>
      <c r="H745" s="1" t="s">
        <v>86</v>
      </c>
      <c r="I745" s="1" t="s">
        <v>24</v>
      </c>
      <c r="J745" s="3">
        <v>356.56</v>
      </c>
      <c r="K745" s="1" t="s">
        <v>1271</v>
      </c>
      <c r="L745" s="1" t="s">
        <v>24</v>
      </c>
      <c r="M745" s="1" t="s">
        <v>1272</v>
      </c>
      <c r="N745" s="1" t="s">
        <v>463</v>
      </c>
      <c r="O745" s="2">
        <v>44408</v>
      </c>
      <c r="P745" s="2">
        <v>44412</v>
      </c>
      <c r="Q745" s="1" t="s">
        <v>29</v>
      </c>
      <c r="R745" t="str">
        <f>VLOOKUP(F745,'Seg 2 descriptions'!A:B,2)</f>
        <v>Gas Operations-West</v>
      </c>
      <c r="S745" t="str">
        <f>VLOOKUP(G745,'Seg 3 descriptions'!A:B,2)</f>
        <v>Cell Phones</v>
      </c>
    </row>
    <row r="746" spans="1:19" x14ac:dyDescent="0.25">
      <c r="A746" s="1" t="s">
        <v>457</v>
      </c>
      <c r="B746" s="1" t="s">
        <v>49</v>
      </c>
      <c r="C746" s="1" t="s">
        <v>1430</v>
      </c>
      <c r="D746" s="1" t="s">
        <v>1770</v>
      </c>
      <c r="E746" s="1" t="s">
        <v>20</v>
      </c>
      <c r="F746" s="1" t="s">
        <v>31</v>
      </c>
      <c r="G746" s="1" t="s">
        <v>867</v>
      </c>
      <c r="H746" s="1" t="s">
        <v>86</v>
      </c>
      <c r="I746" s="1" t="s">
        <v>24</v>
      </c>
      <c r="J746" s="3">
        <v>159.43</v>
      </c>
      <c r="K746" s="1" t="s">
        <v>1271</v>
      </c>
      <c r="L746" s="1" t="s">
        <v>24</v>
      </c>
      <c r="M746" s="1" t="s">
        <v>1272</v>
      </c>
      <c r="N746" s="1" t="s">
        <v>463</v>
      </c>
      <c r="O746" s="2">
        <v>44408</v>
      </c>
      <c r="P746" s="2">
        <v>44412</v>
      </c>
      <c r="Q746" s="1" t="s">
        <v>29</v>
      </c>
      <c r="R746" t="str">
        <f>VLOOKUP(F746,'Seg 2 descriptions'!A:B,2)</f>
        <v>Gas Operations-West</v>
      </c>
      <c r="S746" t="str">
        <f>VLOOKUP(G746,'Seg 3 descriptions'!A:B,2)</f>
        <v>Meals</v>
      </c>
    </row>
    <row r="747" spans="1:19" x14ac:dyDescent="0.25">
      <c r="A747" s="1" t="s">
        <v>457</v>
      </c>
      <c r="B747" s="1" t="s">
        <v>49</v>
      </c>
      <c r="C747" s="1" t="s">
        <v>1430</v>
      </c>
      <c r="D747" s="1" t="s">
        <v>1706</v>
      </c>
      <c r="E747" s="1" t="s">
        <v>20</v>
      </c>
      <c r="F747" s="1" t="s">
        <v>31</v>
      </c>
      <c r="G747" s="1" t="s">
        <v>590</v>
      </c>
      <c r="H747" s="1" t="s">
        <v>86</v>
      </c>
      <c r="I747" s="1" t="s">
        <v>24</v>
      </c>
      <c r="J747" s="3">
        <v>326.02999999999997</v>
      </c>
      <c r="K747" s="1" t="s">
        <v>1271</v>
      </c>
      <c r="L747" s="1" t="s">
        <v>24</v>
      </c>
      <c r="M747" s="1" t="s">
        <v>1272</v>
      </c>
      <c r="N747" s="1" t="s">
        <v>463</v>
      </c>
      <c r="O747" s="2">
        <v>44408</v>
      </c>
      <c r="P747" s="2">
        <v>44412</v>
      </c>
      <c r="Q747" s="1" t="s">
        <v>29</v>
      </c>
      <c r="R747" t="str">
        <f>VLOOKUP(F747,'Seg 2 descriptions'!A:B,2)</f>
        <v>Gas Operations-West</v>
      </c>
      <c r="S747" t="str">
        <f>VLOOKUP(G747,'Seg 3 descriptions'!A:B,2)</f>
        <v>Overtime/Comp Time/On Call</v>
      </c>
    </row>
    <row r="748" spans="1:19" x14ac:dyDescent="0.25">
      <c r="A748" s="144" t="s">
        <v>456</v>
      </c>
      <c r="B748" s="144" t="s">
        <v>20</v>
      </c>
      <c r="C748" s="144" t="s">
        <v>802</v>
      </c>
      <c r="D748" s="144" t="s">
        <v>1691</v>
      </c>
      <c r="E748" s="144" t="s">
        <v>20</v>
      </c>
      <c r="F748" s="144" t="s">
        <v>21</v>
      </c>
      <c r="G748" s="144" t="s">
        <v>22</v>
      </c>
      <c r="H748" s="144" t="s">
        <v>86</v>
      </c>
      <c r="I748" s="144" t="s">
        <v>24</v>
      </c>
      <c r="J748" s="145">
        <v>-7395</v>
      </c>
      <c r="K748" s="144" t="s">
        <v>1431</v>
      </c>
      <c r="L748" s="144" t="s">
        <v>24</v>
      </c>
      <c r="M748" s="144" t="s">
        <v>254</v>
      </c>
      <c r="N748" s="144" t="s">
        <v>805</v>
      </c>
      <c r="O748" s="146">
        <v>44500</v>
      </c>
      <c r="P748" s="146">
        <v>44475</v>
      </c>
      <c r="Q748" s="144" t="s">
        <v>29</v>
      </c>
      <c r="R748" s="20" t="str">
        <f>VLOOKUP(F748,'Seg 2 descriptions'!A:B,2)</f>
        <v>Facilities-West</v>
      </c>
      <c r="S748" s="20" t="str">
        <f>VLOOKUP(G748,'Seg 3 descriptions'!A:B,2)</f>
        <v>Facilities Maintenance</v>
      </c>
    </row>
    <row r="749" spans="1:19" x14ac:dyDescent="0.25">
      <c r="A749" s="144" t="s">
        <v>456</v>
      </c>
      <c r="B749" s="144" t="s">
        <v>20</v>
      </c>
      <c r="C749" s="144" t="s">
        <v>802</v>
      </c>
      <c r="D749" s="144" t="s">
        <v>1691</v>
      </c>
      <c r="E749" s="144" t="s">
        <v>20</v>
      </c>
      <c r="F749" s="144" t="s">
        <v>21</v>
      </c>
      <c r="G749" s="144" t="s">
        <v>22</v>
      </c>
      <c r="H749" s="144" t="s">
        <v>86</v>
      </c>
      <c r="I749" s="144" t="s">
        <v>24</v>
      </c>
      <c r="J749" s="145">
        <v>-384.23</v>
      </c>
      <c r="K749" s="144" t="s">
        <v>1431</v>
      </c>
      <c r="L749" s="144" t="s">
        <v>24</v>
      </c>
      <c r="M749" s="144" t="s">
        <v>564</v>
      </c>
      <c r="N749" s="144" t="s">
        <v>805</v>
      </c>
      <c r="O749" s="146">
        <v>44500</v>
      </c>
      <c r="P749" s="146">
        <v>44475</v>
      </c>
      <c r="Q749" s="144" t="s">
        <v>29</v>
      </c>
      <c r="R749" s="20" t="str">
        <f>VLOOKUP(F749,'Seg 2 descriptions'!A:B,2)</f>
        <v>Facilities-West</v>
      </c>
      <c r="S749" s="20" t="str">
        <f>VLOOKUP(G749,'Seg 3 descriptions'!A:B,2)</f>
        <v>Facilities Maintenance</v>
      </c>
    </row>
    <row r="750" spans="1:19" x14ac:dyDescent="0.25">
      <c r="A750" s="144" t="s">
        <v>456</v>
      </c>
      <c r="B750" s="144" t="s">
        <v>20</v>
      </c>
      <c r="C750" s="144" t="s">
        <v>802</v>
      </c>
      <c r="D750" s="144" t="s">
        <v>1691</v>
      </c>
      <c r="E750" s="144" t="s">
        <v>20</v>
      </c>
      <c r="F750" s="144" t="s">
        <v>21</v>
      </c>
      <c r="G750" s="144" t="s">
        <v>22</v>
      </c>
      <c r="H750" s="144" t="s">
        <v>86</v>
      </c>
      <c r="I750" s="144" t="s">
        <v>24</v>
      </c>
      <c r="J750" s="145">
        <v>-7852.5</v>
      </c>
      <c r="K750" s="144" t="s">
        <v>1431</v>
      </c>
      <c r="L750" s="144" t="s">
        <v>24</v>
      </c>
      <c r="M750" s="144" t="s">
        <v>537</v>
      </c>
      <c r="N750" s="144" t="s">
        <v>805</v>
      </c>
      <c r="O750" s="146">
        <v>44500</v>
      </c>
      <c r="P750" s="146">
        <v>44475</v>
      </c>
      <c r="Q750" s="144" t="s">
        <v>29</v>
      </c>
      <c r="R750" s="20" t="str">
        <f>VLOOKUP(F750,'Seg 2 descriptions'!A:B,2)</f>
        <v>Facilities-West</v>
      </c>
      <c r="S750" s="20" t="str">
        <f>VLOOKUP(G750,'Seg 3 descriptions'!A:B,2)</f>
        <v>Facilities Maintenance</v>
      </c>
    </row>
    <row r="751" spans="1:19" x14ac:dyDescent="0.25">
      <c r="A751" s="144" t="s">
        <v>456</v>
      </c>
      <c r="B751" s="144" t="s">
        <v>20</v>
      </c>
      <c r="C751" s="144" t="s">
        <v>802</v>
      </c>
      <c r="D751" s="144" t="s">
        <v>1691</v>
      </c>
      <c r="E751" s="144" t="s">
        <v>20</v>
      </c>
      <c r="F751" s="144" t="s">
        <v>21</v>
      </c>
      <c r="G751" s="144" t="s">
        <v>22</v>
      </c>
      <c r="H751" s="144" t="s">
        <v>86</v>
      </c>
      <c r="I751" s="144" t="s">
        <v>24</v>
      </c>
      <c r="J751" s="145">
        <v>-2420</v>
      </c>
      <c r="K751" s="144" t="s">
        <v>1431</v>
      </c>
      <c r="L751" s="144" t="s">
        <v>24</v>
      </c>
      <c r="M751" s="144" t="s">
        <v>1063</v>
      </c>
      <c r="N751" s="144" t="s">
        <v>805</v>
      </c>
      <c r="O751" s="146">
        <v>44500</v>
      </c>
      <c r="P751" s="146">
        <v>44475</v>
      </c>
      <c r="Q751" s="144" t="s">
        <v>29</v>
      </c>
      <c r="R751" s="20" t="str">
        <f>VLOOKUP(F751,'Seg 2 descriptions'!A:B,2)</f>
        <v>Facilities-West</v>
      </c>
      <c r="S751" s="20" t="str">
        <f>VLOOKUP(G751,'Seg 3 descriptions'!A:B,2)</f>
        <v>Facilities Maintenance</v>
      </c>
    </row>
    <row r="752" spans="1:19" x14ac:dyDescent="0.25">
      <c r="A752" s="144" t="s">
        <v>456</v>
      </c>
      <c r="B752" s="144" t="s">
        <v>20</v>
      </c>
      <c r="C752" s="144" t="s">
        <v>802</v>
      </c>
      <c r="D752" s="144" t="s">
        <v>1691</v>
      </c>
      <c r="E752" s="144" t="s">
        <v>20</v>
      </c>
      <c r="F752" s="144" t="s">
        <v>21</v>
      </c>
      <c r="G752" s="144" t="s">
        <v>22</v>
      </c>
      <c r="H752" s="144" t="s">
        <v>86</v>
      </c>
      <c r="I752" s="144" t="s">
        <v>24</v>
      </c>
      <c r="J752" s="145">
        <v>-510</v>
      </c>
      <c r="K752" s="144" t="s">
        <v>1431</v>
      </c>
      <c r="L752" s="144" t="s">
        <v>24</v>
      </c>
      <c r="M752" s="144" t="s">
        <v>599</v>
      </c>
      <c r="N752" s="144" t="s">
        <v>805</v>
      </c>
      <c r="O752" s="146">
        <v>44500</v>
      </c>
      <c r="P752" s="146">
        <v>44475</v>
      </c>
      <c r="Q752" s="144" t="s">
        <v>29</v>
      </c>
      <c r="R752" s="20" t="str">
        <f>VLOOKUP(F752,'Seg 2 descriptions'!A:B,2)</f>
        <v>Facilities-West</v>
      </c>
      <c r="S752" s="20" t="str">
        <f>VLOOKUP(G752,'Seg 3 descriptions'!A:B,2)</f>
        <v>Facilities Maintenance</v>
      </c>
    </row>
    <row r="753" spans="1:19" x14ac:dyDescent="0.25">
      <c r="A753" s="144" t="s">
        <v>456</v>
      </c>
      <c r="B753" s="144" t="s">
        <v>20</v>
      </c>
      <c r="C753" s="144" t="s">
        <v>805</v>
      </c>
      <c r="D753" s="144" t="s">
        <v>1691</v>
      </c>
      <c r="E753" s="144" t="s">
        <v>20</v>
      </c>
      <c r="F753" s="144" t="s">
        <v>21</v>
      </c>
      <c r="G753" s="144" t="s">
        <v>22</v>
      </c>
      <c r="H753" s="144" t="s">
        <v>86</v>
      </c>
      <c r="I753" s="144" t="s">
        <v>24</v>
      </c>
      <c r="J753" s="145">
        <v>7395</v>
      </c>
      <c r="K753" s="144" t="s">
        <v>1431</v>
      </c>
      <c r="L753" s="144" t="s">
        <v>24</v>
      </c>
      <c r="M753" s="144" t="s">
        <v>254</v>
      </c>
      <c r="N753" s="144" t="s">
        <v>805</v>
      </c>
      <c r="O753" s="146">
        <v>44469</v>
      </c>
      <c r="P753" s="146">
        <v>44475</v>
      </c>
      <c r="Q753" s="144" t="s">
        <v>29</v>
      </c>
      <c r="R753" s="20" t="str">
        <f>VLOOKUP(F753,'Seg 2 descriptions'!A:B,2)</f>
        <v>Facilities-West</v>
      </c>
      <c r="S753" s="20" t="str">
        <f>VLOOKUP(G753,'Seg 3 descriptions'!A:B,2)</f>
        <v>Facilities Maintenance</v>
      </c>
    </row>
    <row r="754" spans="1:19" x14ac:dyDescent="0.25">
      <c r="A754" s="144" t="s">
        <v>456</v>
      </c>
      <c r="B754" s="144" t="s">
        <v>20</v>
      </c>
      <c r="C754" s="144" t="s">
        <v>805</v>
      </c>
      <c r="D754" s="144" t="s">
        <v>1691</v>
      </c>
      <c r="E754" s="144" t="s">
        <v>20</v>
      </c>
      <c r="F754" s="144" t="s">
        <v>21</v>
      </c>
      <c r="G754" s="144" t="s">
        <v>22</v>
      </c>
      <c r="H754" s="144" t="s">
        <v>86</v>
      </c>
      <c r="I754" s="144" t="s">
        <v>24</v>
      </c>
      <c r="J754" s="145">
        <v>12380.4</v>
      </c>
      <c r="K754" s="144" t="s">
        <v>1431</v>
      </c>
      <c r="L754" s="144" t="s">
        <v>24</v>
      </c>
      <c r="M754" s="144" t="s">
        <v>1432</v>
      </c>
      <c r="N754" s="144" t="s">
        <v>805</v>
      </c>
      <c r="O754" s="146">
        <v>44469</v>
      </c>
      <c r="P754" s="146">
        <v>44475</v>
      </c>
      <c r="Q754" s="144" t="s">
        <v>29</v>
      </c>
      <c r="R754" s="20" t="str">
        <f>VLOOKUP(F754,'Seg 2 descriptions'!A:B,2)</f>
        <v>Facilities-West</v>
      </c>
      <c r="S754" s="20" t="str">
        <f>VLOOKUP(G754,'Seg 3 descriptions'!A:B,2)</f>
        <v>Facilities Maintenance</v>
      </c>
    </row>
    <row r="755" spans="1:19" x14ac:dyDescent="0.25">
      <c r="A755" s="144" t="s">
        <v>456</v>
      </c>
      <c r="B755" s="144" t="s">
        <v>20</v>
      </c>
      <c r="C755" s="144" t="s">
        <v>802</v>
      </c>
      <c r="D755" s="144" t="s">
        <v>1691</v>
      </c>
      <c r="E755" s="144" t="s">
        <v>20</v>
      </c>
      <c r="F755" s="144" t="s">
        <v>21</v>
      </c>
      <c r="G755" s="144" t="s">
        <v>22</v>
      </c>
      <c r="H755" s="144" t="s">
        <v>86</v>
      </c>
      <c r="I755" s="144" t="s">
        <v>24</v>
      </c>
      <c r="J755" s="145">
        <v>-6952.5</v>
      </c>
      <c r="K755" s="144" t="s">
        <v>1431</v>
      </c>
      <c r="L755" s="144" t="s">
        <v>24</v>
      </c>
      <c r="M755" s="144" t="s">
        <v>561</v>
      </c>
      <c r="N755" s="144" t="s">
        <v>805</v>
      </c>
      <c r="O755" s="146">
        <v>44500</v>
      </c>
      <c r="P755" s="146">
        <v>44475</v>
      </c>
      <c r="Q755" s="144" t="s">
        <v>29</v>
      </c>
      <c r="R755" s="20" t="str">
        <f>VLOOKUP(F755,'Seg 2 descriptions'!A:B,2)</f>
        <v>Facilities-West</v>
      </c>
      <c r="S755" s="20" t="str">
        <f>VLOOKUP(G755,'Seg 3 descriptions'!A:B,2)</f>
        <v>Facilities Maintenance</v>
      </c>
    </row>
    <row r="756" spans="1:19" x14ac:dyDescent="0.25">
      <c r="A756" s="144" t="s">
        <v>456</v>
      </c>
      <c r="B756" s="144" t="s">
        <v>20</v>
      </c>
      <c r="C756" s="144" t="s">
        <v>802</v>
      </c>
      <c r="D756" s="144" t="s">
        <v>1691</v>
      </c>
      <c r="E756" s="144" t="s">
        <v>20</v>
      </c>
      <c r="F756" s="144" t="s">
        <v>21</v>
      </c>
      <c r="G756" s="144" t="s">
        <v>22</v>
      </c>
      <c r="H756" s="144" t="s">
        <v>86</v>
      </c>
      <c r="I756" s="144" t="s">
        <v>24</v>
      </c>
      <c r="J756" s="145">
        <v>-12380.4</v>
      </c>
      <c r="K756" s="144" t="s">
        <v>1431</v>
      </c>
      <c r="L756" s="144" t="s">
        <v>24</v>
      </c>
      <c r="M756" s="144" t="s">
        <v>1432</v>
      </c>
      <c r="N756" s="144" t="s">
        <v>805</v>
      </c>
      <c r="O756" s="146">
        <v>44500</v>
      </c>
      <c r="P756" s="146">
        <v>44475</v>
      </c>
      <c r="Q756" s="144" t="s">
        <v>29</v>
      </c>
      <c r="R756" s="20" t="str">
        <f>VLOOKUP(F756,'Seg 2 descriptions'!A:B,2)</f>
        <v>Facilities-West</v>
      </c>
      <c r="S756" s="20" t="str">
        <f>VLOOKUP(G756,'Seg 3 descriptions'!A:B,2)</f>
        <v>Facilities Maintenance</v>
      </c>
    </row>
    <row r="757" spans="1:19" x14ac:dyDescent="0.25">
      <c r="A757" s="144" t="s">
        <v>456</v>
      </c>
      <c r="B757" s="144" t="s">
        <v>20</v>
      </c>
      <c r="C757" s="144" t="s">
        <v>805</v>
      </c>
      <c r="D757" s="144" t="s">
        <v>1691</v>
      </c>
      <c r="E757" s="144" t="s">
        <v>20</v>
      </c>
      <c r="F757" s="144" t="s">
        <v>21</v>
      </c>
      <c r="G757" s="144" t="s">
        <v>22</v>
      </c>
      <c r="H757" s="144" t="s">
        <v>86</v>
      </c>
      <c r="I757" s="144" t="s">
        <v>24</v>
      </c>
      <c r="J757" s="145">
        <v>6952.5</v>
      </c>
      <c r="K757" s="144" t="s">
        <v>1431</v>
      </c>
      <c r="L757" s="144" t="s">
        <v>24</v>
      </c>
      <c r="M757" s="144" t="s">
        <v>561</v>
      </c>
      <c r="N757" s="144" t="s">
        <v>805</v>
      </c>
      <c r="O757" s="146">
        <v>44469</v>
      </c>
      <c r="P757" s="146">
        <v>44475</v>
      </c>
      <c r="Q757" s="144" t="s">
        <v>29</v>
      </c>
      <c r="R757" s="20" t="str">
        <f>VLOOKUP(F757,'Seg 2 descriptions'!A:B,2)</f>
        <v>Facilities-West</v>
      </c>
      <c r="S757" s="20" t="str">
        <f>VLOOKUP(G757,'Seg 3 descriptions'!A:B,2)</f>
        <v>Facilities Maintenance</v>
      </c>
    </row>
    <row r="758" spans="1:19" x14ac:dyDescent="0.25">
      <c r="A758" s="144" t="s">
        <v>456</v>
      </c>
      <c r="B758" s="144" t="s">
        <v>20</v>
      </c>
      <c r="C758" s="144" t="s">
        <v>805</v>
      </c>
      <c r="D758" s="144" t="s">
        <v>1691</v>
      </c>
      <c r="E758" s="144" t="s">
        <v>20</v>
      </c>
      <c r="F758" s="144" t="s">
        <v>21</v>
      </c>
      <c r="G758" s="144" t="s">
        <v>22</v>
      </c>
      <c r="H758" s="144" t="s">
        <v>86</v>
      </c>
      <c r="I758" s="144" t="s">
        <v>24</v>
      </c>
      <c r="J758" s="145">
        <v>384.23</v>
      </c>
      <c r="K758" s="144" t="s">
        <v>1431</v>
      </c>
      <c r="L758" s="144" t="s">
        <v>24</v>
      </c>
      <c r="M758" s="144" t="s">
        <v>564</v>
      </c>
      <c r="N758" s="144" t="s">
        <v>805</v>
      </c>
      <c r="O758" s="146">
        <v>44469</v>
      </c>
      <c r="P758" s="146">
        <v>44475</v>
      </c>
      <c r="Q758" s="144" t="s">
        <v>29</v>
      </c>
      <c r="R758" s="20" t="str">
        <f>VLOOKUP(F758,'Seg 2 descriptions'!A:B,2)</f>
        <v>Facilities-West</v>
      </c>
      <c r="S758" s="20" t="str">
        <f>VLOOKUP(G758,'Seg 3 descriptions'!A:B,2)</f>
        <v>Facilities Maintenance</v>
      </c>
    </row>
    <row r="759" spans="1:19" x14ac:dyDescent="0.25">
      <c r="A759" s="144" t="s">
        <v>456</v>
      </c>
      <c r="B759" s="144" t="s">
        <v>20</v>
      </c>
      <c r="C759" s="144" t="s">
        <v>805</v>
      </c>
      <c r="D759" s="144" t="s">
        <v>1691</v>
      </c>
      <c r="E759" s="144" t="s">
        <v>20</v>
      </c>
      <c r="F759" s="144" t="s">
        <v>21</v>
      </c>
      <c r="G759" s="144" t="s">
        <v>22</v>
      </c>
      <c r="H759" s="144" t="s">
        <v>86</v>
      </c>
      <c r="I759" s="144" t="s">
        <v>24</v>
      </c>
      <c r="J759" s="145">
        <v>7852.5</v>
      </c>
      <c r="K759" s="144" t="s">
        <v>1431</v>
      </c>
      <c r="L759" s="144" t="s">
        <v>24</v>
      </c>
      <c r="M759" s="144" t="s">
        <v>537</v>
      </c>
      <c r="N759" s="144" t="s">
        <v>805</v>
      </c>
      <c r="O759" s="146">
        <v>44469</v>
      </c>
      <c r="P759" s="146">
        <v>44475</v>
      </c>
      <c r="Q759" s="144" t="s">
        <v>29</v>
      </c>
      <c r="R759" s="20" t="str">
        <f>VLOOKUP(F759,'Seg 2 descriptions'!A:B,2)</f>
        <v>Facilities-West</v>
      </c>
      <c r="S759" s="20" t="str">
        <f>VLOOKUP(G759,'Seg 3 descriptions'!A:B,2)</f>
        <v>Facilities Maintenance</v>
      </c>
    </row>
    <row r="760" spans="1:19" x14ac:dyDescent="0.25">
      <c r="A760" s="144" t="s">
        <v>456</v>
      </c>
      <c r="B760" s="144" t="s">
        <v>20</v>
      </c>
      <c r="C760" s="144" t="s">
        <v>805</v>
      </c>
      <c r="D760" s="144" t="s">
        <v>1691</v>
      </c>
      <c r="E760" s="144" t="s">
        <v>20</v>
      </c>
      <c r="F760" s="144" t="s">
        <v>21</v>
      </c>
      <c r="G760" s="144" t="s">
        <v>22</v>
      </c>
      <c r="H760" s="144" t="s">
        <v>86</v>
      </c>
      <c r="I760" s="144" t="s">
        <v>24</v>
      </c>
      <c r="J760" s="145">
        <v>2420</v>
      </c>
      <c r="K760" s="144" t="s">
        <v>1431</v>
      </c>
      <c r="L760" s="144" t="s">
        <v>24</v>
      </c>
      <c r="M760" s="144" t="s">
        <v>1063</v>
      </c>
      <c r="N760" s="144" t="s">
        <v>805</v>
      </c>
      <c r="O760" s="146">
        <v>44469</v>
      </c>
      <c r="P760" s="146">
        <v>44475</v>
      </c>
      <c r="Q760" s="144" t="s">
        <v>29</v>
      </c>
      <c r="R760" s="20" t="str">
        <f>VLOOKUP(F760,'Seg 2 descriptions'!A:B,2)</f>
        <v>Facilities-West</v>
      </c>
      <c r="S760" s="20" t="str">
        <f>VLOOKUP(G760,'Seg 3 descriptions'!A:B,2)</f>
        <v>Facilities Maintenance</v>
      </c>
    </row>
    <row r="761" spans="1:19" x14ac:dyDescent="0.25">
      <c r="A761" s="144" t="s">
        <v>456</v>
      </c>
      <c r="B761" s="144" t="s">
        <v>20</v>
      </c>
      <c r="C761" s="144" t="s">
        <v>805</v>
      </c>
      <c r="D761" s="144" t="s">
        <v>1691</v>
      </c>
      <c r="E761" s="144" t="s">
        <v>20</v>
      </c>
      <c r="F761" s="144" t="s">
        <v>21</v>
      </c>
      <c r="G761" s="144" t="s">
        <v>22</v>
      </c>
      <c r="H761" s="144" t="s">
        <v>86</v>
      </c>
      <c r="I761" s="144" t="s">
        <v>24</v>
      </c>
      <c r="J761" s="145">
        <v>510</v>
      </c>
      <c r="K761" s="144" t="s">
        <v>1431</v>
      </c>
      <c r="L761" s="144" t="s">
        <v>24</v>
      </c>
      <c r="M761" s="144" t="s">
        <v>599</v>
      </c>
      <c r="N761" s="144" t="s">
        <v>805</v>
      </c>
      <c r="O761" s="146">
        <v>44469</v>
      </c>
      <c r="P761" s="146">
        <v>44475</v>
      </c>
      <c r="Q761" s="144" t="s">
        <v>29</v>
      </c>
      <c r="R761" s="20" t="str">
        <f>VLOOKUP(F761,'Seg 2 descriptions'!A:B,2)</f>
        <v>Facilities-West</v>
      </c>
      <c r="S761" s="20" t="str">
        <f>VLOOKUP(G761,'Seg 3 descriptions'!A:B,2)</f>
        <v>Facilities Maintenance</v>
      </c>
    </row>
    <row r="762" spans="1:19" x14ac:dyDescent="0.25">
      <c r="A762" s="1" t="s">
        <v>457</v>
      </c>
      <c r="B762" s="1" t="s">
        <v>49</v>
      </c>
      <c r="C762" s="1" t="s">
        <v>1425</v>
      </c>
      <c r="D762" s="1" t="s">
        <v>1705</v>
      </c>
      <c r="E762" s="1" t="s">
        <v>20</v>
      </c>
      <c r="F762" s="1" t="s">
        <v>471</v>
      </c>
      <c r="G762" s="1" t="s">
        <v>590</v>
      </c>
      <c r="H762" s="1" t="s">
        <v>86</v>
      </c>
      <c r="I762" s="1" t="s">
        <v>24</v>
      </c>
      <c r="J762" s="3">
        <v>-173.64</v>
      </c>
      <c r="K762" s="1" t="s">
        <v>1415</v>
      </c>
      <c r="L762" s="1" t="s">
        <v>24</v>
      </c>
      <c r="M762" s="1" t="s">
        <v>1416</v>
      </c>
      <c r="N762" s="1" t="s">
        <v>1383</v>
      </c>
      <c r="O762" s="2">
        <v>44500</v>
      </c>
      <c r="P762" s="2">
        <v>44503</v>
      </c>
      <c r="Q762" s="1" t="s">
        <v>29</v>
      </c>
      <c r="R762" t="str">
        <f>VLOOKUP(F762,'Seg 2 descriptions'!A:B,2)</f>
        <v>Propane Operations-Hernando</v>
      </c>
      <c r="S762" t="str">
        <f>VLOOKUP(G762,'Seg 3 descriptions'!A:B,2)</f>
        <v>Overtime/Comp Time/On Call</v>
      </c>
    </row>
    <row r="763" spans="1:19" x14ac:dyDescent="0.25">
      <c r="A763" s="1" t="s">
        <v>828</v>
      </c>
      <c r="B763" s="1" t="s">
        <v>18</v>
      </c>
      <c r="C763" s="1" t="s">
        <v>1433</v>
      </c>
      <c r="D763" s="1" t="s">
        <v>1702</v>
      </c>
      <c r="E763" s="1" t="s">
        <v>20</v>
      </c>
      <c r="F763" s="1" t="s">
        <v>830</v>
      </c>
      <c r="G763" s="1" t="s">
        <v>590</v>
      </c>
      <c r="H763" s="1" t="s">
        <v>86</v>
      </c>
      <c r="I763" s="1" t="s">
        <v>24</v>
      </c>
      <c r="J763" s="3">
        <v>144.96</v>
      </c>
      <c r="K763" s="1" t="s">
        <v>1434</v>
      </c>
      <c r="L763" s="1" t="s">
        <v>24</v>
      </c>
      <c r="M763" s="1" t="s">
        <v>24</v>
      </c>
      <c r="N763" s="1" t="s">
        <v>1433</v>
      </c>
      <c r="O763" s="2">
        <v>44518</v>
      </c>
      <c r="P763" s="2">
        <v>44531</v>
      </c>
      <c r="Q763" s="1" t="s">
        <v>29</v>
      </c>
      <c r="R763" t="str">
        <f>VLOOKUP(F763,'Seg 2 descriptions'!A:B,2)</f>
        <v>Measurement-SF</v>
      </c>
      <c r="S763" t="str">
        <f>VLOOKUP(G763,'Seg 3 descriptions'!A:B,2)</f>
        <v>Overtime/Comp Time/On Call</v>
      </c>
    </row>
    <row r="764" spans="1:19" x14ac:dyDescent="0.25">
      <c r="A764" s="1" t="s">
        <v>828</v>
      </c>
      <c r="B764" s="1" t="s">
        <v>18</v>
      </c>
      <c r="C764" s="1" t="s">
        <v>1433</v>
      </c>
      <c r="D764" s="1" t="s">
        <v>1706</v>
      </c>
      <c r="E764" s="1" t="s">
        <v>20</v>
      </c>
      <c r="F764" s="1" t="s">
        <v>31</v>
      </c>
      <c r="G764" s="1" t="s">
        <v>590</v>
      </c>
      <c r="H764" s="1" t="s">
        <v>86</v>
      </c>
      <c r="I764" s="1" t="s">
        <v>24</v>
      </c>
      <c r="J764" s="3">
        <v>294.26</v>
      </c>
      <c r="K764" s="1" t="s">
        <v>1434</v>
      </c>
      <c r="L764" s="1" t="s">
        <v>24</v>
      </c>
      <c r="M764" s="1" t="s">
        <v>24</v>
      </c>
      <c r="N764" s="1" t="s">
        <v>1433</v>
      </c>
      <c r="O764" s="2">
        <v>44518</v>
      </c>
      <c r="P764" s="2">
        <v>44531</v>
      </c>
      <c r="Q764" s="1" t="s">
        <v>29</v>
      </c>
      <c r="R764" t="str">
        <f>VLOOKUP(F764,'Seg 2 descriptions'!A:B,2)</f>
        <v>Gas Operations-West</v>
      </c>
      <c r="S764" t="str">
        <f>VLOOKUP(G764,'Seg 3 descriptions'!A:B,2)</f>
        <v>Overtime/Comp Time/On Call</v>
      </c>
    </row>
    <row r="765" spans="1:19" x14ac:dyDescent="0.25">
      <c r="A765" s="1" t="s">
        <v>828</v>
      </c>
      <c r="B765" s="1" t="s">
        <v>18</v>
      </c>
      <c r="C765" s="1" t="s">
        <v>1317</v>
      </c>
      <c r="D765" s="1" t="s">
        <v>1706</v>
      </c>
      <c r="E765" s="1" t="s">
        <v>20</v>
      </c>
      <c r="F765" s="1" t="s">
        <v>31</v>
      </c>
      <c r="G765" s="1" t="s">
        <v>590</v>
      </c>
      <c r="H765" s="1" t="s">
        <v>86</v>
      </c>
      <c r="I765" s="1" t="s">
        <v>24</v>
      </c>
      <c r="J765" s="3">
        <v>1169.71</v>
      </c>
      <c r="K765" s="1" t="s">
        <v>1318</v>
      </c>
      <c r="L765" s="1" t="s">
        <v>24</v>
      </c>
      <c r="M765" s="1" t="s">
        <v>24</v>
      </c>
      <c r="N765" s="1" t="s">
        <v>1317</v>
      </c>
      <c r="O765" s="2">
        <v>44560</v>
      </c>
      <c r="P765" s="2">
        <v>44565</v>
      </c>
      <c r="Q765" s="1" t="s">
        <v>29</v>
      </c>
      <c r="R765" t="str">
        <f>VLOOKUP(F765,'Seg 2 descriptions'!A:B,2)</f>
        <v>Gas Operations-West</v>
      </c>
      <c r="S765" t="str">
        <f>VLOOKUP(G765,'Seg 3 descriptions'!A:B,2)</f>
        <v>Overtime/Comp Time/On Call</v>
      </c>
    </row>
    <row r="766" spans="1:19" x14ac:dyDescent="0.25">
      <c r="A766" s="1" t="s">
        <v>457</v>
      </c>
      <c r="B766" s="1" t="s">
        <v>49</v>
      </c>
      <c r="C766" s="1" t="s">
        <v>1440</v>
      </c>
      <c r="D766" s="1" t="s">
        <v>1702</v>
      </c>
      <c r="E766" s="1" t="s">
        <v>20</v>
      </c>
      <c r="F766" s="1" t="s">
        <v>830</v>
      </c>
      <c r="G766" s="1" t="s">
        <v>590</v>
      </c>
      <c r="H766" s="1" t="s">
        <v>86</v>
      </c>
      <c r="I766" s="1" t="s">
        <v>24</v>
      </c>
      <c r="J766" s="3">
        <v>-244.8</v>
      </c>
      <c r="K766" s="1" t="s">
        <v>1441</v>
      </c>
      <c r="L766" s="1" t="s">
        <v>24</v>
      </c>
      <c r="M766" s="1" t="s">
        <v>1442</v>
      </c>
      <c r="N766" s="1" t="s">
        <v>1443</v>
      </c>
      <c r="O766" s="2">
        <v>44561</v>
      </c>
      <c r="P766" s="2">
        <v>44568</v>
      </c>
      <c r="Q766" s="1" t="s">
        <v>29</v>
      </c>
      <c r="R766" t="str">
        <f>VLOOKUP(F766,'Seg 2 descriptions'!A:B,2)</f>
        <v>Measurement-SF</v>
      </c>
      <c r="S766" t="str">
        <f>VLOOKUP(G766,'Seg 3 descriptions'!A:B,2)</f>
        <v>Overtime/Comp Time/On Call</v>
      </c>
    </row>
    <row r="767" spans="1:19" x14ac:dyDescent="0.25">
      <c r="A767" s="1" t="s">
        <v>457</v>
      </c>
      <c r="B767" s="1" t="s">
        <v>49</v>
      </c>
      <c r="C767" s="1" t="s">
        <v>1444</v>
      </c>
      <c r="D767" s="1" t="s">
        <v>1834</v>
      </c>
      <c r="E767" s="1" t="s">
        <v>20</v>
      </c>
      <c r="F767" s="1" t="s">
        <v>797</v>
      </c>
      <c r="G767" s="1" t="s">
        <v>460</v>
      </c>
      <c r="H767" s="1" t="s">
        <v>86</v>
      </c>
      <c r="I767" s="1" t="s">
        <v>24</v>
      </c>
      <c r="J767" s="3">
        <v>-34.229999999999997</v>
      </c>
      <c r="K767" s="1" t="s">
        <v>798</v>
      </c>
      <c r="L767" s="1" t="s">
        <v>24</v>
      </c>
      <c r="M767" s="1" t="s">
        <v>799</v>
      </c>
      <c r="N767" s="1" t="s">
        <v>1384</v>
      </c>
      <c r="O767" s="2">
        <v>44255</v>
      </c>
      <c r="P767" s="2">
        <v>44258</v>
      </c>
      <c r="Q767" s="1" t="s">
        <v>29</v>
      </c>
      <c r="R767" t="str">
        <f>VLOOKUP(F767,'Seg 2 descriptions'!A:B,2)</f>
        <v>Propane Operations-Newberry</v>
      </c>
      <c r="S767" t="str">
        <f>VLOOKUP(G767,'Seg 3 descriptions'!A:B,2)</f>
        <v>Salaries</v>
      </c>
    </row>
    <row r="768" spans="1:19" x14ac:dyDescent="0.25">
      <c r="A768" s="144" t="s">
        <v>456</v>
      </c>
      <c r="B768" s="144" t="s">
        <v>20</v>
      </c>
      <c r="C768" s="144" t="s">
        <v>1381</v>
      </c>
      <c r="D768" s="144" t="s">
        <v>1691</v>
      </c>
      <c r="E768" s="144" t="s">
        <v>20</v>
      </c>
      <c r="F768" s="144" t="s">
        <v>21</v>
      </c>
      <c r="G768" s="144" t="s">
        <v>22</v>
      </c>
      <c r="H768" s="144" t="s">
        <v>86</v>
      </c>
      <c r="I768" s="144" t="s">
        <v>24</v>
      </c>
      <c r="J768" s="145">
        <v>-2560</v>
      </c>
      <c r="K768" s="144" t="s">
        <v>1431</v>
      </c>
      <c r="L768" s="144" t="s">
        <v>24</v>
      </c>
      <c r="M768" s="144" t="s">
        <v>1116</v>
      </c>
      <c r="N768" s="144" t="s">
        <v>1382</v>
      </c>
      <c r="O768" s="146">
        <v>44530</v>
      </c>
      <c r="P768" s="146">
        <v>44504</v>
      </c>
      <c r="Q768" s="144" t="s">
        <v>29</v>
      </c>
      <c r="R768" s="20" t="str">
        <f>VLOOKUP(F768,'Seg 2 descriptions'!A:B,2)</f>
        <v>Facilities-West</v>
      </c>
      <c r="S768" s="20" t="str">
        <f>VLOOKUP(G768,'Seg 3 descriptions'!A:B,2)</f>
        <v>Facilities Maintenance</v>
      </c>
    </row>
    <row r="769" spans="1:19" x14ac:dyDescent="0.25">
      <c r="A769" s="144" t="s">
        <v>456</v>
      </c>
      <c r="B769" s="144" t="s">
        <v>20</v>
      </c>
      <c r="C769" s="144" t="s">
        <v>1382</v>
      </c>
      <c r="D769" s="144" t="s">
        <v>1691</v>
      </c>
      <c r="E769" s="144" t="s">
        <v>20</v>
      </c>
      <c r="F769" s="144" t="s">
        <v>21</v>
      </c>
      <c r="G769" s="144" t="s">
        <v>22</v>
      </c>
      <c r="H769" s="144" t="s">
        <v>86</v>
      </c>
      <c r="I769" s="144" t="s">
        <v>24</v>
      </c>
      <c r="J769" s="145">
        <v>2560</v>
      </c>
      <c r="K769" s="144" t="s">
        <v>1431</v>
      </c>
      <c r="L769" s="144" t="s">
        <v>24</v>
      </c>
      <c r="M769" s="144" t="s">
        <v>1116</v>
      </c>
      <c r="N769" s="144" t="s">
        <v>1382</v>
      </c>
      <c r="O769" s="146">
        <v>44500</v>
      </c>
      <c r="P769" s="146">
        <v>44504</v>
      </c>
      <c r="Q769" s="144" t="s">
        <v>29</v>
      </c>
      <c r="R769" s="20" t="str">
        <f>VLOOKUP(F769,'Seg 2 descriptions'!A:B,2)</f>
        <v>Facilities-West</v>
      </c>
      <c r="S769" s="20" t="str">
        <f>VLOOKUP(G769,'Seg 3 descriptions'!A:B,2)</f>
        <v>Facilities Maintenance</v>
      </c>
    </row>
    <row r="770" spans="1:19" x14ac:dyDescent="0.25">
      <c r="A770" s="1" t="s">
        <v>457</v>
      </c>
      <c r="B770" s="1" t="s">
        <v>49</v>
      </c>
      <c r="C770" s="1" t="s">
        <v>1061</v>
      </c>
      <c r="D770" s="1" t="s">
        <v>1835</v>
      </c>
      <c r="E770" s="1" t="s">
        <v>20</v>
      </c>
      <c r="F770" s="1" t="s">
        <v>471</v>
      </c>
      <c r="G770" s="1" t="s">
        <v>870</v>
      </c>
      <c r="H770" s="1" t="s">
        <v>86</v>
      </c>
      <c r="I770" s="1" t="s">
        <v>24</v>
      </c>
      <c r="J770" s="3">
        <v>774.72</v>
      </c>
      <c r="K770" s="1" t="s">
        <v>1445</v>
      </c>
      <c r="L770" s="1" t="s">
        <v>24</v>
      </c>
      <c r="M770" s="1" t="s">
        <v>1446</v>
      </c>
      <c r="N770" s="1" t="s">
        <v>463</v>
      </c>
      <c r="O770" s="2">
        <v>44561</v>
      </c>
      <c r="P770" s="2">
        <v>44568</v>
      </c>
      <c r="Q770" s="1" t="s">
        <v>29</v>
      </c>
      <c r="R770" t="str">
        <f>VLOOKUP(F770,'Seg 2 descriptions'!A:B,2)</f>
        <v>Propane Operations-Hernando</v>
      </c>
      <c r="S770" t="str">
        <f>VLOOKUP(G770,'Seg 3 descriptions'!A:B,2)</f>
        <v>Other Vehicle Expenses</v>
      </c>
    </row>
    <row r="771" spans="1:19" x14ac:dyDescent="0.25">
      <c r="A771" s="1" t="s">
        <v>457</v>
      </c>
      <c r="B771" s="1" t="s">
        <v>49</v>
      </c>
      <c r="C771" s="1" t="s">
        <v>1061</v>
      </c>
      <c r="D771" s="1" t="s">
        <v>1836</v>
      </c>
      <c r="E771" s="1" t="s">
        <v>20</v>
      </c>
      <c r="F771" s="1" t="s">
        <v>471</v>
      </c>
      <c r="G771" s="1" t="s">
        <v>1049</v>
      </c>
      <c r="H771" s="1" t="s">
        <v>86</v>
      </c>
      <c r="I771" s="1" t="s">
        <v>24</v>
      </c>
      <c r="J771" s="3">
        <v>68.349999999999994</v>
      </c>
      <c r="K771" s="1" t="s">
        <v>1445</v>
      </c>
      <c r="L771" s="1" t="s">
        <v>24</v>
      </c>
      <c r="M771" s="1" t="s">
        <v>1446</v>
      </c>
      <c r="N771" s="1" t="s">
        <v>463</v>
      </c>
      <c r="O771" s="2">
        <v>44561</v>
      </c>
      <c r="P771" s="2">
        <v>44568</v>
      </c>
      <c r="Q771" s="1" t="s">
        <v>29</v>
      </c>
      <c r="R771" t="str">
        <f>VLOOKUP(F771,'Seg 2 descriptions'!A:B,2)</f>
        <v>Propane Operations-Hernando</v>
      </c>
      <c r="S771" t="str">
        <f>VLOOKUP(G771,'Seg 3 descriptions'!A:B,2)</f>
        <v>Vehicle Insurance</v>
      </c>
    </row>
    <row r="772" spans="1:19" x14ac:dyDescent="0.25">
      <c r="A772" s="1" t="s">
        <v>457</v>
      </c>
      <c r="B772" s="1" t="s">
        <v>49</v>
      </c>
      <c r="C772" s="1" t="s">
        <v>1061</v>
      </c>
      <c r="D772" s="1" t="s">
        <v>1837</v>
      </c>
      <c r="E772" s="1" t="s">
        <v>20</v>
      </c>
      <c r="F772" s="1" t="s">
        <v>471</v>
      </c>
      <c r="G772" s="1" t="s">
        <v>869</v>
      </c>
      <c r="H772" s="1" t="s">
        <v>86</v>
      </c>
      <c r="I772" s="1" t="s">
        <v>24</v>
      </c>
      <c r="J772" s="3">
        <v>235.15</v>
      </c>
      <c r="K772" s="1" t="s">
        <v>1445</v>
      </c>
      <c r="L772" s="1" t="s">
        <v>24</v>
      </c>
      <c r="M772" s="1" t="s">
        <v>1446</v>
      </c>
      <c r="N772" s="1" t="s">
        <v>463</v>
      </c>
      <c r="O772" s="2">
        <v>44561</v>
      </c>
      <c r="P772" s="2">
        <v>44568</v>
      </c>
      <c r="Q772" s="1" t="s">
        <v>29</v>
      </c>
      <c r="R772" t="str">
        <f>VLOOKUP(F772,'Seg 2 descriptions'!A:B,2)</f>
        <v>Propane Operations-Hernando</v>
      </c>
      <c r="S772" t="str">
        <f>VLOOKUP(G772,'Seg 3 descriptions'!A:B,2)</f>
        <v>Vehicle Fuel</v>
      </c>
    </row>
    <row r="773" spans="1:19" x14ac:dyDescent="0.25">
      <c r="A773" s="1" t="s">
        <v>457</v>
      </c>
      <c r="B773" s="1" t="s">
        <v>49</v>
      </c>
      <c r="C773" s="1" t="s">
        <v>1061</v>
      </c>
      <c r="D773" s="1" t="s">
        <v>1838</v>
      </c>
      <c r="E773" s="1" t="s">
        <v>20</v>
      </c>
      <c r="F773" s="1" t="s">
        <v>471</v>
      </c>
      <c r="G773" s="1" t="s">
        <v>1055</v>
      </c>
      <c r="H773" s="1" t="s">
        <v>86</v>
      </c>
      <c r="I773" s="1" t="s">
        <v>24</v>
      </c>
      <c r="J773" s="3">
        <v>183.25</v>
      </c>
      <c r="K773" s="1" t="s">
        <v>1445</v>
      </c>
      <c r="L773" s="1" t="s">
        <v>24</v>
      </c>
      <c r="M773" s="1" t="s">
        <v>1446</v>
      </c>
      <c r="N773" s="1" t="s">
        <v>463</v>
      </c>
      <c r="O773" s="2">
        <v>44561</v>
      </c>
      <c r="P773" s="2">
        <v>44568</v>
      </c>
      <c r="Q773" s="1" t="s">
        <v>29</v>
      </c>
      <c r="R773" t="str">
        <f>VLOOKUP(F773,'Seg 2 descriptions'!A:B,2)</f>
        <v>Propane Operations-Hernando</v>
      </c>
      <c r="S773" t="str">
        <f>VLOOKUP(G773,'Seg 3 descriptions'!A:B,2)</f>
        <v>Vehicle Depreciation</v>
      </c>
    </row>
    <row r="774" spans="1:19" x14ac:dyDescent="0.25">
      <c r="A774" s="144" t="s">
        <v>456</v>
      </c>
      <c r="B774" s="144" t="s">
        <v>20</v>
      </c>
      <c r="C774" s="144" t="s">
        <v>940</v>
      </c>
      <c r="D774" s="144" t="s">
        <v>1691</v>
      </c>
      <c r="E774" s="144" t="s">
        <v>20</v>
      </c>
      <c r="F774" s="144" t="s">
        <v>21</v>
      </c>
      <c r="G774" s="144" t="s">
        <v>22</v>
      </c>
      <c r="H774" s="144" t="s">
        <v>86</v>
      </c>
      <c r="I774" s="144" t="s">
        <v>24</v>
      </c>
      <c r="J774" s="145">
        <v>-8067.49</v>
      </c>
      <c r="K774" s="144" t="s">
        <v>1112</v>
      </c>
      <c r="L774" s="144" t="s">
        <v>24</v>
      </c>
      <c r="M774" s="144" t="s">
        <v>1141</v>
      </c>
      <c r="N774" s="144" t="s">
        <v>942</v>
      </c>
      <c r="O774" s="146">
        <v>44439</v>
      </c>
      <c r="P774" s="146">
        <v>44414</v>
      </c>
      <c r="Q774" s="144" t="s">
        <v>29</v>
      </c>
      <c r="R774" s="20" t="str">
        <f>VLOOKUP(F774,'Seg 2 descriptions'!A:B,2)</f>
        <v>Facilities-West</v>
      </c>
      <c r="S774" s="20" t="str">
        <f>VLOOKUP(G774,'Seg 3 descriptions'!A:B,2)</f>
        <v>Facilities Maintenance</v>
      </c>
    </row>
    <row r="775" spans="1:19" x14ac:dyDescent="0.25">
      <c r="A775" s="144" t="s">
        <v>456</v>
      </c>
      <c r="B775" s="144" t="s">
        <v>20</v>
      </c>
      <c r="C775" s="144" t="s">
        <v>942</v>
      </c>
      <c r="D775" s="144" t="s">
        <v>1691</v>
      </c>
      <c r="E775" s="144" t="s">
        <v>20</v>
      </c>
      <c r="F775" s="144" t="s">
        <v>21</v>
      </c>
      <c r="G775" s="144" t="s">
        <v>22</v>
      </c>
      <c r="H775" s="144" t="s">
        <v>86</v>
      </c>
      <c r="I775" s="144" t="s">
        <v>24</v>
      </c>
      <c r="J775" s="145">
        <v>8067.49</v>
      </c>
      <c r="K775" s="144" t="s">
        <v>1112</v>
      </c>
      <c r="L775" s="144" t="s">
        <v>24</v>
      </c>
      <c r="M775" s="144" t="s">
        <v>1141</v>
      </c>
      <c r="N775" s="144" t="s">
        <v>942</v>
      </c>
      <c r="O775" s="146">
        <v>44408</v>
      </c>
      <c r="P775" s="146">
        <v>44414</v>
      </c>
      <c r="Q775" s="144" t="s">
        <v>29</v>
      </c>
      <c r="R775" s="20" t="str">
        <f>VLOOKUP(F775,'Seg 2 descriptions'!A:B,2)</f>
        <v>Facilities-West</v>
      </c>
      <c r="S775" s="20" t="str">
        <f>VLOOKUP(G775,'Seg 3 descriptions'!A:B,2)</f>
        <v>Facilities Maintenance</v>
      </c>
    </row>
    <row r="776" spans="1:19" x14ac:dyDescent="0.25">
      <c r="A776" s="1" t="s">
        <v>828</v>
      </c>
      <c r="B776" s="1" t="s">
        <v>18</v>
      </c>
      <c r="C776" s="1" t="s">
        <v>1409</v>
      </c>
      <c r="D776" s="1" t="s">
        <v>1705</v>
      </c>
      <c r="E776" s="1" t="s">
        <v>20</v>
      </c>
      <c r="F776" s="1" t="s">
        <v>471</v>
      </c>
      <c r="G776" s="1" t="s">
        <v>590</v>
      </c>
      <c r="H776" s="1" t="s">
        <v>86</v>
      </c>
      <c r="I776" s="1" t="s">
        <v>24</v>
      </c>
      <c r="J776" s="3">
        <v>212.47</v>
      </c>
      <c r="K776" s="1" t="s">
        <v>1447</v>
      </c>
      <c r="L776" s="1" t="s">
        <v>24</v>
      </c>
      <c r="M776" s="1" t="s">
        <v>24</v>
      </c>
      <c r="N776" s="1" t="s">
        <v>1409</v>
      </c>
      <c r="O776" s="2">
        <v>44408</v>
      </c>
      <c r="P776" s="2">
        <v>44410</v>
      </c>
      <c r="Q776" s="1" t="s">
        <v>29</v>
      </c>
      <c r="R776" t="str">
        <f>VLOOKUP(F776,'Seg 2 descriptions'!A:B,2)</f>
        <v>Propane Operations-Hernando</v>
      </c>
      <c r="S776" t="str">
        <f>VLOOKUP(G776,'Seg 3 descriptions'!A:B,2)</f>
        <v>Overtime/Comp Time/On Call</v>
      </c>
    </row>
    <row r="777" spans="1:19" x14ac:dyDescent="0.25">
      <c r="A777" s="1" t="s">
        <v>828</v>
      </c>
      <c r="B777" s="1" t="s">
        <v>18</v>
      </c>
      <c r="C777" s="1" t="s">
        <v>1409</v>
      </c>
      <c r="D777" s="1" t="s">
        <v>1706</v>
      </c>
      <c r="E777" s="1" t="s">
        <v>20</v>
      </c>
      <c r="F777" s="1" t="s">
        <v>31</v>
      </c>
      <c r="G777" s="1" t="s">
        <v>590</v>
      </c>
      <c r="H777" s="1" t="s">
        <v>86</v>
      </c>
      <c r="I777" s="1" t="s">
        <v>24</v>
      </c>
      <c r="J777" s="3">
        <v>71.010000000000005</v>
      </c>
      <c r="K777" s="1" t="s">
        <v>1447</v>
      </c>
      <c r="L777" s="1" t="s">
        <v>24</v>
      </c>
      <c r="M777" s="1" t="s">
        <v>24</v>
      </c>
      <c r="N777" s="1" t="s">
        <v>1409</v>
      </c>
      <c r="O777" s="2">
        <v>44408</v>
      </c>
      <c r="P777" s="2">
        <v>44410</v>
      </c>
      <c r="Q777" s="1" t="s">
        <v>29</v>
      </c>
      <c r="R777" t="str">
        <f>VLOOKUP(F777,'Seg 2 descriptions'!A:B,2)</f>
        <v>Gas Operations-West</v>
      </c>
      <c r="S777" t="str">
        <f>VLOOKUP(G777,'Seg 3 descriptions'!A:B,2)</f>
        <v>Overtime/Comp Time/On Call</v>
      </c>
    </row>
    <row r="778" spans="1:19" x14ac:dyDescent="0.25">
      <c r="A778" s="1" t="s">
        <v>828</v>
      </c>
      <c r="B778" s="1" t="s">
        <v>18</v>
      </c>
      <c r="C778" s="1" t="s">
        <v>1409</v>
      </c>
      <c r="D778" s="1" t="s">
        <v>1839</v>
      </c>
      <c r="E778" s="1" t="s">
        <v>20</v>
      </c>
      <c r="F778" s="1" t="s">
        <v>1448</v>
      </c>
      <c r="G778" s="1" t="s">
        <v>590</v>
      </c>
      <c r="H778" s="1" t="s">
        <v>86</v>
      </c>
      <c r="I778" s="1" t="s">
        <v>24</v>
      </c>
      <c r="J778" s="3">
        <v>126.47</v>
      </c>
      <c r="K778" s="1" t="s">
        <v>1447</v>
      </c>
      <c r="L778" s="1" t="s">
        <v>24</v>
      </c>
      <c r="M778" s="1" t="s">
        <v>24</v>
      </c>
      <c r="N778" s="1" t="s">
        <v>1409</v>
      </c>
      <c r="O778" s="2">
        <v>44408</v>
      </c>
      <c r="P778" s="2">
        <v>44410</v>
      </c>
      <c r="Q778" s="1" t="s">
        <v>29</v>
      </c>
      <c r="R778" t="str">
        <f>VLOOKUP(F778,'Seg 2 descriptions'!A:B,2)</f>
        <v>Propane Operations-Northwest</v>
      </c>
      <c r="S778" t="str">
        <f>VLOOKUP(G778,'Seg 3 descriptions'!A:B,2)</f>
        <v>Overtime/Comp Time/On Call</v>
      </c>
    </row>
    <row r="779" spans="1:19" x14ac:dyDescent="0.25">
      <c r="A779" s="144" t="s">
        <v>455</v>
      </c>
      <c r="B779" s="144" t="s">
        <v>49</v>
      </c>
      <c r="C779" s="144" t="s">
        <v>1450</v>
      </c>
      <c r="D779" s="144" t="s">
        <v>1691</v>
      </c>
      <c r="E779" s="144" t="s">
        <v>20</v>
      </c>
      <c r="F779" s="144" t="s">
        <v>21</v>
      </c>
      <c r="G779" s="144" t="s">
        <v>22</v>
      </c>
      <c r="H779" s="144" t="s">
        <v>86</v>
      </c>
      <c r="I779" s="144" t="s">
        <v>24</v>
      </c>
      <c r="J779" s="145">
        <v>-2220.3000000000002</v>
      </c>
      <c r="K779" s="144" t="s">
        <v>1112</v>
      </c>
      <c r="L779" s="144" t="s">
        <v>24</v>
      </c>
      <c r="M779" s="144" t="s">
        <v>736</v>
      </c>
      <c r="N779" s="144" t="s">
        <v>1450</v>
      </c>
      <c r="O779" s="146">
        <v>44408</v>
      </c>
      <c r="P779" s="146">
        <v>44417</v>
      </c>
      <c r="Q779" s="144" t="s">
        <v>29</v>
      </c>
      <c r="R779" s="20" t="str">
        <f>VLOOKUP(F779,'Seg 2 descriptions'!A:B,2)</f>
        <v>Facilities-West</v>
      </c>
      <c r="S779" s="20" t="str">
        <f>VLOOKUP(G779,'Seg 3 descriptions'!A:B,2)</f>
        <v>Facilities Maintenance</v>
      </c>
    </row>
    <row r="780" spans="1:19" x14ac:dyDescent="0.25">
      <c r="A780" s="144" t="s">
        <v>455</v>
      </c>
      <c r="B780" s="144" t="s">
        <v>49</v>
      </c>
      <c r="C780" s="144" t="s">
        <v>1450</v>
      </c>
      <c r="D780" s="144" t="s">
        <v>1691</v>
      </c>
      <c r="E780" s="144" t="s">
        <v>20</v>
      </c>
      <c r="F780" s="144" t="s">
        <v>21</v>
      </c>
      <c r="G780" s="144" t="s">
        <v>22</v>
      </c>
      <c r="H780" s="144" t="s">
        <v>86</v>
      </c>
      <c r="I780" s="144" t="s">
        <v>24</v>
      </c>
      <c r="J780" s="145">
        <v>-1822.38</v>
      </c>
      <c r="K780" s="144" t="s">
        <v>1112</v>
      </c>
      <c r="L780" s="144" t="s">
        <v>24</v>
      </c>
      <c r="M780" s="144" t="s">
        <v>690</v>
      </c>
      <c r="N780" s="144" t="s">
        <v>1450</v>
      </c>
      <c r="O780" s="146">
        <v>44408</v>
      </c>
      <c r="P780" s="146">
        <v>44417</v>
      </c>
      <c r="Q780" s="144" t="s">
        <v>29</v>
      </c>
      <c r="R780" s="20" t="str">
        <f>VLOOKUP(F780,'Seg 2 descriptions'!A:B,2)</f>
        <v>Facilities-West</v>
      </c>
      <c r="S780" s="20" t="str">
        <f>VLOOKUP(G780,'Seg 3 descriptions'!A:B,2)</f>
        <v>Facilities Maintenance</v>
      </c>
    </row>
    <row r="781" spans="1:19" x14ac:dyDescent="0.25">
      <c r="A781" s="144" t="s">
        <v>455</v>
      </c>
      <c r="B781" s="144" t="s">
        <v>49</v>
      </c>
      <c r="C781" s="144" t="s">
        <v>1451</v>
      </c>
      <c r="D781" s="144" t="s">
        <v>1691</v>
      </c>
      <c r="E781" s="144" t="s">
        <v>20</v>
      </c>
      <c r="F781" s="144" t="s">
        <v>21</v>
      </c>
      <c r="G781" s="144" t="s">
        <v>22</v>
      </c>
      <c r="H781" s="144" t="s">
        <v>86</v>
      </c>
      <c r="I781" s="144" t="s">
        <v>24</v>
      </c>
      <c r="J781" s="145">
        <v>1822.38</v>
      </c>
      <c r="K781" s="144" t="s">
        <v>1112</v>
      </c>
      <c r="L781" s="144" t="s">
        <v>24</v>
      </c>
      <c r="M781" s="144" t="s">
        <v>690</v>
      </c>
      <c r="N781" s="144" t="s">
        <v>1450</v>
      </c>
      <c r="O781" s="146">
        <v>44439</v>
      </c>
      <c r="P781" s="146">
        <v>44417</v>
      </c>
      <c r="Q781" s="144" t="s">
        <v>29</v>
      </c>
      <c r="R781" s="20" t="str">
        <f>VLOOKUP(F781,'Seg 2 descriptions'!A:B,2)</f>
        <v>Facilities-West</v>
      </c>
      <c r="S781" s="20" t="str">
        <f>VLOOKUP(G781,'Seg 3 descriptions'!A:B,2)</f>
        <v>Facilities Maintenance</v>
      </c>
    </row>
    <row r="782" spans="1:19" x14ac:dyDescent="0.25">
      <c r="A782" s="144" t="s">
        <v>455</v>
      </c>
      <c r="B782" s="144" t="s">
        <v>49</v>
      </c>
      <c r="C782" s="144" t="s">
        <v>1451</v>
      </c>
      <c r="D782" s="144" t="s">
        <v>1691</v>
      </c>
      <c r="E782" s="144" t="s">
        <v>20</v>
      </c>
      <c r="F782" s="144" t="s">
        <v>21</v>
      </c>
      <c r="G782" s="144" t="s">
        <v>22</v>
      </c>
      <c r="H782" s="144" t="s">
        <v>86</v>
      </c>
      <c r="I782" s="144" t="s">
        <v>24</v>
      </c>
      <c r="J782" s="145">
        <v>2220.3000000000002</v>
      </c>
      <c r="K782" s="144" t="s">
        <v>1112</v>
      </c>
      <c r="L782" s="144" t="s">
        <v>24</v>
      </c>
      <c r="M782" s="144" t="s">
        <v>736</v>
      </c>
      <c r="N782" s="144" t="s">
        <v>1450</v>
      </c>
      <c r="O782" s="146">
        <v>44439</v>
      </c>
      <c r="P782" s="146">
        <v>44417</v>
      </c>
      <c r="Q782" s="144" t="s">
        <v>29</v>
      </c>
      <c r="R782" s="20" t="str">
        <f>VLOOKUP(F782,'Seg 2 descriptions'!A:B,2)</f>
        <v>Facilities-West</v>
      </c>
      <c r="S782" s="20" t="str">
        <f>VLOOKUP(G782,'Seg 3 descriptions'!A:B,2)</f>
        <v>Facilities Maintenance</v>
      </c>
    </row>
    <row r="783" spans="1:19" x14ac:dyDescent="0.25">
      <c r="A783" s="1" t="s">
        <v>457</v>
      </c>
      <c r="B783" s="1" t="s">
        <v>49</v>
      </c>
      <c r="C783" s="1" t="s">
        <v>1444</v>
      </c>
      <c r="D783" s="1" t="s">
        <v>1818</v>
      </c>
      <c r="E783" s="1" t="s">
        <v>20</v>
      </c>
      <c r="F783" s="1" t="s">
        <v>797</v>
      </c>
      <c r="G783" s="1" t="s">
        <v>590</v>
      </c>
      <c r="H783" s="1" t="s">
        <v>86</v>
      </c>
      <c r="I783" s="1" t="s">
        <v>24</v>
      </c>
      <c r="J783" s="3">
        <v>-6.91</v>
      </c>
      <c r="K783" s="1" t="s">
        <v>910</v>
      </c>
      <c r="L783" s="1" t="s">
        <v>24</v>
      </c>
      <c r="M783" s="1" t="s">
        <v>911</v>
      </c>
      <c r="N783" s="1" t="s">
        <v>1384</v>
      </c>
      <c r="O783" s="2">
        <v>44255</v>
      </c>
      <c r="P783" s="2">
        <v>44258</v>
      </c>
      <c r="Q783" s="1" t="s">
        <v>29</v>
      </c>
      <c r="R783" t="str">
        <f>VLOOKUP(F783,'Seg 2 descriptions'!A:B,2)</f>
        <v>Propane Operations-Newberry</v>
      </c>
      <c r="S783" t="str">
        <f>VLOOKUP(G783,'Seg 3 descriptions'!A:B,2)</f>
        <v>Overtime/Comp Time/On Call</v>
      </c>
    </row>
    <row r="784" spans="1:19" x14ac:dyDescent="0.25">
      <c r="A784" s="1" t="s">
        <v>457</v>
      </c>
      <c r="B784" s="1" t="s">
        <v>49</v>
      </c>
      <c r="C784" s="1" t="s">
        <v>1061</v>
      </c>
      <c r="D784" s="1" t="s">
        <v>1840</v>
      </c>
      <c r="E784" s="1" t="s">
        <v>20</v>
      </c>
      <c r="F784" s="1" t="s">
        <v>471</v>
      </c>
      <c r="G784" s="1" t="s">
        <v>868</v>
      </c>
      <c r="H784" s="1" t="s">
        <v>86</v>
      </c>
      <c r="I784" s="1" t="s">
        <v>24</v>
      </c>
      <c r="J784" s="3">
        <v>39.729999999999997</v>
      </c>
      <c r="K784" s="1" t="s">
        <v>1454</v>
      </c>
      <c r="L784" s="1" t="s">
        <v>24</v>
      </c>
      <c r="M784" s="1" t="s">
        <v>1455</v>
      </c>
      <c r="N784" s="1" t="s">
        <v>463</v>
      </c>
      <c r="O784" s="2">
        <v>44561</v>
      </c>
      <c r="P784" s="2">
        <v>44568</v>
      </c>
      <c r="Q784" s="1" t="s">
        <v>29</v>
      </c>
      <c r="R784" t="str">
        <f>VLOOKUP(F784,'Seg 2 descriptions'!A:B,2)</f>
        <v>Propane Operations-Hernando</v>
      </c>
      <c r="S784" t="str">
        <f>VLOOKUP(G784,'Seg 3 descriptions'!A:B,2)</f>
        <v>Cell Phones</v>
      </c>
    </row>
    <row r="785" spans="1:19" x14ac:dyDescent="0.25">
      <c r="A785" s="1" t="s">
        <v>457</v>
      </c>
      <c r="B785" s="1" t="s">
        <v>49</v>
      </c>
      <c r="C785" s="1" t="s">
        <v>1061</v>
      </c>
      <c r="D785" s="1" t="s">
        <v>1699</v>
      </c>
      <c r="E785" s="1" t="s">
        <v>20</v>
      </c>
      <c r="F785" s="1" t="s">
        <v>471</v>
      </c>
      <c r="G785" s="1" t="s">
        <v>283</v>
      </c>
      <c r="H785" s="1" t="s">
        <v>86</v>
      </c>
      <c r="I785" s="1" t="s">
        <v>24</v>
      </c>
      <c r="J785" s="3">
        <v>610.54</v>
      </c>
      <c r="K785" s="1" t="s">
        <v>1454</v>
      </c>
      <c r="L785" s="1" t="s">
        <v>24</v>
      </c>
      <c r="M785" s="1" t="s">
        <v>1455</v>
      </c>
      <c r="N785" s="1" t="s">
        <v>463</v>
      </c>
      <c r="O785" s="2">
        <v>44561</v>
      </c>
      <c r="P785" s="2">
        <v>44568</v>
      </c>
      <c r="Q785" s="1" t="s">
        <v>29</v>
      </c>
      <c r="R785" t="str">
        <f>VLOOKUP(F785,'Seg 2 descriptions'!A:B,2)</f>
        <v>Propane Operations-Hernando</v>
      </c>
      <c r="S785" t="str">
        <f>VLOOKUP(G785,'Seg 3 descriptions'!A:B,2)</f>
        <v>Supplies &amp; Misc Dept Expenses</v>
      </c>
    </row>
    <row r="786" spans="1:19" x14ac:dyDescent="0.25">
      <c r="A786" s="1" t="s">
        <v>457</v>
      </c>
      <c r="B786" s="1" t="s">
        <v>49</v>
      </c>
      <c r="C786" s="1" t="s">
        <v>1061</v>
      </c>
      <c r="D786" s="1" t="s">
        <v>1705</v>
      </c>
      <c r="E786" s="1" t="s">
        <v>20</v>
      </c>
      <c r="F786" s="1" t="s">
        <v>471</v>
      </c>
      <c r="G786" s="1" t="s">
        <v>590</v>
      </c>
      <c r="H786" s="1" t="s">
        <v>86</v>
      </c>
      <c r="I786" s="1" t="s">
        <v>24</v>
      </c>
      <c r="J786" s="3">
        <v>366.92</v>
      </c>
      <c r="K786" s="1" t="s">
        <v>1454</v>
      </c>
      <c r="L786" s="1" t="s">
        <v>24</v>
      </c>
      <c r="M786" s="1" t="s">
        <v>1455</v>
      </c>
      <c r="N786" s="1" t="s">
        <v>463</v>
      </c>
      <c r="O786" s="2">
        <v>44561</v>
      </c>
      <c r="P786" s="2">
        <v>44568</v>
      </c>
      <c r="Q786" s="1" t="s">
        <v>29</v>
      </c>
      <c r="R786" t="str">
        <f>VLOOKUP(F786,'Seg 2 descriptions'!A:B,2)</f>
        <v>Propane Operations-Hernando</v>
      </c>
      <c r="S786" t="str">
        <f>VLOOKUP(G786,'Seg 3 descriptions'!A:B,2)</f>
        <v>Overtime/Comp Time/On Call</v>
      </c>
    </row>
    <row r="787" spans="1:19" x14ac:dyDescent="0.25">
      <c r="A787" s="1" t="s">
        <v>457</v>
      </c>
      <c r="B787" s="1" t="s">
        <v>49</v>
      </c>
      <c r="C787" s="1" t="s">
        <v>1061</v>
      </c>
      <c r="D787" s="1" t="s">
        <v>1841</v>
      </c>
      <c r="E787" s="1" t="s">
        <v>20</v>
      </c>
      <c r="F787" s="1" t="s">
        <v>471</v>
      </c>
      <c r="G787" s="1" t="s">
        <v>867</v>
      </c>
      <c r="H787" s="1" t="s">
        <v>86</v>
      </c>
      <c r="I787" s="1" t="s">
        <v>24</v>
      </c>
      <c r="J787" s="3">
        <v>49.55</v>
      </c>
      <c r="K787" s="1" t="s">
        <v>1454</v>
      </c>
      <c r="L787" s="1" t="s">
        <v>24</v>
      </c>
      <c r="M787" s="1" t="s">
        <v>1455</v>
      </c>
      <c r="N787" s="1" t="s">
        <v>463</v>
      </c>
      <c r="O787" s="2">
        <v>44561</v>
      </c>
      <c r="P787" s="2">
        <v>44568</v>
      </c>
      <c r="Q787" s="1" t="s">
        <v>29</v>
      </c>
      <c r="R787" t="str">
        <f>VLOOKUP(F787,'Seg 2 descriptions'!A:B,2)</f>
        <v>Propane Operations-Hernando</v>
      </c>
      <c r="S787" t="str">
        <f>VLOOKUP(G787,'Seg 3 descriptions'!A:B,2)</f>
        <v>Meals</v>
      </c>
    </row>
    <row r="788" spans="1:19" x14ac:dyDescent="0.25">
      <c r="A788" s="1" t="s">
        <v>457</v>
      </c>
      <c r="B788" s="1" t="s">
        <v>49</v>
      </c>
      <c r="C788" s="1" t="s">
        <v>1061</v>
      </c>
      <c r="D788" s="1" t="s">
        <v>1707</v>
      </c>
      <c r="E788" s="1" t="s">
        <v>20</v>
      </c>
      <c r="F788" s="1" t="s">
        <v>471</v>
      </c>
      <c r="G788" s="1" t="s">
        <v>460</v>
      </c>
      <c r="H788" s="1" t="s">
        <v>86</v>
      </c>
      <c r="I788" s="1" t="s">
        <v>24</v>
      </c>
      <c r="J788" s="3">
        <v>1779.16</v>
      </c>
      <c r="K788" s="1" t="s">
        <v>1454</v>
      </c>
      <c r="L788" s="1" t="s">
        <v>24</v>
      </c>
      <c r="M788" s="1" t="s">
        <v>1455</v>
      </c>
      <c r="N788" s="1" t="s">
        <v>463</v>
      </c>
      <c r="O788" s="2">
        <v>44561</v>
      </c>
      <c r="P788" s="2">
        <v>44568</v>
      </c>
      <c r="Q788" s="1" t="s">
        <v>29</v>
      </c>
      <c r="R788" t="str">
        <f>VLOOKUP(F788,'Seg 2 descriptions'!A:B,2)</f>
        <v>Propane Operations-Hernando</v>
      </c>
      <c r="S788" t="str">
        <f>VLOOKUP(G788,'Seg 3 descriptions'!A:B,2)</f>
        <v>Salaries</v>
      </c>
    </row>
    <row r="789" spans="1:19" x14ac:dyDescent="0.25">
      <c r="A789" s="1" t="s">
        <v>457</v>
      </c>
      <c r="B789" s="1" t="s">
        <v>49</v>
      </c>
      <c r="C789" s="1" t="s">
        <v>1206</v>
      </c>
      <c r="D789" s="1" t="s">
        <v>1840</v>
      </c>
      <c r="E789" s="1" t="s">
        <v>20</v>
      </c>
      <c r="F789" s="1" t="s">
        <v>471</v>
      </c>
      <c r="G789" s="1" t="s">
        <v>868</v>
      </c>
      <c r="H789" s="1" t="s">
        <v>86</v>
      </c>
      <c r="I789" s="1" t="s">
        <v>24</v>
      </c>
      <c r="J789" s="3">
        <v>28.35</v>
      </c>
      <c r="K789" s="1" t="s">
        <v>1454</v>
      </c>
      <c r="L789" s="1" t="s">
        <v>24</v>
      </c>
      <c r="M789" s="1" t="s">
        <v>1455</v>
      </c>
      <c r="N789" s="1" t="s">
        <v>463</v>
      </c>
      <c r="O789" s="2">
        <v>44530</v>
      </c>
      <c r="P789" s="2">
        <v>44535</v>
      </c>
      <c r="Q789" s="1" t="s">
        <v>29</v>
      </c>
      <c r="R789" t="str">
        <f>VLOOKUP(F789,'Seg 2 descriptions'!A:B,2)</f>
        <v>Propane Operations-Hernando</v>
      </c>
      <c r="S789" t="str">
        <f>VLOOKUP(G789,'Seg 3 descriptions'!A:B,2)</f>
        <v>Cell Phones</v>
      </c>
    </row>
    <row r="790" spans="1:19" x14ac:dyDescent="0.25">
      <c r="A790" s="1" t="s">
        <v>457</v>
      </c>
      <c r="B790" s="1" t="s">
        <v>49</v>
      </c>
      <c r="C790" s="1" t="s">
        <v>1206</v>
      </c>
      <c r="D790" s="1" t="s">
        <v>1699</v>
      </c>
      <c r="E790" s="1" t="s">
        <v>20</v>
      </c>
      <c r="F790" s="1" t="s">
        <v>471</v>
      </c>
      <c r="G790" s="1" t="s">
        <v>283</v>
      </c>
      <c r="H790" s="1" t="s">
        <v>86</v>
      </c>
      <c r="I790" s="1" t="s">
        <v>24</v>
      </c>
      <c r="J790" s="3">
        <v>194.62</v>
      </c>
      <c r="K790" s="1" t="s">
        <v>1454</v>
      </c>
      <c r="L790" s="1" t="s">
        <v>24</v>
      </c>
      <c r="M790" s="1" t="s">
        <v>1455</v>
      </c>
      <c r="N790" s="1" t="s">
        <v>463</v>
      </c>
      <c r="O790" s="2">
        <v>44530</v>
      </c>
      <c r="P790" s="2">
        <v>44535</v>
      </c>
      <c r="Q790" s="1" t="s">
        <v>29</v>
      </c>
      <c r="R790" t="str">
        <f>VLOOKUP(F790,'Seg 2 descriptions'!A:B,2)</f>
        <v>Propane Operations-Hernando</v>
      </c>
      <c r="S790" t="str">
        <f>VLOOKUP(G790,'Seg 3 descriptions'!A:B,2)</f>
        <v>Supplies &amp; Misc Dept Expenses</v>
      </c>
    </row>
    <row r="791" spans="1:19" x14ac:dyDescent="0.25">
      <c r="A791" s="1" t="s">
        <v>457</v>
      </c>
      <c r="B791" s="1" t="s">
        <v>49</v>
      </c>
      <c r="C791" s="1" t="s">
        <v>1206</v>
      </c>
      <c r="D791" s="1" t="s">
        <v>1841</v>
      </c>
      <c r="E791" s="1" t="s">
        <v>20</v>
      </c>
      <c r="F791" s="1" t="s">
        <v>471</v>
      </c>
      <c r="G791" s="1" t="s">
        <v>867</v>
      </c>
      <c r="H791" s="1" t="s">
        <v>86</v>
      </c>
      <c r="I791" s="1" t="s">
        <v>24</v>
      </c>
      <c r="J791" s="3">
        <v>9.26</v>
      </c>
      <c r="K791" s="1" t="s">
        <v>1454</v>
      </c>
      <c r="L791" s="1" t="s">
        <v>24</v>
      </c>
      <c r="M791" s="1" t="s">
        <v>1455</v>
      </c>
      <c r="N791" s="1" t="s">
        <v>463</v>
      </c>
      <c r="O791" s="2">
        <v>44530</v>
      </c>
      <c r="P791" s="2">
        <v>44535</v>
      </c>
      <c r="Q791" s="1" t="s">
        <v>29</v>
      </c>
      <c r="R791" t="str">
        <f>VLOOKUP(F791,'Seg 2 descriptions'!A:B,2)</f>
        <v>Propane Operations-Hernando</v>
      </c>
      <c r="S791" t="str">
        <f>VLOOKUP(G791,'Seg 3 descriptions'!A:B,2)</f>
        <v>Meals</v>
      </c>
    </row>
    <row r="792" spans="1:19" x14ac:dyDescent="0.25">
      <c r="A792" s="1" t="s">
        <v>457</v>
      </c>
      <c r="B792" s="1" t="s">
        <v>49</v>
      </c>
      <c r="C792" s="1" t="s">
        <v>1206</v>
      </c>
      <c r="D792" s="1" t="s">
        <v>1705</v>
      </c>
      <c r="E792" s="1" t="s">
        <v>20</v>
      </c>
      <c r="F792" s="1" t="s">
        <v>471</v>
      </c>
      <c r="G792" s="1" t="s">
        <v>590</v>
      </c>
      <c r="H792" s="1" t="s">
        <v>86</v>
      </c>
      <c r="I792" s="1" t="s">
        <v>24</v>
      </c>
      <c r="J792" s="3">
        <v>164.78</v>
      </c>
      <c r="K792" s="1" t="s">
        <v>1454</v>
      </c>
      <c r="L792" s="1" t="s">
        <v>24</v>
      </c>
      <c r="M792" s="1" t="s">
        <v>1455</v>
      </c>
      <c r="N792" s="1" t="s">
        <v>463</v>
      </c>
      <c r="O792" s="2">
        <v>44530</v>
      </c>
      <c r="P792" s="2">
        <v>44535</v>
      </c>
      <c r="Q792" s="1" t="s">
        <v>29</v>
      </c>
      <c r="R792" t="str">
        <f>VLOOKUP(F792,'Seg 2 descriptions'!A:B,2)</f>
        <v>Propane Operations-Hernando</v>
      </c>
      <c r="S792" t="str">
        <f>VLOOKUP(G792,'Seg 3 descriptions'!A:B,2)</f>
        <v>Overtime/Comp Time/On Call</v>
      </c>
    </row>
    <row r="793" spans="1:19" x14ac:dyDescent="0.25">
      <c r="A793" s="1" t="s">
        <v>457</v>
      </c>
      <c r="B793" s="1" t="s">
        <v>49</v>
      </c>
      <c r="C793" s="1" t="s">
        <v>1206</v>
      </c>
      <c r="D793" s="1" t="s">
        <v>1707</v>
      </c>
      <c r="E793" s="1" t="s">
        <v>20</v>
      </c>
      <c r="F793" s="1" t="s">
        <v>471</v>
      </c>
      <c r="G793" s="1" t="s">
        <v>460</v>
      </c>
      <c r="H793" s="1" t="s">
        <v>86</v>
      </c>
      <c r="I793" s="1" t="s">
        <v>24</v>
      </c>
      <c r="J793" s="3">
        <v>772.99</v>
      </c>
      <c r="K793" s="1" t="s">
        <v>1454</v>
      </c>
      <c r="L793" s="1" t="s">
        <v>24</v>
      </c>
      <c r="M793" s="1" t="s">
        <v>1455</v>
      </c>
      <c r="N793" s="1" t="s">
        <v>463</v>
      </c>
      <c r="O793" s="2">
        <v>44530</v>
      </c>
      <c r="P793" s="2">
        <v>44535</v>
      </c>
      <c r="Q793" s="1" t="s">
        <v>29</v>
      </c>
      <c r="R793" t="str">
        <f>VLOOKUP(F793,'Seg 2 descriptions'!A:B,2)</f>
        <v>Propane Operations-Hernando</v>
      </c>
      <c r="S793" t="str">
        <f>VLOOKUP(G793,'Seg 3 descriptions'!A:B,2)</f>
        <v>Salaries</v>
      </c>
    </row>
    <row r="794" spans="1:19" x14ac:dyDescent="0.25">
      <c r="A794" s="1" t="s">
        <v>457</v>
      </c>
      <c r="B794" s="1" t="s">
        <v>49</v>
      </c>
      <c r="C794" s="1" t="s">
        <v>1262</v>
      </c>
      <c r="D794" s="1" t="s">
        <v>1699</v>
      </c>
      <c r="E794" s="1" t="s">
        <v>20</v>
      </c>
      <c r="F794" s="1" t="s">
        <v>471</v>
      </c>
      <c r="G794" s="1" t="s">
        <v>283</v>
      </c>
      <c r="H794" s="1" t="s">
        <v>86</v>
      </c>
      <c r="I794" s="1" t="s">
        <v>24</v>
      </c>
      <c r="J794" s="3">
        <v>-357.85</v>
      </c>
      <c r="K794" s="1" t="s">
        <v>1454</v>
      </c>
      <c r="L794" s="1" t="s">
        <v>24</v>
      </c>
      <c r="M794" s="1" t="s">
        <v>1455</v>
      </c>
      <c r="N794" s="1" t="s">
        <v>463</v>
      </c>
      <c r="O794" s="2">
        <v>44500</v>
      </c>
      <c r="P794" s="2">
        <v>44503</v>
      </c>
      <c r="Q794" s="1" t="s">
        <v>29</v>
      </c>
      <c r="R794" t="str">
        <f>VLOOKUP(F794,'Seg 2 descriptions'!A:B,2)</f>
        <v>Propane Operations-Hernando</v>
      </c>
      <c r="S794" t="str">
        <f>VLOOKUP(G794,'Seg 3 descriptions'!A:B,2)</f>
        <v>Supplies &amp; Misc Dept Expenses</v>
      </c>
    </row>
    <row r="795" spans="1:19" x14ac:dyDescent="0.25">
      <c r="A795" s="1" t="s">
        <v>457</v>
      </c>
      <c r="B795" s="1" t="s">
        <v>49</v>
      </c>
      <c r="C795" s="1" t="s">
        <v>1058</v>
      </c>
      <c r="D795" s="1" t="s">
        <v>1846</v>
      </c>
      <c r="E795" s="1" t="s">
        <v>20</v>
      </c>
      <c r="F795" s="1" t="s">
        <v>797</v>
      </c>
      <c r="G795" s="1" t="s">
        <v>868</v>
      </c>
      <c r="H795" s="1" t="s">
        <v>86</v>
      </c>
      <c r="I795" s="1" t="s">
        <v>24</v>
      </c>
      <c r="J795" s="3">
        <v>2.54</v>
      </c>
      <c r="K795" s="1" t="s">
        <v>1465</v>
      </c>
      <c r="L795" s="1" t="s">
        <v>24</v>
      </c>
      <c r="M795" s="1" t="s">
        <v>1466</v>
      </c>
      <c r="N795" s="1" t="s">
        <v>463</v>
      </c>
      <c r="O795" s="2">
        <v>44227</v>
      </c>
      <c r="P795" s="2">
        <v>44237</v>
      </c>
      <c r="Q795" s="1" t="s">
        <v>29</v>
      </c>
      <c r="R795" t="str">
        <f>VLOOKUP(F795,'Seg 2 descriptions'!A:B,2)</f>
        <v>Propane Operations-Newberry</v>
      </c>
      <c r="S795" t="str">
        <f>VLOOKUP(G795,'Seg 3 descriptions'!A:B,2)</f>
        <v>Cell Phones</v>
      </c>
    </row>
    <row r="796" spans="1:19" x14ac:dyDescent="0.25">
      <c r="A796" s="1" t="s">
        <v>457</v>
      </c>
      <c r="B796" s="1" t="s">
        <v>49</v>
      </c>
      <c r="C796" s="1" t="s">
        <v>1058</v>
      </c>
      <c r="D796" s="1" t="s">
        <v>1847</v>
      </c>
      <c r="E796" s="1" t="s">
        <v>20</v>
      </c>
      <c r="F796" s="1" t="s">
        <v>797</v>
      </c>
      <c r="G796" s="1" t="s">
        <v>283</v>
      </c>
      <c r="H796" s="1" t="s">
        <v>86</v>
      </c>
      <c r="I796" s="1" t="s">
        <v>24</v>
      </c>
      <c r="J796" s="3">
        <v>-2.0299999999999998</v>
      </c>
      <c r="K796" s="1" t="s">
        <v>1465</v>
      </c>
      <c r="L796" s="1" t="s">
        <v>24</v>
      </c>
      <c r="M796" s="1" t="s">
        <v>1466</v>
      </c>
      <c r="N796" s="1" t="s">
        <v>463</v>
      </c>
      <c r="O796" s="2">
        <v>44227</v>
      </c>
      <c r="P796" s="2">
        <v>44237</v>
      </c>
      <c r="Q796" s="1" t="s">
        <v>29</v>
      </c>
      <c r="R796" t="str">
        <f>VLOOKUP(F796,'Seg 2 descriptions'!A:B,2)</f>
        <v>Propane Operations-Newberry</v>
      </c>
      <c r="S796" t="str">
        <f>VLOOKUP(G796,'Seg 3 descriptions'!A:B,2)</f>
        <v>Supplies &amp; Misc Dept Expenses</v>
      </c>
    </row>
    <row r="797" spans="1:19" x14ac:dyDescent="0.25">
      <c r="A797" s="1" t="s">
        <v>457</v>
      </c>
      <c r="B797" s="1" t="s">
        <v>49</v>
      </c>
      <c r="C797" s="1" t="s">
        <v>1058</v>
      </c>
      <c r="D797" s="1" t="s">
        <v>1848</v>
      </c>
      <c r="E797" s="1" t="s">
        <v>20</v>
      </c>
      <c r="F797" s="1" t="s">
        <v>797</v>
      </c>
      <c r="G797" s="1" t="s">
        <v>1055</v>
      </c>
      <c r="H797" s="1" t="s">
        <v>86</v>
      </c>
      <c r="I797" s="1" t="s">
        <v>24</v>
      </c>
      <c r="J797" s="3">
        <v>13.59</v>
      </c>
      <c r="K797" s="1" t="s">
        <v>1465</v>
      </c>
      <c r="L797" s="1" t="s">
        <v>24</v>
      </c>
      <c r="M797" s="1" t="s">
        <v>1466</v>
      </c>
      <c r="N797" s="1" t="s">
        <v>463</v>
      </c>
      <c r="O797" s="2">
        <v>44227</v>
      </c>
      <c r="P797" s="2">
        <v>44237</v>
      </c>
      <c r="Q797" s="1" t="s">
        <v>29</v>
      </c>
      <c r="R797" t="str">
        <f>VLOOKUP(F797,'Seg 2 descriptions'!A:B,2)</f>
        <v>Propane Operations-Newberry</v>
      </c>
      <c r="S797" t="str">
        <f>VLOOKUP(G797,'Seg 3 descriptions'!A:B,2)</f>
        <v>Vehicle Depreciation</v>
      </c>
    </row>
    <row r="798" spans="1:19" x14ac:dyDescent="0.25">
      <c r="A798" s="1" t="s">
        <v>457</v>
      </c>
      <c r="B798" s="1" t="s">
        <v>49</v>
      </c>
      <c r="C798" s="1" t="s">
        <v>1058</v>
      </c>
      <c r="D798" s="1" t="s">
        <v>1849</v>
      </c>
      <c r="E798" s="1" t="s">
        <v>20</v>
      </c>
      <c r="F798" s="1" t="s">
        <v>797</v>
      </c>
      <c r="G798" s="1" t="s">
        <v>1049</v>
      </c>
      <c r="H798" s="1" t="s">
        <v>86</v>
      </c>
      <c r="I798" s="1" t="s">
        <v>24</v>
      </c>
      <c r="J798" s="3">
        <v>1.05</v>
      </c>
      <c r="K798" s="1" t="s">
        <v>1465</v>
      </c>
      <c r="L798" s="1" t="s">
        <v>24</v>
      </c>
      <c r="M798" s="1" t="s">
        <v>1466</v>
      </c>
      <c r="N798" s="1" t="s">
        <v>463</v>
      </c>
      <c r="O798" s="2">
        <v>44227</v>
      </c>
      <c r="P798" s="2">
        <v>44237</v>
      </c>
      <c r="Q798" s="1" t="s">
        <v>29</v>
      </c>
      <c r="R798" t="str">
        <f>VLOOKUP(F798,'Seg 2 descriptions'!A:B,2)</f>
        <v>Propane Operations-Newberry</v>
      </c>
      <c r="S798" t="str">
        <f>VLOOKUP(G798,'Seg 3 descriptions'!A:B,2)</f>
        <v>Vehicle Insurance</v>
      </c>
    </row>
    <row r="799" spans="1:19" x14ac:dyDescent="0.25">
      <c r="A799" s="1" t="s">
        <v>457</v>
      </c>
      <c r="B799" s="1" t="s">
        <v>49</v>
      </c>
      <c r="C799" s="1" t="s">
        <v>1467</v>
      </c>
      <c r="D799" s="1" t="s">
        <v>1743</v>
      </c>
      <c r="E799" s="1" t="s">
        <v>20</v>
      </c>
      <c r="F799" s="1" t="s">
        <v>31</v>
      </c>
      <c r="G799" s="1" t="s">
        <v>870</v>
      </c>
      <c r="H799" s="1" t="s">
        <v>86</v>
      </c>
      <c r="I799" s="1" t="s">
        <v>24</v>
      </c>
      <c r="J799" s="3">
        <v>167.77</v>
      </c>
      <c r="K799" s="1" t="s">
        <v>1059</v>
      </c>
      <c r="L799" s="1" t="s">
        <v>24</v>
      </c>
      <c r="M799" s="1" t="s">
        <v>1060</v>
      </c>
      <c r="N799" s="1" t="s">
        <v>463</v>
      </c>
      <c r="O799" s="2">
        <v>44347</v>
      </c>
      <c r="P799" s="2">
        <v>44350</v>
      </c>
      <c r="Q799" s="1" t="s">
        <v>29</v>
      </c>
      <c r="R799" t="str">
        <f>VLOOKUP(F799,'Seg 2 descriptions'!A:B,2)</f>
        <v>Gas Operations-West</v>
      </c>
      <c r="S799" t="str">
        <f>VLOOKUP(G799,'Seg 3 descriptions'!A:B,2)</f>
        <v>Other Vehicle Expenses</v>
      </c>
    </row>
    <row r="800" spans="1:19" x14ac:dyDescent="0.25">
      <c r="A800" s="1" t="s">
        <v>828</v>
      </c>
      <c r="B800" s="1" t="s">
        <v>18</v>
      </c>
      <c r="C800" s="1" t="s">
        <v>1468</v>
      </c>
      <c r="D800" s="1" t="s">
        <v>1708</v>
      </c>
      <c r="E800" s="1" t="s">
        <v>20</v>
      </c>
      <c r="F800" s="1" t="s">
        <v>31</v>
      </c>
      <c r="G800" s="1" t="s">
        <v>460</v>
      </c>
      <c r="H800" s="1" t="s">
        <v>86</v>
      </c>
      <c r="I800" s="1" t="s">
        <v>24</v>
      </c>
      <c r="J800" s="3">
        <v>4517.3599999999997</v>
      </c>
      <c r="K800" s="1" t="s">
        <v>1469</v>
      </c>
      <c r="L800" s="1" t="s">
        <v>24</v>
      </c>
      <c r="M800" s="1" t="s">
        <v>24</v>
      </c>
      <c r="N800" s="1" t="s">
        <v>1468</v>
      </c>
      <c r="O800" s="2">
        <v>44224</v>
      </c>
      <c r="P800" s="2">
        <v>44229</v>
      </c>
      <c r="Q800" s="1" t="s">
        <v>29</v>
      </c>
      <c r="R800" t="str">
        <f>VLOOKUP(F800,'Seg 2 descriptions'!A:B,2)</f>
        <v>Gas Operations-West</v>
      </c>
      <c r="S800" t="str">
        <f>VLOOKUP(G800,'Seg 3 descriptions'!A:B,2)</f>
        <v>Salaries</v>
      </c>
    </row>
    <row r="801" spans="1:19" x14ac:dyDescent="0.25">
      <c r="A801" s="1" t="s">
        <v>828</v>
      </c>
      <c r="B801" s="1" t="s">
        <v>18</v>
      </c>
      <c r="C801" s="1" t="s">
        <v>1468</v>
      </c>
      <c r="D801" s="1" t="s">
        <v>1707</v>
      </c>
      <c r="E801" s="1" t="s">
        <v>20</v>
      </c>
      <c r="F801" s="1" t="s">
        <v>471</v>
      </c>
      <c r="G801" s="1" t="s">
        <v>460</v>
      </c>
      <c r="H801" s="1" t="s">
        <v>86</v>
      </c>
      <c r="I801" s="1" t="s">
        <v>24</v>
      </c>
      <c r="J801" s="3">
        <v>230.65</v>
      </c>
      <c r="K801" s="1" t="s">
        <v>1469</v>
      </c>
      <c r="L801" s="1" t="s">
        <v>24</v>
      </c>
      <c r="M801" s="1" t="s">
        <v>24</v>
      </c>
      <c r="N801" s="1" t="s">
        <v>1468</v>
      </c>
      <c r="O801" s="2">
        <v>44224</v>
      </c>
      <c r="P801" s="2">
        <v>44229</v>
      </c>
      <c r="Q801" s="1" t="s">
        <v>29</v>
      </c>
      <c r="R801" t="str">
        <f>VLOOKUP(F801,'Seg 2 descriptions'!A:B,2)</f>
        <v>Propane Operations-Hernando</v>
      </c>
      <c r="S801" t="str">
        <f>VLOOKUP(G801,'Seg 3 descriptions'!A:B,2)</f>
        <v>Salaries</v>
      </c>
    </row>
    <row r="802" spans="1:19" x14ac:dyDescent="0.25">
      <c r="A802" s="1" t="s">
        <v>457</v>
      </c>
      <c r="B802" s="1" t="s">
        <v>49</v>
      </c>
      <c r="C802" s="1" t="s">
        <v>1262</v>
      </c>
      <c r="D802" s="1" t="s">
        <v>1840</v>
      </c>
      <c r="E802" s="1" t="s">
        <v>20</v>
      </c>
      <c r="F802" s="1" t="s">
        <v>471</v>
      </c>
      <c r="G802" s="1" t="s">
        <v>868</v>
      </c>
      <c r="H802" s="1" t="s">
        <v>86</v>
      </c>
      <c r="I802" s="1" t="s">
        <v>24</v>
      </c>
      <c r="J802" s="3">
        <v>71.819999999999993</v>
      </c>
      <c r="K802" s="1" t="s">
        <v>1454</v>
      </c>
      <c r="L802" s="1" t="s">
        <v>24</v>
      </c>
      <c r="M802" s="1" t="s">
        <v>1455</v>
      </c>
      <c r="N802" s="1" t="s">
        <v>463</v>
      </c>
      <c r="O802" s="2">
        <v>44500</v>
      </c>
      <c r="P802" s="2">
        <v>44503</v>
      </c>
      <c r="Q802" s="1" t="s">
        <v>29</v>
      </c>
      <c r="R802" t="str">
        <f>VLOOKUP(F802,'Seg 2 descriptions'!A:B,2)</f>
        <v>Propane Operations-Hernando</v>
      </c>
      <c r="S802" t="str">
        <f>VLOOKUP(G802,'Seg 3 descriptions'!A:B,2)</f>
        <v>Cell Phones</v>
      </c>
    </row>
    <row r="803" spans="1:19" x14ac:dyDescent="0.25">
      <c r="A803" s="1" t="s">
        <v>457</v>
      </c>
      <c r="B803" s="1" t="s">
        <v>49</v>
      </c>
      <c r="C803" s="1" t="s">
        <v>1262</v>
      </c>
      <c r="D803" s="1" t="s">
        <v>1851</v>
      </c>
      <c r="E803" s="1" t="s">
        <v>20</v>
      </c>
      <c r="F803" s="1" t="s">
        <v>471</v>
      </c>
      <c r="G803" s="1" t="s">
        <v>1302</v>
      </c>
      <c r="H803" s="1" t="s">
        <v>86</v>
      </c>
      <c r="I803" s="1" t="s">
        <v>24</v>
      </c>
      <c r="J803" s="3">
        <v>31.6</v>
      </c>
      <c r="K803" s="1" t="s">
        <v>1454</v>
      </c>
      <c r="L803" s="1" t="s">
        <v>24</v>
      </c>
      <c r="M803" s="1" t="s">
        <v>1455</v>
      </c>
      <c r="N803" s="1" t="s">
        <v>463</v>
      </c>
      <c r="O803" s="2">
        <v>44500</v>
      </c>
      <c r="P803" s="2">
        <v>44503</v>
      </c>
      <c r="Q803" s="1" t="s">
        <v>29</v>
      </c>
      <c r="R803" t="str">
        <f>VLOOKUP(F803,'Seg 2 descriptions'!A:B,2)</f>
        <v>Propane Operations-Hernando</v>
      </c>
      <c r="S803" t="str">
        <f>VLOOKUP(G803,'Seg 3 descriptions'!A:B,2)</f>
        <v>Uniforms</v>
      </c>
    </row>
    <row r="804" spans="1:19" x14ac:dyDescent="0.25">
      <c r="A804" s="1" t="s">
        <v>457</v>
      </c>
      <c r="B804" s="1" t="s">
        <v>49</v>
      </c>
      <c r="C804" s="1" t="s">
        <v>1262</v>
      </c>
      <c r="D804" s="1" t="s">
        <v>1705</v>
      </c>
      <c r="E804" s="1" t="s">
        <v>20</v>
      </c>
      <c r="F804" s="1" t="s">
        <v>471</v>
      </c>
      <c r="G804" s="1" t="s">
        <v>590</v>
      </c>
      <c r="H804" s="1" t="s">
        <v>86</v>
      </c>
      <c r="I804" s="1" t="s">
        <v>24</v>
      </c>
      <c r="J804" s="3">
        <v>235.76</v>
      </c>
      <c r="K804" s="1" t="s">
        <v>1454</v>
      </c>
      <c r="L804" s="1" t="s">
        <v>24</v>
      </c>
      <c r="M804" s="1" t="s">
        <v>1455</v>
      </c>
      <c r="N804" s="1" t="s">
        <v>463</v>
      </c>
      <c r="O804" s="2">
        <v>44500</v>
      </c>
      <c r="P804" s="2">
        <v>44503</v>
      </c>
      <c r="Q804" s="1" t="s">
        <v>29</v>
      </c>
      <c r="R804" t="str">
        <f>VLOOKUP(F804,'Seg 2 descriptions'!A:B,2)</f>
        <v>Propane Operations-Hernando</v>
      </c>
      <c r="S804" t="str">
        <f>VLOOKUP(G804,'Seg 3 descriptions'!A:B,2)</f>
        <v>Overtime/Comp Time/On Call</v>
      </c>
    </row>
    <row r="805" spans="1:19" x14ac:dyDescent="0.25">
      <c r="A805" s="1" t="s">
        <v>457</v>
      </c>
      <c r="B805" s="1" t="s">
        <v>49</v>
      </c>
      <c r="C805" s="1" t="s">
        <v>1262</v>
      </c>
      <c r="D805" s="1" t="s">
        <v>1841</v>
      </c>
      <c r="E805" s="1" t="s">
        <v>20</v>
      </c>
      <c r="F805" s="1" t="s">
        <v>471</v>
      </c>
      <c r="G805" s="1" t="s">
        <v>867</v>
      </c>
      <c r="H805" s="1" t="s">
        <v>86</v>
      </c>
      <c r="I805" s="1" t="s">
        <v>24</v>
      </c>
      <c r="J805" s="3">
        <v>23.08</v>
      </c>
      <c r="K805" s="1" t="s">
        <v>1454</v>
      </c>
      <c r="L805" s="1" t="s">
        <v>24</v>
      </c>
      <c r="M805" s="1" t="s">
        <v>1455</v>
      </c>
      <c r="N805" s="1" t="s">
        <v>463</v>
      </c>
      <c r="O805" s="2">
        <v>44500</v>
      </c>
      <c r="P805" s="2">
        <v>44503</v>
      </c>
      <c r="Q805" s="1" t="s">
        <v>29</v>
      </c>
      <c r="R805" t="str">
        <f>VLOOKUP(F805,'Seg 2 descriptions'!A:B,2)</f>
        <v>Propane Operations-Hernando</v>
      </c>
      <c r="S805" t="str">
        <f>VLOOKUP(G805,'Seg 3 descriptions'!A:B,2)</f>
        <v>Meals</v>
      </c>
    </row>
    <row r="806" spans="1:19" x14ac:dyDescent="0.25">
      <c r="A806" s="1" t="s">
        <v>457</v>
      </c>
      <c r="B806" s="1" t="s">
        <v>49</v>
      </c>
      <c r="C806" s="1" t="s">
        <v>1262</v>
      </c>
      <c r="D806" s="1" t="s">
        <v>1707</v>
      </c>
      <c r="E806" s="1" t="s">
        <v>20</v>
      </c>
      <c r="F806" s="1" t="s">
        <v>471</v>
      </c>
      <c r="G806" s="1" t="s">
        <v>460</v>
      </c>
      <c r="H806" s="1" t="s">
        <v>86</v>
      </c>
      <c r="I806" s="1" t="s">
        <v>24</v>
      </c>
      <c r="J806" s="3">
        <v>1447.4</v>
      </c>
      <c r="K806" s="1" t="s">
        <v>1454</v>
      </c>
      <c r="L806" s="1" t="s">
        <v>24</v>
      </c>
      <c r="M806" s="1" t="s">
        <v>1455</v>
      </c>
      <c r="N806" s="1" t="s">
        <v>463</v>
      </c>
      <c r="O806" s="2">
        <v>44500</v>
      </c>
      <c r="P806" s="2">
        <v>44503</v>
      </c>
      <c r="Q806" s="1" t="s">
        <v>29</v>
      </c>
      <c r="R806" t="str">
        <f>VLOOKUP(F806,'Seg 2 descriptions'!A:B,2)</f>
        <v>Propane Operations-Hernando</v>
      </c>
      <c r="S806" t="str">
        <f>VLOOKUP(G806,'Seg 3 descriptions'!A:B,2)</f>
        <v>Salaries</v>
      </c>
    </row>
    <row r="807" spans="1:19" x14ac:dyDescent="0.25">
      <c r="A807" s="1" t="s">
        <v>457</v>
      </c>
      <c r="B807" s="1" t="s">
        <v>49</v>
      </c>
      <c r="C807" s="1" t="s">
        <v>1320</v>
      </c>
      <c r="D807" s="1" t="s">
        <v>1851</v>
      </c>
      <c r="E807" s="1" t="s">
        <v>20</v>
      </c>
      <c r="F807" s="1" t="s">
        <v>471</v>
      </c>
      <c r="G807" s="1" t="s">
        <v>1302</v>
      </c>
      <c r="H807" s="1" t="s">
        <v>86</v>
      </c>
      <c r="I807" s="1" t="s">
        <v>24</v>
      </c>
      <c r="J807" s="3">
        <v>9.0500000000000007</v>
      </c>
      <c r="K807" s="1" t="s">
        <v>1454</v>
      </c>
      <c r="L807" s="1" t="s">
        <v>24</v>
      </c>
      <c r="M807" s="1" t="s">
        <v>1455</v>
      </c>
      <c r="N807" s="1" t="s">
        <v>463</v>
      </c>
      <c r="O807" s="2">
        <v>44469</v>
      </c>
      <c r="P807" s="2">
        <v>44474</v>
      </c>
      <c r="Q807" s="1" t="s">
        <v>29</v>
      </c>
      <c r="R807" t="str">
        <f>VLOOKUP(F807,'Seg 2 descriptions'!A:B,2)</f>
        <v>Propane Operations-Hernando</v>
      </c>
      <c r="S807" t="str">
        <f>VLOOKUP(G807,'Seg 3 descriptions'!A:B,2)</f>
        <v>Uniforms</v>
      </c>
    </row>
    <row r="808" spans="1:19" x14ac:dyDescent="0.25">
      <c r="A808" s="1" t="s">
        <v>457</v>
      </c>
      <c r="B808" s="1" t="s">
        <v>49</v>
      </c>
      <c r="C808" s="1" t="s">
        <v>1320</v>
      </c>
      <c r="D808" s="1" t="s">
        <v>1699</v>
      </c>
      <c r="E808" s="1" t="s">
        <v>20</v>
      </c>
      <c r="F808" s="1" t="s">
        <v>471</v>
      </c>
      <c r="G808" s="1" t="s">
        <v>283</v>
      </c>
      <c r="H808" s="1" t="s">
        <v>86</v>
      </c>
      <c r="I808" s="1" t="s">
        <v>24</v>
      </c>
      <c r="J808" s="3">
        <v>386.61</v>
      </c>
      <c r="K808" s="1" t="s">
        <v>1454</v>
      </c>
      <c r="L808" s="1" t="s">
        <v>24</v>
      </c>
      <c r="M808" s="1" t="s">
        <v>1455</v>
      </c>
      <c r="N808" s="1" t="s">
        <v>463</v>
      </c>
      <c r="O808" s="2">
        <v>44469</v>
      </c>
      <c r="P808" s="2">
        <v>44474</v>
      </c>
      <c r="Q808" s="1" t="s">
        <v>29</v>
      </c>
      <c r="R808" t="str">
        <f>VLOOKUP(F808,'Seg 2 descriptions'!A:B,2)</f>
        <v>Propane Operations-Hernando</v>
      </c>
      <c r="S808" t="str">
        <f>VLOOKUP(G808,'Seg 3 descriptions'!A:B,2)</f>
        <v>Supplies &amp; Misc Dept Expenses</v>
      </c>
    </row>
    <row r="809" spans="1:19" x14ac:dyDescent="0.25">
      <c r="A809" s="1" t="s">
        <v>457</v>
      </c>
      <c r="B809" s="1" t="s">
        <v>49</v>
      </c>
      <c r="C809" s="1" t="s">
        <v>1320</v>
      </c>
      <c r="D809" s="1" t="s">
        <v>1841</v>
      </c>
      <c r="E809" s="1" t="s">
        <v>20</v>
      </c>
      <c r="F809" s="1" t="s">
        <v>471</v>
      </c>
      <c r="G809" s="1" t="s">
        <v>867</v>
      </c>
      <c r="H809" s="1" t="s">
        <v>86</v>
      </c>
      <c r="I809" s="1" t="s">
        <v>24</v>
      </c>
      <c r="J809" s="3">
        <v>2.44</v>
      </c>
      <c r="K809" s="1" t="s">
        <v>1454</v>
      </c>
      <c r="L809" s="1" t="s">
        <v>24</v>
      </c>
      <c r="M809" s="1" t="s">
        <v>1455</v>
      </c>
      <c r="N809" s="1" t="s">
        <v>463</v>
      </c>
      <c r="O809" s="2">
        <v>44469</v>
      </c>
      <c r="P809" s="2">
        <v>44474</v>
      </c>
      <c r="Q809" s="1" t="s">
        <v>29</v>
      </c>
      <c r="R809" t="str">
        <f>VLOOKUP(F809,'Seg 2 descriptions'!A:B,2)</f>
        <v>Propane Operations-Hernando</v>
      </c>
      <c r="S809" t="str">
        <f>VLOOKUP(G809,'Seg 3 descriptions'!A:B,2)</f>
        <v>Meals</v>
      </c>
    </row>
    <row r="810" spans="1:19" x14ac:dyDescent="0.25">
      <c r="A810" s="1" t="s">
        <v>457</v>
      </c>
      <c r="B810" s="1" t="s">
        <v>49</v>
      </c>
      <c r="C810" s="1" t="s">
        <v>1320</v>
      </c>
      <c r="D810" s="1" t="s">
        <v>1840</v>
      </c>
      <c r="E810" s="1" t="s">
        <v>20</v>
      </c>
      <c r="F810" s="1" t="s">
        <v>471</v>
      </c>
      <c r="G810" s="1" t="s">
        <v>868</v>
      </c>
      <c r="H810" s="1" t="s">
        <v>86</v>
      </c>
      <c r="I810" s="1" t="s">
        <v>24</v>
      </c>
      <c r="J810" s="3">
        <v>50.21</v>
      </c>
      <c r="K810" s="1" t="s">
        <v>1454</v>
      </c>
      <c r="L810" s="1" t="s">
        <v>24</v>
      </c>
      <c r="M810" s="1" t="s">
        <v>1455</v>
      </c>
      <c r="N810" s="1" t="s">
        <v>463</v>
      </c>
      <c r="O810" s="2">
        <v>44469</v>
      </c>
      <c r="P810" s="2">
        <v>44474</v>
      </c>
      <c r="Q810" s="1" t="s">
        <v>29</v>
      </c>
      <c r="R810" t="str">
        <f>VLOOKUP(F810,'Seg 2 descriptions'!A:B,2)</f>
        <v>Propane Operations-Hernando</v>
      </c>
      <c r="S810" t="str">
        <f>VLOOKUP(G810,'Seg 3 descriptions'!A:B,2)</f>
        <v>Cell Phones</v>
      </c>
    </row>
    <row r="811" spans="1:19" x14ac:dyDescent="0.25">
      <c r="A811" s="1" t="s">
        <v>457</v>
      </c>
      <c r="B811" s="1" t="s">
        <v>49</v>
      </c>
      <c r="C811" s="1" t="s">
        <v>1206</v>
      </c>
      <c r="D811" s="1" t="s">
        <v>1836</v>
      </c>
      <c r="E811" s="1" t="s">
        <v>20</v>
      </c>
      <c r="F811" s="1" t="s">
        <v>471</v>
      </c>
      <c r="G811" s="1" t="s">
        <v>1049</v>
      </c>
      <c r="H811" s="1" t="s">
        <v>86</v>
      </c>
      <c r="I811" s="1" t="s">
        <v>24</v>
      </c>
      <c r="J811" s="3">
        <v>51.55</v>
      </c>
      <c r="K811" s="1" t="s">
        <v>1445</v>
      </c>
      <c r="L811" s="1" t="s">
        <v>24</v>
      </c>
      <c r="M811" s="1" t="s">
        <v>1446</v>
      </c>
      <c r="N811" s="1" t="s">
        <v>463</v>
      </c>
      <c r="O811" s="2">
        <v>44530</v>
      </c>
      <c r="P811" s="2">
        <v>44535</v>
      </c>
      <c r="Q811" s="1" t="s">
        <v>29</v>
      </c>
      <c r="R811" t="str">
        <f>VLOOKUP(F811,'Seg 2 descriptions'!A:B,2)</f>
        <v>Propane Operations-Hernando</v>
      </c>
      <c r="S811" t="str">
        <f>VLOOKUP(G811,'Seg 3 descriptions'!A:B,2)</f>
        <v>Vehicle Insurance</v>
      </c>
    </row>
    <row r="812" spans="1:19" x14ac:dyDescent="0.25">
      <c r="A812" s="1" t="s">
        <v>457</v>
      </c>
      <c r="B812" s="1" t="s">
        <v>49</v>
      </c>
      <c r="C812" s="1" t="s">
        <v>1206</v>
      </c>
      <c r="D812" s="1" t="s">
        <v>1835</v>
      </c>
      <c r="E812" s="1" t="s">
        <v>20</v>
      </c>
      <c r="F812" s="1" t="s">
        <v>471</v>
      </c>
      <c r="G812" s="1" t="s">
        <v>870</v>
      </c>
      <c r="H812" s="1" t="s">
        <v>86</v>
      </c>
      <c r="I812" s="1" t="s">
        <v>24</v>
      </c>
      <c r="J812" s="3">
        <v>111.63</v>
      </c>
      <c r="K812" s="1" t="s">
        <v>1445</v>
      </c>
      <c r="L812" s="1" t="s">
        <v>24</v>
      </c>
      <c r="M812" s="1" t="s">
        <v>1446</v>
      </c>
      <c r="N812" s="1" t="s">
        <v>463</v>
      </c>
      <c r="O812" s="2">
        <v>44530</v>
      </c>
      <c r="P812" s="2">
        <v>44535</v>
      </c>
      <c r="Q812" s="1" t="s">
        <v>29</v>
      </c>
      <c r="R812" t="str">
        <f>VLOOKUP(F812,'Seg 2 descriptions'!A:B,2)</f>
        <v>Propane Operations-Hernando</v>
      </c>
      <c r="S812" t="str">
        <f>VLOOKUP(G812,'Seg 3 descriptions'!A:B,2)</f>
        <v>Other Vehicle Expenses</v>
      </c>
    </row>
    <row r="813" spans="1:19" x14ac:dyDescent="0.25">
      <c r="A813" s="1" t="s">
        <v>457</v>
      </c>
      <c r="B813" s="1" t="s">
        <v>49</v>
      </c>
      <c r="C813" s="1" t="s">
        <v>1206</v>
      </c>
      <c r="D813" s="1" t="s">
        <v>1837</v>
      </c>
      <c r="E813" s="1" t="s">
        <v>20</v>
      </c>
      <c r="F813" s="1" t="s">
        <v>471</v>
      </c>
      <c r="G813" s="1" t="s">
        <v>869</v>
      </c>
      <c r="H813" s="1" t="s">
        <v>86</v>
      </c>
      <c r="I813" s="1" t="s">
        <v>24</v>
      </c>
      <c r="J813" s="3">
        <v>261.27</v>
      </c>
      <c r="K813" s="1" t="s">
        <v>1445</v>
      </c>
      <c r="L813" s="1" t="s">
        <v>24</v>
      </c>
      <c r="M813" s="1" t="s">
        <v>1446</v>
      </c>
      <c r="N813" s="1" t="s">
        <v>463</v>
      </c>
      <c r="O813" s="2">
        <v>44530</v>
      </c>
      <c r="P813" s="2">
        <v>44535</v>
      </c>
      <c r="Q813" s="1" t="s">
        <v>29</v>
      </c>
      <c r="R813" t="str">
        <f>VLOOKUP(F813,'Seg 2 descriptions'!A:B,2)</f>
        <v>Propane Operations-Hernando</v>
      </c>
      <c r="S813" t="str">
        <f>VLOOKUP(G813,'Seg 3 descriptions'!A:B,2)</f>
        <v>Vehicle Fuel</v>
      </c>
    </row>
    <row r="814" spans="1:19" x14ac:dyDescent="0.25">
      <c r="A814" s="1" t="s">
        <v>457</v>
      </c>
      <c r="B814" s="1" t="s">
        <v>49</v>
      </c>
      <c r="C814" s="1" t="s">
        <v>1206</v>
      </c>
      <c r="D814" s="1" t="s">
        <v>1838</v>
      </c>
      <c r="E814" s="1" t="s">
        <v>20</v>
      </c>
      <c r="F814" s="1" t="s">
        <v>471</v>
      </c>
      <c r="G814" s="1" t="s">
        <v>1055</v>
      </c>
      <c r="H814" s="1" t="s">
        <v>86</v>
      </c>
      <c r="I814" s="1" t="s">
        <v>24</v>
      </c>
      <c r="J814" s="3">
        <v>137.1</v>
      </c>
      <c r="K814" s="1" t="s">
        <v>1445</v>
      </c>
      <c r="L814" s="1" t="s">
        <v>24</v>
      </c>
      <c r="M814" s="1" t="s">
        <v>1446</v>
      </c>
      <c r="N814" s="1" t="s">
        <v>463</v>
      </c>
      <c r="O814" s="2">
        <v>44530</v>
      </c>
      <c r="P814" s="2">
        <v>44535</v>
      </c>
      <c r="Q814" s="1" t="s">
        <v>29</v>
      </c>
      <c r="R814" t="str">
        <f>VLOOKUP(F814,'Seg 2 descriptions'!A:B,2)</f>
        <v>Propane Operations-Hernando</v>
      </c>
      <c r="S814" t="str">
        <f>VLOOKUP(G814,'Seg 3 descriptions'!A:B,2)</f>
        <v>Vehicle Depreciation</v>
      </c>
    </row>
    <row r="815" spans="1:19" x14ac:dyDescent="0.25">
      <c r="A815" s="1" t="s">
        <v>457</v>
      </c>
      <c r="B815" s="1" t="s">
        <v>49</v>
      </c>
      <c r="C815" s="1" t="s">
        <v>1262</v>
      </c>
      <c r="D815" s="1" t="s">
        <v>1837</v>
      </c>
      <c r="E815" s="1" t="s">
        <v>20</v>
      </c>
      <c r="F815" s="1" t="s">
        <v>471</v>
      </c>
      <c r="G815" s="1" t="s">
        <v>869</v>
      </c>
      <c r="H815" s="1" t="s">
        <v>86</v>
      </c>
      <c r="I815" s="1" t="s">
        <v>24</v>
      </c>
      <c r="J815" s="3">
        <v>277.69</v>
      </c>
      <c r="K815" s="1" t="s">
        <v>1445</v>
      </c>
      <c r="L815" s="1" t="s">
        <v>24</v>
      </c>
      <c r="M815" s="1" t="s">
        <v>1446</v>
      </c>
      <c r="N815" s="1" t="s">
        <v>463</v>
      </c>
      <c r="O815" s="2">
        <v>44500</v>
      </c>
      <c r="P815" s="2">
        <v>44503</v>
      </c>
      <c r="Q815" s="1" t="s">
        <v>29</v>
      </c>
      <c r="R815" t="str">
        <f>VLOOKUP(F815,'Seg 2 descriptions'!A:B,2)</f>
        <v>Propane Operations-Hernando</v>
      </c>
      <c r="S815" t="str">
        <f>VLOOKUP(G815,'Seg 3 descriptions'!A:B,2)</f>
        <v>Vehicle Fuel</v>
      </c>
    </row>
    <row r="816" spans="1:19" x14ac:dyDescent="0.25">
      <c r="A816" s="1" t="s">
        <v>457</v>
      </c>
      <c r="B816" s="1" t="s">
        <v>49</v>
      </c>
      <c r="C816" s="1" t="s">
        <v>1262</v>
      </c>
      <c r="D816" s="1" t="s">
        <v>1838</v>
      </c>
      <c r="E816" s="1" t="s">
        <v>20</v>
      </c>
      <c r="F816" s="1" t="s">
        <v>471</v>
      </c>
      <c r="G816" s="1" t="s">
        <v>1055</v>
      </c>
      <c r="H816" s="1" t="s">
        <v>86</v>
      </c>
      <c r="I816" s="1" t="s">
        <v>24</v>
      </c>
      <c r="J816" s="3">
        <v>221.55</v>
      </c>
      <c r="K816" s="1" t="s">
        <v>1445</v>
      </c>
      <c r="L816" s="1" t="s">
        <v>24</v>
      </c>
      <c r="M816" s="1" t="s">
        <v>1446</v>
      </c>
      <c r="N816" s="1" t="s">
        <v>463</v>
      </c>
      <c r="O816" s="2">
        <v>44500</v>
      </c>
      <c r="P816" s="2">
        <v>44503</v>
      </c>
      <c r="Q816" s="1" t="s">
        <v>29</v>
      </c>
      <c r="R816" t="str">
        <f>VLOOKUP(F816,'Seg 2 descriptions'!A:B,2)</f>
        <v>Propane Operations-Hernando</v>
      </c>
      <c r="S816" t="str">
        <f>VLOOKUP(G816,'Seg 3 descriptions'!A:B,2)</f>
        <v>Vehicle Depreciation</v>
      </c>
    </row>
    <row r="817" spans="1:19" x14ac:dyDescent="0.25">
      <c r="A817" s="1" t="s">
        <v>457</v>
      </c>
      <c r="B817" s="1" t="s">
        <v>49</v>
      </c>
      <c r="C817" s="1" t="s">
        <v>1262</v>
      </c>
      <c r="D817" s="1" t="s">
        <v>1836</v>
      </c>
      <c r="E817" s="1" t="s">
        <v>20</v>
      </c>
      <c r="F817" s="1" t="s">
        <v>471</v>
      </c>
      <c r="G817" s="1" t="s">
        <v>1049</v>
      </c>
      <c r="H817" s="1" t="s">
        <v>86</v>
      </c>
      <c r="I817" s="1" t="s">
        <v>24</v>
      </c>
      <c r="J817" s="3">
        <v>83.21</v>
      </c>
      <c r="K817" s="1" t="s">
        <v>1445</v>
      </c>
      <c r="L817" s="1" t="s">
        <v>24</v>
      </c>
      <c r="M817" s="1" t="s">
        <v>1446</v>
      </c>
      <c r="N817" s="1" t="s">
        <v>463</v>
      </c>
      <c r="O817" s="2">
        <v>44500</v>
      </c>
      <c r="P817" s="2">
        <v>44503</v>
      </c>
      <c r="Q817" s="1" t="s">
        <v>29</v>
      </c>
      <c r="R817" t="str">
        <f>VLOOKUP(F817,'Seg 2 descriptions'!A:B,2)</f>
        <v>Propane Operations-Hernando</v>
      </c>
      <c r="S817" t="str">
        <f>VLOOKUP(G817,'Seg 3 descriptions'!A:B,2)</f>
        <v>Vehicle Insurance</v>
      </c>
    </row>
    <row r="818" spans="1:19" x14ac:dyDescent="0.25">
      <c r="A818" s="1" t="s">
        <v>457</v>
      </c>
      <c r="B818" s="1" t="s">
        <v>49</v>
      </c>
      <c r="C818" s="1" t="s">
        <v>1262</v>
      </c>
      <c r="D818" s="1" t="s">
        <v>1835</v>
      </c>
      <c r="E818" s="1" t="s">
        <v>20</v>
      </c>
      <c r="F818" s="1" t="s">
        <v>471</v>
      </c>
      <c r="G818" s="1" t="s">
        <v>870</v>
      </c>
      <c r="H818" s="1" t="s">
        <v>86</v>
      </c>
      <c r="I818" s="1" t="s">
        <v>24</v>
      </c>
      <c r="J818" s="3">
        <v>580.35</v>
      </c>
      <c r="K818" s="1" t="s">
        <v>1445</v>
      </c>
      <c r="L818" s="1" t="s">
        <v>24</v>
      </c>
      <c r="M818" s="1" t="s">
        <v>1446</v>
      </c>
      <c r="N818" s="1" t="s">
        <v>463</v>
      </c>
      <c r="O818" s="2">
        <v>44500</v>
      </c>
      <c r="P818" s="2">
        <v>44503</v>
      </c>
      <c r="Q818" s="1" t="s">
        <v>29</v>
      </c>
      <c r="R818" t="str">
        <f>VLOOKUP(F818,'Seg 2 descriptions'!A:B,2)</f>
        <v>Propane Operations-Hernando</v>
      </c>
      <c r="S818" t="str">
        <f>VLOOKUP(G818,'Seg 3 descriptions'!A:B,2)</f>
        <v>Other Vehicle Expenses</v>
      </c>
    </row>
    <row r="819" spans="1:19" x14ac:dyDescent="0.25">
      <c r="A819" s="1" t="s">
        <v>457</v>
      </c>
      <c r="B819" s="1" t="s">
        <v>49</v>
      </c>
      <c r="C819" s="1" t="s">
        <v>1320</v>
      </c>
      <c r="D819" s="1" t="s">
        <v>1836</v>
      </c>
      <c r="E819" s="1" t="s">
        <v>20</v>
      </c>
      <c r="F819" s="1" t="s">
        <v>471</v>
      </c>
      <c r="G819" s="1" t="s">
        <v>1049</v>
      </c>
      <c r="H819" s="1" t="s">
        <v>86</v>
      </c>
      <c r="I819" s="1" t="s">
        <v>24</v>
      </c>
      <c r="J819" s="3">
        <v>43.98</v>
      </c>
      <c r="K819" s="1" t="s">
        <v>1445</v>
      </c>
      <c r="L819" s="1" t="s">
        <v>24</v>
      </c>
      <c r="M819" s="1" t="s">
        <v>1446</v>
      </c>
      <c r="N819" s="1" t="s">
        <v>463</v>
      </c>
      <c r="O819" s="2">
        <v>44469</v>
      </c>
      <c r="P819" s="2">
        <v>44474</v>
      </c>
      <c r="Q819" s="1" t="s">
        <v>29</v>
      </c>
      <c r="R819" t="str">
        <f>VLOOKUP(F819,'Seg 2 descriptions'!A:B,2)</f>
        <v>Propane Operations-Hernando</v>
      </c>
      <c r="S819" t="str">
        <f>VLOOKUP(G819,'Seg 3 descriptions'!A:B,2)</f>
        <v>Vehicle Insurance</v>
      </c>
    </row>
    <row r="820" spans="1:19" x14ac:dyDescent="0.25">
      <c r="A820" s="1" t="s">
        <v>457</v>
      </c>
      <c r="B820" s="1" t="s">
        <v>49</v>
      </c>
      <c r="C820" s="1" t="s">
        <v>1320</v>
      </c>
      <c r="D820" s="1" t="s">
        <v>1835</v>
      </c>
      <c r="E820" s="1" t="s">
        <v>20</v>
      </c>
      <c r="F820" s="1" t="s">
        <v>471</v>
      </c>
      <c r="G820" s="1" t="s">
        <v>870</v>
      </c>
      <c r="H820" s="1" t="s">
        <v>86</v>
      </c>
      <c r="I820" s="1" t="s">
        <v>24</v>
      </c>
      <c r="J820" s="3">
        <v>330.73</v>
      </c>
      <c r="K820" s="1" t="s">
        <v>1445</v>
      </c>
      <c r="L820" s="1" t="s">
        <v>24</v>
      </c>
      <c r="M820" s="1" t="s">
        <v>1446</v>
      </c>
      <c r="N820" s="1" t="s">
        <v>463</v>
      </c>
      <c r="O820" s="2">
        <v>44469</v>
      </c>
      <c r="P820" s="2">
        <v>44474</v>
      </c>
      <c r="Q820" s="1" t="s">
        <v>29</v>
      </c>
      <c r="R820" t="str">
        <f>VLOOKUP(F820,'Seg 2 descriptions'!A:B,2)</f>
        <v>Propane Operations-Hernando</v>
      </c>
      <c r="S820" t="str">
        <f>VLOOKUP(G820,'Seg 3 descriptions'!A:B,2)</f>
        <v>Other Vehicle Expenses</v>
      </c>
    </row>
    <row r="821" spans="1:19" x14ac:dyDescent="0.25">
      <c r="A821" s="1" t="s">
        <v>457</v>
      </c>
      <c r="B821" s="1" t="s">
        <v>49</v>
      </c>
      <c r="C821" s="1" t="s">
        <v>1320</v>
      </c>
      <c r="D821" s="1" t="s">
        <v>1837</v>
      </c>
      <c r="E821" s="1" t="s">
        <v>20</v>
      </c>
      <c r="F821" s="1" t="s">
        <v>471</v>
      </c>
      <c r="G821" s="1" t="s">
        <v>869</v>
      </c>
      <c r="H821" s="1" t="s">
        <v>86</v>
      </c>
      <c r="I821" s="1" t="s">
        <v>24</v>
      </c>
      <c r="J821" s="3">
        <v>236.85</v>
      </c>
      <c r="K821" s="1" t="s">
        <v>1445</v>
      </c>
      <c r="L821" s="1" t="s">
        <v>24</v>
      </c>
      <c r="M821" s="1" t="s">
        <v>1446</v>
      </c>
      <c r="N821" s="1" t="s">
        <v>463</v>
      </c>
      <c r="O821" s="2">
        <v>44469</v>
      </c>
      <c r="P821" s="2">
        <v>44474</v>
      </c>
      <c r="Q821" s="1" t="s">
        <v>29</v>
      </c>
      <c r="R821" t="str">
        <f>VLOOKUP(F821,'Seg 2 descriptions'!A:B,2)</f>
        <v>Propane Operations-Hernando</v>
      </c>
      <c r="S821" t="str">
        <f>VLOOKUP(G821,'Seg 3 descriptions'!A:B,2)</f>
        <v>Vehicle Fuel</v>
      </c>
    </row>
    <row r="822" spans="1:19" x14ac:dyDescent="0.25">
      <c r="A822" s="1" t="s">
        <v>457</v>
      </c>
      <c r="B822" s="1" t="s">
        <v>49</v>
      </c>
      <c r="C822" s="1" t="s">
        <v>1320</v>
      </c>
      <c r="D822" s="1" t="s">
        <v>1838</v>
      </c>
      <c r="E822" s="1" t="s">
        <v>20</v>
      </c>
      <c r="F822" s="1" t="s">
        <v>471</v>
      </c>
      <c r="G822" s="1" t="s">
        <v>1055</v>
      </c>
      <c r="H822" s="1" t="s">
        <v>86</v>
      </c>
      <c r="I822" s="1" t="s">
        <v>24</v>
      </c>
      <c r="J822" s="3">
        <v>154.65</v>
      </c>
      <c r="K822" s="1" t="s">
        <v>1445</v>
      </c>
      <c r="L822" s="1" t="s">
        <v>24</v>
      </c>
      <c r="M822" s="1" t="s">
        <v>1446</v>
      </c>
      <c r="N822" s="1" t="s">
        <v>463</v>
      </c>
      <c r="O822" s="2">
        <v>44469</v>
      </c>
      <c r="P822" s="2">
        <v>44474</v>
      </c>
      <c r="Q822" s="1" t="s">
        <v>29</v>
      </c>
      <c r="R822" t="str">
        <f>VLOOKUP(F822,'Seg 2 descriptions'!A:B,2)</f>
        <v>Propane Operations-Hernando</v>
      </c>
      <c r="S822" t="str">
        <f>VLOOKUP(G822,'Seg 3 descriptions'!A:B,2)</f>
        <v>Vehicle Depreciation</v>
      </c>
    </row>
    <row r="823" spans="1:19" x14ac:dyDescent="0.25">
      <c r="A823" s="1" t="s">
        <v>457</v>
      </c>
      <c r="B823" s="1" t="s">
        <v>49</v>
      </c>
      <c r="C823" s="1" t="s">
        <v>1320</v>
      </c>
      <c r="D823" s="1" t="s">
        <v>1707</v>
      </c>
      <c r="E823" s="1" t="s">
        <v>20</v>
      </c>
      <c r="F823" s="1" t="s">
        <v>471</v>
      </c>
      <c r="G823" s="1" t="s">
        <v>460</v>
      </c>
      <c r="H823" s="1" t="s">
        <v>86</v>
      </c>
      <c r="I823" s="1" t="s">
        <v>24</v>
      </c>
      <c r="J823" s="3">
        <v>953.52</v>
      </c>
      <c r="K823" s="1" t="s">
        <v>1454</v>
      </c>
      <c r="L823" s="1" t="s">
        <v>24</v>
      </c>
      <c r="M823" s="1" t="s">
        <v>1455</v>
      </c>
      <c r="N823" s="1" t="s">
        <v>463</v>
      </c>
      <c r="O823" s="2">
        <v>44469</v>
      </c>
      <c r="P823" s="2">
        <v>44474</v>
      </c>
      <c r="Q823" s="1" t="s">
        <v>29</v>
      </c>
      <c r="R823" t="str">
        <f>VLOOKUP(F823,'Seg 2 descriptions'!A:B,2)</f>
        <v>Propane Operations-Hernando</v>
      </c>
      <c r="S823" t="str">
        <f>VLOOKUP(G823,'Seg 3 descriptions'!A:B,2)</f>
        <v>Salaries</v>
      </c>
    </row>
    <row r="824" spans="1:19" x14ac:dyDescent="0.25">
      <c r="A824" s="1" t="s">
        <v>457</v>
      </c>
      <c r="B824" s="1" t="s">
        <v>49</v>
      </c>
      <c r="C824" s="1" t="s">
        <v>1320</v>
      </c>
      <c r="D824" s="1" t="s">
        <v>1705</v>
      </c>
      <c r="E824" s="1" t="s">
        <v>20</v>
      </c>
      <c r="F824" s="1" t="s">
        <v>471</v>
      </c>
      <c r="G824" s="1" t="s">
        <v>590</v>
      </c>
      <c r="H824" s="1" t="s">
        <v>86</v>
      </c>
      <c r="I824" s="1" t="s">
        <v>24</v>
      </c>
      <c r="J824" s="3">
        <v>223.94</v>
      </c>
      <c r="K824" s="1" t="s">
        <v>1454</v>
      </c>
      <c r="L824" s="1" t="s">
        <v>24</v>
      </c>
      <c r="M824" s="1" t="s">
        <v>1455</v>
      </c>
      <c r="N824" s="1" t="s">
        <v>463</v>
      </c>
      <c r="O824" s="2">
        <v>44469</v>
      </c>
      <c r="P824" s="2">
        <v>44474</v>
      </c>
      <c r="Q824" s="1" t="s">
        <v>29</v>
      </c>
      <c r="R824" t="str">
        <f>VLOOKUP(F824,'Seg 2 descriptions'!A:B,2)</f>
        <v>Propane Operations-Hernando</v>
      </c>
      <c r="S824" t="str">
        <f>VLOOKUP(G824,'Seg 3 descriptions'!A:B,2)</f>
        <v>Overtime/Comp Time/On Call</v>
      </c>
    </row>
    <row r="825" spans="1:19" x14ac:dyDescent="0.25">
      <c r="A825" s="1" t="s">
        <v>457</v>
      </c>
      <c r="B825" s="1" t="s">
        <v>49</v>
      </c>
      <c r="C825" s="1" t="s">
        <v>1321</v>
      </c>
      <c r="D825" s="1" t="s">
        <v>1699</v>
      </c>
      <c r="E825" s="1" t="s">
        <v>20</v>
      </c>
      <c r="F825" s="1" t="s">
        <v>471</v>
      </c>
      <c r="G825" s="1" t="s">
        <v>283</v>
      </c>
      <c r="H825" s="1" t="s">
        <v>86</v>
      </c>
      <c r="I825" s="1" t="s">
        <v>24</v>
      </c>
      <c r="J825" s="3">
        <v>-496.87</v>
      </c>
      <c r="K825" s="1" t="s">
        <v>1454</v>
      </c>
      <c r="L825" s="1" t="s">
        <v>24</v>
      </c>
      <c r="M825" s="1" t="s">
        <v>1455</v>
      </c>
      <c r="N825" s="1" t="s">
        <v>463</v>
      </c>
      <c r="O825" s="2">
        <v>44377</v>
      </c>
      <c r="P825" s="2">
        <v>44383</v>
      </c>
      <c r="Q825" s="1" t="s">
        <v>29</v>
      </c>
      <c r="R825" t="str">
        <f>VLOOKUP(F825,'Seg 2 descriptions'!A:B,2)</f>
        <v>Propane Operations-Hernando</v>
      </c>
      <c r="S825" t="str">
        <f>VLOOKUP(G825,'Seg 3 descriptions'!A:B,2)</f>
        <v>Supplies &amp; Misc Dept Expenses</v>
      </c>
    </row>
    <row r="826" spans="1:19" x14ac:dyDescent="0.25">
      <c r="A826" s="1" t="s">
        <v>457</v>
      </c>
      <c r="B826" s="1" t="s">
        <v>49</v>
      </c>
      <c r="C826" s="1" t="s">
        <v>1321</v>
      </c>
      <c r="D826" s="1" t="s">
        <v>1851</v>
      </c>
      <c r="E826" s="1" t="s">
        <v>20</v>
      </c>
      <c r="F826" s="1" t="s">
        <v>471</v>
      </c>
      <c r="G826" s="1" t="s">
        <v>1302</v>
      </c>
      <c r="H826" s="1" t="s">
        <v>86</v>
      </c>
      <c r="I826" s="1" t="s">
        <v>24</v>
      </c>
      <c r="J826" s="3">
        <v>465.44</v>
      </c>
      <c r="K826" s="1" t="s">
        <v>1454</v>
      </c>
      <c r="L826" s="1" t="s">
        <v>24</v>
      </c>
      <c r="M826" s="1" t="s">
        <v>1455</v>
      </c>
      <c r="N826" s="1" t="s">
        <v>463</v>
      </c>
      <c r="O826" s="2">
        <v>44377</v>
      </c>
      <c r="P826" s="2">
        <v>44383</v>
      </c>
      <c r="Q826" s="1" t="s">
        <v>29</v>
      </c>
      <c r="R826" t="str">
        <f>VLOOKUP(F826,'Seg 2 descriptions'!A:B,2)</f>
        <v>Propane Operations-Hernando</v>
      </c>
      <c r="S826" t="str">
        <f>VLOOKUP(G826,'Seg 3 descriptions'!A:B,2)</f>
        <v>Uniforms</v>
      </c>
    </row>
    <row r="827" spans="1:19" x14ac:dyDescent="0.25">
      <c r="A827" s="1" t="s">
        <v>457</v>
      </c>
      <c r="B827" s="1" t="s">
        <v>49</v>
      </c>
      <c r="C827" s="1" t="s">
        <v>1321</v>
      </c>
      <c r="D827" s="1" t="s">
        <v>1840</v>
      </c>
      <c r="E827" s="1" t="s">
        <v>20</v>
      </c>
      <c r="F827" s="1" t="s">
        <v>471</v>
      </c>
      <c r="G827" s="1" t="s">
        <v>868</v>
      </c>
      <c r="H827" s="1" t="s">
        <v>86</v>
      </c>
      <c r="I827" s="1" t="s">
        <v>24</v>
      </c>
      <c r="J827" s="3">
        <v>61.74</v>
      </c>
      <c r="K827" s="1" t="s">
        <v>1454</v>
      </c>
      <c r="L827" s="1" t="s">
        <v>24</v>
      </c>
      <c r="M827" s="1" t="s">
        <v>1455</v>
      </c>
      <c r="N827" s="1" t="s">
        <v>463</v>
      </c>
      <c r="O827" s="2">
        <v>44377</v>
      </c>
      <c r="P827" s="2">
        <v>44383</v>
      </c>
      <c r="Q827" s="1" t="s">
        <v>29</v>
      </c>
      <c r="R827" t="str">
        <f>VLOOKUP(F827,'Seg 2 descriptions'!A:B,2)</f>
        <v>Propane Operations-Hernando</v>
      </c>
      <c r="S827" t="str">
        <f>VLOOKUP(G827,'Seg 3 descriptions'!A:B,2)</f>
        <v>Cell Phones</v>
      </c>
    </row>
    <row r="828" spans="1:19" x14ac:dyDescent="0.25">
      <c r="A828" s="1" t="s">
        <v>457</v>
      </c>
      <c r="B828" s="1" t="s">
        <v>49</v>
      </c>
      <c r="C828" s="1" t="s">
        <v>1321</v>
      </c>
      <c r="D828" s="1" t="s">
        <v>1705</v>
      </c>
      <c r="E828" s="1" t="s">
        <v>20</v>
      </c>
      <c r="F828" s="1" t="s">
        <v>471</v>
      </c>
      <c r="G828" s="1" t="s">
        <v>590</v>
      </c>
      <c r="H828" s="1" t="s">
        <v>86</v>
      </c>
      <c r="I828" s="1" t="s">
        <v>24</v>
      </c>
      <c r="J828" s="3">
        <v>650.21</v>
      </c>
      <c r="K828" s="1" t="s">
        <v>1454</v>
      </c>
      <c r="L828" s="1" t="s">
        <v>24</v>
      </c>
      <c r="M828" s="1" t="s">
        <v>1455</v>
      </c>
      <c r="N828" s="1" t="s">
        <v>463</v>
      </c>
      <c r="O828" s="2">
        <v>44377</v>
      </c>
      <c r="P828" s="2">
        <v>44383</v>
      </c>
      <c r="Q828" s="1" t="s">
        <v>29</v>
      </c>
      <c r="R828" t="str">
        <f>VLOOKUP(F828,'Seg 2 descriptions'!A:B,2)</f>
        <v>Propane Operations-Hernando</v>
      </c>
      <c r="S828" t="str">
        <f>VLOOKUP(G828,'Seg 3 descriptions'!A:B,2)</f>
        <v>Overtime/Comp Time/On Call</v>
      </c>
    </row>
    <row r="829" spans="1:19" x14ac:dyDescent="0.25">
      <c r="A829" s="1" t="s">
        <v>457</v>
      </c>
      <c r="B829" s="1" t="s">
        <v>49</v>
      </c>
      <c r="C829" s="1" t="s">
        <v>1321</v>
      </c>
      <c r="D829" s="1" t="s">
        <v>1841</v>
      </c>
      <c r="E829" s="1" t="s">
        <v>20</v>
      </c>
      <c r="F829" s="1" t="s">
        <v>471</v>
      </c>
      <c r="G829" s="1" t="s">
        <v>867</v>
      </c>
      <c r="H829" s="1" t="s">
        <v>86</v>
      </c>
      <c r="I829" s="1" t="s">
        <v>24</v>
      </c>
      <c r="J829" s="3">
        <v>21.67</v>
      </c>
      <c r="K829" s="1" t="s">
        <v>1454</v>
      </c>
      <c r="L829" s="1" t="s">
        <v>24</v>
      </c>
      <c r="M829" s="1" t="s">
        <v>1455</v>
      </c>
      <c r="N829" s="1" t="s">
        <v>463</v>
      </c>
      <c r="O829" s="2">
        <v>44377</v>
      </c>
      <c r="P829" s="2">
        <v>44383</v>
      </c>
      <c r="Q829" s="1" t="s">
        <v>29</v>
      </c>
      <c r="R829" t="str">
        <f>VLOOKUP(F829,'Seg 2 descriptions'!A:B,2)</f>
        <v>Propane Operations-Hernando</v>
      </c>
      <c r="S829" t="str">
        <f>VLOOKUP(G829,'Seg 3 descriptions'!A:B,2)</f>
        <v>Meals</v>
      </c>
    </row>
    <row r="830" spans="1:19" x14ac:dyDescent="0.25">
      <c r="A830" s="1" t="s">
        <v>457</v>
      </c>
      <c r="B830" s="1" t="s">
        <v>49</v>
      </c>
      <c r="C830" s="1" t="s">
        <v>1321</v>
      </c>
      <c r="D830" s="1" t="s">
        <v>1707</v>
      </c>
      <c r="E830" s="1" t="s">
        <v>20</v>
      </c>
      <c r="F830" s="1" t="s">
        <v>471</v>
      </c>
      <c r="G830" s="1" t="s">
        <v>460</v>
      </c>
      <c r="H830" s="1" t="s">
        <v>86</v>
      </c>
      <c r="I830" s="1" t="s">
        <v>24</v>
      </c>
      <c r="J830" s="3">
        <v>2754.47</v>
      </c>
      <c r="K830" s="1" t="s">
        <v>1454</v>
      </c>
      <c r="L830" s="1" t="s">
        <v>24</v>
      </c>
      <c r="M830" s="1" t="s">
        <v>1455</v>
      </c>
      <c r="N830" s="1" t="s">
        <v>463</v>
      </c>
      <c r="O830" s="2">
        <v>44377</v>
      </c>
      <c r="P830" s="2">
        <v>44383</v>
      </c>
      <c r="Q830" s="1" t="s">
        <v>29</v>
      </c>
      <c r="R830" t="str">
        <f>VLOOKUP(F830,'Seg 2 descriptions'!A:B,2)</f>
        <v>Propane Operations-Hernando</v>
      </c>
      <c r="S830" t="str">
        <f>VLOOKUP(G830,'Seg 3 descriptions'!A:B,2)</f>
        <v>Salaries</v>
      </c>
    </row>
    <row r="831" spans="1:19" x14ac:dyDescent="0.25">
      <c r="A831" s="1" t="s">
        <v>457</v>
      </c>
      <c r="B831" s="1" t="s">
        <v>49</v>
      </c>
      <c r="C831" s="1" t="s">
        <v>1322</v>
      </c>
      <c r="D831" s="1" t="s">
        <v>1699</v>
      </c>
      <c r="E831" s="1" t="s">
        <v>20</v>
      </c>
      <c r="F831" s="1" t="s">
        <v>471</v>
      </c>
      <c r="G831" s="1" t="s">
        <v>283</v>
      </c>
      <c r="H831" s="1" t="s">
        <v>86</v>
      </c>
      <c r="I831" s="1" t="s">
        <v>24</v>
      </c>
      <c r="J831" s="3">
        <v>309.77999999999997</v>
      </c>
      <c r="K831" s="1" t="s">
        <v>1454</v>
      </c>
      <c r="L831" s="1" t="s">
        <v>24</v>
      </c>
      <c r="M831" s="1" t="s">
        <v>1455</v>
      </c>
      <c r="N831" s="1" t="s">
        <v>463</v>
      </c>
      <c r="O831" s="2">
        <v>44316</v>
      </c>
      <c r="P831" s="2">
        <v>44321</v>
      </c>
      <c r="Q831" s="1" t="s">
        <v>29</v>
      </c>
      <c r="R831" t="str">
        <f>VLOOKUP(F831,'Seg 2 descriptions'!A:B,2)</f>
        <v>Propane Operations-Hernando</v>
      </c>
      <c r="S831" t="str">
        <f>VLOOKUP(G831,'Seg 3 descriptions'!A:B,2)</f>
        <v>Supplies &amp; Misc Dept Expenses</v>
      </c>
    </row>
    <row r="832" spans="1:19" x14ac:dyDescent="0.25">
      <c r="A832" s="1" t="s">
        <v>457</v>
      </c>
      <c r="B832" s="1" t="s">
        <v>49</v>
      </c>
      <c r="C832" s="1" t="s">
        <v>1322</v>
      </c>
      <c r="D832" s="1" t="s">
        <v>1851</v>
      </c>
      <c r="E832" s="1" t="s">
        <v>20</v>
      </c>
      <c r="F832" s="1" t="s">
        <v>471</v>
      </c>
      <c r="G832" s="1" t="s">
        <v>1302</v>
      </c>
      <c r="H832" s="1" t="s">
        <v>86</v>
      </c>
      <c r="I832" s="1" t="s">
        <v>24</v>
      </c>
      <c r="J832" s="3">
        <v>26.53</v>
      </c>
      <c r="K832" s="1" t="s">
        <v>1454</v>
      </c>
      <c r="L832" s="1" t="s">
        <v>24</v>
      </c>
      <c r="M832" s="1" t="s">
        <v>1455</v>
      </c>
      <c r="N832" s="1" t="s">
        <v>463</v>
      </c>
      <c r="O832" s="2">
        <v>44316</v>
      </c>
      <c r="P832" s="2">
        <v>44321</v>
      </c>
      <c r="Q832" s="1" t="s">
        <v>29</v>
      </c>
      <c r="R832" t="str">
        <f>VLOOKUP(F832,'Seg 2 descriptions'!A:B,2)</f>
        <v>Propane Operations-Hernando</v>
      </c>
      <c r="S832" t="str">
        <f>VLOOKUP(G832,'Seg 3 descriptions'!A:B,2)</f>
        <v>Uniforms</v>
      </c>
    </row>
    <row r="833" spans="1:19" x14ac:dyDescent="0.25">
      <c r="A833" s="1" t="s">
        <v>457</v>
      </c>
      <c r="B833" s="1" t="s">
        <v>49</v>
      </c>
      <c r="C833" s="1" t="s">
        <v>1425</v>
      </c>
      <c r="D833" s="1" t="s">
        <v>1707</v>
      </c>
      <c r="E833" s="1" t="s">
        <v>20</v>
      </c>
      <c r="F833" s="1" t="s">
        <v>471</v>
      </c>
      <c r="G833" s="1" t="s">
        <v>460</v>
      </c>
      <c r="H833" s="1" t="s">
        <v>86</v>
      </c>
      <c r="I833" s="1" t="s">
        <v>24</v>
      </c>
      <c r="J833" s="3">
        <v>-1098.1400000000001</v>
      </c>
      <c r="K833" s="1" t="s">
        <v>1357</v>
      </c>
      <c r="L833" s="1" t="s">
        <v>24</v>
      </c>
      <c r="M833" s="1" t="s">
        <v>1358</v>
      </c>
      <c r="N833" s="1" t="s">
        <v>1383</v>
      </c>
      <c r="O833" s="2">
        <v>44500</v>
      </c>
      <c r="P833" s="2">
        <v>44503</v>
      </c>
      <c r="Q833" s="1" t="s">
        <v>29</v>
      </c>
      <c r="R833" t="str">
        <f>VLOOKUP(F833,'Seg 2 descriptions'!A:B,2)</f>
        <v>Propane Operations-Hernando</v>
      </c>
      <c r="S833" t="str">
        <f>VLOOKUP(G833,'Seg 3 descriptions'!A:B,2)</f>
        <v>Salaries</v>
      </c>
    </row>
    <row r="834" spans="1:19" x14ac:dyDescent="0.25">
      <c r="A834" s="1" t="s">
        <v>457</v>
      </c>
      <c r="B834" s="1" t="s">
        <v>49</v>
      </c>
      <c r="C834" s="1" t="s">
        <v>1322</v>
      </c>
      <c r="D834" s="1" t="s">
        <v>1841</v>
      </c>
      <c r="E834" s="1" t="s">
        <v>20</v>
      </c>
      <c r="F834" s="1" t="s">
        <v>471</v>
      </c>
      <c r="G834" s="1" t="s">
        <v>867</v>
      </c>
      <c r="H834" s="1" t="s">
        <v>86</v>
      </c>
      <c r="I834" s="1" t="s">
        <v>24</v>
      </c>
      <c r="J834" s="3">
        <v>33.340000000000003</v>
      </c>
      <c r="K834" s="1" t="s">
        <v>1454</v>
      </c>
      <c r="L834" s="1" t="s">
        <v>24</v>
      </c>
      <c r="M834" s="1" t="s">
        <v>1455</v>
      </c>
      <c r="N834" s="1" t="s">
        <v>463</v>
      </c>
      <c r="O834" s="2">
        <v>44316</v>
      </c>
      <c r="P834" s="2">
        <v>44321</v>
      </c>
      <c r="Q834" s="1" t="s">
        <v>29</v>
      </c>
      <c r="R834" t="str">
        <f>VLOOKUP(F834,'Seg 2 descriptions'!A:B,2)</f>
        <v>Propane Operations-Hernando</v>
      </c>
      <c r="S834" t="str">
        <f>VLOOKUP(G834,'Seg 3 descriptions'!A:B,2)</f>
        <v>Meals</v>
      </c>
    </row>
    <row r="835" spans="1:19" x14ac:dyDescent="0.25">
      <c r="A835" s="1" t="s">
        <v>457</v>
      </c>
      <c r="B835" s="1" t="s">
        <v>49</v>
      </c>
      <c r="C835" s="1" t="s">
        <v>1322</v>
      </c>
      <c r="D835" s="1" t="s">
        <v>1840</v>
      </c>
      <c r="E835" s="1" t="s">
        <v>20</v>
      </c>
      <c r="F835" s="1" t="s">
        <v>471</v>
      </c>
      <c r="G835" s="1" t="s">
        <v>868</v>
      </c>
      <c r="H835" s="1" t="s">
        <v>86</v>
      </c>
      <c r="I835" s="1" t="s">
        <v>24</v>
      </c>
      <c r="J835" s="3">
        <v>59.32</v>
      </c>
      <c r="K835" s="1" t="s">
        <v>1454</v>
      </c>
      <c r="L835" s="1" t="s">
        <v>24</v>
      </c>
      <c r="M835" s="1" t="s">
        <v>1455</v>
      </c>
      <c r="N835" s="1" t="s">
        <v>463</v>
      </c>
      <c r="O835" s="2">
        <v>44316</v>
      </c>
      <c r="P835" s="2">
        <v>44321</v>
      </c>
      <c r="Q835" s="1" t="s">
        <v>29</v>
      </c>
      <c r="R835" t="str">
        <f>VLOOKUP(F835,'Seg 2 descriptions'!A:B,2)</f>
        <v>Propane Operations-Hernando</v>
      </c>
      <c r="S835" t="str">
        <f>VLOOKUP(G835,'Seg 3 descriptions'!A:B,2)</f>
        <v>Cell Phones</v>
      </c>
    </row>
    <row r="836" spans="1:19" x14ac:dyDescent="0.25">
      <c r="A836" s="1" t="s">
        <v>457</v>
      </c>
      <c r="B836" s="1" t="s">
        <v>49</v>
      </c>
      <c r="C836" s="1" t="s">
        <v>1322</v>
      </c>
      <c r="D836" s="1" t="s">
        <v>1705</v>
      </c>
      <c r="E836" s="1" t="s">
        <v>20</v>
      </c>
      <c r="F836" s="1" t="s">
        <v>471</v>
      </c>
      <c r="G836" s="1" t="s">
        <v>590</v>
      </c>
      <c r="H836" s="1" t="s">
        <v>86</v>
      </c>
      <c r="I836" s="1" t="s">
        <v>24</v>
      </c>
      <c r="J836" s="3">
        <v>274.70999999999998</v>
      </c>
      <c r="K836" s="1" t="s">
        <v>1454</v>
      </c>
      <c r="L836" s="1" t="s">
        <v>24</v>
      </c>
      <c r="M836" s="1" t="s">
        <v>1455</v>
      </c>
      <c r="N836" s="1" t="s">
        <v>463</v>
      </c>
      <c r="O836" s="2">
        <v>44316</v>
      </c>
      <c r="P836" s="2">
        <v>44321</v>
      </c>
      <c r="Q836" s="1" t="s">
        <v>29</v>
      </c>
      <c r="R836" t="str">
        <f>VLOOKUP(F836,'Seg 2 descriptions'!A:B,2)</f>
        <v>Propane Operations-Hernando</v>
      </c>
      <c r="S836" t="str">
        <f>VLOOKUP(G836,'Seg 3 descriptions'!A:B,2)</f>
        <v>Overtime/Comp Time/On Call</v>
      </c>
    </row>
    <row r="837" spans="1:19" x14ac:dyDescent="0.25">
      <c r="A837" s="1" t="s">
        <v>457</v>
      </c>
      <c r="B837" s="1" t="s">
        <v>49</v>
      </c>
      <c r="C837" s="1" t="s">
        <v>1323</v>
      </c>
      <c r="D837" s="1" t="s">
        <v>1840</v>
      </c>
      <c r="E837" s="1" t="s">
        <v>20</v>
      </c>
      <c r="F837" s="1" t="s">
        <v>471</v>
      </c>
      <c r="G837" s="1" t="s">
        <v>868</v>
      </c>
      <c r="H837" s="1" t="s">
        <v>86</v>
      </c>
      <c r="I837" s="1" t="s">
        <v>24</v>
      </c>
      <c r="J837" s="3">
        <v>51.72</v>
      </c>
      <c r="K837" s="1" t="s">
        <v>1454</v>
      </c>
      <c r="L837" s="1" t="s">
        <v>24</v>
      </c>
      <c r="M837" s="1" t="s">
        <v>1455</v>
      </c>
      <c r="N837" s="1" t="s">
        <v>463</v>
      </c>
      <c r="O837" s="2">
        <v>44286</v>
      </c>
      <c r="P837" s="2">
        <v>44292</v>
      </c>
      <c r="Q837" s="1" t="s">
        <v>29</v>
      </c>
      <c r="R837" t="str">
        <f>VLOOKUP(F837,'Seg 2 descriptions'!A:B,2)</f>
        <v>Propane Operations-Hernando</v>
      </c>
      <c r="S837" t="str">
        <f>VLOOKUP(G837,'Seg 3 descriptions'!A:B,2)</f>
        <v>Cell Phones</v>
      </c>
    </row>
    <row r="838" spans="1:19" x14ac:dyDescent="0.25">
      <c r="A838" s="1" t="s">
        <v>457</v>
      </c>
      <c r="B838" s="1" t="s">
        <v>49</v>
      </c>
      <c r="C838" s="1" t="s">
        <v>1323</v>
      </c>
      <c r="D838" s="1" t="s">
        <v>1699</v>
      </c>
      <c r="E838" s="1" t="s">
        <v>20</v>
      </c>
      <c r="F838" s="1" t="s">
        <v>471</v>
      </c>
      <c r="G838" s="1" t="s">
        <v>283</v>
      </c>
      <c r="H838" s="1" t="s">
        <v>86</v>
      </c>
      <c r="I838" s="1" t="s">
        <v>24</v>
      </c>
      <c r="J838" s="3">
        <v>-176.29</v>
      </c>
      <c r="K838" s="1" t="s">
        <v>1454</v>
      </c>
      <c r="L838" s="1" t="s">
        <v>24</v>
      </c>
      <c r="M838" s="1" t="s">
        <v>1455</v>
      </c>
      <c r="N838" s="1" t="s">
        <v>463</v>
      </c>
      <c r="O838" s="2">
        <v>44286</v>
      </c>
      <c r="P838" s="2">
        <v>44292</v>
      </c>
      <c r="Q838" s="1" t="s">
        <v>29</v>
      </c>
      <c r="R838" t="str">
        <f>VLOOKUP(F838,'Seg 2 descriptions'!A:B,2)</f>
        <v>Propane Operations-Hernando</v>
      </c>
      <c r="S838" t="str">
        <f>VLOOKUP(G838,'Seg 3 descriptions'!A:B,2)</f>
        <v>Supplies &amp; Misc Dept Expenses</v>
      </c>
    </row>
    <row r="839" spans="1:19" x14ac:dyDescent="0.25">
      <c r="A839" s="1" t="s">
        <v>457</v>
      </c>
      <c r="B839" s="1" t="s">
        <v>49</v>
      </c>
      <c r="C839" s="1" t="s">
        <v>1323</v>
      </c>
      <c r="D839" s="1" t="s">
        <v>1868</v>
      </c>
      <c r="E839" s="1" t="s">
        <v>20</v>
      </c>
      <c r="F839" s="1" t="s">
        <v>471</v>
      </c>
      <c r="G839" s="1" t="s">
        <v>866</v>
      </c>
      <c r="H839" s="1" t="s">
        <v>86</v>
      </c>
      <c r="I839" s="1" t="s">
        <v>24</v>
      </c>
      <c r="J839" s="3">
        <v>6.69</v>
      </c>
      <c r="K839" s="1" t="s">
        <v>1454</v>
      </c>
      <c r="L839" s="1" t="s">
        <v>24</v>
      </c>
      <c r="M839" s="1" t="s">
        <v>1455</v>
      </c>
      <c r="N839" s="1" t="s">
        <v>463</v>
      </c>
      <c r="O839" s="2">
        <v>44286</v>
      </c>
      <c r="P839" s="2">
        <v>44292</v>
      </c>
      <c r="Q839" s="1" t="s">
        <v>29</v>
      </c>
      <c r="R839" t="str">
        <f>VLOOKUP(F839,'Seg 2 descriptions'!A:B,2)</f>
        <v>Propane Operations-Hernando</v>
      </c>
      <c r="S839" t="str">
        <f>VLOOKUP(G839,'Seg 3 descriptions'!A:B,2)</f>
        <v>Lodging &amp; Travel</v>
      </c>
    </row>
    <row r="840" spans="1:19" x14ac:dyDescent="0.25">
      <c r="A840" s="1" t="s">
        <v>457</v>
      </c>
      <c r="B840" s="1" t="s">
        <v>49</v>
      </c>
      <c r="C840" s="1" t="s">
        <v>1323</v>
      </c>
      <c r="D840" s="1" t="s">
        <v>1841</v>
      </c>
      <c r="E840" s="1" t="s">
        <v>20</v>
      </c>
      <c r="F840" s="1" t="s">
        <v>471</v>
      </c>
      <c r="G840" s="1" t="s">
        <v>867</v>
      </c>
      <c r="H840" s="1" t="s">
        <v>86</v>
      </c>
      <c r="I840" s="1" t="s">
        <v>24</v>
      </c>
      <c r="J840" s="3">
        <v>31.38</v>
      </c>
      <c r="K840" s="1" t="s">
        <v>1454</v>
      </c>
      <c r="L840" s="1" t="s">
        <v>24</v>
      </c>
      <c r="M840" s="1" t="s">
        <v>1455</v>
      </c>
      <c r="N840" s="1" t="s">
        <v>463</v>
      </c>
      <c r="O840" s="2">
        <v>44286</v>
      </c>
      <c r="P840" s="2">
        <v>44292</v>
      </c>
      <c r="Q840" s="1" t="s">
        <v>29</v>
      </c>
      <c r="R840" t="str">
        <f>VLOOKUP(F840,'Seg 2 descriptions'!A:B,2)</f>
        <v>Propane Operations-Hernando</v>
      </c>
      <c r="S840" t="str">
        <f>VLOOKUP(G840,'Seg 3 descriptions'!A:B,2)</f>
        <v>Meals</v>
      </c>
    </row>
    <row r="841" spans="1:19" x14ac:dyDescent="0.25">
      <c r="A841" s="1" t="s">
        <v>457</v>
      </c>
      <c r="B841" s="1" t="s">
        <v>49</v>
      </c>
      <c r="C841" s="1" t="s">
        <v>1323</v>
      </c>
      <c r="D841" s="1" t="s">
        <v>1705</v>
      </c>
      <c r="E841" s="1" t="s">
        <v>20</v>
      </c>
      <c r="F841" s="1" t="s">
        <v>471</v>
      </c>
      <c r="G841" s="1" t="s">
        <v>590</v>
      </c>
      <c r="H841" s="1" t="s">
        <v>86</v>
      </c>
      <c r="I841" s="1" t="s">
        <v>24</v>
      </c>
      <c r="J841" s="3">
        <v>217.64</v>
      </c>
      <c r="K841" s="1" t="s">
        <v>1454</v>
      </c>
      <c r="L841" s="1" t="s">
        <v>24</v>
      </c>
      <c r="M841" s="1" t="s">
        <v>1455</v>
      </c>
      <c r="N841" s="1" t="s">
        <v>463</v>
      </c>
      <c r="O841" s="2">
        <v>44286</v>
      </c>
      <c r="P841" s="2">
        <v>44292</v>
      </c>
      <c r="Q841" s="1" t="s">
        <v>29</v>
      </c>
      <c r="R841" t="str">
        <f>VLOOKUP(F841,'Seg 2 descriptions'!A:B,2)</f>
        <v>Propane Operations-Hernando</v>
      </c>
      <c r="S841" t="str">
        <f>VLOOKUP(G841,'Seg 3 descriptions'!A:B,2)</f>
        <v>Overtime/Comp Time/On Call</v>
      </c>
    </row>
    <row r="842" spans="1:19" x14ac:dyDescent="0.25">
      <c r="A842" s="1" t="s">
        <v>457</v>
      </c>
      <c r="B842" s="1" t="s">
        <v>49</v>
      </c>
      <c r="C842" s="1" t="s">
        <v>1467</v>
      </c>
      <c r="D842" s="1" t="s">
        <v>1745</v>
      </c>
      <c r="E842" s="1" t="s">
        <v>20</v>
      </c>
      <c r="F842" s="1" t="s">
        <v>31</v>
      </c>
      <c r="G842" s="1" t="s">
        <v>1049</v>
      </c>
      <c r="H842" s="1" t="s">
        <v>86</v>
      </c>
      <c r="I842" s="1" t="s">
        <v>24</v>
      </c>
      <c r="J842" s="3">
        <v>65.569999999999993</v>
      </c>
      <c r="K842" s="1" t="s">
        <v>1059</v>
      </c>
      <c r="L842" s="1" t="s">
        <v>24</v>
      </c>
      <c r="M842" s="1" t="s">
        <v>1060</v>
      </c>
      <c r="N842" s="1" t="s">
        <v>463</v>
      </c>
      <c r="O842" s="2">
        <v>44347</v>
      </c>
      <c r="P842" s="2">
        <v>44350</v>
      </c>
      <c r="Q842" s="1" t="s">
        <v>29</v>
      </c>
      <c r="R842" t="str">
        <f>VLOOKUP(F842,'Seg 2 descriptions'!A:B,2)</f>
        <v>Gas Operations-West</v>
      </c>
      <c r="S842" t="str">
        <f>VLOOKUP(G842,'Seg 3 descriptions'!A:B,2)</f>
        <v>Vehicle Insurance</v>
      </c>
    </row>
    <row r="843" spans="1:19" x14ac:dyDescent="0.25">
      <c r="A843" s="1" t="s">
        <v>457</v>
      </c>
      <c r="B843" s="1" t="s">
        <v>49</v>
      </c>
      <c r="C843" s="1" t="s">
        <v>1467</v>
      </c>
      <c r="D843" s="1" t="s">
        <v>1734</v>
      </c>
      <c r="E843" s="1" t="s">
        <v>20</v>
      </c>
      <c r="F843" s="1" t="s">
        <v>31</v>
      </c>
      <c r="G843" s="1" t="s">
        <v>1055</v>
      </c>
      <c r="H843" s="1" t="s">
        <v>86</v>
      </c>
      <c r="I843" s="1" t="s">
        <v>24</v>
      </c>
      <c r="J843" s="3">
        <v>570.38</v>
      </c>
      <c r="K843" s="1" t="s">
        <v>1059</v>
      </c>
      <c r="L843" s="1" t="s">
        <v>24</v>
      </c>
      <c r="M843" s="1" t="s">
        <v>1060</v>
      </c>
      <c r="N843" s="1" t="s">
        <v>463</v>
      </c>
      <c r="O843" s="2">
        <v>44347</v>
      </c>
      <c r="P843" s="2">
        <v>44350</v>
      </c>
      <c r="Q843" s="1" t="s">
        <v>29</v>
      </c>
      <c r="R843" t="str">
        <f>VLOOKUP(F843,'Seg 2 descriptions'!A:B,2)</f>
        <v>Gas Operations-West</v>
      </c>
      <c r="S843" t="str">
        <f>VLOOKUP(G843,'Seg 3 descriptions'!A:B,2)</f>
        <v>Vehicle Depreciation</v>
      </c>
    </row>
    <row r="844" spans="1:19" x14ac:dyDescent="0.25">
      <c r="A844" s="1" t="s">
        <v>457</v>
      </c>
      <c r="B844" s="1" t="s">
        <v>49</v>
      </c>
      <c r="C844" s="1" t="s">
        <v>1467</v>
      </c>
      <c r="D844" s="1" t="s">
        <v>1733</v>
      </c>
      <c r="E844" s="1" t="s">
        <v>20</v>
      </c>
      <c r="F844" s="1" t="s">
        <v>31</v>
      </c>
      <c r="G844" s="1" t="s">
        <v>869</v>
      </c>
      <c r="H844" s="1" t="s">
        <v>86</v>
      </c>
      <c r="I844" s="1" t="s">
        <v>24</v>
      </c>
      <c r="J844" s="3">
        <v>361.57</v>
      </c>
      <c r="K844" s="1" t="s">
        <v>1059</v>
      </c>
      <c r="L844" s="1" t="s">
        <v>24</v>
      </c>
      <c r="M844" s="1" t="s">
        <v>1060</v>
      </c>
      <c r="N844" s="1" t="s">
        <v>463</v>
      </c>
      <c r="O844" s="2">
        <v>44347</v>
      </c>
      <c r="P844" s="2">
        <v>44350</v>
      </c>
      <c r="Q844" s="1" t="s">
        <v>29</v>
      </c>
      <c r="R844" t="str">
        <f>VLOOKUP(F844,'Seg 2 descriptions'!A:B,2)</f>
        <v>Gas Operations-West</v>
      </c>
      <c r="S844" t="str">
        <f>VLOOKUP(G844,'Seg 3 descriptions'!A:B,2)</f>
        <v>Vehicle Fuel</v>
      </c>
    </row>
    <row r="845" spans="1:19" x14ac:dyDescent="0.25">
      <c r="A845" s="1" t="s">
        <v>457</v>
      </c>
      <c r="B845" s="1" t="s">
        <v>49</v>
      </c>
      <c r="C845" s="1" t="s">
        <v>1321</v>
      </c>
      <c r="D845" s="1" t="s">
        <v>1837</v>
      </c>
      <c r="E845" s="1" t="s">
        <v>20</v>
      </c>
      <c r="F845" s="1" t="s">
        <v>471</v>
      </c>
      <c r="G845" s="1" t="s">
        <v>869</v>
      </c>
      <c r="H845" s="1" t="s">
        <v>86</v>
      </c>
      <c r="I845" s="1" t="s">
        <v>24</v>
      </c>
      <c r="J845" s="3">
        <v>555.34</v>
      </c>
      <c r="K845" s="1" t="s">
        <v>1445</v>
      </c>
      <c r="L845" s="1" t="s">
        <v>24</v>
      </c>
      <c r="M845" s="1" t="s">
        <v>1446</v>
      </c>
      <c r="N845" s="1" t="s">
        <v>463</v>
      </c>
      <c r="O845" s="2">
        <v>44377</v>
      </c>
      <c r="P845" s="2">
        <v>44383</v>
      </c>
      <c r="Q845" s="1" t="s">
        <v>29</v>
      </c>
      <c r="R845" t="str">
        <f>VLOOKUP(F845,'Seg 2 descriptions'!A:B,2)</f>
        <v>Propane Operations-Hernando</v>
      </c>
      <c r="S845" t="str">
        <f>VLOOKUP(G845,'Seg 3 descriptions'!A:B,2)</f>
        <v>Vehicle Fuel</v>
      </c>
    </row>
    <row r="846" spans="1:19" x14ac:dyDescent="0.25">
      <c r="A846" s="1" t="s">
        <v>457</v>
      </c>
      <c r="B846" s="1" t="s">
        <v>49</v>
      </c>
      <c r="C846" s="1" t="s">
        <v>1321</v>
      </c>
      <c r="D846" s="1" t="s">
        <v>1838</v>
      </c>
      <c r="E846" s="1" t="s">
        <v>20</v>
      </c>
      <c r="F846" s="1" t="s">
        <v>471</v>
      </c>
      <c r="G846" s="1" t="s">
        <v>1055</v>
      </c>
      <c r="H846" s="1" t="s">
        <v>86</v>
      </c>
      <c r="I846" s="1" t="s">
        <v>24</v>
      </c>
      <c r="J846" s="3">
        <v>322.67</v>
      </c>
      <c r="K846" s="1" t="s">
        <v>1445</v>
      </c>
      <c r="L846" s="1" t="s">
        <v>24</v>
      </c>
      <c r="M846" s="1" t="s">
        <v>1446</v>
      </c>
      <c r="N846" s="1" t="s">
        <v>463</v>
      </c>
      <c r="O846" s="2">
        <v>44377</v>
      </c>
      <c r="P846" s="2">
        <v>44383</v>
      </c>
      <c r="Q846" s="1" t="s">
        <v>29</v>
      </c>
      <c r="R846" t="str">
        <f>VLOOKUP(F846,'Seg 2 descriptions'!A:B,2)</f>
        <v>Propane Operations-Hernando</v>
      </c>
      <c r="S846" t="str">
        <f>VLOOKUP(G846,'Seg 3 descriptions'!A:B,2)</f>
        <v>Vehicle Depreciation</v>
      </c>
    </row>
    <row r="847" spans="1:19" x14ac:dyDescent="0.25">
      <c r="A847" s="1" t="s">
        <v>457</v>
      </c>
      <c r="B847" s="1" t="s">
        <v>49</v>
      </c>
      <c r="C847" s="1" t="s">
        <v>1321</v>
      </c>
      <c r="D847" s="1" t="s">
        <v>1835</v>
      </c>
      <c r="E847" s="1" t="s">
        <v>20</v>
      </c>
      <c r="F847" s="1" t="s">
        <v>471</v>
      </c>
      <c r="G847" s="1" t="s">
        <v>870</v>
      </c>
      <c r="H847" s="1" t="s">
        <v>86</v>
      </c>
      <c r="I847" s="1" t="s">
        <v>24</v>
      </c>
      <c r="J847" s="3">
        <v>994.68</v>
      </c>
      <c r="K847" s="1" t="s">
        <v>1445</v>
      </c>
      <c r="L847" s="1" t="s">
        <v>24</v>
      </c>
      <c r="M847" s="1" t="s">
        <v>1446</v>
      </c>
      <c r="N847" s="1" t="s">
        <v>463</v>
      </c>
      <c r="O847" s="2">
        <v>44377</v>
      </c>
      <c r="P847" s="2">
        <v>44383</v>
      </c>
      <c r="Q847" s="1" t="s">
        <v>29</v>
      </c>
      <c r="R847" t="str">
        <f>VLOOKUP(F847,'Seg 2 descriptions'!A:B,2)</f>
        <v>Propane Operations-Hernando</v>
      </c>
      <c r="S847" t="str">
        <f>VLOOKUP(G847,'Seg 3 descriptions'!A:B,2)</f>
        <v>Other Vehicle Expenses</v>
      </c>
    </row>
    <row r="848" spans="1:19" x14ac:dyDescent="0.25">
      <c r="A848" s="1" t="s">
        <v>457</v>
      </c>
      <c r="B848" s="1" t="s">
        <v>49</v>
      </c>
      <c r="C848" s="1" t="s">
        <v>1321</v>
      </c>
      <c r="D848" s="1" t="s">
        <v>1836</v>
      </c>
      <c r="E848" s="1" t="s">
        <v>20</v>
      </c>
      <c r="F848" s="1" t="s">
        <v>471</v>
      </c>
      <c r="G848" s="1" t="s">
        <v>1049</v>
      </c>
      <c r="H848" s="1" t="s">
        <v>86</v>
      </c>
      <c r="I848" s="1" t="s">
        <v>24</v>
      </c>
      <c r="J848" s="3">
        <v>80.3</v>
      </c>
      <c r="K848" s="1" t="s">
        <v>1445</v>
      </c>
      <c r="L848" s="1" t="s">
        <v>24</v>
      </c>
      <c r="M848" s="1" t="s">
        <v>1446</v>
      </c>
      <c r="N848" s="1" t="s">
        <v>463</v>
      </c>
      <c r="O848" s="2">
        <v>44377</v>
      </c>
      <c r="P848" s="2">
        <v>44383</v>
      </c>
      <c r="Q848" s="1" t="s">
        <v>29</v>
      </c>
      <c r="R848" t="str">
        <f>VLOOKUP(F848,'Seg 2 descriptions'!A:B,2)</f>
        <v>Propane Operations-Hernando</v>
      </c>
      <c r="S848" t="str">
        <f>VLOOKUP(G848,'Seg 3 descriptions'!A:B,2)</f>
        <v>Vehicle Insurance</v>
      </c>
    </row>
    <row r="849" spans="1:19" x14ac:dyDescent="0.25">
      <c r="A849" s="1" t="s">
        <v>457</v>
      </c>
      <c r="B849" s="1" t="s">
        <v>49</v>
      </c>
      <c r="C849" s="1" t="s">
        <v>1322</v>
      </c>
      <c r="D849" s="1" t="s">
        <v>1837</v>
      </c>
      <c r="E849" s="1" t="s">
        <v>20</v>
      </c>
      <c r="F849" s="1" t="s">
        <v>471</v>
      </c>
      <c r="G849" s="1" t="s">
        <v>869</v>
      </c>
      <c r="H849" s="1" t="s">
        <v>86</v>
      </c>
      <c r="I849" s="1" t="s">
        <v>24</v>
      </c>
      <c r="J849" s="3">
        <v>267.41000000000003</v>
      </c>
      <c r="K849" s="1" t="s">
        <v>1445</v>
      </c>
      <c r="L849" s="1" t="s">
        <v>24</v>
      </c>
      <c r="M849" s="1" t="s">
        <v>1446</v>
      </c>
      <c r="N849" s="1" t="s">
        <v>463</v>
      </c>
      <c r="O849" s="2">
        <v>44316</v>
      </c>
      <c r="P849" s="2">
        <v>44321</v>
      </c>
      <c r="Q849" s="1" t="s">
        <v>29</v>
      </c>
      <c r="R849" t="str">
        <f>VLOOKUP(F849,'Seg 2 descriptions'!A:B,2)</f>
        <v>Propane Operations-Hernando</v>
      </c>
      <c r="S849" t="str">
        <f>VLOOKUP(G849,'Seg 3 descriptions'!A:B,2)</f>
        <v>Vehicle Fuel</v>
      </c>
    </row>
    <row r="850" spans="1:19" x14ac:dyDescent="0.25">
      <c r="A850" s="1" t="s">
        <v>457</v>
      </c>
      <c r="B850" s="1" t="s">
        <v>49</v>
      </c>
      <c r="C850" s="1" t="s">
        <v>1323</v>
      </c>
      <c r="D850" s="1" t="s">
        <v>1838</v>
      </c>
      <c r="E850" s="1" t="s">
        <v>20</v>
      </c>
      <c r="F850" s="1" t="s">
        <v>471</v>
      </c>
      <c r="G850" s="1" t="s">
        <v>1055</v>
      </c>
      <c r="H850" s="1" t="s">
        <v>86</v>
      </c>
      <c r="I850" s="1" t="s">
        <v>24</v>
      </c>
      <c r="J850" s="3">
        <v>135.72</v>
      </c>
      <c r="K850" s="1" t="s">
        <v>1445</v>
      </c>
      <c r="L850" s="1" t="s">
        <v>24</v>
      </c>
      <c r="M850" s="1" t="s">
        <v>1446</v>
      </c>
      <c r="N850" s="1" t="s">
        <v>463</v>
      </c>
      <c r="O850" s="2">
        <v>44286</v>
      </c>
      <c r="P850" s="2">
        <v>44292</v>
      </c>
      <c r="Q850" s="1" t="s">
        <v>29</v>
      </c>
      <c r="R850" t="str">
        <f>VLOOKUP(F850,'Seg 2 descriptions'!A:B,2)</f>
        <v>Propane Operations-Hernando</v>
      </c>
      <c r="S850" t="str">
        <f>VLOOKUP(G850,'Seg 3 descriptions'!A:B,2)</f>
        <v>Vehicle Depreciation</v>
      </c>
    </row>
    <row r="851" spans="1:19" x14ac:dyDescent="0.25">
      <c r="A851" s="1" t="s">
        <v>457</v>
      </c>
      <c r="B851" s="1" t="s">
        <v>49</v>
      </c>
      <c r="C851" s="1" t="s">
        <v>1323</v>
      </c>
      <c r="D851" s="1" t="s">
        <v>1837</v>
      </c>
      <c r="E851" s="1" t="s">
        <v>20</v>
      </c>
      <c r="F851" s="1" t="s">
        <v>471</v>
      </c>
      <c r="G851" s="1" t="s">
        <v>869</v>
      </c>
      <c r="H851" s="1" t="s">
        <v>86</v>
      </c>
      <c r="I851" s="1" t="s">
        <v>24</v>
      </c>
      <c r="J851" s="3">
        <v>168.42</v>
      </c>
      <c r="K851" s="1" t="s">
        <v>1445</v>
      </c>
      <c r="L851" s="1" t="s">
        <v>24</v>
      </c>
      <c r="M851" s="1" t="s">
        <v>1446</v>
      </c>
      <c r="N851" s="1" t="s">
        <v>463</v>
      </c>
      <c r="O851" s="2">
        <v>44286</v>
      </c>
      <c r="P851" s="2">
        <v>44292</v>
      </c>
      <c r="Q851" s="1" t="s">
        <v>29</v>
      </c>
      <c r="R851" t="str">
        <f>VLOOKUP(F851,'Seg 2 descriptions'!A:B,2)</f>
        <v>Propane Operations-Hernando</v>
      </c>
      <c r="S851" t="str">
        <f>VLOOKUP(G851,'Seg 3 descriptions'!A:B,2)</f>
        <v>Vehicle Fuel</v>
      </c>
    </row>
    <row r="852" spans="1:19" x14ac:dyDescent="0.25">
      <c r="A852" s="1" t="s">
        <v>457</v>
      </c>
      <c r="B852" s="1" t="s">
        <v>49</v>
      </c>
      <c r="C852" s="1" t="s">
        <v>1323</v>
      </c>
      <c r="D852" s="1" t="s">
        <v>1836</v>
      </c>
      <c r="E852" s="1" t="s">
        <v>20</v>
      </c>
      <c r="F852" s="1" t="s">
        <v>471</v>
      </c>
      <c r="G852" s="1" t="s">
        <v>1049</v>
      </c>
      <c r="H852" s="1" t="s">
        <v>86</v>
      </c>
      <c r="I852" s="1" t="s">
        <v>24</v>
      </c>
      <c r="J852" s="3">
        <v>19.3</v>
      </c>
      <c r="K852" s="1" t="s">
        <v>1445</v>
      </c>
      <c r="L852" s="1" t="s">
        <v>24</v>
      </c>
      <c r="M852" s="1" t="s">
        <v>1446</v>
      </c>
      <c r="N852" s="1" t="s">
        <v>463</v>
      </c>
      <c r="O852" s="2">
        <v>44286</v>
      </c>
      <c r="P852" s="2">
        <v>44292</v>
      </c>
      <c r="Q852" s="1" t="s">
        <v>29</v>
      </c>
      <c r="R852" t="str">
        <f>VLOOKUP(F852,'Seg 2 descriptions'!A:B,2)</f>
        <v>Propane Operations-Hernando</v>
      </c>
      <c r="S852" t="str">
        <f>VLOOKUP(G852,'Seg 3 descriptions'!A:B,2)</f>
        <v>Vehicle Insurance</v>
      </c>
    </row>
    <row r="853" spans="1:19" x14ac:dyDescent="0.25">
      <c r="A853" s="1" t="s">
        <v>457</v>
      </c>
      <c r="B853" s="1" t="s">
        <v>49</v>
      </c>
      <c r="C853" s="1" t="s">
        <v>1323</v>
      </c>
      <c r="D853" s="1" t="s">
        <v>1835</v>
      </c>
      <c r="E853" s="1" t="s">
        <v>20</v>
      </c>
      <c r="F853" s="1" t="s">
        <v>471</v>
      </c>
      <c r="G853" s="1" t="s">
        <v>870</v>
      </c>
      <c r="H853" s="1" t="s">
        <v>86</v>
      </c>
      <c r="I853" s="1" t="s">
        <v>24</v>
      </c>
      <c r="J853" s="3">
        <v>19.61</v>
      </c>
      <c r="K853" s="1" t="s">
        <v>1445</v>
      </c>
      <c r="L853" s="1" t="s">
        <v>24</v>
      </c>
      <c r="M853" s="1" t="s">
        <v>1446</v>
      </c>
      <c r="N853" s="1" t="s">
        <v>463</v>
      </c>
      <c r="O853" s="2">
        <v>44286</v>
      </c>
      <c r="P853" s="2">
        <v>44292</v>
      </c>
      <c r="Q853" s="1" t="s">
        <v>29</v>
      </c>
      <c r="R853" t="str">
        <f>VLOOKUP(F853,'Seg 2 descriptions'!A:B,2)</f>
        <v>Propane Operations-Hernando</v>
      </c>
      <c r="S853" t="str">
        <f>VLOOKUP(G853,'Seg 3 descriptions'!A:B,2)</f>
        <v>Other Vehicle Expenses</v>
      </c>
    </row>
    <row r="854" spans="1:19" x14ac:dyDescent="0.25">
      <c r="A854" s="1" t="s">
        <v>457</v>
      </c>
      <c r="B854" s="1" t="s">
        <v>49</v>
      </c>
      <c r="C854" s="1" t="s">
        <v>1322</v>
      </c>
      <c r="D854" s="1" t="s">
        <v>1836</v>
      </c>
      <c r="E854" s="1" t="s">
        <v>20</v>
      </c>
      <c r="F854" s="1" t="s">
        <v>471</v>
      </c>
      <c r="G854" s="1" t="s">
        <v>1049</v>
      </c>
      <c r="H854" s="1" t="s">
        <v>86</v>
      </c>
      <c r="I854" s="1" t="s">
        <v>24</v>
      </c>
      <c r="J854" s="3">
        <v>61.02</v>
      </c>
      <c r="K854" s="1" t="s">
        <v>1445</v>
      </c>
      <c r="L854" s="1" t="s">
        <v>24</v>
      </c>
      <c r="M854" s="1" t="s">
        <v>1446</v>
      </c>
      <c r="N854" s="1" t="s">
        <v>463</v>
      </c>
      <c r="O854" s="2">
        <v>44316</v>
      </c>
      <c r="P854" s="2">
        <v>44321</v>
      </c>
      <c r="Q854" s="1" t="s">
        <v>29</v>
      </c>
      <c r="R854" t="str">
        <f>VLOOKUP(F854,'Seg 2 descriptions'!A:B,2)</f>
        <v>Propane Operations-Hernando</v>
      </c>
      <c r="S854" t="str">
        <f>VLOOKUP(G854,'Seg 3 descriptions'!A:B,2)</f>
        <v>Vehicle Insurance</v>
      </c>
    </row>
    <row r="855" spans="1:19" x14ac:dyDescent="0.25">
      <c r="A855" s="1" t="s">
        <v>457</v>
      </c>
      <c r="B855" s="1" t="s">
        <v>49</v>
      </c>
      <c r="C855" s="1" t="s">
        <v>1322</v>
      </c>
      <c r="D855" s="1" t="s">
        <v>1835</v>
      </c>
      <c r="E855" s="1" t="s">
        <v>20</v>
      </c>
      <c r="F855" s="1" t="s">
        <v>471</v>
      </c>
      <c r="G855" s="1" t="s">
        <v>870</v>
      </c>
      <c r="H855" s="1" t="s">
        <v>86</v>
      </c>
      <c r="I855" s="1" t="s">
        <v>24</v>
      </c>
      <c r="J855" s="3">
        <v>27.88</v>
      </c>
      <c r="K855" s="1" t="s">
        <v>1445</v>
      </c>
      <c r="L855" s="1" t="s">
        <v>24</v>
      </c>
      <c r="M855" s="1" t="s">
        <v>1446</v>
      </c>
      <c r="N855" s="1" t="s">
        <v>463</v>
      </c>
      <c r="O855" s="2">
        <v>44316</v>
      </c>
      <c r="P855" s="2">
        <v>44321</v>
      </c>
      <c r="Q855" s="1" t="s">
        <v>29</v>
      </c>
      <c r="R855" t="str">
        <f>VLOOKUP(F855,'Seg 2 descriptions'!A:B,2)</f>
        <v>Propane Operations-Hernando</v>
      </c>
      <c r="S855" t="str">
        <f>VLOOKUP(G855,'Seg 3 descriptions'!A:B,2)</f>
        <v>Other Vehicle Expenses</v>
      </c>
    </row>
    <row r="856" spans="1:19" x14ac:dyDescent="0.25">
      <c r="A856" s="1" t="s">
        <v>457</v>
      </c>
      <c r="B856" s="1" t="s">
        <v>49</v>
      </c>
      <c r="C856" s="1" t="s">
        <v>1322</v>
      </c>
      <c r="D856" s="1" t="s">
        <v>1838</v>
      </c>
      <c r="E856" s="1" t="s">
        <v>20</v>
      </c>
      <c r="F856" s="1" t="s">
        <v>471</v>
      </c>
      <c r="G856" s="1" t="s">
        <v>1055</v>
      </c>
      <c r="H856" s="1" t="s">
        <v>86</v>
      </c>
      <c r="I856" s="1" t="s">
        <v>24</v>
      </c>
      <c r="J856" s="3">
        <v>214.54</v>
      </c>
      <c r="K856" s="1" t="s">
        <v>1445</v>
      </c>
      <c r="L856" s="1" t="s">
        <v>24</v>
      </c>
      <c r="M856" s="1" t="s">
        <v>1446</v>
      </c>
      <c r="N856" s="1" t="s">
        <v>463</v>
      </c>
      <c r="O856" s="2">
        <v>44316</v>
      </c>
      <c r="P856" s="2">
        <v>44321</v>
      </c>
      <c r="Q856" s="1" t="s">
        <v>29</v>
      </c>
      <c r="R856" t="str">
        <f>VLOOKUP(F856,'Seg 2 descriptions'!A:B,2)</f>
        <v>Propane Operations-Hernando</v>
      </c>
      <c r="S856" t="str">
        <f>VLOOKUP(G856,'Seg 3 descriptions'!A:B,2)</f>
        <v>Vehicle Depreciation</v>
      </c>
    </row>
    <row r="857" spans="1:19" x14ac:dyDescent="0.25">
      <c r="A857" s="1" t="s">
        <v>457</v>
      </c>
      <c r="B857" s="1" t="s">
        <v>49</v>
      </c>
      <c r="C857" s="1" t="s">
        <v>1324</v>
      </c>
      <c r="D857" s="1" t="s">
        <v>1835</v>
      </c>
      <c r="E857" s="1" t="s">
        <v>20</v>
      </c>
      <c r="F857" s="1" t="s">
        <v>471</v>
      </c>
      <c r="G857" s="1" t="s">
        <v>870</v>
      </c>
      <c r="H857" s="1" t="s">
        <v>86</v>
      </c>
      <c r="I857" s="1" t="s">
        <v>24</v>
      </c>
      <c r="J857" s="3">
        <v>144.16999999999999</v>
      </c>
      <c r="K857" s="1" t="s">
        <v>1445</v>
      </c>
      <c r="L857" s="1" t="s">
        <v>24</v>
      </c>
      <c r="M857" s="1" t="s">
        <v>1446</v>
      </c>
      <c r="N857" s="1" t="s">
        <v>463</v>
      </c>
      <c r="O857" s="2">
        <v>44408</v>
      </c>
      <c r="P857" s="2">
        <v>44412</v>
      </c>
      <c r="Q857" s="1" t="s">
        <v>29</v>
      </c>
      <c r="R857" t="str">
        <f>VLOOKUP(F857,'Seg 2 descriptions'!A:B,2)</f>
        <v>Propane Operations-Hernando</v>
      </c>
      <c r="S857" t="str">
        <f>VLOOKUP(G857,'Seg 3 descriptions'!A:B,2)</f>
        <v>Other Vehicle Expenses</v>
      </c>
    </row>
    <row r="858" spans="1:19" x14ac:dyDescent="0.25">
      <c r="A858" s="1" t="s">
        <v>457</v>
      </c>
      <c r="B858" s="1" t="s">
        <v>49</v>
      </c>
      <c r="C858" s="1" t="s">
        <v>1324</v>
      </c>
      <c r="D858" s="1" t="s">
        <v>1838</v>
      </c>
      <c r="E858" s="1" t="s">
        <v>20</v>
      </c>
      <c r="F858" s="1" t="s">
        <v>471</v>
      </c>
      <c r="G858" s="1" t="s">
        <v>1055</v>
      </c>
      <c r="H858" s="1" t="s">
        <v>86</v>
      </c>
      <c r="I858" s="1" t="s">
        <v>24</v>
      </c>
      <c r="J858" s="3">
        <v>170.94</v>
      </c>
      <c r="K858" s="1" t="s">
        <v>1445</v>
      </c>
      <c r="L858" s="1" t="s">
        <v>24</v>
      </c>
      <c r="M858" s="1" t="s">
        <v>1446</v>
      </c>
      <c r="N858" s="1" t="s">
        <v>463</v>
      </c>
      <c r="O858" s="2">
        <v>44408</v>
      </c>
      <c r="P858" s="2">
        <v>44412</v>
      </c>
      <c r="Q858" s="1" t="s">
        <v>29</v>
      </c>
      <c r="R858" t="str">
        <f>VLOOKUP(F858,'Seg 2 descriptions'!A:B,2)</f>
        <v>Propane Operations-Hernando</v>
      </c>
      <c r="S858" t="str">
        <f>VLOOKUP(G858,'Seg 3 descriptions'!A:B,2)</f>
        <v>Vehicle Depreciation</v>
      </c>
    </row>
    <row r="859" spans="1:19" x14ac:dyDescent="0.25">
      <c r="A859" s="1" t="s">
        <v>457</v>
      </c>
      <c r="B859" s="1" t="s">
        <v>49</v>
      </c>
      <c r="C859" s="1" t="s">
        <v>1324</v>
      </c>
      <c r="D859" s="1" t="s">
        <v>1836</v>
      </c>
      <c r="E859" s="1" t="s">
        <v>20</v>
      </c>
      <c r="F859" s="1" t="s">
        <v>471</v>
      </c>
      <c r="G859" s="1" t="s">
        <v>1049</v>
      </c>
      <c r="H859" s="1" t="s">
        <v>86</v>
      </c>
      <c r="I859" s="1" t="s">
        <v>24</v>
      </c>
      <c r="J859" s="3">
        <v>48.62</v>
      </c>
      <c r="K859" s="1" t="s">
        <v>1445</v>
      </c>
      <c r="L859" s="1" t="s">
        <v>24</v>
      </c>
      <c r="M859" s="1" t="s">
        <v>1446</v>
      </c>
      <c r="N859" s="1" t="s">
        <v>463</v>
      </c>
      <c r="O859" s="2">
        <v>44408</v>
      </c>
      <c r="P859" s="2">
        <v>44412</v>
      </c>
      <c r="Q859" s="1" t="s">
        <v>29</v>
      </c>
      <c r="R859" t="str">
        <f>VLOOKUP(F859,'Seg 2 descriptions'!A:B,2)</f>
        <v>Propane Operations-Hernando</v>
      </c>
      <c r="S859" t="str">
        <f>VLOOKUP(G859,'Seg 3 descriptions'!A:B,2)</f>
        <v>Vehicle Insurance</v>
      </c>
    </row>
    <row r="860" spans="1:19" x14ac:dyDescent="0.25">
      <c r="A860" s="1" t="s">
        <v>457</v>
      </c>
      <c r="B860" s="1" t="s">
        <v>49</v>
      </c>
      <c r="C860" s="1" t="s">
        <v>1324</v>
      </c>
      <c r="D860" s="1" t="s">
        <v>1837</v>
      </c>
      <c r="E860" s="1" t="s">
        <v>20</v>
      </c>
      <c r="F860" s="1" t="s">
        <v>471</v>
      </c>
      <c r="G860" s="1" t="s">
        <v>869</v>
      </c>
      <c r="H860" s="1" t="s">
        <v>86</v>
      </c>
      <c r="I860" s="1" t="s">
        <v>24</v>
      </c>
      <c r="J860" s="3">
        <v>276.82</v>
      </c>
      <c r="K860" s="1" t="s">
        <v>1445</v>
      </c>
      <c r="L860" s="1" t="s">
        <v>24</v>
      </c>
      <c r="M860" s="1" t="s">
        <v>1446</v>
      </c>
      <c r="N860" s="1" t="s">
        <v>463</v>
      </c>
      <c r="O860" s="2">
        <v>44408</v>
      </c>
      <c r="P860" s="2">
        <v>44412</v>
      </c>
      <c r="Q860" s="1" t="s">
        <v>29</v>
      </c>
      <c r="R860" t="str">
        <f>VLOOKUP(F860,'Seg 2 descriptions'!A:B,2)</f>
        <v>Propane Operations-Hernando</v>
      </c>
      <c r="S860" t="str">
        <f>VLOOKUP(G860,'Seg 3 descriptions'!A:B,2)</f>
        <v>Vehicle Fuel</v>
      </c>
    </row>
    <row r="861" spans="1:19" x14ac:dyDescent="0.25">
      <c r="A861" s="1" t="s">
        <v>457</v>
      </c>
      <c r="B861" s="1" t="s">
        <v>49</v>
      </c>
      <c r="C861" s="1" t="s">
        <v>1353</v>
      </c>
      <c r="D861" s="1" t="s">
        <v>1835</v>
      </c>
      <c r="E861" s="1" t="s">
        <v>20</v>
      </c>
      <c r="F861" s="1" t="s">
        <v>471</v>
      </c>
      <c r="G861" s="1" t="s">
        <v>870</v>
      </c>
      <c r="H861" s="1" t="s">
        <v>86</v>
      </c>
      <c r="I861" s="1" t="s">
        <v>24</v>
      </c>
      <c r="J861" s="3">
        <v>26.94</v>
      </c>
      <c r="K861" s="1" t="s">
        <v>1445</v>
      </c>
      <c r="L861" s="1" t="s">
        <v>24</v>
      </c>
      <c r="M861" s="1" t="s">
        <v>1446</v>
      </c>
      <c r="N861" s="1" t="s">
        <v>463</v>
      </c>
      <c r="O861" s="2">
        <v>44439</v>
      </c>
      <c r="P861" s="2">
        <v>44447</v>
      </c>
      <c r="Q861" s="1" t="s">
        <v>29</v>
      </c>
      <c r="R861" t="str">
        <f>VLOOKUP(F861,'Seg 2 descriptions'!A:B,2)</f>
        <v>Propane Operations-Hernando</v>
      </c>
      <c r="S861" t="str">
        <f>VLOOKUP(G861,'Seg 3 descriptions'!A:B,2)</f>
        <v>Other Vehicle Expenses</v>
      </c>
    </row>
    <row r="862" spans="1:19" x14ac:dyDescent="0.25">
      <c r="A862" s="1" t="s">
        <v>457</v>
      </c>
      <c r="B862" s="1" t="s">
        <v>49</v>
      </c>
      <c r="C862" s="1" t="s">
        <v>1353</v>
      </c>
      <c r="D862" s="1" t="s">
        <v>1836</v>
      </c>
      <c r="E862" s="1" t="s">
        <v>20</v>
      </c>
      <c r="F862" s="1" t="s">
        <v>471</v>
      </c>
      <c r="G862" s="1" t="s">
        <v>1049</v>
      </c>
      <c r="H862" s="1" t="s">
        <v>86</v>
      </c>
      <c r="I862" s="1" t="s">
        <v>24</v>
      </c>
      <c r="J862" s="3">
        <v>18.47</v>
      </c>
      <c r="K862" s="1" t="s">
        <v>1445</v>
      </c>
      <c r="L862" s="1" t="s">
        <v>24</v>
      </c>
      <c r="M862" s="1" t="s">
        <v>1446</v>
      </c>
      <c r="N862" s="1" t="s">
        <v>463</v>
      </c>
      <c r="O862" s="2">
        <v>44439</v>
      </c>
      <c r="P862" s="2">
        <v>44447</v>
      </c>
      <c r="Q862" s="1" t="s">
        <v>29</v>
      </c>
      <c r="R862" t="str">
        <f>VLOOKUP(F862,'Seg 2 descriptions'!A:B,2)</f>
        <v>Propane Operations-Hernando</v>
      </c>
      <c r="S862" t="str">
        <f>VLOOKUP(G862,'Seg 3 descriptions'!A:B,2)</f>
        <v>Vehicle Insurance</v>
      </c>
    </row>
    <row r="863" spans="1:19" x14ac:dyDescent="0.25">
      <c r="A863" s="1" t="s">
        <v>457</v>
      </c>
      <c r="B863" s="1" t="s">
        <v>49</v>
      </c>
      <c r="C863" s="1" t="s">
        <v>1353</v>
      </c>
      <c r="D863" s="1" t="s">
        <v>1837</v>
      </c>
      <c r="E863" s="1" t="s">
        <v>20</v>
      </c>
      <c r="F863" s="1" t="s">
        <v>471</v>
      </c>
      <c r="G863" s="1" t="s">
        <v>869</v>
      </c>
      <c r="H863" s="1" t="s">
        <v>86</v>
      </c>
      <c r="I863" s="1" t="s">
        <v>24</v>
      </c>
      <c r="J863" s="3">
        <v>95.4</v>
      </c>
      <c r="K863" s="1" t="s">
        <v>1445</v>
      </c>
      <c r="L863" s="1" t="s">
        <v>24</v>
      </c>
      <c r="M863" s="1" t="s">
        <v>1446</v>
      </c>
      <c r="N863" s="1" t="s">
        <v>463</v>
      </c>
      <c r="O863" s="2">
        <v>44439</v>
      </c>
      <c r="P863" s="2">
        <v>44447</v>
      </c>
      <c r="Q863" s="1" t="s">
        <v>29</v>
      </c>
      <c r="R863" t="str">
        <f>VLOOKUP(F863,'Seg 2 descriptions'!A:B,2)</f>
        <v>Propane Operations-Hernando</v>
      </c>
      <c r="S863" t="str">
        <f>VLOOKUP(G863,'Seg 3 descriptions'!A:B,2)</f>
        <v>Vehicle Fuel</v>
      </c>
    </row>
    <row r="864" spans="1:19" x14ac:dyDescent="0.25">
      <c r="A864" s="1" t="s">
        <v>457</v>
      </c>
      <c r="B864" s="1" t="s">
        <v>49</v>
      </c>
      <c r="C864" s="1" t="s">
        <v>1353</v>
      </c>
      <c r="D864" s="1" t="s">
        <v>1838</v>
      </c>
      <c r="E864" s="1" t="s">
        <v>20</v>
      </c>
      <c r="F864" s="1" t="s">
        <v>471</v>
      </c>
      <c r="G864" s="1" t="s">
        <v>1055</v>
      </c>
      <c r="H864" s="1" t="s">
        <v>86</v>
      </c>
      <c r="I864" s="1" t="s">
        <v>24</v>
      </c>
      <c r="J864" s="3">
        <v>64.95</v>
      </c>
      <c r="K864" s="1" t="s">
        <v>1445</v>
      </c>
      <c r="L864" s="1" t="s">
        <v>24</v>
      </c>
      <c r="M864" s="1" t="s">
        <v>1446</v>
      </c>
      <c r="N864" s="1" t="s">
        <v>463</v>
      </c>
      <c r="O864" s="2">
        <v>44439</v>
      </c>
      <c r="P864" s="2">
        <v>44447</v>
      </c>
      <c r="Q864" s="1" t="s">
        <v>29</v>
      </c>
      <c r="R864" t="str">
        <f>VLOOKUP(F864,'Seg 2 descriptions'!A:B,2)</f>
        <v>Propane Operations-Hernando</v>
      </c>
      <c r="S864" t="str">
        <f>VLOOKUP(G864,'Seg 3 descriptions'!A:B,2)</f>
        <v>Vehicle Depreciation</v>
      </c>
    </row>
    <row r="865" spans="1:19" x14ac:dyDescent="0.25">
      <c r="A865" s="1" t="s">
        <v>457</v>
      </c>
      <c r="B865" s="1" t="s">
        <v>49</v>
      </c>
      <c r="C865" s="1" t="s">
        <v>1323</v>
      </c>
      <c r="D865" s="1" t="s">
        <v>1707</v>
      </c>
      <c r="E865" s="1" t="s">
        <v>20</v>
      </c>
      <c r="F865" s="1" t="s">
        <v>471</v>
      </c>
      <c r="G865" s="1" t="s">
        <v>460</v>
      </c>
      <c r="H865" s="1" t="s">
        <v>86</v>
      </c>
      <c r="I865" s="1" t="s">
        <v>24</v>
      </c>
      <c r="J865" s="3">
        <v>731.43</v>
      </c>
      <c r="K865" s="1" t="s">
        <v>1454</v>
      </c>
      <c r="L865" s="1" t="s">
        <v>24</v>
      </c>
      <c r="M865" s="1" t="s">
        <v>1455</v>
      </c>
      <c r="N865" s="1" t="s">
        <v>463</v>
      </c>
      <c r="O865" s="2">
        <v>44286</v>
      </c>
      <c r="P865" s="2">
        <v>44292</v>
      </c>
      <c r="Q865" s="1" t="s">
        <v>29</v>
      </c>
      <c r="R865" t="str">
        <f>VLOOKUP(F865,'Seg 2 descriptions'!A:B,2)</f>
        <v>Propane Operations-Hernando</v>
      </c>
      <c r="S865" t="str">
        <f>VLOOKUP(G865,'Seg 3 descriptions'!A:B,2)</f>
        <v>Salaries</v>
      </c>
    </row>
    <row r="866" spans="1:19" x14ac:dyDescent="0.25">
      <c r="A866" s="1" t="s">
        <v>457</v>
      </c>
      <c r="B866" s="1" t="s">
        <v>49</v>
      </c>
      <c r="C866" s="1" t="s">
        <v>1322</v>
      </c>
      <c r="D866" s="1" t="s">
        <v>1707</v>
      </c>
      <c r="E866" s="1" t="s">
        <v>20</v>
      </c>
      <c r="F866" s="1" t="s">
        <v>471</v>
      </c>
      <c r="G866" s="1" t="s">
        <v>460</v>
      </c>
      <c r="H866" s="1" t="s">
        <v>86</v>
      </c>
      <c r="I866" s="1" t="s">
        <v>24</v>
      </c>
      <c r="J866" s="3">
        <v>915.62</v>
      </c>
      <c r="K866" s="1" t="s">
        <v>1454</v>
      </c>
      <c r="L866" s="1" t="s">
        <v>24</v>
      </c>
      <c r="M866" s="1" t="s">
        <v>1455</v>
      </c>
      <c r="N866" s="1" t="s">
        <v>463</v>
      </c>
      <c r="O866" s="2">
        <v>44316</v>
      </c>
      <c r="P866" s="2">
        <v>44321</v>
      </c>
      <c r="Q866" s="1" t="s">
        <v>29</v>
      </c>
      <c r="R866" t="str">
        <f>VLOOKUP(F866,'Seg 2 descriptions'!A:B,2)</f>
        <v>Propane Operations-Hernando</v>
      </c>
      <c r="S866" t="str">
        <f>VLOOKUP(G866,'Seg 3 descriptions'!A:B,2)</f>
        <v>Salaries</v>
      </c>
    </row>
    <row r="867" spans="1:19" x14ac:dyDescent="0.25">
      <c r="A867" s="1" t="s">
        <v>457</v>
      </c>
      <c r="B867" s="1" t="s">
        <v>49</v>
      </c>
      <c r="C867" s="1" t="s">
        <v>1324</v>
      </c>
      <c r="D867" s="1" t="s">
        <v>1707</v>
      </c>
      <c r="E867" s="1" t="s">
        <v>20</v>
      </c>
      <c r="F867" s="1" t="s">
        <v>471</v>
      </c>
      <c r="G867" s="1" t="s">
        <v>460</v>
      </c>
      <c r="H867" s="1" t="s">
        <v>86</v>
      </c>
      <c r="I867" s="1" t="s">
        <v>24</v>
      </c>
      <c r="J867" s="3">
        <v>1055.0899999999999</v>
      </c>
      <c r="K867" s="1" t="s">
        <v>1454</v>
      </c>
      <c r="L867" s="1" t="s">
        <v>24</v>
      </c>
      <c r="M867" s="1" t="s">
        <v>1455</v>
      </c>
      <c r="N867" s="1" t="s">
        <v>463</v>
      </c>
      <c r="O867" s="2">
        <v>44408</v>
      </c>
      <c r="P867" s="2">
        <v>44412</v>
      </c>
      <c r="Q867" s="1" t="s">
        <v>29</v>
      </c>
      <c r="R867" t="str">
        <f>VLOOKUP(F867,'Seg 2 descriptions'!A:B,2)</f>
        <v>Propane Operations-Hernando</v>
      </c>
      <c r="S867" t="str">
        <f>VLOOKUP(G867,'Seg 3 descriptions'!A:B,2)</f>
        <v>Salaries</v>
      </c>
    </row>
    <row r="868" spans="1:19" x14ac:dyDescent="0.25">
      <c r="A868" s="1" t="s">
        <v>457</v>
      </c>
      <c r="B868" s="1" t="s">
        <v>49</v>
      </c>
      <c r="C868" s="1" t="s">
        <v>1324</v>
      </c>
      <c r="D868" s="1" t="s">
        <v>1699</v>
      </c>
      <c r="E868" s="1" t="s">
        <v>20</v>
      </c>
      <c r="F868" s="1" t="s">
        <v>471</v>
      </c>
      <c r="G868" s="1" t="s">
        <v>283</v>
      </c>
      <c r="H868" s="1" t="s">
        <v>86</v>
      </c>
      <c r="I868" s="1" t="s">
        <v>24</v>
      </c>
      <c r="J868" s="3">
        <v>61.99</v>
      </c>
      <c r="K868" s="1" t="s">
        <v>1454</v>
      </c>
      <c r="L868" s="1" t="s">
        <v>24</v>
      </c>
      <c r="M868" s="1" t="s">
        <v>1455</v>
      </c>
      <c r="N868" s="1" t="s">
        <v>463</v>
      </c>
      <c r="O868" s="2">
        <v>44408</v>
      </c>
      <c r="P868" s="2">
        <v>44412</v>
      </c>
      <c r="Q868" s="1" t="s">
        <v>29</v>
      </c>
      <c r="R868" t="str">
        <f>VLOOKUP(F868,'Seg 2 descriptions'!A:B,2)</f>
        <v>Propane Operations-Hernando</v>
      </c>
      <c r="S868" t="str">
        <f>VLOOKUP(G868,'Seg 3 descriptions'!A:B,2)</f>
        <v>Supplies &amp; Misc Dept Expenses</v>
      </c>
    </row>
    <row r="869" spans="1:19" x14ac:dyDescent="0.25">
      <c r="A869" s="1" t="s">
        <v>457</v>
      </c>
      <c r="B869" s="1" t="s">
        <v>49</v>
      </c>
      <c r="C869" s="1" t="s">
        <v>1324</v>
      </c>
      <c r="D869" s="1" t="s">
        <v>1840</v>
      </c>
      <c r="E869" s="1" t="s">
        <v>20</v>
      </c>
      <c r="F869" s="1" t="s">
        <v>471</v>
      </c>
      <c r="G869" s="1" t="s">
        <v>868</v>
      </c>
      <c r="H869" s="1" t="s">
        <v>86</v>
      </c>
      <c r="I869" s="1" t="s">
        <v>24</v>
      </c>
      <c r="J869" s="3">
        <v>42.62</v>
      </c>
      <c r="K869" s="1" t="s">
        <v>1454</v>
      </c>
      <c r="L869" s="1" t="s">
        <v>24</v>
      </c>
      <c r="M869" s="1" t="s">
        <v>1455</v>
      </c>
      <c r="N869" s="1" t="s">
        <v>463</v>
      </c>
      <c r="O869" s="2">
        <v>44408</v>
      </c>
      <c r="P869" s="2">
        <v>44412</v>
      </c>
      <c r="Q869" s="1" t="s">
        <v>29</v>
      </c>
      <c r="R869" t="str">
        <f>VLOOKUP(F869,'Seg 2 descriptions'!A:B,2)</f>
        <v>Propane Operations-Hernando</v>
      </c>
      <c r="S869" t="str">
        <f>VLOOKUP(G869,'Seg 3 descriptions'!A:B,2)</f>
        <v>Cell Phones</v>
      </c>
    </row>
    <row r="870" spans="1:19" x14ac:dyDescent="0.25">
      <c r="A870" s="1" t="s">
        <v>457</v>
      </c>
      <c r="B870" s="1" t="s">
        <v>49</v>
      </c>
      <c r="C870" s="1" t="s">
        <v>1324</v>
      </c>
      <c r="D870" s="1" t="s">
        <v>1851</v>
      </c>
      <c r="E870" s="1" t="s">
        <v>20</v>
      </c>
      <c r="F870" s="1" t="s">
        <v>471</v>
      </c>
      <c r="G870" s="1" t="s">
        <v>1302</v>
      </c>
      <c r="H870" s="1" t="s">
        <v>86</v>
      </c>
      <c r="I870" s="1" t="s">
        <v>24</v>
      </c>
      <c r="J870" s="3">
        <v>65.03</v>
      </c>
      <c r="K870" s="1" t="s">
        <v>1454</v>
      </c>
      <c r="L870" s="1" t="s">
        <v>24</v>
      </c>
      <c r="M870" s="1" t="s">
        <v>1455</v>
      </c>
      <c r="N870" s="1" t="s">
        <v>463</v>
      </c>
      <c r="O870" s="2">
        <v>44408</v>
      </c>
      <c r="P870" s="2">
        <v>44412</v>
      </c>
      <c r="Q870" s="1" t="s">
        <v>29</v>
      </c>
      <c r="R870" t="str">
        <f>VLOOKUP(F870,'Seg 2 descriptions'!A:B,2)</f>
        <v>Propane Operations-Hernando</v>
      </c>
      <c r="S870" t="str">
        <f>VLOOKUP(G870,'Seg 3 descriptions'!A:B,2)</f>
        <v>Uniforms</v>
      </c>
    </row>
    <row r="871" spans="1:19" x14ac:dyDescent="0.25">
      <c r="A871" s="1" t="s">
        <v>457</v>
      </c>
      <c r="B871" s="1" t="s">
        <v>49</v>
      </c>
      <c r="C871" s="1" t="s">
        <v>1324</v>
      </c>
      <c r="D871" s="1" t="s">
        <v>1868</v>
      </c>
      <c r="E871" s="1" t="s">
        <v>20</v>
      </c>
      <c r="F871" s="1" t="s">
        <v>471</v>
      </c>
      <c r="G871" s="1" t="s">
        <v>866</v>
      </c>
      <c r="H871" s="1" t="s">
        <v>86</v>
      </c>
      <c r="I871" s="1" t="s">
        <v>24</v>
      </c>
      <c r="J871" s="3">
        <v>33.130000000000003</v>
      </c>
      <c r="K871" s="1" t="s">
        <v>1454</v>
      </c>
      <c r="L871" s="1" t="s">
        <v>24</v>
      </c>
      <c r="M871" s="1" t="s">
        <v>1455</v>
      </c>
      <c r="N871" s="1" t="s">
        <v>463</v>
      </c>
      <c r="O871" s="2">
        <v>44408</v>
      </c>
      <c r="P871" s="2">
        <v>44412</v>
      </c>
      <c r="Q871" s="1" t="s">
        <v>29</v>
      </c>
      <c r="R871" t="str">
        <f>VLOOKUP(F871,'Seg 2 descriptions'!A:B,2)</f>
        <v>Propane Operations-Hernando</v>
      </c>
      <c r="S871" t="str">
        <f>VLOOKUP(G871,'Seg 3 descriptions'!A:B,2)</f>
        <v>Lodging &amp; Travel</v>
      </c>
    </row>
    <row r="872" spans="1:19" x14ac:dyDescent="0.25">
      <c r="A872" s="1" t="s">
        <v>457</v>
      </c>
      <c r="B872" s="1" t="s">
        <v>49</v>
      </c>
      <c r="C872" s="1" t="s">
        <v>1324</v>
      </c>
      <c r="D872" s="1" t="s">
        <v>1841</v>
      </c>
      <c r="E872" s="1" t="s">
        <v>20</v>
      </c>
      <c r="F872" s="1" t="s">
        <v>471</v>
      </c>
      <c r="G872" s="1" t="s">
        <v>867</v>
      </c>
      <c r="H872" s="1" t="s">
        <v>86</v>
      </c>
      <c r="I872" s="1" t="s">
        <v>24</v>
      </c>
      <c r="J872" s="3">
        <v>5.46</v>
      </c>
      <c r="K872" s="1" t="s">
        <v>1454</v>
      </c>
      <c r="L872" s="1" t="s">
        <v>24</v>
      </c>
      <c r="M872" s="1" t="s">
        <v>1455</v>
      </c>
      <c r="N872" s="1" t="s">
        <v>463</v>
      </c>
      <c r="O872" s="2">
        <v>44408</v>
      </c>
      <c r="P872" s="2">
        <v>44412</v>
      </c>
      <c r="Q872" s="1" t="s">
        <v>29</v>
      </c>
      <c r="R872" t="str">
        <f>VLOOKUP(F872,'Seg 2 descriptions'!A:B,2)</f>
        <v>Propane Operations-Hernando</v>
      </c>
      <c r="S872" t="str">
        <f>VLOOKUP(G872,'Seg 3 descriptions'!A:B,2)</f>
        <v>Meals</v>
      </c>
    </row>
    <row r="873" spans="1:19" x14ac:dyDescent="0.25">
      <c r="A873" s="1" t="s">
        <v>457</v>
      </c>
      <c r="B873" s="1" t="s">
        <v>49</v>
      </c>
      <c r="C873" s="1" t="s">
        <v>1324</v>
      </c>
      <c r="D873" s="1" t="s">
        <v>1705</v>
      </c>
      <c r="E873" s="1" t="s">
        <v>20</v>
      </c>
      <c r="F873" s="1" t="s">
        <v>471</v>
      </c>
      <c r="G873" s="1" t="s">
        <v>590</v>
      </c>
      <c r="H873" s="1" t="s">
        <v>86</v>
      </c>
      <c r="I873" s="1" t="s">
        <v>24</v>
      </c>
      <c r="J873" s="3">
        <v>212.7</v>
      </c>
      <c r="K873" s="1" t="s">
        <v>1454</v>
      </c>
      <c r="L873" s="1" t="s">
        <v>24</v>
      </c>
      <c r="M873" s="1" t="s">
        <v>1455</v>
      </c>
      <c r="N873" s="1" t="s">
        <v>463</v>
      </c>
      <c r="O873" s="2">
        <v>44408</v>
      </c>
      <c r="P873" s="2">
        <v>44412</v>
      </c>
      <c r="Q873" s="1" t="s">
        <v>29</v>
      </c>
      <c r="R873" t="str">
        <f>VLOOKUP(F873,'Seg 2 descriptions'!A:B,2)</f>
        <v>Propane Operations-Hernando</v>
      </c>
      <c r="S873" t="str">
        <f>VLOOKUP(G873,'Seg 3 descriptions'!A:B,2)</f>
        <v>Overtime/Comp Time/On Call</v>
      </c>
    </row>
    <row r="874" spans="1:19" x14ac:dyDescent="0.25">
      <c r="A874" s="1" t="s">
        <v>457</v>
      </c>
      <c r="B874" s="1" t="s">
        <v>49</v>
      </c>
      <c r="C874" s="1" t="s">
        <v>1353</v>
      </c>
      <c r="D874" s="1" t="s">
        <v>1699</v>
      </c>
      <c r="E874" s="1" t="s">
        <v>20</v>
      </c>
      <c r="F874" s="1" t="s">
        <v>471</v>
      </c>
      <c r="G874" s="1" t="s">
        <v>283</v>
      </c>
      <c r="H874" s="1" t="s">
        <v>86</v>
      </c>
      <c r="I874" s="1" t="s">
        <v>24</v>
      </c>
      <c r="J874" s="3">
        <v>21.03</v>
      </c>
      <c r="K874" s="1" t="s">
        <v>1454</v>
      </c>
      <c r="L874" s="1" t="s">
        <v>24</v>
      </c>
      <c r="M874" s="1" t="s">
        <v>1455</v>
      </c>
      <c r="N874" s="1" t="s">
        <v>463</v>
      </c>
      <c r="O874" s="2">
        <v>44439</v>
      </c>
      <c r="P874" s="2">
        <v>44447</v>
      </c>
      <c r="Q874" s="1" t="s">
        <v>29</v>
      </c>
      <c r="R874" t="str">
        <f>VLOOKUP(F874,'Seg 2 descriptions'!A:B,2)</f>
        <v>Propane Operations-Hernando</v>
      </c>
      <c r="S874" t="str">
        <f>VLOOKUP(G874,'Seg 3 descriptions'!A:B,2)</f>
        <v>Supplies &amp; Misc Dept Expenses</v>
      </c>
    </row>
    <row r="875" spans="1:19" x14ac:dyDescent="0.25">
      <c r="A875" s="1" t="s">
        <v>457</v>
      </c>
      <c r="B875" s="1" t="s">
        <v>49</v>
      </c>
      <c r="C875" s="1" t="s">
        <v>1353</v>
      </c>
      <c r="D875" s="1" t="s">
        <v>1841</v>
      </c>
      <c r="E875" s="1" t="s">
        <v>20</v>
      </c>
      <c r="F875" s="1" t="s">
        <v>471</v>
      </c>
      <c r="G875" s="1" t="s">
        <v>867</v>
      </c>
      <c r="H875" s="1" t="s">
        <v>86</v>
      </c>
      <c r="I875" s="1" t="s">
        <v>24</v>
      </c>
      <c r="J875" s="3">
        <v>2.14</v>
      </c>
      <c r="K875" s="1" t="s">
        <v>1454</v>
      </c>
      <c r="L875" s="1" t="s">
        <v>24</v>
      </c>
      <c r="M875" s="1" t="s">
        <v>1455</v>
      </c>
      <c r="N875" s="1" t="s">
        <v>463</v>
      </c>
      <c r="O875" s="2">
        <v>44439</v>
      </c>
      <c r="P875" s="2">
        <v>44447</v>
      </c>
      <c r="Q875" s="1" t="s">
        <v>29</v>
      </c>
      <c r="R875" t="str">
        <f>VLOOKUP(F875,'Seg 2 descriptions'!A:B,2)</f>
        <v>Propane Operations-Hernando</v>
      </c>
      <c r="S875" t="str">
        <f>VLOOKUP(G875,'Seg 3 descriptions'!A:B,2)</f>
        <v>Meals</v>
      </c>
    </row>
    <row r="876" spans="1:19" x14ac:dyDescent="0.25">
      <c r="A876" s="1" t="s">
        <v>457</v>
      </c>
      <c r="B876" s="1" t="s">
        <v>49</v>
      </c>
      <c r="C876" s="1" t="s">
        <v>1353</v>
      </c>
      <c r="D876" s="1" t="s">
        <v>1840</v>
      </c>
      <c r="E876" s="1" t="s">
        <v>20</v>
      </c>
      <c r="F876" s="1" t="s">
        <v>471</v>
      </c>
      <c r="G876" s="1" t="s">
        <v>868</v>
      </c>
      <c r="H876" s="1" t="s">
        <v>86</v>
      </c>
      <c r="I876" s="1" t="s">
        <v>24</v>
      </c>
      <c r="J876" s="3">
        <v>23.86</v>
      </c>
      <c r="K876" s="1" t="s">
        <v>1454</v>
      </c>
      <c r="L876" s="1" t="s">
        <v>24</v>
      </c>
      <c r="M876" s="1" t="s">
        <v>1455</v>
      </c>
      <c r="N876" s="1" t="s">
        <v>463</v>
      </c>
      <c r="O876" s="2">
        <v>44439</v>
      </c>
      <c r="P876" s="2">
        <v>44447</v>
      </c>
      <c r="Q876" s="1" t="s">
        <v>29</v>
      </c>
      <c r="R876" t="str">
        <f>VLOOKUP(F876,'Seg 2 descriptions'!A:B,2)</f>
        <v>Propane Operations-Hernando</v>
      </c>
      <c r="S876" t="str">
        <f>VLOOKUP(G876,'Seg 3 descriptions'!A:B,2)</f>
        <v>Cell Phones</v>
      </c>
    </row>
    <row r="877" spans="1:19" x14ac:dyDescent="0.25">
      <c r="A877" s="1" t="s">
        <v>457</v>
      </c>
      <c r="B877" s="1" t="s">
        <v>49</v>
      </c>
      <c r="C877" s="1" t="s">
        <v>1353</v>
      </c>
      <c r="D877" s="1" t="s">
        <v>1705</v>
      </c>
      <c r="E877" s="1" t="s">
        <v>20</v>
      </c>
      <c r="F877" s="1" t="s">
        <v>471</v>
      </c>
      <c r="G877" s="1" t="s">
        <v>590</v>
      </c>
      <c r="H877" s="1" t="s">
        <v>86</v>
      </c>
      <c r="I877" s="1" t="s">
        <v>24</v>
      </c>
      <c r="J877" s="3">
        <v>66.02</v>
      </c>
      <c r="K877" s="1" t="s">
        <v>1454</v>
      </c>
      <c r="L877" s="1" t="s">
        <v>24</v>
      </c>
      <c r="M877" s="1" t="s">
        <v>1455</v>
      </c>
      <c r="N877" s="1" t="s">
        <v>463</v>
      </c>
      <c r="O877" s="2">
        <v>44439</v>
      </c>
      <c r="P877" s="2">
        <v>44447</v>
      </c>
      <c r="Q877" s="1" t="s">
        <v>29</v>
      </c>
      <c r="R877" t="str">
        <f>VLOOKUP(F877,'Seg 2 descriptions'!A:B,2)</f>
        <v>Propane Operations-Hernando</v>
      </c>
      <c r="S877" t="str">
        <f>VLOOKUP(G877,'Seg 3 descriptions'!A:B,2)</f>
        <v>Overtime/Comp Time/On Call</v>
      </c>
    </row>
    <row r="878" spans="1:19" x14ac:dyDescent="0.25">
      <c r="A878" s="1" t="s">
        <v>457</v>
      </c>
      <c r="B878" s="1" t="s">
        <v>49</v>
      </c>
      <c r="C878" s="1" t="s">
        <v>1353</v>
      </c>
      <c r="D878" s="1" t="s">
        <v>1707</v>
      </c>
      <c r="E878" s="1" t="s">
        <v>20</v>
      </c>
      <c r="F878" s="1" t="s">
        <v>471</v>
      </c>
      <c r="G878" s="1" t="s">
        <v>460</v>
      </c>
      <c r="H878" s="1" t="s">
        <v>86</v>
      </c>
      <c r="I878" s="1" t="s">
        <v>24</v>
      </c>
      <c r="J878" s="3">
        <v>481.54</v>
      </c>
      <c r="K878" s="1" t="s">
        <v>1454</v>
      </c>
      <c r="L878" s="1" t="s">
        <v>24</v>
      </c>
      <c r="M878" s="1" t="s">
        <v>1455</v>
      </c>
      <c r="N878" s="1" t="s">
        <v>463</v>
      </c>
      <c r="O878" s="2">
        <v>44439</v>
      </c>
      <c r="P878" s="2">
        <v>44447</v>
      </c>
      <c r="Q878" s="1" t="s">
        <v>29</v>
      </c>
      <c r="R878" t="str">
        <f>VLOOKUP(F878,'Seg 2 descriptions'!A:B,2)</f>
        <v>Propane Operations-Hernando</v>
      </c>
      <c r="S878" t="str">
        <f>VLOOKUP(G878,'Seg 3 descriptions'!A:B,2)</f>
        <v>Salaries</v>
      </c>
    </row>
    <row r="879" spans="1:19" x14ac:dyDescent="0.25">
      <c r="A879" s="1" t="s">
        <v>457</v>
      </c>
      <c r="B879" s="1" t="s">
        <v>49</v>
      </c>
      <c r="C879" s="1" t="s">
        <v>1467</v>
      </c>
      <c r="D879" s="1" t="s">
        <v>1841</v>
      </c>
      <c r="E879" s="1" t="s">
        <v>20</v>
      </c>
      <c r="F879" s="1" t="s">
        <v>471</v>
      </c>
      <c r="G879" s="1" t="s">
        <v>867</v>
      </c>
      <c r="H879" s="1" t="s">
        <v>86</v>
      </c>
      <c r="I879" s="1" t="s">
        <v>24</v>
      </c>
      <c r="J879" s="3">
        <v>100.9</v>
      </c>
      <c r="K879" s="1" t="s">
        <v>1454</v>
      </c>
      <c r="L879" s="1" t="s">
        <v>24</v>
      </c>
      <c r="M879" s="1" t="s">
        <v>1455</v>
      </c>
      <c r="N879" s="1" t="s">
        <v>463</v>
      </c>
      <c r="O879" s="2">
        <v>44347</v>
      </c>
      <c r="P879" s="2">
        <v>44350</v>
      </c>
      <c r="Q879" s="1" t="s">
        <v>29</v>
      </c>
      <c r="R879" t="str">
        <f>VLOOKUP(F879,'Seg 2 descriptions'!A:B,2)</f>
        <v>Propane Operations-Hernando</v>
      </c>
      <c r="S879" t="str">
        <f>VLOOKUP(G879,'Seg 3 descriptions'!A:B,2)</f>
        <v>Meals</v>
      </c>
    </row>
    <row r="880" spans="1:19" x14ac:dyDescent="0.25">
      <c r="A880" s="1" t="s">
        <v>457</v>
      </c>
      <c r="B880" s="1" t="s">
        <v>49</v>
      </c>
      <c r="C880" s="1" t="s">
        <v>1467</v>
      </c>
      <c r="D880" s="1" t="s">
        <v>1705</v>
      </c>
      <c r="E880" s="1" t="s">
        <v>20</v>
      </c>
      <c r="F880" s="1" t="s">
        <v>471</v>
      </c>
      <c r="G880" s="1" t="s">
        <v>590</v>
      </c>
      <c r="H880" s="1" t="s">
        <v>86</v>
      </c>
      <c r="I880" s="1" t="s">
        <v>24</v>
      </c>
      <c r="J880" s="3">
        <v>358.14</v>
      </c>
      <c r="K880" s="1" t="s">
        <v>1454</v>
      </c>
      <c r="L880" s="1" t="s">
        <v>24</v>
      </c>
      <c r="M880" s="1" t="s">
        <v>1455</v>
      </c>
      <c r="N880" s="1" t="s">
        <v>463</v>
      </c>
      <c r="O880" s="2">
        <v>44347</v>
      </c>
      <c r="P880" s="2">
        <v>44350</v>
      </c>
      <c r="Q880" s="1" t="s">
        <v>29</v>
      </c>
      <c r="R880" t="str">
        <f>VLOOKUP(F880,'Seg 2 descriptions'!A:B,2)</f>
        <v>Propane Operations-Hernando</v>
      </c>
      <c r="S880" t="str">
        <f>VLOOKUP(G880,'Seg 3 descriptions'!A:B,2)</f>
        <v>Overtime/Comp Time/On Call</v>
      </c>
    </row>
    <row r="881" spans="1:19" x14ac:dyDescent="0.25">
      <c r="A881" s="1" t="s">
        <v>457</v>
      </c>
      <c r="B881" s="1" t="s">
        <v>49</v>
      </c>
      <c r="C881" s="1" t="s">
        <v>1467</v>
      </c>
      <c r="D881" s="1" t="s">
        <v>1707</v>
      </c>
      <c r="E881" s="1" t="s">
        <v>20</v>
      </c>
      <c r="F881" s="1" t="s">
        <v>471</v>
      </c>
      <c r="G881" s="1" t="s">
        <v>460</v>
      </c>
      <c r="H881" s="1" t="s">
        <v>86</v>
      </c>
      <c r="I881" s="1" t="s">
        <v>24</v>
      </c>
      <c r="J881" s="3">
        <v>1753.72</v>
      </c>
      <c r="K881" s="1" t="s">
        <v>1454</v>
      </c>
      <c r="L881" s="1" t="s">
        <v>24</v>
      </c>
      <c r="M881" s="1" t="s">
        <v>1455</v>
      </c>
      <c r="N881" s="1" t="s">
        <v>463</v>
      </c>
      <c r="O881" s="2">
        <v>44347</v>
      </c>
      <c r="P881" s="2">
        <v>44350</v>
      </c>
      <c r="Q881" s="1" t="s">
        <v>29</v>
      </c>
      <c r="R881" t="str">
        <f>VLOOKUP(F881,'Seg 2 descriptions'!A:B,2)</f>
        <v>Propane Operations-Hernando</v>
      </c>
      <c r="S881" t="str">
        <f>VLOOKUP(G881,'Seg 3 descriptions'!A:B,2)</f>
        <v>Salaries</v>
      </c>
    </row>
    <row r="882" spans="1:19" x14ac:dyDescent="0.25">
      <c r="A882" s="1" t="s">
        <v>457</v>
      </c>
      <c r="B882" s="1" t="s">
        <v>49</v>
      </c>
      <c r="C882" s="1" t="s">
        <v>1467</v>
      </c>
      <c r="D882" s="1" t="s">
        <v>1699</v>
      </c>
      <c r="E882" s="1" t="s">
        <v>20</v>
      </c>
      <c r="F882" s="1" t="s">
        <v>471</v>
      </c>
      <c r="G882" s="1" t="s">
        <v>283</v>
      </c>
      <c r="H882" s="1" t="s">
        <v>86</v>
      </c>
      <c r="I882" s="1" t="s">
        <v>24</v>
      </c>
      <c r="J882" s="3">
        <v>529.08000000000004</v>
      </c>
      <c r="K882" s="1" t="s">
        <v>1454</v>
      </c>
      <c r="L882" s="1" t="s">
        <v>24</v>
      </c>
      <c r="M882" s="1" t="s">
        <v>1455</v>
      </c>
      <c r="N882" s="1" t="s">
        <v>463</v>
      </c>
      <c r="O882" s="2">
        <v>44347</v>
      </c>
      <c r="P882" s="2">
        <v>44350</v>
      </c>
      <c r="Q882" s="1" t="s">
        <v>29</v>
      </c>
      <c r="R882" t="str">
        <f>VLOOKUP(F882,'Seg 2 descriptions'!A:B,2)</f>
        <v>Propane Operations-Hernando</v>
      </c>
      <c r="S882" t="str">
        <f>VLOOKUP(G882,'Seg 3 descriptions'!A:B,2)</f>
        <v>Supplies &amp; Misc Dept Expenses</v>
      </c>
    </row>
    <row r="883" spans="1:19" x14ac:dyDescent="0.25">
      <c r="A883" s="1" t="s">
        <v>457</v>
      </c>
      <c r="B883" s="1" t="s">
        <v>49</v>
      </c>
      <c r="C883" s="1" t="s">
        <v>1467</v>
      </c>
      <c r="D883" s="1" t="s">
        <v>1840</v>
      </c>
      <c r="E883" s="1" t="s">
        <v>20</v>
      </c>
      <c r="F883" s="1" t="s">
        <v>471</v>
      </c>
      <c r="G883" s="1" t="s">
        <v>868</v>
      </c>
      <c r="H883" s="1" t="s">
        <v>86</v>
      </c>
      <c r="I883" s="1" t="s">
        <v>24</v>
      </c>
      <c r="J883" s="3">
        <v>101.13</v>
      </c>
      <c r="K883" s="1" t="s">
        <v>1454</v>
      </c>
      <c r="L883" s="1" t="s">
        <v>24</v>
      </c>
      <c r="M883" s="1" t="s">
        <v>1455</v>
      </c>
      <c r="N883" s="1" t="s">
        <v>463</v>
      </c>
      <c r="O883" s="2">
        <v>44347</v>
      </c>
      <c r="P883" s="2">
        <v>44350</v>
      </c>
      <c r="Q883" s="1" t="s">
        <v>29</v>
      </c>
      <c r="R883" t="str">
        <f>VLOOKUP(F883,'Seg 2 descriptions'!A:B,2)</f>
        <v>Propane Operations-Hernando</v>
      </c>
      <c r="S883" t="str">
        <f>VLOOKUP(G883,'Seg 3 descriptions'!A:B,2)</f>
        <v>Cell Phones</v>
      </c>
    </row>
    <row r="884" spans="1:19" x14ac:dyDescent="0.25">
      <c r="A884" s="1" t="s">
        <v>457</v>
      </c>
      <c r="B884" s="1" t="s">
        <v>49</v>
      </c>
      <c r="C884" s="1" t="s">
        <v>1404</v>
      </c>
      <c r="D884" s="1" t="s">
        <v>1699</v>
      </c>
      <c r="E884" s="1" t="s">
        <v>20</v>
      </c>
      <c r="F884" s="1" t="s">
        <v>471</v>
      </c>
      <c r="G884" s="1" t="s">
        <v>283</v>
      </c>
      <c r="H884" s="1" t="s">
        <v>86</v>
      </c>
      <c r="I884" s="1" t="s">
        <v>24</v>
      </c>
      <c r="J884" s="3">
        <v>-178.54</v>
      </c>
      <c r="K884" s="1" t="s">
        <v>1454</v>
      </c>
      <c r="L884" s="1" t="s">
        <v>24</v>
      </c>
      <c r="M884" s="1" t="s">
        <v>1455</v>
      </c>
      <c r="N884" s="1" t="s">
        <v>463</v>
      </c>
      <c r="O884" s="2">
        <v>44255</v>
      </c>
      <c r="P884" s="2">
        <v>44258</v>
      </c>
      <c r="Q884" s="1" t="s">
        <v>29</v>
      </c>
      <c r="R884" t="str">
        <f>VLOOKUP(F884,'Seg 2 descriptions'!A:B,2)</f>
        <v>Propane Operations-Hernando</v>
      </c>
      <c r="S884" t="str">
        <f>VLOOKUP(G884,'Seg 3 descriptions'!A:B,2)</f>
        <v>Supplies &amp; Misc Dept Expenses</v>
      </c>
    </row>
    <row r="885" spans="1:19" x14ac:dyDescent="0.25">
      <c r="A885" s="1" t="s">
        <v>457</v>
      </c>
      <c r="B885" s="1" t="s">
        <v>49</v>
      </c>
      <c r="C885" s="1" t="s">
        <v>1404</v>
      </c>
      <c r="D885" s="1" t="s">
        <v>1840</v>
      </c>
      <c r="E885" s="1" t="s">
        <v>20</v>
      </c>
      <c r="F885" s="1" t="s">
        <v>471</v>
      </c>
      <c r="G885" s="1" t="s">
        <v>868</v>
      </c>
      <c r="H885" s="1" t="s">
        <v>86</v>
      </c>
      <c r="I885" s="1" t="s">
        <v>24</v>
      </c>
      <c r="J885" s="3">
        <v>78.41</v>
      </c>
      <c r="K885" s="1" t="s">
        <v>1454</v>
      </c>
      <c r="L885" s="1" t="s">
        <v>24</v>
      </c>
      <c r="M885" s="1" t="s">
        <v>1455</v>
      </c>
      <c r="N885" s="1" t="s">
        <v>463</v>
      </c>
      <c r="O885" s="2">
        <v>44255</v>
      </c>
      <c r="P885" s="2">
        <v>44258</v>
      </c>
      <c r="Q885" s="1" t="s">
        <v>29</v>
      </c>
      <c r="R885" t="str">
        <f>VLOOKUP(F885,'Seg 2 descriptions'!A:B,2)</f>
        <v>Propane Operations-Hernando</v>
      </c>
      <c r="S885" t="str">
        <f>VLOOKUP(G885,'Seg 3 descriptions'!A:B,2)</f>
        <v>Cell Phones</v>
      </c>
    </row>
    <row r="886" spans="1:19" x14ac:dyDescent="0.25">
      <c r="A886" s="1" t="s">
        <v>457</v>
      </c>
      <c r="B886" s="1" t="s">
        <v>49</v>
      </c>
      <c r="C886" s="1" t="s">
        <v>1404</v>
      </c>
      <c r="D886" s="1" t="s">
        <v>1841</v>
      </c>
      <c r="E886" s="1" t="s">
        <v>20</v>
      </c>
      <c r="F886" s="1" t="s">
        <v>471</v>
      </c>
      <c r="G886" s="1" t="s">
        <v>867</v>
      </c>
      <c r="H886" s="1" t="s">
        <v>86</v>
      </c>
      <c r="I886" s="1" t="s">
        <v>24</v>
      </c>
      <c r="J886" s="3">
        <v>38.83</v>
      </c>
      <c r="K886" s="1" t="s">
        <v>1454</v>
      </c>
      <c r="L886" s="1" t="s">
        <v>24</v>
      </c>
      <c r="M886" s="1" t="s">
        <v>1455</v>
      </c>
      <c r="N886" s="1" t="s">
        <v>463</v>
      </c>
      <c r="O886" s="2">
        <v>44255</v>
      </c>
      <c r="P886" s="2">
        <v>44258</v>
      </c>
      <c r="Q886" s="1" t="s">
        <v>29</v>
      </c>
      <c r="R886" t="str">
        <f>VLOOKUP(F886,'Seg 2 descriptions'!A:B,2)</f>
        <v>Propane Operations-Hernando</v>
      </c>
      <c r="S886" t="str">
        <f>VLOOKUP(G886,'Seg 3 descriptions'!A:B,2)</f>
        <v>Meals</v>
      </c>
    </row>
    <row r="887" spans="1:19" x14ac:dyDescent="0.25">
      <c r="A887" s="1" t="s">
        <v>457</v>
      </c>
      <c r="B887" s="1" t="s">
        <v>49</v>
      </c>
      <c r="C887" s="1" t="s">
        <v>1404</v>
      </c>
      <c r="D887" s="1" t="s">
        <v>1705</v>
      </c>
      <c r="E887" s="1" t="s">
        <v>20</v>
      </c>
      <c r="F887" s="1" t="s">
        <v>471</v>
      </c>
      <c r="G887" s="1" t="s">
        <v>590</v>
      </c>
      <c r="H887" s="1" t="s">
        <v>86</v>
      </c>
      <c r="I887" s="1" t="s">
        <v>24</v>
      </c>
      <c r="J887" s="3">
        <v>253.48</v>
      </c>
      <c r="K887" s="1" t="s">
        <v>1454</v>
      </c>
      <c r="L887" s="1" t="s">
        <v>24</v>
      </c>
      <c r="M887" s="1" t="s">
        <v>1455</v>
      </c>
      <c r="N887" s="1" t="s">
        <v>463</v>
      </c>
      <c r="O887" s="2">
        <v>44255</v>
      </c>
      <c r="P887" s="2">
        <v>44258</v>
      </c>
      <c r="Q887" s="1" t="s">
        <v>29</v>
      </c>
      <c r="R887" t="str">
        <f>VLOOKUP(F887,'Seg 2 descriptions'!A:B,2)</f>
        <v>Propane Operations-Hernando</v>
      </c>
      <c r="S887" t="str">
        <f>VLOOKUP(G887,'Seg 3 descriptions'!A:B,2)</f>
        <v>Overtime/Comp Time/On Call</v>
      </c>
    </row>
    <row r="888" spans="1:19" x14ac:dyDescent="0.25">
      <c r="A888" s="1" t="s">
        <v>457</v>
      </c>
      <c r="B888" s="1" t="s">
        <v>49</v>
      </c>
      <c r="C888" s="1" t="s">
        <v>1404</v>
      </c>
      <c r="D888" s="1" t="s">
        <v>1707</v>
      </c>
      <c r="E888" s="1" t="s">
        <v>20</v>
      </c>
      <c r="F888" s="1" t="s">
        <v>471</v>
      </c>
      <c r="G888" s="1" t="s">
        <v>460</v>
      </c>
      <c r="H888" s="1" t="s">
        <v>86</v>
      </c>
      <c r="I888" s="1" t="s">
        <v>24</v>
      </c>
      <c r="J888" s="3">
        <v>888.23</v>
      </c>
      <c r="K888" s="1" t="s">
        <v>1454</v>
      </c>
      <c r="L888" s="1" t="s">
        <v>24</v>
      </c>
      <c r="M888" s="1" t="s">
        <v>1455</v>
      </c>
      <c r="N888" s="1" t="s">
        <v>463</v>
      </c>
      <c r="O888" s="2">
        <v>44255</v>
      </c>
      <c r="P888" s="2">
        <v>44258</v>
      </c>
      <c r="Q888" s="1" t="s">
        <v>29</v>
      </c>
      <c r="R888" t="str">
        <f>VLOOKUP(F888,'Seg 2 descriptions'!A:B,2)</f>
        <v>Propane Operations-Hernando</v>
      </c>
      <c r="S888" t="str">
        <f>VLOOKUP(G888,'Seg 3 descriptions'!A:B,2)</f>
        <v>Salaries</v>
      </c>
    </row>
    <row r="889" spans="1:19" x14ac:dyDescent="0.25">
      <c r="A889" s="1" t="s">
        <v>828</v>
      </c>
      <c r="B889" s="1" t="s">
        <v>18</v>
      </c>
      <c r="C889" s="1" t="s">
        <v>1138</v>
      </c>
      <c r="D889" s="1" t="s">
        <v>1702</v>
      </c>
      <c r="E889" s="1" t="s">
        <v>20</v>
      </c>
      <c r="F889" s="1" t="s">
        <v>830</v>
      </c>
      <c r="G889" s="1" t="s">
        <v>590</v>
      </c>
      <c r="H889" s="1" t="s">
        <v>86</v>
      </c>
      <c r="I889" s="1" t="s">
        <v>24</v>
      </c>
      <c r="J889" s="3">
        <v>271.8</v>
      </c>
      <c r="K889" s="1" t="s">
        <v>1470</v>
      </c>
      <c r="L889" s="1" t="s">
        <v>24</v>
      </c>
      <c r="M889" s="1" t="s">
        <v>24</v>
      </c>
      <c r="N889" s="1" t="s">
        <v>1138</v>
      </c>
      <c r="O889" s="2">
        <v>44546</v>
      </c>
      <c r="P889" s="2">
        <v>44564</v>
      </c>
      <c r="Q889" s="1" t="s">
        <v>29</v>
      </c>
      <c r="R889" t="str">
        <f>VLOOKUP(F889,'Seg 2 descriptions'!A:B,2)</f>
        <v>Measurement-SF</v>
      </c>
      <c r="S889" t="str">
        <f>VLOOKUP(G889,'Seg 3 descriptions'!A:B,2)</f>
        <v>Overtime/Comp Time/On Call</v>
      </c>
    </row>
    <row r="890" spans="1:19" x14ac:dyDescent="0.25">
      <c r="A890" s="1" t="s">
        <v>457</v>
      </c>
      <c r="B890" s="1" t="s">
        <v>49</v>
      </c>
      <c r="C890" s="1" t="s">
        <v>1324</v>
      </c>
      <c r="D890" s="1" t="s">
        <v>1839</v>
      </c>
      <c r="E890" s="1" t="s">
        <v>20</v>
      </c>
      <c r="F890" s="1" t="s">
        <v>1448</v>
      </c>
      <c r="G890" s="1" t="s">
        <v>590</v>
      </c>
      <c r="H890" s="1" t="s">
        <v>86</v>
      </c>
      <c r="I890" s="1" t="s">
        <v>24</v>
      </c>
      <c r="J890" s="3">
        <v>65.55</v>
      </c>
      <c r="K890" s="1" t="s">
        <v>1479</v>
      </c>
      <c r="L890" s="1" t="s">
        <v>24</v>
      </c>
      <c r="M890" s="1" t="s">
        <v>1480</v>
      </c>
      <c r="N890" s="1" t="s">
        <v>463</v>
      </c>
      <c r="O890" s="2">
        <v>44408</v>
      </c>
      <c r="P890" s="2">
        <v>44412</v>
      </c>
      <c r="Q890" s="1" t="s">
        <v>29</v>
      </c>
      <c r="R890" t="str">
        <f>VLOOKUP(F890,'Seg 2 descriptions'!A:B,2)</f>
        <v>Propane Operations-Northwest</v>
      </c>
      <c r="S890" t="str">
        <f>VLOOKUP(G890,'Seg 3 descriptions'!A:B,2)</f>
        <v>Overtime/Comp Time/On Call</v>
      </c>
    </row>
    <row r="891" spans="1:19" x14ac:dyDescent="0.25">
      <c r="A891" s="1" t="s">
        <v>457</v>
      </c>
      <c r="B891" s="1" t="s">
        <v>49</v>
      </c>
      <c r="C891" s="1" t="s">
        <v>1324</v>
      </c>
      <c r="D891" s="1" t="s">
        <v>1882</v>
      </c>
      <c r="E891" s="1" t="s">
        <v>20</v>
      </c>
      <c r="F891" s="1" t="s">
        <v>1448</v>
      </c>
      <c r="G891" s="1" t="s">
        <v>868</v>
      </c>
      <c r="H891" s="1" t="s">
        <v>86</v>
      </c>
      <c r="I891" s="1" t="s">
        <v>24</v>
      </c>
      <c r="J891" s="3">
        <v>11.33</v>
      </c>
      <c r="K891" s="1" t="s">
        <v>1479</v>
      </c>
      <c r="L891" s="1" t="s">
        <v>24</v>
      </c>
      <c r="M891" s="1" t="s">
        <v>1480</v>
      </c>
      <c r="N891" s="1" t="s">
        <v>463</v>
      </c>
      <c r="O891" s="2">
        <v>44408</v>
      </c>
      <c r="P891" s="2">
        <v>44412</v>
      </c>
      <c r="Q891" s="1" t="s">
        <v>29</v>
      </c>
      <c r="R891" t="str">
        <f>VLOOKUP(F891,'Seg 2 descriptions'!A:B,2)</f>
        <v>Propane Operations-Northwest</v>
      </c>
      <c r="S891" t="str">
        <f>VLOOKUP(G891,'Seg 3 descriptions'!A:B,2)</f>
        <v>Cell Phones</v>
      </c>
    </row>
    <row r="892" spans="1:19" x14ac:dyDescent="0.25">
      <c r="A892" s="1" t="s">
        <v>457</v>
      </c>
      <c r="B892" s="1" t="s">
        <v>49</v>
      </c>
      <c r="C892" s="1" t="s">
        <v>1324</v>
      </c>
      <c r="D892" s="1" t="s">
        <v>1883</v>
      </c>
      <c r="E892" s="1" t="s">
        <v>20</v>
      </c>
      <c r="F892" s="1" t="s">
        <v>1448</v>
      </c>
      <c r="G892" s="1" t="s">
        <v>283</v>
      </c>
      <c r="H892" s="1" t="s">
        <v>86</v>
      </c>
      <c r="I892" s="1" t="s">
        <v>24</v>
      </c>
      <c r="J892" s="3">
        <v>-2.17</v>
      </c>
      <c r="K892" s="1" t="s">
        <v>1479</v>
      </c>
      <c r="L892" s="1" t="s">
        <v>24</v>
      </c>
      <c r="M892" s="1" t="s">
        <v>1480</v>
      </c>
      <c r="N892" s="1" t="s">
        <v>463</v>
      </c>
      <c r="O892" s="2">
        <v>44408</v>
      </c>
      <c r="P892" s="2">
        <v>44412</v>
      </c>
      <c r="Q892" s="1" t="s">
        <v>29</v>
      </c>
      <c r="R892" t="str">
        <f>VLOOKUP(F892,'Seg 2 descriptions'!A:B,2)</f>
        <v>Propane Operations-Northwest</v>
      </c>
      <c r="S892" t="str">
        <f>VLOOKUP(G892,'Seg 3 descriptions'!A:B,2)</f>
        <v>Supplies &amp; Misc Dept Expenses</v>
      </c>
    </row>
    <row r="893" spans="1:19" x14ac:dyDescent="0.25">
      <c r="A893" s="1" t="s">
        <v>457</v>
      </c>
      <c r="B893" s="1" t="s">
        <v>49</v>
      </c>
      <c r="C893" s="1" t="s">
        <v>1324</v>
      </c>
      <c r="D893" s="1" t="s">
        <v>1884</v>
      </c>
      <c r="E893" s="1" t="s">
        <v>20</v>
      </c>
      <c r="F893" s="1" t="s">
        <v>1448</v>
      </c>
      <c r="G893" s="1" t="s">
        <v>460</v>
      </c>
      <c r="H893" s="1" t="s">
        <v>86</v>
      </c>
      <c r="I893" s="1" t="s">
        <v>24</v>
      </c>
      <c r="J893" s="3">
        <v>161.53</v>
      </c>
      <c r="K893" s="1" t="s">
        <v>1479</v>
      </c>
      <c r="L893" s="1" t="s">
        <v>24</v>
      </c>
      <c r="M893" s="1" t="s">
        <v>1480</v>
      </c>
      <c r="N893" s="1" t="s">
        <v>463</v>
      </c>
      <c r="O893" s="2">
        <v>44408</v>
      </c>
      <c r="P893" s="2">
        <v>44412</v>
      </c>
      <c r="Q893" s="1" t="s">
        <v>29</v>
      </c>
      <c r="R893" t="str">
        <f>VLOOKUP(F893,'Seg 2 descriptions'!A:B,2)</f>
        <v>Propane Operations-Northwest</v>
      </c>
      <c r="S893" t="str">
        <f>VLOOKUP(G893,'Seg 3 descriptions'!A:B,2)</f>
        <v>Salaries</v>
      </c>
    </row>
    <row r="894" spans="1:19" x14ac:dyDescent="0.25">
      <c r="A894" s="1" t="s">
        <v>457</v>
      </c>
      <c r="B894" s="1" t="s">
        <v>49</v>
      </c>
      <c r="C894" s="1" t="s">
        <v>1058</v>
      </c>
      <c r="D894" s="1" t="s">
        <v>1851</v>
      </c>
      <c r="E894" s="1" t="s">
        <v>20</v>
      </c>
      <c r="F894" s="1" t="s">
        <v>471</v>
      </c>
      <c r="G894" s="1" t="s">
        <v>1302</v>
      </c>
      <c r="H894" s="1" t="s">
        <v>86</v>
      </c>
      <c r="I894" s="1" t="s">
        <v>24</v>
      </c>
      <c r="J894" s="3">
        <v>59.56</v>
      </c>
      <c r="K894" s="1" t="s">
        <v>1454</v>
      </c>
      <c r="L894" s="1" t="s">
        <v>24</v>
      </c>
      <c r="M894" s="1" t="s">
        <v>1455</v>
      </c>
      <c r="N894" s="1" t="s">
        <v>463</v>
      </c>
      <c r="O894" s="2">
        <v>44227</v>
      </c>
      <c r="P894" s="2">
        <v>44237</v>
      </c>
      <c r="Q894" s="1" t="s">
        <v>29</v>
      </c>
      <c r="R894" t="str">
        <f>VLOOKUP(F894,'Seg 2 descriptions'!A:B,2)</f>
        <v>Propane Operations-Hernando</v>
      </c>
      <c r="S894" t="str">
        <f>VLOOKUP(G894,'Seg 3 descriptions'!A:B,2)</f>
        <v>Uniforms</v>
      </c>
    </row>
    <row r="895" spans="1:19" x14ac:dyDescent="0.25">
      <c r="A895" s="1" t="s">
        <v>457</v>
      </c>
      <c r="B895" s="1" t="s">
        <v>49</v>
      </c>
      <c r="C895" s="1" t="s">
        <v>1058</v>
      </c>
      <c r="D895" s="1" t="s">
        <v>1699</v>
      </c>
      <c r="E895" s="1" t="s">
        <v>20</v>
      </c>
      <c r="F895" s="1" t="s">
        <v>471</v>
      </c>
      <c r="G895" s="1" t="s">
        <v>283</v>
      </c>
      <c r="H895" s="1" t="s">
        <v>86</v>
      </c>
      <c r="I895" s="1" t="s">
        <v>24</v>
      </c>
      <c r="J895" s="3">
        <v>153.27000000000001</v>
      </c>
      <c r="K895" s="1" t="s">
        <v>1454</v>
      </c>
      <c r="L895" s="1" t="s">
        <v>24</v>
      </c>
      <c r="M895" s="1" t="s">
        <v>1455</v>
      </c>
      <c r="N895" s="1" t="s">
        <v>463</v>
      </c>
      <c r="O895" s="2">
        <v>44227</v>
      </c>
      <c r="P895" s="2">
        <v>44237</v>
      </c>
      <c r="Q895" s="1" t="s">
        <v>29</v>
      </c>
      <c r="R895" t="str">
        <f>VLOOKUP(F895,'Seg 2 descriptions'!A:B,2)</f>
        <v>Propane Operations-Hernando</v>
      </c>
      <c r="S895" t="str">
        <f>VLOOKUP(G895,'Seg 3 descriptions'!A:B,2)</f>
        <v>Supplies &amp; Misc Dept Expenses</v>
      </c>
    </row>
    <row r="896" spans="1:19" x14ac:dyDescent="0.25">
      <c r="A896" s="1" t="s">
        <v>457</v>
      </c>
      <c r="B896" s="1" t="s">
        <v>49</v>
      </c>
      <c r="C896" s="1" t="s">
        <v>1058</v>
      </c>
      <c r="D896" s="1" t="s">
        <v>1840</v>
      </c>
      <c r="E896" s="1" t="s">
        <v>20</v>
      </c>
      <c r="F896" s="1" t="s">
        <v>471</v>
      </c>
      <c r="G896" s="1" t="s">
        <v>868</v>
      </c>
      <c r="H896" s="1" t="s">
        <v>86</v>
      </c>
      <c r="I896" s="1" t="s">
        <v>24</v>
      </c>
      <c r="J896" s="3">
        <v>54.99</v>
      </c>
      <c r="K896" s="1" t="s">
        <v>1454</v>
      </c>
      <c r="L896" s="1" t="s">
        <v>24</v>
      </c>
      <c r="M896" s="1" t="s">
        <v>1455</v>
      </c>
      <c r="N896" s="1" t="s">
        <v>463</v>
      </c>
      <c r="O896" s="2">
        <v>44227</v>
      </c>
      <c r="P896" s="2">
        <v>44237</v>
      </c>
      <c r="Q896" s="1" t="s">
        <v>29</v>
      </c>
      <c r="R896" t="str">
        <f>VLOOKUP(F896,'Seg 2 descriptions'!A:B,2)</f>
        <v>Propane Operations-Hernando</v>
      </c>
      <c r="S896" t="str">
        <f>VLOOKUP(G896,'Seg 3 descriptions'!A:B,2)</f>
        <v>Cell Phones</v>
      </c>
    </row>
    <row r="897" spans="1:19" x14ac:dyDescent="0.25">
      <c r="A897" s="1" t="s">
        <v>457</v>
      </c>
      <c r="B897" s="1" t="s">
        <v>49</v>
      </c>
      <c r="C897" s="1" t="s">
        <v>1058</v>
      </c>
      <c r="D897" s="1" t="s">
        <v>1841</v>
      </c>
      <c r="E897" s="1" t="s">
        <v>20</v>
      </c>
      <c r="F897" s="1" t="s">
        <v>471</v>
      </c>
      <c r="G897" s="1" t="s">
        <v>867</v>
      </c>
      <c r="H897" s="1" t="s">
        <v>86</v>
      </c>
      <c r="I897" s="1" t="s">
        <v>24</v>
      </c>
      <c r="J897" s="3">
        <v>36.270000000000003</v>
      </c>
      <c r="K897" s="1" t="s">
        <v>1454</v>
      </c>
      <c r="L897" s="1" t="s">
        <v>24</v>
      </c>
      <c r="M897" s="1" t="s">
        <v>1455</v>
      </c>
      <c r="N897" s="1" t="s">
        <v>463</v>
      </c>
      <c r="O897" s="2">
        <v>44227</v>
      </c>
      <c r="P897" s="2">
        <v>44237</v>
      </c>
      <c r="Q897" s="1" t="s">
        <v>29</v>
      </c>
      <c r="R897" t="str">
        <f>VLOOKUP(F897,'Seg 2 descriptions'!A:B,2)</f>
        <v>Propane Operations-Hernando</v>
      </c>
      <c r="S897" t="str">
        <f>VLOOKUP(G897,'Seg 3 descriptions'!A:B,2)</f>
        <v>Meals</v>
      </c>
    </row>
    <row r="898" spans="1:19" x14ac:dyDescent="0.25">
      <c r="A898" s="1" t="s">
        <v>457</v>
      </c>
      <c r="B898" s="1" t="s">
        <v>49</v>
      </c>
      <c r="C898" s="1" t="s">
        <v>1058</v>
      </c>
      <c r="D898" s="1" t="s">
        <v>1705</v>
      </c>
      <c r="E898" s="1" t="s">
        <v>20</v>
      </c>
      <c r="F898" s="1" t="s">
        <v>471</v>
      </c>
      <c r="G898" s="1" t="s">
        <v>590</v>
      </c>
      <c r="H898" s="1" t="s">
        <v>86</v>
      </c>
      <c r="I898" s="1" t="s">
        <v>24</v>
      </c>
      <c r="J898" s="3">
        <v>198.75</v>
      </c>
      <c r="K898" s="1" t="s">
        <v>1454</v>
      </c>
      <c r="L898" s="1" t="s">
        <v>24</v>
      </c>
      <c r="M898" s="1" t="s">
        <v>1455</v>
      </c>
      <c r="N898" s="1" t="s">
        <v>463</v>
      </c>
      <c r="O898" s="2">
        <v>44227</v>
      </c>
      <c r="P898" s="2">
        <v>44237</v>
      </c>
      <c r="Q898" s="1" t="s">
        <v>29</v>
      </c>
      <c r="R898" t="str">
        <f>VLOOKUP(F898,'Seg 2 descriptions'!A:B,2)</f>
        <v>Propane Operations-Hernando</v>
      </c>
      <c r="S898" t="str">
        <f>VLOOKUP(G898,'Seg 3 descriptions'!A:B,2)</f>
        <v>Overtime/Comp Time/On Call</v>
      </c>
    </row>
    <row r="899" spans="1:19" x14ac:dyDescent="0.25">
      <c r="A899" s="1" t="s">
        <v>457</v>
      </c>
      <c r="B899" s="1" t="s">
        <v>49</v>
      </c>
      <c r="C899" s="1" t="s">
        <v>1058</v>
      </c>
      <c r="D899" s="1" t="s">
        <v>1818</v>
      </c>
      <c r="E899" s="1" t="s">
        <v>20</v>
      </c>
      <c r="F899" s="1" t="s">
        <v>797</v>
      </c>
      <c r="G899" s="1" t="s">
        <v>590</v>
      </c>
      <c r="H899" s="1" t="s">
        <v>86</v>
      </c>
      <c r="I899" s="1" t="s">
        <v>24</v>
      </c>
      <c r="J899" s="3">
        <v>24.67</v>
      </c>
      <c r="K899" s="1" t="s">
        <v>1465</v>
      </c>
      <c r="L899" s="1" t="s">
        <v>24</v>
      </c>
      <c r="M899" s="1" t="s">
        <v>1466</v>
      </c>
      <c r="N899" s="1" t="s">
        <v>463</v>
      </c>
      <c r="O899" s="2">
        <v>44227</v>
      </c>
      <c r="P899" s="2">
        <v>44237</v>
      </c>
      <c r="Q899" s="1" t="s">
        <v>29</v>
      </c>
      <c r="R899" t="str">
        <f>VLOOKUP(F899,'Seg 2 descriptions'!A:B,2)</f>
        <v>Propane Operations-Newberry</v>
      </c>
      <c r="S899" t="str">
        <f>VLOOKUP(G899,'Seg 3 descriptions'!A:B,2)</f>
        <v>Overtime/Comp Time/On Call</v>
      </c>
    </row>
    <row r="900" spans="1:19" x14ac:dyDescent="0.25">
      <c r="A900" s="1" t="s">
        <v>457</v>
      </c>
      <c r="B900" s="1" t="s">
        <v>49</v>
      </c>
      <c r="C900" s="1" t="s">
        <v>1058</v>
      </c>
      <c r="D900" s="1" t="s">
        <v>1834</v>
      </c>
      <c r="E900" s="1" t="s">
        <v>20</v>
      </c>
      <c r="F900" s="1" t="s">
        <v>797</v>
      </c>
      <c r="G900" s="1" t="s">
        <v>460</v>
      </c>
      <c r="H900" s="1" t="s">
        <v>86</v>
      </c>
      <c r="I900" s="1" t="s">
        <v>24</v>
      </c>
      <c r="J900" s="3">
        <v>20.58</v>
      </c>
      <c r="K900" s="1" t="s">
        <v>1465</v>
      </c>
      <c r="L900" s="1" t="s">
        <v>24</v>
      </c>
      <c r="M900" s="1" t="s">
        <v>1466</v>
      </c>
      <c r="N900" s="1" t="s">
        <v>463</v>
      </c>
      <c r="O900" s="2">
        <v>44227</v>
      </c>
      <c r="P900" s="2">
        <v>44237</v>
      </c>
      <c r="Q900" s="1" t="s">
        <v>29</v>
      </c>
      <c r="R900" t="str">
        <f>VLOOKUP(F900,'Seg 2 descriptions'!A:B,2)</f>
        <v>Propane Operations-Newberry</v>
      </c>
      <c r="S900" t="str">
        <f>VLOOKUP(G900,'Seg 3 descriptions'!A:B,2)</f>
        <v>Salaries</v>
      </c>
    </row>
    <row r="901" spans="1:19" x14ac:dyDescent="0.25">
      <c r="A901" s="1" t="s">
        <v>457</v>
      </c>
      <c r="B901" s="1" t="s">
        <v>49</v>
      </c>
      <c r="C901" s="1" t="s">
        <v>1467</v>
      </c>
      <c r="D901" s="1" t="s">
        <v>1835</v>
      </c>
      <c r="E901" s="1" t="s">
        <v>20</v>
      </c>
      <c r="F901" s="1" t="s">
        <v>471</v>
      </c>
      <c r="G901" s="1" t="s">
        <v>870</v>
      </c>
      <c r="H901" s="1" t="s">
        <v>86</v>
      </c>
      <c r="I901" s="1" t="s">
        <v>24</v>
      </c>
      <c r="J901" s="3">
        <v>327.41000000000003</v>
      </c>
      <c r="K901" s="1" t="s">
        <v>1445</v>
      </c>
      <c r="L901" s="1" t="s">
        <v>24</v>
      </c>
      <c r="M901" s="1" t="s">
        <v>1446</v>
      </c>
      <c r="N901" s="1" t="s">
        <v>463</v>
      </c>
      <c r="O901" s="2">
        <v>44347</v>
      </c>
      <c r="P901" s="2">
        <v>44350</v>
      </c>
      <c r="Q901" s="1" t="s">
        <v>29</v>
      </c>
      <c r="R901" t="str">
        <f>VLOOKUP(F901,'Seg 2 descriptions'!A:B,2)</f>
        <v>Propane Operations-Hernando</v>
      </c>
      <c r="S901" t="str">
        <f>VLOOKUP(G901,'Seg 3 descriptions'!A:B,2)</f>
        <v>Other Vehicle Expenses</v>
      </c>
    </row>
    <row r="902" spans="1:19" x14ac:dyDescent="0.25">
      <c r="A902" s="1" t="s">
        <v>457</v>
      </c>
      <c r="B902" s="1" t="s">
        <v>49</v>
      </c>
      <c r="C902" s="1" t="s">
        <v>1467</v>
      </c>
      <c r="D902" s="1" t="s">
        <v>1836</v>
      </c>
      <c r="E902" s="1" t="s">
        <v>20</v>
      </c>
      <c r="F902" s="1" t="s">
        <v>471</v>
      </c>
      <c r="G902" s="1" t="s">
        <v>1049</v>
      </c>
      <c r="H902" s="1" t="s">
        <v>86</v>
      </c>
      <c r="I902" s="1" t="s">
        <v>24</v>
      </c>
      <c r="J902" s="3">
        <v>72.2</v>
      </c>
      <c r="K902" s="1" t="s">
        <v>1445</v>
      </c>
      <c r="L902" s="1" t="s">
        <v>24</v>
      </c>
      <c r="M902" s="1" t="s">
        <v>1446</v>
      </c>
      <c r="N902" s="1" t="s">
        <v>463</v>
      </c>
      <c r="O902" s="2">
        <v>44347</v>
      </c>
      <c r="P902" s="2">
        <v>44350</v>
      </c>
      <c r="Q902" s="1" t="s">
        <v>29</v>
      </c>
      <c r="R902" t="str">
        <f>VLOOKUP(F902,'Seg 2 descriptions'!A:B,2)</f>
        <v>Propane Operations-Hernando</v>
      </c>
      <c r="S902" t="str">
        <f>VLOOKUP(G902,'Seg 3 descriptions'!A:B,2)</f>
        <v>Vehicle Insurance</v>
      </c>
    </row>
    <row r="903" spans="1:19" x14ac:dyDescent="0.25">
      <c r="A903" s="1" t="s">
        <v>457</v>
      </c>
      <c r="B903" s="1" t="s">
        <v>49</v>
      </c>
      <c r="C903" s="1" t="s">
        <v>1467</v>
      </c>
      <c r="D903" s="1" t="s">
        <v>1837</v>
      </c>
      <c r="E903" s="1" t="s">
        <v>20</v>
      </c>
      <c r="F903" s="1" t="s">
        <v>471</v>
      </c>
      <c r="G903" s="1" t="s">
        <v>869</v>
      </c>
      <c r="H903" s="1" t="s">
        <v>86</v>
      </c>
      <c r="I903" s="1" t="s">
        <v>24</v>
      </c>
      <c r="J903" s="3">
        <v>453.22</v>
      </c>
      <c r="K903" s="1" t="s">
        <v>1445</v>
      </c>
      <c r="L903" s="1" t="s">
        <v>24</v>
      </c>
      <c r="M903" s="1" t="s">
        <v>1446</v>
      </c>
      <c r="N903" s="1" t="s">
        <v>463</v>
      </c>
      <c r="O903" s="2">
        <v>44347</v>
      </c>
      <c r="P903" s="2">
        <v>44350</v>
      </c>
      <c r="Q903" s="1" t="s">
        <v>29</v>
      </c>
      <c r="R903" t="str">
        <f>VLOOKUP(F903,'Seg 2 descriptions'!A:B,2)</f>
        <v>Propane Operations-Hernando</v>
      </c>
      <c r="S903" t="str">
        <f>VLOOKUP(G903,'Seg 3 descriptions'!A:B,2)</f>
        <v>Vehicle Fuel</v>
      </c>
    </row>
    <row r="904" spans="1:19" x14ac:dyDescent="0.25">
      <c r="A904" s="1" t="s">
        <v>457</v>
      </c>
      <c r="B904" s="1" t="s">
        <v>49</v>
      </c>
      <c r="C904" s="1" t="s">
        <v>1467</v>
      </c>
      <c r="D904" s="1" t="s">
        <v>1838</v>
      </c>
      <c r="E904" s="1" t="s">
        <v>20</v>
      </c>
      <c r="F904" s="1" t="s">
        <v>471</v>
      </c>
      <c r="G904" s="1" t="s">
        <v>1055</v>
      </c>
      <c r="H904" s="1" t="s">
        <v>86</v>
      </c>
      <c r="I904" s="1" t="s">
        <v>24</v>
      </c>
      <c r="J904" s="3">
        <v>290.13</v>
      </c>
      <c r="K904" s="1" t="s">
        <v>1445</v>
      </c>
      <c r="L904" s="1" t="s">
        <v>24</v>
      </c>
      <c r="M904" s="1" t="s">
        <v>1446</v>
      </c>
      <c r="N904" s="1" t="s">
        <v>463</v>
      </c>
      <c r="O904" s="2">
        <v>44347</v>
      </c>
      <c r="P904" s="2">
        <v>44350</v>
      </c>
      <c r="Q904" s="1" t="s">
        <v>29</v>
      </c>
      <c r="R904" t="str">
        <f>VLOOKUP(F904,'Seg 2 descriptions'!A:B,2)</f>
        <v>Propane Operations-Hernando</v>
      </c>
      <c r="S904" t="str">
        <f>VLOOKUP(G904,'Seg 3 descriptions'!A:B,2)</f>
        <v>Vehicle Depreciation</v>
      </c>
    </row>
    <row r="905" spans="1:19" x14ac:dyDescent="0.25">
      <c r="A905" s="1" t="s">
        <v>457</v>
      </c>
      <c r="B905" s="1" t="s">
        <v>49</v>
      </c>
      <c r="C905" s="1" t="s">
        <v>1404</v>
      </c>
      <c r="D905" s="1" t="s">
        <v>1836</v>
      </c>
      <c r="E905" s="1" t="s">
        <v>20</v>
      </c>
      <c r="F905" s="1" t="s">
        <v>471</v>
      </c>
      <c r="G905" s="1" t="s">
        <v>1049</v>
      </c>
      <c r="H905" s="1" t="s">
        <v>86</v>
      </c>
      <c r="I905" s="1" t="s">
        <v>24</v>
      </c>
      <c r="J905" s="3">
        <v>33.619999999999997</v>
      </c>
      <c r="K905" s="1" t="s">
        <v>1445</v>
      </c>
      <c r="L905" s="1" t="s">
        <v>24</v>
      </c>
      <c r="M905" s="1" t="s">
        <v>1446</v>
      </c>
      <c r="N905" s="1" t="s">
        <v>463</v>
      </c>
      <c r="O905" s="2">
        <v>44255</v>
      </c>
      <c r="P905" s="2">
        <v>44258</v>
      </c>
      <c r="Q905" s="1" t="s">
        <v>29</v>
      </c>
      <c r="R905" t="str">
        <f>VLOOKUP(F905,'Seg 2 descriptions'!A:B,2)</f>
        <v>Propane Operations-Hernando</v>
      </c>
      <c r="S905" t="str">
        <f>VLOOKUP(G905,'Seg 3 descriptions'!A:B,2)</f>
        <v>Vehicle Insurance</v>
      </c>
    </row>
    <row r="906" spans="1:19" x14ac:dyDescent="0.25">
      <c r="A906" s="1" t="s">
        <v>457</v>
      </c>
      <c r="B906" s="1" t="s">
        <v>49</v>
      </c>
      <c r="C906" s="1" t="s">
        <v>1404</v>
      </c>
      <c r="D906" s="1" t="s">
        <v>1835</v>
      </c>
      <c r="E906" s="1" t="s">
        <v>20</v>
      </c>
      <c r="F906" s="1" t="s">
        <v>471</v>
      </c>
      <c r="G906" s="1" t="s">
        <v>870</v>
      </c>
      <c r="H906" s="1" t="s">
        <v>86</v>
      </c>
      <c r="I906" s="1" t="s">
        <v>24</v>
      </c>
      <c r="J906" s="3">
        <v>220.7</v>
      </c>
      <c r="K906" s="1" t="s">
        <v>1445</v>
      </c>
      <c r="L906" s="1" t="s">
        <v>24</v>
      </c>
      <c r="M906" s="1" t="s">
        <v>1446</v>
      </c>
      <c r="N906" s="1" t="s">
        <v>463</v>
      </c>
      <c r="O906" s="2">
        <v>44255</v>
      </c>
      <c r="P906" s="2">
        <v>44258</v>
      </c>
      <c r="Q906" s="1" t="s">
        <v>29</v>
      </c>
      <c r="R906" t="str">
        <f>VLOOKUP(F906,'Seg 2 descriptions'!A:B,2)</f>
        <v>Propane Operations-Hernando</v>
      </c>
      <c r="S906" t="str">
        <f>VLOOKUP(G906,'Seg 3 descriptions'!A:B,2)</f>
        <v>Other Vehicle Expenses</v>
      </c>
    </row>
    <row r="907" spans="1:19" x14ac:dyDescent="0.25">
      <c r="A907" s="1" t="s">
        <v>457</v>
      </c>
      <c r="B907" s="1" t="s">
        <v>49</v>
      </c>
      <c r="C907" s="1" t="s">
        <v>1485</v>
      </c>
      <c r="D907" s="1" t="s">
        <v>1701</v>
      </c>
      <c r="E907" s="1" t="s">
        <v>20</v>
      </c>
      <c r="F907" s="1" t="s">
        <v>31</v>
      </c>
      <c r="G907" s="1" t="s">
        <v>283</v>
      </c>
      <c r="H907" s="1" t="s">
        <v>86</v>
      </c>
      <c r="I907" s="1" t="s">
        <v>24</v>
      </c>
      <c r="J907" s="3">
        <v>597.29</v>
      </c>
      <c r="K907" s="1" t="s">
        <v>1271</v>
      </c>
      <c r="L907" s="1" t="s">
        <v>24</v>
      </c>
      <c r="M907" s="1" t="s">
        <v>1272</v>
      </c>
      <c r="N907" s="1" t="s">
        <v>463</v>
      </c>
      <c r="O907" s="2">
        <v>44377</v>
      </c>
      <c r="P907" s="2">
        <v>44383</v>
      </c>
      <c r="Q907" s="1" t="s">
        <v>29</v>
      </c>
      <c r="R907" t="str">
        <f>VLOOKUP(F907,'Seg 2 descriptions'!A:B,2)</f>
        <v>Gas Operations-West</v>
      </c>
      <c r="S907" t="str">
        <f>VLOOKUP(G907,'Seg 3 descriptions'!A:B,2)</f>
        <v>Supplies &amp; Misc Dept Expenses</v>
      </c>
    </row>
    <row r="908" spans="1:19" x14ac:dyDescent="0.25">
      <c r="A908" s="1" t="s">
        <v>457</v>
      </c>
      <c r="B908" s="1" t="s">
        <v>49</v>
      </c>
      <c r="C908" s="1" t="s">
        <v>1485</v>
      </c>
      <c r="D908" s="1" t="s">
        <v>1781</v>
      </c>
      <c r="E908" s="1" t="s">
        <v>20</v>
      </c>
      <c r="F908" s="1" t="s">
        <v>31</v>
      </c>
      <c r="G908" s="1" t="s">
        <v>1301</v>
      </c>
      <c r="H908" s="1" t="s">
        <v>86</v>
      </c>
      <c r="I908" s="1" t="s">
        <v>24</v>
      </c>
      <c r="J908" s="3">
        <v>50.34</v>
      </c>
      <c r="K908" s="1" t="s">
        <v>1271</v>
      </c>
      <c r="L908" s="1" t="s">
        <v>24</v>
      </c>
      <c r="M908" s="1" t="s">
        <v>1272</v>
      </c>
      <c r="N908" s="1" t="s">
        <v>463</v>
      </c>
      <c r="O908" s="2">
        <v>44377</v>
      </c>
      <c r="P908" s="2">
        <v>44383</v>
      </c>
      <c r="Q908" s="1" t="s">
        <v>29</v>
      </c>
      <c r="R908" t="str">
        <f>VLOOKUP(F908,'Seg 2 descriptions'!A:B,2)</f>
        <v>Gas Operations-West</v>
      </c>
      <c r="S908" t="str">
        <f>VLOOKUP(G908,'Seg 3 descriptions'!A:B,2)</f>
        <v>Memberships &amp; Subscriptions</v>
      </c>
    </row>
    <row r="909" spans="1:19" x14ac:dyDescent="0.25">
      <c r="A909" s="1" t="s">
        <v>457</v>
      </c>
      <c r="B909" s="1" t="s">
        <v>49</v>
      </c>
      <c r="C909" s="1" t="s">
        <v>1485</v>
      </c>
      <c r="D909" s="1" t="s">
        <v>1789</v>
      </c>
      <c r="E909" s="1" t="s">
        <v>20</v>
      </c>
      <c r="F909" s="1" t="s">
        <v>31</v>
      </c>
      <c r="G909" s="1" t="s">
        <v>868</v>
      </c>
      <c r="H909" s="1" t="s">
        <v>86</v>
      </c>
      <c r="I909" s="1" t="s">
        <v>24</v>
      </c>
      <c r="J909" s="3">
        <v>217.75</v>
      </c>
      <c r="K909" s="1" t="s">
        <v>1271</v>
      </c>
      <c r="L909" s="1" t="s">
        <v>24</v>
      </c>
      <c r="M909" s="1" t="s">
        <v>1272</v>
      </c>
      <c r="N909" s="1" t="s">
        <v>463</v>
      </c>
      <c r="O909" s="2">
        <v>44377</v>
      </c>
      <c r="P909" s="2">
        <v>44383</v>
      </c>
      <c r="Q909" s="1" t="s">
        <v>29</v>
      </c>
      <c r="R909" t="str">
        <f>VLOOKUP(F909,'Seg 2 descriptions'!A:B,2)</f>
        <v>Gas Operations-West</v>
      </c>
      <c r="S909" t="str">
        <f>VLOOKUP(G909,'Seg 3 descriptions'!A:B,2)</f>
        <v>Cell Phones</v>
      </c>
    </row>
    <row r="910" spans="1:19" x14ac:dyDescent="0.25">
      <c r="A910" s="1" t="s">
        <v>457</v>
      </c>
      <c r="B910" s="1" t="s">
        <v>49</v>
      </c>
      <c r="C910" s="1" t="s">
        <v>1485</v>
      </c>
      <c r="D910" s="1" t="s">
        <v>1795</v>
      </c>
      <c r="E910" s="1" t="s">
        <v>20</v>
      </c>
      <c r="F910" s="1" t="s">
        <v>31</v>
      </c>
      <c r="G910" s="1" t="s">
        <v>1270</v>
      </c>
      <c r="H910" s="1" t="s">
        <v>86</v>
      </c>
      <c r="I910" s="1" t="s">
        <v>24</v>
      </c>
      <c r="J910" s="3">
        <v>174.16</v>
      </c>
      <c r="K910" s="1" t="s">
        <v>1271</v>
      </c>
      <c r="L910" s="1" t="s">
        <v>24</v>
      </c>
      <c r="M910" s="1" t="s">
        <v>1272</v>
      </c>
      <c r="N910" s="1" t="s">
        <v>463</v>
      </c>
      <c r="O910" s="2">
        <v>44377</v>
      </c>
      <c r="P910" s="2">
        <v>44383</v>
      </c>
      <c r="Q910" s="1" t="s">
        <v>29</v>
      </c>
      <c r="R910" t="str">
        <f>VLOOKUP(F910,'Seg 2 descriptions'!A:B,2)</f>
        <v>Gas Operations-West</v>
      </c>
      <c r="S910" t="str">
        <f>VLOOKUP(G910,'Seg 3 descriptions'!A:B,2)</f>
        <v>Seminars &amp; Training</v>
      </c>
    </row>
    <row r="911" spans="1:19" x14ac:dyDescent="0.25">
      <c r="A911" s="1" t="s">
        <v>457</v>
      </c>
      <c r="B911" s="1" t="s">
        <v>49</v>
      </c>
      <c r="C911" s="1" t="s">
        <v>1411</v>
      </c>
      <c r="D911" s="1" t="s">
        <v>1710</v>
      </c>
      <c r="E911" s="1" t="s">
        <v>20</v>
      </c>
      <c r="F911" s="1" t="s">
        <v>830</v>
      </c>
      <c r="G911" s="1" t="s">
        <v>460</v>
      </c>
      <c r="H911" s="1" t="s">
        <v>86</v>
      </c>
      <c r="I911" s="1" t="s">
        <v>24</v>
      </c>
      <c r="J911" s="3">
        <v>-171.76</v>
      </c>
      <c r="K911" s="1" t="s">
        <v>1487</v>
      </c>
      <c r="L911" s="1" t="s">
        <v>24</v>
      </c>
      <c r="M911" s="1" t="s">
        <v>1488</v>
      </c>
      <c r="N911" s="1" t="s">
        <v>1412</v>
      </c>
      <c r="O911" s="2">
        <v>44439</v>
      </c>
      <c r="P911" s="2">
        <v>44447</v>
      </c>
      <c r="Q911" s="1" t="s">
        <v>29</v>
      </c>
      <c r="R911" t="str">
        <f>VLOOKUP(F911,'Seg 2 descriptions'!A:B,2)</f>
        <v>Measurement-SF</v>
      </c>
      <c r="S911" t="str">
        <f>VLOOKUP(G911,'Seg 3 descriptions'!A:B,2)</f>
        <v>Salaries</v>
      </c>
    </row>
    <row r="912" spans="1:19" x14ac:dyDescent="0.25">
      <c r="A912" s="1" t="s">
        <v>457</v>
      </c>
      <c r="B912" s="1" t="s">
        <v>49</v>
      </c>
      <c r="C912" s="1" t="s">
        <v>1440</v>
      </c>
      <c r="D912" s="1" t="s">
        <v>1710</v>
      </c>
      <c r="E912" s="1" t="s">
        <v>20</v>
      </c>
      <c r="F912" s="1" t="s">
        <v>830</v>
      </c>
      <c r="G912" s="1" t="s">
        <v>460</v>
      </c>
      <c r="H912" s="1" t="s">
        <v>86</v>
      </c>
      <c r="I912" s="1" t="s">
        <v>24</v>
      </c>
      <c r="J912" s="3">
        <v>-1706.11</v>
      </c>
      <c r="K912" s="1" t="s">
        <v>1487</v>
      </c>
      <c r="L912" s="1" t="s">
        <v>24</v>
      </c>
      <c r="M912" s="1" t="s">
        <v>1488</v>
      </c>
      <c r="N912" s="1" t="s">
        <v>1443</v>
      </c>
      <c r="O912" s="2">
        <v>44561</v>
      </c>
      <c r="P912" s="2">
        <v>44568</v>
      </c>
      <c r="Q912" s="1" t="s">
        <v>29</v>
      </c>
      <c r="R912" t="str">
        <f>VLOOKUP(F912,'Seg 2 descriptions'!A:B,2)</f>
        <v>Measurement-SF</v>
      </c>
      <c r="S912" t="str">
        <f>VLOOKUP(G912,'Seg 3 descriptions'!A:B,2)</f>
        <v>Salaries</v>
      </c>
    </row>
    <row r="913" spans="1:19" x14ac:dyDescent="0.25">
      <c r="A913" s="1" t="s">
        <v>457</v>
      </c>
      <c r="B913" s="1" t="s">
        <v>49</v>
      </c>
      <c r="C913" s="1" t="s">
        <v>1404</v>
      </c>
      <c r="D913" s="1" t="s">
        <v>1743</v>
      </c>
      <c r="E913" s="1" t="s">
        <v>20</v>
      </c>
      <c r="F913" s="1" t="s">
        <v>31</v>
      </c>
      <c r="G913" s="1" t="s">
        <v>870</v>
      </c>
      <c r="H913" s="1" t="s">
        <v>86</v>
      </c>
      <c r="I913" s="1" t="s">
        <v>24</v>
      </c>
      <c r="J913" s="3">
        <v>244.77</v>
      </c>
      <c r="K913" s="1" t="s">
        <v>1059</v>
      </c>
      <c r="L913" s="1" t="s">
        <v>24</v>
      </c>
      <c r="M913" s="1" t="s">
        <v>1060</v>
      </c>
      <c r="N913" s="1" t="s">
        <v>463</v>
      </c>
      <c r="O913" s="2">
        <v>44255</v>
      </c>
      <c r="P913" s="2">
        <v>44258</v>
      </c>
      <c r="Q913" s="1" t="s">
        <v>29</v>
      </c>
      <c r="R913" t="str">
        <f>VLOOKUP(F913,'Seg 2 descriptions'!A:B,2)</f>
        <v>Gas Operations-West</v>
      </c>
      <c r="S913" t="str">
        <f>VLOOKUP(G913,'Seg 3 descriptions'!A:B,2)</f>
        <v>Other Vehicle Expenses</v>
      </c>
    </row>
    <row r="914" spans="1:19" x14ac:dyDescent="0.25">
      <c r="A914" s="1" t="s">
        <v>457</v>
      </c>
      <c r="B914" s="1" t="s">
        <v>49</v>
      </c>
      <c r="C914" s="1" t="s">
        <v>966</v>
      </c>
      <c r="D914" s="1" t="s">
        <v>1708</v>
      </c>
      <c r="E914" s="1" t="s">
        <v>20</v>
      </c>
      <c r="F914" s="1" t="s">
        <v>31</v>
      </c>
      <c r="G914" s="1" t="s">
        <v>460</v>
      </c>
      <c r="H914" s="1" t="s">
        <v>86</v>
      </c>
      <c r="I914" s="1" t="s">
        <v>24</v>
      </c>
      <c r="J914" s="3">
        <v>1580.16</v>
      </c>
      <c r="K914" s="1" t="s">
        <v>1004</v>
      </c>
      <c r="L914" s="1" t="s">
        <v>24</v>
      </c>
      <c r="M914" s="1" t="s">
        <v>1005</v>
      </c>
      <c r="N914" s="1" t="s">
        <v>463</v>
      </c>
      <c r="O914" s="2">
        <v>44377</v>
      </c>
      <c r="P914" s="2">
        <v>44383</v>
      </c>
      <c r="Q914" s="1" t="s">
        <v>29</v>
      </c>
      <c r="R914" t="str">
        <f>VLOOKUP(F914,'Seg 2 descriptions'!A:B,2)</f>
        <v>Gas Operations-West</v>
      </c>
      <c r="S914" t="str">
        <f>VLOOKUP(G914,'Seg 3 descriptions'!A:B,2)</f>
        <v>Salaries</v>
      </c>
    </row>
    <row r="915" spans="1:19" x14ac:dyDescent="0.25">
      <c r="A915" s="1" t="s">
        <v>457</v>
      </c>
      <c r="B915" s="1" t="s">
        <v>49</v>
      </c>
      <c r="C915" s="1" t="s">
        <v>1463</v>
      </c>
      <c r="D915" s="1" t="s">
        <v>1702</v>
      </c>
      <c r="E915" s="1" t="s">
        <v>20</v>
      </c>
      <c r="F915" s="1" t="s">
        <v>830</v>
      </c>
      <c r="G915" s="1" t="s">
        <v>590</v>
      </c>
      <c r="H915" s="1" t="s">
        <v>86</v>
      </c>
      <c r="I915" s="1" t="s">
        <v>24</v>
      </c>
      <c r="J915" s="3">
        <v>-26.18</v>
      </c>
      <c r="K915" s="1" t="s">
        <v>1441</v>
      </c>
      <c r="L915" s="1" t="s">
        <v>24</v>
      </c>
      <c r="M915" s="1" t="s">
        <v>1442</v>
      </c>
      <c r="N915" s="1" t="s">
        <v>1464</v>
      </c>
      <c r="O915" s="2">
        <v>44286</v>
      </c>
      <c r="P915" s="2">
        <v>44292</v>
      </c>
      <c r="Q915" s="1" t="s">
        <v>29</v>
      </c>
      <c r="R915" t="str">
        <f>VLOOKUP(F915,'Seg 2 descriptions'!A:B,2)</f>
        <v>Measurement-SF</v>
      </c>
      <c r="S915" t="str">
        <f>VLOOKUP(G915,'Seg 3 descriptions'!A:B,2)</f>
        <v>Overtime/Comp Time/On Call</v>
      </c>
    </row>
    <row r="916" spans="1:19" x14ac:dyDescent="0.25">
      <c r="A916" s="1" t="s">
        <v>828</v>
      </c>
      <c r="B916" s="1" t="s">
        <v>18</v>
      </c>
      <c r="C916" s="1" t="s">
        <v>1200</v>
      </c>
      <c r="D916" s="1" t="s">
        <v>1706</v>
      </c>
      <c r="E916" s="1" t="s">
        <v>20</v>
      </c>
      <c r="F916" s="1" t="s">
        <v>31</v>
      </c>
      <c r="G916" s="1" t="s">
        <v>590</v>
      </c>
      <c r="H916" s="1" t="s">
        <v>86</v>
      </c>
      <c r="I916" s="1" t="s">
        <v>24</v>
      </c>
      <c r="J916" s="3">
        <v>59.35</v>
      </c>
      <c r="K916" s="1" t="s">
        <v>1380</v>
      </c>
      <c r="L916" s="1" t="s">
        <v>24</v>
      </c>
      <c r="M916" s="1" t="s">
        <v>24</v>
      </c>
      <c r="N916" s="1" t="s">
        <v>1200</v>
      </c>
      <c r="O916" s="2">
        <v>44210</v>
      </c>
      <c r="P916" s="2">
        <v>44229</v>
      </c>
      <c r="Q916" s="1" t="s">
        <v>29</v>
      </c>
      <c r="R916" t="str">
        <f>VLOOKUP(F916,'Seg 2 descriptions'!A:B,2)</f>
        <v>Gas Operations-West</v>
      </c>
      <c r="S916" t="str">
        <f>VLOOKUP(G916,'Seg 3 descriptions'!A:B,2)</f>
        <v>Overtime/Comp Time/On Call</v>
      </c>
    </row>
    <row r="917" spans="1:19" x14ac:dyDescent="0.25">
      <c r="A917" s="144" t="s">
        <v>456</v>
      </c>
      <c r="B917" s="144" t="s">
        <v>20</v>
      </c>
      <c r="C917" s="144" t="s">
        <v>1497</v>
      </c>
      <c r="D917" s="144" t="s">
        <v>1691</v>
      </c>
      <c r="E917" s="144" t="s">
        <v>20</v>
      </c>
      <c r="F917" s="144" t="s">
        <v>21</v>
      </c>
      <c r="G917" s="144" t="s">
        <v>22</v>
      </c>
      <c r="H917" s="144" t="s">
        <v>86</v>
      </c>
      <c r="I917" s="144" t="s">
        <v>24</v>
      </c>
      <c r="J917" s="145">
        <v>-8910</v>
      </c>
      <c r="K917" s="144" t="s">
        <v>1498</v>
      </c>
      <c r="L917" s="144" t="s">
        <v>24</v>
      </c>
      <c r="M917" s="144" t="s">
        <v>842</v>
      </c>
      <c r="N917" s="144" t="s">
        <v>1497</v>
      </c>
      <c r="O917" s="146">
        <v>44561</v>
      </c>
      <c r="P917" s="146">
        <v>44567</v>
      </c>
      <c r="Q917" s="144" t="s">
        <v>29</v>
      </c>
      <c r="R917" s="20" t="str">
        <f>VLOOKUP(F917,'Seg 2 descriptions'!A:B,2)</f>
        <v>Facilities-West</v>
      </c>
      <c r="S917" s="20" t="str">
        <f>VLOOKUP(G917,'Seg 3 descriptions'!A:B,2)</f>
        <v>Facilities Maintenance</v>
      </c>
    </row>
    <row r="918" spans="1:19" x14ac:dyDescent="0.25">
      <c r="A918" s="144" t="s">
        <v>456</v>
      </c>
      <c r="B918" s="144" t="s">
        <v>20</v>
      </c>
      <c r="C918" s="144" t="s">
        <v>1499</v>
      </c>
      <c r="D918" s="144" t="s">
        <v>1691</v>
      </c>
      <c r="E918" s="144" t="s">
        <v>20</v>
      </c>
      <c r="F918" s="144" t="s">
        <v>21</v>
      </c>
      <c r="G918" s="144" t="s">
        <v>22</v>
      </c>
      <c r="H918" s="144" t="s">
        <v>86</v>
      </c>
      <c r="I918" s="144" t="s">
        <v>24</v>
      </c>
      <c r="J918" s="145">
        <v>-50000</v>
      </c>
      <c r="K918" s="144" t="s">
        <v>1500</v>
      </c>
      <c r="L918" s="144" t="s">
        <v>24</v>
      </c>
      <c r="M918" s="144" t="s">
        <v>1134</v>
      </c>
      <c r="N918" s="144" t="s">
        <v>1501</v>
      </c>
      <c r="O918" s="146">
        <v>44227</v>
      </c>
      <c r="P918" s="146">
        <v>44210</v>
      </c>
      <c r="Q918" s="144" t="s">
        <v>29</v>
      </c>
      <c r="R918" s="20" t="str">
        <f>VLOOKUP(F918,'Seg 2 descriptions'!A:B,2)</f>
        <v>Facilities-West</v>
      </c>
      <c r="S918" s="20" t="str">
        <f>VLOOKUP(G918,'Seg 3 descriptions'!A:B,2)</f>
        <v>Facilities Maintenance</v>
      </c>
    </row>
    <row r="919" spans="1:19" x14ac:dyDescent="0.25">
      <c r="A919" s="144" t="s">
        <v>456</v>
      </c>
      <c r="B919" s="144" t="s">
        <v>20</v>
      </c>
      <c r="C919" s="144" t="s">
        <v>1499</v>
      </c>
      <c r="D919" s="144" t="s">
        <v>1691</v>
      </c>
      <c r="E919" s="144" t="s">
        <v>20</v>
      </c>
      <c r="F919" s="144" t="s">
        <v>21</v>
      </c>
      <c r="G919" s="144" t="s">
        <v>22</v>
      </c>
      <c r="H919" s="144" t="s">
        <v>86</v>
      </c>
      <c r="I919" s="144" t="s">
        <v>24</v>
      </c>
      <c r="J919" s="145">
        <v>20000</v>
      </c>
      <c r="K919" s="144" t="s">
        <v>1502</v>
      </c>
      <c r="L919" s="144" t="s">
        <v>24</v>
      </c>
      <c r="M919" s="144" t="s">
        <v>1134</v>
      </c>
      <c r="N919" s="144" t="s">
        <v>1501</v>
      </c>
      <c r="O919" s="146">
        <v>44227</v>
      </c>
      <c r="P919" s="146">
        <v>44210</v>
      </c>
      <c r="Q919" s="144" t="s">
        <v>29</v>
      </c>
      <c r="R919" s="20" t="str">
        <f>VLOOKUP(F919,'Seg 2 descriptions'!A:B,2)</f>
        <v>Facilities-West</v>
      </c>
      <c r="S919" s="20" t="str">
        <f>VLOOKUP(G919,'Seg 3 descriptions'!A:B,2)</f>
        <v>Facilities Maintenance</v>
      </c>
    </row>
    <row r="920" spans="1:19" x14ac:dyDescent="0.25">
      <c r="A920" s="1" t="s">
        <v>828</v>
      </c>
      <c r="B920" s="1" t="s">
        <v>18</v>
      </c>
      <c r="C920" s="1" t="s">
        <v>1294</v>
      </c>
      <c r="D920" s="1" t="s">
        <v>1707</v>
      </c>
      <c r="E920" s="1" t="s">
        <v>20</v>
      </c>
      <c r="F920" s="1" t="s">
        <v>471</v>
      </c>
      <c r="G920" s="1" t="s">
        <v>460</v>
      </c>
      <c r="H920" s="1" t="s">
        <v>86</v>
      </c>
      <c r="I920" s="1" t="s">
        <v>24</v>
      </c>
      <c r="J920" s="3">
        <v>468.52</v>
      </c>
      <c r="K920" s="1" t="s">
        <v>1505</v>
      </c>
      <c r="L920" s="1" t="s">
        <v>24</v>
      </c>
      <c r="M920" s="1" t="s">
        <v>24</v>
      </c>
      <c r="N920" s="1" t="s">
        <v>1294</v>
      </c>
      <c r="O920" s="2">
        <v>44532</v>
      </c>
      <c r="P920" s="2">
        <v>44564</v>
      </c>
      <c r="Q920" s="1" t="s">
        <v>29</v>
      </c>
      <c r="R920" t="str">
        <f>VLOOKUP(F920,'Seg 2 descriptions'!A:B,2)</f>
        <v>Propane Operations-Hernando</v>
      </c>
      <c r="S920" t="str">
        <f>VLOOKUP(G920,'Seg 3 descriptions'!A:B,2)</f>
        <v>Salaries</v>
      </c>
    </row>
    <row r="921" spans="1:19" x14ac:dyDescent="0.25">
      <c r="A921" s="1" t="s">
        <v>828</v>
      </c>
      <c r="B921" s="1" t="s">
        <v>18</v>
      </c>
      <c r="C921" s="1" t="s">
        <v>1294</v>
      </c>
      <c r="D921" s="1" t="s">
        <v>1708</v>
      </c>
      <c r="E921" s="1" t="s">
        <v>20</v>
      </c>
      <c r="F921" s="1" t="s">
        <v>31</v>
      </c>
      <c r="G921" s="1" t="s">
        <v>460</v>
      </c>
      <c r="H921" s="1" t="s">
        <v>86</v>
      </c>
      <c r="I921" s="1" t="s">
        <v>24</v>
      </c>
      <c r="J921" s="3">
        <v>6709.14</v>
      </c>
      <c r="K921" s="1" t="s">
        <v>1505</v>
      </c>
      <c r="L921" s="1" t="s">
        <v>24</v>
      </c>
      <c r="M921" s="1" t="s">
        <v>24</v>
      </c>
      <c r="N921" s="1" t="s">
        <v>1294</v>
      </c>
      <c r="O921" s="2">
        <v>44532</v>
      </c>
      <c r="P921" s="2">
        <v>44564</v>
      </c>
      <c r="Q921" s="1" t="s">
        <v>29</v>
      </c>
      <c r="R921" t="str">
        <f>VLOOKUP(F921,'Seg 2 descriptions'!A:B,2)</f>
        <v>Gas Operations-West</v>
      </c>
      <c r="S921" t="str">
        <f>VLOOKUP(G921,'Seg 3 descriptions'!A:B,2)</f>
        <v>Salaries</v>
      </c>
    </row>
    <row r="922" spans="1:19" x14ac:dyDescent="0.25">
      <c r="A922" s="1" t="s">
        <v>828</v>
      </c>
      <c r="B922" s="1" t="s">
        <v>18</v>
      </c>
      <c r="C922" s="1" t="s">
        <v>1294</v>
      </c>
      <c r="D922" s="1" t="s">
        <v>1710</v>
      </c>
      <c r="E922" s="1" t="s">
        <v>20</v>
      </c>
      <c r="F922" s="1" t="s">
        <v>830</v>
      </c>
      <c r="G922" s="1" t="s">
        <v>460</v>
      </c>
      <c r="H922" s="1" t="s">
        <v>86</v>
      </c>
      <c r="I922" s="1" t="s">
        <v>24</v>
      </c>
      <c r="J922" s="3">
        <v>1626.34</v>
      </c>
      <c r="K922" s="1" t="s">
        <v>1505</v>
      </c>
      <c r="L922" s="1" t="s">
        <v>24</v>
      </c>
      <c r="M922" s="1" t="s">
        <v>24</v>
      </c>
      <c r="N922" s="1" t="s">
        <v>1294</v>
      </c>
      <c r="O922" s="2">
        <v>44532</v>
      </c>
      <c r="P922" s="2">
        <v>44564</v>
      </c>
      <c r="Q922" s="1" t="s">
        <v>29</v>
      </c>
      <c r="R922" t="str">
        <f>VLOOKUP(F922,'Seg 2 descriptions'!A:B,2)</f>
        <v>Measurement-SF</v>
      </c>
      <c r="S922" t="str">
        <f>VLOOKUP(G922,'Seg 3 descriptions'!A:B,2)</f>
        <v>Salaries</v>
      </c>
    </row>
    <row r="923" spans="1:19" x14ac:dyDescent="0.25">
      <c r="A923" s="1" t="s">
        <v>457</v>
      </c>
      <c r="B923" s="1" t="s">
        <v>49</v>
      </c>
      <c r="C923" s="1" t="s">
        <v>1506</v>
      </c>
      <c r="D923" s="1" t="s">
        <v>1707</v>
      </c>
      <c r="E923" s="1" t="s">
        <v>20</v>
      </c>
      <c r="F923" s="1" t="s">
        <v>471</v>
      </c>
      <c r="G923" s="1" t="s">
        <v>460</v>
      </c>
      <c r="H923" s="1" t="s">
        <v>86</v>
      </c>
      <c r="I923" s="1" t="s">
        <v>24</v>
      </c>
      <c r="J923" s="3">
        <v>-1432.82</v>
      </c>
      <c r="K923" s="1" t="s">
        <v>1357</v>
      </c>
      <c r="L923" s="1" t="s">
        <v>24</v>
      </c>
      <c r="M923" s="1" t="s">
        <v>1358</v>
      </c>
      <c r="N923" s="1" t="s">
        <v>1389</v>
      </c>
      <c r="O923" s="2">
        <v>44347</v>
      </c>
      <c r="P923" s="2">
        <v>44350</v>
      </c>
      <c r="Q923" s="1" t="s">
        <v>29</v>
      </c>
      <c r="R923" t="str">
        <f>VLOOKUP(F923,'Seg 2 descriptions'!A:B,2)</f>
        <v>Propane Operations-Hernando</v>
      </c>
      <c r="S923" t="str">
        <f>VLOOKUP(G923,'Seg 3 descriptions'!A:B,2)</f>
        <v>Salaries</v>
      </c>
    </row>
    <row r="924" spans="1:19" x14ac:dyDescent="0.25">
      <c r="A924" s="1" t="s">
        <v>457</v>
      </c>
      <c r="B924" s="1" t="s">
        <v>49</v>
      </c>
      <c r="C924" s="1" t="s">
        <v>1384</v>
      </c>
      <c r="D924" s="1" t="s">
        <v>1834</v>
      </c>
      <c r="E924" s="1" t="s">
        <v>20</v>
      </c>
      <c r="F924" s="1" t="s">
        <v>797</v>
      </c>
      <c r="G924" s="1" t="s">
        <v>460</v>
      </c>
      <c r="H924" s="1" t="s">
        <v>86</v>
      </c>
      <c r="I924" s="1" t="s">
        <v>24</v>
      </c>
      <c r="J924" s="3">
        <v>34.229999999999997</v>
      </c>
      <c r="K924" s="1" t="s">
        <v>798</v>
      </c>
      <c r="L924" s="1" t="s">
        <v>24</v>
      </c>
      <c r="M924" s="1" t="s">
        <v>799</v>
      </c>
      <c r="N924" s="1" t="s">
        <v>463</v>
      </c>
      <c r="O924" s="2">
        <v>44227</v>
      </c>
      <c r="P924" s="2">
        <v>44237</v>
      </c>
      <c r="Q924" s="1" t="s">
        <v>29</v>
      </c>
      <c r="R924" t="str">
        <f>VLOOKUP(F924,'Seg 2 descriptions'!A:B,2)</f>
        <v>Propane Operations-Newberry</v>
      </c>
      <c r="S924" t="str">
        <f>VLOOKUP(G924,'Seg 3 descriptions'!A:B,2)</f>
        <v>Salaries</v>
      </c>
    </row>
    <row r="925" spans="1:19" x14ac:dyDescent="0.25">
      <c r="A925" s="144" t="s">
        <v>455</v>
      </c>
      <c r="B925" s="144" t="s">
        <v>20</v>
      </c>
      <c r="C925" s="144" t="s">
        <v>1508</v>
      </c>
      <c r="D925" s="144" t="s">
        <v>1691</v>
      </c>
      <c r="E925" s="144" t="s">
        <v>20</v>
      </c>
      <c r="F925" s="144" t="s">
        <v>21</v>
      </c>
      <c r="G925" s="144" t="s">
        <v>22</v>
      </c>
      <c r="H925" s="144" t="s">
        <v>86</v>
      </c>
      <c r="I925" s="144" t="s">
        <v>24</v>
      </c>
      <c r="J925" s="145">
        <v>125</v>
      </c>
      <c r="K925" s="144" t="s">
        <v>1509</v>
      </c>
      <c r="L925" s="144" t="s">
        <v>24</v>
      </c>
      <c r="M925" s="144" t="s">
        <v>1510</v>
      </c>
      <c r="N925" s="144" t="s">
        <v>1508</v>
      </c>
      <c r="O925" s="146">
        <v>44286</v>
      </c>
      <c r="P925" s="146">
        <v>44294</v>
      </c>
      <c r="Q925" s="144" t="s">
        <v>29</v>
      </c>
      <c r="R925" s="20" t="str">
        <f>VLOOKUP(F925,'Seg 2 descriptions'!A:B,2)</f>
        <v>Facilities-West</v>
      </c>
      <c r="S925" s="20" t="str">
        <f>VLOOKUP(G925,'Seg 3 descriptions'!A:B,2)</f>
        <v>Facilities Maintenance</v>
      </c>
    </row>
    <row r="926" spans="1:19" x14ac:dyDescent="0.25">
      <c r="A926" s="144" t="s">
        <v>455</v>
      </c>
      <c r="B926" s="144" t="s">
        <v>20</v>
      </c>
      <c r="C926" s="144" t="s">
        <v>1511</v>
      </c>
      <c r="D926" s="144" t="s">
        <v>1691</v>
      </c>
      <c r="E926" s="144" t="s">
        <v>20</v>
      </c>
      <c r="F926" s="144" t="s">
        <v>21</v>
      </c>
      <c r="G926" s="144" t="s">
        <v>22</v>
      </c>
      <c r="H926" s="144" t="s">
        <v>86</v>
      </c>
      <c r="I926" s="144" t="s">
        <v>24</v>
      </c>
      <c r="J926" s="145">
        <v>-125</v>
      </c>
      <c r="K926" s="144" t="s">
        <v>1509</v>
      </c>
      <c r="L926" s="144" t="s">
        <v>24</v>
      </c>
      <c r="M926" s="144" t="s">
        <v>1510</v>
      </c>
      <c r="N926" s="144" t="s">
        <v>1508</v>
      </c>
      <c r="O926" s="146">
        <v>44316</v>
      </c>
      <c r="P926" s="146">
        <v>44294</v>
      </c>
      <c r="Q926" s="144" t="s">
        <v>29</v>
      </c>
      <c r="R926" s="20" t="str">
        <f>VLOOKUP(F926,'Seg 2 descriptions'!A:B,2)</f>
        <v>Facilities-West</v>
      </c>
      <c r="S926" s="20" t="str">
        <f>VLOOKUP(G926,'Seg 3 descriptions'!A:B,2)</f>
        <v>Facilities Maintenance</v>
      </c>
    </row>
    <row r="927" spans="1:19" x14ac:dyDescent="0.25">
      <c r="A927" s="144" t="s">
        <v>455</v>
      </c>
      <c r="B927" s="144" t="s">
        <v>20</v>
      </c>
      <c r="C927" s="144" t="s">
        <v>1511</v>
      </c>
      <c r="D927" s="144" t="s">
        <v>1691</v>
      </c>
      <c r="E927" s="144" t="s">
        <v>20</v>
      </c>
      <c r="F927" s="144" t="s">
        <v>21</v>
      </c>
      <c r="G927" s="144" t="s">
        <v>22</v>
      </c>
      <c r="H927" s="144" t="s">
        <v>86</v>
      </c>
      <c r="I927" s="144" t="s">
        <v>24</v>
      </c>
      <c r="J927" s="145">
        <v>-85</v>
      </c>
      <c r="K927" s="144" t="s">
        <v>1509</v>
      </c>
      <c r="L927" s="144" t="s">
        <v>24</v>
      </c>
      <c r="M927" s="144" t="s">
        <v>1510</v>
      </c>
      <c r="N927" s="144" t="s">
        <v>1508</v>
      </c>
      <c r="O927" s="146">
        <v>44316</v>
      </c>
      <c r="P927" s="146">
        <v>44294</v>
      </c>
      <c r="Q927" s="144" t="s">
        <v>29</v>
      </c>
      <c r="R927" s="20" t="str">
        <f>VLOOKUP(F927,'Seg 2 descriptions'!A:B,2)</f>
        <v>Facilities-West</v>
      </c>
      <c r="S927" s="20" t="str">
        <f>VLOOKUP(G927,'Seg 3 descriptions'!A:B,2)</f>
        <v>Facilities Maintenance</v>
      </c>
    </row>
    <row r="928" spans="1:19" x14ac:dyDescent="0.25">
      <c r="A928" s="144" t="s">
        <v>455</v>
      </c>
      <c r="B928" s="144" t="s">
        <v>20</v>
      </c>
      <c r="C928" s="144" t="s">
        <v>1508</v>
      </c>
      <c r="D928" s="144" t="s">
        <v>1691</v>
      </c>
      <c r="E928" s="144" t="s">
        <v>20</v>
      </c>
      <c r="F928" s="144" t="s">
        <v>21</v>
      </c>
      <c r="G928" s="144" t="s">
        <v>22</v>
      </c>
      <c r="H928" s="144" t="s">
        <v>86</v>
      </c>
      <c r="I928" s="144" t="s">
        <v>24</v>
      </c>
      <c r="J928" s="145">
        <v>85</v>
      </c>
      <c r="K928" s="144" t="s">
        <v>1509</v>
      </c>
      <c r="L928" s="144" t="s">
        <v>24</v>
      </c>
      <c r="M928" s="144" t="s">
        <v>1510</v>
      </c>
      <c r="N928" s="144" t="s">
        <v>1508</v>
      </c>
      <c r="O928" s="146">
        <v>44286</v>
      </c>
      <c r="P928" s="146">
        <v>44294</v>
      </c>
      <c r="Q928" s="144" t="s">
        <v>29</v>
      </c>
      <c r="R928" s="20" t="str">
        <f>VLOOKUP(F928,'Seg 2 descriptions'!A:B,2)</f>
        <v>Facilities-West</v>
      </c>
      <c r="S928" s="20" t="str">
        <f>VLOOKUP(G928,'Seg 3 descriptions'!A:B,2)</f>
        <v>Facilities Maintenance</v>
      </c>
    </row>
    <row r="929" spans="1:19" x14ac:dyDescent="0.25">
      <c r="A929" s="144" t="s">
        <v>456</v>
      </c>
      <c r="B929" s="144" t="s">
        <v>20</v>
      </c>
      <c r="C929" s="144" t="s">
        <v>802</v>
      </c>
      <c r="D929" s="144" t="s">
        <v>1691</v>
      </c>
      <c r="E929" s="144" t="s">
        <v>20</v>
      </c>
      <c r="F929" s="144" t="s">
        <v>21</v>
      </c>
      <c r="G929" s="144" t="s">
        <v>22</v>
      </c>
      <c r="H929" s="144" t="s">
        <v>86</v>
      </c>
      <c r="I929" s="144" t="s">
        <v>24</v>
      </c>
      <c r="J929" s="145">
        <v>-1235</v>
      </c>
      <c r="K929" s="144" t="s">
        <v>1513</v>
      </c>
      <c r="L929" s="144" t="s">
        <v>24</v>
      </c>
      <c r="M929" s="144" t="s">
        <v>602</v>
      </c>
      <c r="N929" s="144" t="s">
        <v>805</v>
      </c>
      <c r="O929" s="146">
        <v>44500</v>
      </c>
      <c r="P929" s="146">
        <v>44475</v>
      </c>
      <c r="Q929" s="144" t="s">
        <v>29</v>
      </c>
      <c r="R929" s="20" t="str">
        <f>VLOOKUP(F929,'Seg 2 descriptions'!A:B,2)</f>
        <v>Facilities-West</v>
      </c>
      <c r="S929" s="20" t="str">
        <f>VLOOKUP(G929,'Seg 3 descriptions'!A:B,2)</f>
        <v>Facilities Maintenance</v>
      </c>
    </row>
    <row r="930" spans="1:19" x14ac:dyDescent="0.25">
      <c r="A930" s="144" t="s">
        <v>456</v>
      </c>
      <c r="B930" s="144" t="s">
        <v>20</v>
      </c>
      <c r="C930" s="144" t="s">
        <v>805</v>
      </c>
      <c r="D930" s="144" t="s">
        <v>1691</v>
      </c>
      <c r="E930" s="144" t="s">
        <v>20</v>
      </c>
      <c r="F930" s="144" t="s">
        <v>21</v>
      </c>
      <c r="G930" s="144" t="s">
        <v>22</v>
      </c>
      <c r="H930" s="144" t="s">
        <v>86</v>
      </c>
      <c r="I930" s="144" t="s">
        <v>24</v>
      </c>
      <c r="J930" s="145">
        <v>1235</v>
      </c>
      <c r="K930" s="144" t="s">
        <v>1513</v>
      </c>
      <c r="L930" s="144" t="s">
        <v>24</v>
      </c>
      <c r="M930" s="144" t="s">
        <v>602</v>
      </c>
      <c r="N930" s="144" t="s">
        <v>805</v>
      </c>
      <c r="O930" s="146">
        <v>44469</v>
      </c>
      <c r="P930" s="146">
        <v>44475</v>
      </c>
      <c r="Q930" s="144" t="s">
        <v>29</v>
      </c>
      <c r="R930" s="20" t="str">
        <f>VLOOKUP(F930,'Seg 2 descriptions'!A:B,2)</f>
        <v>Facilities-West</v>
      </c>
      <c r="S930" s="20" t="str">
        <f>VLOOKUP(G930,'Seg 3 descriptions'!A:B,2)</f>
        <v>Facilities Maintenance</v>
      </c>
    </row>
    <row r="931" spans="1:19" x14ac:dyDescent="0.25">
      <c r="A931" s="1" t="s">
        <v>828</v>
      </c>
      <c r="B931" s="1" t="s">
        <v>18</v>
      </c>
      <c r="C931" s="1" t="s">
        <v>887</v>
      </c>
      <c r="D931" s="1" t="s">
        <v>1706</v>
      </c>
      <c r="E931" s="1" t="s">
        <v>20</v>
      </c>
      <c r="F931" s="1" t="s">
        <v>31</v>
      </c>
      <c r="G931" s="1" t="s">
        <v>590</v>
      </c>
      <c r="H931" s="1" t="s">
        <v>86</v>
      </c>
      <c r="I931" s="1" t="s">
        <v>24</v>
      </c>
      <c r="J931" s="3">
        <v>501.13</v>
      </c>
      <c r="K931" s="1" t="s">
        <v>1512</v>
      </c>
      <c r="L931" s="1" t="s">
        <v>24</v>
      </c>
      <c r="M931" s="1" t="s">
        <v>24</v>
      </c>
      <c r="N931" s="1" t="s">
        <v>887</v>
      </c>
      <c r="O931" s="2">
        <v>44364</v>
      </c>
      <c r="P931" s="2">
        <v>44378</v>
      </c>
      <c r="Q931" s="1" t="s">
        <v>29</v>
      </c>
      <c r="R931" t="str">
        <f>VLOOKUP(F931,'Seg 2 descriptions'!A:B,2)</f>
        <v>Gas Operations-West</v>
      </c>
      <c r="S931" t="str">
        <f>VLOOKUP(G931,'Seg 3 descriptions'!A:B,2)</f>
        <v>Overtime/Comp Time/On Call</v>
      </c>
    </row>
    <row r="932" spans="1:19" x14ac:dyDescent="0.25">
      <c r="A932" s="1" t="s">
        <v>828</v>
      </c>
      <c r="B932" s="1" t="s">
        <v>18</v>
      </c>
      <c r="C932" s="1" t="s">
        <v>887</v>
      </c>
      <c r="D932" s="1" t="s">
        <v>1705</v>
      </c>
      <c r="E932" s="1" t="s">
        <v>20</v>
      </c>
      <c r="F932" s="1" t="s">
        <v>471</v>
      </c>
      <c r="G932" s="1" t="s">
        <v>590</v>
      </c>
      <c r="H932" s="1" t="s">
        <v>86</v>
      </c>
      <c r="I932" s="1" t="s">
        <v>24</v>
      </c>
      <c r="J932" s="3">
        <v>351.39</v>
      </c>
      <c r="K932" s="1" t="s">
        <v>1512</v>
      </c>
      <c r="L932" s="1" t="s">
        <v>24</v>
      </c>
      <c r="M932" s="1" t="s">
        <v>24</v>
      </c>
      <c r="N932" s="1" t="s">
        <v>887</v>
      </c>
      <c r="O932" s="2">
        <v>44364</v>
      </c>
      <c r="P932" s="2">
        <v>44378</v>
      </c>
      <c r="Q932" s="1" t="s">
        <v>29</v>
      </c>
      <c r="R932" t="str">
        <f>VLOOKUP(F932,'Seg 2 descriptions'!A:B,2)</f>
        <v>Propane Operations-Hernando</v>
      </c>
      <c r="S932" t="str">
        <f>VLOOKUP(G932,'Seg 3 descriptions'!A:B,2)</f>
        <v>Overtime/Comp Time/On Call</v>
      </c>
    </row>
    <row r="933" spans="1:19" x14ac:dyDescent="0.25">
      <c r="A933" s="1" t="s">
        <v>457</v>
      </c>
      <c r="B933" s="1" t="s">
        <v>49</v>
      </c>
      <c r="C933" s="1" t="s">
        <v>1373</v>
      </c>
      <c r="D933" s="1" t="s">
        <v>1702</v>
      </c>
      <c r="E933" s="1" t="s">
        <v>20</v>
      </c>
      <c r="F933" s="1" t="s">
        <v>830</v>
      </c>
      <c r="G933" s="1" t="s">
        <v>590</v>
      </c>
      <c r="H933" s="1" t="s">
        <v>86</v>
      </c>
      <c r="I933" s="1" t="s">
        <v>24</v>
      </c>
      <c r="J933" s="3">
        <v>-2.65</v>
      </c>
      <c r="K933" s="1" t="s">
        <v>1441</v>
      </c>
      <c r="L933" s="1" t="s">
        <v>24</v>
      </c>
      <c r="M933" s="1" t="s">
        <v>1442</v>
      </c>
      <c r="N933" s="1" t="s">
        <v>1377</v>
      </c>
      <c r="O933" s="2">
        <v>44347</v>
      </c>
      <c r="P933" s="2">
        <v>44350</v>
      </c>
      <c r="Q933" s="1" t="s">
        <v>29</v>
      </c>
      <c r="R933" t="str">
        <f>VLOOKUP(F933,'Seg 2 descriptions'!A:B,2)</f>
        <v>Measurement-SF</v>
      </c>
      <c r="S933" t="str">
        <f>VLOOKUP(G933,'Seg 3 descriptions'!A:B,2)</f>
        <v>Overtime/Comp Time/On Call</v>
      </c>
    </row>
    <row r="934" spans="1:19" x14ac:dyDescent="0.25">
      <c r="A934" s="1" t="s">
        <v>828</v>
      </c>
      <c r="B934" s="1" t="s">
        <v>18</v>
      </c>
      <c r="C934" s="1" t="s">
        <v>1492</v>
      </c>
      <c r="D934" s="1" t="s">
        <v>1706</v>
      </c>
      <c r="E934" s="1" t="s">
        <v>20</v>
      </c>
      <c r="F934" s="1" t="s">
        <v>31</v>
      </c>
      <c r="G934" s="1" t="s">
        <v>590</v>
      </c>
      <c r="H934" s="1" t="s">
        <v>86</v>
      </c>
      <c r="I934" s="1" t="s">
        <v>24</v>
      </c>
      <c r="J934" s="3">
        <v>719.98</v>
      </c>
      <c r="K934" s="1" t="s">
        <v>1493</v>
      </c>
      <c r="L934" s="1" t="s">
        <v>24</v>
      </c>
      <c r="M934" s="1" t="s">
        <v>24</v>
      </c>
      <c r="N934" s="1" t="s">
        <v>1492</v>
      </c>
      <c r="O934" s="2">
        <v>44448</v>
      </c>
      <c r="P934" s="2">
        <v>44470</v>
      </c>
      <c r="Q934" s="1" t="s">
        <v>29</v>
      </c>
      <c r="R934" t="str">
        <f>VLOOKUP(F934,'Seg 2 descriptions'!A:B,2)</f>
        <v>Gas Operations-West</v>
      </c>
      <c r="S934" t="str">
        <f>VLOOKUP(G934,'Seg 3 descriptions'!A:B,2)</f>
        <v>Overtime/Comp Time/On Call</v>
      </c>
    </row>
    <row r="935" spans="1:19" x14ac:dyDescent="0.25">
      <c r="A935" s="144" t="s">
        <v>893</v>
      </c>
      <c r="B935" s="144" t="s">
        <v>49</v>
      </c>
      <c r="C935" s="144" t="s">
        <v>1503</v>
      </c>
      <c r="D935" s="144" t="s">
        <v>1691</v>
      </c>
      <c r="E935" s="144" t="s">
        <v>20</v>
      </c>
      <c r="F935" s="144" t="s">
        <v>21</v>
      </c>
      <c r="G935" s="144" t="s">
        <v>22</v>
      </c>
      <c r="H935" s="144" t="s">
        <v>86</v>
      </c>
      <c r="I935" s="144" t="s">
        <v>24</v>
      </c>
      <c r="J935" s="145">
        <v>70.510000000000005</v>
      </c>
      <c r="K935" s="144" t="s">
        <v>1288</v>
      </c>
      <c r="L935" s="144" t="s">
        <v>24</v>
      </c>
      <c r="M935" s="144" t="s">
        <v>1504</v>
      </c>
      <c r="N935" s="144" t="s">
        <v>1503</v>
      </c>
      <c r="O935" s="146">
        <v>44347</v>
      </c>
      <c r="P935" s="146">
        <v>44348</v>
      </c>
      <c r="Q935" s="144" t="s">
        <v>29</v>
      </c>
      <c r="R935" s="20" t="str">
        <f>VLOOKUP(F935,'Seg 2 descriptions'!A:B,2)</f>
        <v>Facilities-West</v>
      </c>
      <c r="S935" s="20" t="str">
        <f>VLOOKUP(G935,'Seg 3 descriptions'!A:B,2)</f>
        <v>Facilities Maintenance</v>
      </c>
    </row>
    <row r="936" spans="1:19" x14ac:dyDescent="0.25">
      <c r="A936" s="1" t="s">
        <v>457</v>
      </c>
      <c r="B936" s="1" t="s">
        <v>49</v>
      </c>
      <c r="C936" s="1" t="s">
        <v>1506</v>
      </c>
      <c r="D936" s="1" t="s">
        <v>1705</v>
      </c>
      <c r="E936" s="1" t="s">
        <v>20</v>
      </c>
      <c r="F936" s="1" t="s">
        <v>471</v>
      </c>
      <c r="G936" s="1" t="s">
        <v>590</v>
      </c>
      <c r="H936" s="1" t="s">
        <v>86</v>
      </c>
      <c r="I936" s="1" t="s">
        <v>24</v>
      </c>
      <c r="J936" s="3">
        <v>-367.82</v>
      </c>
      <c r="K936" s="1" t="s">
        <v>1415</v>
      </c>
      <c r="L936" s="1" t="s">
        <v>24</v>
      </c>
      <c r="M936" s="1" t="s">
        <v>1416</v>
      </c>
      <c r="N936" s="1" t="s">
        <v>1389</v>
      </c>
      <c r="O936" s="2">
        <v>44347</v>
      </c>
      <c r="P936" s="2">
        <v>44350</v>
      </c>
      <c r="Q936" s="1" t="s">
        <v>29</v>
      </c>
      <c r="R936" t="str">
        <f>VLOOKUP(F936,'Seg 2 descriptions'!A:B,2)</f>
        <v>Propane Operations-Hernando</v>
      </c>
      <c r="S936" t="str">
        <f>VLOOKUP(G936,'Seg 3 descriptions'!A:B,2)</f>
        <v>Overtime/Comp Time/On Call</v>
      </c>
    </row>
    <row r="937" spans="1:19" x14ac:dyDescent="0.25">
      <c r="A937" s="144" t="s">
        <v>456</v>
      </c>
      <c r="B937" s="144" t="s">
        <v>20</v>
      </c>
      <c r="C937" s="144" t="s">
        <v>1305</v>
      </c>
      <c r="D937" s="144" t="s">
        <v>1691</v>
      </c>
      <c r="E937" s="144" t="s">
        <v>20</v>
      </c>
      <c r="F937" s="144" t="s">
        <v>21</v>
      </c>
      <c r="G937" s="144" t="s">
        <v>22</v>
      </c>
      <c r="H937" s="144" t="s">
        <v>86</v>
      </c>
      <c r="I937" s="144" t="s">
        <v>24</v>
      </c>
      <c r="J937" s="145">
        <v>8565.7199999999993</v>
      </c>
      <c r="K937" s="144" t="s">
        <v>1370</v>
      </c>
      <c r="L937" s="144" t="s">
        <v>24</v>
      </c>
      <c r="M937" s="144" t="s">
        <v>781</v>
      </c>
      <c r="N937" s="144" t="s">
        <v>1305</v>
      </c>
      <c r="O937" s="146">
        <v>44408</v>
      </c>
      <c r="P937" s="146">
        <v>44412</v>
      </c>
      <c r="Q937" s="144" t="s">
        <v>29</v>
      </c>
      <c r="R937" s="20" t="str">
        <f>VLOOKUP(F937,'Seg 2 descriptions'!A:B,2)</f>
        <v>Facilities-West</v>
      </c>
      <c r="S937" s="20" t="str">
        <f>VLOOKUP(G937,'Seg 3 descriptions'!A:B,2)</f>
        <v>Facilities Maintenance</v>
      </c>
    </row>
    <row r="938" spans="1:19" x14ac:dyDescent="0.25">
      <c r="A938" s="144" t="s">
        <v>456</v>
      </c>
      <c r="B938" s="144" t="s">
        <v>20</v>
      </c>
      <c r="C938" s="144" t="s">
        <v>1305</v>
      </c>
      <c r="D938" s="144" t="s">
        <v>1691</v>
      </c>
      <c r="E938" s="144" t="s">
        <v>20</v>
      </c>
      <c r="F938" s="144" t="s">
        <v>21</v>
      </c>
      <c r="G938" s="144" t="s">
        <v>22</v>
      </c>
      <c r="H938" s="144" t="s">
        <v>86</v>
      </c>
      <c r="I938" s="144" t="s">
        <v>24</v>
      </c>
      <c r="J938" s="145">
        <v>2400</v>
      </c>
      <c r="K938" s="144" t="s">
        <v>1370</v>
      </c>
      <c r="L938" s="144" t="s">
        <v>24</v>
      </c>
      <c r="M938" s="144" t="s">
        <v>1233</v>
      </c>
      <c r="N938" s="144" t="s">
        <v>1305</v>
      </c>
      <c r="O938" s="146">
        <v>44408</v>
      </c>
      <c r="P938" s="146">
        <v>44412</v>
      </c>
      <c r="Q938" s="144" t="s">
        <v>29</v>
      </c>
      <c r="R938" s="20" t="str">
        <f>VLOOKUP(F938,'Seg 2 descriptions'!A:B,2)</f>
        <v>Facilities-West</v>
      </c>
      <c r="S938" s="20" t="str">
        <f>VLOOKUP(G938,'Seg 3 descriptions'!A:B,2)</f>
        <v>Facilities Maintenance</v>
      </c>
    </row>
    <row r="939" spans="1:19" x14ac:dyDescent="0.25">
      <c r="A939" s="144" t="s">
        <v>456</v>
      </c>
      <c r="B939" s="144" t="s">
        <v>20</v>
      </c>
      <c r="C939" s="144" t="s">
        <v>1305</v>
      </c>
      <c r="D939" s="144" t="s">
        <v>1691</v>
      </c>
      <c r="E939" s="144" t="s">
        <v>20</v>
      </c>
      <c r="F939" s="144" t="s">
        <v>21</v>
      </c>
      <c r="G939" s="144" t="s">
        <v>22</v>
      </c>
      <c r="H939" s="144" t="s">
        <v>86</v>
      </c>
      <c r="I939" s="144" t="s">
        <v>24</v>
      </c>
      <c r="J939" s="145">
        <v>3937.5</v>
      </c>
      <c r="K939" s="144" t="s">
        <v>1370</v>
      </c>
      <c r="L939" s="144" t="s">
        <v>24</v>
      </c>
      <c r="M939" s="144" t="s">
        <v>276</v>
      </c>
      <c r="N939" s="144" t="s">
        <v>1305</v>
      </c>
      <c r="O939" s="146">
        <v>44408</v>
      </c>
      <c r="P939" s="146">
        <v>44412</v>
      </c>
      <c r="Q939" s="144" t="s">
        <v>29</v>
      </c>
      <c r="R939" s="20" t="str">
        <f>VLOOKUP(F939,'Seg 2 descriptions'!A:B,2)</f>
        <v>Facilities-West</v>
      </c>
      <c r="S939" s="20" t="str">
        <f>VLOOKUP(G939,'Seg 3 descriptions'!A:B,2)</f>
        <v>Facilities Maintenance</v>
      </c>
    </row>
    <row r="940" spans="1:19" x14ac:dyDescent="0.25">
      <c r="A940" s="144" t="s">
        <v>456</v>
      </c>
      <c r="B940" s="144" t="s">
        <v>20</v>
      </c>
      <c r="C940" s="144" t="s">
        <v>1403</v>
      </c>
      <c r="D940" s="144" t="s">
        <v>1691</v>
      </c>
      <c r="E940" s="144" t="s">
        <v>20</v>
      </c>
      <c r="F940" s="144" t="s">
        <v>21</v>
      </c>
      <c r="G940" s="144" t="s">
        <v>22</v>
      </c>
      <c r="H940" s="144" t="s">
        <v>86</v>
      </c>
      <c r="I940" s="144" t="s">
        <v>24</v>
      </c>
      <c r="J940" s="145">
        <v>-3937.5</v>
      </c>
      <c r="K940" s="144" t="s">
        <v>1370</v>
      </c>
      <c r="L940" s="144" t="s">
        <v>24</v>
      </c>
      <c r="M940" s="144" t="s">
        <v>276</v>
      </c>
      <c r="N940" s="144" t="s">
        <v>1305</v>
      </c>
      <c r="O940" s="146">
        <v>44439</v>
      </c>
      <c r="P940" s="146">
        <v>44413</v>
      </c>
      <c r="Q940" s="144" t="s">
        <v>29</v>
      </c>
      <c r="R940" s="20" t="str">
        <f>VLOOKUP(F940,'Seg 2 descriptions'!A:B,2)</f>
        <v>Facilities-West</v>
      </c>
      <c r="S940" s="20" t="str">
        <f>VLOOKUP(G940,'Seg 3 descriptions'!A:B,2)</f>
        <v>Facilities Maintenance</v>
      </c>
    </row>
    <row r="941" spans="1:19" x14ac:dyDescent="0.25">
      <c r="A941" s="144" t="s">
        <v>456</v>
      </c>
      <c r="B941" s="144" t="s">
        <v>20</v>
      </c>
      <c r="C941" s="144" t="s">
        <v>1403</v>
      </c>
      <c r="D941" s="144" t="s">
        <v>1691</v>
      </c>
      <c r="E941" s="144" t="s">
        <v>20</v>
      </c>
      <c r="F941" s="144" t="s">
        <v>21</v>
      </c>
      <c r="G941" s="144" t="s">
        <v>22</v>
      </c>
      <c r="H941" s="144" t="s">
        <v>86</v>
      </c>
      <c r="I941" s="144" t="s">
        <v>24</v>
      </c>
      <c r="J941" s="145">
        <v>-1087.5</v>
      </c>
      <c r="K941" s="144" t="s">
        <v>1370</v>
      </c>
      <c r="L941" s="144" t="s">
        <v>24</v>
      </c>
      <c r="M941" s="144" t="s">
        <v>338</v>
      </c>
      <c r="N941" s="144" t="s">
        <v>1305</v>
      </c>
      <c r="O941" s="146">
        <v>44439</v>
      </c>
      <c r="P941" s="146">
        <v>44413</v>
      </c>
      <c r="Q941" s="144" t="s">
        <v>29</v>
      </c>
      <c r="R941" s="20" t="str">
        <f>VLOOKUP(F941,'Seg 2 descriptions'!A:B,2)</f>
        <v>Facilities-West</v>
      </c>
      <c r="S941" s="20" t="str">
        <f>VLOOKUP(G941,'Seg 3 descriptions'!A:B,2)</f>
        <v>Facilities Maintenance</v>
      </c>
    </row>
    <row r="942" spans="1:19" x14ac:dyDescent="0.25">
      <c r="A942" s="144" t="s">
        <v>456</v>
      </c>
      <c r="B942" s="144" t="s">
        <v>20</v>
      </c>
      <c r="C942" s="144" t="s">
        <v>1403</v>
      </c>
      <c r="D942" s="144" t="s">
        <v>1691</v>
      </c>
      <c r="E942" s="144" t="s">
        <v>20</v>
      </c>
      <c r="F942" s="144" t="s">
        <v>21</v>
      </c>
      <c r="G942" s="144" t="s">
        <v>22</v>
      </c>
      <c r="H942" s="144" t="s">
        <v>86</v>
      </c>
      <c r="I942" s="144" t="s">
        <v>24</v>
      </c>
      <c r="J942" s="145">
        <v>-140</v>
      </c>
      <c r="K942" s="144" t="s">
        <v>1370</v>
      </c>
      <c r="L942" s="144" t="s">
        <v>24</v>
      </c>
      <c r="M942" s="144" t="s">
        <v>726</v>
      </c>
      <c r="N942" s="144" t="s">
        <v>1305</v>
      </c>
      <c r="O942" s="146">
        <v>44439</v>
      </c>
      <c r="P942" s="146">
        <v>44413</v>
      </c>
      <c r="Q942" s="144" t="s">
        <v>29</v>
      </c>
      <c r="R942" s="20" t="str">
        <f>VLOOKUP(F942,'Seg 2 descriptions'!A:B,2)</f>
        <v>Facilities-West</v>
      </c>
      <c r="S942" s="20" t="str">
        <f>VLOOKUP(G942,'Seg 3 descriptions'!A:B,2)</f>
        <v>Facilities Maintenance</v>
      </c>
    </row>
    <row r="943" spans="1:19" x14ac:dyDescent="0.25">
      <c r="A943" s="144" t="s">
        <v>456</v>
      </c>
      <c r="B943" s="144" t="s">
        <v>20</v>
      </c>
      <c r="C943" s="144" t="s">
        <v>1305</v>
      </c>
      <c r="D943" s="144" t="s">
        <v>1691</v>
      </c>
      <c r="E943" s="144" t="s">
        <v>20</v>
      </c>
      <c r="F943" s="144" t="s">
        <v>21</v>
      </c>
      <c r="G943" s="144" t="s">
        <v>22</v>
      </c>
      <c r="H943" s="144" t="s">
        <v>86</v>
      </c>
      <c r="I943" s="144" t="s">
        <v>24</v>
      </c>
      <c r="J943" s="145">
        <v>1087.5</v>
      </c>
      <c r="K943" s="144" t="s">
        <v>1370</v>
      </c>
      <c r="L943" s="144" t="s">
        <v>24</v>
      </c>
      <c r="M943" s="144" t="s">
        <v>338</v>
      </c>
      <c r="N943" s="144" t="s">
        <v>1305</v>
      </c>
      <c r="O943" s="146">
        <v>44408</v>
      </c>
      <c r="P943" s="146">
        <v>44412</v>
      </c>
      <c r="Q943" s="144" t="s">
        <v>29</v>
      </c>
      <c r="R943" s="20" t="str">
        <f>VLOOKUP(F943,'Seg 2 descriptions'!A:B,2)</f>
        <v>Facilities-West</v>
      </c>
      <c r="S943" s="20" t="str">
        <f>VLOOKUP(G943,'Seg 3 descriptions'!A:B,2)</f>
        <v>Facilities Maintenance</v>
      </c>
    </row>
    <row r="944" spans="1:19" x14ac:dyDescent="0.25">
      <c r="A944" s="144" t="s">
        <v>456</v>
      </c>
      <c r="B944" s="144" t="s">
        <v>20</v>
      </c>
      <c r="C944" s="144" t="s">
        <v>1305</v>
      </c>
      <c r="D944" s="144" t="s">
        <v>1691</v>
      </c>
      <c r="E944" s="144" t="s">
        <v>20</v>
      </c>
      <c r="F944" s="144" t="s">
        <v>21</v>
      </c>
      <c r="G944" s="144" t="s">
        <v>22</v>
      </c>
      <c r="H944" s="144" t="s">
        <v>86</v>
      </c>
      <c r="I944" s="144" t="s">
        <v>24</v>
      </c>
      <c r="J944" s="145">
        <v>140</v>
      </c>
      <c r="K944" s="144" t="s">
        <v>1370</v>
      </c>
      <c r="L944" s="144" t="s">
        <v>24</v>
      </c>
      <c r="M944" s="144" t="s">
        <v>726</v>
      </c>
      <c r="N944" s="144" t="s">
        <v>1305</v>
      </c>
      <c r="O944" s="146">
        <v>44408</v>
      </c>
      <c r="P944" s="146">
        <v>44412</v>
      </c>
      <c r="Q944" s="144" t="s">
        <v>29</v>
      </c>
      <c r="R944" s="20" t="str">
        <f>VLOOKUP(F944,'Seg 2 descriptions'!A:B,2)</f>
        <v>Facilities-West</v>
      </c>
      <c r="S944" s="20" t="str">
        <f>VLOOKUP(G944,'Seg 3 descriptions'!A:B,2)</f>
        <v>Facilities Maintenance</v>
      </c>
    </row>
    <row r="945" spans="1:19" x14ac:dyDescent="0.25">
      <c r="A945" s="1" t="s">
        <v>457</v>
      </c>
      <c r="B945" s="1" t="s">
        <v>49</v>
      </c>
      <c r="C945" s="1" t="s">
        <v>1404</v>
      </c>
      <c r="D945" s="1" t="s">
        <v>1745</v>
      </c>
      <c r="E945" s="1" t="s">
        <v>20</v>
      </c>
      <c r="F945" s="1" t="s">
        <v>31</v>
      </c>
      <c r="G945" s="1" t="s">
        <v>1049</v>
      </c>
      <c r="H945" s="1" t="s">
        <v>86</v>
      </c>
      <c r="I945" s="1" t="s">
        <v>24</v>
      </c>
      <c r="J945" s="3">
        <v>174.85</v>
      </c>
      <c r="K945" s="1" t="s">
        <v>1059</v>
      </c>
      <c r="L945" s="1" t="s">
        <v>24</v>
      </c>
      <c r="M945" s="1" t="s">
        <v>1060</v>
      </c>
      <c r="N945" s="1" t="s">
        <v>463</v>
      </c>
      <c r="O945" s="2">
        <v>44255</v>
      </c>
      <c r="P945" s="2">
        <v>44258</v>
      </c>
      <c r="Q945" s="1" t="s">
        <v>29</v>
      </c>
      <c r="R945" t="str">
        <f>VLOOKUP(F945,'Seg 2 descriptions'!A:B,2)</f>
        <v>Gas Operations-West</v>
      </c>
      <c r="S945" t="str">
        <f>VLOOKUP(G945,'Seg 3 descriptions'!A:B,2)</f>
        <v>Vehicle Insurance</v>
      </c>
    </row>
    <row r="946" spans="1:19" x14ac:dyDescent="0.25">
      <c r="A946" s="1" t="s">
        <v>457</v>
      </c>
      <c r="B946" s="1" t="s">
        <v>49</v>
      </c>
      <c r="C946" s="1" t="s">
        <v>1404</v>
      </c>
      <c r="D946" s="1" t="s">
        <v>1734</v>
      </c>
      <c r="E946" s="1" t="s">
        <v>20</v>
      </c>
      <c r="F946" s="1" t="s">
        <v>31</v>
      </c>
      <c r="G946" s="1" t="s">
        <v>1055</v>
      </c>
      <c r="H946" s="1" t="s">
        <v>86</v>
      </c>
      <c r="I946" s="1" t="s">
        <v>24</v>
      </c>
      <c r="J946" s="3">
        <v>707.15</v>
      </c>
      <c r="K946" s="1" t="s">
        <v>1059</v>
      </c>
      <c r="L946" s="1" t="s">
        <v>24</v>
      </c>
      <c r="M946" s="1" t="s">
        <v>1060</v>
      </c>
      <c r="N946" s="1" t="s">
        <v>463</v>
      </c>
      <c r="O946" s="2">
        <v>44255</v>
      </c>
      <c r="P946" s="2">
        <v>44258</v>
      </c>
      <c r="Q946" s="1" t="s">
        <v>29</v>
      </c>
      <c r="R946" t="str">
        <f>VLOOKUP(F946,'Seg 2 descriptions'!A:B,2)</f>
        <v>Gas Operations-West</v>
      </c>
      <c r="S946" t="str">
        <f>VLOOKUP(G946,'Seg 3 descriptions'!A:B,2)</f>
        <v>Vehicle Depreciation</v>
      </c>
    </row>
    <row r="947" spans="1:19" x14ac:dyDescent="0.25">
      <c r="A947" s="1" t="s">
        <v>457</v>
      </c>
      <c r="B947" s="1" t="s">
        <v>49</v>
      </c>
      <c r="C947" s="1" t="s">
        <v>1404</v>
      </c>
      <c r="D947" s="1" t="s">
        <v>1733</v>
      </c>
      <c r="E947" s="1" t="s">
        <v>20</v>
      </c>
      <c r="F947" s="1" t="s">
        <v>31</v>
      </c>
      <c r="G947" s="1" t="s">
        <v>869</v>
      </c>
      <c r="H947" s="1" t="s">
        <v>86</v>
      </c>
      <c r="I947" s="1" t="s">
        <v>24</v>
      </c>
      <c r="J947" s="3">
        <v>432.78</v>
      </c>
      <c r="K947" s="1" t="s">
        <v>1059</v>
      </c>
      <c r="L947" s="1" t="s">
        <v>24</v>
      </c>
      <c r="M947" s="1" t="s">
        <v>1060</v>
      </c>
      <c r="N947" s="1" t="s">
        <v>463</v>
      </c>
      <c r="O947" s="2">
        <v>44255</v>
      </c>
      <c r="P947" s="2">
        <v>44258</v>
      </c>
      <c r="Q947" s="1" t="s">
        <v>29</v>
      </c>
      <c r="R947" t="str">
        <f>VLOOKUP(F947,'Seg 2 descriptions'!A:B,2)</f>
        <v>Gas Operations-West</v>
      </c>
      <c r="S947" t="str">
        <f>VLOOKUP(G947,'Seg 3 descriptions'!A:B,2)</f>
        <v>Vehicle Fuel</v>
      </c>
    </row>
    <row r="948" spans="1:19" x14ac:dyDescent="0.25">
      <c r="A948" s="1" t="s">
        <v>457</v>
      </c>
      <c r="B948" s="1" t="s">
        <v>49</v>
      </c>
      <c r="C948" s="1" t="s">
        <v>1058</v>
      </c>
      <c r="D948" s="1" t="s">
        <v>1743</v>
      </c>
      <c r="E948" s="1" t="s">
        <v>20</v>
      </c>
      <c r="F948" s="1" t="s">
        <v>31</v>
      </c>
      <c r="G948" s="1" t="s">
        <v>870</v>
      </c>
      <c r="H948" s="1" t="s">
        <v>86</v>
      </c>
      <c r="I948" s="1" t="s">
        <v>24</v>
      </c>
      <c r="J948" s="3">
        <v>47.7</v>
      </c>
      <c r="K948" s="1" t="s">
        <v>1059</v>
      </c>
      <c r="L948" s="1" t="s">
        <v>24</v>
      </c>
      <c r="M948" s="1" t="s">
        <v>1060</v>
      </c>
      <c r="N948" s="1" t="s">
        <v>463</v>
      </c>
      <c r="O948" s="2">
        <v>44227</v>
      </c>
      <c r="P948" s="2">
        <v>44237</v>
      </c>
      <c r="Q948" s="1" t="s">
        <v>29</v>
      </c>
      <c r="R948" t="str">
        <f>VLOOKUP(F948,'Seg 2 descriptions'!A:B,2)</f>
        <v>Gas Operations-West</v>
      </c>
      <c r="S948" t="str">
        <f>VLOOKUP(G948,'Seg 3 descriptions'!A:B,2)</f>
        <v>Other Vehicle Expenses</v>
      </c>
    </row>
    <row r="949" spans="1:19" x14ac:dyDescent="0.25">
      <c r="A949" s="1" t="s">
        <v>457</v>
      </c>
      <c r="B949" s="1" t="s">
        <v>49</v>
      </c>
      <c r="C949" s="1" t="s">
        <v>1058</v>
      </c>
      <c r="D949" s="1" t="s">
        <v>1745</v>
      </c>
      <c r="E949" s="1" t="s">
        <v>20</v>
      </c>
      <c r="F949" s="1" t="s">
        <v>31</v>
      </c>
      <c r="G949" s="1" t="s">
        <v>1049</v>
      </c>
      <c r="H949" s="1" t="s">
        <v>86</v>
      </c>
      <c r="I949" s="1" t="s">
        <v>24</v>
      </c>
      <c r="J949" s="3">
        <v>163.05000000000001</v>
      </c>
      <c r="K949" s="1" t="s">
        <v>1059</v>
      </c>
      <c r="L949" s="1" t="s">
        <v>24</v>
      </c>
      <c r="M949" s="1" t="s">
        <v>1060</v>
      </c>
      <c r="N949" s="1" t="s">
        <v>463</v>
      </c>
      <c r="O949" s="2">
        <v>44227</v>
      </c>
      <c r="P949" s="2">
        <v>44237</v>
      </c>
      <c r="Q949" s="1" t="s">
        <v>29</v>
      </c>
      <c r="R949" t="str">
        <f>VLOOKUP(F949,'Seg 2 descriptions'!A:B,2)</f>
        <v>Gas Operations-West</v>
      </c>
      <c r="S949" t="str">
        <f>VLOOKUP(G949,'Seg 3 descriptions'!A:B,2)</f>
        <v>Vehicle Insurance</v>
      </c>
    </row>
    <row r="950" spans="1:19" x14ac:dyDescent="0.25">
      <c r="A950" s="1" t="s">
        <v>457</v>
      </c>
      <c r="B950" s="1" t="s">
        <v>49</v>
      </c>
      <c r="C950" s="1" t="s">
        <v>1058</v>
      </c>
      <c r="D950" s="1" t="s">
        <v>1734</v>
      </c>
      <c r="E950" s="1" t="s">
        <v>20</v>
      </c>
      <c r="F950" s="1" t="s">
        <v>31</v>
      </c>
      <c r="G950" s="1" t="s">
        <v>1055</v>
      </c>
      <c r="H950" s="1" t="s">
        <v>86</v>
      </c>
      <c r="I950" s="1" t="s">
        <v>24</v>
      </c>
      <c r="J950" s="3">
        <v>659.43</v>
      </c>
      <c r="K950" s="1" t="s">
        <v>1059</v>
      </c>
      <c r="L950" s="1" t="s">
        <v>24</v>
      </c>
      <c r="M950" s="1" t="s">
        <v>1060</v>
      </c>
      <c r="N950" s="1" t="s">
        <v>463</v>
      </c>
      <c r="O950" s="2">
        <v>44227</v>
      </c>
      <c r="P950" s="2">
        <v>44237</v>
      </c>
      <c r="Q950" s="1" t="s">
        <v>29</v>
      </c>
      <c r="R950" t="str">
        <f>VLOOKUP(F950,'Seg 2 descriptions'!A:B,2)</f>
        <v>Gas Operations-West</v>
      </c>
      <c r="S950" t="str">
        <f>VLOOKUP(G950,'Seg 3 descriptions'!A:B,2)</f>
        <v>Vehicle Depreciation</v>
      </c>
    </row>
    <row r="951" spans="1:19" x14ac:dyDescent="0.25">
      <c r="A951" s="1" t="s">
        <v>457</v>
      </c>
      <c r="B951" s="1" t="s">
        <v>49</v>
      </c>
      <c r="C951" s="1" t="s">
        <v>1058</v>
      </c>
      <c r="D951" s="1" t="s">
        <v>1733</v>
      </c>
      <c r="E951" s="1" t="s">
        <v>20</v>
      </c>
      <c r="F951" s="1" t="s">
        <v>31</v>
      </c>
      <c r="G951" s="1" t="s">
        <v>869</v>
      </c>
      <c r="H951" s="1" t="s">
        <v>86</v>
      </c>
      <c r="I951" s="1" t="s">
        <v>24</v>
      </c>
      <c r="J951" s="3">
        <v>322.25</v>
      </c>
      <c r="K951" s="1" t="s">
        <v>1059</v>
      </c>
      <c r="L951" s="1" t="s">
        <v>24</v>
      </c>
      <c r="M951" s="1" t="s">
        <v>1060</v>
      </c>
      <c r="N951" s="1" t="s">
        <v>463</v>
      </c>
      <c r="O951" s="2">
        <v>44227</v>
      </c>
      <c r="P951" s="2">
        <v>44237</v>
      </c>
      <c r="Q951" s="1" t="s">
        <v>29</v>
      </c>
      <c r="R951" t="str">
        <f>VLOOKUP(F951,'Seg 2 descriptions'!A:B,2)</f>
        <v>Gas Operations-West</v>
      </c>
      <c r="S951" t="str">
        <f>VLOOKUP(G951,'Seg 3 descriptions'!A:B,2)</f>
        <v>Vehicle Fuel</v>
      </c>
    </row>
    <row r="952" spans="1:19" x14ac:dyDescent="0.25">
      <c r="A952" s="1" t="s">
        <v>828</v>
      </c>
      <c r="B952" s="1" t="s">
        <v>18</v>
      </c>
      <c r="C952" s="1" t="s">
        <v>1317</v>
      </c>
      <c r="D952" s="1" t="s">
        <v>1707</v>
      </c>
      <c r="E952" s="1" t="s">
        <v>20</v>
      </c>
      <c r="F952" s="1" t="s">
        <v>471</v>
      </c>
      <c r="G952" s="1" t="s">
        <v>460</v>
      </c>
      <c r="H952" s="1" t="s">
        <v>86</v>
      </c>
      <c r="I952" s="1" t="s">
        <v>24</v>
      </c>
      <c r="J952" s="3">
        <v>234.26</v>
      </c>
      <c r="K952" s="1" t="s">
        <v>1524</v>
      </c>
      <c r="L952" s="1" t="s">
        <v>24</v>
      </c>
      <c r="M952" s="1" t="s">
        <v>24</v>
      </c>
      <c r="N952" s="1" t="s">
        <v>1317</v>
      </c>
      <c r="O952" s="2">
        <v>44560</v>
      </c>
      <c r="P952" s="2">
        <v>44565</v>
      </c>
      <c r="Q952" s="1" t="s">
        <v>29</v>
      </c>
      <c r="R952" t="str">
        <f>VLOOKUP(F952,'Seg 2 descriptions'!A:B,2)</f>
        <v>Propane Operations-Hernando</v>
      </c>
      <c r="S952" t="str">
        <f>VLOOKUP(G952,'Seg 3 descriptions'!A:B,2)</f>
        <v>Salaries</v>
      </c>
    </row>
    <row r="953" spans="1:19" x14ac:dyDescent="0.25">
      <c r="A953" s="1" t="s">
        <v>828</v>
      </c>
      <c r="B953" s="1" t="s">
        <v>18</v>
      </c>
      <c r="C953" s="1" t="s">
        <v>1317</v>
      </c>
      <c r="D953" s="1" t="s">
        <v>1708</v>
      </c>
      <c r="E953" s="1" t="s">
        <v>20</v>
      </c>
      <c r="F953" s="1" t="s">
        <v>31</v>
      </c>
      <c r="G953" s="1" t="s">
        <v>460</v>
      </c>
      <c r="H953" s="1" t="s">
        <v>86</v>
      </c>
      <c r="I953" s="1" t="s">
        <v>24</v>
      </c>
      <c r="J953" s="3">
        <v>6014.75</v>
      </c>
      <c r="K953" s="1" t="s">
        <v>1524</v>
      </c>
      <c r="L953" s="1" t="s">
        <v>24</v>
      </c>
      <c r="M953" s="1" t="s">
        <v>24</v>
      </c>
      <c r="N953" s="1" t="s">
        <v>1317</v>
      </c>
      <c r="O953" s="2">
        <v>44560</v>
      </c>
      <c r="P953" s="2">
        <v>44565</v>
      </c>
      <c r="Q953" s="1" t="s">
        <v>29</v>
      </c>
      <c r="R953" t="str">
        <f>VLOOKUP(F953,'Seg 2 descriptions'!A:B,2)</f>
        <v>Gas Operations-West</v>
      </c>
      <c r="S953" t="str">
        <f>VLOOKUP(G953,'Seg 3 descriptions'!A:B,2)</f>
        <v>Salaries</v>
      </c>
    </row>
    <row r="954" spans="1:19" x14ac:dyDescent="0.25">
      <c r="A954" s="1" t="s">
        <v>828</v>
      </c>
      <c r="B954" s="1" t="s">
        <v>18</v>
      </c>
      <c r="C954" s="1" t="s">
        <v>1317</v>
      </c>
      <c r="D954" s="1" t="s">
        <v>1710</v>
      </c>
      <c r="E954" s="1" t="s">
        <v>20</v>
      </c>
      <c r="F954" s="1" t="s">
        <v>830</v>
      </c>
      <c r="G954" s="1" t="s">
        <v>460</v>
      </c>
      <c r="H954" s="1" t="s">
        <v>86</v>
      </c>
      <c r="I954" s="1" t="s">
        <v>24</v>
      </c>
      <c r="J954" s="3">
        <v>193.28</v>
      </c>
      <c r="K954" s="1" t="s">
        <v>1524</v>
      </c>
      <c r="L954" s="1" t="s">
        <v>24</v>
      </c>
      <c r="M954" s="1" t="s">
        <v>24</v>
      </c>
      <c r="N954" s="1" t="s">
        <v>1317</v>
      </c>
      <c r="O954" s="2">
        <v>44560</v>
      </c>
      <c r="P954" s="2">
        <v>44565</v>
      </c>
      <c r="Q954" s="1" t="s">
        <v>29</v>
      </c>
      <c r="R954" t="str">
        <f>VLOOKUP(F954,'Seg 2 descriptions'!A:B,2)</f>
        <v>Measurement-SF</v>
      </c>
      <c r="S954" t="str">
        <f>VLOOKUP(G954,'Seg 3 descriptions'!A:B,2)</f>
        <v>Salaries</v>
      </c>
    </row>
    <row r="955" spans="1:19" x14ac:dyDescent="0.25">
      <c r="A955" s="1" t="s">
        <v>457</v>
      </c>
      <c r="B955" s="1" t="s">
        <v>49</v>
      </c>
      <c r="C955" s="1" t="s">
        <v>903</v>
      </c>
      <c r="D955" s="1" t="s">
        <v>1708</v>
      </c>
      <c r="E955" s="1" t="s">
        <v>20</v>
      </c>
      <c r="F955" s="1" t="s">
        <v>31</v>
      </c>
      <c r="G955" s="1" t="s">
        <v>460</v>
      </c>
      <c r="H955" s="1" t="s">
        <v>86</v>
      </c>
      <c r="I955" s="1" t="s">
        <v>24</v>
      </c>
      <c r="J955" s="3">
        <v>5512.67</v>
      </c>
      <c r="K955" s="1" t="s">
        <v>1004</v>
      </c>
      <c r="L955" s="1" t="s">
        <v>24</v>
      </c>
      <c r="M955" s="1" t="s">
        <v>1005</v>
      </c>
      <c r="N955" s="1" t="s">
        <v>463</v>
      </c>
      <c r="O955" s="2">
        <v>44347</v>
      </c>
      <c r="P955" s="2">
        <v>44350</v>
      </c>
      <c r="Q955" s="1" t="s">
        <v>29</v>
      </c>
      <c r="R955" t="str">
        <f>VLOOKUP(F955,'Seg 2 descriptions'!A:B,2)</f>
        <v>Gas Operations-West</v>
      </c>
      <c r="S955" t="str">
        <f>VLOOKUP(G955,'Seg 3 descriptions'!A:B,2)</f>
        <v>Salaries</v>
      </c>
    </row>
    <row r="956" spans="1:19" x14ac:dyDescent="0.25">
      <c r="A956" s="1" t="s">
        <v>457</v>
      </c>
      <c r="B956" s="1" t="s">
        <v>49</v>
      </c>
      <c r="C956" s="1" t="s">
        <v>965</v>
      </c>
      <c r="D956" s="1" t="s">
        <v>1708</v>
      </c>
      <c r="E956" s="1" t="s">
        <v>20</v>
      </c>
      <c r="F956" s="1" t="s">
        <v>31</v>
      </c>
      <c r="G956" s="1" t="s">
        <v>460</v>
      </c>
      <c r="H956" s="1" t="s">
        <v>86</v>
      </c>
      <c r="I956" s="1" t="s">
        <v>24</v>
      </c>
      <c r="J956" s="3">
        <v>5614.44</v>
      </c>
      <c r="K956" s="1" t="s">
        <v>1004</v>
      </c>
      <c r="L956" s="1" t="s">
        <v>24</v>
      </c>
      <c r="M956" s="1" t="s">
        <v>1005</v>
      </c>
      <c r="N956" s="1" t="s">
        <v>463</v>
      </c>
      <c r="O956" s="2">
        <v>44316</v>
      </c>
      <c r="P956" s="2">
        <v>44321</v>
      </c>
      <c r="Q956" s="1" t="s">
        <v>29</v>
      </c>
      <c r="R956" t="str">
        <f>VLOOKUP(F956,'Seg 2 descriptions'!A:B,2)</f>
        <v>Gas Operations-West</v>
      </c>
      <c r="S956" t="str">
        <f>VLOOKUP(G956,'Seg 3 descriptions'!A:B,2)</f>
        <v>Salaries</v>
      </c>
    </row>
    <row r="957" spans="1:19" x14ac:dyDescent="0.25">
      <c r="A957" s="1" t="s">
        <v>457</v>
      </c>
      <c r="B957" s="1" t="s">
        <v>49</v>
      </c>
      <c r="C957" s="1" t="s">
        <v>1384</v>
      </c>
      <c r="D957" s="1" t="s">
        <v>1818</v>
      </c>
      <c r="E957" s="1" t="s">
        <v>20</v>
      </c>
      <c r="F957" s="1" t="s">
        <v>797</v>
      </c>
      <c r="G957" s="1" t="s">
        <v>590</v>
      </c>
      <c r="H957" s="1" t="s">
        <v>86</v>
      </c>
      <c r="I957" s="1" t="s">
        <v>24</v>
      </c>
      <c r="J957" s="3">
        <v>6.91</v>
      </c>
      <c r="K957" s="1" t="s">
        <v>910</v>
      </c>
      <c r="L957" s="1" t="s">
        <v>24</v>
      </c>
      <c r="M957" s="1" t="s">
        <v>911</v>
      </c>
      <c r="N957" s="1" t="s">
        <v>463</v>
      </c>
      <c r="O957" s="2">
        <v>44227</v>
      </c>
      <c r="P957" s="2">
        <v>44237</v>
      </c>
      <c r="Q957" s="1" t="s">
        <v>29</v>
      </c>
      <c r="R957" t="str">
        <f>VLOOKUP(F957,'Seg 2 descriptions'!A:B,2)</f>
        <v>Propane Operations-Newberry</v>
      </c>
      <c r="S957" t="str">
        <f>VLOOKUP(G957,'Seg 3 descriptions'!A:B,2)</f>
        <v>Overtime/Comp Time/On Call</v>
      </c>
    </row>
    <row r="958" spans="1:19" x14ac:dyDescent="0.25">
      <c r="A958" s="1" t="s">
        <v>828</v>
      </c>
      <c r="B958" s="1" t="s">
        <v>18</v>
      </c>
      <c r="C958" s="1" t="s">
        <v>1525</v>
      </c>
      <c r="D958" s="1" t="s">
        <v>1705</v>
      </c>
      <c r="E958" s="1" t="s">
        <v>20</v>
      </c>
      <c r="F958" s="1" t="s">
        <v>471</v>
      </c>
      <c r="G958" s="1" t="s">
        <v>590</v>
      </c>
      <c r="H958" s="1" t="s">
        <v>86</v>
      </c>
      <c r="I958" s="1" t="s">
        <v>24</v>
      </c>
      <c r="J958" s="3">
        <v>565.67999999999995</v>
      </c>
      <c r="K958" s="1" t="s">
        <v>1526</v>
      </c>
      <c r="L958" s="1" t="s">
        <v>24</v>
      </c>
      <c r="M958" s="1" t="s">
        <v>24</v>
      </c>
      <c r="N958" s="1" t="s">
        <v>1525</v>
      </c>
      <c r="O958" s="2">
        <v>44392</v>
      </c>
      <c r="P958" s="2">
        <v>44410</v>
      </c>
      <c r="Q958" s="1" t="s">
        <v>29</v>
      </c>
      <c r="R958" t="str">
        <f>VLOOKUP(F958,'Seg 2 descriptions'!A:B,2)</f>
        <v>Propane Operations-Hernando</v>
      </c>
      <c r="S958" t="str">
        <f>VLOOKUP(G958,'Seg 3 descriptions'!A:B,2)</f>
        <v>Overtime/Comp Time/On Call</v>
      </c>
    </row>
    <row r="959" spans="1:19" x14ac:dyDescent="0.25">
      <c r="A959" s="1" t="s">
        <v>828</v>
      </c>
      <c r="B959" s="1" t="s">
        <v>18</v>
      </c>
      <c r="C959" s="1" t="s">
        <v>1525</v>
      </c>
      <c r="D959" s="1" t="s">
        <v>1706</v>
      </c>
      <c r="E959" s="1" t="s">
        <v>20</v>
      </c>
      <c r="F959" s="1" t="s">
        <v>31</v>
      </c>
      <c r="G959" s="1" t="s">
        <v>590</v>
      </c>
      <c r="H959" s="1" t="s">
        <v>86</v>
      </c>
      <c r="I959" s="1" t="s">
        <v>24</v>
      </c>
      <c r="J959" s="3">
        <v>825.81</v>
      </c>
      <c r="K959" s="1" t="s">
        <v>1526</v>
      </c>
      <c r="L959" s="1" t="s">
        <v>24</v>
      </c>
      <c r="M959" s="1" t="s">
        <v>24</v>
      </c>
      <c r="N959" s="1" t="s">
        <v>1525</v>
      </c>
      <c r="O959" s="2">
        <v>44392</v>
      </c>
      <c r="P959" s="2">
        <v>44410</v>
      </c>
      <c r="Q959" s="1" t="s">
        <v>29</v>
      </c>
      <c r="R959" t="str">
        <f>VLOOKUP(F959,'Seg 2 descriptions'!A:B,2)</f>
        <v>Gas Operations-West</v>
      </c>
      <c r="S959" t="str">
        <f>VLOOKUP(G959,'Seg 3 descriptions'!A:B,2)</f>
        <v>Overtime/Comp Time/On Call</v>
      </c>
    </row>
    <row r="960" spans="1:19" x14ac:dyDescent="0.25">
      <c r="A960" s="1" t="s">
        <v>828</v>
      </c>
      <c r="B960" s="1" t="s">
        <v>18</v>
      </c>
      <c r="C960" s="1" t="s">
        <v>1527</v>
      </c>
      <c r="D960" s="1" t="s">
        <v>1702</v>
      </c>
      <c r="E960" s="1" t="s">
        <v>20</v>
      </c>
      <c r="F960" s="1" t="s">
        <v>830</v>
      </c>
      <c r="G960" s="1" t="s">
        <v>590</v>
      </c>
      <c r="H960" s="1" t="s">
        <v>86</v>
      </c>
      <c r="I960" s="1" t="s">
        <v>24</v>
      </c>
      <c r="J960" s="3">
        <v>53.26</v>
      </c>
      <c r="K960" s="1" t="s">
        <v>1528</v>
      </c>
      <c r="L960" s="1" t="s">
        <v>24</v>
      </c>
      <c r="M960" s="1" t="s">
        <v>24</v>
      </c>
      <c r="N960" s="1" t="s">
        <v>1527</v>
      </c>
      <c r="O960" s="2">
        <v>44350</v>
      </c>
      <c r="P960" s="2">
        <v>44378</v>
      </c>
      <c r="Q960" s="1" t="s">
        <v>29</v>
      </c>
      <c r="R960" t="str">
        <f>VLOOKUP(F960,'Seg 2 descriptions'!A:B,2)</f>
        <v>Measurement-SF</v>
      </c>
      <c r="S960" t="str">
        <f>VLOOKUP(G960,'Seg 3 descriptions'!A:B,2)</f>
        <v>Overtime/Comp Time/On Call</v>
      </c>
    </row>
    <row r="961" spans="1:19" x14ac:dyDescent="0.25">
      <c r="A961" s="1" t="s">
        <v>828</v>
      </c>
      <c r="B961" s="1" t="s">
        <v>18</v>
      </c>
      <c r="C961" s="1" t="s">
        <v>1527</v>
      </c>
      <c r="D961" s="1" t="s">
        <v>1706</v>
      </c>
      <c r="E961" s="1" t="s">
        <v>20</v>
      </c>
      <c r="F961" s="1" t="s">
        <v>31</v>
      </c>
      <c r="G961" s="1" t="s">
        <v>590</v>
      </c>
      <c r="H961" s="1" t="s">
        <v>86</v>
      </c>
      <c r="I961" s="1" t="s">
        <v>24</v>
      </c>
      <c r="J961" s="3">
        <v>67.540000000000006</v>
      </c>
      <c r="K961" s="1" t="s">
        <v>1528</v>
      </c>
      <c r="L961" s="1" t="s">
        <v>24</v>
      </c>
      <c r="M961" s="1" t="s">
        <v>24</v>
      </c>
      <c r="N961" s="1" t="s">
        <v>1527</v>
      </c>
      <c r="O961" s="2">
        <v>44350</v>
      </c>
      <c r="P961" s="2">
        <v>44378</v>
      </c>
      <c r="Q961" s="1" t="s">
        <v>29</v>
      </c>
      <c r="R961" t="str">
        <f>VLOOKUP(F961,'Seg 2 descriptions'!A:B,2)</f>
        <v>Gas Operations-West</v>
      </c>
      <c r="S961" t="str">
        <f>VLOOKUP(G961,'Seg 3 descriptions'!A:B,2)</f>
        <v>Overtime/Comp Time/On Call</v>
      </c>
    </row>
    <row r="962" spans="1:19" x14ac:dyDescent="0.25">
      <c r="A962" s="1" t="s">
        <v>828</v>
      </c>
      <c r="B962" s="1" t="s">
        <v>18</v>
      </c>
      <c r="C962" s="1" t="s">
        <v>1527</v>
      </c>
      <c r="D962" s="1" t="s">
        <v>1705</v>
      </c>
      <c r="E962" s="1" t="s">
        <v>20</v>
      </c>
      <c r="F962" s="1" t="s">
        <v>471</v>
      </c>
      <c r="G962" s="1" t="s">
        <v>590</v>
      </c>
      <c r="H962" s="1" t="s">
        <v>86</v>
      </c>
      <c r="I962" s="1" t="s">
        <v>24</v>
      </c>
      <c r="J962" s="3">
        <v>131.77000000000001</v>
      </c>
      <c r="K962" s="1" t="s">
        <v>1528</v>
      </c>
      <c r="L962" s="1" t="s">
        <v>24</v>
      </c>
      <c r="M962" s="1" t="s">
        <v>24</v>
      </c>
      <c r="N962" s="1" t="s">
        <v>1527</v>
      </c>
      <c r="O962" s="2">
        <v>44350</v>
      </c>
      <c r="P962" s="2">
        <v>44378</v>
      </c>
      <c r="Q962" s="1" t="s">
        <v>29</v>
      </c>
      <c r="R962" t="str">
        <f>VLOOKUP(F962,'Seg 2 descriptions'!A:B,2)</f>
        <v>Propane Operations-Hernando</v>
      </c>
      <c r="S962" t="str">
        <f>VLOOKUP(G962,'Seg 3 descriptions'!A:B,2)</f>
        <v>Overtime/Comp Time/On Call</v>
      </c>
    </row>
    <row r="963" spans="1:19" x14ac:dyDescent="0.25">
      <c r="A963" s="1" t="s">
        <v>828</v>
      </c>
      <c r="B963" s="1" t="s">
        <v>18</v>
      </c>
      <c r="C963" s="1" t="s">
        <v>1310</v>
      </c>
      <c r="D963" s="1" t="s">
        <v>1710</v>
      </c>
      <c r="E963" s="1" t="s">
        <v>20</v>
      </c>
      <c r="F963" s="1" t="s">
        <v>830</v>
      </c>
      <c r="G963" s="1" t="s">
        <v>460</v>
      </c>
      <c r="H963" s="1" t="s">
        <v>86</v>
      </c>
      <c r="I963" s="1" t="s">
        <v>24</v>
      </c>
      <c r="J963" s="3">
        <v>329.62</v>
      </c>
      <c r="K963" s="1" t="s">
        <v>1529</v>
      </c>
      <c r="L963" s="1" t="s">
        <v>24</v>
      </c>
      <c r="M963" s="1" t="s">
        <v>24</v>
      </c>
      <c r="N963" s="1" t="s">
        <v>1310</v>
      </c>
      <c r="O963" s="2">
        <v>44434</v>
      </c>
      <c r="P963" s="2">
        <v>44438</v>
      </c>
      <c r="Q963" s="1" t="s">
        <v>29</v>
      </c>
      <c r="R963" t="str">
        <f>VLOOKUP(F963,'Seg 2 descriptions'!A:B,2)</f>
        <v>Measurement-SF</v>
      </c>
      <c r="S963" t="str">
        <f>VLOOKUP(G963,'Seg 3 descriptions'!A:B,2)</f>
        <v>Salaries</v>
      </c>
    </row>
    <row r="964" spans="1:19" x14ac:dyDescent="0.25">
      <c r="A964" s="1" t="s">
        <v>828</v>
      </c>
      <c r="B964" s="1" t="s">
        <v>18</v>
      </c>
      <c r="C964" s="1" t="s">
        <v>1310</v>
      </c>
      <c r="D964" s="1" t="s">
        <v>1707</v>
      </c>
      <c r="E964" s="1" t="s">
        <v>20</v>
      </c>
      <c r="F964" s="1" t="s">
        <v>471</v>
      </c>
      <c r="G964" s="1" t="s">
        <v>460</v>
      </c>
      <c r="H964" s="1" t="s">
        <v>86</v>
      </c>
      <c r="I964" s="1" t="s">
        <v>24</v>
      </c>
      <c r="J964" s="3">
        <v>234.26</v>
      </c>
      <c r="K964" s="1" t="s">
        <v>1529</v>
      </c>
      <c r="L964" s="1" t="s">
        <v>24</v>
      </c>
      <c r="M964" s="1" t="s">
        <v>24</v>
      </c>
      <c r="N964" s="1" t="s">
        <v>1310</v>
      </c>
      <c r="O964" s="2">
        <v>44434</v>
      </c>
      <c r="P964" s="2">
        <v>44438</v>
      </c>
      <c r="Q964" s="1" t="s">
        <v>29</v>
      </c>
      <c r="R964" t="str">
        <f>VLOOKUP(F964,'Seg 2 descriptions'!A:B,2)</f>
        <v>Propane Operations-Hernando</v>
      </c>
      <c r="S964" t="str">
        <f>VLOOKUP(G964,'Seg 3 descriptions'!A:B,2)</f>
        <v>Salaries</v>
      </c>
    </row>
    <row r="965" spans="1:19" x14ac:dyDescent="0.25">
      <c r="A965" s="1" t="s">
        <v>828</v>
      </c>
      <c r="B965" s="1" t="s">
        <v>18</v>
      </c>
      <c r="C965" s="1" t="s">
        <v>1310</v>
      </c>
      <c r="D965" s="1" t="s">
        <v>1708</v>
      </c>
      <c r="E965" s="1" t="s">
        <v>20</v>
      </c>
      <c r="F965" s="1" t="s">
        <v>31</v>
      </c>
      <c r="G965" s="1" t="s">
        <v>460</v>
      </c>
      <c r="H965" s="1" t="s">
        <v>86</v>
      </c>
      <c r="I965" s="1" t="s">
        <v>24</v>
      </c>
      <c r="J965" s="3">
        <v>5133.1400000000003</v>
      </c>
      <c r="K965" s="1" t="s">
        <v>1529</v>
      </c>
      <c r="L965" s="1" t="s">
        <v>24</v>
      </c>
      <c r="M965" s="1" t="s">
        <v>24</v>
      </c>
      <c r="N965" s="1" t="s">
        <v>1310</v>
      </c>
      <c r="O965" s="2">
        <v>44434</v>
      </c>
      <c r="P965" s="2">
        <v>44438</v>
      </c>
      <c r="Q965" s="1" t="s">
        <v>29</v>
      </c>
      <c r="R965" t="str">
        <f>VLOOKUP(F965,'Seg 2 descriptions'!A:B,2)</f>
        <v>Gas Operations-West</v>
      </c>
      <c r="S965" t="str">
        <f>VLOOKUP(G965,'Seg 3 descriptions'!A:B,2)</f>
        <v>Salaries</v>
      </c>
    </row>
    <row r="966" spans="1:19" x14ac:dyDescent="0.25">
      <c r="A966" s="1" t="s">
        <v>828</v>
      </c>
      <c r="B966" s="1" t="s">
        <v>18</v>
      </c>
      <c r="C966" s="1" t="s">
        <v>1530</v>
      </c>
      <c r="D966" s="1" t="s">
        <v>1707</v>
      </c>
      <c r="E966" s="1" t="s">
        <v>20</v>
      </c>
      <c r="F966" s="1" t="s">
        <v>471</v>
      </c>
      <c r="G966" s="1" t="s">
        <v>460</v>
      </c>
      <c r="H966" s="1" t="s">
        <v>86</v>
      </c>
      <c r="I966" s="1" t="s">
        <v>24</v>
      </c>
      <c r="J966" s="3">
        <v>1405.56</v>
      </c>
      <c r="K966" s="1" t="s">
        <v>1531</v>
      </c>
      <c r="L966" s="1" t="s">
        <v>24</v>
      </c>
      <c r="M966" s="1" t="s">
        <v>24</v>
      </c>
      <c r="N966" s="1" t="s">
        <v>1530</v>
      </c>
      <c r="O966" s="2">
        <v>44476</v>
      </c>
      <c r="P966" s="2">
        <v>44498</v>
      </c>
      <c r="Q966" s="1" t="s">
        <v>29</v>
      </c>
      <c r="R966" t="str">
        <f>VLOOKUP(F966,'Seg 2 descriptions'!A:B,2)</f>
        <v>Propane Operations-Hernando</v>
      </c>
      <c r="S966" t="str">
        <f>VLOOKUP(G966,'Seg 3 descriptions'!A:B,2)</f>
        <v>Salaries</v>
      </c>
    </row>
    <row r="967" spans="1:19" x14ac:dyDescent="0.25">
      <c r="A967" s="1" t="s">
        <v>828</v>
      </c>
      <c r="B967" s="1" t="s">
        <v>18</v>
      </c>
      <c r="C967" s="1" t="s">
        <v>1530</v>
      </c>
      <c r="D967" s="1" t="s">
        <v>1708</v>
      </c>
      <c r="E967" s="1" t="s">
        <v>20</v>
      </c>
      <c r="F967" s="1" t="s">
        <v>31</v>
      </c>
      <c r="G967" s="1" t="s">
        <v>460</v>
      </c>
      <c r="H967" s="1" t="s">
        <v>86</v>
      </c>
      <c r="I967" s="1" t="s">
        <v>24</v>
      </c>
      <c r="J967" s="3">
        <v>4645.49</v>
      </c>
      <c r="K967" s="1" t="s">
        <v>1531</v>
      </c>
      <c r="L967" s="1" t="s">
        <v>24</v>
      </c>
      <c r="M967" s="1" t="s">
        <v>24</v>
      </c>
      <c r="N967" s="1" t="s">
        <v>1530</v>
      </c>
      <c r="O967" s="2">
        <v>44476</v>
      </c>
      <c r="P967" s="2">
        <v>44498</v>
      </c>
      <c r="Q967" s="1" t="s">
        <v>29</v>
      </c>
      <c r="R967" t="str">
        <f>VLOOKUP(F967,'Seg 2 descriptions'!A:B,2)</f>
        <v>Gas Operations-West</v>
      </c>
      <c r="S967" t="str">
        <f>VLOOKUP(G967,'Seg 3 descriptions'!A:B,2)</f>
        <v>Salaries</v>
      </c>
    </row>
    <row r="968" spans="1:19" x14ac:dyDescent="0.25">
      <c r="A968" s="1" t="s">
        <v>828</v>
      </c>
      <c r="B968" s="1" t="s">
        <v>18</v>
      </c>
      <c r="C968" s="1" t="s">
        <v>1530</v>
      </c>
      <c r="D968" s="1" t="s">
        <v>1710</v>
      </c>
      <c r="E968" s="1" t="s">
        <v>20</v>
      </c>
      <c r="F968" s="1" t="s">
        <v>830</v>
      </c>
      <c r="G968" s="1" t="s">
        <v>460</v>
      </c>
      <c r="H968" s="1" t="s">
        <v>86</v>
      </c>
      <c r="I968" s="1" t="s">
        <v>24</v>
      </c>
      <c r="J968" s="3">
        <v>519.13</v>
      </c>
      <c r="K968" s="1" t="s">
        <v>1531</v>
      </c>
      <c r="L968" s="1" t="s">
        <v>24</v>
      </c>
      <c r="M968" s="1" t="s">
        <v>24</v>
      </c>
      <c r="N968" s="1" t="s">
        <v>1530</v>
      </c>
      <c r="O968" s="2">
        <v>44476</v>
      </c>
      <c r="P968" s="2">
        <v>44498</v>
      </c>
      <c r="Q968" s="1" t="s">
        <v>29</v>
      </c>
      <c r="R968" t="str">
        <f>VLOOKUP(F968,'Seg 2 descriptions'!A:B,2)</f>
        <v>Measurement-SF</v>
      </c>
      <c r="S968" t="str">
        <f>VLOOKUP(G968,'Seg 3 descriptions'!A:B,2)</f>
        <v>Salaries</v>
      </c>
    </row>
    <row r="969" spans="1:19" x14ac:dyDescent="0.25">
      <c r="A969" s="144" t="s">
        <v>455</v>
      </c>
      <c r="B969" s="144" t="s">
        <v>20</v>
      </c>
      <c r="C969" s="144" t="s">
        <v>1532</v>
      </c>
      <c r="D969" s="144" t="s">
        <v>1691</v>
      </c>
      <c r="E969" s="144" t="s">
        <v>20</v>
      </c>
      <c r="F969" s="144" t="s">
        <v>21</v>
      </c>
      <c r="G969" s="144" t="s">
        <v>22</v>
      </c>
      <c r="H969" s="144" t="s">
        <v>86</v>
      </c>
      <c r="I969" s="144" t="s">
        <v>24</v>
      </c>
      <c r="J969" s="145">
        <v>2772</v>
      </c>
      <c r="K969" s="144" t="s">
        <v>147</v>
      </c>
      <c r="L969" s="144" t="s">
        <v>24</v>
      </c>
      <c r="M969" s="144" t="s">
        <v>235</v>
      </c>
      <c r="N969" s="144" t="s">
        <v>1532</v>
      </c>
      <c r="O969" s="146">
        <v>44286</v>
      </c>
      <c r="P969" s="146">
        <v>44294</v>
      </c>
      <c r="Q969" s="144" t="s">
        <v>29</v>
      </c>
      <c r="R969" s="20" t="str">
        <f>VLOOKUP(F969,'Seg 2 descriptions'!A:B,2)</f>
        <v>Facilities-West</v>
      </c>
      <c r="S969" s="20" t="str">
        <f>VLOOKUP(G969,'Seg 3 descriptions'!A:B,2)</f>
        <v>Facilities Maintenance</v>
      </c>
    </row>
    <row r="970" spans="1:19" x14ac:dyDescent="0.25">
      <c r="A970" s="1" t="s">
        <v>828</v>
      </c>
      <c r="B970" s="1" t="s">
        <v>18</v>
      </c>
      <c r="C970" s="1" t="s">
        <v>1534</v>
      </c>
      <c r="D970" s="1" t="s">
        <v>1707</v>
      </c>
      <c r="E970" s="1" t="s">
        <v>20</v>
      </c>
      <c r="F970" s="1" t="s">
        <v>471</v>
      </c>
      <c r="G970" s="1" t="s">
        <v>460</v>
      </c>
      <c r="H970" s="1" t="s">
        <v>86</v>
      </c>
      <c r="I970" s="1" t="s">
        <v>24</v>
      </c>
      <c r="J970" s="3">
        <v>808.51</v>
      </c>
      <c r="K970" s="1" t="s">
        <v>1535</v>
      </c>
      <c r="L970" s="1" t="s">
        <v>24</v>
      </c>
      <c r="M970" s="1" t="s">
        <v>24</v>
      </c>
      <c r="N970" s="1" t="s">
        <v>1534</v>
      </c>
      <c r="O970" s="2">
        <v>44266</v>
      </c>
      <c r="P970" s="2">
        <v>44287</v>
      </c>
      <c r="Q970" s="1" t="s">
        <v>29</v>
      </c>
      <c r="R970" t="str">
        <f>VLOOKUP(F970,'Seg 2 descriptions'!A:B,2)</f>
        <v>Propane Operations-Hernando</v>
      </c>
      <c r="S970" t="str">
        <f>VLOOKUP(G970,'Seg 3 descriptions'!A:B,2)</f>
        <v>Salaries</v>
      </c>
    </row>
    <row r="971" spans="1:19" x14ac:dyDescent="0.25">
      <c r="A971" s="1" t="s">
        <v>828</v>
      </c>
      <c r="B971" s="1" t="s">
        <v>18</v>
      </c>
      <c r="C971" s="1" t="s">
        <v>1534</v>
      </c>
      <c r="D971" s="1" t="s">
        <v>1708</v>
      </c>
      <c r="E971" s="1" t="s">
        <v>20</v>
      </c>
      <c r="F971" s="1" t="s">
        <v>31</v>
      </c>
      <c r="G971" s="1" t="s">
        <v>460</v>
      </c>
      <c r="H971" s="1" t="s">
        <v>86</v>
      </c>
      <c r="I971" s="1" t="s">
        <v>24</v>
      </c>
      <c r="J971" s="3">
        <v>8059.02</v>
      </c>
      <c r="K971" s="1" t="s">
        <v>1535</v>
      </c>
      <c r="L971" s="1" t="s">
        <v>24</v>
      </c>
      <c r="M971" s="1" t="s">
        <v>24</v>
      </c>
      <c r="N971" s="1" t="s">
        <v>1534</v>
      </c>
      <c r="O971" s="2">
        <v>44266</v>
      </c>
      <c r="P971" s="2">
        <v>44287</v>
      </c>
      <c r="Q971" s="1" t="s">
        <v>29</v>
      </c>
      <c r="R971" t="str">
        <f>VLOOKUP(F971,'Seg 2 descriptions'!A:B,2)</f>
        <v>Gas Operations-West</v>
      </c>
      <c r="S971" t="str">
        <f>VLOOKUP(G971,'Seg 3 descriptions'!A:B,2)</f>
        <v>Salaries</v>
      </c>
    </row>
    <row r="972" spans="1:19" x14ac:dyDescent="0.25">
      <c r="A972" s="1" t="s">
        <v>828</v>
      </c>
      <c r="B972" s="1" t="s">
        <v>18</v>
      </c>
      <c r="C972" s="1" t="s">
        <v>1534</v>
      </c>
      <c r="D972" s="1" t="s">
        <v>1710</v>
      </c>
      <c r="E972" s="1" t="s">
        <v>20</v>
      </c>
      <c r="F972" s="1" t="s">
        <v>830</v>
      </c>
      <c r="G972" s="1" t="s">
        <v>460</v>
      </c>
      <c r="H972" s="1" t="s">
        <v>86</v>
      </c>
      <c r="I972" s="1" t="s">
        <v>24</v>
      </c>
      <c r="J972" s="3">
        <v>145.02000000000001</v>
      </c>
      <c r="K972" s="1" t="s">
        <v>1535</v>
      </c>
      <c r="L972" s="1" t="s">
        <v>24</v>
      </c>
      <c r="M972" s="1" t="s">
        <v>24</v>
      </c>
      <c r="N972" s="1" t="s">
        <v>1534</v>
      </c>
      <c r="O972" s="2">
        <v>44266</v>
      </c>
      <c r="P972" s="2">
        <v>44287</v>
      </c>
      <c r="Q972" s="1" t="s">
        <v>29</v>
      </c>
      <c r="R972" t="str">
        <f>VLOOKUP(F972,'Seg 2 descriptions'!A:B,2)</f>
        <v>Measurement-SF</v>
      </c>
      <c r="S972" t="str">
        <f>VLOOKUP(G972,'Seg 3 descriptions'!A:B,2)</f>
        <v>Salaries</v>
      </c>
    </row>
    <row r="973" spans="1:19" x14ac:dyDescent="0.25">
      <c r="A973" s="1" t="s">
        <v>457</v>
      </c>
      <c r="B973" s="1" t="s">
        <v>49</v>
      </c>
      <c r="C973" s="1" t="s">
        <v>1485</v>
      </c>
      <c r="D973" s="1" t="s">
        <v>1770</v>
      </c>
      <c r="E973" s="1" t="s">
        <v>20</v>
      </c>
      <c r="F973" s="1" t="s">
        <v>31</v>
      </c>
      <c r="G973" s="1" t="s">
        <v>867</v>
      </c>
      <c r="H973" s="1" t="s">
        <v>86</v>
      </c>
      <c r="I973" s="1" t="s">
        <v>24</v>
      </c>
      <c r="J973" s="3">
        <v>101.71</v>
      </c>
      <c r="K973" s="1" t="s">
        <v>1271</v>
      </c>
      <c r="L973" s="1" t="s">
        <v>24</v>
      </c>
      <c r="M973" s="1" t="s">
        <v>1272</v>
      </c>
      <c r="N973" s="1" t="s">
        <v>463</v>
      </c>
      <c r="O973" s="2">
        <v>44377</v>
      </c>
      <c r="P973" s="2">
        <v>44383</v>
      </c>
      <c r="Q973" s="1" t="s">
        <v>29</v>
      </c>
      <c r="R973" t="str">
        <f>VLOOKUP(F973,'Seg 2 descriptions'!A:B,2)</f>
        <v>Gas Operations-West</v>
      </c>
      <c r="S973" t="str">
        <f>VLOOKUP(G973,'Seg 3 descriptions'!A:B,2)</f>
        <v>Meals</v>
      </c>
    </row>
    <row r="974" spans="1:19" x14ac:dyDescent="0.25">
      <c r="A974" s="1" t="s">
        <v>457</v>
      </c>
      <c r="B974" s="1" t="s">
        <v>49</v>
      </c>
      <c r="C974" s="1" t="s">
        <v>1485</v>
      </c>
      <c r="D974" s="1" t="s">
        <v>1706</v>
      </c>
      <c r="E974" s="1" t="s">
        <v>20</v>
      </c>
      <c r="F974" s="1" t="s">
        <v>31</v>
      </c>
      <c r="G974" s="1" t="s">
        <v>590</v>
      </c>
      <c r="H974" s="1" t="s">
        <v>86</v>
      </c>
      <c r="I974" s="1" t="s">
        <v>24</v>
      </c>
      <c r="J974" s="3">
        <v>489.38</v>
      </c>
      <c r="K974" s="1" t="s">
        <v>1271</v>
      </c>
      <c r="L974" s="1" t="s">
        <v>24</v>
      </c>
      <c r="M974" s="1" t="s">
        <v>1272</v>
      </c>
      <c r="N974" s="1" t="s">
        <v>463</v>
      </c>
      <c r="O974" s="2">
        <v>44377</v>
      </c>
      <c r="P974" s="2">
        <v>44383</v>
      </c>
      <c r="Q974" s="1" t="s">
        <v>29</v>
      </c>
      <c r="R974" t="str">
        <f>VLOOKUP(F974,'Seg 2 descriptions'!A:B,2)</f>
        <v>Gas Operations-West</v>
      </c>
      <c r="S974" t="str">
        <f>VLOOKUP(G974,'Seg 3 descriptions'!A:B,2)</f>
        <v>Overtime/Comp Time/On Call</v>
      </c>
    </row>
    <row r="975" spans="1:19" x14ac:dyDescent="0.25">
      <c r="A975" s="1" t="s">
        <v>457</v>
      </c>
      <c r="B975" s="1" t="s">
        <v>49</v>
      </c>
      <c r="C975" s="1" t="s">
        <v>1485</v>
      </c>
      <c r="D975" s="1" t="s">
        <v>1708</v>
      </c>
      <c r="E975" s="1" t="s">
        <v>20</v>
      </c>
      <c r="F975" s="1" t="s">
        <v>31</v>
      </c>
      <c r="G975" s="1" t="s">
        <v>460</v>
      </c>
      <c r="H975" s="1" t="s">
        <v>86</v>
      </c>
      <c r="I975" s="1" t="s">
        <v>24</v>
      </c>
      <c r="J975" s="3">
        <v>2285.4299999999998</v>
      </c>
      <c r="K975" s="1" t="s">
        <v>1271</v>
      </c>
      <c r="L975" s="1" t="s">
        <v>24</v>
      </c>
      <c r="M975" s="1" t="s">
        <v>1272</v>
      </c>
      <c r="N975" s="1" t="s">
        <v>463</v>
      </c>
      <c r="O975" s="2">
        <v>44377</v>
      </c>
      <c r="P975" s="2">
        <v>44383</v>
      </c>
      <c r="Q975" s="1" t="s">
        <v>29</v>
      </c>
      <c r="R975" t="str">
        <f>VLOOKUP(F975,'Seg 2 descriptions'!A:B,2)</f>
        <v>Gas Operations-West</v>
      </c>
      <c r="S975" t="str">
        <f>VLOOKUP(G975,'Seg 3 descriptions'!A:B,2)</f>
        <v>Salaries</v>
      </c>
    </row>
    <row r="976" spans="1:19" x14ac:dyDescent="0.25">
      <c r="A976" s="1" t="s">
        <v>457</v>
      </c>
      <c r="B976" s="1" t="s">
        <v>49</v>
      </c>
      <c r="C976" s="1" t="s">
        <v>1536</v>
      </c>
      <c r="D976" s="1" t="s">
        <v>1708</v>
      </c>
      <c r="E976" s="1" t="s">
        <v>20</v>
      </c>
      <c r="F976" s="1" t="s">
        <v>31</v>
      </c>
      <c r="G976" s="1" t="s">
        <v>460</v>
      </c>
      <c r="H976" s="1" t="s">
        <v>86</v>
      </c>
      <c r="I976" s="1" t="s">
        <v>24</v>
      </c>
      <c r="J976" s="3">
        <v>261.06</v>
      </c>
      <c r="K976" s="1" t="s">
        <v>1271</v>
      </c>
      <c r="L976" s="1" t="s">
        <v>24</v>
      </c>
      <c r="M976" s="1" t="s">
        <v>1272</v>
      </c>
      <c r="N976" s="1" t="s">
        <v>463</v>
      </c>
      <c r="O976" s="2">
        <v>44286</v>
      </c>
      <c r="P976" s="2">
        <v>44292</v>
      </c>
      <c r="Q976" s="1" t="s">
        <v>29</v>
      </c>
      <c r="R976" t="str">
        <f>VLOOKUP(F976,'Seg 2 descriptions'!A:B,2)</f>
        <v>Gas Operations-West</v>
      </c>
      <c r="S976" t="str">
        <f>VLOOKUP(G976,'Seg 3 descriptions'!A:B,2)</f>
        <v>Salaries</v>
      </c>
    </row>
    <row r="977" spans="1:19" x14ac:dyDescent="0.25">
      <c r="A977" s="1" t="s">
        <v>457</v>
      </c>
      <c r="B977" s="1" t="s">
        <v>49</v>
      </c>
      <c r="C977" s="1" t="s">
        <v>1536</v>
      </c>
      <c r="D977" s="1" t="s">
        <v>1784</v>
      </c>
      <c r="E977" s="1" t="s">
        <v>20</v>
      </c>
      <c r="F977" s="1" t="s">
        <v>31</v>
      </c>
      <c r="G977" s="1" t="s">
        <v>1302</v>
      </c>
      <c r="H977" s="1" t="s">
        <v>86</v>
      </c>
      <c r="I977" s="1" t="s">
        <v>24</v>
      </c>
      <c r="J977" s="3">
        <v>293.06</v>
      </c>
      <c r="K977" s="1" t="s">
        <v>1271</v>
      </c>
      <c r="L977" s="1" t="s">
        <v>24</v>
      </c>
      <c r="M977" s="1" t="s">
        <v>1272</v>
      </c>
      <c r="N977" s="1" t="s">
        <v>463</v>
      </c>
      <c r="O977" s="2">
        <v>44286</v>
      </c>
      <c r="P977" s="2">
        <v>44292</v>
      </c>
      <c r="Q977" s="1" t="s">
        <v>29</v>
      </c>
      <c r="R977" t="str">
        <f>VLOOKUP(F977,'Seg 2 descriptions'!A:B,2)</f>
        <v>Gas Operations-West</v>
      </c>
      <c r="S977" t="str">
        <f>VLOOKUP(G977,'Seg 3 descriptions'!A:B,2)</f>
        <v>Uniforms</v>
      </c>
    </row>
    <row r="978" spans="1:19" x14ac:dyDescent="0.25">
      <c r="A978" s="1" t="s">
        <v>457</v>
      </c>
      <c r="B978" s="1" t="s">
        <v>49</v>
      </c>
      <c r="C978" s="1" t="s">
        <v>1536</v>
      </c>
      <c r="D978" s="1" t="s">
        <v>1789</v>
      </c>
      <c r="E978" s="1" t="s">
        <v>20</v>
      </c>
      <c r="F978" s="1" t="s">
        <v>31</v>
      </c>
      <c r="G978" s="1" t="s">
        <v>868</v>
      </c>
      <c r="H978" s="1" t="s">
        <v>86</v>
      </c>
      <c r="I978" s="1" t="s">
        <v>24</v>
      </c>
      <c r="J978" s="3">
        <v>413.54</v>
      </c>
      <c r="K978" s="1" t="s">
        <v>1271</v>
      </c>
      <c r="L978" s="1" t="s">
        <v>24</v>
      </c>
      <c r="M978" s="1" t="s">
        <v>1272</v>
      </c>
      <c r="N978" s="1" t="s">
        <v>463</v>
      </c>
      <c r="O978" s="2">
        <v>44286</v>
      </c>
      <c r="P978" s="2">
        <v>44292</v>
      </c>
      <c r="Q978" s="1" t="s">
        <v>29</v>
      </c>
      <c r="R978" t="str">
        <f>VLOOKUP(F978,'Seg 2 descriptions'!A:B,2)</f>
        <v>Gas Operations-West</v>
      </c>
      <c r="S978" t="str">
        <f>VLOOKUP(G978,'Seg 3 descriptions'!A:B,2)</f>
        <v>Cell Phones</v>
      </c>
    </row>
    <row r="979" spans="1:19" x14ac:dyDescent="0.25">
      <c r="A979" s="1" t="s">
        <v>457</v>
      </c>
      <c r="B979" s="1" t="s">
        <v>49</v>
      </c>
      <c r="C979" s="1" t="s">
        <v>1536</v>
      </c>
      <c r="D979" s="1" t="s">
        <v>1770</v>
      </c>
      <c r="E979" s="1" t="s">
        <v>20</v>
      </c>
      <c r="F979" s="1" t="s">
        <v>31</v>
      </c>
      <c r="G979" s="1" t="s">
        <v>867</v>
      </c>
      <c r="H979" s="1" t="s">
        <v>86</v>
      </c>
      <c r="I979" s="1" t="s">
        <v>24</v>
      </c>
      <c r="J979" s="3">
        <v>45.32</v>
      </c>
      <c r="K979" s="1" t="s">
        <v>1271</v>
      </c>
      <c r="L979" s="1" t="s">
        <v>24</v>
      </c>
      <c r="M979" s="1" t="s">
        <v>1272</v>
      </c>
      <c r="N979" s="1" t="s">
        <v>463</v>
      </c>
      <c r="O979" s="2">
        <v>44286</v>
      </c>
      <c r="P979" s="2">
        <v>44292</v>
      </c>
      <c r="Q979" s="1" t="s">
        <v>29</v>
      </c>
      <c r="R979" t="str">
        <f>VLOOKUP(F979,'Seg 2 descriptions'!A:B,2)</f>
        <v>Gas Operations-West</v>
      </c>
      <c r="S979" t="str">
        <f>VLOOKUP(G979,'Seg 3 descriptions'!A:B,2)</f>
        <v>Meals</v>
      </c>
    </row>
    <row r="980" spans="1:19" x14ac:dyDescent="0.25">
      <c r="A980" s="1" t="s">
        <v>457</v>
      </c>
      <c r="B980" s="1" t="s">
        <v>49</v>
      </c>
      <c r="C980" s="1" t="s">
        <v>1463</v>
      </c>
      <c r="D980" s="1" t="s">
        <v>1710</v>
      </c>
      <c r="E980" s="1" t="s">
        <v>20</v>
      </c>
      <c r="F980" s="1" t="s">
        <v>830</v>
      </c>
      <c r="G980" s="1" t="s">
        <v>460</v>
      </c>
      <c r="H980" s="1" t="s">
        <v>86</v>
      </c>
      <c r="I980" s="1" t="s">
        <v>24</v>
      </c>
      <c r="J980" s="3">
        <v>-255.66</v>
      </c>
      <c r="K980" s="1" t="s">
        <v>1487</v>
      </c>
      <c r="L980" s="1" t="s">
        <v>24</v>
      </c>
      <c r="M980" s="1" t="s">
        <v>1488</v>
      </c>
      <c r="N980" s="1" t="s">
        <v>1464</v>
      </c>
      <c r="O980" s="2">
        <v>44286</v>
      </c>
      <c r="P980" s="2">
        <v>44292</v>
      </c>
      <c r="Q980" s="1" t="s">
        <v>29</v>
      </c>
      <c r="R980" t="str">
        <f>VLOOKUP(F980,'Seg 2 descriptions'!A:B,2)</f>
        <v>Measurement-SF</v>
      </c>
      <c r="S980" t="str">
        <f>VLOOKUP(G980,'Seg 3 descriptions'!A:B,2)</f>
        <v>Salaries</v>
      </c>
    </row>
    <row r="981" spans="1:19" x14ac:dyDescent="0.25">
      <c r="A981" s="1" t="s">
        <v>457</v>
      </c>
      <c r="B981" s="1" t="s">
        <v>49</v>
      </c>
      <c r="C981" s="1" t="s">
        <v>1536</v>
      </c>
      <c r="D981" s="1" t="s">
        <v>1706</v>
      </c>
      <c r="E981" s="1" t="s">
        <v>20</v>
      </c>
      <c r="F981" s="1" t="s">
        <v>31</v>
      </c>
      <c r="G981" s="1" t="s">
        <v>590</v>
      </c>
      <c r="H981" s="1" t="s">
        <v>86</v>
      </c>
      <c r="I981" s="1" t="s">
        <v>24</v>
      </c>
      <c r="J981" s="3">
        <v>847.53</v>
      </c>
      <c r="K981" s="1" t="s">
        <v>1271</v>
      </c>
      <c r="L981" s="1" t="s">
        <v>24</v>
      </c>
      <c r="M981" s="1" t="s">
        <v>1272</v>
      </c>
      <c r="N981" s="1" t="s">
        <v>463</v>
      </c>
      <c r="O981" s="2">
        <v>44286</v>
      </c>
      <c r="P981" s="2">
        <v>44292</v>
      </c>
      <c r="Q981" s="1" t="s">
        <v>29</v>
      </c>
      <c r="R981" t="str">
        <f>VLOOKUP(F981,'Seg 2 descriptions'!A:B,2)</f>
        <v>Gas Operations-West</v>
      </c>
      <c r="S981" t="str">
        <f>VLOOKUP(G981,'Seg 3 descriptions'!A:B,2)</f>
        <v>Overtime/Comp Time/On Call</v>
      </c>
    </row>
    <row r="982" spans="1:19" x14ac:dyDescent="0.25">
      <c r="A982" s="1" t="s">
        <v>457</v>
      </c>
      <c r="B982" s="1" t="s">
        <v>49</v>
      </c>
      <c r="C982" s="1" t="s">
        <v>1536</v>
      </c>
      <c r="D982" s="1" t="s">
        <v>1781</v>
      </c>
      <c r="E982" s="1" t="s">
        <v>20</v>
      </c>
      <c r="F982" s="1" t="s">
        <v>31</v>
      </c>
      <c r="G982" s="1" t="s">
        <v>1301</v>
      </c>
      <c r="H982" s="1" t="s">
        <v>86</v>
      </c>
      <c r="I982" s="1" t="s">
        <v>24</v>
      </c>
      <c r="J982" s="3">
        <v>66.78</v>
      </c>
      <c r="K982" s="1" t="s">
        <v>1271</v>
      </c>
      <c r="L982" s="1" t="s">
        <v>24</v>
      </c>
      <c r="M982" s="1" t="s">
        <v>1272</v>
      </c>
      <c r="N982" s="1" t="s">
        <v>463</v>
      </c>
      <c r="O982" s="2">
        <v>44286</v>
      </c>
      <c r="P982" s="2">
        <v>44292</v>
      </c>
      <c r="Q982" s="1" t="s">
        <v>29</v>
      </c>
      <c r="R982" t="str">
        <f>VLOOKUP(F982,'Seg 2 descriptions'!A:B,2)</f>
        <v>Gas Operations-West</v>
      </c>
      <c r="S982" t="str">
        <f>VLOOKUP(G982,'Seg 3 descriptions'!A:B,2)</f>
        <v>Memberships &amp; Subscriptions</v>
      </c>
    </row>
    <row r="983" spans="1:19" x14ac:dyDescent="0.25">
      <c r="A983" s="1" t="s">
        <v>457</v>
      </c>
      <c r="B983" s="1" t="s">
        <v>49</v>
      </c>
      <c r="C983" s="1" t="s">
        <v>1536</v>
      </c>
      <c r="D983" s="1" t="s">
        <v>1701</v>
      </c>
      <c r="E983" s="1" t="s">
        <v>20</v>
      </c>
      <c r="F983" s="1" t="s">
        <v>31</v>
      </c>
      <c r="G983" s="1" t="s">
        <v>283</v>
      </c>
      <c r="H983" s="1" t="s">
        <v>86</v>
      </c>
      <c r="I983" s="1" t="s">
        <v>24</v>
      </c>
      <c r="J983" s="3">
        <v>498.8</v>
      </c>
      <c r="K983" s="1" t="s">
        <v>1271</v>
      </c>
      <c r="L983" s="1" t="s">
        <v>24</v>
      </c>
      <c r="M983" s="1" t="s">
        <v>1272</v>
      </c>
      <c r="N983" s="1" t="s">
        <v>463</v>
      </c>
      <c r="O983" s="2">
        <v>44286</v>
      </c>
      <c r="P983" s="2">
        <v>44292</v>
      </c>
      <c r="Q983" s="1" t="s">
        <v>29</v>
      </c>
      <c r="R983" t="str">
        <f>VLOOKUP(F983,'Seg 2 descriptions'!A:B,2)</f>
        <v>Gas Operations-West</v>
      </c>
      <c r="S983" t="str">
        <f>VLOOKUP(G983,'Seg 3 descriptions'!A:B,2)</f>
        <v>Supplies &amp; Misc Dept Expenses</v>
      </c>
    </row>
    <row r="984" spans="1:19" x14ac:dyDescent="0.25">
      <c r="A984" s="1" t="s">
        <v>828</v>
      </c>
      <c r="B984" s="1" t="s">
        <v>18</v>
      </c>
      <c r="C984" s="1" t="s">
        <v>1273</v>
      </c>
      <c r="D984" s="1" t="s">
        <v>1707</v>
      </c>
      <c r="E984" s="1" t="s">
        <v>20</v>
      </c>
      <c r="F984" s="1" t="s">
        <v>471</v>
      </c>
      <c r="G984" s="1" t="s">
        <v>460</v>
      </c>
      <c r="H984" s="1" t="s">
        <v>86</v>
      </c>
      <c r="I984" s="1" t="s">
        <v>24</v>
      </c>
      <c r="J984" s="3">
        <v>1522.7</v>
      </c>
      <c r="K984" s="1" t="s">
        <v>1533</v>
      </c>
      <c r="L984" s="1" t="s">
        <v>24</v>
      </c>
      <c r="M984" s="1" t="s">
        <v>24</v>
      </c>
      <c r="N984" s="1" t="s">
        <v>1273</v>
      </c>
      <c r="O984" s="2">
        <v>44336</v>
      </c>
      <c r="P984" s="2">
        <v>44348</v>
      </c>
      <c r="Q984" s="1" t="s">
        <v>29</v>
      </c>
      <c r="R984" t="str">
        <f>VLOOKUP(F984,'Seg 2 descriptions'!A:B,2)</f>
        <v>Propane Operations-Hernando</v>
      </c>
      <c r="S984" t="str">
        <f>VLOOKUP(G984,'Seg 3 descriptions'!A:B,2)</f>
        <v>Salaries</v>
      </c>
    </row>
    <row r="985" spans="1:19" x14ac:dyDescent="0.25">
      <c r="A985" s="1" t="s">
        <v>828</v>
      </c>
      <c r="B985" s="1" t="s">
        <v>18</v>
      </c>
      <c r="C985" s="1" t="s">
        <v>1273</v>
      </c>
      <c r="D985" s="1" t="s">
        <v>1708</v>
      </c>
      <c r="E985" s="1" t="s">
        <v>20</v>
      </c>
      <c r="F985" s="1" t="s">
        <v>31</v>
      </c>
      <c r="G985" s="1" t="s">
        <v>460</v>
      </c>
      <c r="H985" s="1" t="s">
        <v>86</v>
      </c>
      <c r="I985" s="1" t="s">
        <v>24</v>
      </c>
      <c r="J985" s="3">
        <v>5083.13</v>
      </c>
      <c r="K985" s="1" t="s">
        <v>1533</v>
      </c>
      <c r="L985" s="1" t="s">
        <v>24</v>
      </c>
      <c r="M985" s="1" t="s">
        <v>24</v>
      </c>
      <c r="N985" s="1" t="s">
        <v>1273</v>
      </c>
      <c r="O985" s="2">
        <v>44336</v>
      </c>
      <c r="P985" s="2">
        <v>44348</v>
      </c>
      <c r="Q985" s="1" t="s">
        <v>29</v>
      </c>
      <c r="R985" t="str">
        <f>VLOOKUP(F985,'Seg 2 descriptions'!A:B,2)</f>
        <v>Gas Operations-West</v>
      </c>
      <c r="S985" t="str">
        <f>VLOOKUP(G985,'Seg 3 descriptions'!A:B,2)</f>
        <v>Salaries</v>
      </c>
    </row>
    <row r="986" spans="1:19" x14ac:dyDescent="0.25">
      <c r="A986" s="1" t="s">
        <v>828</v>
      </c>
      <c r="B986" s="1" t="s">
        <v>18</v>
      </c>
      <c r="C986" s="1" t="s">
        <v>1273</v>
      </c>
      <c r="D986" s="1" t="s">
        <v>1710</v>
      </c>
      <c r="E986" s="1" t="s">
        <v>20</v>
      </c>
      <c r="F986" s="1" t="s">
        <v>830</v>
      </c>
      <c r="G986" s="1" t="s">
        <v>460</v>
      </c>
      <c r="H986" s="1" t="s">
        <v>86</v>
      </c>
      <c r="I986" s="1" t="s">
        <v>24</v>
      </c>
      <c r="J986" s="3">
        <v>71.010000000000005</v>
      </c>
      <c r="K986" s="1" t="s">
        <v>1533</v>
      </c>
      <c r="L986" s="1" t="s">
        <v>24</v>
      </c>
      <c r="M986" s="1" t="s">
        <v>24</v>
      </c>
      <c r="N986" s="1" t="s">
        <v>1273</v>
      </c>
      <c r="O986" s="2">
        <v>44336</v>
      </c>
      <c r="P986" s="2">
        <v>44348</v>
      </c>
      <c r="Q986" s="1" t="s">
        <v>29</v>
      </c>
      <c r="R986" t="str">
        <f>VLOOKUP(F986,'Seg 2 descriptions'!A:B,2)</f>
        <v>Measurement-SF</v>
      </c>
      <c r="S986" t="str">
        <f>VLOOKUP(G986,'Seg 3 descriptions'!A:B,2)</f>
        <v>Salaries</v>
      </c>
    </row>
    <row r="987" spans="1:19" x14ac:dyDescent="0.25">
      <c r="A987" s="144" t="s">
        <v>456</v>
      </c>
      <c r="B987" s="144" t="s">
        <v>20</v>
      </c>
      <c r="C987" s="144" t="s">
        <v>1381</v>
      </c>
      <c r="D987" s="144" t="s">
        <v>1691</v>
      </c>
      <c r="E987" s="144" t="s">
        <v>20</v>
      </c>
      <c r="F987" s="144" t="s">
        <v>21</v>
      </c>
      <c r="G987" s="144" t="s">
        <v>22</v>
      </c>
      <c r="H987" s="144" t="s">
        <v>86</v>
      </c>
      <c r="I987" s="144" t="s">
        <v>24</v>
      </c>
      <c r="J987" s="145">
        <v>-1285</v>
      </c>
      <c r="K987" s="144" t="s">
        <v>1542</v>
      </c>
      <c r="L987" s="144" t="s">
        <v>24</v>
      </c>
      <c r="M987" s="144" t="s">
        <v>837</v>
      </c>
      <c r="N987" s="144" t="s">
        <v>1382</v>
      </c>
      <c r="O987" s="146">
        <v>44530</v>
      </c>
      <c r="P987" s="146">
        <v>44504</v>
      </c>
      <c r="Q987" s="144" t="s">
        <v>29</v>
      </c>
      <c r="R987" s="20" t="str">
        <f>VLOOKUP(F987,'Seg 2 descriptions'!A:B,2)</f>
        <v>Facilities-West</v>
      </c>
      <c r="S987" s="20" t="str">
        <f>VLOOKUP(G987,'Seg 3 descriptions'!A:B,2)</f>
        <v>Facilities Maintenance</v>
      </c>
    </row>
    <row r="988" spans="1:19" x14ac:dyDescent="0.25">
      <c r="A988" s="144" t="s">
        <v>456</v>
      </c>
      <c r="B988" s="144" t="s">
        <v>20</v>
      </c>
      <c r="C988" s="144" t="s">
        <v>1381</v>
      </c>
      <c r="D988" s="144" t="s">
        <v>1691</v>
      </c>
      <c r="E988" s="144" t="s">
        <v>20</v>
      </c>
      <c r="F988" s="144" t="s">
        <v>21</v>
      </c>
      <c r="G988" s="144" t="s">
        <v>22</v>
      </c>
      <c r="H988" s="144" t="s">
        <v>86</v>
      </c>
      <c r="I988" s="144" t="s">
        <v>24</v>
      </c>
      <c r="J988" s="145">
        <v>-3855</v>
      </c>
      <c r="K988" s="144" t="s">
        <v>1542</v>
      </c>
      <c r="L988" s="144" t="s">
        <v>24</v>
      </c>
      <c r="M988" s="144" t="s">
        <v>1072</v>
      </c>
      <c r="N988" s="144" t="s">
        <v>1382</v>
      </c>
      <c r="O988" s="146">
        <v>44530</v>
      </c>
      <c r="P988" s="146">
        <v>44504</v>
      </c>
      <c r="Q988" s="144" t="s">
        <v>29</v>
      </c>
      <c r="R988" s="20" t="str">
        <f>VLOOKUP(F988,'Seg 2 descriptions'!A:B,2)</f>
        <v>Facilities-West</v>
      </c>
      <c r="S988" s="20" t="str">
        <f>VLOOKUP(G988,'Seg 3 descriptions'!A:B,2)</f>
        <v>Facilities Maintenance</v>
      </c>
    </row>
    <row r="989" spans="1:19" x14ac:dyDescent="0.25">
      <c r="A989" s="144" t="s">
        <v>456</v>
      </c>
      <c r="B989" s="144" t="s">
        <v>20</v>
      </c>
      <c r="C989" s="144" t="s">
        <v>1382</v>
      </c>
      <c r="D989" s="144" t="s">
        <v>1691</v>
      </c>
      <c r="E989" s="144" t="s">
        <v>20</v>
      </c>
      <c r="F989" s="144" t="s">
        <v>21</v>
      </c>
      <c r="G989" s="144" t="s">
        <v>22</v>
      </c>
      <c r="H989" s="144" t="s">
        <v>86</v>
      </c>
      <c r="I989" s="144" t="s">
        <v>24</v>
      </c>
      <c r="J989" s="145">
        <v>1285</v>
      </c>
      <c r="K989" s="144" t="s">
        <v>1542</v>
      </c>
      <c r="L989" s="144" t="s">
        <v>24</v>
      </c>
      <c r="M989" s="144" t="s">
        <v>837</v>
      </c>
      <c r="N989" s="144" t="s">
        <v>1382</v>
      </c>
      <c r="O989" s="146">
        <v>44500</v>
      </c>
      <c r="P989" s="146">
        <v>44504</v>
      </c>
      <c r="Q989" s="144" t="s">
        <v>29</v>
      </c>
      <c r="R989" s="20" t="str">
        <f>VLOOKUP(F989,'Seg 2 descriptions'!A:B,2)</f>
        <v>Facilities-West</v>
      </c>
      <c r="S989" s="20" t="str">
        <f>VLOOKUP(G989,'Seg 3 descriptions'!A:B,2)</f>
        <v>Facilities Maintenance</v>
      </c>
    </row>
    <row r="990" spans="1:19" x14ac:dyDescent="0.25">
      <c r="A990" s="144" t="s">
        <v>456</v>
      </c>
      <c r="B990" s="144" t="s">
        <v>20</v>
      </c>
      <c r="C990" s="144" t="s">
        <v>1382</v>
      </c>
      <c r="D990" s="144" t="s">
        <v>1691</v>
      </c>
      <c r="E990" s="144" t="s">
        <v>20</v>
      </c>
      <c r="F990" s="144" t="s">
        <v>21</v>
      </c>
      <c r="G990" s="144" t="s">
        <v>22</v>
      </c>
      <c r="H990" s="144" t="s">
        <v>86</v>
      </c>
      <c r="I990" s="144" t="s">
        <v>24</v>
      </c>
      <c r="J990" s="145">
        <v>3855</v>
      </c>
      <c r="K990" s="144" t="s">
        <v>1542</v>
      </c>
      <c r="L990" s="144" t="s">
        <v>24</v>
      </c>
      <c r="M990" s="144" t="s">
        <v>1072</v>
      </c>
      <c r="N990" s="144" t="s">
        <v>1382</v>
      </c>
      <c r="O990" s="146">
        <v>44500</v>
      </c>
      <c r="P990" s="146">
        <v>44504</v>
      </c>
      <c r="Q990" s="144" t="s">
        <v>29</v>
      </c>
      <c r="R990" s="20" t="str">
        <f>VLOOKUP(F990,'Seg 2 descriptions'!A:B,2)</f>
        <v>Facilities-West</v>
      </c>
      <c r="S990" s="20" t="str">
        <f>VLOOKUP(G990,'Seg 3 descriptions'!A:B,2)</f>
        <v>Facilities Maintenance</v>
      </c>
    </row>
    <row r="991" spans="1:19" x14ac:dyDescent="0.25">
      <c r="A991" s="1" t="s">
        <v>457</v>
      </c>
      <c r="B991" s="1" t="s">
        <v>49</v>
      </c>
      <c r="C991" s="1" t="s">
        <v>1543</v>
      </c>
      <c r="D991" s="1" t="s">
        <v>1707</v>
      </c>
      <c r="E991" s="1" t="s">
        <v>20</v>
      </c>
      <c r="F991" s="1" t="s">
        <v>471</v>
      </c>
      <c r="G991" s="1" t="s">
        <v>460</v>
      </c>
      <c r="H991" s="1" t="s">
        <v>86</v>
      </c>
      <c r="I991" s="1" t="s">
        <v>24</v>
      </c>
      <c r="J991" s="3">
        <v>-674.4</v>
      </c>
      <c r="K991" s="1" t="s">
        <v>1357</v>
      </c>
      <c r="L991" s="1" t="s">
        <v>24</v>
      </c>
      <c r="M991" s="1" t="s">
        <v>1358</v>
      </c>
      <c r="N991" s="1" t="s">
        <v>1386</v>
      </c>
      <c r="O991" s="2">
        <v>44439</v>
      </c>
      <c r="P991" s="2">
        <v>44447</v>
      </c>
      <c r="Q991" s="1" t="s">
        <v>29</v>
      </c>
      <c r="R991" t="str">
        <f>VLOOKUP(F991,'Seg 2 descriptions'!A:B,2)</f>
        <v>Propane Operations-Hernando</v>
      </c>
      <c r="S991" t="str">
        <f>VLOOKUP(G991,'Seg 3 descriptions'!A:B,2)</f>
        <v>Salaries</v>
      </c>
    </row>
    <row r="992" spans="1:19" x14ac:dyDescent="0.25">
      <c r="A992" s="1" t="s">
        <v>457</v>
      </c>
      <c r="B992" s="1" t="s">
        <v>49</v>
      </c>
      <c r="C992" s="1" t="s">
        <v>1411</v>
      </c>
      <c r="D992" s="1" t="s">
        <v>1702</v>
      </c>
      <c r="E992" s="1" t="s">
        <v>20</v>
      </c>
      <c r="F992" s="1" t="s">
        <v>830</v>
      </c>
      <c r="G992" s="1" t="s">
        <v>590</v>
      </c>
      <c r="H992" s="1" t="s">
        <v>86</v>
      </c>
      <c r="I992" s="1" t="s">
        <v>24</v>
      </c>
      <c r="J992" s="3">
        <v>-21.88</v>
      </c>
      <c r="K992" s="1" t="s">
        <v>1441</v>
      </c>
      <c r="L992" s="1" t="s">
        <v>24</v>
      </c>
      <c r="M992" s="1" t="s">
        <v>1442</v>
      </c>
      <c r="N992" s="1" t="s">
        <v>1412</v>
      </c>
      <c r="O992" s="2">
        <v>44439</v>
      </c>
      <c r="P992" s="2">
        <v>44447</v>
      </c>
      <c r="Q992" s="1" t="s">
        <v>29</v>
      </c>
      <c r="R992" t="str">
        <f>VLOOKUP(F992,'Seg 2 descriptions'!A:B,2)</f>
        <v>Measurement-SF</v>
      </c>
      <c r="S992" t="str">
        <f>VLOOKUP(G992,'Seg 3 descriptions'!A:B,2)</f>
        <v>Overtime/Comp Time/On Call</v>
      </c>
    </row>
    <row r="993" spans="1:19" x14ac:dyDescent="0.25">
      <c r="A993" s="144" t="s">
        <v>1547</v>
      </c>
      <c r="B993" s="144" t="s">
        <v>20</v>
      </c>
      <c r="C993" s="144" t="s">
        <v>1548</v>
      </c>
      <c r="D993" s="144" t="s">
        <v>1691</v>
      </c>
      <c r="E993" s="144" t="s">
        <v>20</v>
      </c>
      <c r="F993" s="144" t="s">
        <v>21</v>
      </c>
      <c r="G993" s="144" t="s">
        <v>22</v>
      </c>
      <c r="H993" s="144" t="s">
        <v>86</v>
      </c>
      <c r="I993" s="144" t="s">
        <v>24</v>
      </c>
      <c r="J993" s="145">
        <v>-313.85000000000002</v>
      </c>
      <c r="K993" s="144" t="s">
        <v>1549</v>
      </c>
      <c r="L993" s="144" t="s">
        <v>24</v>
      </c>
      <c r="M993" s="144" t="s">
        <v>24</v>
      </c>
      <c r="N993" s="144" t="s">
        <v>1548</v>
      </c>
      <c r="O993" s="146">
        <v>44469</v>
      </c>
      <c r="P993" s="146">
        <v>44477</v>
      </c>
      <c r="Q993" s="144" t="s">
        <v>29</v>
      </c>
      <c r="R993" s="20" t="str">
        <f>VLOOKUP(F993,'Seg 2 descriptions'!A:B,2)</f>
        <v>Facilities-West</v>
      </c>
      <c r="S993" s="20" t="str">
        <f>VLOOKUP(G993,'Seg 3 descriptions'!A:B,2)</f>
        <v>Facilities Maintenance</v>
      </c>
    </row>
    <row r="994" spans="1:19" x14ac:dyDescent="0.25">
      <c r="A994" s="1" t="s">
        <v>828</v>
      </c>
      <c r="B994" s="1" t="s">
        <v>18</v>
      </c>
      <c r="C994" s="1" t="s">
        <v>1550</v>
      </c>
      <c r="D994" s="1" t="s">
        <v>1710</v>
      </c>
      <c r="E994" s="1" t="s">
        <v>20</v>
      </c>
      <c r="F994" s="1" t="s">
        <v>830</v>
      </c>
      <c r="G994" s="1" t="s">
        <v>460</v>
      </c>
      <c r="H994" s="1" t="s">
        <v>86</v>
      </c>
      <c r="I994" s="1" t="s">
        <v>24</v>
      </c>
      <c r="J994" s="3">
        <v>147.19999999999999</v>
      </c>
      <c r="K994" s="1" t="s">
        <v>1551</v>
      </c>
      <c r="L994" s="1" t="s">
        <v>24</v>
      </c>
      <c r="M994" s="1" t="s">
        <v>24</v>
      </c>
      <c r="N994" s="1" t="s">
        <v>1550</v>
      </c>
      <c r="O994" s="2">
        <v>44462</v>
      </c>
      <c r="P994" s="2">
        <v>44470</v>
      </c>
      <c r="Q994" s="1" t="s">
        <v>29</v>
      </c>
      <c r="R994" t="str">
        <f>VLOOKUP(F994,'Seg 2 descriptions'!A:B,2)</f>
        <v>Measurement-SF</v>
      </c>
      <c r="S994" t="str">
        <f>VLOOKUP(G994,'Seg 3 descriptions'!A:B,2)</f>
        <v>Salaries</v>
      </c>
    </row>
    <row r="995" spans="1:19" x14ac:dyDescent="0.25">
      <c r="A995" s="1" t="s">
        <v>457</v>
      </c>
      <c r="B995" s="1" t="s">
        <v>49</v>
      </c>
      <c r="C995" s="1" t="s">
        <v>1373</v>
      </c>
      <c r="D995" s="1" t="s">
        <v>1710</v>
      </c>
      <c r="E995" s="1" t="s">
        <v>20</v>
      </c>
      <c r="F995" s="1" t="s">
        <v>830</v>
      </c>
      <c r="G995" s="1" t="s">
        <v>460</v>
      </c>
      <c r="H995" s="1" t="s">
        <v>86</v>
      </c>
      <c r="I995" s="1" t="s">
        <v>24</v>
      </c>
      <c r="J995" s="3">
        <v>-20.14</v>
      </c>
      <c r="K995" s="1" t="s">
        <v>1487</v>
      </c>
      <c r="L995" s="1" t="s">
        <v>24</v>
      </c>
      <c r="M995" s="1" t="s">
        <v>1488</v>
      </c>
      <c r="N995" s="1" t="s">
        <v>1377</v>
      </c>
      <c r="O995" s="2">
        <v>44347</v>
      </c>
      <c r="P995" s="2">
        <v>44350</v>
      </c>
      <c r="Q995" s="1" t="s">
        <v>29</v>
      </c>
      <c r="R995" t="str">
        <f>VLOOKUP(F995,'Seg 2 descriptions'!A:B,2)</f>
        <v>Measurement-SF</v>
      </c>
      <c r="S995" t="str">
        <f>VLOOKUP(G995,'Seg 3 descriptions'!A:B,2)</f>
        <v>Salaries</v>
      </c>
    </row>
    <row r="996" spans="1:19" x14ac:dyDescent="0.25">
      <c r="A996" s="1" t="s">
        <v>828</v>
      </c>
      <c r="B996" s="1" t="s">
        <v>18</v>
      </c>
      <c r="C996" s="1" t="s">
        <v>1550</v>
      </c>
      <c r="D996" s="1" t="s">
        <v>1708</v>
      </c>
      <c r="E996" s="1" t="s">
        <v>20</v>
      </c>
      <c r="F996" s="1" t="s">
        <v>31</v>
      </c>
      <c r="G996" s="1" t="s">
        <v>460</v>
      </c>
      <c r="H996" s="1" t="s">
        <v>86</v>
      </c>
      <c r="I996" s="1" t="s">
        <v>24</v>
      </c>
      <c r="J996" s="3">
        <v>5566.76</v>
      </c>
      <c r="K996" s="1" t="s">
        <v>1551</v>
      </c>
      <c r="L996" s="1" t="s">
        <v>24</v>
      </c>
      <c r="M996" s="1" t="s">
        <v>24</v>
      </c>
      <c r="N996" s="1" t="s">
        <v>1550</v>
      </c>
      <c r="O996" s="2">
        <v>44462</v>
      </c>
      <c r="P996" s="2">
        <v>44470</v>
      </c>
      <c r="Q996" s="1" t="s">
        <v>29</v>
      </c>
      <c r="R996" t="str">
        <f>VLOOKUP(F996,'Seg 2 descriptions'!A:B,2)</f>
        <v>Gas Operations-West</v>
      </c>
      <c r="S996" t="str">
        <f>VLOOKUP(G996,'Seg 3 descriptions'!A:B,2)</f>
        <v>Salaries</v>
      </c>
    </row>
    <row r="997" spans="1:19" x14ac:dyDescent="0.25">
      <c r="A997" s="1" t="s">
        <v>828</v>
      </c>
      <c r="B997" s="1" t="s">
        <v>18</v>
      </c>
      <c r="C997" s="1" t="s">
        <v>1550</v>
      </c>
      <c r="D997" s="1" t="s">
        <v>1707</v>
      </c>
      <c r="E997" s="1" t="s">
        <v>20</v>
      </c>
      <c r="F997" s="1" t="s">
        <v>471</v>
      </c>
      <c r="G997" s="1" t="s">
        <v>460</v>
      </c>
      <c r="H997" s="1" t="s">
        <v>86</v>
      </c>
      <c r="I997" s="1" t="s">
        <v>24</v>
      </c>
      <c r="J997" s="3">
        <v>585.65</v>
      </c>
      <c r="K997" s="1" t="s">
        <v>1551</v>
      </c>
      <c r="L997" s="1" t="s">
        <v>24</v>
      </c>
      <c r="M997" s="1" t="s">
        <v>24</v>
      </c>
      <c r="N997" s="1" t="s">
        <v>1550</v>
      </c>
      <c r="O997" s="2">
        <v>44462</v>
      </c>
      <c r="P997" s="2">
        <v>44470</v>
      </c>
      <c r="Q997" s="1" t="s">
        <v>29</v>
      </c>
      <c r="R997" t="str">
        <f>VLOOKUP(F997,'Seg 2 descriptions'!A:B,2)</f>
        <v>Propane Operations-Hernando</v>
      </c>
      <c r="S997" t="str">
        <f>VLOOKUP(G997,'Seg 3 descriptions'!A:B,2)</f>
        <v>Salaries</v>
      </c>
    </row>
    <row r="998" spans="1:19" x14ac:dyDescent="0.25">
      <c r="A998" s="1" t="s">
        <v>457</v>
      </c>
      <c r="B998" s="1" t="s">
        <v>49</v>
      </c>
      <c r="C998" s="1" t="s">
        <v>1413</v>
      </c>
      <c r="D998" s="1" t="s">
        <v>1702</v>
      </c>
      <c r="E998" s="1" t="s">
        <v>20</v>
      </c>
      <c r="F998" s="1" t="s">
        <v>830</v>
      </c>
      <c r="G998" s="1" t="s">
        <v>590</v>
      </c>
      <c r="H998" s="1" t="s">
        <v>86</v>
      </c>
      <c r="I998" s="1" t="s">
        <v>24</v>
      </c>
      <c r="J998" s="3">
        <v>-18.23</v>
      </c>
      <c r="K998" s="1" t="s">
        <v>1441</v>
      </c>
      <c r="L998" s="1" t="s">
        <v>24</v>
      </c>
      <c r="M998" s="1" t="s">
        <v>1442</v>
      </c>
      <c r="N998" s="1" t="s">
        <v>1414</v>
      </c>
      <c r="O998" s="2">
        <v>44469</v>
      </c>
      <c r="P998" s="2">
        <v>44474</v>
      </c>
      <c r="Q998" s="1" t="s">
        <v>29</v>
      </c>
      <c r="R998" t="str">
        <f>VLOOKUP(F998,'Seg 2 descriptions'!A:B,2)</f>
        <v>Measurement-SF</v>
      </c>
      <c r="S998" t="str">
        <f>VLOOKUP(G998,'Seg 3 descriptions'!A:B,2)</f>
        <v>Overtime/Comp Time/On Call</v>
      </c>
    </row>
    <row r="999" spans="1:19" x14ac:dyDescent="0.25">
      <c r="A999" s="144" t="s">
        <v>455</v>
      </c>
      <c r="B999" s="144" t="s">
        <v>20</v>
      </c>
      <c r="C999" s="144" t="s">
        <v>1511</v>
      </c>
      <c r="D999" s="144" t="s">
        <v>1691</v>
      </c>
      <c r="E999" s="144" t="s">
        <v>20</v>
      </c>
      <c r="F999" s="144" t="s">
        <v>21</v>
      </c>
      <c r="G999" s="144" t="s">
        <v>22</v>
      </c>
      <c r="H999" s="144" t="s">
        <v>86</v>
      </c>
      <c r="I999" s="144" t="s">
        <v>24</v>
      </c>
      <c r="J999" s="145">
        <v>-528</v>
      </c>
      <c r="K999" s="144" t="s">
        <v>890</v>
      </c>
      <c r="L999" s="144" t="s">
        <v>24</v>
      </c>
      <c r="M999" s="144" t="s">
        <v>1510</v>
      </c>
      <c r="N999" s="144" t="s">
        <v>1508</v>
      </c>
      <c r="O999" s="146">
        <v>44316</v>
      </c>
      <c r="P999" s="146">
        <v>44294</v>
      </c>
      <c r="Q999" s="144" t="s">
        <v>29</v>
      </c>
      <c r="R999" s="20" t="str">
        <f>VLOOKUP(F999,'Seg 2 descriptions'!A:B,2)</f>
        <v>Facilities-West</v>
      </c>
      <c r="S999" s="20" t="str">
        <f>VLOOKUP(G999,'Seg 3 descriptions'!A:B,2)</f>
        <v>Facilities Maintenance</v>
      </c>
    </row>
    <row r="1000" spans="1:19" x14ac:dyDescent="0.25">
      <c r="A1000" s="144" t="s">
        <v>455</v>
      </c>
      <c r="B1000" s="144" t="s">
        <v>20</v>
      </c>
      <c r="C1000" s="144" t="s">
        <v>1511</v>
      </c>
      <c r="D1000" s="144" t="s">
        <v>1691</v>
      </c>
      <c r="E1000" s="144" t="s">
        <v>20</v>
      </c>
      <c r="F1000" s="144" t="s">
        <v>21</v>
      </c>
      <c r="G1000" s="144" t="s">
        <v>22</v>
      </c>
      <c r="H1000" s="144" t="s">
        <v>86</v>
      </c>
      <c r="I1000" s="144" t="s">
        <v>24</v>
      </c>
      <c r="J1000" s="145">
        <v>-25</v>
      </c>
      <c r="K1000" s="144" t="s">
        <v>890</v>
      </c>
      <c r="L1000" s="144" t="s">
        <v>24</v>
      </c>
      <c r="M1000" s="144" t="s">
        <v>1510</v>
      </c>
      <c r="N1000" s="144" t="s">
        <v>1508</v>
      </c>
      <c r="O1000" s="146">
        <v>44316</v>
      </c>
      <c r="P1000" s="146">
        <v>44294</v>
      </c>
      <c r="Q1000" s="144" t="s">
        <v>29</v>
      </c>
      <c r="R1000" s="20" t="str">
        <f>VLOOKUP(F1000,'Seg 2 descriptions'!A:B,2)</f>
        <v>Facilities-West</v>
      </c>
      <c r="S1000" s="20" t="str">
        <f>VLOOKUP(G1000,'Seg 3 descriptions'!A:B,2)</f>
        <v>Facilities Maintenance</v>
      </c>
    </row>
    <row r="1001" spans="1:19" x14ac:dyDescent="0.25">
      <c r="A1001" s="144" t="s">
        <v>455</v>
      </c>
      <c r="B1001" s="144" t="s">
        <v>20</v>
      </c>
      <c r="C1001" s="144" t="s">
        <v>1511</v>
      </c>
      <c r="D1001" s="144" t="s">
        <v>1691</v>
      </c>
      <c r="E1001" s="144" t="s">
        <v>20</v>
      </c>
      <c r="F1001" s="144" t="s">
        <v>21</v>
      </c>
      <c r="G1001" s="144" t="s">
        <v>22</v>
      </c>
      <c r="H1001" s="144" t="s">
        <v>86</v>
      </c>
      <c r="I1001" s="144" t="s">
        <v>24</v>
      </c>
      <c r="J1001" s="145">
        <v>-3400</v>
      </c>
      <c r="K1001" s="144" t="s">
        <v>890</v>
      </c>
      <c r="L1001" s="144" t="s">
        <v>24</v>
      </c>
      <c r="M1001" s="144" t="s">
        <v>1510</v>
      </c>
      <c r="N1001" s="144" t="s">
        <v>1508</v>
      </c>
      <c r="O1001" s="146">
        <v>44316</v>
      </c>
      <c r="P1001" s="146">
        <v>44294</v>
      </c>
      <c r="Q1001" s="144" t="s">
        <v>29</v>
      </c>
      <c r="R1001" s="20" t="str">
        <f>VLOOKUP(F1001,'Seg 2 descriptions'!A:B,2)</f>
        <v>Facilities-West</v>
      </c>
      <c r="S1001" s="20" t="str">
        <f>VLOOKUP(G1001,'Seg 3 descriptions'!A:B,2)</f>
        <v>Facilities Maintenance</v>
      </c>
    </row>
    <row r="1002" spans="1:19" x14ac:dyDescent="0.25">
      <c r="A1002" s="144" t="s">
        <v>455</v>
      </c>
      <c r="B1002" s="144" t="s">
        <v>20</v>
      </c>
      <c r="C1002" s="144" t="s">
        <v>1508</v>
      </c>
      <c r="D1002" s="144" t="s">
        <v>1691</v>
      </c>
      <c r="E1002" s="144" t="s">
        <v>20</v>
      </c>
      <c r="F1002" s="144" t="s">
        <v>21</v>
      </c>
      <c r="G1002" s="144" t="s">
        <v>22</v>
      </c>
      <c r="H1002" s="144" t="s">
        <v>86</v>
      </c>
      <c r="I1002" s="144" t="s">
        <v>24</v>
      </c>
      <c r="J1002" s="145">
        <v>528</v>
      </c>
      <c r="K1002" s="144" t="s">
        <v>890</v>
      </c>
      <c r="L1002" s="144" t="s">
        <v>24</v>
      </c>
      <c r="M1002" s="144" t="s">
        <v>1510</v>
      </c>
      <c r="N1002" s="144" t="s">
        <v>1508</v>
      </c>
      <c r="O1002" s="146">
        <v>44286</v>
      </c>
      <c r="P1002" s="146">
        <v>44294</v>
      </c>
      <c r="Q1002" s="144" t="s">
        <v>29</v>
      </c>
      <c r="R1002" s="20" t="str">
        <f>VLOOKUP(F1002,'Seg 2 descriptions'!A:B,2)</f>
        <v>Facilities-West</v>
      </c>
      <c r="S1002" s="20" t="str">
        <f>VLOOKUP(G1002,'Seg 3 descriptions'!A:B,2)</f>
        <v>Facilities Maintenance</v>
      </c>
    </row>
    <row r="1003" spans="1:19" x14ac:dyDescent="0.25">
      <c r="A1003" s="144" t="s">
        <v>455</v>
      </c>
      <c r="B1003" s="144" t="s">
        <v>20</v>
      </c>
      <c r="C1003" s="144" t="s">
        <v>1508</v>
      </c>
      <c r="D1003" s="144" t="s">
        <v>1691</v>
      </c>
      <c r="E1003" s="144" t="s">
        <v>20</v>
      </c>
      <c r="F1003" s="144" t="s">
        <v>21</v>
      </c>
      <c r="G1003" s="144" t="s">
        <v>22</v>
      </c>
      <c r="H1003" s="144" t="s">
        <v>86</v>
      </c>
      <c r="I1003" s="144" t="s">
        <v>24</v>
      </c>
      <c r="J1003" s="145">
        <v>25</v>
      </c>
      <c r="K1003" s="144" t="s">
        <v>890</v>
      </c>
      <c r="L1003" s="144" t="s">
        <v>24</v>
      </c>
      <c r="M1003" s="144" t="s">
        <v>1510</v>
      </c>
      <c r="N1003" s="144" t="s">
        <v>1508</v>
      </c>
      <c r="O1003" s="146">
        <v>44286</v>
      </c>
      <c r="P1003" s="146">
        <v>44294</v>
      </c>
      <c r="Q1003" s="144" t="s">
        <v>29</v>
      </c>
      <c r="R1003" s="20" t="str">
        <f>VLOOKUP(F1003,'Seg 2 descriptions'!A:B,2)</f>
        <v>Facilities-West</v>
      </c>
      <c r="S1003" s="20" t="str">
        <f>VLOOKUP(G1003,'Seg 3 descriptions'!A:B,2)</f>
        <v>Facilities Maintenance</v>
      </c>
    </row>
    <row r="1004" spans="1:19" x14ac:dyDescent="0.25">
      <c r="A1004" s="144" t="s">
        <v>455</v>
      </c>
      <c r="B1004" s="144" t="s">
        <v>20</v>
      </c>
      <c r="C1004" s="144" t="s">
        <v>1508</v>
      </c>
      <c r="D1004" s="144" t="s">
        <v>1691</v>
      </c>
      <c r="E1004" s="144" t="s">
        <v>20</v>
      </c>
      <c r="F1004" s="144" t="s">
        <v>21</v>
      </c>
      <c r="G1004" s="144" t="s">
        <v>22</v>
      </c>
      <c r="H1004" s="144" t="s">
        <v>86</v>
      </c>
      <c r="I1004" s="144" t="s">
        <v>24</v>
      </c>
      <c r="J1004" s="145">
        <v>3400</v>
      </c>
      <c r="K1004" s="144" t="s">
        <v>890</v>
      </c>
      <c r="L1004" s="144" t="s">
        <v>24</v>
      </c>
      <c r="M1004" s="144" t="s">
        <v>1510</v>
      </c>
      <c r="N1004" s="144" t="s">
        <v>1508</v>
      </c>
      <c r="O1004" s="146">
        <v>44286</v>
      </c>
      <c r="P1004" s="146">
        <v>44294</v>
      </c>
      <c r="Q1004" s="144" t="s">
        <v>29</v>
      </c>
      <c r="R1004" s="20" t="str">
        <f>VLOOKUP(F1004,'Seg 2 descriptions'!A:B,2)</f>
        <v>Facilities-West</v>
      </c>
      <c r="S1004" s="20" t="str">
        <f>VLOOKUP(G1004,'Seg 3 descriptions'!A:B,2)</f>
        <v>Facilities Maintenance</v>
      </c>
    </row>
    <row r="1005" spans="1:19" x14ac:dyDescent="0.25">
      <c r="A1005" s="1" t="s">
        <v>457</v>
      </c>
      <c r="B1005" s="1" t="s">
        <v>49</v>
      </c>
      <c r="C1005" s="1" t="s">
        <v>1299</v>
      </c>
      <c r="D1005" s="1" t="s">
        <v>1708</v>
      </c>
      <c r="E1005" s="1" t="s">
        <v>20</v>
      </c>
      <c r="F1005" s="1" t="s">
        <v>31</v>
      </c>
      <c r="G1005" s="1" t="s">
        <v>460</v>
      </c>
      <c r="H1005" s="1" t="s">
        <v>86</v>
      </c>
      <c r="I1005" s="1" t="s">
        <v>24</v>
      </c>
      <c r="J1005" s="3">
        <v>-2485.4299999999998</v>
      </c>
      <c r="K1005" s="1" t="s">
        <v>1004</v>
      </c>
      <c r="L1005" s="1" t="s">
        <v>24</v>
      </c>
      <c r="M1005" s="1" t="s">
        <v>1005</v>
      </c>
      <c r="N1005" s="1" t="s">
        <v>1300</v>
      </c>
      <c r="O1005" s="2">
        <v>44227</v>
      </c>
      <c r="P1005" s="2">
        <v>44237</v>
      </c>
      <c r="Q1005" s="1" t="s">
        <v>29</v>
      </c>
      <c r="R1005" t="str">
        <f>VLOOKUP(F1005,'Seg 2 descriptions'!A:B,2)</f>
        <v>Gas Operations-West</v>
      </c>
      <c r="S1005" t="str">
        <f>VLOOKUP(G1005,'Seg 3 descriptions'!A:B,2)</f>
        <v>Salaries</v>
      </c>
    </row>
    <row r="1006" spans="1:19" x14ac:dyDescent="0.25">
      <c r="A1006" s="144" t="s">
        <v>456</v>
      </c>
      <c r="B1006" s="144" t="s">
        <v>20</v>
      </c>
      <c r="C1006" s="144" t="s">
        <v>1403</v>
      </c>
      <c r="D1006" s="144" t="s">
        <v>1691</v>
      </c>
      <c r="E1006" s="144" t="s">
        <v>20</v>
      </c>
      <c r="F1006" s="144" t="s">
        <v>21</v>
      </c>
      <c r="G1006" s="144" t="s">
        <v>22</v>
      </c>
      <c r="H1006" s="144" t="s">
        <v>86</v>
      </c>
      <c r="I1006" s="144" t="s">
        <v>24</v>
      </c>
      <c r="J1006" s="145">
        <v>-8565.7199999999993</v>
      </c>
      <c r="K1006" s="144" t="s">
        <v>1370</v>
      </c>
      <c r="L1006" s="144" t="s">
        <v>24</v>
      </c>
      <c r="M1006" s="144" t="s">
        <v>781</v>
      </c>
      <c r="N1006" s="144" t="s">
        <v>1305</v>
      </c>
      <c r="O1006" s="146">
        <v>44439</v>
      </c>
      <c r="P1006" s="146">
        <v>44413</v>
      </c>
      <c r="Q1006" s="144" t="s">
        <v>29</v>
      </c>
      <c r="R1006" s="20" t="str">
        <f>VLOOKUP(F1006,'Seg 2 descriptions'!A:B,2)</f>
        <v>Facilities-West</v>
      </c>
      <c r="S1006" s="20" t="str">
        <f>VLOOKUP(G1006,'Seg 3 descriptions'!A:B,2)</f>
        <v>Facilities Maintenance</v>
      </c>
    </row>
    <row r="1007" spans="1:19" x14ac:dyDescent="0.25">
      <c r="A1007" s="144" t="s">
        <v>456</v>
      </c>
      <c r="B1007" s="144" t="s">
        <v>20</v>
      </c>
      <c r="C1007" s="144" t="s">
        <v>1403</v>
      </c>
      <c r="D1007" s="144" t="s">
        <v>1691</v>
      </c>
      <c r="E1007" s="144" t="s">
        <v>20</v>
      </c>
      <c r="F1007" s="144" t="s">
        <v>21</v>
      </c>
      <c r="G1007" s="144" t="s">
        <v>22</v>
      </c>
      <c r="H1007" s="144" t="s">
        <v>86</v>
      </c>
      <c r="I1007" s="144" t="s">
        <v>24</v>
      </c>
      <c r="J1007" s="145">
        <v>-2400</v>
      </c>
      <c r="K1007" s="144" t="s">
        <v>1370</v>
      </c>
      <c r="L1007" s="144" t="s">
        <v>24</v>
      </c>
      <c r="M1007" s="144" t="s">
        <v>1233</v>
      </c>
      <c r="N1007" s="144" t="s">
        <v>1305</v>
      </c>
      <c r="O1007" s="146">
        <v>44439</v>
      </c>
      <c r="P1007" s="146">
        <v>44413</v>
      </c>
      <c r="Q1007" s="144" t="s">
        <v>29</v>
      </c>
      <c r="R1007" s="20" t="str">
        <f>VLOOKUP(F1007,'Seg 2 descriptions'!A:B,2)</f>
        <v>Facilities-West</v>
      </c>
      <c r="S1007" s="20" t="str">
        <f>VLOOKUP(G1007,'Seg 3 descriptions'!A:B,2)</f>
        <v>Facilities Maintenance</v>
      </c>
    </row>
    <row r="1008" spans="1:19" x14ac:dyDescent="0.25">
      <c r="A1008" s="1" t="s">
        <v>457</v>
      </c>
      <c r="B1008" s="1" t="s">
        <v>49</v>
      </c>
      <c r="C1008" s="1" t="s">
        <v>1543</v>
      </c>
      <c r="D1008" s="1" t="s">
        <v>1705</v>
      </c>
      <c r="E1008" s="1" t="s">
        <v>20</v>
      </c>
      <c r="F1008" s="1" t="s">
        <v>471</v>
      </c>
      <c r="G1008" s="1" t="s">
        <v>590</v>
      </c>
      <c r="H1008" s="1" t="s">
        <v>86</v>
      </c>
      <c r="I1008" s="1" t="s">
        <v>24</v>
      </c>
      <c r="J1008" s="3">
        <v>-105.16</v>
      </c>
      <c r="K1008" s="1" t="s">
        <v>1415</v>
      </c>
      <c r="L1008" s="1" t="s">
        <v>24</v>
      </c>
      <c r="M1008" s="1" t="s">
        <v>1416</v>
      </c>
      <c r="N1008" s="1" t="s">
        <v>1386</v>
      </c>
      <c r="O1008" s="2">
        <v>44439</v>
      </c>
      <c r="P1008" s="2">
        <v>44447</v>
      </c>
      <c r="Q1008" s="1" t="s">
        <v>29</v>
      </c>
      <c r="R1008" t="str">
        <f>VLOOKUP(F1008,'Seg 2 descriptions'!A:B,2)</f>
        <v>Propane Operations-Hernando</v>
      </c>
      <c r="S1008" t="str">
        <f>VLOOKUP(G1008,'Seg 3 descriptions'!A:B,2)</f>
        <v>Overtime/Comp Time/On Call</v>
      </c>
    </row>
    <row r="1009" spans="1:19" x14ac:dyDescent="0.25">
      <c r="A1009" s="1" t="s">
        <v>457</v>
      </c>
      <c r="B1009" s="1" t="s">
        <v>49</v>
      </c>
      <c r="C1009" s="1" t="s">
        <v>1299</v>
      </c>
      <c r="D1009" s="1" t="s">
        <v>1706</v>
      </c>
      <c r="E1009" s="1" t="s">
        <v>20</v>
      </c>
      <c r="F1009" s="1" t="s">
        <v>31</v>
      </c>
      <c r="G1009" s="1" t="s">
        <v>590</v>
      </c>
      <c r="H1009" s="1" t="s">
        <v>86</v>
      </c>
      <c r="I1009" s="1" t="s">
        <v>24</v>
      </c>
      <c r="J1009" s="3">
        <v>-368.07</v>
      </c>
      <c r="K1009" s="1" t="s">
        <v>891</v>
      </c>
      <c r="L1009" s="1" t="s">
        <v>24</v>
      </c>
      <c r="M1009" s="1" t="s">
        <v>892</v>
      </c>
      <c r="N1009" s="1" t="s">
        <v>1300</v>
      </c>
      <c r="O1009" s="2">
        <v>44227</v>
      </c>
      <c r="P1009" s="2">
        <v>44237</v>
      </c>
      <c r="Q1009" s="1" t="s">
        <v>29</v>
      </c>
      <c r="R1009" t="str">
        <f>VLOOKUP(F1009,'Seg 2 descriptions'!A:B,2)</f>
        <v>Gas Operations-West</v>
      </c>
      <c r="S1009" t="str">
        <f>VLOOKUP(G1009,'Seg 3 descriptions'!A:B,2)</f>
        <v>Overtime/Comp Time/On Call</v>
      </c>
    </row>
    <row r="1010" spans="1:19" x14ac:dyDescent="0.25">
      <c r="A1010" s="1" t="s">
        <v>457</v>
      </c>
      <c r="B1010" s="1" t="s">
        <v>49</v>
      </c>
      <c r="C1010" s="1" t="s">
        <v>1544</v>
      </c>
      <c r="D1010" s="1" t="s">
        <v>1706</v>
      </c>
      <c r="E1010" s="1" t="s">
        <v>20</v>
      </c>
      <c r="F1010" s="1" t="s">
        <v>31</v>
      </c>
      <c r="G1010" s="1" t="s">
        <v>590</v>
      </c>
      <c r="H1010" s="1" t="s">
        <v>86</v>
      </c>
      <c r="I1010" s="1" t="s">
        <v>24</v>
      </c>
      <c r="J1010" s="3">
        <v>-1138.94</v>
      </c>
      <c r="K1010" s="1" t="s">
        <v>891</v>
      </c>
      <c r="L1010" s="1" t="s">
        <v>24</v>
      </c>
      <c r="M1010" s="1" t="s">
        <v>892</v>
      </c>
      <c r="N1010" s="1" t="s">
        <v>965</v>
      </c>
      <c r="O1010" s="2">
        <v>44347</v>
      </c>
      <c r="P1010" s="2">
        <v>44350</v>
      </c>
      <c r="Q1010" s="1" t="s">
        <v>29</v>
      </c>
      <c r="R1010" t="str">
        <f>VLOOKUP(F1010,'Seg 2 descriptions'!A:B,2)</f>
        <v>Gas Operations-West</v>
      </c>
      <c r="S1010" t="str">
        <f>VLOOKUP(G1010,'Seg 3 descriptions'!A:B,2)</f>
        <v>Overtime/Comp Time/On Call</v>
      </c>
    </row>
    <row r="1011" spans="1:19" x14ac:dyDescent="0.25">
      <c r="A1011" s="1" t="s">
        <v>457</v>
      </c>
      <c r="B1011" s="1" t="s">
        <v>49</v>
      </c>
      <c r="C1011" s="1" t="s">
        <v>1413</v>
      </c>
      <c r="D1011" s="1" t="s">
        <v>1710</v>
      </c>
      <c r="E1011" s="1" t="s">
        <v>20</v>
      </c>
      <c r="F1011" s="1" t="s">
        <v>830</v>
      </c>
      <c r="G1011" s="1" t="s">
        <v>460</v>
      </c>
      <c r="H1011" s="1" t="s">
        <v>86</v>
      </c>
      <c r="I1011" s="1" t="s">
        <v>24</v>
      </c>
      <c r="J1011" s="3">
        <v>-198.65</v>
      </c>
      <c r="K1011" s="1" t="s">
        <v>1487</v>
      </c>
      <c r="L1011" s="1" t="s">
        <v>24</v>
      </c>
      <c r="M1011" s="1" t="s">
        <v>1488</v>
      </c>
      <c r="N1011" s="1" t="s">
        <v>1414</v>
      </c>
      <c r="O1011" s="2">
        <v>44469</v>
      </c>
      <c r="P1011" s="2">
        <v>44474</v>
      </c>
      <c r="Q1011" s="1" t="s">
        <v>29</v>
      </c>
      <c r="R1011" t="str">
        <f>VLOOKUP(F1011,'Seg 2 descriptions'!A:B,2)</f>
        <v>Measurement-SF</v>
      </c>
      <c r="S1011" t="str">
        <f>VLOOKUP(G1011,'Seg 3 descriptions'!A:B,2)</f>
        <v>Salaries</v>
      </c>
    </row>
    <row r="1012" spans="1:19" x14ac:dyDescent="0.25">
      <c r="A1012" s="1" t="s">
        <v>828</v>
      </c>
      <c r="B1012" s="1" t="s">
        <v>18</v>
      </c>
      <c r="C1012" s="1" t="s">
        <v>1267</v>
      </c>
      <c r="D1012" s="1" t="s">
        <v>1706</v>
      </c>
      <c r="E1012" s="1" t="s">
        <v>20</v>
      </c>
      <c r="F1012" s="1" t="s">
        <v>31</v>
      </c>
      <c r="G1012" s="1" t="s">
        <v>590</v>
      </c>
      <c r="H1012" s="1" t="s">
        <v>86</v>
      </c>
      <c r="I1012" s="1" t="s">
        <v>24</v>
      </c>
      <c r="J1012" s="3">
        <v>781.09</v>
      </c>
      <c r="K1012" s="1" t="s">
        <v>1563</v>
      </c>
      <c r="L1012" s="1" t="s">
        <v>24</v>
      </c>
      <c r="M1012" s="1" t="s">
        <v>24</v>
      </c>
      <c r="N1012" s="1" t="s">
        <v>1267</v>
      </c>
      <c r="O1012" s="2">
        <v>44377</v>
      </c>
      <c r="P1012" s="2">
        <v>44378</v>
      </c>
      <c r="Q1012" s="1" t="s">
        <v>29</v>
      </c>
      <c r="R1012" t="str">
        <f>VLOOKUP(F1012,'Seg 2 descriptions'!A:B,2)</f>
        <v>Gas Operations-West</v>
      </c>
      <c r="S1012" t="str">
        <f>VLOOKUP(G1012,'Seg 3 descriptions'!A:B,2)</f>
        <v>Overtime/Comp Time/On Call</v>
      </c>
    </row>
    <row r="1013" spans="1:19" x14ac:dyDescent="0.25">
      <c r="A1013" s="1" t="s">
        <v>828</v>
      </c>
      <c r="B1013" s="1" t="s">
        <v>18</v>
      </c>
      <c r="C1013" s="1" t="s">
        <v>1267</v>
      </c>
      <c r="D1013" s="1" t="s">
        <v>1705</v>
      </c>
      <c r="E1013" s="1" t="s">
        <v>20</v>
      </c>
      <c r="F1013" s="1" t="s">
        <v>471</v>
      </c>
      <c r="G1013" s="1" t="s">
        <v>590</v>
      </c>
      <c r="H1013" s="1" t="s">
        <v>86</v>
      </c>
      <c r="I1013" s="1" t="s">
        <v>24</v>
      </c>
      <c r="J1013" s="3">
        <v>219.61</v>
      </c>
      <c r="K1013" s="1" t="s">
        <v>1563</v>
      </c>
      <c r="L1013" s="1" t="s">
        <v>24</v>
      </c>
      <c r="M1013" s="1" t="s">
        <v>24</v>
      </c>
      <c r="N1013" s="1" t="s">
        <v>1267</v>
      </c>
      <c r="O1013" s="2">
        <v>44377</v>
      </c>
      <c r="P1013" s="2">
        <v>44378</v>
      </c>
      <c r="Q1013" s="1" t="s">
        <v>29</v>
      </c>
      <c r="R1013" t="str">
        <f>VLOOKUP(F1013,'Seg 2 descriptions'!A:B,2)</f>
        <v>Propane Operations-Hernando</v>
      </c>
      <c r="S1013" t="str">
        <f>VLOOKUP(G1013,'Seg 3 descriptions'!A:B,2)</f>
        <v>Overtime/Comp Time/On Call</v>
      </c>
    </row>
    <row r="1014" spans="1:19" x14ac:dyDescent="0.25">
      <c r="A1014" s="144" t="s">
        <v>893</v>
      </c>
      <c r="B1014" s="144" t="s">
        <v>49</v>
      </c>
      <c r="C1014" s="144" t="s">
        <v>1519</v>
      </c>
      <c r="D1014" s="144" t="s">
        <v>1914</v>
      </c>
      <c r="E1014" s="144" t="s">
        <v>20</v>
      </c>
      <c r="F1014" s="144" t="s">
        <v>586</v>
      </c>
      <c r="G1014" s="144" t="s">
        <v>22</v>
      </c>
      <c r="H1014" s="144" t="s">
        <v>86</v>
      </c>
      <c r="I1014" s="144" t="s">
        <v>24</v>
      </c>
      <c r="J1014" s="145">
        <v>5</v>
      </c>
      <c r="K1014" s="144" t="s">
        <v>1565</v>
      </c>
      <c r="L1014" s="144" t="s">
        <v>24</v>
      </c>
      <c r="M1014" s="144" t="s">
        <v>1566</v>
      </c>
      <c r="N1014" s="144" t="s">
        <v>1519</v>
      </c>
      <c r="O1014" s="146">
        <v>44286</v>
      </c>
      <c r="P1014" s="146">
        <v>44287</v>
      </c>
      <c r="Q1014" s="144" t="s">
        <v>29</v>
      </c>
      <c r="R1014" s="20" t="str">
        <f>VLOOKUP(F1014,'Seg 2 descriptions'!A:B,2)</f>
        <v>Facilities-FPU</v>
      </c>
      <c r="S1014" s="20" t="str">
        <f>VLOOKUP(G1014,'Seg 3 descriptions'!A:B,2)</f>
        <v>Facilities Maintenance</v>
      </c>
    </row>
    <row r="1015" spans="1:19" x14ac:dyDescent="0.25">
      <c r="A1015" s="144" t="s">
        <v>893</v>
      </c>
      <c r="B1015" s="144" t="s">
        <v>49</v>
      </c>
      <c r="C1015" s="144" t="s">
        <v>1519</v>
      </c>
      <c r="D1015" s="144" t="s">
        <v>1914</v>
      </c>
      <c r="E1015" s="144" t="s">
        <v>20</v>
      </c>
      <c r="F1015" s="144" t="s">
        <v>586</v>
      </c>
      <c r="G1015" s="144" t="s">
        <v>22</v>
      </c>
      <c r="H1015" s="144" t="s">
        <v>86</v>
      </c>
      <c r="I1015" s="144" t="s">
        <v>24</v>
      </c>
      <c r="J1015" s="145">
        <v>60.73</v>
      </c>
      <c r="K1015" s="144" t="s">
        <v>1565</v>
      </c>
      <c r="L1015" s="144" t="s">
        <v>24</v>
      </c>
      <c r="M1015" s="144" t="s">
        <v>1566</v>
      </c>
      <c r="N1015" s="144" t="s">
        <v>1519</v>
      </c>
      <c r="O1015" s="146">
        <v>44286</v>
      </c>
      <c r="P1015" s="146">
        <v>44287</v>
      </c>
      <c r="Q1015" s="144" t="s">
        <v>29</v>
      </c>
      <c r="R1015" s="20" t="str">
        <f>VLOOKUP(F1015,'Seg 2 descriptions'!A:B,2)</f>
        <v>Facilities-FPU</v>
      </c>
      <c r="S1015" s="20" t="str">
        <f>VLOOKUP(G1015,'Seg 3 descriptions'!A:B,2)</f>
        <v>Facilities Maintenance</v>
      </c>
    </row>
    <row r="1016" spans="1:19" x14ac:dyDescent="0.25">
      <c r="A1016" s="144" t="s">
        <v>893</v>
      </c>
      <c r="B1016" s="144" t="s">
        <v>49</v>
      </c>
      <c r="C1016" s="144" t="s">
        <v>1519</v>
      </c>
      <c r="D1016" s="144" t="s">
        <v>1914</v>
      </c>
      <c r="E1016" s="144" t="s">
        <v>20</v>
      </c>
      <c r="F1016" s="144" t="s">
        <v>586</v>
      </c>
      <c r="G1016" s="144" t="s">
        <v>22</v>
      </c>
      <c r="H1016" s="144" t="s">
        <v>86</v>
      </c>
      <c r="I1016" s="144" t="s">
        <v>24</v>
      </c>
      <c r="J1016" s="145">
        <v>89.71</v>
      </c>
      <c r="K1016" s="144" t="s">
        <v>1565</v>
      </c>
      <c r="L1016" s="144" t="s">
        <v>24</v>
      </c>
      <c r="M1016" s="144" t="s">
        <v>1566</v>
      </c>
      <c r="N1016" s="144" t="s">
        <v>1519</v>
      </c>
      <c r="O1016" s="146">
        <v>44286</v>
      </c>
      <c r="P1016" s="146">
        <v>44287</v>
      </c>
      <c r="Q1016" s="144" t="s">
        <v>29</v>
      </c>
      <c r="R1016" s="20" t="str">
        <f>VLOOKUP(F1016,'Seg 2 descriptions'!A:B,2)</f>
        <v>Facilities-FPU</v>
      </c>
      <c r="S1016" s="20" t="str">
        <f>VLOOKUP(G1016,'Seg 3 descriptions'!A:B,2)</f>
        <v>Facilities Maintenance</v>
      </c>
    </row>
    <row r="1017" spans="1:19" x14ac:dyDescent="0.25">
      <c r="A1017" s="144" t="s">
        <v>893</v>
      </c>
      <c r="B1017" s="144" t="s">
        <v>49</v>
      </c>
      <c r="C1017" s="144" t="s">
        <v>1519</v>
      </c>
      <c r="D1017" s="144" t="s">
        <v>1914</v>
      </c>
      <c r="E1017" s="144" t="s">
        <v>20</v>
      </c>
      <c r="F1017" s="144" t="s">
        <v>586</v>
      </c>
      <c r="G1017" s="144" t="s">
        <v>22</v>
      </c>
      <c r="H1017" s="144" t="s">
        <v>86</v>
      </c>
      <c r="I1017" s="144" t="s">
        <v>24</v>
      </c>
      <c r="J1017" s="145">
        <v>25.64</v>
      </c>
      <c r="K1017" s="144" t="s">
        <v>1565</v>
      </c>
      <c r="L1017" s="144" t="s">
        <v>24</v>
      </c>
      <c r="M1017" s="144" t="s">
        <v>1566</v>
      </c>
      <c r="N1017" s="144" t="s">
        <v>1519</v>
      </c>
      <c r="O1017" s="146">
        <v>44286</v>
      </c>
      <c r="P1017" s="146">
        <v>44287</v>
      </c>
      <c r="Q1017" s="144" t="s">
        <v>29</v>
      </c>
      <c r="R1017" s="20" t="str">
        <f>VLOOKUP(F1017,'Seg 2 descriptions'!A:B,2)</f>
        <v>Facilities-FPU</v>
      </c>
      <c r="S1017" s="20" t="str">
        <f>VLOOKUP(G1017,'Seg 3 descriptions'!A:B,2)</f>
        <v>Facilities Maintenance</v>
      </c>
    </row>
    <row r="1018" spans="1:19" x14ac:dyDescent="0.25">
      <c r="A1018" s="144" t="s">
        <v>893</v>
      </c>
      <c r="B1018" s="144" t="s">
        <v>49</v>
      </c>
      <c r="C1018" s="144" t="s">
        <v>1519</v>
      </c>
      <c r="D1018" s="144" t="s">
        <v>1914</v>
      </c>
      <c r="E1018" s="144" t="s">
        <v>20</v>
      </c>
      <c r="F1018" s="144" t="s">
        <v>586</v>
      </c>
      <c r="G1018" s="144" t="s">
        <v>22</v>
      </c>
      <c r="H1018" s="144" t="s">
        <v>86</v>
      </c>
      <c r="I1018" s="144" t="s">
        <v>24</v>
      </c>
      <c r="J1018" s="145">
        <v>44.91</v>
      </c>
      <c r="K1018" s="144" t="s">
        <v>1565</v>
      </c>
      <c r="L1018" s="144" t="s">
        <v>24</v>
      </c>
      <c r="M1018" s="144" t="s">
        <v>1566</v>
      </c>
      <c r="N1018" s="144" t="s">
        <v>1519</v>
      </c>
      <c r="O1018" s="146">
        <v>44286</v>
      </c>
      <c r="P1018" s="146">
        <v>44287</v>
      </c>
      <c r="Q1018" s="144" t="s">
        <v>29</v>
      </c>
      <c r="R1018" s="20" t="str">
        <f>VLOOKUP(F1018,'Seg 2 descriptions'!A:B,2)</f>
        <v>Facilities-FPU</v>
      </c>
      <c r="S1018" s="20" t="str">
        <f>VLOOKUP(G1018,'Seg 3 descriptions'!A:B,2)</f>
        <v>Facilities Maintenance</v>
      </c>
    </row>
    <row r="1019" spans="1:19" x14ac:dyDescent="0.25">
      <c r="A1019" s="1" t="s">
        <v>457</v>
      </c>
      <c r="B1019" s="1" t="s">
        <v>49</v>
      </c>
      <c r="C1019" s="1" t="s">
        <v>1061</v>
      </c>
      <c r="D1019" s="1" t="s">
        <v>1916</v>
      </c>
      <c r="E1019" s="1" t="s">
        <v>20</v>
      </c>
      <c r="F1019" s="1" t="s">
        <v>830</v>
      </c>
      <c r="G1019" s="1" t="s">
        <v>866</v>
      </c>
      <c r="H1019" s="1" t="s">
        <v>86</v>
      </c>
      <c r="I1019" s="1" t="s">
        <v>24</v>
      </c>
      <c r="J1019" s="3">
        <v>118.17</v>
      </c>
      <c r="K1019" s="1" t="s">
        <v>1567</v>
      </c>
      <c r="L1019" s="1" t="s">
        <v>24</v>
      </c>
      <c r="M1019" s="1" t="s">
        <v>1568</v>
      </c>
      <c r="N1019" s="1" t="s">
        <v>463</v>
      </c>
      <c r="O1019" s="2">
        <v>44561</v>
      </c>
      <c r="P1019" s="2">
        <v>44568</v>
      </c>
      <c r="Q1019" s="1" t="s">
        <v>29</v>
      </c>
      <c r="R1019" t="str">
        <f>VLOOKUP(F1019,'Seg 2 descriptions'!A:B,2)</f>
        <v>Measurement-SF</v>
      </c>
      <c r="S1019" t="str">
        <f>VLOOKUP(G1019,'Seg 3 descriptions'!A:B,2)</f>
        <v>Lodging &amp; Travel</v>
      </c>
    </row>
    <row r="1020" spans="1:19" x14ac:dyDescent="0.25">
      <c r="A1020" s="1" t="s">
        <v>457</v>
      </c>
      <c r="B1020" s="1" t="s">
        <v>49</v>
      </c>
      <c r="C1020" s="1" t="s">
        <v>1061</v>
      </c>
      <c r="D1020" s="1" t="s">
        <v>1702</v>
      </c>
      <c r="E1020" s="1" t="s">
        <v>20</v>
      </c>
      <c r="F1020" s="1" t="s">
        <v>830</v>
      </c>
      <c r="G1020" s="1" t="s">
        <v>590</v>
      </c>
      <c r="H1020" s="1" t="s">
        <v>86</v>
      </c>
      <c r="I1020" s="1" t="s">
        <v>24</v>
      </c>
      <c r="J1020" s="3">
        <v>42.89</v>
      </c>
      <c r="K1020" s="1" t="s">
        <v>1567</v>
      </c>
      <c r="L1020" s="1" t="s">
        <v>24</v>
      </c>
      <c r="M1020" s="1" t="s">
        <v>1568</v>
      </c>
      <c r="N1020" s="1" t="s">
        <v>463</v>
      </c>
      <c r="O1020" s="2">
        <v>44561</v>
      </c>
      <c r="P1020" s="2">
        <v>44568</v>
      </c>
      <c r="Q1020" s="1" t="s">
        <v>29</v>
      </c>
      <c r="R1020" t="str">
        <f>VLOOKUP(F1020,'Seg 2 descriptions'!A:B,2)</f>
        <v>Measurement-SF</v>
      </c>
      <c r="S1020" t="str">
        <f>VLOOKUP(G1020,'Seg 3 descriptions'!A:B,2)</f>
        <v>Overtime/Comp Time/On Call</v>
      </c>
    </row>
    <row r="1021" spans="1:19" x14ac:dyDescent="0.25">
      <c r="A1021" s="1" t="s">
        <v>457</v>
      </c>
      <c r="B1021" s="1" t="s">
        <v>49</v>
      </c>
      <c r="C1021" s="1" t="s">
        <v>1061</v>
      </c>
      <c r="D1021" s="1" t="s">
        <v>1710</v>
      </c>
      <c r="E1021" s="1" t="s">
        <v>20</v>
      </c>
      <c r="F1021" s="1" t="s">
        <v>830</v>
      </c>
      <c r="G1021" s="1" t="s">
        <v>460</v>
      </c>
      <c r="H1021" s="1" t="s">
        <v>86</v>
      </c>
      <c r="I1021" s="1" t="s">
        <v>24</v>
      </c>
      <c r="J1021" s="3">
        <v>2108.36</v>
      </c>
      <c r="K1021" s="1" t="s">
        <v>1567</v>
      </c>
      <c r="L1021" s="1" t="s">
        <v>24</v>
      </c>
      <c r="M1021" s="1" t="s">
        <v>1568</v>
      </c>
      <c r="N1021" s="1" t="s">
        <v>463</v>
      </c>
      <c r="O1021" s="2">
        <v>44561</v>
      </c>
      <c r="P1021" s="2">
        <v>44568</v>
      </c>
      <c r="Q1021" s="1" t="s">
        <v>29</v>
      </c>
      <c r="R1021" t="str">
        <f>VLOOKUP(F1021,'Seg 2 descriptions'!A:B,2)</f>
        <v>Measurement-SF</v>
      </c>
      <c r="S1021" t="str">
        <f>VLOOKUP(G1021,'Seg 3 descriptions'!A:B,2)</f>
        <v>Salaries</v>
      </c>
    </row>
    <row r="1022" spans="1:19" x14ac:dyDescent="0.25">
      <c r="A1022" s="1" t="s">
        <v>457</v>
      </c>
      <c r="B1022" s="1" t="s">
        <v>49</v>
      </c>
      <c r="C1022" s="1" t="s">
        <v>1061</v>
      </c>
      <c r="D1022" s="1" t="s">
        <v>1927</v>
      </c>
      <c r="E1022" s="1" t="s">
        <v>20</v>
      </c>
      <c r="F1022" s="1" t="s">
        <v>830</v>
      </c>
      <c r="G1022" s="1" t="s">
        <v>870</v>
      </c>
      <c r="H1022" s="1" t="s">
        <v>86</v>
      </c>
      <c r="I1022" s="1" t="s">
        <v>24</v>
      </c>
      <c r="J1022" s="3">
        <v>41.32</v>
      </c>
      <c r="K1022" s="1" t="s">
        <v>1567</v>
      </c>
      <c r="L1022" s="1" t="s">
        <v>24</v>
      </c>
      <c r="M1022" s="1" t="s">
        <v>1568</v>
      </c>
      <c r="N1022" s="1" t="s">
        <v>463</v>
      </c>
      <c r="O1022" s="2">
        <v>44561</v>
      </c>
      <c r="P1022" s="2">
        <v>44568</v>
      </c>
      <c r="Q1022" s="1" t="s">
        <v>29</v>
      </c>
      <c r="R1022" t="str">
        <f>VLOOKUP(F1022,'Seg 2 descriptions'!A:B,2)</f>
        <v>Measurement-SF</v>
      </c>
      <c r="S1022" t="str">
        <f>VLOOKUP(G1022,'Seg 3 descriptions'!A:B,2)</f>
        <v>Other Vehicle Expenses</v>
      </c>
    </row>
    <row r="1023" spans="1:19" x14ac:dyDescent="0.25">
      <c r="A1023" s="1" t="s">
        <v>457</v>
      </c>
      <c r="B1023" s="1" t="s">
        <v>49</v>
      </c>
      <c r="C1023" s="1" t="s">
        <v>1061</v>
      </c>
      <c r="D1023" s="1" t="s">
        <v>1930</v>
      </c>
      <c r="E1023" s="1" t="s">
        <v>20</v>
      </c>
      <c r="F1023" s="1" t="s">
        <v>830</v>
      </c>
      <c r="G1023" s="1" t="s">
        <v>1049</v>
      </c>
      <c r="H1023" s="1" t="s">
        <v>86</v>
      </c>
      <c r="I1023" s="1" t="s">
        <v>24</v>
      </c>
      <c r="J1023" s="3">
        <v>42.16</v>
      </c>
      <c r="K1023" s="1" t="s">
        <v>1567</v>
      </c>
      <c r="L1023" s="1" t="s">
        <v>24</v>
      </c>
      <c r="M1023" s="1" t="s">
        <v>1568</v>
      </c>
      <c r="N1023" s="1" t="s">
        <v>463</v>
      </c>
      <c r="O1023" s="2">
        <v>44561</v>
      </c>
      <c r="P1023" s="2">
        <v>44568</v>
      </c>
      <c r="Q1023" s="1" t="s">
        <v>29</v>
      </c>
      <c r="R1023" t="str">
        <f>VLOOKUP(F1023,'Seg 2 descriptions'!A:B,2)</f>
        <v>Measurement-SF</v>
      </c>
      <c r="S1023" t="str">
        <f>VLOOKUP(G1023,'Seg 3 descriptions'!A:B,2)</f>
        <v>Vehicle Insurance</v>
      </c>
    </row>
    <row r="1024" spans="1:19" x14ac:dyDescent="0.25">
      <c r="A1024" s="1" t="s">
        <v>457</v>
      </c>
      <c r="B1024" s="1" t="s">
        <v>49</v>
      </c>
      <c r="C1024" s="1" t="s">
        <v>1061</v>
      </c>
      <c r="D1024" s="1" t="s">
        <v>1935</v>
      </c>
      <c r="E1024" s="1" t="s">
        <v>20</v>
      </c>
      <c r="F1024" s="1" t="s">
        <v>830</v>
      </c>
      <c r="G1024" s="1" t="s">
        <v>869</v>
      </c>
      <c r="H1024" s="1" t="s">
        <v>86</v>
      </c>
      <c r="I1024" s="1" t="s">
        <v>24</v>
      </c>
      <c r="J1024" s="3">
        <v>181.55</v>
      </c>
      <c r="K1024" s="1" t="s">
        <v>1567</v>
      </c>
      <c r="L1024" s="1" t="s">
        <v>24</v>
      </c>
      <c r="M1024" s="1" t="s">
        <v>1568</v>
      </c>
      <c r="N1024" s="1" t="s">
        <v>463</v>
      </c>
      <c r="O1024" s="2">
        <v>44561</v>
      </c>
      <c r="P1024" s="2">
        <v>44568</v>
      </c>
      <c r="Q1024" s="1" t="s">
        <v>29</v>
      </c>
      <c r="R1024" t="str">
        <f>VLOOKUP(F1024,'Seg 2 descriptions'!A:B,2)</f>
        <v>Measurement-SF</v>
      </c>
      <c r="S1024" t="str">
        <f>VLOOKUP(G1024,'Seg 3 descriptions'!A:B,2)</f>
        <v>Vehicle Fuel</v>
      </c>
    </row>
    <row r="1025" spans="1:19" x14ac:dyDescent="0.25">
      <c r="A1025" s="1" t="s">
        <v>457</v>
      </c>
      <c r="B1025" s="1" t="s">
        <v>49</v>
      </c>
      <c r="C1025" s="1" t="s">
        <v>1061</v>
      </c>
      <c r="D1025" s="1" t="s">
        <v>1937</v>
      </c>
      <c r="E1025" s="1" t="s">
        <v>20</v>
      </c>
      <c r="F1025" s="1" t="s">
        <v>830</v>
      </c>
      <c r="G1025" s="1" t="s">
        <v>1055</v>
      </c>
      <c r="H1025" s="1" t="s">
        <v>86</v>
      </c>
      <c r="I1025" s="1" t="s">
        <v>24</v>
      </c>
      <c r="J1025" s="3">
        <v>311.22000000000003</v>
      </c>
      <c r="K1025" s="1" t="s">
        <v>1567</v>
      </c>
      <c r="L1025" s="1" t="s">
        <v>24</v>
      </c>
      <c r="M1025" s="1" t="s">
        <v>1568</v>
      </c>
      <c r="N1025" s="1" t="s">
        <v>463</v>
      </c>
      <c r="O1025" s="2">
        <v>44561</v>
      </c>
      <c r="P1025" s="2">
        <v>44568</v>
      </c>
      <c r="Q1025" s="1" t="s">
        <v>29</v>
      </c>
      <c r="R1025" t="str">
        <f>VLOOKUP(F1025,'Seg 2 descriptions'!A:B,2)</f>
        <v>Measurement-SF</v>
      </c>
      <c r="S1025" t="str">
        <f>VLOOKUP(G1025,'Seg 3 descriptions'!A:B,2)</f>
        <v>Vehicle Depreciation</v>
      </c>
    </row>
    <row r="1026" spans="1:19" x14ac:dyDescent="0.25">
      <c r="A1026" s="1" t="s">
        <v>457</v>
      </c>
      <c r="B1026" s="1" t="s">
        <v>49</v>
      </c>
      <c r="C1026" s="1" t="s">
        <v>1569</v>
      </c>
      <c r="D1026" s="1" t="s">
        <v>1702</v>
      </c>
      <c r="E1026" s="1" t="s">
        <v>20</v>
      </c>
      <c r="F1026" s="1" t="s">
        <v>830</v>
      </c>
      <c r="G1026" s="1" t="s">
        <v>590</v>
      </c>
      <c r="H1026" s="1" t="s">
        <v>86</v>
      </c>
      <c r="I1026" s="1" t="s">
        <v>24</v>
      </c>
      <c r="J1026" s="3">
        <v>-15.43</v>
      </c>
      <c r="K1026" s="1" t="s">
        <v>1441</v>
      </c>
      <c r="L1026" s="1" t="s">
        <v>24</v>
      </c>
      <c r="M1026" s="1" t="s">
        <v>1442</v>
      </c>
      <c r="N1026" s="1" t="s">
        <v>1570</v>
      </c>
      <c r="O1026" s="2">
        <v>44500</v>
      </c>
      <c r="P1026" s="2">
        <v>44503</v>
      </c>
      <c r="Q1026" s="1" t="s">
        <v>29</v>
      </c>
      <c r="R1026" t="str">
        <f>VLOOKUP(F1026,'Seg 2 descriptions'!A:B,2)</f>
        <v>Measurement-SF</v>
      </c>
      <c r="S1026" t="str">
        <f>VLOOKUP(G1026,'Seg 3 descriptions'!A:B,2)</f>
        <v>Overtime/Comp Time/On Call</v>
      </c>
    </row>
    <row r="1027" spans="1:19" x14ac:dyDescent="0.25">
      <c r="A1027" s="1" t="s">
        <v>457</v>
      </c>
      <c r="B1027" s="1" t="s">
        <v>49</v>
      </c>
      <c r="C1027" s="1" t="s">
        <v>1404</v>
      </c>
      <c r="D1027" s="1" t="s">
        <v>1838</v>
      </c>
      <c r="E1027" s="1" t="s">
        <v>20</v>
      </c>
      <c r="F1027" s="1" t="s">
        <v>471</v>
      </c>
      <c r="G1027" s="1" t="s">
        <v>1055</v>
      </c>
      <c r="H1027" s="1" t="s">
        <v>86</v>
      </c>
      <c r="I1027" s="1" t="s">
        <v>24</v>
      </c>
      <c r="J1027" s="3">
        <v>236.45</v>
      </c>
      <c r="K1027" s="1" t="s">
        <v>1445</v>
      </c>
      <c r="L1027" s="1" t="s">
        <v>24</v>
      </c>
      <c r="M1027" s="1" t="s">
        <v>1446</v>
      </c>
      <c r="N1027" s="1" t="s">
        <v>463</v>
      </c>
      <c r="O1027" s="2">
        <v>44255</v>
      </c>
      <c r="P1027" s="2">
        <v>44258</v>
      </c>
      <c r="Q1027" s="1" t="s">
        <v>29</v>
      </c>
      <c r="R1027" t="str">
        <f>VLOOKUP(F1027,'Seg 2 descriptions'!A:B,2)</f>
        <v>Propane Operations-Hernando</v>
      </c>
      <c r="S1027" t="str">
        <f>VLOOKUP(G1027,'Seg 3 descriptions'!A:B,2)</f>
        <v>Vehicle Depreciation</v>
      </c>
    </row>
    <row r="1028" spans="1:19" x14ac:dyDescent="0.25">
      <c r="A1028" s="1" t="s">
        <v>457</v>
      </c>
      <c r="B1028" s="1" t="s">
        <v>49</v>
      </c>
      <c r="C1028" s="1" t="s">
        <v>1404</v>
      </c>
      <c r="D1028" s="1" t="s">
        <v>1837</v>
      </c>
      <c r="E1028" s="1" t="s">
        <v>20</v>
      </c>
      <c r="F1028" s="1" t="s">
        <v>471</v>
      </c>
      <c r="G1028" s="1" t="s">
        <v>869</v>
      </c>
      <c r="H1028" s="1" t="s">
        <v>86</v>
      </c>
      <c r="I1028" s="1" t="s">
        <v>24</v>
      </c>
      <c r="J1028" s="3">
        <v>268.10000000000002</v>
      </c>
      <c r="K1028" s="1" t="s">
        <v>1445</v>
      </c>
      <c r="L1028" s="1" t="s">
        <v>24</v>
      </c>
      <c r="M1028" s="1" t="s">
        <v>1446</v>
      </c>
      <c r="N1028" s="1" t="s">
        <v>463</v>
      </c>
      <c r="O1028" s="2">
        <v>44255</v>
      </c>
      <c r="P1028" s="2">
        <v>44258</v>
      </c>
      <c r="Q1028" s="1" t="s">
        <v>29</v>
      </c>
      <c r="R1028" t="str">
        <f>VLOOKUP(F1028,'Seg 2 descriptions'!A:B,2)</f>
        <v>Propane Operations-Hernando</v>
      </c>
      <c r="S1028" t="str">
        <f>VLOOKUP(G1028,'Seg 3 descriptions'!A:B,2)</f>
        <v>Vehicle Fuel</v>
      </c>
    </row>
    <row r="1029" spans="1:19" x14ac:dyDescent="0.25">
      <c r="A1029" s="1" t="s">
        <v>457</v>
      </c>
      <c r="B1029" s="1" t="s">
        <v>49</v>
      </c>
      <c r="C1029" s="1" t="s">
        <v>1058</v>
      </c>
      <c r="D1029" s="1" t="s">
        <v>1837</v>
      </c>
      <c r="E1029" s="1" t="s">
        <v>20</v>
      </c>
      <c r="F1029" s="1" t="s">
        <v>471</v>
      </c>
      <c r="G1029" s="1" t="s">
        <v>869</v>
      </c>
      <c r="H1029" s="1" t="s">
        <v>86</v>
      </c>
      <c r="I1029" s="1" t="s">
        <v>24</v>
      </c>
      <c r="J1029" s="3">
        <v>157.62</v>
      </c>
      <c r="K1029" s="1" t="s">
        <v>1445</v>
      </c>
      <c r="L1029" s="1" t="s">
        <v>24</v>
      </c>
      <c r="M1029" s="1" t="s">
        <v>1446</v>
      </c>
      <c r="N1029" s="1" t="s">
        <v>463</v>
      </c>
      <c r="O1029" s="2">
        <v>44227</v>
      </c>
      <c r="P1029" s="2">
        <v>44237</v>
      </c>
      <c r="Q1029" s="1" t="s">
        <v>29</v>
      </c>
      <c r="R1029" t="str">
        <f>VLOOKUP(F1029,'Seg 2 descriptions'!A:B,2)</f>
        <v>Propane Operations-Hernando</v>
      </c>
      <c r="S1029" t="str">
        <f>VLOOKUP(G1029,'Seg 3 descriptions'!A:B,2)</f>
        <v>Vehicle Fuel</v>
      </c>
    </row>
    <row r="1030" spans="1:19" x14ac:dyDescent="0.25">
      <c r="A1030" s="1" t="s">
        <v>457</v>
      </c>
      <c r="B1030" s="1" t="s">
        <v>49</v>
      </c>
      <c r="C1030" s="1" t="s">
        <v>1058</v>
      </c>
      <c r="D1030" s="1" t="s">
        <v>1835</v>
      </c>
      <c r="E1030" s="1" t="s">
        <v>20</v>
      </c>
      <c r="F1030" s="1" t="s">
        <v>471</v>
      </c>
      <c r="G1030" s="1" t="s">
        <v>870</v>
      </c>
      <c r="H1030" s="1" t="s">
        <v>86</v>
      </c>
      <c r="I1030" s="1" t="s">
        <v>24</v>
      </c>
      <c r="J1030" s="3">
        <v>966.44</v>
      </c>
      <c r="K1030" s="1" t="s">
        <v>1445</v>
      </c>
      <c r="L1030" s="1" t="s">
        <v>24</v>
      </c>
      <c r="M1030" s="1" t="s">
        <v>1446</v>
      </c>
      <c r="N1030" s="1" t="s">
        <v>463</v>
      </c>
      <c r="O1030" s="2">
        <v>44227</v>
      </c>
      <c r="P1030" s="2">
        <v>44237</v>
      </c>
      <c r="Q1030" s="1" t="s">
        <v>29</v>
      </c>
      <c r="R1030" t="str">
        <f>VLOOKUP(F1030,'Seg 2 descriptions'!A:B,2)</f>
        <v>Propane Operations-Hernando</v>
      </c>
      <c r="S1030" t="str">
        <f>VLOOKUP(G1030,'Seg 3 descriptions'!A:B,2)</f>
        <v>Other Vehicle Expenses</v>
      </c>
    </row>
    <row r="1031" spans="1:19" x14ac:dyDescent="0.25">
      <c r="A1031" s="1" t="s">
        <v>457</v>
      </c>
      <c r="B1031" s="1" t="s">
        <v>49</v>
      </c>
      <c r="C1031" s="1" t="s">
        <v>1058</v>
      </c>
      <c r="D1031" s="1" t="s">
        <v>1836</v>
      </c>
      <c r="E1031" s="1" t="s">
        <v>20</v>
      </c>
      <c r="F1031" s="1" t="s">
        <v>471</v>
      </c>
      <c r="G1031" s="1" t="s">
        <v>1049</v>
      </c>
      <c r="H1031" s="1" t="s">
        <v>86</v>
      </c>
      <c r="I1031" s="1" t="s">
        <v>24</v>
      </c>
      <c r="J1031" s="3">
        <v>23.79</v>
      </c>
      <c r="K1031" s="1" t="s">
        <v>1445</v>
      </c>
      <c r="L1031" s="1" t="s">
        <v>24</v>
      </c>
      <c r="M1031" s="1" t="s">
        <v>1446</v>
      </c>
      <c r="N1031" s="1" t="s">
        <v>463</v>
      </c>
      <c r="O1031" s="2">
        <v>44227</v>
      </c>
      <c r="P1031" s="2">
        <v>44237</v>
      </c>
      <c r="Q1031" s="1" t="s">
        <v>29</v>
      </c>
      <c r="R1031" t="str">
        <f>VLOOKUP(F1031,'Seg 2 descriptions'!A:B,2)</f>
        <v>Propane Operations-Hernando</v>
      </c>
      <c r="S1031" t="str">
        <f>VLOOKUP(G1031,'Seg 3 descriptions'!A:B,2)</f>
        <v>Vehicle Insurance</v>
      </c>
    </row>
    <row r="1032" spans="1:19" x14ac:dyDescent="0.25">
      <c r="A1032" s="1" t="s">
        <v>457</v>
      </c>
      <c r="B1032" s="1" t="s">
        <v>49</v>
      </c>
      <c r="C1032" s="1" t="s">
        <v>1061</v>
      </c>
      <c r="D1032" s="1" t="s">
        <v>1947</v>
      </c>
      <c r="E1032" s="1" t="s">
        <v>20</v>
      </c>
      <c r="F1032" s="1" t="s">
        <v>830</v>
      </c>
      <c r="G1032" s="1" t="s">
        <v>283</v>
      </c>
      <c r="H1032" s="1" t="s">
        <v>86</v>
      </c>
      <c r="I1032" s="1" t="s">
        <v>24</v>
      </c>
      <c r="J1032" s="3">
        <v>207.41</v>
      </c>
      <c r="K1032" s="1" t="s">
        <v>1567</v>
      </c>
      <c r="L1032" s="1" t="s">
        <v>24</v>
      </c>
      <c r="M1032" s="1" t="s">
        <v>1568</v>
      </c>
      <c r="N1032" s="1" t="s">
        <v>463</v>
      </c>
      <c r="O1032" s="2">
        <v>44561</v>
      </c>
      <c r="P1032" s="2">
        <v>44568</v>
      </c>
      <c r="Q1032" s="1" t="s">
        <v>29</v>
      </c>
      <c r="R1032" t="str">
        <f>VLOOKUP(F1032,'Seg 2 descriptions'!A:B,2)</f>
        <v>Measurement-SF</v>
      </c>
      <c r="S1032" t="str">
        <f>VLOOKUP(G1032,'Seg 3 descriptions'!A:B,2)</f>
        <v>Supplies &amp; Misc Dept Expenses</v>
      </c>
    </row>
    <row r="1033" spans="1:19" x14ac:dyDescent="0.25">
      <c r="A1033" s="1" t="s">
        <v>457</v>
      </c>
      <c r="B1033" s="1" t="s">
        <v>49</v>
      </c>
      <c r="C1033" s="1" t="s">
        <v>1061</v>
      </c>
      <c r="D1033" s="1" t="s">
        <v>1951</v>
      </c>
      <c r="E1033" s="1" t="s">
        <v>20</v>
      </c>
      <c r="F1033" s="1" t="s">
        <v>830</v>
      </c>
      <c r="G1033" s="1" t="s">
        <v>1302</v>
      </c>
      <c r="H1033" s="1" t="s">
        <v>86</v>
      </c>
      <c r="I1033" s="1" t="s">
        <v>24</v>
      </c>
      <c r="J1033" s="3">
        <v>20.02</v>
      </c>
      <c r="K1033" s="1" t="s">
        <v>1567</v>
      </c>
      <c r="L1033" s="1" t="s">
        <v>24</v>
      </c>
      <c r="M1033" s="1" t="s">
        <v>1568</v>
      </c>
      <c r="N1033" s="1" t="s">
        <v>463</v>
      </c>
      <c r="O1033" s="2">
        <v>44561</v>
      </c>
      <c r="P1033" s="2">
        <v>44568</v>
      </c>
      <c r="Q1033" s="1" t="s">
        <v>29</v>
      </c>
      <c r="R1033" t="str">
        <f>VLOOKUP(F1033,'Seg 2 descriptions'!A:B,2)</f>
        <v>Measurement-SF</v>
      </c>
      <c r="S1033" t="str">
        <f>VLOOKUP(G1033,'Seg 3 descriptions'!A:B,2)</f>
        <v>Uniforms</v>
      </c>
    </row>
    <row r="1034" spans="1:19" x14ac:dyDescent="0.25">
      <c r="A1034" s="1" t="s">
        <v>457</v>
      </c>
      <c r="B1034" s="1" t="s">
        <v>49</v>
      </c>
      <c r="C1034" s="1" t="s">
        <v>1061</v>
      </c>
      <c r="D1034" s="1" t="s">
        <v>1960</v>
      </c>
      <c r="E1034" s="1" t="s">
        <v>20</v>
      </c>
      <c r="F1034" s="1" t="s">
        <v>830</v>
      </c>
      <c r="G1034" s="1" t="s">
        <v>868</v>
      </c>
      <c r="H1034" s="1" t="s">
        <v>86</v>
      </c>
      <c r="I1034" s="1" t="s">
        <v>24</v>
      </c>
      <c r="J1034" s="3">
        <v>69.09</v>
      </c>
      <c r="K1034" s="1" t="s">
        <v>1567</v>
      </c>
      <c r="L1034" s="1" t="s">
        <v>24</v>
      </c>
      <c r="M1034" s="1" t="s">
        <v>1568</v>
      </c>
      <c r="N1034" s="1" t="s">
        <v>463</v>
      </c>
      <c r="O1034" s="2">
        <v>44561</v>
      </c>
      <c r="P1034" s="2">
        <v>44568</v>
      </c>
      <c r="Q1034" s="1" t="s">
        <v>29</v>
      </c>
      <c r="R1034" t="str">
        <f>VLOOKUP(F1034,'Seg 2 descriptions'!A:B,2)</f>
        <v>Measurement-SF</v>
      </c>
      <c r="S1034" t="str">
        <f>VLOOKUP(G1034,'Seg 3 descriptions'!A:B,2)</f>
        <v>Cell Phones</v>
      </c>
    </row>
    <row r="1035" spans="1:19" x14ac:dyDescent="0.25">
      <c r="A1035" s="1" t="s">
        <v>457</v>
      </c>
      <c r="B1035" s="1" t="s">
        <v>49</v>
      </c>
      <c r="C1035" s="1" t="s">
        <v>1061</v>
      </c>
      <c r="D1035" s="1" t="s">
        <v>1963</v>
      </c>
      <c r="E1035" s="1" t="s">
        <v>20</v>
      </c>
      <c r="F1035" s="1" t="s">
        <v>830</v>
      </c>
      <c r="G1035" s="1" t="s">
        <v>867</v>
      </c>
      <c r="H1035" s="1" t="s">
        <v>86</v>
      </c>
      <c r="I1035" s="1" t="s">
        <v>24</v>
      </c>
      <c r="J1035" s="3">
        <v>16.38</v>
      </c>
      <c r="K1035" s="1" t="s">
        <v>1567</v>
      </c>
      <c r="L1035" s="1" t="s">
        <v>24</v>
      </c>
      <c r="M1035" s="1" t="s">
        <v>1568</v>
      </c>
      <c r="N1035" s="1" t="s">
        <v>463</v>
      </c>
      <c r="O1035" s="2">
        <v>44561</v>
      </c>
      <c r="P1035" s="2">
        <v>44568</v>
      </c>
      <c r="Q1035" s="1" t="s">
        <v>29</v>
      </c>
      <c r="R1035" t="str">
        <f>VLOOKUP(F1035,'Seg 2 descriptions'!A:B,2)</f>
        <v>Measurement-SF</v>
      </c>
      <c r="S1035" t="str">
        <f>VLOOKUP(G1035,'Seg 3 descriptions'!A:B,2)</f>
        <v>Meals</v>
      </c>
    </row>
    <row r="1036" spans="1:19" x14ac:dyDescent="0.25">
      <c r="A1036" s="1" t="s">
        <v>457</v>
      </c>
      <c r="B1036" s="1" t="s">
        <v>49</v>
      </c>
      <c r="C1036" s="1" t="s">
        <v>1206</v>
      </c>
      <c r="D1036" s="1" t="s">
        <v>1702</v>
      </c>
      <c r="E1036" s="1" t="s">
        <v>20</v>
      </c>
      <c r="F1036" s="1" t="s">
        <v>830</v>
      </c>
      <c r="G1036" s="1" t="s">
        <v>590</v>
      </c>
      <c r="H1036" s="1" t="s">
        <v>86</v>
      </c>
      <c r="I1036" s="1" t="s">
        <v>24</v>
      </c>
      <c r="J1036" s="3">
        <v>44.3</v>
      </c>
      <c r="K1036" s="1" t="s">
        <v>1567</v>
      </c>
      <c r="L1036" s="1" t="s">
        <v>24</v>
      </c>
      <c r="M1036" s="1" t="s">
        <v>1568</v>
      </c>
      <c r="N1036" s="1" t="s">
        <v>463</v>
      </c>
      <c r="O1036" s="2">
        <v>44530</v>
      </c>
      <c r="P1036" s="2">
        <v>44535</v>
      </c>
      <c r="Q1036" s="1" t="s">
        <v>29</v>
      </c>
      <c r="R1036" t="str">
        <f>VLOOKUP(F1036,'Seg 2 descriptions'!A:B,2)</f>
        <v>Measurement-SF</v>
      </c>
      <c r="S1036" t="str">
        <f>VLOOKUP(G1036,'Seg 3 descriptions'!A:B,2)</f>
        <v>Overtime/Comp Time/On Call</v>
      </c>
    </row>
    <row r="1037" spans="1:19" x14ac:dyDescent="0.25">
      <c r="A1037" s="1" t="s">
        <v>457</v>
      </c>
      <c r="B1037" s="1" t="s">
        <v>49</v>
      </c>
      <c r="C1037" s="1" t="s">
        <v>1206</v>
      </c>
      <c r="D1037" s="1" t="s">
        <v>1710</v>
      </c>
      <c r="E1037" s="1" t="s">
        <v>20</v>
      </c>
      <c r="F1037" s="1" t="s">
        <v>830</v>
      </c>
      <c r="G1037" s="1" t="s">
        <v>460</v>
      </c>
      <c r="H1037" s="1" t="s">
        <v>86</v>
      </c>
      <c r="I1037" s="1" t="s">
        <v>24</v>
      </c>
      <c r="J1037" s="3">
        <v>639.29</v>
      </c>
      <c r="K1037" s="1" t="s">
        <v>1567</v>
      </c>
      <c r="L1037" s="1" t="s">
        <v>24</v>
      </c>
      <c r="M1037" s="1" t="s">
        <v>1568</v>
      </c>
      <c r="N1037" s="1" t="s">
        <v>463</v>
      </c>
      <c r="O1037" s="2">
        <v>44530</v>
      </c>
      <c r="P1037" s="2">
        <v>44535</v>
      </c>
      <c r="Q1037" s="1" t="s">
        <v>29</v>
      </c>
      <c r="R1037" t="str">
        <f>VLOOKUP(F1037,'Seg 2 descriptions'!A:B,2)</f>
        <v>Measurement-SF</v>
      </c>
      <c r="S1037" t="str">
        <f>VLOOKUP(G1037,'Seg 3 descriptions'!A:B,2)</f>
        <v>Salaries</v>
      </c>
    </row>
    <row r="1038" spans="1:19" x14ac:dyDescent="0.25">
      <c r="A1038" s="1" t="s">
        <v>457</v>
      </c>
      <c r="B1038" s="1" t="s">
        <v>49</v>
      </c>
      <c r="C1038" s="1" t="s">
        <v>1206</v>
      </c>
      <c r="D1038" s="1" t="s">
        <v>1927</v>
      </c>
      <c r="E1038" s="1" t="s">
        <v>20</v>
      </c>
      <c r="F1038" s="1" t="s">
        <v>830</v>
      </c>
      <c r="G1038" s="1" t="s">
        <v>870</v>
      </c>
      <c r="H1038" s="1" t="s">
        <v>86</v>
      </c>
      <c r="I1038" s="1" t="s">
        <v>24</v>
      </c>
      <c r="J1038" s="3">
        <v>122.1</v>
      </c>
      <c r="K1038" s="1" t="s">
        <v>1567</v>
      </c>
      <c r="L1038" s="1" t="s">
        <v>24</v>
      </c>
      <c r="M1038" s="1" t="s">
        <v>1568</v>
      </c>
      <c r="N1038" s="1" t="s">
        <v>463</v>
      </c>
      <c r="O1038" s="2">
        <v>44530</v>
      </c>
      <c r="P1038" s="2">
        <v>44535</v>
      </c>
      <c r="Q1038" s="1" t="s">
        <v>29</v>
      </c>
      <c r="R1038" t="str">
        <f>VLOOKUP(F1038,'Seg 2 descriptions'!A:B,2)</f>
        <v>Measurement-SF</v>
      </c>
      <c r="S1038" t="str">
        <f>VLOOKUP(G1038,'Seg 3 descriptions'!A:B,2)</f>
        <v>Other Vehicle Expenses</v>
      </c>
    </row>
    <row r="1039" spans="1:19" x14ac:dyDescent="0.25">
      <c r="A1039" s="1" t="s">
        <v>457</v>
      </c>
      <c r="B1039" s="1" t="s">
        <v>49</v>
      </c>
      <c r="C1039" s="1" t="s">
        <v>1206</v>
      </c>
      <c r="D1039" s="1" t="s">
        <v>1930</v>
      </c>
      <c r="E1039" s="1" t="s">
        <v>20</v>
      </c>
      <c r="F1039" s="1" t="s">
        <v>830</v>
      </c>
      <c r="G1039" s="1" t="s">
        <v>1049</v>
      </c>
      <c r="H1039" s="1" t="s">
        <v>86</v>
      </c>
      <c r="I1039" s="1" t="s">
        <v>24</v>
      </c>
      <c r="J1039" s="3">
        <v>29.17</v>
      </c>
      <c r="K1039" s="1" t="s">
        <v>1567</v>
      </c>
      <c r="L1039" s="1" t="s">
        <v>24</v>
      </c>
      <c r="M1039" s="1" t="s">
        <v>1568</v>
      </c>
      <c r="N1039" s="1" t="s">
        <v>463</v>
      </c>
      <c r="O1039" s="2">
        <v>44530</v>
      </c>
      <c r="P1039" s="2">
        <v>44535</v>
      </c>
      <c r="Q1039" s="1" t="s">
        <v>29</v>
      </c>
      <c r="R1039" t="str">
        <f>VLOOKUP(F1039,'Seg 2 descriptions'!A:B,2)</f>
        <v>Measurement-SF</v>
      </c>
      <c r="S1039" t="str">
        <f>VLOOKUP(G1039,'Seg 3 descriptions'!A:B,2)</f>
        <v>Vehicle Insurance</v>
      </c>
    </row>
    <row r="1040" spans="1:19" x14ac:dyDescent="0.25">
      <c r="A1040" s="1" t="s">
        <v>457</v>
      </c>
      <c r="B1040" s="1" t="s">
        <v>49</v>
      </c>
      <c r="C1040" s="1" t="s">
        <v>1206</v>
      </c>
      <c r="D1040" s="1" t="s">
        <v>1935</v>
      </c>
      <c r="E1040" s="1" t="s">
        <v>20</v>
      </c>
      <c r="F1040" s="1" t="s">
        <v>830</v>
      </c>
      <c r="G1040" s="1" t="s">
        <v>869</v>
      </c>
      <c r="H1040" s="1" t="s">
        <v>86</v>
      </c>
      <c r="I1040" s="1" t="s">
        <v>24</v>
      </c>
      <c r="J1040" s="3">
        <v>206.05</v>
      </c>
      <c r="K1040" s="1" t="s">
        <v>1567</v>
      </c>
      <c r="L1040" s="1" t="s">
        <v>24</v>
      </c>
      <c r="M1040" s="1" t="s">
        <v>1568</v>
      </c>
      <c r="N1040" s="1" t="s">
        <v>463</v>
      </c>
      <c r="O1040" s="2">
        <v>44530</v>
      </c>
      <c r="P1040" s="2">
        <v>44535</v>
      </c>
      <c r="Q1040" s="1" t="s">
        <v>29</v>
      </c>
      <c r="R1040" t="str">
        <f>VLOOKUP(F1040,'Seg 2 descriptions'!A:B,2)</f>
        <v>Measurement-SF</v>
      </c>
      <c r="S1040" t="str">
        <f>VLOOKUP(G1040,'Seg 3 descriptions'!A:B,2)</f>
        <v>Vehicle Fuel</v>
      </c>
    </row>
    <row r="1041" spans="1:19" x14ac:dyDescent="0.25">
      <c r="A1041" s="1" t="s">
        <v>457</v>
      </c>
      <c r="B1041" s="1" t="s">
        <v>49</v>
      </c>
      <c r="C1041" s="1" t="s">
        <v>1206</v>
      </c>
      <c r="D1041" s="1" t="s">
        <v>1937</v>
      </c>
      <c r="E1041" s="1" t="s">
        <v>20</v>
      </c>
      <c r="F1041" s="1" t="s">
        <v>830</v>
      </c>
      <c r="G1041" s="1" t="s">
        <v>1055</v>
      </c>
      <c r="H1041" s="1" t="s">
        <v>86</v>
      </c>
      <c r="I1041" s="1" t="s">
        <v>24</v>
      </c>
      <c r="J1041" s="3">
        <v>238.31</v>
      </c>
      <c r="K1041" s="1" t="s">
        <v>1567</v>
      </c>
      <c r="L1041" s="1" t="s">
        <v>24</v>
      </c>
      <c r="M1041" s="1" t="s">
        <v>1568</v>
      </c>
      <c r="N1041" s="1" t="s">
        <v>463</v>
      </c>
      <c r="O1041" s="2">
        <v>44530</v>
      </c>
      <c r="P1041" s="2">
        <v>44535</v>
      </c>
      <c r="Q1041" s="1" t="s">
        <v>29</v>
      </c>
      <c r="R1041" t="str">
        <f>VLOOKUP(F1041,'Seg 2 descriptions'!A:B,2)</f>
        <v>Measurement-SF</v>
      </c>
      <c r="S1041" t="str">
        <f>VLOOKUP(G1041,'Seg 3 descriptions'!A:B,2)</f>
        <v>Vehicle Depreciation</v>
      </c>
    </row>
    <row r="1042" spans="1:19" x14ac:dyDescent="0.25">
      <c r="A1042" s="1" t="s">
        <v>457</v>
      </c>
      <c r="B1042" s="1" t="s">
        <v>49</v>
      </c>
      <c r="C1042" s="1" t="s">
        <v>1569</v>
      </c>
      <c r="D1042" s="1" t="s">
        <v>1710</v>
      </c>
      <c r="E1042" s="1" t="s">
        <v>20</v>
      </c>
      <c r="F1042" s="1" t="s">
        <v>830</v>
      </c>
      <c r="G1042" s="1" t="s">
        <v>460</v>
      </c>
      <c r="H1042" s="1" t="s">
        <v>86</v>
      </c>
      <c r="I1042" s="1" t="s">
        <v>24</v>
      </c>
      <c r="J1042" s="3">
        <v>-102.82</v>
      </c>
      <c r="K1042" s="1" t="s">
        <v>1487</v>
      </c>
      <c r="L1042" s="1" t="s">
        <v>24</v>
      </c>
      <c r="M1042" s="1" t="s">
        <v>1488</v>
      </c>
      <c r="N1042" s="1" t="s">
        <v>1570</v>
      </c>
      <c r="O1042" s="2">
        <v>44500</v>
      </c>
      <c r="P1042" s="2">
        <v>44503</v>
      </c>
      <c r="Q1042" s="1" t="s">
        <v>29</v>
      </c>
      <c r="R1042" t="str">
        <f>VLOOKUP(F1042,'Seg 2 descriptions'!A:B,2)</f>
        <v>Measurement-SF</v>
      </c>
      <c r="S1042" t="str">
        <f>VLOOKUP(G1042,'Seg 3 descriptions'!A:B,2)</f>
        <v>Salaries</v>
      </c>
    </row>
    <row r="1043" spans="1:19" x14ac:dyDescent="0.25">
      <c r="A1043" s="1" t="s">
        <v>457</v>
      </c>
      <c r="B1043" s="1" t="s">
        <v>49</v>
      </c>
      <c r="C1043" s="1" t="s">
        <v>1262</v>
      </c>
      <c r="D1043" s="1" t="s">
        <v>1951</v>
      </c>
      <c r="E1043" s="1" t="s">
        <v>20</v>
      </c>
      <c r="F1043" s="1" t="s">
        <v>830</v>
      </c>
      <c r="G1043" s="1" t="s">
        <v>1302</v>
      </c>
      <c r="H1043" s="1" t="s">
        <v>86</v>
      </c>
      <c r="I1043" s="1" t="s">
        <v>24</v>
      </c>
      <c r="J1043" s="3">
        <v>22.74</v>
      </c>
      <c r="K1043" s="1" t="s">
        <v>1567</v>
      </c>
      <c r="L1043" s="1" t="s">
        <v>24</v>
      </c>
      <c r="M1043" s="1" t="s">
        <v>1568</v>
      </c>
      <c r="N1043" s="1" t="s">
        <v>463</v>
      </c>
      <c r="O1043" s="2">
        <v>44500</v>
      </c>
      <c r="P1043" s="2">
        <v>44503</v>
      </c>
      <c r="Q1043" s="1" t="s">
        <v>29</v>
      </c>
      <c r="R1043" t="str">
        <f>VLOOKUP(F1043,'Seg 2 descriptions'!A:B,2)</f>
        <v>Measurement-SF</v>
      </c>
      <c r="S1043" t="str">
        <f>VLOOKUP(G1043,'Seg 3 descriptions'!A:B,2)</f>
        <v>Uniforms</v>
      </c>
    </row>
    <row r="1044" spans="1:19" x14ac:dyDescent="0.25">
      <c r="A1044" s="1" t="s">
        <v>457</v>
      </c>
      <c r="B1044" s="1" t="s">
        <v>49</v>
      </c>
      <c r="C1044" s="1" t="s">
        <v>1262</v>
      </c>
      <c r="D1044" s="1" t="s">
        <v>1960</v>
      </c>
      <c r="E1044" s="1" t="s">
        <v>20</v>
      </c>
      <c r="F1044" s="1" t="s">
        <v>830</v>
      </c>
      <c r="G1044" s="1" t="s">
        <v>868</v>
      </c>
      <c r="H1044" s="1" t="s">
        <v>86</v>
      </c>
      <c r="I1044" s="1" t="s">
        <v>24</v>
      </c>
      <c r="J1044" s="3">
        <v>17.98</v>
      </c>
      <c r="K1044" s="1" t="s">
        <v>1567</v>
      </c>
      <c r="L1044" s="1" t="s">
        <v>24</v>
      </c>
      <c r="M1044" s="1" t="s">
        <v>1568</v>
      </c>
      <c r="N1044" s="1" t="s">
        <v>463</v>
      </c>
      <c r="O1044" s="2">
        <v>44500</v>
      </c>
      <c r="P1044" s="2">
        <v>44503</v>
      </c>
      <c r="Q1044" s="1" t="s">
        <v>29</v>
      </c>
      <c r="R1044" t="str">
        <f>VLOOKUP(F1044,'Seg 2 descriptions'!A:B,2)</f>
        <v>Measurement-SF</v>
      </c>
      <c r="S1044" t="str">
        <f>VLOOKUP(G1044,'Seg 3 descriptions'!A:B,2)</f>
        <v>Cell Phones</v>
      </c>
    </row>
    <row r="1045" spans="1:19" x14ac:dyDescent="0.25">
      <c r="A1045" s="1" t="s">
        <v>457</v>
      </c>
      <c r="B1045" s="1" t="s">
        <v>49</v>
      </c>
      <c r="C1045" s="1" t="s">
        <v>1206</v>
      </c>
      <c r="D1045" s="1" t="s">
        <v>1947</v>
      </c>
      <c r="E1045" s="1" t="s">
        <v>20</v>
      </c>
      <c r="F1045" s="1" t="s">
        <v>830</v>
      </c>
      <c r="G1045" s="1" t="s">
        <v>283</v>
      </c>
      <c r="H1045" s="1" t="s">
        <v>86</v>
      </c>
      <c r="I1045" s="1" t="s">
        <v>24</v>
      </c>
      <c r="J1045" s="3">
        <v>18.91</v>
      </c>
      <c r="K1045" s="1" t="s">
        <v>1567</v>
      </c>
      <c r="L1045" s="1" t="s">
        <v>24</v>
      </c>
      <c r="M1045" s="1" t="s">
        <v>1568</v>
      </c>
      <c r="N1045" s="1" t="s">
        <v>463</v>
      </c>
      <c r="O1045" s="2">
        <v>44530</v>
      </c>
      <c r="P1045" s="2">
        <v>44535</v>
      </c>
      <c r="Q1045" s="1" t="s">
        <v>29</v>
      </c>
      <c r="R1045" t="str">
        <f>VLOOKUP(F1045,'Seg 2 descriptions'!A:B,2)</f>
        <v>Measurement-SF</v>
      </c>
      <c r="S1045" t="str">
        <f>VLOOKUP(G1045,'Seg 3 descriptions'!A:B,2)</f>
        <v>Supplies &amp; Misc Dept Expenses</v>
      </c>
    </row>
    <row r="1046" spans="1:19" x14ac:dyDescent="0.25">
      <c r="A1046" s="1" t="s">
        <v>457</v>
      </c>
      <c r="B1046" s="1" t="s">
        <v>49</v>
      </c>
      <c r="C1046" s="1" t="s">
        <v>1206</v>
      </c>
      <c r="D1046" s="1" t="s">
        <v>1963</v>
      </c>
      <c r="E1046" s="1" t="s">
        <v>20</v>
      </c>
      <c r="F1046" s="1" t="s">
        <v>830</v>
      </c>
      <c r="G1046" s="1" t="s">
        <v>867</v>
      </c>
      <c r="H1046" s="1" t="s">
        <v>86</v>
      </c>
      <c r="I1046" s="1" t="s">
        <v>24</v>
      </c>
      <c r="J1046" s="3">
        <v>48.05</v>
      </c>
      <c r="K1046" s="1" t="s">
        <v>1567</v>
      </c>
      <c r="L1046" s="1" t="s">
        <v>24</v>
      </c>
      <c r="M1046" s="1" t="s">
        <v>1568</v>
      </c>
      <c r="N1046" s="1" t="s">
        <v>463</v>
      </c>
      <c r="O1046" s="2">
        <v>44530</v>
      </c>
      <c r="P1046" s="2">
        <v>44535</v>
      </c>
      <c r="Q1046" s="1" t="s">
        <v>29</v>
      </c>
      <c r="R1046" t="str">
        <f>VLOOKUP(F1046,'Seg 2 descriptions'!A:B,2)</f>
        <v>Measurement-SF</v>
      </c>
      <c r="S1046" t="str">
        <f>VLOOKUP(G1046,'Seg 3 descriptions'!A:B,2)</f>
        <v>Meals</v>
      </c>
    </row>
    <row r="1047" spans="1:19" x14ac:dyDescent="0.25">
      <c r="A1047" s="1" t="s">
        <v>457</v>
      </c>
      <c r="B1047" s="1" t="s">
        <v>49</v>
      </c>
      <c r="C1047" s="1" t="s">
        <v>1206</v>
      </c>
      <c r="D1047" s="1" t="s">
        <v>1960</v>
      </c>
      <c r="E1047" s="1" t="s">
        <v>20</v>
      </c>
      <c r="F1047" s="1" t="s">
        <v>830</v>
      </c>
      <c r="G1047" s="1" t="s">
        <v>868</v>
      </c>
      <c r="H1047" s="1" t="s">
        <v>86</v>
      </c>
      <c r="I1047" s="1" t="s">
        <v>24</v>
      </c>
      <c r="J1047" s="3">
        <v>37.25</v>
      </c>
      <c r="K1047" s="1" t="s">
        <v>1567</v>
      </c>
      <c r="L1047" s="1" t="s">
        <v>24</v>
      </c>
      <c r="M1047" s="1" t="s">
        <v>1568</v>
      </c>
      <c r="N1047" s="1" t="s">
        <v>463</v>
      </c>
      <c r="O1047" s="2">
        <v>44530</v>
      </c>
      <c r="P1047" s="2">
        <v>44535</v>
      </c>
      <c r="Q1047" s="1" t="s">
        <v>29</v>
      </c>
      <c r="R1047" t="str">
        <f>VLOOKUP(F1047,'Seg 2 descriptions'!A:B,2)</f>
        <v>Measurement-SF</v>
      </c>
      <c r="S1047" t="str">
        <f>VLOOKUP(G1047,'Seg 3 descriptions'!A:B,2)</f>
        <v>Cell Phones</v>
      </c>
    </row>
    <row r="1048" spans="1:19" x14ac:dyDescent="0.25">
      <c r="A1048" s="1" t="s">
        <v>457</v>
      </c>
      <c r="B1048" s="1" t="s">
        <v>49</v>
      </c>
      <c r="C1048" s="1" t="s">
        <v>1262</v>
      </c>
      <c r="D1048" s="1" t="s">
        <v>1963</v>
      </c>
      <c r="E1048" s="1" t="s">
        <v>20</v>
      </c>
      <c r="F1048" s="1" t="s">
        <v>830</v>
      </c>
      <c r="G1048" s="1" t="s">
        <v>867</v>
      </c>
      <c r="H1048" s="1" t="s">
        <v>86</v>
      </c>
      <c r="I1048" s="1" t="s">
        <v>24</v>
      </c>
      <c r="J1048" s="3">
        <v>11.13</v>
      </c>
      <c r="K1048" s="1" t="s">
        <v>1567</v>
      </c>
      <c r="L1048" s="1" t="s">
        <v>24</v>
      </c>
      <c r="M1048" s="1" t="s">
        <v>1568</v>
      </c>
      <c r="N1048" s="1" t="s">
        <v>463</v>
      </c>
      <c r="O1048" s="2">
        <v>44500</v>
      </c>
      <c r="P1048" s="2">
        <v>44503</v>
      </c>
      <c r="Q1048" s="1" t="s">
        <v>29</v>
      </c>
      <c r="R1048" t="str">
        <f>VLOOKUP(F1048,'Seg 2 descriptions'!A:B,2)</f>
        <v>Measurement-SF</v>
      </c>
      <c r="S1048" t="str">
        <f>VLOOKUP(G1048,'Seg 3 descriptions'!A:B,2)</f>
        <v>Meals</v>
      </c>
    </row>
    <row r="1049" spans="1:19" x14ac:dyDescent="0.25">
      <c r="A1049" s="1" t="s">
        <v>457</v>
      </c>
      <c r="B1049" s="1" t="s">
        <v>49</v>
      </c>
      <c r="C1049" s="1" t="s">
        <v>1206</v>
      </c>
      <c r="D1049" s="1" t="s">
        <v>1916</v>
      </c>
      <c r="E1049" s="1" t="s">
        <v>20</v>
      </c>
      <c r="F1049" s="1" t="s">
        <v>830</v>
      </c>
      <c r="G1049" s="1" t="s">
        <v>866</v>
      </c>
      <c r="H1049" s="1" t="s">
        <v>86</v>
      </c>
      <c r="I1049" s="1" t="s">
        <v>24</v>
      </c>
      <c r="J1049" s="3">
        <v>255.59</v>
      </c>
      <c r="K1049" s="1" t="s">
        <v>1567</v>
      </c>
      <c r="L1049" s="1" t="s">
        <v>24</v>
      </c>
      <c r="M1049" s="1" t="s">
        <v>1568</v>
      </c>
      <c r="N1049" s="1" t="s">
        <v>463</v>
      </c>
      <c r="O1049" s="2">
        <v>44530</v>
      </c>
      <c r="P1049" s="2">
        <v>44535</v>
      </c>
      <c r="Q1049" s="1" t="s">
        <v>29</v>
      </c>
      <c r="R1049" t="str">
        <f>VLOOKUP(F1049,'Seg 2 descriptions'!A:B,2)</f>
        <v>Measurement-SF</v>
      </c>
      <c r="S1049" t="str">
        <f>VLOOKUP(G1049,'Seg 3 descriptions'!A:B,2)</f>
        <v>Lodging &amp; Travel</v>
      </c>
    </row>
    <row r="1050" spans="1:19" x14ac:dyDescent="0.25">
      <c r="A1050" s="1" t="s">
        <v>457</v>
      </c>
      <c r="B1050" s="1" t="s">
        <v>49</v>
      </c>
      <c r="C1050" s="1" t="s">
        <v>1262</v>
      </c>
      <c r="D1050" s="1" t="s">
        <v>1916</v>
      </c>
      <c r="E1050" s="1" t="s">
        <v>20</v>
      </c>
      <c r="F1050" s="1" t="s">
        <v>830</v>
      </c>
      <c r="G1050" s="1" t="s">
        <v>866</v>
      </c>
      <c r="H1050" s="1" t="s">
        <v>86</v>
      </c>
      <c r="I1050" s="1" t="s">
        <v>24</v>
      </c>
      <c r="J1050" s="3">
        <v>15.68</v>
      </c>
      <c r="K1050" s="1" t="s">
        <v>1567</v>
      </c>
      <c r="L1050" s="1" t="s">
        <v>24</v>
      </c>
      <c r="M1050" s="1" t="s">
        <v>1568</v>
      </c>
      <c r="N1050" s="1" t="s">
        <v>463</v>
      </c>
      <c r="O1050" s="2">
        <v>44500</v>
      </c>
      <c r="P1050" s="2">
        <v>44503</v>
      </c>
      <c r="Q1050" s="1" t="s">
        <v>29</v>
      </c>
      <c r="R1050" t="str">
        <f>VLOOKUP(F1050,'Seg 2 descriptions'!A:B,2)</f>
        <v>Measurement-SF</v>
      </c>
      <c r="S1050" t="str">
        <f>VLOOKUP(G1050,'Seg 3 descriptions'!A:B,2)</f>
        <v>Lodging &amp; Travel</v>
      </c>
    </row>
    <row r="1051" spans="1:19" x14ac:dyDescent="0.25">
      <c r="A1051" s="1" t="s">
        <v>457</v>
      </c>
      <c r="B1051" s="1" t="s">
        <v>49</v>
      </c>
      <c r="C1051" s="1" t="s">
        <v>1262</v>
      </c>
      <c r="D1051" s="1" t="s">
        <v>1710</v>
      </c>
      <c r="E1051" s="1" t="s">
        <v>20</v>
      </c>
      <c r="F1051" s="1" t="s">
        <v>830</v>
      </c>
      <c r="G1051" s="1" t="s">
        <v>460</v>
      </c>
      <c r="H1051" s="1" t="s">
        <v>86</v>
      </c>
      <c r="I1051" s="1" t="s">
        <v>24</v>
      </c>
      <c r="J1051" s="3">
        <v>168.26</v>
      </c>
      <c r="K1051" s="1" t="s">
        <v>1567</v>
      </c>
      <c r="L1051" s="1" t="s">
        <v>24</v>
      </c>
      <c r="M1051" s="1" t="s">
        <v>1568</v>
      </c>
      <c r="N1051" s="1" t="s">
        <v>463</v>
      </c>
      <c r="O1051" s="2">
        <v>44500</v>
      </c>
      <c r="P1051" s="2">
        <v>44503</v>
      </c>
      <c r="Q1051" s="1" t="s">
        <v>29</v>
      </c>
      <c r="R1051" t="str">
        <f>VLOOKUP(F1051,'Seg 2 descriptions'!A:B,2)</f>
        <v>Measurement-SF</v>
      </c>
      <c r="S1051" t="str">
        <f>VLOOKUP(G1051,'Seg 3 descriptions'!A:B,2)</f>
        <v>Salaries</v>
      </c>
    </row>
    <row r="1052" spans="1:19" x14ac:dyDescent="0.25">
      <c r="A1052" s="1" t="s">
        <v>457</v>
      </c>
      <c r="B1052" s="1" t="s">
        <v>49</v>
      </c>
      <c r="C1052" s="1" t="s">
        <v>1262</v>
      </c>
      <c r="D1052" s="1" t="s">
        <v>1927</v>
      </c>
      <c r="E1052" s="1" t="s">
        <v>20</v>
      </c>
      <c r="F1052" s="1" t="s">
        <v>830</v>
      </c>
      <c r="G1052" s="1" t="s">
        <v>870</v>
      </c>
      <c r="H1052" s="1" t="s">
        <v>86</v>
      </c>
      <c r="I1052" s="1" t="s">
        <v>24</v>
      </c>
      <c r="J1052" s="3">
        <v>22.95</v>
      </c>
      <c r="K1052" s="1" t="s">
        <v>1567</v>
      </c>
      <c r="L1052" s="1" t="s">
        <v>24</v>
      </c>
      <c r="M1052" s="1" t="s">
        <v>1568</v>
      </c>
      <c r="N1052" s="1" t="s">
        <v>463</v>
      </c>
      <c r="O1052" s="2">
        <v>44500</v>
      </c>
      <c r="P1052" s="2">
        <v>44503</v>
      </c>
      <c r="Q1052" s="1" t="s">
        <v>29</v>
      </c>
      <c r="R1052" t="str">
        <f>VLOOKUP(F1052,'Seg 2 descriptions'!A:B,2)</f>
        <v>Measurement-SF</v>
      </c>
      <c r="S1052" t="str">
        <f>VLOOKUP(G1052,'Seg 3 descriptions'!A:B,2)</f>
        <v>Other Vehicle Expenses</v>
      </c>
    </row>
    <row r="1053" spans="1:19" x14ac:dyDescent="0.25">
      <c r="A1053" s="144" t="s">
        <v>455</v>
      </c>
      <c r="B1053" s="144" t="s">
        <v>20</v>
      </c>
      <c r="C1053" s="144" t="s">
        <v>1532</v>
      </c>
      <c r="D1053" s="144" t="s">
        <v>1691</v>
      </c>
      <c r="E1053" s="144" t="s">
        <v>20</v>
      </c>
      <c r="F1053" s="144" t="s">
        <v>21</v>
      </c>
      <c r="G1053" s="144" t="s">
        <v>22</v>
      </c>
      <c r="H1053" s="144" t="s">
        <v>86</v>
      </c>
      <c r="I1053" s="144" t="s">
        <v>24</v>
      </c>
      <c r="J1053" s="145">
        <v>1716</v>
      </c>
      <c r="K1053" s="144" t="s">
        <v>502</v>
      </c>
      <c r="L1053" s="144" t="s">
        <v>24</v>
      </c>
      <c r="M1053" s="144" t="s">
        <v>235</v>
      </c>
      <c r="N1053" s="144" t="s">
        <v>1532</v>
      </c>
      <c r="O1053" s="146">
        <v>44286</v>
      </c>
      <c r="P1053" s="146">
        <v>44294</v>
      </c>
      <c r="Q1053" s="144" t="s">
        <v>29</v>
      </c>
      <c r="R1053" s="20" t="str">
        <f>VLOOKUP(F1053,'Seg 2 descriptions'!A:B,2)</f>
        <v>Facilities-West</v>
      </c>
      <c r="S1053" s="20" t="str">
        <f>VLOOKUP(G1053,'Seg 3 descriptions'!A:B,2)</f>
        <v>Facilities Maintenance</v>
      </c>
    </row>
    <row r="1054" spans="1:19" x14ac:dyDescent="0.25">
      <c r="A1054" s="144" t="s">
        <v>1571</v>
      </c>
      <c r="B1054" s="144" t="s">
        <v>49</v>
      </c>
      <c r="C1054" s="144" t="s">
        <v>1572</v>
      </c>
      <c r="D1054" s="144" t="s">
        <v>1691</v>
      </c>
      <c r="E1054" s="144" t="s">
        <v>20</v>
      </c>
      <c r="F1054" s="144" t="s">
        <v>21</v>
      </c>
      <c r="G1054" s="144" t="s">
        <v>22</v>
      </c>
      <c r="H1054" s="144" t="s">
        <v>86</v>
      </c>
      <c r="I1054" s="144" t="s">
        <v>24</v>
      </c>
      <c r="J1054" s="145">
        <v>-70.42</v>
      </c>
      <c r="K1054" s="144" t="s">
        <v>1573</v>
      </c>
      <c r="L1054" s="144" t="s">
        <v>24</v>
      </c>
      <c r="M1054" s="144" t="s">
        <v>1574</v>
      </c>
      <c r="N1054" s="144" t="s">
        <v>1572</v>
      </c>
      <c r="O1054" s="146">
        <v>44255</v>
      </c>
      <c r="P1054" s="146">
        <v>44257</v>
      </c>
      <c r="Q1054" s="144" t="s">
        <v>29</v>
      </c>
      <c r="R1054" s="20" t="str">
        <f>VLOOKUP(F1054,'Seg 2 descriptions'!A:B,2)</f>
        <v>Facilities-West</v>
      </c>
      <c r="S1054" s="20" t="str">
        <f>VLOOKUP(G1054,'Seg 3 descriptions'!A:B,2)</f>
        <v>Facilities Maintenance</v>
      </c>
    </row>
    <row r="1055" spans="1:19" x14ac:dyDescent="0.25">
      <c r="A1055" s="144" t="s">
        <v>1571</v>
      </c>
      <c r="B1055" s="144" t="s">
        <v>49</v>
      </c>
      <c r="C1055" s="144" t="s">
        <v>1572</v>
      </c>
      <c r="D1055" s="144" t="s">
        <v>1691</v>
      </c>
      <c r="E1055" s="144" t="s">
        <v>20</v>
      </c>
      <c r="F1055" s="144" t="s">
        <v>21</v>
      </c>
      <c r="G1055" s="144" t="s">
        <v>22</v>
      </c>
      <c r="H1055" s="144" t="s">
        <v>86</v>
      </c>
      <c r="I1055" s="144" t="s">
        <v>24</v>
      </c>
      <c r="J1055" s="145">
        <v>-310.76</v>
      </c>
      <c r="K1055" s="144" t="s">
        <v>1573</v>
      </c>
      <c r="L1055" s="144" t="s">
        <v>24</v>
      </c>
      <c r="M1055" s="144" t="s">
        <v>1574</v>
      </c>
      <c r="N1055" s="144" t="s">
        <v>1572</v>
      </c>
      <c r="O1055" s="146">
        <v>44255</v>
      </c>
      <c r="P1055" s="146">
        <v>44257</v>
      </c>
      <c r="Q1055" s="144" t="s">
        <v>29</v>
      </c>
      <c r="R1055" s="20" t="str">
        <f>VLOOKUP(F1055,'Seg 2 descriptions'!A:B,2)</f>
        <v>Facilities-West</v>
      </c>
      <c r="S1055" s="20" t="str">
        <f>VLOOKUP(G1055,'Seg 3 descriptions'!A:B,2)</f>
        <v>Facilities Maintenance</v>
      </c>
    </row>
    <row r="1056" spans="1:19" x14ac:dyDescent="0.25">
      <c r="A1056" s="144" t="s">
        <v>1571</v>
      </c>
      <c r="B1056" s="144" t="s">
        <v>49</v>
      </c>
      <c r="C1056" s="144" t="s">
        <v>1572</v>
      </c>
      <c r="D1056" s="144" t="s">
        <v>1691</v>
      </c>
      <c r="E1056" s="144" t="s">
        <v>20</v>
      </c>
      <c r="F1056" s="144" t="s">
        <v>21</v>
      </c>
      <c r="G1056" s="144" t="s">
        <v>22</v>
      </c>
      <c r="H1056" s="144" t="s">
        <v>86</v>
      </c>
      <c r="I1056" s="144" t="s">
        <v>24</v>
      </c>
      <c r="J1056" s="145">
        <v>-492.66</v>
      </c>
      <c r="K1056" s="144" t="s">
        <v>1573</v>
      </c>
      <c r="L1056" s="144" t="s">
        <v>24</v>
      </c>
      <c r="M1056" s="144" t="s">
        <v>1574</v>
      </c>
      <c r="N1056" s="144" t="s">
        <v>1572</v>
      </c>
      <c r="O1056" s="146">
        <v>44255</v>
      </c>
      <c r="P1056" s="146">
        <v>44257</v>
      </c>
      <c r="Q1056" s="144" t="s">
        <v>29</v>
      </c>
      <c r="R1056" s="20" t="str">
        <f>VLOOKUP(F1056,'Seg 2 descriptions'!A:B,2)</f>
        <v>Facilities-West</v>
      </c>
      <c r="S1056" s="20" t="str">
        <f>VLOOKUP(G1056,'Seg 3 descriptions'!A:B,2)</f>
        <v>Facilities Maintenance</v>
      </c>
    </row>
    <row r="1057" spans="1:19" x14ac:dyDescent="0.25">
      <c r="A1057" s="144" t="s">
        <v>1571</v>
      </c>
      <c r="B1057" s="144" t="s">
        <v>49</v>
      </c>
      <c r="C1057" s="144" t="s">
        <v>1572</v>
      </c>
      <c r="D1057" s="144" t="s">
        <v>1691</v>
      </c>
      <c r="E1057" s="144" t="s">
        <v>20</v>
      </c>
      <c r="F1057" s="144" t="s">
        <v>21</v>
      </c>
      <c r="G1057" s="144" t="s">
        <v>22</v>
      </c>
      <c r="H1057" s="144" t="s">
        <v>86</v>
      </c>
      <c r="I1057" s="144" t="s">
        <v>24</v>
      </c>
      <c r="J1057" s="145">
        <v>-2441.34</v>
      </c>
      <c r="K1057" s="144" t="s">
        <v>1573</v>
      </c>
      <c r="L1057" s="144" t="s">
        <v>24</v>
      </c>
      <c r="M1057" s="144" t="s">
        <v>1574</v>
      </c>
      <c r="N1057" s="144" t="s">
        <v>1572</v>
      </c>
      <c r="O1057" s="146">
        <v>44255</v>
      </c>
      <c r="P1057" s="146">
        <v>44257</v>
      </c>
      <c r="Q1057" s="144" t="s">
        <v>29</v>
      </c>
      <c r="R1057" s="20" t="str">
        <f>VLOOKUP(F1057,'Seg 2 descriptions'!A:B,2)</f>
        <v>Facilities-West</v>
      </c>
      <c r="S1057" s="20" t="str">
        <f>VLOOKUP(G1057,'Seg 3 descriptions'!A:B,2)</f>
        <v>Facilities Maintenance</v>
      </c>
    </row>
    <row r="1058" spans="1:19" x14ac:dyDescent="0.25">
      <c r="A1058" s="144" t="s">
        <v>1571</v>
      </c>
      <c r="B1058" s="144" t="s">
        <v>49</v>
      </c>
      <c r="C1058" s="144" t="s">
        <v>1572</v>
      </c>
      <c r="D1058" s="144" t="s">
        <v>1691</v>
      </c>
      <c r="E1058" s="144" t="s">
        <v>20</v>
      </c>
      <c r="F1058" s="144" t="s">
        <v>21</v>
      </c>
      <c r="G1058" s="144" t="s">
        <v>22</v>
      </c>
      <c r="H1058" s="144" t="s">
        <v>86</v>
      </c>
      <c r="I1058" s="144" t="s">
        <v>24</v>
      </c>
      <c r="J1058" s="145">
        <v>-481.5</v>
      </c>
      <c r="K1058" s="144" t="s">
        <v>1573</v>
      </c>
      <c r="L1058" s="144" t="s">
        <v>24</v>
      </c>
      <c r="M1058" s="144" t="s">
        <v>1574</v>
      </c>
      <c r="N1058" s="144" t="s">
        <v>1572</v>
      </c>
      <c r="O1058" s="146">
        <v>44255</v>
      </c>
      <c r="P1058" s="146">
        <v>44257</v>
      </c>
      <c r="Q1058" s="144" t="s">
        <v>29</v>
      </c>
      <c r="R1058" s="20" t="str">
        <f>VLOOKUP(F1058,'Seg 2 descriptions'!A:B,2)</f>
        <v>Facilities-West</v>
      </c>
      <c r="S1058" s="20" t="str">
        <f>VLOOKUP(G1058,'Seg 3 descriptions'!A:B,2)</f>
        <v>Facilities Maintenance</v>
      </c>
    </row>
    <row r="1059" spans="1:19" x14ac:dyDescent="0.25">
      <c r="A1059" s="1" t="s">
        <v>457</v>
      </c>
      <c r="B1059" s="1" t="s">
        <v>49</v>
      </c>
      <c r="C1059" s="1" t="s">
        <v>1058</v>
      </c>
      <c r="D1059" s="1" t="s">
        <v>1707</v>
      </c>
      <c r="E1059" s="1" t="s">
        <v>20</v>
      </c>
      <c r="F1059" s="1" t="s">
        <v>471</v>
      </c>
      <c r="G1059" s="1" t="s">
        <v>460</v>
      </c>
      <c r="H1059" s="1" t="s">
        <v>86</v>
      </c>
      <c r="I1059" s="1" t="s">
        <v>24</v>
      </c>
      <c r="J1059" s="3">
        <v>912.64</v>
      </c>
      <c r="K1059" s="1" t="s">
        <v>1454</v>
      </c>
      <c r="L1059" s="1" t="s">
        <v>24</v>
      </c>
      <c r="M1059" s="1" t="s">
        <v>1455</v>
      </c>
      <c r="N1059" s="1" t="s">
        <v>463</v>
      </c>
      <c r="O1059" s="2">
        <v>44227</v>
      </c>
      <c r="P1059" s="2">
        <v>44237</v>
      </c>
      <c r="Q1059" s="1" t="s">
        <v>29</v>
      </c>
      <c r="R1059" t="str">
        <f>VLOOKUP(F1059,'Seg 2 descriptions'!A:B,2)</f>
        <v>Propane Operations-Hernando</v>
      </c>
      <c r="S1059" t="str">
        <f>VLOOKUP(G1059,'Seg 3 descriptions'!A:B,2)</f>
        <v>Salaries</v>
      </c>
    </row>
    <row r="1060" spans="1:19" x14ac:dyDescent="0.25">
      <c r="A1060" s="1" t="s">
        <v>457</v>
      </c>
      <c r="B1060" s="1" t="s">
        <v>49</v>
      </c>
      <c r="C1060" s="1" t="s">
        <v>1056</v>
      </c>
      <c r="D1060" s="1" t="s">
        <v>1708</v>
      </c>
      <c r="E1060" s="1" t="s">
        <v>20</v>
      </c>
      <c r="F1060" s="1" t="s">
        <v>31</v>
      </c>
      <c r="G1060" s="1" t="s">
        <v>460</v>
      </c>
      <c r="H1060" s="1" t="s">
        <v>86</v>
      </c>
      <c r="I1060" s="1" t="s">
        <v>24</v>
      </c>
      <c r="J1060" s="3">
        <v>-5780.61</v>
      </c>
      <c r="K1060" s="1" t="s">
        <v>1004</v>
      </c>
      <c r="L1060" s="1" t="s">
        <v>24</v>
      </c>
      <c r="M1060" s="1" t="s">
        <v>1005</v>
      </c>
      <c r="N1060" s="1" t="s">
        <v>969</v>
      </c>
      <c r="O1060" s="2">
        <v>44316</v>
      </c>
      <c r="P1060" s="2">
        <v>44321</v>
      </c>
      <c r="Q1060" s="1" t="s">
        <v>29</v>
      </c>
      <c r="R1060" t="str">
        <f>VLOOKUP(F1060,'Seg 2 descriptions'!A:B,2)</f>
        <v>Gas Operations-West</v>
      </c>
      <c r="S1060" t="str">
        <f>VLOOKUP(G1060,'Seg 3 descriptions'!A:B,2)</f>
        <v>Salaries</v>
      </c>
    </row>
    <row r="1061" spans="1:19" x14ac:dyDescent="0.25">
      <c r="A1061" s="1" t="s">
        <v>457</v>
      </c>
      <c r="B1061" s="1" t="s">
        <v>49</v>
      </c>
      <c r="C1061" s="1" t="s">
        <v>593</v>
      </c>
      <c r="D1061" s="1" t="s">
        <v>1708</v>
      </c>
      <c r="E1061" s="1" t="s">
        <v>20</v>
      </c>
      <c r="F1061" s="1" t="s">
        <v>31</v>
      </c>
      <c r="G1061" s="1" t="s">
        <v>460</v>
      </c>
      <c r="H1061" s="1" t="s">
        <v>86</v>
      </c>
      <c r="I1061" s="1" t="s">
        <v>24</v>
      </c>
      <c r="J1061" s="3">
        <v>-8389.64</v>
      </c>
      <c r="K1061" s="1" t="s">
        <v>1004</v>
      </c>
      <c r="L1061" s="1" t="s">
        <v>24</v>
      </c>
      <c r="M1061" s="1" t="s">
        <v>1005</v>
      </c>
      <c r="N1061" s="1" t="s">
        <v>594</v>
      </c>
      <c r="O1061" s="2">
        <v>44561</v>
      </c>
      <c r="P1061" s="2">
        <v>44568</v>
      </c>
      <c r="Q1061" s="1" t="s">
        <v>29</v>
      </c>
      <c r="R1061" t="str">
        <f>VLOOKUP(F1061,'Seg 2 descriptions'!A:B,2)</f>
        <v>Gas Operations-West</v>
      </c>
      <c r="S1061" t="str">
        <f>VLOOKUP(G1061,'Seg 3 descriptions'!A:B,2)</f>
        <v>Salaries</v>
      </c>
    </row>
    <row r="1062" spans="1:19" x14ac:dyDescent="0.25">
      <c r="A1062" s="1" t="s">
        <v>457</v>
      </c>
      <c r="B1062" s="1" t="s">
        <v>49</v>
      </c>
      <c r="C1062" s="1" t="s">
        <v>1058</v>
      </c>
      <c r="D1062" s="1" t="s">
        <v>1838</v>
      </c>
      <c r="E1062" s="1" t="s">
        <v>20</v>
      </c>
      <c r="F1062" s="1" t="s">
        <v>471</v>
      </c>
      <c r="G1062" s="1" t="s">
        <v>1055</v>
      </c>
      <c r="H1062" s="1" t="s">
        <v>86</v>
      </c>
      <c r="I1062" s="1" t="s">
        <v>24</v>
      </c>
      <c r="J1062" s="3">
        <v>167.27</v>
      </c>
      <c r="K1062" s="1" t="s">
        <v>1445</v>
      </c>
      <c r="L1062" s="1" t="s">
        <v>24</v>
      </c>
      <c r="M1062" s="1" t="s">
        <v>1446</v>
      </c>
      <c r="N1062" s="1" t="s">
        <v>463</v>
      </c>
      <c r="O1062" s="2">
        <v>44227</v>
      </c>
      <c r="P1062" s="2">
        <v>44237</v>
      </c>
      <c r="Q1062" s="1" t="s">
        <v>29</v>
      </c>
      <c r="R1062" t="str">
        <f>VLOOKUP(F1062,'Seg 2 descriptions'!A:B,2)</f>
        <v>Propane Operations-Hernando</v>
      </c>
      <c r="S1062" t="str">
        <f>VLOOKUP(G1062,'Seg 3 descriptions'!A:B,2)</f>
        <v>Vehicle Depreciation</v>
      </c>
    </row>
    <row r="1063" spans="1:19" x14ac:dyDescent="0.25">
      <c r="A1063" s="1" t="s">
        <v>457</v>
      </c>
      <c r="B1063" s="1" t="s">
        <v>49</v>
      </c>
      <c r="C1063" s="1" t="s">
        <v>1056</v>
      </c>
      <c r="D1063" s="1" t="s">
        <v>1706</v>
      </c>
      <c r="E1063" s="1" t="s">
        <v>20</v>
      </c>
      <c r="F1063" s="1" t="s">
        <v>31</v>
      </c>
      <c r="G1063" s="1" t="s">
        <v>590</v>
      </c>
      <c r="H1063" s="1" t="s">
        <v>86</v>
      </c>
      <c r="I1063" s="1" t="s">
        <v>24</v>
      </c>
      <c r="J1063" s="3">
        <v>-1168.8900000000001</v>
      </c>
      <c r="K1063" s="1" t="s">
        <v>891</v>
      </c>
      <c r="L1063" s="1" t="s">
        <v>24</v>
      </c>
      <c r="M1063" s="1" t="s">
        <v>892</v>
      </c>
      <c r="N1063" s="1" t="s">
        <v>969</v>
      </c>
      <c r="O1063" s="2">
        <v>44316</v>
      </c>
      <c r="P1063" s="2">
        <v>44321</v>
      </c>
      <c r="Q1063" s="1" t="s">
        <v>29</v>
      </c>
      <c r="R1063" t="str">
        <f>VLOOKUP(F1063,'Seg 2 descriptions'!A:B,2)</f>
        <v>Gas Operations-West</v>
      </c>
      <c r="S1063" t="str">
        <f>VLOOKUP(G1063,'Seg 3 descriptions'!A:B,2)</f>
        <v>Overtime/Comp Time/On Call</v>
      </c>
    </row>
    <row r="1064" spans="1:19" x14ac:dyDescent="0.25">
      <c r="A1064" s="1" t="s">
        <v>457</v>
      </c>
      <c r="B1064" s="1" t="s">
        <v>49</v>
      </c>
      <c r="C1064" s="1" t="s">
        <v>1521</v>
      </c>
      <c r="D1064" s="1" t="s">
        <v>1702</v>
      </c>
      <c r="E1064" s="1" t="s">
        <v>20</v>
      </c>
      <c r="F1064" s="1" t="s">
        <v>830</v>
      </c>
      <c r="G1064" s="1" t="s">
        <v>590</v>
      </c>
      <c r="H1064" s="1" t="s">
        <v>86</v>
      </c>
      <c r="I1064" s="1" t="s">
        <v>24</v>
      </c>
      <c r="J1064" s="3">
        <v>-14.35</v>
      </c>
      <c r="K1064" s="1" t="s">
        <v>1441</v>
      </c>
      <c r="L1064" s="1" t="s">
        <v>24</v>
      </c>
      <c r="M1064" s="1" t="s">
        <v>1442</v>
      </c>
      <c r="N1064" s="1" t="s">
        <v>1484</v>
      </c>
      <c r="O1064" s="2">
        <v>44408</v>
      </c>
      <c r="P1064" s="2">
        <v>44412</v>
      </c>
      <c r="Q1064" s="1" t="s">
        <v>29</v>
      </c>
      <c r="R1064" t="str">
        <f>VLOOKUP(F1064,'Seg 2 descriptions'!A:B,2)</f>
        <v>Measurement-SF</v>
      </c>
      <c r="S1064" t="str">
        <f>VLOOKUP(G1064,'Seg 3 descriptions'!A:B,2)</f>
        <v>Overtime/Comp Time/On Call</v>
      </c>
    </row>
    <row r="1065" spans="1:19" x14ac:dyDescent="0.25">
      <c r="A1065" s="1" t="s">
        <v>457</v>
      </c>
      <c r="B1065" s="1" t="s">
        <v>49</v>
      </c>
      <c r="C1065" s="1" t="s">
        <v>593</v>
      </c>
      <c r="D1065" s="1" t="s">
        <v>1706</v>
      </c>
      <c r="E1065" s="1" t="s">
        <v>20</v>
      </c>
      <c r="F1065" s="1" t="s">
        <v>31</v>
      </c>
      <c r="G1065" s="1" t="s">
        <v>590</v>
      </c>
      <c r="H1065" s="1" t="s">
        <v>86</v>
      </c>
      <c r="I1065" s="1" t="s">
        <v>24</v>
      </c>
      <c r="J1065" s="3">
        <v>-1805.09</v>
      </c>
      <c r="K1065" s="1" t="s">
        <v>891</v>
      </c>
      <c r="L1065" s="1" t="s">
        <v>24</v>
      </c>
      <c r="M1065" s="1" t="s">
        <v>892</v>
      </c>
      <c r="N1065" s="1" t="s">
        <v>594</v>
      </c>
      <c r="O1065" s="2">
        <v>44561</v>
      </c>
      <c r="P1065" s="2">
        <v>44568</v>
      </c>
      <c r="Q1065" s="1" t="s">
        <v>29</v>
      </c>
      <c r="R1065" t="str">
        <f>VLOOKUP(F1065,'Seg 2 descriptions'!A:B,2)</f>
        <v>Gas Operations-West</v>
      </c>
      <c r="S1065" t="str">
        <f>VLOOKUP(G1065,'Seg 3 descriptions'!A:B,2)</f>
        <v>Overtime/Comp Time/On Call</v>
      </c>
    </row>
    <row r="1066" spans="1:19" x14ac:dyDescent="0.25">
      <c r="A1066" s="1" t="s">
        <v>457</v>
      </c>
      <c r="B1066" s="1" t="s">
        <v>49</v>
      </c>
      <c r="C1066" s="1" t="s">
        <v>591</v>
      </c>
      <c r="D1066" s="1" t="s">
        <v>1706</v>
      </c>
      <c r="E1066" s="1" t="s">
        <v>20</v>
      </c>
      <c r="F1066" s="1" t="s">
        <v>31</v>
      </c>
      <c r="G1066" s="1" t="s">
        <v>590</v>
      </c>
      <c r="H1066" s="1" t="s">
        <v>86</v>
      </c>
      <c r="I1066" s="1" t="s">
        <v>24</v>
      </c>
      <c r="J1066" s="3">
        <v>-1198.0899999999999</v>
      </c>
      <c r="K1066" s="1" t="s">
        <v>891</v>
      </c>
      <c r="L1066" s="1" t="s">
        <v>24</v>
      </c>
      <c r="M1066" s="1" t="s">
        <v>892</v>
      </c>
      <c r="N1066" s="1" t="s">
        <v>592</v>
      </c>
      <c r="O1066" s="2">
        <v>44530</v>
      </c>
      <c r="P1066" s="2">
        <v>44535</v>
      </c>
      <c r="Q1066" s="1" t="s">
        <v>29</v>
      </c>
      <c r="R1066" t="str">
        <f>VLOOKUP(F1066,'Seg 2 descriptions'!A:B,2)</f>
        <v>Gas Operations-West</v>
      </c>
      <c r="S1066" t="str">
        <f>VLOOKUP(G1066,'Seg 3 descriptions'!A:B,2)</f>
        <v>Overtime/Comp Time/On Call</v>
      </c>
    </row>
    <row r="1067" spans="1:19" x14ac:dyDescent="0.25">
      <c r="A1067" s="144" t="s">
        <v>456</v>
      </c>
      <c r="B1067" s="144" t="s">
        <v>20</v>
      </c>
      <c r="C1067" s="144" t="s">
        <v>1366</v>
      </c>
      <c r="D1067" s="144" t="s">
        <v>1691</v>
      </c>
      <c r="E1067" s="144" t="s">
        <v>20</v>
      </c>
      <c r="F1067" s="144" t="s">
        <v>21</v>
      </c>
      <c r="G1067" s="144" t="s">
        <v>22</v>
      </c>
      <c r="H1067" s="144" t="s">
        <v>86</v>
      </c>
      <c r="I1067" s="144" t="s">
        <v>24</v>
      </c>
      <c r="J1067" s="145">
        <v>3400</v>
      </c>
      <c r="K1067" s="144" t="s">
        <v>1431</v>
      </c>
      <c r="L1067" s="144" t="s">
        <v>24</v>
      </c>
      <c r="M1067" s="144" t="s">
        <v>606</v>
      </c>
      <c r="N1067" s="144" t="s">
        <v>1366</v>
      </c>
      <c r="O1067" s="146">
        <v>44439</v>
      </c>
      <c r="P1067" s="146">
        <v>44447</v>
      </c>
      <c r="Q1067" s="144" t="s">
        <v>29</v>
      </c>
      <c r="R1067" s="20" t="str">
        <f>VLOOKUP(F1067,'Seg 2 descriptions'!A:B,2)</f>
        <v>Facilities-West</v>
      </c>
      <c r="S1067" s="20" t="str">
        <f>VLOOKUP(G1067,'Seg 3 descriptions'!A:B,2)</f>
        <v>Facilities Maintenance</v>
      </c>
    </row>
    <row r="1068" spans="1:19" x14ac:dyDescent="0.25">
      <c r="A1068" s="144" t="s">
        <v>456</v>
      </c>
      <c r="B1068" s="144" t="s">
        <v>20</v>
      </c>
      <c r="C1068" s="144" t="s">
        <v>1366</v>
      </c>
      <c r="D1068" s="144" t="s">
        <v>1691</v>
      </c>
      <c r="E1068" s="144" t="s">
        <v>20</v>
      </c>
      <c r="F1068" s="144" t="s">
        <v>21</v>
      </c>
      <c r="G1068" s="144" t="s">
        <v>22</v>
      </c>
      <c r="H1068" s="144" t="s">
        <v>86</v>
      </c>
      <c r="I1068" s="144" t="s">
        <v>24</v>
      </c>
      <c r="J1068" s="145">
        <v>1387.5</v>
      </c>
      <c r="K1068" s="144" t="s">
        <v>1431</v>
      </c>
      <c r="L1068" s="144" t="s">
        <v>24</v>
      </c>
      <c r="M1068" s="144" t="s">
        <v>199</v>
      </c>
      <c r="N1068" s="144" t="s">
        <v>1366</v>
      </c>
      <c r="O1068" s="146">
        <v>44439</v>
      </c>
      <c r="P1068" s="146">
        <v>44447</v>
      </c>
      <c r="Q1068" s="144" t="s">
        <v>29</v>
      </c>
      <c r="R1068" s="20" t="str">
        <f>VLOOKUP(F1068,'Seg 2 descriptions'!A:B,2)</f>
        <v>Facilities-West</v>
      </c>
      <c r="S1068" s="20" t="str">
        <f>VLOOKUP(G1068,'Seg 3 descriptions'!A:B,2)</f>
        <v>Facilities Maintenance</v>
      </c>
    </row>
    <row r="1069" spans="1:19" x14ac:dyDescent="0.25">
      <c r="A1069" s="144" t="s">
        <v>456</v>
      </c>
      <c r="B1069" s="144" t="s">
        <v>20</v>
      </c>
      <c r="C1069" s="144" t="s">
        <v>1366</v>
      </c>
      <c r="D1069" s="144" t="s">
        <v>1691</v>
      </c>
      <c r="E1069" s="144" t="s">
        <v>20</v>
      </c>
      <c r="F1069" s="144" t="s">
        <v>21</v>
      </c>
      <c r="G1069" s="144" t="s">
        <v>22</v>
      </c>
      <c r="H1069" s="144" t="s">
        <v>86</v>
      </c>
      <c r="I1069" s="144" t="s">
        <v>24</v>
      </c>
      <c r="J1069" s="145">
        <v>487.5</v>
      </c>
      <c r="K1069" s="144" t="s">
        <v>1431</v>
      </c>
      <c r="L1069" s="144" t="s">
        <v>24</v>
      </c>
      <c r="M1069" s="144" t="s">
        <v>528</v>
      </c>
      <c r="N1069" s="144" t="s">
        <v>1366</v>
      </c>
      <c r="O1069" s="146">
        <v>44439</v>
      </c>
      <c r="P1069" s="146">
        <v>44447</v>
      </c>
      <c r="Q1069" s="144" t="s">
        <v>29</v>
      </c>
      <c r="R1069" s="20" t="str">
        <f>VLOOKUP(F1069,'Seg 2 descriptions'!A:B,2)</f>
        <v>Facilities-West</v>
      </c>
      <c r="S1069" s="20" t="str">
        <f>VLOOKUP(G1069,'Seg 3 descriptions'!A:B,2)</f>
        <v>Facilities Maintenance</v>
      </c>
    </row>
    <row r="1070" spans="1:19" x14ac:dyDescent="0.25">
      <c r="A1070" s="144" t="s">
        <v>456</v>
      </c>
      <c r="B1070" s="144" t="s">
        <v>20</v>
      </c>
      <c r="C1070" s="144" t="s">
        <v>1366</v>
      </c>
      <c r="D1070" s="144" t="s">
        <v>1691</v>
      </c>
      <c r="E1070" s="144" t="s">
        <v>20</v>
      </c>
      <c r="F1070" s="144" t="s">
        <v>21</v>
      </c>
      <c r="G1070" s="144" t="s">
        <v>22</v>
      </c>
      <c r="H1070" s="144" t="s">
        <v>86</v>
      </c>
      <c r="I1070" s="144" t="s">
        <v>24</v>
      </c>
      <c r="J1070" s="145">
        <v>4200</v>
      </c>
      <c r="K1070" s="144" t="s">
        <v>1431</v>
      </c>
      <c r="L1070" s="144" t="s">
        <v>24</v>
      </c>
      <c r="M1070" s="144" t="s">
        <v>1177</v>
      </c>
      <c r="N1070" s="144" t="s">
        <v>1366</v>
      </c>
      <c r="O1070" s="146">
        <v>44439</v>
      </c>
      <c r="P1070" s="146">
        <v>44447</v>
      </c>
      <c r="Q1070" s="144" t="s">
        <v>29</v>
      </c>
      <c r="R1070" s="20" t="str">
        <f>VLOOKUP(F1070,'Seg 2 descriptions'!A:B,2)</f>
        <v>Facilities-West</v>
      </c>
      <c r="S1070" s="20" t="str">
        <f>VLOOKUP(G1070,'Seg 3 descriptions'!A:B,2)</f>
        <v>Facilities Maintenance</v>
      </c>
    </row>
    <row r="1071" spans="1:19" x14ac:dyDescent="0.25">
      <c r="A1071" s="144" t="s">
        <v>456</v>
      </c>
      <c r="B1071" s="144" t="s">
        <v>20</v>
      </c>
      <c r="C1071" s="144" t="s">
        <v>1366</v>
      </c>
      <c r="D1071" s="144" t="s">
        <v>1691</v>
      </c>
      <c r="E1071" s="144" t="s">
        <v>20</v>
      </c>
      <c r="F1071" s="144" t="s">
        <v>21</v>
      </c>
      <c r="G1071" s="144" t="s">
        <v>22</v>
      </c>
      <c r="H1071" s="144" t="s">
        <v>86</v>
      </c>
      <c r="I1071" s="144" t="s">
        <v>24</v>
      </c>
      <c r="J1071" s="145">
        <v>4170</v>
      </c>
      <c r="K1071" s="144" t="s">
        <v>1431</v>
      </c>
      <c r="L1071" s="144" t="s">
        <v>24</v>
      </c>
      <c r="M1071" s="144" t="s">
        <v>1222</v>
      </c>
      <c r="N1071" s="144" t="s">
        <v>1366</v>
      </c>
      <c r="O1071" s="146">
        <v>44439</v>
      </c>
      <c r="P1071" s="146">
        <v>44447</v>
      </c>
      <c r="Q1071" s="144" t="s">
        <v>29</v>
      </c>
      <c r="R1071" s="20" t="str">
        <f>VLOOKUP(F1071,'Seg 2 descriptions'!A:B,2)</f>
        <v>Facilities-West</v>
      </c>
      <c r="S1071" s="20" t="str">
        <f>VLOOKUP(G1071,'Seg 3 descriptions'!A:B,2)</f>
        <v>Facilities Maintenance</v>
      </c>
    </row>
    <row r="1072" spans="1:19" x14ac:dyDescent="0.25">
      <c r="A1072" s="144" t="s">
        <v>456</v>
      </c>
      <c r="B1072" s="144" t="s">
        <v>20</v>
      </c>
      <c r="C1072" s="144" t="s">
        <v>1366</v>
      </c>
      <c r="D1072" s="144" t="s">
        <v>1691</v>
      </c>
      <c r="E1072" s="144" t="s">
        <v>20</v>
      </c>
      <c r="F1072" s="144" t="s">
        <v>21</v>
      </c>
      <c r="G1072" s="144" t="s">
        <v>22</v>
      </c>
      <c r="H1072" s="144" t="s">
        <v>86</v>
      </c>
      <c r="I1072" s="144" t="s">
        <v>24</v>
      </c>
      <c r="J1072" s="145">
        <v>3160</v>
      </c>
      <c r="K1072" s="144" t="s">
        <v>1431</v>
      </c>
      <c r="L1072" s="144" t="s">
        <v>24</v>
      </c>
      <c r="M1072" s="144" t="s">
        <v>1236</v>
      </c>
      <c r="N1072" s="144" t="s">
        <v>1366</v>
      </c>
      <c r="O1072" s="146">
        <v>44439</v>
      </c>
      <c r="P1072" s="146">
        <v>44447</v>
      </c>
      <c r="Q1072" s="144" t="s">
        <v>29</v>
      </c>
      <c r="R1072" s="20" t="str">
        <f>VLOOKUP(F1072,'Seg 2 descriptions'!A:B,2)</f>
        <v>Facilities-West</v>
      </c>
      <c r="S1072" s="20" t="str">
        <f>VLOOKUP(G1072,'Seg 3 descriptions'!A:B,2)</f>
        <v>Facilities Maintenance</v>
      </c>
    </row>
    <row r="1073" spans="1:19" x14ac:dyDescent="0.25">
      <c r="A1073" s="144" t="s">
        <v>456</v>
      </c>
      <c r="B1073" s="144" t="s">
        <v>20</v>
      </c>
      <c r="C1073" s="144" t="s">
        <v>1367</v>
      </c>
      <c r="D1073" s="144" t="s">
        <v>1691</v>
      </c>
      <c r="E1073" s="144" t="s">
        <v>20</v>
      </c>
      <c r="F1073" s="144" t="s">
        <v>21</v>
      </c>
      <c r="G1073" s="144" t="s">
        <v>22</v>
      </c>
      <c r="H1073" s="144" t="s">
        <v>86</v>
      </c>
      <c r="I1073" s="144" t="s">
        <v>24</v>
      </c>
      <c r="J1073" s="145">
        <v>-3160</v>
      </c>
      <c r="K1073" s="144" t="s">
        <v>1431</v>
      </c>
      <c r="L1073" s="144" t="s">
        <v>24</v>
      </c>
      <c r="M1073" s="144" t="s">
        <v>1236</v>
      </c>
      <c r="N1073" s="144" t="s">
        <v>1366</v>
      </c>
      <c r="O1073" s="146">
        <v>44469</v>
      </c>
      <c r="P1073" s="146">
        <v>44447</v>
      </c>
      <c r="Q1073" s="144" t="s">
        <v>29</v>
      </c>
      <c r="R1073" s="20" t="str">
        <f>VLOOKUP(F1073,'Seg 2 descriptions'!A:B,2)</f>
        <v>Facilities-West</v>
      </c>
      <c r="S1073" s="20" t="str">
        <f>VLOOKUP(G1073,'Seg 3 descriptions'!A:B,2)</f>
        <v>Facilities Maintenance</v>
      </c>
    </row>
    <row r="1074" spans="1:19" x14ac:dyDescent="0.25">
      <c r="A1074" s="144" t="s">
        <v>456</v>
      </c>
      <c r="B1074" s="144" t="s">
        <v>20</v>
      </c>
      <c r="C1074" s="144" t="s">
        <v>1367</v>
      </c>
      <c r="D1074" s="144" t="s">
        <v>1691</v>
      </c>
      <c r="E1074" s="144" t="s">
        <v>20</v>
      </c>
      <c r="F1074" s="144" t="s">
        <v>21</v>
      </c>
      <c r="G1074" s="144" t="s">
        <v>22</v>
      </c>
      <c r="H1074" s="144" t="s">
        <v>86</v>
      </c>
      <c r="I1074" s="144" t="s">
        <v>24</v>
      </c>
      <c r="J1074" s="145">
        <v>-8558.2000000000007</v>
      </c>
      <c r="K1074" s="144" t="s">
        <v>1431</v>
      </c>
      <c r="L1074" s="144" t="s">
        <v>24</v>
      </c>
      <c r="M1074" s="144" t="s">
        <v>784</v>
      </c>
      <c r="N1074" s="144" t="s">
        <v>1366</v>
      </c>
      <c r="O1074" s="146">
        <v>44469</v>
      </c>
      <c r="P1074" s="146">
        <v>44447</v>
      </c>
      <c r="Q1074" s="144" t="s">
        <v>29</v>
      </c>
      <c r="R1074" s="20" t="str">
        <f>VLOOKUP(F1074,'Seg 2 descriptions'!A:B,2)</f>
        <v>Facilities-West</v>
      </c>
      <c r="S1074" s="20" t="str">
        <f>VLOOKUP(G1074,'Seg 3 descriptions'!A:B,2)</f>
        <v>Facilities Maintenance</v>
      </c>
    </row>
    <row r="1075" spans="1:19" x14ac:dyDescent="0.25">
      <c r="A1075" s="144" t="s">
        <v>456</v>
      </c>
      <c r="B1075" s="144" t="s">
        <v>20</v>
      </c>
      <c r="C1075" s="144" t="s">
        <v>1367</v>
      </c>
      <c r="D1075" s="144" t="s">
        <v>1691</v>
      </c>
      <c r="E1075" s="144" t="s">
        <v>20</v>
      </c>
      <c r="F1075" s="144" t="s">
        <v>21</v>
      </c>
      <c r="G1075" s="144" t="s">
        <v>22</v>
      </c>
      <c r="H1075" s="144" t="s">
        <v>86</v>
      </c>
      <c r="I1075" s="144" t="s">
        <v>24</v>
      </c>
      <c r="J1075" s="145">
        <v>-3400</v>
      </c>
      <c r="K1075" s="144" t="s">
        <v>1431</v>
      </c>
      <c r="L1075" s="144" t="s">
        <v>24</v>
      </c>
      <c r="M1075" s="144" t="s">
        <v>606</v>
      </c>
      <c r="N1075" s="144" t="s">
        <v>1366</v>
      </c>
      <c r="O1075" s="146">
        <v>44469</v>
      </c>
      <c r="P1075" s="146">
        <v>44447</v>
      </c>
      <c r="Q1075" s="144" t="s">
        <v>29</v>
      </c>
      <c r="R1075" s="20" t="str">
        <f>VLOOKUP(F1075,'Seg 2 descriptions'!A:B,2)</f>
        <v>Facilities-West</v>
      </c>
      <c r="S1075" s="20" t="str">
        <f>VLOOKUP(G1075,'Seg 3 descriptions'!A:B,2)</f>
        <v>Facilities Maintenance</v>
      </c>
    </row>
    <row r="1076" spans="1:19" x14ac:dyDescent="0.25">
      <c r="A1076" s="144" t="s">
        <v>456</v>
      </c>
      <c r="B1076" s="144" t="s">
        <v>20</v>
      </c>
      <c r="C1076" s="144" t="s">
        <v>1367</v>
      </c>
      <c r="D1076" s="144" t="s">
        <v>1691</v>
      </c>
      <c r="E1076" s="144" t="s">
        <v>20</v>
      </c>
      <c r="F1076" s="144" t="s">
        <v>21</v>
      </c>
      <c r="G1076" s="144" t="s">
        <v>22</v>
      </c>
      <c r="H1076" s="144" t="s">
        <v>86</v>
      </c>
      <c r="I1076" s="144" t="s">
        <v>24</v>
      </c>
      <c r="J1076" s="145">
        <v>-1387.5</v>
      </c>
      <c r="K1076" s="144" t="s">
        <v>1431</v>
      </c>
      <c r="L1076" s="144" t="s">
        <v>24</v>
      </c>
      <c r="M1076" s="144" t="s">
        <v>199</v>
      </c>
      <c r="N1076" s="144" t="s">
        <v>1366</v>
      </c>
      <c r="O1076" s="146">
        <v>44469</v>
      </c>
      <c r="P1076" s="146">
        <v>44447</v>
      </c>
      <c r="Q1076" s="144" t="s">
        <v>29</v>
      </c>
      <c r="R1076" s="20" t="str">
        <f>VLOOKUP(F1076,'Seg 2 descriptions'!A:B,2)</f>
        <v>Facilities-West</v>
      </c>
      <c r="S1076" s="20" t="str">
        <f>VLOOKUP(G1076,'Seg 3 descriptions'!A:B,2)</f>
        <v>Facilities Maintenance</v>
      </c>
    </row>
    <row r="1077" spans="1:19" x14ac:dyDescent="0.25">
      <c r="A1077" s="144" t="s">
        <v>456</v>
      </c>
      <c r="B1077" s="144" t="s">
        <v>20</v>
      </c>
      <c r="C1077" s="144" t="s">
        <v>1367</v>
      </c>
      <c r="D1077" s="144" t="s">
        <v>1691</v>
      </c>
      <c r="E1077" s="144" t="s">
        <v>20</v>
      </c>
      <c r="F1077" s="144" t="s">
        <v>21</v>
      </c>
      <c r="G1077" s="144" t="s">
        <v>22</v>
      </c>
      <c r="H1077" s="144" t="s">
        <v>86</v>
      </c>
      <c r="I1077" s="144" t="s">
        <v>24</v>
      </c>
      <c r="J1077" s="145">
        <v>-487.5</v>
      </c>
      <c r="K1077" s="144" t="s">
        <v>1431</v>
      </c>
      <c r="L1077" s="144" t="s">
        <v>24</v>
      </c>
      <c r="M1077" s="144" t="s">
        <v>528</v>
      </c>
      <c r="N1077" s="144" t="s">
        <v>1366</v>
      </c>
      <c r="O1077" s="146">
        <v>44469</v>
      </c>
      <c r="P1077" s="146">
        <v>44447</v>
      </c>
      <c r="Q1077" s="144" t="s">
        <v>29</v>
      </c>
      <c r="R1077" s="20" t="str">
        <f>VLOOKUP(F1077,'Seg 2 descriptions'!A:B,2)</f>
        <v>Facilities-West</v>
      </c>
      <c r="S1077" s="20" t="str">
        <f>VLOOKUP(G1077,'Seg 3 descriptions'!A:B,2)</f>
        <v>Facilities Maintenance</v>
      </c>
    </row>
    <row r="1078" spans="1:19" x14ac:dyDescent="0.25">
      <c r="A1078" s="144" t="s">
        <v>456</v>
      </c>
      <c r="B1078" s="144" t="s">
        <v>20</v>
      </c>
      <c r="C1078" s="144" t="s">
        <v>1367</v>
      </c>
      <c r="D1078" s="144" t="s">
        <v>1691</v>
      </c>
      <c r="E1078" s="144" t="s">
        <v>20</v>
      </c>
      <c r="F1078" s="144" t="s">
        <v>21</v>
      </c>
      <c r="G1078" s="144" t="s">
        <v>22</v>
      </c>
      <c r="H1078" s="144" t="s">
        <v>86</v>
      </c>
      <c r="I1078" s="144" t="s">
        <v>24</v>
      </c>
      <c r="J1078" s="145">
        <v>-4200</v>
      </c>
      <c r="K1078" s="144" t="s">
        <v>1431</v>
      </c>
      <c r="L1078" s="144" t="s">
        <v>24</v>
      </c>
      <c r="M1078" s="144" t="s">
        <v>1177</v>
      </c>
      <c r="N1078" s="144" t="s">
        <v>1366</v>
      </c>
      <c r="O1078" s="146">
        <v>44469</v>
      </c>
      <c r="P1078" s="146">
        <v>44447</v>
      </c>
      <c r="Q1078" s="144" t="s">
        <v>29</v>
      </c>
      <c r="R1078" s="20" t="str">
        <f>VLOOKUP(F1078,'Seg 2 descriptions'!A:B,2)</f>
        <v>Facilities-West</v>
      </c>
      <c r="S1078" s="20" t="str">
        <f>VLOOKUP(G1078,'Seg 3 descriptions'!A:B,2)</f>
        <v>Facilities Maintenance</v>
      </c>
    </row>
    <row r="1079" spans="1:19" x14ac:dyDescent="0.25">
      <c r="A1079" s="144" t="s">
        <v>456</v>
      </c>
      <c r="B1079" s="144" t="s">
        <v>20</v>
      </c>
      <c r="C1079" s="144" t="s">
        <v>1367</v>
      </c>
      <c r="D1079" s="144" t="s">
        <v>1691</v>
      </c>
      <c r="E1079" s="144" t="s">
        <v>20</v>
      </c>
      <c r="F1079" s="144" t="s">
        <v>21</v>
      </c>
      <c r="G1079" s="144" t="s">
        <v>22</v>
      </c>
      <c r="H1079" s="144" t="s">
        <v>86</v>
      </c>
      <c r="I1079" s="144" t="s">
        <v>24</v>
      </c>
      <c r="J1079" s="145">
        <v>-4170</v>
      </c>
      <c r="K1079" s="144" t="s">
        <v>1431</v>
      </c>
      <c r="L1079" s="144" t="s">
        <v>24</v>
      </c>
      <c r="M1079" s="144" t="s">
        <v>1222</v>
      </c>
      <c r="N1079" s="144" t="s">
        <v>1366</v>
      </c>
      <c r="O1079" s="146">
        <v>44469</v>
      </c>
      <c r="P1079" s="146">
        <v>44447</v>
      </c>
      <c r="Q1079" s="144" t="s">
        <v>29</v>
      </c>
      <c r="R1079" s="20" t="str">
        <f>VLOOKUP(F1079,'Seg 2 descriptions'!A:B,2)</f>
        <v>Facilities-West</v>
      </c>
      <c r="S1079" s="20" t="str">
        <f>VLOOKUP(G1079,'Seg 3 descriptions'!A:B,2)</f>
        <v>Facilities Maintenance</v>
      </c>
    </row>
    <row r="1080" spans="1:19" x14ac:dyDescent="0.25">
      <c r="A1080" s="1" t="s">
        <v>457</v>
      </c>
      <c r="B1080" s="1" t="s">
        <v>49</v>
      </c>
      <c r="C1080" s="1" t="s">
        <v>796</v>
      </c>
      <c r="D1080" s="1" t="s">
        <v>1707</v>
      </c>
      <c r="E1080" s="1" t="s">
        <v>20</v>
      </c>
      <c r="F1080" s="1" t="s">
        <v>471</v>
      </c>
      <c r="G1080" s="1" t="s">
        <v>460</v>
      </c>
      <c r="H1080" s="1" t="s">
        <v>86</v>
      </c>
      <c r="I1080" s="1" t="s">
        <v>24</v>
      </c>
      <c r="J1080" s="3">
        <v>-763.69</v>
      </c>
      <c r="K1080" s="1" t="s">
        <v>1357</v>
      </c>
      <c r="L1080" s="1" t="s">
        <v>24</v>
      </c>
      <c r="M1080" s="1" t="s">
        <v>1358</v>
      </c>
      <c r="N1080" s="1" t="s">
        <v>800</v>
      </c>
      <c r="O1080" s="2">
        <v>44408</v>
      </c>
      <c r="P1080" s="2">
        <v>44412</v>
      </c>
      <c r="Q1080" s="1" t="s">
        <v>29</v>
      </c>
      <c r="R1080" t="str">
        <f>VLOOKUP(F1080,'Seg 2 descriptions'!A:B,2)</f>
        <v>Propane Operations-Hernando</v>
      </c>
      <c r="S1080" t="str">
        <f>VLOOKUP(G1080,'Seg 3 descriptions'!A:B,2)</f>
        <v>Salaries</v>
      </c>
    </row>
    <row r="1081" spans="1:19" x14ac:dyDescent="0.25">
      <c r="A1081" s="144" t="s">
        <v>455</v>
      </c>
      <c r="B1081" s="144" t="s">
        <v>20</v>
      </c>
      <c r="C1081" s="144" t="s">
        <v>958</v>
      </c>
      <c r="D1081" s="144" t="s">
        <v>1691</v>
      </c>
      <c r="E1081" s="144" t="s">
        <v>20</v>
      </c>
      <c r="F1081" s="144" t="s">
        <v>21</v>
      </c>
      <c r="G1081" s="144" t="s">
        <v>22</v>
      </c>
      <c r="H1081" s="144" t="s">
        <v>86</v>
      </c>
      <c r="I1081" s="144" t="s">
        <v>24</v>
      </c>
      <c r="J1081" s="145">
        <v>823.1</v>
      </c>
      <c r="K1081" s="144" t="s">
        <v>472</v>
      </c>
      <c r="L1081" s="144" t="s">
        <v>24</v>
      </c>
      <c r="M1081" s="144" t="s">
        <v>474</v>
      </c>
      <c r="N1081" s="144" t="s">
        <v>958</v>
      </c>
      <c r="O1081" s="146">
        <v>44377</v>
      </c>
      <c r="P1081" s="146">
        <v>44379</v>
      </c>
      <c r="Q1081" s="144" t="s">
        <v>29</v>
      </c>
      <c r="R1081" s="20" t="str">
        <f>VLOOKUP(F1081,'Seg 2 descriptions'!A:B,2)</f>
        <v>Facilities-West</v>
      </c>
      <c r="S1081" s="20" t="str">
        <f>VLOOKUP(G1081,'Seg 3 descriptions'!A:B,2)</f>
        <v>Facilities Maintenance</v>
      </c>
    </row>
    <row r="1082" spans="1:19" x14ac:dyDescent="0.25">
      <c r="A1082" s="1" t="s">
        <v>455</v>
      </c>
      <c r="B1082" s="1" t="s">
        <v>20</v>
      </c>
      <c r="C1082" s="1" t="s">
        <v>958</v>
      </c>
      <c r="D1082" s="1" t="s">
        <v>1699</v>
      </c>
      <c r="E1082" s="1" t="s">
        <v>20</v>
      </c>
      <c r="F1082" s="1" t="s">
        <v>471</v>
      </c>
      <c r="G1082" s="1" t="s">
        <v>283</v>
      </c>
      <c r="H1082" s="1" t="s">
        <v>86</v>
      </c>
      <c r="I1082" s="1" t="s">
        <v>24</v>
      </c>
      <c r="J1082" s="3">
        <v>-823.1</v>
      </c>
      <c r="K1082" s="1" t="s">
        <v>472</v>
      </c>
      <c r="L1082" s="1" t="s">
        <v>24</v>
      </c>
      <c r="M1082" s="1" t="s">
        <v>474</v>
      </c>
      <c r="N1082" s="1" t="s">
        <v>958</v>
      </c>
      <c r="O1082" s="2">
        <v>44377</v>
      </c>
      <c r="P1082" s="2">
        <v>44379</v>
      </c>
      <c r="Q1082" s="1" t="s">
        <v>29</v>
      </c>
      <c r="R1082" t="str">
        <f>VLOOKUP(F1082,'Seg 2 descriptions'!A:B,2)</f>
        <v>Propane Operations-Hernando</v>
      </c>
      <c r="S1082" t="str">
        <f>VLOOKUP(G1082,'Seg 3 descriptions'!A:B,2)</f>
        <v>Supplies &amp; Misc Dept Expenses</v>
      </c>
    </row>
    <row r="1083" spans="1:19" x14ac:dyDescent="0.25">
      <c r="A1083" s="1" t="s">
        <v>457</v>
      </c>
      <c r="B1083" s="1" t="s">
        <v>49</v>
      </c>
      <c r="C1083" s="1" t="s">
        <v>1577</v>
      </c>
      <c r="D1083" s="1" t="s">
        <v>1707</v>
      </c>
      <c r="E1083" s="1" t="s">
        <v>20</v>
      </c>
      <c r="F1083" s="1" t="s">
        <v>471</v>
      </c>
      <c r="G1083" s="1" t="s">
        <v>460</v>
      </c>
      <c r="H1083" s="1" t="s">
        <v>86</v>
      </c>
      <c r="I1083" s="1" t="s">
        <v>24</v>
      </c>
      <c r="J1083" s="3">
        <v>-2518.56</v>
      </c>
      <c r="K1083" s="1" t="s">
        <v>1357</v>
      </c>
      <c r="L1083" s="1" t="s">
        <v>24</v>
      </c>
      <c r="M1083" s="1" t="s">
        <v>1358</v>
      </c>
      <c r="N1083" s="1" t="s">
        <v>1388</v>
      </c>
      <c r="O1083" s="2">
        <v>44377</v>
      </c>
      <c r="P1083" s="2">
        <v>44383</v>
      </c>
      <c r="Q1083" s="1" t="s">
        <v>29</v>
      </c>
      <c r="R1083" t="str">
        <f>VLOOKUP(F1083,'Seg 2 descriptions'!A:B,2)</f>
        <v>Propane Operations-Hernando</v>
      </c>
      <c r="S1083" t="str">
        <f>VLOOKUP(G1083,'Seg 3 descriptions'!A:B,2)</f>
        <v>Salaries</v>
      </c>
    </row>
    <row r="1084" spans="1:19" x14ac:dyDescent="0.25">
      <c r="A1084" s="144" t="s">
        <v>893</v>
      </c>
      <c r="B1084" s="144" t="s">
        <v>49</v>
      </c>
      <c r="C1084" s="144" t="s">
        <v>1578</v>
      </c>
      <c r="D1084" s="144" t="s">
        <v>1691</v>
      </c>
      <c r="E1084" s="144" t="s">
        <v>20</v>
      </c>
      <c r="F1084" s="144" t="s">
        <v>21</v>
      </c>
      <c r="G1084" s="144" t="s">
        <v>22</v>
      </c>
      <c r="H1084" s="144" t="s">
        <v>86</v>
      </c>
      <c r="I1084" s="144" t="s">
        <v>24</v>
      </c>
      <c r="J1084" s="145">
        <v>112.5</v>
      </c>
      <c r="K1084" s="144" t="s">
        <v>1288</v>
      </c>
      <c r="L1084" s="144" t="s">
        <v>24</v>
      </c>
      <c r="M1084" s="144" t="s">
        <v>1579</v>
      </c>
      <c r="N1084" s="144" t="s">
        <v>1578</v>
      </c>
      <c r="O1084" s="146">
        <v>44469</v>
      </c>
      <c r="P1084" s="146">
        <v>44470</v>
      </c>
      <c r="Q1084" s="144" t="s">
        <v>29</v>
      </c>
      <c r="R1084" s="20" t="str">
        <f>VLOOKUP(F1084,'Seg 2 descriptions'!A:B,2)</f>
        <v>Facilities-West</v>
      </c>
      <c r="S1084" s="20" t="str">
        <f>VLOOKUP(G1084,'Seg 3 descriptions'!A:B,2)</f>
        <v>Facilities Maintenance</v>
      </c>
    </row>
    <row r="1085" spans="1:19" x14ac:dyDescent="0.25">
      <c r="A1085" s="144" t="s">
        <v>893</v>
      </c>
      <c r="B1085" s="144" t="s">
        <v>49</v>
      </c>
      <c r="C1085" s="144" t="s">
        <v>1578</v>
      </c>
      <c r="D1085" s="144" t="s">
        <v>1691</v>
      </c>
      <c r="E1085" s="144" t="s">
        <v>20</v>
      </c>
      <c r="F1085" s="144" t="s">
        <v>21</v>
      </c>
      <c r="G1085" s="144" t="s">
        <v>22</v>
      </c>
      <c r="H1085" s="144" t="s">
        <v>86</v>
      </c>
      <c r="I1085" s="144" t="s">
        <v>24</v>
      </c>
      <c r="J1085" s="145">
        <v>73.25</v>
      </c>
      <c r="K1085" s="144" t="s">
        <v>1288</v>
      </c>
      <c r="L1085" s="144" t="s">
        <v>24</v>
      </c>
      <c r="M1085" s="144" t="s">
        <v>1579</v>
      </c>
      <c r="N1085" s="144" t="s">
        <v>1578</v>
      </c>
      <c r="O1085" s="146">
        <v>44469</v>
      </c>
      <c r="P1085" s="146">
        <v>44470</v>
      </c>
      <c r="Q1085" s="144" t="s">
        <v>29</v>
      </c>
      <c r="R1085" s="20" t="str">
        <f>VLOOKUP(F1085,'Seg 2 descriptions'!A:B,2)</f>
        <v>Facilities-West</v>
      </c>
      <c r="S1085" s="20" t="str">
        <f>VLOOKUP(G1085,'Seg 3 descriptions'!A:B,2)</f>
        <v>Facilities Maintenance</v>
      </c>
    </row>
    <row r="1086" spans="1:19" x14ac:dyDescent="0.25">
      <c r="A1086" s="144" t="s">
        <v>893</v>
      </c>
      <c r="B1086" s="144" t="s">
        <v>49</v>
      </c>
      <c r="C1086" s="144" t="s">
        <v>1578</v>
      </c>
      <c r="D1086" s="144" t="s">
        <v>1691</v>
      </c>
      <c r="E1086" s="144" t="s">
        <v>20</v>
      </c>
      <c r="F1086" s="144" t="s">
        <v>21</v>
      </c>
      <c r="G1086" s="144" t="s">
        <v>22</v>
      </c>
      <c r="H1086" s="144" t="s">
        <v>86</v>
      </c>
      <c r="I1086" s="144" t="s">
        <v>24</v>
      </c>
      <c r="J1086" s="145">
        <v>71.150000000000006</v>
      </c>
      <c r="K1086" s="144" t="s">
        <v>1288</v>
      </c>
      <c r="L1086" s="144" t="s">
        <v>24</v>
      </c>
      <c r="M1086" s="144" t="s">
        <v>1579</v>
      </c>
      <c r="N1086" s="144" t="s">
        <v>1578</v>
      </c>
      <c r="O1086" s="146">
        <v>44469</v>
      </c>
      <c r="P1086" s="146">
        <v>44470</v>
      </c>
      <c r="Q1086" s="144" t="s">
        <v>29</v>
      </c>
      <c r="R1086" s="20" t="str">
        <f>VLOOKUP(F1086,'Seg 2 descriptions'!A:B,2)</f>
        <v>Facilities-West</v>
      </c>
      <c r="S1086" s="20" t="str">
        <f>VLOOKUP(G1086,'Seg 3 descriptions'!A:B,2)</f>
        <v>Facilities Maintenance</v>
      </c>
    </row>
    <row r="1087" spans="1:19" x14ac:dyDescent="0.25">
      <c r="A1087" s="144" t="s">
        <v>893</v>
      </c>
      <c r="B1087" s="144" t="s">
        <v>49</v>
      </c>
      <c r="C1087" s="144" t="s">
        <v>1578</v>
      </c>
      <c r="D1087" s="144" t="s">
        <v>1691</v>
      </c>
      <c r="E1087" s="144" t="s">
        <v>20</v>
      </c>
      <c r="F1087" s="144" t="s">
        <v>21</v>
      </c>
      <c r="G1087" s="144" t="s">
        <v>22</v>
      </c>
      <c r="H1087" s="144" t="s">
        <v>86</v>
      </c>
      <c r="I1087" s="144" t="s">
        <v>24</v>
      </c>
      <c r="J1087" s="145">
        <v>59.32</v>
      </c>
      <c r="K1087" s="144" t="s">
        <v>1288</v>
      </c>
      <c r="L1087" s="144" t="s">
        <v>24</v>
      </c>
      <c r="M1087" s="144" t="s">
        <v>1579</v>
      </c>
      <c r="N1087" s="144" t="s">
        <v>1578</v>
      </c>
      <c r="O1087" s="146">
        <v>44469</v>
      </c>
      <c r="P1087" s="146">
        <v>44470</v>
      </c>
      <c r="Q1087" s="144" t="s">
        <v>29</v>
      </c>
      <c r="R1087" s="20" t="str">
        <f>VLOOKUP(F1087,'Seg 2 descriptions'!A:B,2)</f>
        <v>Facilities-West</v>
      </c>
      <c r="S1087" s="20" t="str">
        <f>VLOOKUP(G1087,'Seg 3 descriptions'!A:B,2)</f>
        <v>Facilities Maintenance</v>
      </c>
    </row>
    <row r="1088" spans="1:19" x14ac:dyDescent="0.25">
      <c r="A1088" s="1" t="s">
        <v>457</v>
      </c>
      <c r="B1088" s="1" t="s">
        <v>49</v>
      </c>
      <c r="C1088" s="1" t="s">
        <v>796</v>
      </c>
      <c r="D1088" s="1" t="s">
        <v>1705</v>
      </c>
      <c r="E1088" s="1" t="s">
        <v>20</v>
      </c>
      <c r="F1088" s="1" t="s">
        <v>471</v>
      </c>
      <c r="G1088" s="1" t="s">
        <v>590</v>
      </c>
      <c r="H1088" s="1" t="s">
        <v>86</v>
      </c>
      <c r="I1088" s="1" t="s">
        <v>24</v>
      </c>
      <c r="J1088" s="3">
        <v>-126.09</v>
      </c>
      <c r="K1088" s="1" t="s">
        <v>1415</v>
      </c>
      <c r="L1088" s="1" t="s">
        <v>24</v>
      </c>
      <c r="M1088" s="1" t="s">
        <v>1416</v>
      </c>
      <c r="N1088" s="1" t="s">
        <v>800</v>
      </c>
      <c r="O1088" s="2">
        <v>44408</v>
      </c>
      <c r="P1088" s="2">
        <v>44412</v>
      </c>
      <c r="Q1088" s="1" t="s">
        <v>29</v>
      </c>
      <c r="R1088" t="str">
        <f>VLOOKUP(F1088,'Seg 2 descriptions'!A:B,2)</f>
        <v>Propane Operations-Hernando</v>
      </c>
      <c r="S1088" t="str">
        <f>VLOOKUP(G1088,'Seg 3 descriptions'!A:B,2)</f>
        <v>Overtime/Comp Time/On Call</v>
      </c>
    </row>
    <row r="1089" spans="1:19" x14ac:dyDescent="0.25">
      <c r="A1089" s="1" t="s">
        <v>828</v>
      </c>
      <c r="B1089" s="1" t="s">
        <v>18</v>
      </c>
      <c r="C1089" s="1" t="s">
        <v>1527</v>
      </c>
      <c r="D1089" s="1" t="s">
        <v>1710</v>
      </c>
      <c r="E1089" s="1" t="s">
        <v>20</v>
      </c>
      <c r="F1089" s="1" t="s">
        <v>830</v>
      </c>
      <c r="G1089" s="1" t="s">
        <v>460</v>
      </c>
      <c r="H1089" s="1" t="s">
        <v>86</v>
      </c>
      <c r="I1089" s="1" t="s">
        <v>24</v>
      </c>
      <c r="J1089" s="3">
        <v>437.72</v>
      </c>
      <c r="K1089" s="1" t="s">
        <v>1583</v>
      </c>
      <c r="L1089" s="1" t="s">
        <v>24</v>
      </c>
      <c r="M1089" s="1" t="s">
        <v>24</v>
      </c>
      <c r="N1089" s="1" t="s">
        <v>1527</v>
      </c>
      <c r="O1089" s="2">
        <v>44350</v>
      </c>
      <c r="P1089" s="2">
        <v>44378</v>
      </c>
      <c r="Q1089" s="1" t="s">
        <v>29</v>
      </c>
      <c r="R1089" t="str">
        <f>VLOOKUP(F1089,'Seg 2 descriptions'!A:B,2)</f>
        <v>Measurement-SF</v>
      </c>
      <c r="S1089" t="str">
        <f>VLOOKUP(G1089,'Seg 3 descriptions'!A:B,2)</f>
        <v>Salaries</v>
      </c>
    </row>
    <row r="1090" spans="1:19" x14ac:dyDescent="0.25">
      <c r="A1090" s="1" t="s">
        <v>828</v>
      </c>
      <c r="B1090" s="1" t="s">
        <v>18</v>
      </c>
      <c r="C1090" s="1" t="s">
        <v>1527</v>
      </c>
      <c r="D1090" s="1" t="s">
        <v>1708</v>
      </c>
      <c r="E1090" s="1" t="s">
        <v>20</v>
      </c>
      <c r="F1090" s="1" t="s">
        <v>31</v>
      </c>
      <c r="G1090" s="1" t="s">
        <v>460</v>
      </c>
      <c r="H1090" s="1" t="s">
        <v>86</v>
      </c>
      <c r="I1090" s="1" t="s">
        <v>24</v>
      </c>
      <c r="J1090" s="3">
        <v>5155.71</v>
      </c>
      <c r="K1090" s="1" t="s">
        <v>1583</v>
      </c>
      <c r="L1090" s="1" t="s">
        <v>24</v>
      </c>
      <c r="M1090" s="1" t="s">
        <v>24</v>
      </c>
      <c r="N1090" s="1" t="s">
        <v>1527</v>
      </c>
      <c r="O1090" s="2">
        <v>44350</v>
      </c>
      <c r="P1090" s="2">
        <v>44378</v>
      </c>
      <c r="Q1090" s="1" t="s">
        <v>29</v>
      </c>
      <c r="R1090" t="str">
        <f>VLOOKUP(F1090,'Seg 2 descriptions'!A:B,2)</f>
        <v>Gas Operations-West</v>
      </c>
      <c r="S1090" t="str">
        <f>VLOOKUP(G1090,'Seg 3 descriptions'!A:B,2)</f>
        <v>Salaries</v>
      </c>
    </row>
    <row r="1091" spans="1:19" x14ac:dyDescent="0.25">
      <c r="A1091" s="1" t="s">
        <v>828</v>
      </c>
      <c r="B1091" s="1" t="s">
        <v>18</v>
      </c>
      <c r="C1091" s="1" t="s">
        <v>1527</v>
      </c>
      <c r="D1091" s="1" t="s">
        <v>1707</v>
      </c>
      <c r="E1091" s="1" t="s">
        <v>20</v>
      </c>
      <c r="F1091" s="1" t="s">
        <v>471</v>
      </c>
      <c r="G1091" s="1" t="s">
        <v>460</v>
      </c>
      <c r="H1091" s="1" t="s">
        <v>86</v>
      </c>
      <c r="I1091" s="1" t="s">
        <v>24</v>
      </c>
      <c r="J1091" s="3">
        <v>1288.43</v>
      </c>
      <c r="K1091" s="1" t="s">
        <v>1583</v>
      </c>
      <c r="L1091" s="1" t="s">
        <v>24</v>
      </c>
      <c r="M1091" s="1" t="s">
        <v>24</v>
      </c>
      <c r="N1091" s="1" t="s">
        <v>1527</v>
      </c>
      <c r="O1091" s="2">
        <v>44350</v>
      </c>
      <c r="P1091" s="2">
        <v>44378</v>
      </c>
      <c r="Q1091" s="1" t="s">
        <v>29</v>
      </c>
      <c r="R1091" t="str">
        <f>VLOOKUP(F1091,'Seg 2 descriptions'!A:B,2)</f>
        <v>Propane Operations-Hernando</v>
      </c>
      <c r="S1091" t="str">
        <f>VLOOKUP(G1091,'Seg 3 descriptions'!A:B,2)</f>
        <v>Salaries</v>
      </c>
    </row>
    <row r="1092" spans="1:19" x14ac:dyDescent="0.25">
      <c r="A1092" s="144" t="s">
        <v>455</v>
      </c>
      <c r="B1092" s="144" t="s">
        <v>20</v>
      </c>
      <c r="C1092" s="144" t="s">
        <v>944</v>
      </c>
      <c r="D1092" s="144" t="s">
        <v>1691</v>
      </c>
      <c r="E1092" s="144" t="s">
        <v>20</v>
      </c>
      <c r="F1092" s="144" t="s">
        <v>21</v>
      </c>
      <c r="G1092" s="144" t="s">
        <v>22</v>
      </c>
      <c r="H1092" s="144" t="s">
        <v>86</v>
      </c>
      <c r="I1092" s="144" t="s">
        <v>24</v>
      </c>
      <c r="J1092" s="145">
        <v>-8565.7199999999993</v>
      </c>
      <c r="K1092" s="144" t="s">
        <v>780</v>
      </c>
      <c r="L1092" s="144" t="s">
        <v>24</v>
      </c>
      <c r="M1092" s="144" t="s">
        <v>782</v>
      </c>
      <c r="N1092" s="144" t="s">
        <v>944</v>
      </c>
      <c r="O1092" s="146">
        <v>44439</v>
      </c>
      <c r="P1092" s="146">
        <v>44435</v>
      </c>
      <c r="Q1092" s="144" t="s">
        <v>29</v>
      </c>
      <c r="R1092" s="20" t="str">
        <f>VLOOKUP(F1092,'Seg 2 descriptions'!A:B,2)</f>
        <v>Facilities-West</v>
      </c>
      <c r="S1092" s="20" t="str">
        <f>VLOOKUP(G1092,'Seg 3 descriptions'!A:B,2)</f>
        <v>Facilities Maintenance</v>
      </c>
    </row>
    <row r="1093" spans="1:19" x14ac:dyDescent="0.25">
      <c r="A1093" s="144" t="s">
        <v>456</v>
      </c>
      <c r="B1093" s="144" t="s">
        <v>20</v>
      </c>
      <c r="C1093" s="144" t="s">
        <v>1564</v>
      </c>
      <c r="D1093" s="144" t="s">
        <v>1691</v>
      </c>
      <c r="E1093" s="144" t="s">
        <v>20</v>
      </c>
      <c r="F1093" s="144" t="s">
        <v>21</v>
      </c>
      <c r="G1093" s="144" t="s">
        <v>22</v>
      </c>
      <c r="H1093" s="144" t="s">
        <v>86</v>
      </c>
      <c r="I1093" s="144" t="s">
        <v>24</v>
      </c>
      <c r="J1093" s="145">
        <v>5340</v>
      </c>
      <c r="K1093" s="144" t="s">
        <v>826</v>
      </c>
      <c r="L1093" s="144" t="s">
        <v>24</v>
      </c>
      <c r="M1093" s="144" t="s">
        <v>1026</v>
      </c>
      <c r="N1093" s="144" t="s">
        <v>1564</v>
      </c>
      <c r="O1093" s="146">
        <v>44227</v>
      </c>
      <c r="P1093" s="146">
        <v>44239</v>
      </c>
      <c r="Q1093" s="144" t="s">
        <v>29</v>
      </c>
      <c r="R1093" s="20" t="str">
        <f>VLOOKUP(F1093,'Seg 2 descriptions'!A:B,2)</f>
        <v>Facilities-West</v>
      </c>
      <c r="S1093" s="20" t="str">
        <f>VLOOKUP(G1093,'Seg 3 descriptions'!A:B,2)</f>
        <v>Facilities Maintenance</v>
      </c>
    </row>
    <row r="1094" spans="1:19" x14ac:dyDescent="0.25">
      <c r="A1094" s="144" t="s">
        <v>456</v>
      </c>
      <c r="B1094" s="144" t="s">
        <v>20</v>
      </c>
      <c r="C1094" s="144" t="s">
        <v>1582</v>
      </c>
      <c r="D1094" s="144" t="s">
        <v>1691</v>
      </c>
      <c r="E1094" s="144" t="s">
        <v>20</v>
      </c>
      <c r="F1094" s="144" t="s">
        <v>21</v>
      </c>
      <c r="G1094" s="144" t="s">
        <v>22</v>
      </c>
      <c r="H1094" s="144" t="s">
        <v>86</v>
      </c>
      <c r="I1094" s="144" t="s">
        <v>24</v>
      </c>
      <c r="J1094" s="145">
        <v>-5340</v>
      </c>
      <c r="K1094" s="144" t="s">
        <v>826</v>
      </c>
      <c r="L1094" s="144" t="s">
        <v>24</v>
      </c>
      <c r="M1094" s="144" t="s">
        <v>1026</v>
      </c>
      <c r="N1094" s="144" t="s">
        <v>1564</v>
      </c>
      <c r="O1094" s="146">
        <v>44255</v>
      </c>
      <c r="P1094" s="146">
        <v>44239</v>
      </c>
      <c r="Q1094" s="144" t="s">
        <v>29</v>
      </c>
      <c r="R1094" s="20" t="str">
        <f>VLOOKUP(F1094,'Seg 2 descriptions'!A:B,2)</f>
        <v>Facilities-West</v>
      </c>
      <c r="S1094" s="20" t="str">
        <f>VLOOKUP(G1094,'Seg 3 descriptions'!A:B,2)</f>
        <v>Facilities Maintenance</v>
      </c>
    </row>
    <row r="1095" spans="1:19" x14ac:dyDescent="0.25">
      <c r="A1095" s="1" t="s">
        <v>457</v>
      </c>
      <c r="B1095" s="1" t="s">
        <v>49</v>
      </c>
      <c r="C1095" s="1" t="s">
        <v>1262</v>
      </c>
      <c r="D1095" s="1" t="s">
        <v>1930</v>
      </c>
      <c r="E1095" s="1" t="s">
        <v>20</v>
      </c>
      <c r="F1095" s="1" t="s">
        <v>830</v>
      </c>
      <c r="G1095" s="1" t="s">
        <v>1049</v>
      </c>
      <c r="H1095" s="1" t="s">
        <v>86</v>
      </c>
      <c r="I1095" s="1" t="s">
        <v>24</v>
      </c>
      <c r="J1095" s="3">
        <v>9.84</v>
      </c>
      <c r="K1095" s="1" t="s">
        <v>1567</v>
      </c>
      <c r="L1095" s="1" t="s">
        <v>24</v>
      </c>
      <c r="M1095" s="1" t="s">
        <v>1568</v>
      </c>
      <c r="N1095" s="1" t="s">
        <v>463</v>
      </c>
      <c r="O1095" s="2">
        <v>44500</v>
      </c>
      <c r="P1095" s="2">
        <v>44503</v>
      </c>
      <c r="Q1095" s="1" t="s">
        <v>29</v>
      </c>
      <c r="R1095" t="str">
        <f>VLOOKUP(F1095,'Seg 2 descriptions'!A:B,2)</f>
        <v>Measurement-SF</v>
      </c>
      <c r="S1095" t="str">
        <f>VLOOKUP(G1095,'Seg 3 descriptions'!A:B,2)</f>
        <v>Vehicle Insurance</v>
      </c>
    </row>
    <row r="1096" spans="1:19" x14ac:dyDescent="0.25">
      <c r="A1096" s="1" t="s">
        <v>457</v>
      </c>
      <c r="B1096" s="1" t="s">
        <v>49</v>
      </c>
      <c r="C1096" s="1" t="s">
        <v>1262</v>
      </c>
      <c r="D1096" s="1" t="s">
        <v>1935</v>
      </c>
      <c r="E1096" s="1" t="s">
        <v>20</v>
      </c>
      <c r="F1096" s="1" t="s">
        <v>830</v>
      </c>
      <c r="G1096" s="1" t="s">
        <v>869</v>
      </c>
      <c r="H1096" s="1" t="s">
        <v>86</v>
      </c>
      <c r="I1096" s="1" t="s">
        <v>24</v>
      </c>
      <c r="J1096" s="3">
        <v>56.52</v>
      </c>
      <c r="K1096" s="1" t="s">
        <v>1567</v>
      </c>
      <c r="L1096" s="1" t="s">
        <v>24</v>
      </c>
      <c r="M1096" s="1" t="s">
        <v>1568</v>
      </c>
      <c r="N1096" s="1" t="s">
        <v>463</v>
      </c>
      <c r="O1096" s="2">
        <v>44500</v>
      </c>
      <c r="P1096" s="2">
        <v>44503</v>
      </c>
      <c r="Q1096" s="1" t="s">
        <v>29</v>
      </c>
      <c r="R1096" t="str">
        <f>VLOOKUP(F1096,'Seg 2 descriptions'!A:B,2)</f>
        <v>Measurement-SF</v>
      </c>
      <c r="S1096" t="str">
        <f>VLOOKUP(G1096,'Seg 3 descriptions'!A:B,2)</f>
        <v>Vehicle Fuel</v>
      </c>
    </row>
    <row r="1097" spans="1:19" x14ac:dyDescent="0.25">
      <c r="A1097" s="1" t="s">
        <v>457</v>
      </c>
      <c r="B1097" s="1" t="s">
        <v>49</v>
      </c>
      <c r="C1097" s="1" t="s">
        <v>1262</v>
      </c>
      <c r="D1097" s="1" t="s">
        <v>1937</v>
      </c>
      <c r="E1097" s="1" t="s">
        <v>20</v>
      </c>
      <c r="F1097" s="1" t="s">
        <v>830</v>
      </c>
      <c r="G1097" s="1" t="s">
        <v>1055</v>
      </c>
      <c r="H1097" s="1" t="s">
        <v>86</v>
      </c>
      <c r="I1097" s="1" t="s">
        <v>24</v>
      </c>
      <c r="J1097" s="3">
        <v>81.06</v>
      </c>
      <c r="K1097" s="1" t="s">
        <v>1567</v>
      </c>
      <c r="L1097" s="1" t="s">
        <v>24</v>
      </c>
      <c r="M1097" s="1" t="s">
        <v>1568</v>
      </c>
      <c r="N1097" s="1" t="s">
        <v>463</v>
      </c>
      <c r="O1097" s="2">
        <v>44500</v>
      </c>
      <c r="P1097" s="2">
        <v>44503</v>
      </c>
      <c r="Q1097" s="1" t="s">
        <v>29</v>
      </c>
      <c r="R1097" t="str">
        <f>VLOOKUP(F1097,'Seg 2 descriptions'!A:B,2)</f>
        <v>Measurement-SF</v>
      </c>
      <c r="S1097" t="str">
        <f>VLOOKUP(G1097,'Seg 3 descriptions'!A:B,2)</f>
        <v>Vehicle Depreciation</v>
      </c>
    </row>
    <row r="1098" spans="1:19" x14ac:dyDescent="0.25">
      <c r="A1098" s="1" t="s">
        <v>457</v>
      </c>
      <c r="B1098" s="1" t="s">
        <v>49</v>
      </c>
      <c r="C1098" s="1" t="s">
        <v>1262</v>
      </c>
      <c r="D1098" s="1" t="s">
        <v>1947</v>
      </c>
      <c r="E1098" s="1" t="s">
        <v>20</v>
      </c>
      <c r="F1098" s="1" t="s">
        <v>830</v>
      </c>
      <c r="G1098" s="1" t="s">
        <v>283</v>
      </c>
      <c r="H1098" s="1" t="s">
        <v>86</v>
      </c>
      <c r="I1098" s="1" t="s">
        <v>24</v>
      </c>
      <c r="J1098" s="3">
        <v>-38.520000000000003</v>
      </c>
      <c r="K1098" s="1" t="s">
        <v>1567</v>
      </c>
      <c r="L1098" s="1" t="s">
        <v>24</v>
      </c>
      <c r="M1098" s="1" t="s">
        <v>1568</v>
      </c>
      <c r="N1098" s="1" t="s">
        <v>463</v>
      </c>
      <c r="O1098" s="2">
        <v>44500</v>
      </c>
      <c r="P1098" s="2">
        <v>44503</v>
      </c>
      <c r="Q1098" s="1" t="s">
        <v>29</v>
      </c>
      <c r="R1098" t="str">
        <f>VLOOKUP(F1098,'Seg 2 descriptions'!A:B,2)</f>
        <v>Measurement-SF</v>
      </c>
      <c r="S1098" t="str">
        <f>VLOOKUP(G1098,'Seg 3 descriptions'!A:B,2)</f>
        <v>Supplies &amp; Misc Dept Expenses</v>
      </c>
    </row>
    <row r="1099" spans="1:19" x14ac:dyDescent="0.25">
      <c r="A1099" s="1" t="s">
        <v>457</v>
      </c>
      <c r="B1099" s="1" t="s">
        <v>49</v>
      </c>
      <c r="C1099" s="1" t="s">
        <v>1320</v>
      </c>
      <c r="D1099" s="1" t="s">
        <v>1935</v>
      </c>
      <c r="E1099" s="1" t="s">
        <v>20</v>
      </c>
      <c r="F1099" s="1" t="s">
        <v>830</v>
      </c>
      <c r="G1099" s="1" t="s">
        <v>869</v>
      </c>
      <c r="H1099" s="1" t="s">
        <v>86</v>
      </c>
      <c r="I1099" s="1" t="s">
        <v>24</v>
      </c>
      <c r="J1099" s="3">
        <v>13.98</v>
      </c>
      <c r="K1099" s="1" t="s">
        <v>1567</v>
      </c>
      <c r="L1099" s="1" t="s">
        <v>24</v>
      </c>
      <c r="M1099" s="1" t="s">
        <v>1568</v>
      </c>
      <c r="N1099" s="1" t="s">
        <v>463</v>
      </c>
      <c r="O1099" s="2">
        <v>44469</v>
      </c>
      <c r="P1099" s="2">
        <v>44474</v>
      </c>
      <c r="Q1099" s="1" t="s">
        <v>29</v>
      </c>
      <c r="R1099" t="str">
        <f>VLOOKUP(F1099,'Seg 2 descriptions'!A:B,2)</f>
        <v>Measurement-SF</v>
      </c>
      <c r="S1099" t="str">
        <f>VLOOKUP(G1099,'Seg 3 descriptions'!A:B,2)</f>
        <v>Vehicle Fuel</v>
      </c>
    </row>
    <row r="1100" spans="1:19" x14ac:dyDescent="0.25">
      <c r="A1100" s="1" t="s">
        <v>457</v>
      </c>
      <c r="B1100" s="1" t="s">
        <v>49</v>
      </c>
      <c r="C1100" s="1" t="s">
        <v>1320</v>
      </c>
      <c r="D1100" s="1" t="s">
        <v>1937</v>
      </c>
      <c r="E1100" s="1" t="s">
        <v>20</v>
      </c>
      <c r="F1100" s="1" t="s">
        <v>830</v>
      </c>
      <c r="G1100" s="1" t="s">
        <v>1055</v>
      </c>
      <c r="H1100" s="1" t="s">
        <v>86</v>
      </c>
      <c r="I1100" s="1" t="s">
        <v>24</v>
      </c>
      <c r="J1100" s="3">
        <v>20.03</v>
      </c>
      <c r="K1100" s="1" t="s">
        <v>1567</v>
      </c>
      <c r="L1100" s="1" t="s">
        <v>24</v>
      </c>
      <c r="M1100" s="1" t="s">
        <v>1568</v>
      </c>
      <c r="N1100" s="1" t="s">
        <v>463</v>
      </c>
      <c r="O1100" s="2">
        <v>44469</v>
      </c>
      <c r="P1100" s="2">
        <v>44474</v>
      </c>
      <c r="Q1100" s="1" t="s">
        <v>29</v>
      </c>
      <c r="R1100" t="str">
        <f>VLOOKUP(F1100,'Seg 2 descriptions'!A:B,2)</f>
        <v>Measurement-SF</v>
      </c>
      <c r="S1100" t="str">
        <f>VLOOKUP(G1100,'Seg 3 descriptions'!A:B,2)</f>
        <v>Vehicle Depreciation</v>
      </c>
    </row>
    <row r="1101" spans="1:19" x14ac:dyDescent="0.25">
      <c r="A1101" s="1" t="s">
        <v>457</v>
      </c>
      <c r="B1101" s="1" t="s">
        <v>49</v>
      </c>
      <c r="C1101" s="1" t="s">
        <v>1320</v>
      </c>
      <c r="D1101" s="1" t="s">
        <v>1947</v>
      </c>
      <c r="E1101" s="1" t="s">
        <v>20</v>
      </c>
      <c r="F1101" s="1" t="s">
        <v>830</v>
      </c>
      <c r="G1101" s="1" t="s">
        <v>283</v>
      </c>
      <c r="H1101" s="1" t="s">
        <v>86</v>
      </c>
      <c r="I1101" s="1" t="s">
        <v>24</v>
      </c>
      <c r="J1101" s="3">
        <v>18</v>
      </c>
      <c r="K1101" s="1" t="s">
        <v>1567</v>
      </c>
      <c r="L1101" s="1" t="s">
        <v>24</v>
      </c>
      <c r="M1101" s="1" t="s">
        <v>1568</v>
      </c>
      <c r="N1101" s="1" t="s">
        <v>463</v>
      </c>
      <c r="O1101" s="2">
        <v>44469</v>
      </c>
      <c r="P1101" s="2">
        <v>44474</v>
      </c>
      <c r="Q1101" s="1" t="s">
        <v>29</v>
      </c>
      <c r="R1101" t="str">
        <f>VLOOKUP(F1101,'Seg 2 descriptions'!A:B,2)</f>
        <v>Measurement-SF</v>
      </c>
      <c r="S1101" t="str">
        <f>VLOOKUP(G1101,'Seg 3 descriptions'!A:B,2)</f>
        <v>Supplies &amp; Misc Dept Expenses</v>
      </c>
    </row>
    <row r="1102" spans="1:19" x14ac:dyDescent="0.25">
      <c r="A1102" s="1" t="s">
        <v>457</v>
      </c>
      <c r="B1102" s="1" t="s">
        <v>49</v>
      </c>
      <c r="C1102" s="1" t="s">
        <v>1320</v>
      </c>
      <c r="D1102" s="1" t="s">
        <v>1951</v>
      </c>
      <c r="E1102" s="1" t="s">
        <v>20</v>
      </c>
      <c r="F1102" s="1" t="s">
        <v>830</v>
      </c>
      <c r="G1102" s="1" t="s">
        <v>1302</v>
      </c>
      <c r="H1102" s="1" t="s">
        <v>86</v>
      </c>
      <c r="I1102" s="1" t="s">
        <v>24</v>
      </c>
      <c r="J1102" s="3">
        <v>1.24</v>
      </c>
      <c r="K1102" s="1" t="s">
        <v>1567</v>
      </c>
      <c r="L1102" s="1" t="s">
        <v>24</v>
      </c>
      <c r="M1102" s="1" t="s">
        <v>1568</v>
      </c>
      <c r="N1102" s="1" t="s">
        <v>463</v>
      </c>
      <c r="O1102" s="2">
        <v>44469</v>
      </c>
      <c r="P1102" s="2">
        <v>44474</v>
      </c>
      <c r="Q1102" s="1" t="s">
        <v>29</v>
      </c>
      <c r="R1102" t="str">
        <f>VLOOKUP(F1102,'Seg 2 descriptions'!A:B,2)</f>
        <v>Measurement-SF</v>
      </c>
      <c r="S1102" t="str">
        <f>VLOOKUP(G1102,'Seg 3 descriptions'!A:B,2)</f>
        <v>Uniforms</v>
      </c>
    </row>
    <row r="1103" spans="1:19" x14ac:dyDescent="0.25">
      <c r="A1103" s="1" t="s">
        <v>457</v>
      </c>
      <c r="B1103" s="1" t="s">
        <v>49</v>
      </c>
      <c r="C1103" s="1" t="s">
        <v>1320</v>
      </c>
      <c r="D1103" s="1" t="s">
        <v>1960</v>
      </c>
      <c r="E1103" s="1" t="s">
        <v>20</v>
      </c>
      <c r="F1103" s="1" t="s">
        <v>830</v>
      </c>
      <c r="G1103" s="1" t="s">
        <v>868</v>
      </c>
      <c r="H1103" s="1" t="s">
        <v>86</v>
      </c>
      <c r="I1103" s="1" t="s">
        <v>24</v>
      </c>
      <c r="J1103" s="3">
        <v>4.93</v>
      </c>
      <c r="K1103" s="1" t="s">
        <v>1567</v>
      </c>
      <c r="L1103" s="1" t="s">
        <v>24</v>
      </c>
      <c r="M1103" s="1" t="s">
        <v>1568</v>
      </c>
      <c r="N1103" s="1" t="s">
        <v>463</v>
      </c>
      <c r="O1103" s="2">
        <v>44469</v>
      </c>
      <c r="P1103" s="2">
        <v>44474</v>
      </c>
      <c r="Q1103" s="1" t="s">
        <v>29</v>
      </c>
      <c r="R1103" t="str">
        <f>VLOOKUP(F1103,'Seg 2 descriptions'!A:B,2)</f>
        <v>Measurement-SF</v>
      </c>
      <c r="S1103" t="str">
        <f>VLOOKUP(G1103,'Seg 3 descriptions'!A:B,2)</f>
        <v>Cell Phones</v>
      </c>
    </row>
    <row r="1104" spans="1:19" x14ac:dyDescent="0.25">
      <c r="A1104" s="1" t="s">
        <v>457</v>
      </c>
      <c r="B1104" s="1" t="s">
        <v>49</v>
      </c>
      <c r="C1104" s="1" t="s">
        <v>1320</v>
      </c>
      <c r="D1104" s="1" t="s">
        <v>1963</v>
      </c>
      <c r="E1104" s="1" t="s">
        <v>20</v>
      </c>
      <c r="F1104" s="1" t="s">
        <v>830</v>
      </c>
      <c r="G1104" s="1" t="s">
        <v>867</v>
      </c>
      <c r="H1104" s="1" t="s">
        <v>86</v>
      </c>
      <c r="I1104" s="1" t="s">
        <v>24</v>
      </c>
      <c r="J1104" s="3">
        <v>1.27</v>
      </c>
      <c r="K1104" s="1" t="s">
        <v>1567</v>
      </c>
      <c r="L1104" s="1" t="s">
        <v>24</v>
      </c>
      <c r="M1104" s="1" t="s">
        <v>1568</v>
      </c>
      <c r="N1104" s="1" t="s">
        <v>463</v>
      </c>
      <c r="O1104" s="2">
        <v>44469</v>
      </c>
      <c r="P1104" s="2">
        <v>44474</v>
      </c>
      <c r="Q1104" s="1" t="s">
        <v>29</v>
      </c>
      <c r="R1104" t="str">
        <f>VLOOKUP(F1104,'Seg 2 descriptions'!A:B,2)</f>
        <v>Measurement-SF</v>
      </c>
      <c r="S1104" t="str">
        <f>VLOOKUP(G1104,'Seg 3 descriptions'!A:B,2)</f>
        <v>Meals</v>
      </c>
    </row>
    <row r="1105" spans="1:19" x14ac:dyDescent="0.25">
      <c r="A1105" s="1" t="s">
        <v>457</v>
      </c>
      <c r="B1105" s="1" t="s">
        <v>49</v>
      </c>
      <c r="C1105" s="1" t="s">
        <v>1320</v>
      </c>
      <c r="D1105" s="1" t="s">
        <v>1916</v>
      </c>
      <c r="E1105" s="1" t="s">
        <v>20</v>
      </c>
      <c r="F1105" s="1" t="s">
        <v>830</v>
      </c>
      <c r="G1105" s="1" t="s">
        <v>866</v>
      </c>
      <c r="H1105" s="1" t="s">
        <v>86</v>
      </c>
      <c r="I1105" s="1" t="s">
        <v>24</v>
      </c>
      <c r="J1105" s="3">
        <v>2.48</v>
      </c>
      <c r="K1105" s="1" t="s">
        <v>1567</v>
      </c>
      <c r="L1105" s="1" t="s">
        <v>24</v>
      </c>
      <c r="M1105" s="1" t="s">
        <v>1568</v>
      </c>
      <c r="N1105" s="1" t="s">
        <v>463</v>
      </c>
      <c r="O1105" s="2">
        <v>44469</v>
      </c>
      <c r="P1105" s="2">
        <v>44474</v>
      </c>
      <c r="Q1105" s="1" t="s">
        <v>29</v>
      </c>
      <c r="R1105" t="str">
        <f>VLOOKUP(F1105,'Seg 2 descriptions'!A:B,2)</f>
        <v>Measurement-SF</v>
      </c>
      <c r="S1105" t="str">
        <f>VLOOKUP(G1105,'Seg 3 descriptions'!A:B,2)</f>
        <v>Lodging &amp; Travel</v>
      </c>
    </row>
    <row r="1106" spans="1:19" x14ac:dyDescent="0.25">
      <c r="A1106" s="1" t="s">
        <v>457</v>
      </c>
      <c r="B1106" s="1" t="s">
        <v>49</v>
      </c>
      <c r="C1106" s="1" t="s">
        <v>1320</v>
      </c>
      <c r="D1106" s="1" t="s">
        <v>1710</v>
      </c>
      <c r="E1106" s="1" t="s">
        <v>20</v>
      </c>
      <c r="F1106" s="1" t="s">
        <v>830</v>
      </c>
      <c r="G1106" s="1" t="s">
        <v>460</v>
      </c>
      <c r="H1106" s="1" t="s">
        <v>86</v>
      </c>
      <c r="I1106" s="1" t="s">
        <v>24</v>
      </c>
      <c r="J1106" s="3">
        <v>26.2</v>
      </c>
      <c r="K1106" s="1" t="s">
        <v>1567</v>
      </c>
      <c r="L1106" s="1" t="s">
        <v>24</v>
      </c>
      <c r="M1106" s="1" t="s">
        <v>1568</v>
      </c>
      <c r="N1106" s="1" t="s">
        <v>463</v>
      </c>
      <c r="O1106" s="2">
        <v>44469</v>
      </c>
      <c r="P1106" s="2">
        <v>44474</v>
      </c>
      <c r="Q1106" s="1" t="s">
        <v>29</v>
      </c>
      <c r="R1106" t="str">
        <f>VLOOKUP(F1106,'Seg 2 descriptions'!A:B,2)</f>
        <v>Measurement-SF</v>
      </c>
      <c r="S1106" t="str">
        <f>VLOOKUP(G1106,'Seg 3 descriptions'!A:B,2)</f>
        <v>Salaries</v>
      </c>
    </row>
    <row r="1107" spans="1:19" x14ac:dyDescent="0.25">
      <c r="A1107" s="1" t="s">
        <v>457</v>
      </c>
      <c r="B1107" s="1" t="s">
        <v>49</v>
      </c>
      <c r="C1107" s="1" t="s">
        <v>1320</v>
      </c>
      <c r="D1107" s="1" t="s">
        <v>1927</v>
      </c>
      <c r="E1107" s="1" t="s">
        <v>20</v>
      </c>
      <c r="F1107" s="1" t="s">
        <v>830</v>
      </c>
      <c r="G1107" s="1" t="s">
        <v>870</v>
      </c>
      <c r="H1107" s="1" t="s">
        <v>86</v>
      </c>
      <c r="I1107" s="1" t="s">
        <v>24</v>
      </c>
      <c r="J1107" s="3">
        <v>5.58</v>
      </c>
      <c r="K1107" s="1" t="s">
        <v>1567</v>
      </c>
      <c r="L1107" s="1" t="s">
        <v>24</v>
      </c>
      <c r="M1107" s="1" t="s">
        <v>1568</v>
      </c>
      <c r="N1107" s="1" t="s">
        <v>463</v>
      </c>
      <c r="O1107" s="2">
        <v>44469</v>
      </c>
      <c r="P1107" s="2">
        <v>44474</v>
      </c>
      <c r="Q1107" s="1" t="s">
        <v>29</v>
      </c>
      <c r="R1107" t="str">
        <f>VLOOKUP(F1107,'Seg 2 descriptions'!A:B,2)</f>
        <v>Measurement-SF</v>
      </c>
      <c r="S1107" t="str">
        <f>VLOOKUP(G1107,'Seg 3 descriptions'!A:B,2)</f>
        <v>Other Vehicle Expenses</v>
      </c>
    </row>
    <row r="1108" spans="1:19" x14ac:dyDescent="0.25">
      <c r="A1108" s="1" t="s">
        <v>457</v>
      </c>
      <c r="B1108" s="1" t="s">
        <v>49</v>
      </c>
      <c r="C1108" s="1" t="s">
        <v>1320</v>
      </c>
      <c r="D1108" s="1" t="s">
        <v>1930</v>
      </c>
      <c r="E1108" s="1" t="s">
        <v>20</v>
      </c>
      <c r="F1108" s="1" t="s">
        <v>830</v>
      </c>
      <c r="G1108" s="1" t="s">
        <v>1049</v>
      </c>
      <c r="H1108" s="1" t="s">
        <v>86</v>
      </c>
      <c r="I1108" s="1" t="s">
        <v>24</v>
      </c>
      <c r="J1108" s="3">
        <v>2.31</v>
      </c>
      <c r="K1108" s="1" t="s">
        <v>1567</v>
      </c>
      <c r="L1108" s="1" t="s">
        <v>24</v>
      </c>
      <c r="M1108" s="1" t="s">
        <v>1568</v>
      </c>
      <c r="N1108" s="1" t="s">
        <v>463</v>
      </c>
      <c r="O1108" s="2">
        <v>44469</v>
      </c>
      <c r="P1108" s="2">
        <v>44474</v>
      </c>
      <c r="Q1108" s="1" t="s">
        <v>29</v>
      </c>
      <c r="R1108" t="str">
        <f>VLOOKUP(F1108,'Seg 2 descriptions'!A:B,2)</f>
        <v>Measurement-SF</v>
      </c>
      <c r="S1108" t="str">
        <f>VLOOKUP(G1108,'Seg 3 descriptions'!A:B,2)</f>
        <v>Vehicle Insurance</v>
      </c>
    </row>
    <row r="1109" spans="1:19" x14ac:dyDescent="0.25">
      <c r="A1109" s="1" t="s">
        <v>457</v>
      </c>
      <c r="B1109" s="1" t="s">
        <v>49</v>
      </c>
      <c r="C1109" s="1" t="s">
        <v>1321</v>
      </c>
      <c r="D1109" s="1" t="s">
        <v>1916</v>
      </c>
      <c r="E1109" s="1" t="s">
        <v>20</v>
      </c>
      <c r="F1109" s="1" t="s">
        <v>830</v>
      </c>
      <c r="G1109" s="1" t="s">
        <v>866</v>
      </c>
      <c r="H1109" s="1" t="s">
        <v>86</v>
      </c>
      <c r="I1109" s="1" t="s">
        <v>24</v>
      </c>
      <c r="J1109" s="3">
        <v>35.4</v>
      </c>
      <c r="K1109" s="1" t="s">
        <v>1567</v>
      </c>
      <c r="L1109" s="1" t="s">
        <v>24</v>
      </c>
      <c r="M1109" s="1" t="s">
        <v>1568</v>
      </c>
      <c r="N1109" s="1" t="s">
        <v>463</v>
      </c>
      <c r="O1109" s="2">
        <v>44377</v>
      </c>
      <c r="P1109" s="2">
        <v>44383</v>
      </c>
      <c r="Q1109" s="1" t="s">
        <v>29</v>
      </c>
      <c r="R1109" t="str">
        <f>VLOOKUP(F1109,'Seg 2 descriptions'!A:B,2)</f>
        <v>Measurement-SF</v>
      </c>
      <c r="S1109" t="str">
        <f>VLOOKUP(G1109,'Seg 3 descriptions'!A:B,2)</f>
        <v>Lodging &amp; Travel</v>
      </c>
    </row>
    <row r="1110" spans="1:19" x14ac:dyDescent="0.25">
      <c r="A1110" s="1" t="s">
        <v>457</v>
      </c>
      <c r="B1110" s="1" t="s">
        <v>49</v>
      </c>
      <c r="C1110" s="1" t="s">
        <v>1321</v>
      </c>
      <c r="D1110" s="1" t="s">
        <v>1702</v>
      </c>
      <c r="E1110" s="1" t="s">
        <v>20</v>
      </c>
      <c r="F1110" s="1" t="s">
        <v>830</v>
      </c>
      <c r="G1110" s="1" t="s">
        <v>590</v>
      </c>
      <c r="H1110" s="1" t="s">
        <v>86</v>
      </c>
      <c r="I1110" s="1" t="s">
        <v>24</v>
      </c>
      <c r="J1110" s="3">
        <v>5.13</v>
      </c>
      <c r="K1110" s="1" t="s">
        <v>1567</v>
      </c>
      <c r="L1110" s="1" t="s">
        <v>24</v>
      </c>
      <c r="M1110" s="1" t="s">
        <v>1568</v>
      </c>
      <c r="N1110" s="1" t="s">
        <v>463</v>
      </c>
      <c r="O1110" s="2">
        <v>44377</v>
      </c>
      <c r="P1110" s="2">
        <v>44383</v>
      </c>
      <c r="Q1110" s="1" t="s">
        <v>29</v>
      </c>
      <c r="R1110" t="str">
        <f>VLOOKUP(F1110,'Seg 2 descriptions'!A:B,2)</f>
        <v>Measurement-SF</v>
      </c>
      <c r="S1110" t="str">
        <f>VLOOKUP(G1110,'Seg 3 descriptions'!A:B,2)</f>
        <v>Overtime/Comp Time/On Call</v>
      </c>
    </row>
    <row r="1111" spans="1:19" x14ac:dyDescent="0.25">
      <c r="A1111" s="1" t="s">
        <v>457</v>
      </c>
      <c r="B1111" s="1" t="s">
        <v>49</v>
      </c>
      <c r="C1111" s="1" t="s">
        <v>1321</v>
      </c>
      <c r="D1111" s="1" t="s">
        <v>1710</v>
      </c>
      <c r="E1111" s="1" t="s">
        <v>20</v>
      </c>
      <c r="F1111" s="1" t="s">
        <v>830</v>
      </c>
      <c r="G1111" s="1" t="s">
        <v>460</v>
      </c>
      <c r="H1111" s="1" t="s">
        <v>86</v>
      </c>
      <c r="I1111" s="1" t="s">
        <v>24</v>
      </c>
      <c r="J1111" s="3">
        <v>118.51</v>
      </c>
      <c r="K1111" s="1" t="s">
        <v>1567</v>
      </c>
      <c r="L1111" s="1" t="s">
        <v>24</v>
      </c>
      <c r="M1111" s="1" t="s">
        <v>1568</v>
      </c>
      <c r="N1111" s="1" t="s">
        <v>463</v>
      </c>
      <c r="O1111" s="2">
        <v>44377</v>
      </c>
      <c r="P1111" s="2">
        <v>44383</v>
      </c>
      <c r="Q1111" s="1" t="s">
        <v>29</v>
      </c>
      <c r="R1111" t="str">
        <f>VLOOKUP(F1111,'Seg 2 descriptions'!A:B,2)</f>
        <v>Measurement-SF</v>
      </c>
      <c r="S1111" t="str">
        <f>VLOOKUP(G1111,'Seg 3 descriptions'!A:B,2)</f>
        <v>Salaries</v>
      </c>
    </row>
    <row r="1112" spans="1:19" x14ac:dyDescent="0.25">
      <c r="A1112" s="1" t="s">
        <v>457</v>
      </c>
      <c r="B1112" s="1" t="s">
        <v>49</v>
      </c>
      <c r="C1112" s="1" t="s">
        <v>1321</v>
      </c>
      <c r="D1112" s="1" t="s">
        <v>1947</v>
      </c>
      <c r="E1112" s="1" t="s">
        <v>20</v>
      </c>
      <c r="F1112" s="1" t="s">
        <v>830</v>
      </c>
      <c r="G1112" s="1" t="s">
        <v>283</v>
      </c>
      <c r="H1112" s="1" t="s">
        <v>86</v>
      </c>
      <c r="I1112" s="1" t="s">
        <v>24</v>
      </c>
      <c r="J1112" s="3">
        <v>14.46</v>
      </c>
      <c r="K1112" s="1" t="s">
        <v>1567</v>
      </c>
      <c r="L1112" s="1" t="s">
        <v>24</v>
      </c>
      <c r="M1112" s="1" t="s">
        <v>1568</v>
      </c>
      <c r="N1112" s="1" t="s">
        <v>463</v>
      </c>
      <c r="O1112" s="2">
        <v>44377</v>
      </c>
      <c r="P1112" s="2">
        <v>44383</v>
      </c>
      <c r="Q1112" s="1" t="s">
        <v>29</v>
      </c>
      <c r="R1112" t="str">
        <f>VLOOKUP(F1112,'Seg 2 descriptions'!A:B,2)</f>
        <v>Measurement-SF</v>
      </c>
      <c r="S1112" t="str">
        <f>VLOOKUP(G1112,'Seg 3 descriptions'!A:B,2)</f>
        <v>Supplies &amp; Misc Dept Expenses</v>
      </c>
    </row>
    <row r="1113" spans="1:19" x14ac:dyDescent="0.25">
      <c r="A1113" s="1" t="s">
        <v>457</v>
      </c>
      <c r="B1113" s="1" t="s">
        <v>49</v>
      </c>
      <c r="C1113" s="1" t="s">
        <v>1321</v>
      </c>
      <c r="D1113" s="1" t="s">
        <v>1963</v>
      </c>
      <c r="E1113" s="1" t="s">
        <v>20</v>
      </c>
      <c r="F1113" s="1" t="s">
        <v>830</v>
      </c>
      <c r="G1113" s="1" t="s">
        <v>867</v>
      </c>
      <c r="H1113" s="1" t="s">
        <v>86</v>
      </c>
      <c r="I1113" s="1" t="s">
        <v>24</v>
      </c>
      <c r="J1113" s="3">
        <v>2.34</v>
      </c>
      <c r="K1113" s="1" t="s">
        <v>1567</v>
      </c>
      <c r="L1113" s="1" t="s">
        <v>24</v>
      </c>
      <c r="M1113" s="1" t="s">
        <v>1568</v>
      </c>
      <c r="N1113" s="1" t="s">
        <v>463</v>
      </c>
      <c r="O1113" s="2">
        <v>44377</v>
      </c>
      <c r="P1113" s="2">
        <v>44383</v>
      </c>
      <c r="Q1113" s="1" t="s">
        <v>29</v>
      </c>
      <c r="R1113" t="str">
        <f>VLOOKUP(F1113,'Seg 2 descriptions'!A:B,2)</f>
        <v>Measurement-SF</v>
      </c>
      <c r="S1113" t="str">
        <f>VLOOKUP(G1113,'Seg 3 descriptions'!A:B,2)</f>
        <v>Meals</v>
      </c>
    </row>
    <row r="1114" spans="1:19" x14ac:dyDescent="0.25">
      <c r="A1114" s="1" t="s">
        <v>457</v>
      </c>
      <c r="B1114" s="1" t="s">
        <v>49</v>
      </c>
      <c r="C1114" s="1" t="s">
        <v>1321</v>
      </c>
      <c r="D1114" s="1" t="s">
        <v>1960</v>
      </c>
      <c r="E1114" s="1" t="s">
        <v>20</v>
      </c>
      <c r="F1114" s="1" t="s">
        <v>830</v>
      </c>
      <c r="G1114" s="1" t="s">
        <v>868</v>
      </c>
      <c r="H1114" s="1" t="s">
        <v>86</v>
      </c>
      <c r="I1114" s="1" t="s">
        <v>24</v>
      </c>
      <c r="J1114" s="3">
        <v>18.64</v>
      </c>
      <c r="K1114" s="1" t="s">
        <v>1567</v>
      </c>
      <c r="L1114" s="1" t="s">
        <v>24</v>
      </c>
      <c r="M1114" s="1" t="s">
        <v>1568</v>
      </c>
      <c r="N1114" s="1" t="s">
        <v>463</v>
      </c>
      <c r="O1114" s="2">
        <v>44377</v>
      </c>
      <c r="P1114" s="2">
        <v>44383</v>
      </c>
      <c r="Q1114" s="1" t="s">
        <v>29</v>
      </c>
      <c r="R1114" t="str">
        <f>VLOOKUP(F1114,'Seg 2 descriptions'!A:B,2)</f>
        <v>Measurement-SF</v>
      </c>
      <c r="S1114" t="str">
        <f>VLOOKUP(G1114,'Seg 3 descriptions'!A:B,2)</f>
        <v>Cell Phones</v>
      </c>
    </row>
    <row r="1115" spans="1:19" x14ac:dyDescent="0.25">
      <c r="A1115" s="1" t="s">
        <v>457</v>
      </c>
      <c r="B1115" s="1" t="s">
        <v>49</v>
      </c>
      <c r="C1115" s="1" t="s">
        <v>1321</v>
      </c>
      <c r="D1115" s="1" t="s">
        <v>1927</v>
      </c>
      <c r="E1115" s="1" t="s">
        <v>20</v>
      </c>
      <c r="F1115" s="1" t="s">
        <v>830</v>
      </c>
      <c r="G1115" s="1" t="s">
        <v>870</v>
      </c>
      <c r="H1115" s="1" t="s">
        <v>86</v>
      </c>
      <c r="I1115" s="1" t="s">
        <v>24</v>
      </c>
      <c r="J1115" s="3">
        <v>16.059999999999999</v>
      </c>
      <c r="K1115" s="1" t="s">
        <v>1567</v>
      </c>
      <c r="L1115" s="1" t="s">
        <v>24</v>
      </c>
      <c r="M1115" s="1" t="s">
        <v>1568</v>
      </c>
      <c r="N1115" s="1" t="s">
        <v>463</v>
      </c>
      <c r="O1115" s="2">
        <v>44377</v>
      </c>
      <c r="P1115" s="2">
        <v>44383</v>
      </c>
      <c r="Q1115" s="1" t="s">
        <v>29</v>
      </c>
      <c r="R1115" t="str">
        <f>VLOOKUP(F1115,'Seg 2 descriptions'!A:B,2)</f>
        <v>Measurement-SF</v>
      </c>
      <c r="S1115" t="str">
        <f>VLOOKUP(G1115,'Seg 3 descriptions'!A:B,2)</f>
        <v>Other Vehicle Expenses</v>
      </c>
    </row>
    <row r="1116" spans="1:19" x14ac:dyDescent="0.25">
      <c r="A1116" s="1" t="s">
        <v>457</v>
      </c>
      <c r="B1116" s="1" t="s">
        <v>49</v>
      </c>
      <c r="C1116" s="1" t="s">
        <v>1321</v>
      </c>
      <c r="D1116" s="1" t="s">
        <v>1930</v>
      </c>
      <c r="E1116" s="1" t="s">
        <v>20</v>
      </c>
      <c r="F1116" s="1" t="s">
        <v>830</v>
      </c>
      <c r="G1116" s="1" t="s">
        <v>1049</v>
      </c>
      <c r="H1116" s="1" t="s">
        <v>86</v>
      </c>
      <c r="I1116" s="1" t="s">
        <v>24</v>
      </c>
      <c r="J1116" s="3">
        <v>6.13</v>
      </c>
      <c r="K1116" s="1" t="s">
        <v>1567</v>
      </c>
      <c r="L1116" s="1" t="s">
        <v>24</v>
      </c>
      <c r="M1116" s="1" t="s">
        <v>1568</v>
      </c>
      <c r="N1116" s="1" t="s">
        <v>463</v>
      </c>
      <c r="O1116" s="2">
        <v>44377</v>
      </c>
      <c r="P1116" s="2">
        <v>44383</v>
      </c>
      <c r="Q1116" s="1" t="s">
        <v>29</v>
      </c>
      <c r="R1116" t="str">
        <f>VLOOKUP(F1116,'Seg 2 descriptions'!A:B,2)</f>
        <v>Measurement-SF</v>
      </c>
      <c r="S1116" t="str">
        <f>VLOOKUP(G1116,'Seg 3 descriptions'!A:B,2)</f>
        <v>Vehicle Insurance</v>
      </c>
    </row>
    <row r="1117" spans="1:19" x14ac:dyDescent="0.25">
      <c r="A1117" s="144" t="s">
        <v>971</v>
      </c>
      <c r="B1117" s="144" t="s">
        <v>49</v>
      </c>
      <c r="C1117" s="144" t="s">
        <v>1590</v>
      </c>
      <c r="D1117" s="144" t="s">
        <v>1914</v>
      </c>
      <c r="E1117" s="144" t="s">
        <v>20</v>
      </c>
      <c r="F1117" s="144" t="s">
        <v>586</v>
      </c>
      <c r="G1117" s="144" t="s">
        <v>22</v>
      </c>
      <c r="H1117" s="144" t="s">
        <v>86</v>
      </c>
      <c r="I1117" s="144" t="s">
        <v>24</v>
      </c>
      <c r="J1117" s="145">
        <v>-5</v>
      </c>
      <c r="K1117" s="144" t="s">
        <v>1565</v>
      </c>
      <c r="L1117" s="144" t="s">
        <v>24</v>
      </c>
      <c r="M1117" s="144" t="s">
        <v>1566</v>
      </c>
      <c r="N1117" s="144" t="s">
        <v>1590</v>
      </c>
      <c r="O1117" s="146">
        <v>44377</v>
      </c>
      <c r="P1117" s="146">
        <v>44379</v>
      </c>
      <c r="Q1117" s="144" t="s">
        <v>29</v>
      </c>
      <c r="R1117" s="20" t="str">
        <f>VLOOKUP(F1117,'Seg 2 descriptions'!A:B,2)</f>
        <v>Facilities-FPU</v>
      </c>
      <c r="S1117" s="20" t="str">
        <f>VLOOKUP(G1117,'Seg 3 descriptions'!A:B,2)</f>
        <v>Facilities Maintenance</v>
      </c>
    </row>
    <row r="1118" spans="1:19" x14ac:dyDescent="0.25">
      <c r="A1118" s="144" t="s">
        <v>971</v>
      </c>
      <c r="B1118" s="144" t="s">
        <v>49</v>
      </c>
      <c r="C1118" s="144" t="s">
        <v>1590</v>
      </c>
      <c r="D1118" s="144" t="s">
        <v>1914</v>
      </c>
      <c r="E1118" s="144" t="s">
        <v>20</v>
      </c>
      <c r="F1118" s="144" t="s">
        <v>586</v>
      </c>
      <c r="G1118" s="144" t="s">
        <v>22</v>
      </c>
      <c r="H1118" s="144" t="s">
        <v>86</v>
      </c>
      <c r="I1118" s="144" t="s">
        <v>24</v>
      </c>
      <c r="J1118" s="145">
        <v>-60.73</v>
      </c>
      <c r="K1118" s="144" t="s">
        <v>1565</v>
      </c>
      <c r="L1118" s="144" t="s">
        <v>24</v>
      </c>
      <c r="M1118" s="144" t="s">
        <v>1566</v>
      </c>
      <c r="N1118" s="144" t="s">
        <v>1590</v>
      </c>
      <c r="O1118" s="146">
        <v>44377</v>
      </c>
      <c r="P1118" s="146">
        <v>44379</v>
      </c>
      <c r="Q1118" s="144" t="s">
        <v>29</v>
      </c>
      <c r="R1118" s="20" t="str">
        <f>VLOOKUP(F1118,'Seg 2 descriptions'!A:B,2)</f>
        <v>Facilities-FPU</v>
      </c>
      <c r="S1118" s="20" t="str">
        <f>VLOOKUP(G1118,'Seg 3 descriptions'!A:B,2)</f>
        <v>Facilities Maintenance</v>
      </c>
    </row>
    <row r="1119" spans="1:19" x14ac:dyDescent="0.25">
      <c r="A1119" s="144" t="s">
        <v>971</v>
      </c>
      <c r="B1119" s="144" t="s">
        <v>49</v>
      </c>
      <c r="C1119" s="144" t="s">
        <v>1590</v>
      </c>
      <c r="D1119" s="144" t="s">
        <v>1914</v>
      </c>
      <c r="E1119" s="144" t="s">
        <v>20</v>
      </c>
      <c r="F1119" s="144" t="s">
        <v>586</v>
      </c>
      <c r="G1119" s="144" t="s">
        <v>22</v>
      </c>
      <c r="H1119" s="144" t="s">
        <v>86</v>
      </c>
      <c r="I1119" s="144" t="s">
        <v>24</v>
      </c>
      <c r="J1119" s="145">
        <v>-89.71</v>
      </c>
      <c r="K1119" s="144" t="s">
        <v>1565</v>
      </c>
      <c r="L1119" s="144" t="s">
        <v>24</v>
      </c>
      <c r="M1119" s="144" t="s">
        <v>1566</v>
      </c>
      <c r="N1119" s="144" t="s">
        <v>1590</v>
      </c>
      <c r="O1119" s="146">
        <v>44377</v>
      </c>
      <c r="P1119" s="146">
        <v>44379</v>
      </c>
      <c r="Q1119" s="144" t="s">
        <v>29</v>
      </c>
      <c r="R1119" s="20" t="str">
        <f>VLOOKUP(F1119,'Seg 2 descriptions'!A:B,2)</f>
        <v>Facilities-FPU</v>
      </c>
      <c r="S1119" s="20" t="str">
        <f>VLOOKUP(G1119,'Seg 3 descriptions'!A:B,2)</f>
        <v>Facilities Maintenance</v>
      </c>
    </row>
    <row r="1120" spans="1:19" x14ac:dyDescent="0.25">
      <c r="A1120" s="144" t="s">
        <v>971</v>
      </c>
      <c r="B1120" s="144" t="s">
        <v>49</v>
      </c>
      <c r="C1120" s="144" t="s">
        <v>1590</v>
      </c>
      <c r="D1120" s="144" t="s">
        <v>1914</v>
      </c>
      <c r="E1120" s="144" t="s">
        <v>20</v>
      </c>
      <c r="F1120" s="144" t="s">
        <v>586</v>
      </c>
      <c r="G1120" s="144" t="s">
        <v>22</v>
      </c>
      <c r="H1120" s="144" t="s">
        <v>86</v>
      </c>
      <c r="I1120" s="144" t="s">
        <v>24</v>
      </c>
      <c r="J1120" s="145">
        <v>-25.64</v>
      </c>
      <c r="K1120" s="144" t="s">
        <v>1565</v>
      </c>
      <c r="L1120" s="144" t="s">
        <v>24</v>
      </c>
      <c r="M1120" s="144" t="s">
        <v>1566</v>
      </c>
      <c r="N1120" s="144" t="s">
        <v>1590</v>
      </c>
      <c r="O1120" s="146">
        <v>44377</v>
      </c>
      <c r="P1120" s="146">
        <v>44379</v>
      </c>
      <c r="Q1120" s="144" t="s">
        <v>29</v>
      </c>
      <c r="R1120" s="20" t="str">
        <f>VLOOKUP(F1120,'Seg 2 descriptions'!A:B,2)</f>
        <v>Facilities-FPU</v>
      </c>
      <c r="S1120" s="20" t="str">
        <f>VLOOKUP(G1120,'Seg 3 descriptions'!A:B,2)</f>
        <v>Facilities Maintenance</v>
      </c>
    </row>
    <row r="1121" spans="1:19" x14ac:dyDescent="0.25">
      <c r="A1121" s="144" t="s">
        <v>971</v>
      </c>
      <c r="B1121" s="144" t="s">
        <v>49</v>
      </c>
      <c r="C1121" s="144" t="s">
        <v>1590</v>
      </c>
      <c r="D1121" s="144" t="s">
        <v>1914</v>
      </c>
      <c r="E1121" s="144" t="s">
        <v>20</v>
      </c>
      <c r="F1121" s="144" t="s">
        <v>586</v>
      </c>
      <c r="G1121" s="144" t="s">
        <v>22</v>
      </c>
      <c r="H1121" s="144" t="s">
        <v>86</v>
      </c>
      <c r="I1121" s="144" t="s">
        <v>24</v>
      </c>
      <c r="J1121" s="145">
        <v>-44.91</v>
      </c>
      <c r="K1121" s="144" t="s">
        <v>1565</v>
      </c>
      <c r="L1121" s="144" t="s">
        <v>24</v>
      </c>
      <c r="M1121" s="144" t="s">
        <v>1566</v>
      </c>
      <c r="N1121" s="144" t="s">
        <v>1590</v>
      </c>
      <c r="O1121" s="146">
        <v>44377</v>
      </c>
      <c r="P1121" s="146">
        <v>44379</v>
      </c>
      <c r="Q1121" s="144" t="s">
        <v>29</v>
      </c>
      <c r="R1121" s="20" t="str">
        <f>VLOOKUP(F1121,'Seg 2 descriptions'!A:B,2)</f>
        <v>Facilities-FPU</v>
      </c>
      <c r="S1121" s="20" t="str">
        <f>VLOOKUP(G1121,'Seg 3 descriptions'!A:B,2)</f>
        <v>Facilities Maintenance</v>
      </c>
    </row>
    <row r="1122" spans="1:19" x14ac:dyDescent="0.25">
      <c r="A1122" s="144" t="s">
        <v>971</v>
      </c>
      <c r="B1122" s="144" t="s">
        <v>49</v>
      </c>
      <c r="C1122" s="144" t="s">
        <v>1590</v>
      </c>
      <c r="D1122" s="144" t="s">
        <v>1691</v>
      </c>
      <c r="E1122" s="144" t="s">
        <v>20</v>
      </c>
      <c r="F1122" s="144" t="s">
        <v>21</v>
      </c>
      <c r="G1122" s="144" t="s">
        <v>22</v>
      </c>
      <c r="H1122" s="144" t="s">
        <v>86</v>
      </c>
      <c r="I1122" s="144" t="s">
        <v>24</v>
      </c>
      <c r="J1122" s="145">
        <v>5</v>
      </c>
      <c r="K1122" s="144" t="s">
        <v>1565</v>
      </c>
      <c r="L1122" s="144" t="s">
        <v>24</v>
      </c>
      <c r="M1122" s="144" t="s">
        <v>1566</v>
      </c>
      <c r="N1122" s="144" t="s">
        <v>1590</v>
      </c>
      <c r="O1122" s="146">
        <v>44377</v>
      </c>
      <c r="P1122" s="146">
        <v>44379</v>
      </c>
      <c r="Q1122" s="144" t="s">
        <v>29</v>
      </c>
      <c r="R1122" s="20" t="str">
        <f>VLOOKUP(F1122,'Seg 2 descriptions'!A:B,2)</f>
        <v>Facilities-West</v>
      </c>
      <c r="S1122" s="20" t="str">
        <f>VLOOKUP(G1122,'Seg 3 descriptions'!A:B,2)</f>
        <v>Facilities Maintenance</v>
      </c>
    </row>
    <row r="1123" spans="1:19" x14ac:dyDescent="0.25">
      <c r="A1123" s="144" t="s">
        <v>971</v>
      </c>
      <c r="B1123" s="144" t="s">
        <v>49</v>
      </c>
      <c r="C1123" s="144" t="s">
        <v>1590</v>
      </c>
      <c r="D1123" s="144" t="s">
        <v>1691</v>
      </c>
      <c r="E1123" s="144" t="s">
        <v>20</v>
      </c>
      <c r="F1123" s="144" t="s">
        <v>21</v>
      </c>
      <c r="G1123" s="144" t="s">
        <v>22</v>
      </c>
      <c r="H1123" s="144" t="s">
        <v>86</v>
      </c>
      <c r="I1123" s="144" t="s">
        <v>24</v>
      </c>
      <c r="J1123" s="145">
        <v>60.73</v>
      </c>
      <c r="K1123" s="144" t="s">
        <v>1565</v>
      </c>
      <c r="L1123" s="144" t="s">
        <v>24</v>
      </c>
      <c r="M1123" s="144" t="s">
        <v>1566</v>
      </c>
      <c r="N1123" s="144" t="s">
        <v>1590</v>
      </c>
      <c r="O1123" s="146">
        <v>44377</v>
      </c>
      <c r="P1123" s="146">
        <v>44379</v>
      </c>
      <c r="Q1123" s="144" t="s">
        <v>29</v>
      </c>
      <c r="R1123" s="20" t="str">
        <f>VLOOKUP(F1123,'Seg 2 descriptions'!A:B,2)</f>
        <v>Facilities-West</v>
      </c>
      <c r="S1123" s="20" t="str">
        <f>VLOOKUP(G1123,'Seg 3 descriptions'!A:B,2)</f>
        <v>Facilities Maintenance</v>
      </c>
    </row>
    <row r="1124" spans="1:19" x14ac:dyDescent="0.25">
      <c r="A1124" s="144" t="s">
        <v>971</v>
      </c>
      <c r="B1124" s="144" t="s">
        <v>49</v>
      </c>
      <c r="C1124" s="144" t="s">
        <v>1590</v>
      </c>
      <c r="D1124" s="144" t="s">
        <v>1691</v>
      </c>
      <c r="E1124" s="144" t="s">
        <v>20</v>
      </c>
      <c r="F1124" s="144" t="s">
        <v>21</v>
      </c>
      <c r="G1124" s="144" t="s">
        <v>22</v>
      </c>
      <c r="H1124" s="144" t="s">
        <v>86</v>
      </c>
      <c r="I1124" s="144" t="s">
        <v>24</v>
      </c>
      <c r="J1124" s="145">
        <v>89.71</v>
      </c>
      <c r="K1124" s="144" t="s">
        <v>1565</v>
      </c>
      <c r="L1124" s="144" t="s">
        <v>24</v>
      </c>
      <c r="M1124" s="144" t="s">
        <v>1566</v>
      </c>
      <c r="N1124" s="144" t="s">
        <v>1590</v>
      </c>
      <c r="O1124" s="146">
        <v>44377</v>
      </c>
      <c r="P1124" s="146">
        <v>44379</v>
      </c>
      <c r="Q1124" s="144" t="s">
        <v>29</v>
      </c>
      <c r="R1124" s="20" t="str">
        <f>VLOOKUP(F1124,'Seg 2 descriptions'!A:B,2)</f>
        <v>Facilities-West</v>
      </c>
      <c r="S1124" s="20" t="str">
        <f>VLOOKUP(G1124,'Seg 3 descriptions'!A:B,2)</f>
        <v>Facilities Maintenance</v>
      </c>
    </row>
    <row r="1125" spans="1:19" x14ac:dyDescent="0.25">
      <c r="A1125" s="144" t="s">
        <v>971</v>
      </c>
      <c r="B1125" s="144" t="s">
        <v>49</v>
      </c>
      <c r="C1125" s="144" t="s">
        <v>1590</v>
      </c>
      <c r="D1125" s="144" t="s">
        <v>1691</v>
      </c>
      <c r="E1125" s="144" t="s">
        <v>20</v>
      </c>
      <c r="F1125" s="144" t="s">
        <v>21</v>
      </c>
      <c r="G1125" s="144" t="s">
        <v>22</v>
      </c>
      <c r="H1125" s="144" t="s">
        <v>86</v>
      </c>
      <c r="I1125" s="144" t="s">
        <v>24</v>
      </c>
      <c r="J1125" s="145">
        <v>25.64</v>
      </c>
      <c r="K1125" s="144" t="s">
        <v>1565</v>
      </c>
      <c r="L1125" s="144" t="s">
        <v>24</v>
      </c>
      <c r="M1125" s="144" t="s">
        <v>1566</v>
      </c>
      <c r="N1125" s="144" t="s">
        <v>1590</v>
      </c>
      <c r="O1125" s="146">
        <v>44377</v>
      </c>
      <c r="P1125" s="146">
        <v>44379</v>
      </c>
      <c r="Q1125" s="144" t="s">
        <v>29</v>
      </c>
      <c r="R1125" s="20" t="str">
        <f>VLOOKUP(F1125,'Seg 2 descriptions'!A:B,2)</f>
        <v>Facilities-West</v>
      </c>
      <c r="S1125" s="20" t="str">
        <f>VLOOKUP(G1125,'Seg 3 descriptions'!A:B,2)</f>
        <v>Facilities Maintenance</v>
      </c>
    </row>
    <row r="1126" spans="1:19" x14ac:dyDescent="0.25">
      <c r="A1126" s="144" t="s">
        <v>971</v>
      </c>
      <c r="B1126" s="144" t="s">
        <v>49</v>
      </c>
      <c r="C1126" s="144" t="s">
        <v>1590</v>
      </c>
      <c r="D1126" s="144" t="s">
        <v>1691</v>
      </c>
      <c r="E1126" s="144" t="s">
        <v>20</v>
      </c>
      <c r="F1126" s="144" t="s">
        <v>21</v>
      </c>
      <c r="G1126" s="144" t="s">
        <v>22</v>
      </c>
      <c r="H1126" s="144" t="s">
        <v>86</v>
      </c>
      <c r="I1126" s="144" t="s">
        <v>24</v>
      </c>
      <c r="J1126" s="145">
        <v>44.91</v>
      </c>
      <c r="K1126" s="144" t="s">
        <v>1565</v>
      </c>
      <c r="L1126" s="144" t="s">
        <v>24</v>
      </c>
      <c r="M1126" s="144" t="s">
        <v>1566</v>
      </c>
      <c r="N1126" s="144" t="s">
        <v>1590</v>
      </c>
      <c r="O1126" s="146">
        <v>44377</v>
      </c>
      <c r="P1126" s="146">
        <v>44379</v>
      </c>
      <c r="Q1126" s="144" t="s">
        <v>29</v>
      </c>
      <c r="R1126" s="20" t="str">
        <f>VLOOKUP(F1126,'Seg 2 descriptions'!A:B,2)</f>
        <v>Facilities-West</v>
      </c>
      <c r="S1126" s="20" t="str">
        <f>VLOOKUP(G1126,'Seg 3 descriptions'!A:B,2)</f>
        <v>Facilities Maintenance</v>
      </c>
    </row>
    <row r="1127" spans="1:19" x14ac:dyDescent="0.25">
      <c r="A1127" s="1" t="s">
        <v>457</v>
      </c>
      <c r="B1127" s="1" t="s">
        <v>49</v>
      </c>
      <c r="C1127" s="1" t="s">
        <v>1577</v>
      </c>
      <c r="D1127" s="1" t="s">
        <v>1705</v>
      </c>
      <c r="E1127" s="1" t="s">
        <v>20</v>
      </c>
      <c r="F1127" s="1" t="s">
        <v>471</v>
      </c>
      <c r="G1127" s="1" t="s">
        <v>590</v>
      </c>
      <c r="H1127" s="1" t="s">
        <v>86</v>
      </c>
      <c r="I1127" s="1" t="s">
        <v>24</v>
      </c>
      <c r="J1127" s="3">
        <v>-436.8</v>
      </c>
      <c r="K1127" s="1" t="s">
        <v>1415</v>
      </c>
      <c r="L1127" s="1" t="s">
        <v>24</v>
      </c>
      <c r="M1127" s="1" t="s">
        <v>1416</v>
      </c>
      <c r="N1127" s="1" t="s">
        <v>1388</v>
      </c>
      <c r="O1127" s="2">
        <v>44377</v>
      </c>
      <c r="P1127" s="2">
        <v>44383</v>
      </c>
      <c r="Q1127" s="1" t="s">
        <v>29</v>
      </c>
      <c r="R1127" t="str">
        <f>VLOOKUP(F1127,'Seg 2 descriptions'!A:B,2)</f>
        <v>Propane Operations-Hernando</v>
      </c>
      <c r="S1127" t="str">
        <f>VLOOKUP(G1127,'Seg 3 descriptions'!A:B,2)</f>
        <v>Overtime/Comp Time/On Call</v>
      </c>
    </row>
    <row r="1128" spans="1:19" x14ac:dyDescent="0.25">
      <c r="A1128" s="144" t="s">
        <v>456</v>
      </c>
      <c r="B1128" s="144" t="s">
        <v>20</v>
      </c>
      <c r="C1128" s="144" t="s">
        <v>1367</v>
      </c>
      <c r="D1128" s="144" t="s">
        <v>1691</v>
      </c>
      <c r="E1128" s="144" t="s">
        <v>20</v>
      </c>
      <c r="F1128" s="144" t="s">
        <v>21</v>
      </c>
      <c r="G1128" s="144" t="s">
        <v>22</v>
      </c>
      <c r="H1128" s="144" t="s">
        <v>86</v>
      </c>
      <c r="I1128" s="144" t="s">
        <v>24</v>
      </c>
      <c r="J1128" s="145">
        <v>-1200.3800000000001</v>
      </c>
      <c r="K1128" s="144" t="s">
        <v>1592</v>
      </c>
      <c r="L1128" s="144" t="s">
        <v>24</v>
      </c>
      <c r="M1128" s="144" t="s">
        <v>366</v>
      </c>
      <c r="N1128" s="144" t="s">
        <v>1366</v>
      </c>
      <c r="O1128" s="146">
        <v>44469</v>
      </c>
      <c r="P1128" s="146">
        <v>44447</v>
      </c>
      <c r="Q1128" s="144" t="s">
        <v>29</v>
      </c>
      <c r="R1128" s="20" t="str">
        <f>VLOOKUP(F1128,'Seg 2 descriptions'!A:B,2)</f>
        <v>Facilities-West</v>
      </c>
      <c r="S1128" s="20" t="str">
        <f>VLOOKUP(G1128,'Seg 3 descriptions'!A:B,2)</f>
        <v>Facilities Maintenance</v>
      </c>
    </row>
    <row r="1129" spans="1:19" x14ac:dyDescent="0.25">
      <c r="A1129" s="144" t="s">
        <v>456</v>
      </c>
      <c r="B1129" s="144" t="s">
        <v>20</v>
      </c>
      <c r="C1129" s="144" t="s">
        <v>1366</v>
      </c>
      <c r="D1129" s="144" t="s">
        <v>1691</v>
      </c>
      <c r="E1129" s="144" t="s">
        <v>20</v>
      </c>
      <c r="F1129" s="144" t="s">
        <v>21</v>
      </c>
      <c r="G1129" s="144" t="s">
        <v>22</v>
      </c>
      <c r="H1129" s="144" t="s">
        <v>86</v>
      </c>
      <c r="I1129" s="144" t="s">
        <v>24</v>
      </c>
      <c r="J1129" s="145">
        <v>1200.3800000000001</v>
      </c>
      <c r="K1129" s="144" t="s">
        <v>1592</v>
      </c>
      <c r="L1129" s="144" t="s">
        <v>24</v>
      </c>
      <c r="M1129" s="144" t="s">
        <v>366</v>
      </c>
      <c r="N1129" s="144" t="s">
        <v>1366</v>
      </c>
      <c r="O1129" s="146">
        <v>44439</v>
      </c>
      <c r="P1129" s="146">
        <v>44447</v>
      </c>
      <c r="Q1129" s="144" t="s">
        <v>29</v>
      </c>
      <c r="R1129" s="20" t="str">
        <f>VLOOKUP(F1129,'Seg 2 descriptions'!A:B,2)</f>
        <v>Facilities-West</v>
      </c>
      <c r="S1129" s="20" t="str">
        <f>VLOOKUP(G1129,'Seg 3 descriptions'!A:B,2)</f>
        <v>Facilities Maintenance</v>
      </c>
    </row>
    <row r="1130" spans="1:19" x14ac:dyDescent="0.25">
      <c r="A1130" s="144" t="s">
        <v>456</v>
      </c>
      <c r="B1130" s="144" t="s">
        <v>20</v>
      </c>
      <c r="C1130" s="144" t="s">
        <v>1366</v>
      </c>
      <c r="D1130" s="144" t="s">
        <v>1691</v>
      </c>
      <c r="E1130" s="144" t="s">
        <v>20</v>
      </c>
      <c r="F1130" s="144" t="s">
        <v>21</v>
      </c>
      <c r="G1130" s="144" t="s">
        <v>22</v>
      </c>
      <c r="H1130" s="144" t="s">
        <v>86</v>
      </c>
      <c r="I1130" s="144" t="s">
        <v>24</v>
      </c>
      <c r="J1130" s="145">
        <v>8558.2000000000007</v>
      </c>
      <c r="K1130" s="144" t="s">
        <v>1431</v>
      </c>
      <c r="L1130" s="144" t="s">
        <v>24</v>
      </c>
      <c r="M1130" s="144" t="s">
        <v>784</v>
      </c>
      <c r="N1130" s="144" t="s">
        <v>1366</v>
      </c>
      <c r="O1130" s="146">
        <v>44439</v>
      </c>
      <c r="P1130" s="146">
        <v>44447</v>
      </c>
      <c r="Q1130" s="144" t="s">
        <v>29</v>
      </c>
      <c r="R1130" s="20" t="str">
        <f>VLOOKUP(F1130,'Seg 2 descriptions'!A:B,2)</f>
        <v>Facilities-West</v>
      </c>
      <c r="S1130" s="20" t="str">
        <f>VLOOKUP(G1130,'Seg 3 descriptions'!A:B,2)</f>
        <v>Facilities Maintenance</v>
      </c>
    </row>
    <row r="1131" spans="1:19" x14ac:dyDescent="0.25">
      <c r="A1131" s="1" t="s">
        <v>455</v>
      </c>
      <c r="B1131" s="1" t="s">
        <v>20</v>
      </c>
      <c r="C1131" s="1" t="s">
        <v>1057</v>
      </c>
      <c r="D1131" s="1" t="s">
        <v>1695</v>
      </c>
      <c r="E1131" s="1" t="s">
        <v>20</v>
      </c>
      <c r="F1131" s="1" t="s">
        <v>31</v>
      </c>
      <c r="G1131" s="1" t="s">
        <v>35</v>
      </c>
      <c r="H1131" s="1" t="s">
        <v>86</v>
      </c>
      <c r="I1131" s="1" t="s">
        <v>24</v>
      </c>
      <c r="J1131" s="3">
        <v>-5085.68</v>
      </c>
      <c r="K1131" s="1" t="s">
        <v>174</v>
      </c>
      <c r="L1131" s="1" t="s">
        <v>24</v>
      </c>
      <c r="M1131" s="1" t="s">
        <v>176</v>
      </c>
      <c r="N1131" s="1" t="s">
        <v>1057</v>
      </c>
      <c r="O1131" s="2">
        <v>44316</v>
      </c>
      <c r="P1131" s="2">
        <v>44323</v>
      </c>
      <c r="Q1131" s="1" t="s">
        <v>29</v>
      </c>
      <c r="R1131" t="str">
        <f>VLOOKUP(F1131,'Seg 2 descriptions'!A:B,2)</f>
        <v>Gas Operations-West</v>
      </c>
      <c r="S1131" t="str">
        <f>VLOOKUP(G1131,'Seg 3 descriptions'!A:B,2)</f>
        <v>Other Outside Services</v>
      </c>
    </row>
    <row r="1132" spans="1:19" x14ac:dyDescent="0.25">
      <c r="A1132" s="1" t="s">
        <v>457</v>
      </c>
      <c r="B1132" s="1" t="s">
        <v>49</v>
      </c>
      <c r="C1132" s="1" t="s">
        <v>898</v>
      </c>
      <c r="D1132" s="1" t="s">
        <v>1708</v>
      </c>
      <c r="E1132" s="1" t="s">
        <v>20</v>
      </c>
      <c r="F1132" s="1" t="s">
        <v>31</v>
      </c>
      <c r="G1132" s="1" t="s">
        <v>460</v>
      </c>
      <c r="H1132" s="1" t="s">
        <v>86</v>
      </c>
      <c r="I1132" s="1" t="s">
        <v>24</v>
      </c>
      <c r="J1132" s="3">
        <v>-5512.67</v>
      </c>
      <c r="K1132" s="1" t="s">
        <v>1004</v>
      </c>
      <c r="L1132" s="1" t="s">
        <v>24</v>
      </c>
      <c r="M1132" s="1" t="s">
        <v>1005</v>
      </c>
      <c r="N1132" s="1" t="s">
        <v>903</v>
      </c>
      <c r="O1132" s="2">
        <v>44377</v>
      </c>
      <c r="P1132" s="2">
        <v>44383</v>
      </c>
      <c r="Q1132" s="1" t="s">
        <v>29</v>
      </c>
      <c r="R1132" t="str">
        <f>VLOOKUP(F1132,'Seg 2 descriptions'!A:B,2)</f>
        <v>Gas Operations-West</v>
      </c>
      <c r="S1132" t="str">
        <f>VLOOKUP(G1132,'Seg 3 descriptions'!A:B,2)</f>
        <v>Salaries</v>
      </c>
    </row>
    <row r="1133" spans="1:19" x14ac:dyDescent="0.25">
      <c r="A1133" s="1" t="s">
        <v>828</v>
      </c>
      <c r="B1133" s="1" t="s">
        <v>18</v>
      </c>
      <c r="C1133" s="1" t="s">
        <v>1596</v>
      </c>
      <c r="D1133" s="1" t="s">
        <v>1707</v>
      </c>
      <c r="E1133" s="1" t="s">
        <v>20</v>
      </c>
      <c r="F1133" s="1" t="s">
        <v>471</v>
      </c>
      <c r="G1133" s="1" t="s">
        <v>460</v>
      </c>
      <c r="H1133" s="1" t="s">
        <v>86</v>
      </c>
      <c r="I1133" s="1" t="s">
        <v>24</v>
      </c>
      <c r="J1133" s="3">
        <v>1522.69</v>
      </c>
      <c r="K1133" s="1" t="s">
        <v>1597</v>
      </c>
      <c r="L1133" s="1" t="s">
        <v>24</v>
      </c>
      <c r="M1133" s="1" t="s">
        <v>24</v>
      </c>
      <c r="N1133" s="1" t="s">
        <v>1596</v>
      </c>
      <c r="O1133" s="2">
        <v>44322</v>
      </c>
      <c r="P1133" s="2">
        <v>44348</v>
      </c>
      <c r="Q1133" s="1" t="s">
        <v>29</v>
      </c>
      <c r="R1133" t="str">
        <f>VLOOKUP(F1133,'Seg 2 descriptions'!A:B,2)</f>
        <v>Propane Operations-Hernando</v>
      </c>
      <c r="S1133" t="str">
        <f>VLOOKUP(G1133,'Seg 3 descriptions'!A:B,2)</f>
        <v>Salaries</v>
      </c>
    </row>
    <row r="1134" spans="1:19" x14ac:dyDescent="0.25">
      <c r="A1134" s="1" t="s">
        <v>828</v>
      </c>
      <c r="B1134" s="1" t="s">
        <v>18</v>
      </c>
      <c r="C1134" s="1" t="s">
        <v>1596</v>
      </c>
      <c r="D1134" s="1" t="s">
        <v>1708</v>
      </c>
      <c r="E1134" s="1" t="s">
        <v>20</v>
      </c>
      <c r="F1134" s="1" t="s">
        <v>31</v>
      </c>
      <c r="G1134" s="1" t="s">
        <v>460</v>
      </c>
      <c r="H1134" s="1" t="s">
        <v>86</v>
      </c>
      <c r="I1134" s="1" t="s">
        <v>24</v>
      </c>
      <c r="J1134" s="3">
        <v>4570.7299999999996</v>
      </c>
      <c r="K1134" s="1" t="s">
        <v>1597</v>
      </c>
      <c r="L1134" s="1" t="s">
        <v>24</v>
      </c>
      <c r="M1134" s="1" t="s">
        <v>24</v>
      </c>
      <c r="N1134" s="1" t="s">
        <v>1596</v>
      </c>
      <c r="O1134" s="2">
        <v>44322</v>
      </c>
      <c r="P1134" s="2">
        <v>44348</v>
      </c>
      <c r="Q1134" s="1" t="s">
        <v>29</v>
      </c>
      <c r="R1134" t="str">
        <f>VLOOKUP(F1134,'Seg 2 descriptions'!A:B,2)</f>
        <v>Gas Operations-West</v>
      </c>
      <c r="S1134" t="str">
        <f>VLOOKUP(G1134,'Seg 3 descriptions'!A:B,2)</f>
        <v>Salaries</v>
      </c>
    </row>
    <row r="1135" spans="1:19" x14ac:dyDescent="0.25">
      <c r="A1135" s="1" t="s">
        <v>457</v>
      </c>
      <c r="B1135" s="1" t="s">
        <v>49</v>
      </c>
      <c r="C1135" s="1" t="s">
        <v>1521</v>
      </c>
      <c r="D1135" s="1" t="s">
        <v>1710</v>
      </c>
      <c r="E1135" s="1" t="s">
        <v>20</v>
      </c>
      <c r="F1135" s="1" t="s">
        <v>830</v>
      </c>
      <c r="G1135" s="1" t="s">
        <v>460</v>
      </c>
      <c r="H1135" s="1" t="s">
        <v>86</v>
      </c>
      <c r="I1135" s="1" t="s">
        <v>24</v>
      </c>
      <c r="J1135" s="3">
        <v>-86.61</v>
      </c>
      <c r="K1135" s="1" t="s">
        <v>1487</v>
      </c>
      <c r="L1135" s="1" t="s">
        <v>24</v>
      </c>
      <c r="M1135" s="1" t="s">
        <v>1488</v>
      </c>
      <c r="N1135" s="1" t="s">
        <v>1484</v>
      </c>
      <c r="O1135" s="2">
        <v>44408</v>
      </c>
      <c r="P1135" s="2">
        <v>44412</v>
      </c>
      <c r="Q1135" s="1" t="s">
        <v>29</v>
      </c>
      <c r="R1135" t="str">
        <f>VLOOKUP(F1135,'Seg 2 descriptions'!A:B,2)</f>
        <v>Measurement-SF</v>
      </c>
      <c r="S1135" t="str">
        <f>VLOOKUP(G1135,'Seg 3 descriptions'!A:B,2)</f>
        <v>Salaries</v>
      </c>
    </row>
    <row r="1136" spans="1:19" x14ac:dyDescent="0.25">
      <c r="A1136" s="1" t="s">
        <v>828</v>
      </c>
      <c r="B1136" s="1" t="s">
        <v>18</v>
      </c>
      <c r="C1136" s="1" t="s">
        <v>1602</v>
      </c>
      <c r="D1136" s="1" t="s">
        <v>1708</v>
      </c>
      <c r="E1136" s="1" t="s">
        <v>20</v>
      </c>
      <c r="F1136" s="1" t="s">
        <v>31</v>
      </c>
      <c r="G1136" s="1" t="s">
        <v>460</v>
      </c>
      <c r="H1136" s="1" t="s">
        <v>86</v>
      </c>
      <c r="I1136" s="1" t="s">
        <v>24</v>
      </c>
      <c r="J1136" s="3">
        <v>6285.1</v>
      </c>
      <c r="K1136" s="1" t="s">
        <v>1603</v>
      </c>
      <c r="L1136" s="1" t="s">
        <v>24</v>
      </c>
      <c r="M1136" s="1" t="s">
        <v>24</v>
      </c>
      <c r="N1136" s="1" t="s">
        <v>1602</v>
      </c>
      <c r="O1136" s="2">
        <v>44504</v>
      </c>
      <c r="P1136" s="2">
        <v>44531</v>
      </c>
      <c r="Q1136" s="1" t="s">
        <v>29</v>
      </c>
      <c r="R1136" t="str">
        <f>VLOOKUP(F1136,'Seg 2 descriptions'!A:B,2)</f>
        <v>Gas Operations-West</v>
      </c>
      <c r="S1136" t="str">
        <f>VLOOKUP(G1136,'Seg 3 descriptions'!A:B,2)</f>
        <v>Salaries</v>
      </c>
    </row>
    <row r="1137" spans="1:19" x14ac:dyDescent="0.25">
      <c r="A1137" s="1" t="s">
        <v>457</v>
      </c>
      <c r="B1137" s="1" t="s">
        <v>49</v>
      </c>
      <c r="C1137" s="1" t="s">
        <v>1321</v>
      </c>
      <c r="D1137" s="1" t="s">
        <v>1937</v>
      </c>
      <c r="E1137" s="1" t="s">
        <v>20</v>
      </c>
      <c r="F1137" s="1" t="s">
        <v>830</v>
      </c>
      <c r="G1137" s="1" t="s">
        <v>1055</v>
      </c>
      <c r="H1137" s="1" t="s">
        <v>86</v>
      </c>
      <c r="I1137" s="1" t="s">
        <v>24</v>
      </c>
      <c r="J1137" s="3">
        <v>60.69</v>
      </c>
      <c r="K1137" s="1" t="s">
        <v>1567</v>
      </c>
      <c r="L1137" s="1" t="s">
        <v>24</v>
      </c>
      <c r="M1137" s="1" t="s">
        <v>1568</v>
      </c>
      <c r="N1137" s="1" t="s">
        <v>463</v>
      </c>
      <c r="O1137" s="2">
        <v>44377</v>
      </c>
      <c r="P1137" s="2">
        <v>44383</v>
      </c>
      <c r="Q1137" s="1" t="s">
        <v>29</v>
      </c>
      <c r="R1137" t="str">
        <f>VLOOKUP(F1137,'Seg 2 descriptions'!A:B,2)</f>
        <v>Measurement-SF</v>
      </c>
      <c r="S1137" t="str">
        <f>VLOOKUP(G1137,'Seg 3 descriptions'!A:B,2)</f>
        <v>Vehicle Depreciation</v>
      </c>
    </row>
    <row r="1138" spans="1:19" x14ac:dyDescent="0.25">
      <c r="A1138" s="1" t="s">
        <v>457</v>
      </c>
      <c r="B1138" s="1" t="s">
        <v>49</v>
      </c>
      <c r="C1138" s="1" t="s">
        <v>1321</v>
      </c>
      <c r="D1138" s="1" t="s">
        <v>1935</v>
      </c>
      <c r="E1138" s="1" t="s">
        <v>20</v>
      </c>
      <c r="F1138" s="1" t="s">
        <v>830</v>
      </c>
      <c r="G1138" s="1" t="s">
        <v>869</v>
      </c>
      <c r="H1138" s="1" t="s">
        <v>86</v>
      </c>
      <c r="I1138" s="1" t="s">
        <v>24</v>
      </c>
      <c r="J1138" s="3">
        <v>38.64</v>
      </c>
      <c r="K1138" s="1" t="s">
        <v>1567</v>
      </c>
      <c r="L1138" s="1" t="s">
        <v>24</v>
      </c>
      <c r="M1138" s="1" t="s">
        <v>1568</v>
      </c>
      <c r="N1138" s="1" t="s">
        <v>463</v>
      </c>
      <c r="O1138" s="2">
        <v>44377</v>
      </c>
      <c r="P1138" s="2">
        <v>44383</v>
      </c>
      <c r="Q1138" s="1" t="s">
        <v>29</v>
      </c>
      <c r="R1138" t="str">
        <f>VLOOKUP(F1138,'Seg 2 descriptions'!A:B,2)</f>
        <v>Measurement-SF</v>
      </c>
      <c r="S1138" t="str">
        <f>VLOOKUP(G1138,'Seg 3 descriptions'!A:B,2)</f>
        <v>Vehicle Fuel</v>
      </c>
    </row>
    <row r="1139" spans="1:19" x14ac:dyDescent="0.25">
      <c r="A1139" s="1" t="s">
        <v>457</v>
      </c>
      <c r="B1139" s="1" t="s">
        <v>49</v>
      </c>
      <c r="C1139" s="1" t="s">
        <v>1323</v>
      </c>
      <c r="D1139" s="1" t="s">
        <v>1916</v>
      </c>
      <c r="E1139" s="1" t="s">
        <v>20</v>
      </c>
      <c r="F1139" s="1" t="s">
        <v>830</v>
      </c>
      <c r="G1139" s="1" t="s">
        <v>866</v>
      </c>
      <c r="H1139" s="1" t="s">
        <v>86</v>
      </c>
      <c r="I1139" s="1" t="s">
        <v>24</v>
      </c>
      <c r="J1139" s="3">
        <v>2.5299999999999998</v>
      </c>
      <c r="K1139" s="1" t="s">
        <v>1567</v>
      </c>
      <c r="L1139" s="1" t="s">
        <v>24</v>
      </c>
      <c r="M1139" s="1" t="s">
        <v>1568</v>
      </c>
      <c r="N1139" s="1" t="s">
        <v>463</v>
      </c>
      <c r="O1139" s="2">
        <v>44286</v>
      </c>
      <c r="P1139" s="2">
        <v>44292</v>
      </c>
      <c r="Q1139" s="1" t="s">
        <v>29</v>
      </c>
      <c r="R1139" t="str">
        <f>VLOOKUP(F1139,'Seg 2 descriptions'!A:B,2)</f>
        <v>Measurement-SF</v>
      </c>
      <c r="S1139" t="str">
        <f>VLOOKUP(G1139,'Seg 3 descriptions'!A:B,2)</f>
        <v>Lodging &amp; Travel</v>
      </c>
    </row>
    <row r="1140" spans="1:19" x14ac:dyDescent="0.25">
      <c r="A1140" s="1" t="s">
        <v>457</v>
      </c>
      <c r="B1140" s="1" t="s">
        <v>49</v>
      </c>
      <c r="C1140" s="1" t="s">
        <v>1323</v>
      </c>
      <c r="D1140" s="1" t="s">
        <v>1702</v>
      </c>
      <c r="E1140" s="1" t="s">
        <v>20</v>
      </c>
      <c r="F1140" s="1" t="s">
        <v>830</v>
      </c>
      <c r="G1140" s="1" t="s">
        <v>590</v>
      </c>
      <c r="H1140" s="1" t="s">
        <v>86</v>
      </c>
      <c r="I1140" s="1" t="s">
        <v>24</v>
      </c>
      <c r="J1140" s="3">
        <v>10.27</v>
      </c>
      <c r="K1140" s="1" t="s">
        <v>1567</v>
      </c>
      <c r="L1140" s="1" t="s">
        <v>24</v>
      </c>
      <c r="M1140" s="1" t="s">
        <v>1568</v>
      </c>
      <c r="N1140" s="1" t="s">
        <v>463</v>
      </c>
      <c r="O1140" s="2">
        <v>44286</v>
      </c>
      <c r="P1140" s="2">
        <v>44292</v>
      </c>
      <c r="Q1140" s="1" t="s">
        <v>29</v>
      </c>
      <c r="R1140" t="str">
        <f>VLOOKUP(F1140,'Seg 2 descriptions'!A:B,2)</f>
        <v>Measurement-SF</v>
      </c>
      <c r="S1140" t="str">
        <f>VLOOKUP(G1140,'Seg 3 descriptions'!A:B,2)</f>
        <v>Overtime/Comp Time/On Call</v>
      </c>
    </row>
    <row r="1141" spans="1:19" x14ac:dyDescent="0.25">
      <c r="A1141" s="1" t="s">
        <v>457</v>
      </c>
      <c r="B1141" s="1" t="s">
        <v>49</v>
      </c>
      <c r="C1141" s="1" t="s">
        <v>1323</v>
      </c>
      <c r="D1141" s="1" t="s">
        <v>1710</v>
      </c>
      <c r="E1141" s="1" t="s">
        <v>20</v>
      </c>
      <c r="F1141" s="1" t="s">
        <v>830</v>
      </c>
      <c r="G1141" s="1" t="s">
        <v>460</v>
      </c>
      <c r="H1141" s="1" t="s">
        <v>86</v>
      </c>
      <c r="I1141" s="1" t="s">
        <v>24</v>
      </c>
      <c r="J1141" s="3">
        <v>21.7</v>
      </c>
      <c r="K1141" s="1" t="s">
        <v>1567</v>
      </c>
      <c r="L1141" s="1" t="s">
        <v>24</v>
      </c>
      <c r="M1141" s="1" t="s">
        <v>1568</v>
      </c>
      <c r="N1141" s="1" t="s">
        <v>463</v>
      </c>
      <c r="O1141" s="2">
        <v>44286</v>
      </c>
      <c r="P1141" s="2">
        <v>44292</v>
      </c>
      <c r="Q1141" s="1" t="s">
        <v>29</v>
      </c>
      <c r="R1141" t="str">
        <f>VLOOKUP(F1141,'Seg 2 descriptions'!A:B,2)</f>
        <v>Measurement-SF</v>
      </c>
      <c r="S1141" t="str">
        <f>VLOOKUP(G1141,'Seg 3 descriptions'!A:B,2)</f>
        <v>Salaries</v>
      </c>
    </row>
    <row r="1142" spans="1:19" x14ac:dyDescent="0.25">
      <c r="A1142" s="1" t="s">
        <v>457</v>
      </c>
      <c r="B1142" s="1" t="s">
        <v>49</v>
      </c>
      <c r="C1142" s="1" t="s">
        <v>1322</v>
      </c>
      <c r="D1142" s="1" t="s">
        <v>1710</v>
      </c>
      <c r="E1142" s="1" t="s">
        <v>20</v>
      </c>
      <c r="F1142" s="1" t="s">
        <v>830</v>
      </c>
      <c r="G1142" s="1" t="s">
        <v>460</v>
      </c>
      <c r="H1142" s="1" t="s">
        <v>86</v>
      </c>
      <c r="I1142" s="1" t="s">
        <v>24</v>
      </c>
      <c r="J1142" s="3">
        <v>7.85</v>
      </c>
      <c r="K1142" s="1" t="s">
        <v>1567</v>
      </c>
      <c r="L1142" s="1" t="s">
        <v>24</v>
      </c>
      <c r="M1142" s="1" t="s">
        <v>1568</v>
      </c>
      <c r="N1142" s="1" t="s">
        <v>463</v>
      </c>
      <c r="O1142" s="2">
        <v>44316</v>
      </c>
      <c r="P1142" s="2">
        <v>44321</v>
      </c>
      <c r="Q1142" s="1" t="s">
        <v>29</v>
      </c>
      <c r="R1142" t="str">
        <f>VLOOKUP(F1142,'Seg 2 descriptions'!A:B,2)</f>
        <v>Measurement-SF</v>
      </c>
      <c r="S1142" t="str">
        <f>VLOOKUP(G1142,'Seg 3 descriptions'!A:B,2)</f>
        <v>Salaries</v>
      </c>
    </row>
    <row r="1143" spans="1:19" x14ac:dyDescent="0.25">
      <c r="A1143" s="1" t="s">
        <v>457</v>
      </c>
      <c r="B1143" s="1" t="s">
        <v>49</v>
      </c>
      <c r="C1143" s="1" t="s">
        <v>1322</v>
      </c>
      <c r="D1143" s="1" t="s">
        <v>1927</v>
      </c>
      <c r="E1143" s="1" t="s">
        <v>20</v>
      </c>
      <c r="F1143" s="1" t="s">
        <v>830</v>
      </c>
      <c r="G1143" s="1" t="s">
        <v>870</v>
      </c>
      <c r="H1143" s="1" t="s">
        <v>86</v>
      </c>
      <c r="I1143" s="1" t="s">
        <v>24</v>
      </c>
      <c r="J1143" s="3">
        <v>1.25</v>
      </c>
      <c r="K1143" s="1" t="s">
        <v>1567</v>
      </c>
      <c r="L1143" s="1" t="s">
        <v>24</v>
      </c>
      <c r="M1143" s="1" t="s">
        <v>1568</v>
      </c>
      <c r="N1143" s="1" t="s">
        <v>463</v>
      </c>
      <c r="O1143" s="2">
        <v>44316</v>
      </c>
      <c r="P1143" s="2">
        <v>44321</v>
      </c>
      <c r="Q1143" s="1" t="s">
        <v>29</v>
      </c>
      <c r="R1143" t="str">
        <f>VLOOKUP(F1143,'Seg 2 descriptions'!A:B,2)</f>
        <v>Measurement-SF</v>
      </c>
      <c r="S1143" t="str">
        <f>VLOOKUP(G1143,'Seg 3 descriptions'!A:B,2)</f>
        <v>Other Vehicle Expenses</v>
      </c>
    </row>
    <row r="1144" spans="1:19" x14ac:dyDescent="0.25">
      <c r="A1144" s="1" t="s">
        <v>457</v>
      </c>
      <c r="B1144" s="1" t="s">
        <v>49</v>
      </c>
      <c r="C1144" s="1" t="s">
        <v>1322</v>
      </c>
      <c r="D1144" s="1" t="s">
        <v>1930</v>
      </c>
      <c r="E1144" s="1" t="s">
        <v>20</v>
      </c>
      <c r="F1144" s="1" t="s">
        <v>830</v>
      </c>
      <c r="G1144" s="1" t="s">
        <v>1049</v>
      </c>
      <c r="H1144" s="1" t="s">
        <v>86</v>
      </c>
      <c r="I1144" s="1" t="s">
        <v>24</v>
      </c>
      <c r="J1144" s="3">
        <v>0.38</v>
      </c>
      <c r="K1144" s="1" t="s">
        <v>1567</v>
      </c>
      <c r="L1144" s="1" t="s">
        <v>24</v>
      </c>
      <c r="M1144" s="1" t="s">
        <v>1568</v>
      </c>
      <c r="N1144" s="1" t="s">
        <v>463</v>
      </c>
      <c r="O1144" s="2">
        <v>44316</v>
      </c>
      <c r="P1144" s="2">
        <v>44321</v>
      </c>
      <c r="Q1144" s="1" t="s">
        <v>29</v>
      </c>
      <c r="R1144" t="str">
        <f>VLOOKUP(F1144,'Seg 2 descriptions'!A:B,2)</f>
        <v>Measurement-SF</v>
      </c>
      <c r="S1144" t="str">
        <f>VLOOKUP(G1144,'Seg 3 descriptions'!A:B,2)</f>
        <v>Vehicle Insurance</v>
      </c>
    </row>
    <row r="1145" spans="1:19" x14ac:dyDescent="0.25">
      <c r="A1145" s="1" t="s">
        <v>457</v>
      </c>
      <c r="B1145" s="1" t="s">
        <v>49</v>
      </c>
      <c r="C1145" s="1" t="s">
        <v>1322</v>
      </c>
      <c r="D1145" s="1" t="s">
        <v>1935</v>
      </c>
      <c r="E1145" s="1" t="s">
        <v>20</v>
      </c>
      <c r="F1145" s="1" t="s">
        <v>830</v>
      </c>
      <c r="G1145" s="1" t="s">
        <v>869</v>
      </c>
      <c r="H1145" s="1" t="s">
        <v>86</v>
      </c>
      <c r="I1145" s="1" t="s">
        <v>24</v>
      </c>
      <c r="J1145" s="3">
        <v>2.59</v>
      </c>
      <c r="K1145" s="1" t="s">
        <v>1567</v>
      </c>
      <c r="L1145" s="1" t="s">
        <v>24</v>
      </c>
      <c r="M1145" s="1" t="s">
        <v>1568</v>
      </c>
      <c r="N1145" s="1" t="s">
        <v>463</v>
      </c>
      <c r="O1145" s="2">
        <v>44316</v>
      </c>
      <c r="P1145" s="2">
        <v>44321</v>
      </c>
      <c r="Q1145" s="1" t="s">
        <v>29</v>
      </c>
      <c r="R1145" t="str">
        <f>VLOOKUP(F1145,'Seg 2 descriptions'!A:B,2)</f>
        <v>Measurement-SF</v>
      </c>
      <c r="S1145" t="str">
        <f>VLOOKUP(G1145,'Seg 3 descriptions'!A:B,2)</f>
        <v>Vehicle Fuel</v>
      </c>
    </row>
    <row r="1146" spans="1:19" x14ac:dyDescent="0.25">
      <c r="A1146" s="1" t="s">
        <v>457</v>
      </c>
      <c r="B1146" s="1" t="s">
        <v>49</v>
      </c>
      <c r="C1146" s="1" t="s">
        <v>1322</v>
      </c>
      <c r="D1146" s="1" t="s">
        <v>1937</v>
      </c>
      <c r="E1146" s="1" t="s">
        <v>20</v>
      </c>
      <c r="F1146" s="1" t="s">
        <v>830</v>
      </c>
      <c r="G1146" s="1" t="s">
        <v>1055</v>
      </c>
      <c r="H1146" s="1" t="s">
        <v>86</v>
      </c>
      <c r="I1146" s="1" t="s">
        <v>24</v>
      </c>
      <c r="J1146" s="3">
        <v>5.58</v>
      </c>
      <c r="K1146" s="1" t="s">
        <v>1567</v>
      </c>
      <c r="L1146" s="1" t="s">
        <v>24</v>
      </c>
      <c r="M1146" s="1" t="s">
        <v>1568</v>
      </c>
      <c r="N1146" s="1" t="s">
        <v>463</v>
      </c>
      <c r="O1146" s="2">
        <v>44316</v>
      </c>
      <c r="P1146" s="2">
        <v>44321</v>
      </c>
      <c r="Q1146" s="1" t="s">
        <v>29</v>
      </c>
      <c r="R1146" t="str">
        <f>VLOOKUP(F1146,'Seg 2 descriptions'!A:B,2)</f>
        <v>Measurement-SF</v>
      </c>
      <c r="S1146" t="str">
        <f>VLOOKUP(G1146,'Seg 3 descriptions'!A:B,2)</f>
        <v>Vehicle Depreciation</v>
      </c>
    </row>
    <row r="1147" spans="1:19" x14ac:dyDescent="0.25">
      <c r="A1147" s="1" t="s">
        <v>457</v>
      </c>
      <c r="B1147" s="1" t="s">
        <v>49</v>
      </c>
      <c r="C1147" s="1" t="s">
        <v>1323</v>
      </c>
      <c r="D1147" s="1" t="s">
        <v>1947</v>
      </c>
      <c r="E1147" s="1" t="s">
        <v>20</v>
      </c>
      <c r="F1147" s="1" t="s">
        <v>830</v>
      </c>
      <c r="G1147" s="1" t="s">
        <v>283</v>
      </c>
      <c r="H1147" s="1" t="s">
        <v>86</v>
      </c>
      <c r="I1147" s="1" t="s">
        <v>24</v>
      </c>
      <c r="J1147" s="3">
        <v>-2.72</v>
      </c>
      <c r="K1147" s="1" t="s">
        <v>1567</v>
      </c>
      <c r="L1147" s="1" t="s">
        <v>24</v>
      </c>
      <c r="M1147" s="1" t="s">
        <v>1568</v>
      </c>
      <c r="N1147" s="1" t="s">
        <v>463</v>
      </c>
      <c r="O1147" s="2">
        <v>44286</v>
      </c>
      <c r="P1147" s="2">
        <v>44292</v>
      </c>
      <c r="Q1147" s="1" t="s">
        <v>29</v>
      </c>
      <c r="R1147" t="str">
        <f>VLOOKUP(F1147,'Seg 2 descriptions'!A:B,2)</f>
        <v>Measurement-SF</v>
      </c>
      <c r="S1147" t="str">
        <f>VLOOKUP(G1147,'Seg 3 descriptions'!A:B,2)</f>
        <v>Supplies &amp; Misc Dept Expenses</v>
      </c>
    </row>
    <row r="1148" spans="1:19" x14ac:dyDescent="0.25">
      <c r="A1148" s="1" t="s">
        <v>457</v>
      </c>
      <c r="B1148" s="1" t="s">
        <v>49</v>
      </c>
      <c r="C1148" s="1" t="s">
        <v>1323</v>
      </c>
      <c r="D1148" s="1" t="s">
        <v>1951</v>
      </c>
      <c r="E1148" s="1" t="s">
        <v>20</v>
      </c>
      <c r="F1148" s="1" t="s">
        <v>830</v>
      </c>
      <c r="G1148" s="1" t="s">
        <v>1302</v>
      </c>
      <c r="H1148" s="1" t="s">
        <v>86</v>
      </c>
      <c r="I1148" s="1" t="s">
        <v>24</v>
      </c>
      <c r="J1148" s="3">
        <v>3.79</v>
      </c>
      <c r="K1148" s="1" t="s">
        <v>1567</v>
      </c>
      <c r="L1148" s="1" t="s">
        <v>24</v>
      </c>
      <c r="M1148" s="1" t="s">
        <v>1568</v>
      </c>
      <c r="N1148" s="1" t="s">
        <v>463</v>
      </c>
      <c r="O1148" s="2">
        <v>44286</v>
      </c>
      <c r="P1148" s="2">
        <v>44292</v>
      </c>
      <c r="Q1148" s="1" t="s">
        <v>29</v>
      </c>
      <c r="R1148" t="str">
        <f>VLOOKUP(F1148,'Seg 2 descriptions'!A:B,2)</f>
        <v>Measurement-SF</v>
      </c>
      <c r="S1148" t="str">
        <f>VLOOKUP(G1148,'Seg 3 descriptions'!A:B,2)</f>
        <v>Uniforms</v>
      </c>
    </row>
    <row r="1149" spans="1:19" x14ac:dyDescent="0.25">
      <c r="A1149" s="1" t="s">
        <v>457</v>
      </c>
      <c r="B1149" s="1" t="s">
        <v>49</v>
      </c>
      <c r="C1149" s="1" t="s">
        <v>1323</v>
      </c>
      <c r="D1149" s="1" t="s">
        <v>1963</v>
      </c>
      <c r="E1149" s="1" t="s">
        <v>20</v>
      </c>
      <c r="F1149" s="1" t="s">
        <v>830</v>
      </c>
      <c r="G1149" s="1" t="s">
        <v>867</v>
      </c>
      <c r="H1149" s="1" t="s">
        <v>86</v>
      </c>
      <c r="I1149" s="1" t="s">
        <v>24</v>
      </c>
      <c r="J1149" s="3">
        <v>0.41</v>
      </c>
      <c r="K1149" s="1" t="s">
        <v>1567</v>
      </c>
      <c r="L1149" s="1" t="s">
        <v>24</v>
      </c>
      <c r="M1149" s="1" t="s">
        <v>1568</v>
      </c>
      <c r="N1149" s="1" t="s">
        <v>463</v>
      </c>
      <c r="O1149" s="2">
        <v>44286</v>
      </c>
      <c r="P1149" s="2">
        <v>44292</v>
      </c>
      <c r="Q1149" s="1" t="s">
        <v>29</v>
      </c>
      <c r="R1149" t="str">
        <f>VLOOKUP(F1149,'Seg 2 descriptions'!A:B,2)</f>
        <v>Measurement-SF</v>
      </c>
      <c r="S1149" t="str">
        <f>VLOOKUP(G1149,'Seg 3 descriptions'!A:B,2)</f>
        <v>Meals</v>
      </c>
    </row>
    <row r="1150" spans="1:19" x14ac:dyDescent="0.25">
      <c r="A1150" s="1" t="s">
        <v>457</v>
      </c>
      <c r="B1150" s="1" t="s">
        <v>49</v>
      </c>
      <c r="C1150" s="1" t="s">
        <v>1323</v>
      </c>
      <c r="D1150" s="1" t="s">
        <v>1960</v>
      </c>
      <c r="E1150" s="1" t="s">
        <v>20</v>
      </c>
      <c r="F1150" s="1" t="s">
        <v>830</v>
      </c>
      <c r="G1150" s="1" t="s">
        <v>868</v>
      </c>
      <c r="H1150" s="1" t="s">
        <v>86</v>
      </c>
      <c r="I1150" s="1" t="s">
        <v>24</v>
      </c>
      <c r="J1150" s="3">
        <v>4.95</v>
      </c>
      <c r="K1150" s="1" t="s">
        <v>1567</v>
      </c>
      <c r="L1150" s="1" t="s">
        <v>24</v>
      </c>
      <c r="M1150" s="1" t="s">
        <v>1568</v>
      </c>
      <c r="N1150" s="1" t="s">
        <v>463</v>
      </c>
      <c r="O1150" s="2">
        <v>44286</v>
      </c>
      <c r="P1150" s="2">
        <v>44292</v>
      </c>
      <c r="Q1150" s="1" t="s">
        <v>29</v>
      </c>
      <c r="R1150" t="str">
        <f>VLOOKUP(F1150,'Seg 2 descriptions'!A:B,2)</f>
        <v>Measurement-SF</v>
      </c>
      <c r="S1150" t="str">
        <f>VLOOKUP(G1150,'Seg 3 descriptions'!A:B,2)</f>
        <v>Cell Phones</v>
      </c>
    </row>
    <row r="1151" spans="1:19" x14ac:dyDescent="0.25">
      <c r="A1151" s="1" t="s">
        <v>457</v>
      </c>
      <c r="B1151" s="1" t="s">
        <v>49</v>
      </c>
      <c r="C1151" s="1" t="s">
        <v>1322</v>
      </c>
      <c r="D1151" s="1" t="s">
        <v>1947</v>
      </c>
      <c r="E1151" s="1" t="s">
        <v>20</v>
      </c>
      <c r="F1151" s="1" t="s">
        <v>830</v>
      </c>
      <c r="G1151" s="1" t="s">
        <v>283</v>
      </c>
      <c r="H1151" s="1" t="s">
        <v>86</v>
      </c>
      <c r="I1151" s="1" t="s">
        <v>24</v>
      </c>
      <c r="J1151" s="3">
        <v>0.15</v>
      </c>
      <c r="K1151" s="1" t="s">
        <v>1567</v>
      </c>
      <c r="L1151" s="1" t="s">
        <v>24</v>
      </c>
      <c r="M1151" s="1" t="s">
        <v>1568</v>
      </c>
      <c r="N1151" s="1" t="s">
        <v>463</v>
      </c>
      <c r="O1151" s="2">
        <v>44316</v>
      </c>
      <c r="P1151" s="2">
        <v>44321</v>
      </c>
      <c r="Q1151" s="1" t="s">
        <v>29</v>
      </c>
      <c r="R1151" t="str">
        <f>VLOOKUP(F1151,'Seg 2 descriptions'!A:B,2)</f>
        <v>Measurement-SF</v>
      </c>
      <c r="S1151" t="str">
        <f>VLOOKUP(G1151,'Seg 3 descriptions'!A:B,2)</f>
        <v>Supplies &amp; Misc Dept Expenses</v>
      </c>
    </row>
    <row r="1152" spans="1:19" x14ac:dyDescent="0.25">
      <c r="A1152" s="1" t="s">
        <v>457</v>
      </c>
      <c r="B1152" s="1" t="s">
        <v>49</v>
      </c>
      <c r="C1152" s="1" t="s">
        <v>1322</v>
      </c>
      <c r="D1152" s="1" t="s">
        <v>1960</v>
      </c>
      <c r="E1152" s="1" t="s">
        <v>20</v>
      </c>
      <c r="F1152" s="1" t="s">
        <v>830</v>
      </c>
      <c r="G1152" s="1" t="s">
        <v>868</v>
      </c>
      <c r="H1152" s="1" t="s">
        <v>86</v>
      </c>
      <c r="I1152" s="1" t="s">
        <v>24</v>
      </c>
      <c r="J1152" s="3">
        <v>0.57999999999999996</v>
      </c>
      <c r="K1152" s="1" t="s">
        <v>1567</v>
      </c>
      <c r="L1152" s="1" t="s">
        <v>24</v>
      </c>
      <c r="M1152" s="1" t="s">
        <v>1568</v>
      </c>
      <c r="N1152" s="1" t="s">
        <v>463</v>
      </c>
      <c r="O1152" s="2">
        <v>44316</v>
      </c>
      <c r="P1152" s="2">
        <v>44321</v>
      </c>
      <c r="Q1152" s="1" t="s">
        <v>29</v>
      </c>
      <c r="R1152" t="str">
        <f>VLOOKUP(F1152,'Seg 2 descriptions'!A:B,2)</f>
        <v>Measurement-SF</v>
      </c>
      <c r="S1152" t="str">
        <f>VLOOKUP(G1152,'Seg 3 descriptions'!A:B,2)</f>
        <v>Cell Phones</v>
      </c>
    </row>
    <row r="1153" spans="1:19" x14ac:dyDescent="0.25">
      <c r="A1153" s="1" t="s">
        <v>457</v>
      </c>
      <c r="B1153" s="1" t="s">
        <v>49</v>
      </c>
      <c r="C1153" s="1" t="s">
        <v>1322</v>
      </c>
      <c r="D1153" s="1" t="s">
        <v>1963</v>
      </c>
      <c r="E1153" s="1" t="s">
        <v>20</v>
      </c>
      <c r="F1153" s="1" t="s">
        <v>830</v>
      </c>
      <c r="G1153" s="1" t="s">
        <v>867</v>
      </c>
      <c r="H1153" s="1" t="s">
        <v>86</v>
      </c>
      <c r="I1153" s="1" t="s">
        <v>24</v>
      </c>
      <c r="J1153" s="3">
        <v>0.17</v>
      </c>
      <c r="K1153" s="1" t="s">
        <v>1567</v>
      </c>
      <c r="L1153" s="1" t="s">
        <v>24</v>
      </c>
      <c r="M1153" s="1" t="s">
        <v>1568</v>
      </c>
      <c r="N1153" s="1" t="s">
        <v>463</v>
      </c>
      <c r="O1153" s="2">
        <v>44316</v>
      </c>
      <c r="P1153" s="2">
        <v>44321</v>
      </c>
      <c r="Q1153" s="1" t="s">
        <v>29</v>
      </c>
      <c r="R1153" t="str">
        <f>VLOOKUP(F1153,'Seg 2 descriptions'!A:B,2)</f>
        <v>Measurement-SF</v>
      </c>
      <c r="S1153" t="str">
        <f>VLOOKUP(G1153,'Seg 3 descriptions'!A:B,2)</f>
        <v>Meals</v>
      </c>
    </row>
    <row r="1154" spans="1:19" x14ac:dyDescent="0.25">
      <c r="A1154" s="1" t="s">
        <v>457</v>
      </c>
      <c r="B1154" s="1" t="s">
        <v>49</v>
      </c>
      <c r="C1154" s="1" t="s">
        <v>1322</v>
      </c>
      <c r="D1154" s="1" t="s">
        <v>1916</v>
      </c>
      <c r="E1154" s="1" t="s">
        <v>20</v>
      </c>
      <c r="F1154" s="1" t="s">
        <v>830</v>
      </c>
      <c r="G1154" s="1" t="s">
        <v>866</v>
      </c>
      <c r="H1154" s="1" t="s">
        <v>86</v>
      </c>
      <c r="I1154" s="1" t="s">
        <v>24</v>
      </c>
      <c r="J1154" s="3">
        <v>0.86</v>
      </c>
      <c r="K1154" s="1" t="s">
        <v>1567</v>
      </c>
      <c r="L1154" s="1" t="s">
        <v>24</v>
      </c>
      <c r="M1154" s="1" t="s">
        <v>1568</v>
      </c>
      <c r="N1154" s="1" t="s">
        <v>463</v>
      </c>
      <c r="O1154" s="2">
        <v>44316</v>
      </c>
      <c r="P1154" s="2">
        <v>44321</v>
      </c>
      <c r="Q1154" s="1" t="s">
        <v>29</v>
      </c>
      <c r="R1154" t="str">
        <f>VLOOKUP(F1154,'Seg 2 descriptions'!A:B,2)</f>
        <v>Measurement-SF</v>
      </c>
      <c r="S1154" t="str">
        <f>VLOOKUP(G1154,'Seg 3 descriptions'!A:B,2)</f>
        <v>Lodging &amp; Travel</v>
      </c>
    </row>
    <row r="1155" spans="1:19" x14ac:dyDescent="0.25">
      <c r="A1155" s="1" t="s">
        <v>457</v>
      </c>
      <c r="B1155" s="1" t="s">
        <v>49</v>
      </c>
      <c r="C1155" s="1" t="s">
        <v>1323</v>
      </c>
      <c r="D1155" s="1" t="s">
        <v>1927</v>
      </c>
      <c r="E1155" s="1" t="s">
        <v>20</v>
      </c>
      <c r="F1155" s="1" t="s">
        <v>830</v>
      </c>
      <c r="G1155" s="1" t="s">
        <v>870</v>
      </c>
      <c r="H1155" s="1" t="s">
        <v>86</v>
      </c>
      <c r="I1155" s="1" t="s">
        <v>24</v>
      </c>
      <c r="J1155" s="3">
        <v>0.79</v>
      </c>
      <c r="K1155" s="1" t="s">
        <v>1567</v>
      </c>
      <c r="L1155" s="1" t="s">
        <v>24</v>
      </c>
      <c r="M1155" s="1" t="s">
        <v>1568</v>
      </c>
      <c r="N1155" s="1" t="s">
        <v>463</v>
      </c>
      <c r="O1155" s="2">
        <v>44286</v>
      </c>
      <c r="P1155" s="2">
        <v>44292</v>
      </c>
      <c r="Q1155" s="1" t="s">
        <v>29</v>
      </c>
      <c r="R1155" t="str">
        <f>VLOOKUP(F1155,'Seg 2 descriptions'!A:B,2)</f>
        <v>Measurement-SF</v>
      </c>
      <c r="S1155" t="str">
        <f>VLOOKUP(G1155,'Seg 3 descriptions'!A:B,2)</f>
        <v>Other Vehicle Expenses</v>
      </c>
    </row>
    <row r="1156" spans="1:19" x14ac:dyDescent="0.25">
      <c r="A1156" s="1" t="s">
        <v>457</v>
      </c>
      <c r="B1156" s="1" t="s">
        <v>49</v>
      </c>
      <c r="C1156" s="1" t="s">
        <v>1323</v>
      </c>
      <c r="D1156" s="1" t="s">
        <v>1930</v>
      </c>
      <c r="E1156" s="1" t="s">
        <v>20</v>
      </c>
      <c r="F1156" s="1" t="s">
        <v>830</v>
      </c>
      <c r="G1156" s="1" t="s">
        <v>1049</v>
      </c>
      <c r="H1156" s="1" t="s">
        <v>86</v>
      </c>
      <c r="I1156" s="1" t="s">
        <v>24</v>
      </c>
      <c r="J1156" s="3">
        <v>5.34</v>
      </c>
      <c r="K1156" s="1" t="s">
        <v>1567</v>
      </c>
      <c r="L1156" s="1" t="s">
        <v>24</v>
      </c>
      <c r="M1156" s="1" t="s">
        <v>1568</v>
      </c>
      <c r="N1156" s="1" t="s">
        <v>463</v>
      </c>
      <c r="O1156" s="2">
        <v>44286</v>
      </c>
      <c r="P1156" s="2">
        <v>44292</v>
      </c>
      <c r="Q1156" s="1" t="s">
        <v>29</v>
      </c>
      <c r="R1156" t="str">
        <f>VLOOKUP(F1156,'Seg 2 descriptions'!A:B,2)</f>
        <v>Measurement-SF</v>
      </c>
      <c r="S1156" t="str">
        <f>VLOOKUP(G1156,'Seg 3 descriptions'!A:B,2)</f>
        <v>Vehicle Insurance</v>
      </c>
    </row>
    <row r="1157" spans="1:19" x14ac:dyDescent="0.25">
      <c r="A1157" s="1" t="s">
        <v>457</v>
      </c>
      <c r="B1157" s="1" t="s">
        <v>49</v>
      </c>
      <c r="C1157" s="1" t="s">
        <v>1322</v>
      </c>
      <c r="D1157" s="1" t="s">
        <v>1702</v>
      </c>
      <c r="E1157" s="1" t="s">
        <v>20</v>
      </c>
      <c r="F1157" s="1" t="s">
        <v>830</v>
      </c>
      <c r="G1157" s="1" t="s">
        <v>590</v>
      </c>
      <c r="H1157" s="1" t="s">
        <v>86</v>
      </c>
      <c r="I1157" s="1" t="s">
        <v>24</v>
      </c>
      <c r="J1157" s="3">
        <v>0.01</v>
      </c>
      <c r="K1157" s="1" t="s">
        <v>1567</v>
      </c>
      <c r="L1157" s="1" t="s">
        <v>24</v>
      </c>
      <c r="M1157" s="1" t="s">
        <v>1568</v>
      </c>
      <c r="N1157" s="1" t="s">
        <v>463</v>
      </c>
      <c r="O1157" s="2">
        <v>44316</v>
      </c>
      <c r="P1157" s="2">
        <v>44321</v>
      </c>
      <c r="Q1157" s="1" t="s">
        <v>29</v>
      </c>
      <c r="R1157" t="str">
        <f>VLOOKUP(F1157,'Seg 2 descriptions'!A:B,2)</f>
        <v>Measurement-SF</v>
      </c>
      <c r="S1157" t="str">
        <f>VLOOKUP(G1157,'Seg 3 descriptions'!A:B,2)</f>
        <v>Overtime/Comp Time/On Call</v>
      </c>
    </row>
    <row r="1158" spans="1:19" x14ac:dyDescent="0.25">
      <c r="A1158" s="1" t="s">
        <v>457</v>
      </c>
      <c r="B1158" s="1" t="s">
        <v>49</v>
      </c>
      <c r="C1158" s="1" t="s">
        <v>1323</v>
      </c>
      <c r="D1158" s="1" t="s">
        <v>1937</v>
      </c>
      <c r="E1158" s="1" t="s">
        <v>20</v>
      </c>
      <c r="F1158" s="1" t="s">
        <v>830</v>
      </c>
      <c r="G1158" s="1" t="s">
        <v>1055</v>
      </c>
      <c r="H1158" s="1" t="s">
        <v>86</v>
      </c>
      <c r="I1158" s="1" t="s">
        <v>24</v>
      </c>
      <c r="J1158" s="3">
        <v>37.799999999999997</v>
      </c>
      <c r="K1158" s="1" t="s">
        <v>1567</v>
      </c>
      <c r="L1158" s="1" t="s">
        <v>24</v>
      </c>
      <c r="M1158" s="1" t="s">
        <v>1568</v>
      </c>
      <c r="N1158" s="1" t="s">
        <v>463</v>
      </c>
      <c r="O1158" s="2">
        <v>44286</v>
      </c>
      <c r="P1158" s="2">
        <v>44292</v>
      </c>
      <c r="Q1158" s="1" t="s">
        <v>29</v>
      </c>
      <c r="R1158" t="str">
        <f>VLOOKUP(F1158,'Seg 2 descriptions'!A:B,2)</f>
        <v>Measurement-SF</v>
      </c>
      <c r="S1158" t="str">
        <f>VLOOKUP(G1158,'Seg 3 descriptions'!A:B,2)</f>
        <v>Vehicle Depreciation</v>
      </c>
    </row>
    <row r="1159" spans="1:19" x14ac:dyDescent="0.25">
      <c r="A1159" s="1" t="s">
        <v>457</v>
      </c>
      <c r="B1159" s="1" t="s">
        <v>49</v>
      </c>
      <c r="C1159" s="1" t="s">
        <v>1323</v>
      </c>
      <c r="D1159" s="1" t="s">
        <v>1935</v>
      </c>
      <c r="E1159" s="1" t="s">
        <v>20</v>
      </c>
      <c r="F1159" s="1" t="s">
        <v>830</v>
      </c>
      <c r="G1159" s="1" t="s">
        <v>869</v>
      </c>
      <c r="H1159" s="1" t="s">
        <v>86</v>
      </c>
      <c r="I1159" s="1" t="s">
        <v>24</v>
      </c>
      <c r="J1159" s="3">
        <v>19.02</v>
      </c>
      <c r="K1159" s="1" t="s">
        <v>1567</v>
      </c>
      <c r="L1159" s="1" t="s">
        <v>24</v>
      </c>
      <c r="M1159" s="1" t="s">
        <v>1568</v>
      </c>
      <c r="N1159" s="1" t="s">
        <v>463</v>
      </c>
      <c r="O1159" s="2">
        <v>44286</v>
      </c>
      <c r="P1159" s="2">
        <v>44292</v>
      </c>
      <c r="Q1159" s="1" t="s">
        <v>29</v>
      </c>
      <c r="R1159" t="str">
        <f>VLOOKUP(F1159,'Seg 2 descriptions'!A:B,2)</f>
        <v>Measurement-SF</v>
      </c>
      <c r="S1159" t="str">
        <f>VLOOKUP(G1159,'Seg 3 descriptions'!A:B,2)</f>
        <v>Vehicle Fuel</v>
      </c>
    </row>
    <row r="1160" spans="1:19" x14ac:dyDescent="0.25">
      <c r="A1160" s="1" t="s">
        <v>457</v>
      </c>
      <c r="B1160" s="1" t="s">
        <v>49</v>
      </c>
      <c r="C1160" s="1" t="s">
        <v>1324</v>
      </c>
      <c r="D1160" s="1" t="s">
        <v>1927</v>
      </c>
      <c r="E1160" s="1" t="s">
        <v>20</v>
      </c>
      <c r="F1160" s="1" t="s">
        <v>830</v>
      </c>
      <c r="G1160" s="1" t="s">
        <v>870</v>
      </c>
      <c r="H1160" s="1" t="s">
        <v>86</v>
      </c>
      <c r="I1160" s="1" t="s">
        <v>24</v>
      </c>
      <c r="J1160" s="3">
        <v>29.63</v>
      </c>
      <c r="K1160" s="1" t="s">
        <v>1567</v>
      </c>
      <c r="L1160" s="1" t="s">
        <v>24</v>
      </c>
      <c r="M1160" s="1" t="s">
        <v>1568</v>
      </c>
      <c r="N1160" s="1" t="s">
        <v>463</v>
      </c>
      <c r="O1160" s="2">
        <v>44408</v>
      </c>
      <c r="P1160" s="2">
        <v>44412</v>
      </c>
      <c r="Q1160" s="1" t="s">
        <v>29</v>
      </c>
      <c r="R1160" t="str">
        <f>VLOOKUP(F1160,'Seg 2 descriptions'!A:B,2)</f>
        <v>Measurement-SF</v>
      </c>
      <c r="S1160" t="str">
        <f>VLOOKUP(G1160,'Seg 3 descriptions'!A:B,2)</f>
        <v>Other Vehicle Expenses</v>
      </c>
    </row>
    <row r="1161" spans="1:19" x14ac:dyDescent="0.25">
      <c r="A1161" s="1" t="s">
        <v>457</v>
      </c>
      <c r="B1161" s="1" t="s">
        <v>49</v>
      </c>
      <c r="C1161" s="1" t="s">
        <v>1324</v>
      </c>
      <c r="D1161" s="1" t="s">
        <v>1930</v>
      </c>
      <c r="E1161" s="1" t="s">
        <v>20</v>
      </c>
      <c r="F1161" s="1" t="s">
        <v>830</v>
      </c>
      <c r="G1161" s="1" t="s">
        <v>1049</v>
      </c>
      <c r="H1161" s="1" t="s">
        <v>86</v>
      </c>
      <c r="I1161" s="1" t="s">
        <v>24</v>
      </c>
      <c r="J1161" s="3">
        <v>7.18</v>
      </c>
      <c r="K1161" s="1" t="s">
        <v>1567</v>
      </c>
      <c r="L1161" s="1" t="s">
        <v>24</v>
      </c>
      <c r="M1161" s="1" t="s">
        <v>1568</v>
      </c>
      <c r="N1161" s="1" t="s">
        <v>463</v>
      </c>
      <c r="O1161" s="2">
        <v>44408</v>
      </c>
      <c r="P1161" s="2">
        <v>44412</v>
      </c>
      <c r="Q1161" s="1" t="s">
        <v>29</v>
      </c>
      <c r="R1161" t="str">
        <f>VLOOKUP(F1161,'Seg 2 descriptions'!A:B,2)</f>
        <v>Measurement-SF</v>
      </c>
      <c r="S1161" t="str">
        <f>VLOOKUP(G1161,'Seg 3 descriptions'!A:B,2)</f>
        <v>Vehicle Insurance</v>
      </c>
    </row>
    <row r="1162" spans="1:19" x14ac:dyDescent="0.25">
      <c r="A1162" s="1" t="s">
        <v>457</v>
      </c>
      <c r="B1162" s="1" t="s">
        <v>49</v>
      </c>
      <c r="C1162" s="1" t="s">
        <v>1324</v>
      </c>
      <c r="D1162" s="1" t="s">
        <v>1935</v>
      </c>
      <c r="E1162" s="1" t="s">
        <v>20</v>
      </c>
      <c r="F1162" s="1" t="s">
        <v>830</v>
      </c>
      <c r="G1162" s="1" t="s">
        <v>869</v>
      </c>
      <c r="H1162" s="1" t="s">
        <v>86</v>
      </c>
      <c r="I1162" s="1" t="s">
        <v>24</v>
      </c>
      <c r="J1162" s="3">
        <v>43.17</v>
      </c>
      <c r="K1162" s="1" t="s">
        <v>1567</v>
      </c>
      <c r="L1162" s="1" t="s">
        <v>24</v>
      </c>
      <c r="M1162" s="1" t="s">
        <v>1568</v>
      </c>
      <c r="N1162" s="1" t="s">
        <v>463</v>
      </c>
      <c r="O1162" s="2">
        <v>44408</v>
      </c>
      <c r="P1162" s="2">
        <v>44412</v>
      </c>
      <c r="Q1162" s="1" t="s">
        <v>29</v>
      </c>
      <c r="R1162" t="str">
        <f>VLOOKUP(F1162,'Seg 2 descriptions'!A:B,2)</f>
        <v>Measurement-SF</v>
      </c>
      <c r="S1162" t="str">
        <f>VLOOKUP(G1162,'Seg 3 descriptions'!A:B,2)</f>
        <v>Vehicle Fuel</v>
      </c>
    </row>
    <row r="1163" spans="1:19" x14ac:dyDescent="0.25">
      <c r="A1163" s="1" t="s">
        <v>457</v>
      </c>
      <c r="B1163" s="1" t="s">
        <v>49</v>
      </c>
      <c r="C1163" s="1" t="s">
        <v>1324</v>
      </c>
      <c r="D1163" s="1" t="s">
        <v>1937</v>
      </c>
      <c r="E1163" s="1" t="s">
        <v>20</v>
      </c>
      <c r="F1163" s="1" t="s">
        <v>830</v>
      </c>
      <c r="G1163" s="1" t="s">
        <v>1055</v>
      </c>
      <c r="H1163" s="1" t="s">
        <v>86</v>
      </c>
      <c r="I1163" s="1" t="s">
        <v>24</v>
      </c>
      <c r="J1163" s="3">
        <v>62.03</v>
      </c>
      <c r="K1163" s="1" t="s">
        <v>1567</v>
      </c>
      <c r="L1163" s="1" t="s">
        <v>24</v>
      </c>
      <c r="M1163" s="1" t="s">
        <v>1568</v>
      </c>
      <c r="N1163" s="1" t="s">
        <v>463</v>
      </c>
      <c r="O1163" s="2">
        <v>44408</v>
      </c>
      <c r="P1163" s="2">
        <v>44412</v>
      </c>
      <c r="Q1163" s="1" t="s">
        <v>29</v>
      </c>
      <c r="R1163" t="str">
        <f>VLOOKUP(F1163,'Seg 2 descriptions'!A:B,2)</f>
        <v>Measurement-SF</v>
      </c>
      <c r="S1163" t="str">
        <f>VLOOKUP(G1163,'Seg 3 descriptions'!A:B,2)</f>
        <v>Vehicle Depreciation</v>
      </c>
    </row>
    <row r="1164" spans="1:19" x14ac:dyDescent="0.25">
      <c r="A1164" s="1" t="s">
        <v>457</v>
      </c>
      <c r="B1164" s="1" t="s">
        <v>49</v>
      </c>
      <c r="C1164" s="1" t="s">
        <v>1324</v>
      </c>
      <c r="D1164" s="1" t="s">
        <v>1947</v>
      </c>
      <c r="E1164" s="1" t="s">
        <v>20</v>
      </c>
      <c r="F1164" s="1" t="s">
        <v>830</v>
      </c>
      <c r="G1164" s="1" t="s">
        <v>283</v>
      </c>
      <c r="H1164" s="1" t="s">
        <v>86</v>
      </c>
      <c r="I1164" s="1" t="s">
        <v>24</v>
      </c>
      <c r="J1164" s="3">
        <v>-18.760000000000002</v>
      </c>
      <c r="K1164" s="1" t="s">
        <v>1567</v>
      </c>
      <c r="L1164" s="1" t="s">
        <v>24</v>
      </c>
      <c r="M1164" s="1" t="s">
        <v>1568</v>
      </c>
      <c r="N1164" s="1" t="s">
        <v>463</v>
      </c>
      <c r="O1164" s="2">
        <v>44408</v>
      </c>
      <c r="P1164" s="2">
        <v>44412</v>
      </c>
      <c r="Q1164" s="1" t="s">
        <v>29</v>
      </c>
      <c r="R1164" t="str">
        <f>VLOOKUP(F1164,'Seg 2 descriptions'!A:B,2)</f>
        <v>Measurement-SF</v>
      </c>
      <c r="S1164" t="str">
        <f>VLOOKUP(G1164,'Seg 3 descriptions'!A:B,2)</f>
        <v>Supplies &amp; Misc Dept Expenses</v>
      </c>
    </row>
    <row r="1165" spans="1:19" x14ac:dyDescent="0.25">
      <c r="A1165" s="1" t="s">
        <v>457</v>
      </c>
      <c r="B1165" s="1" t="s">
        <v>49</v>
      </c>
      <c r="C1165" s="1" t="s">
        <v>1324</v>
      </c>
      <c r="D1165" s="1" t="s">
        <v>1951</v>
      </c>
      <c r="E1165" s="1" t="s">
        <v>20</v>
      </c>
      <c r="F1165" s="1" t="s">
        <v>830</v>
      </c>
      <c r="G1165" s="1" t="s">
        <v>1302</v>
      </c>
      <c r="H1165" s="1" t="s">
        <v>86</v>
      </c>
      <c r="I1165" s="1" t="s">
        <v>24</v>
      </c>
      <c r="J1165" s="3">
        <v>5.93</v>
      </c>
      <c r="K1165" s="1" t="s">
        <v>1567</v>
      </c>
      <c r="L1165" s="1" t="s">
        <v>24</v>
      </c>
      <c r="M1165" s="1" t="s">
        <v>1568</v>
      </c>
      <c r="N1165" s="1" t="s">
        <v>463</v>
      </c>
      <c r="O1165" s="2">
        <v>44408</v>
      </c>
      <c r="P1165" s="2">
        <v>44412</v>
      </c>
      <c r="Q1165" s="1" t="s">
        <v>29</v>
      </c>
      <c r="R1165" t="str">
        <f>VLOOKUP(F1165,'Seg 2 descriptions'!A:B,2)</f>
        <v>Measurement-SF</v>
      </c>
      <c r="S1165" t="str">
        <f>VLOOKUP(G1165,'Seg 3 descriptions'!A:B,2)</f>
        <v>Uniforms</v>
      </c>
    </row>
    <row r="1166" spans="1:19" x14ac:dyDescent="0.25">
      <c r="A1166" s="144" t="s">
        <v>455</v>
      </c>
      <c r="B1166" s="144" t="s">
        <v>20</v>
      </c>
      <c r="C1166" s="144" t="s">
        <v>1532</v>
      </c>
      <c r="D1166" s="144" t="s">
        <v>1691</v>
      </c>
      <c r="E1166" s="144" t="s">
        <v>20</v>
      </c>
      <c r="F1166" s="144" t="s">
        <v>21</v>
      </c>
      <c r="G1166" s="144" t="s">
        <v>22</v>
      </c>
      <c r="H1166" s="144" t="s">
        <v>86</v>
      </c>
      <c r="I1166" s="144" t="s">
        <v>24</v>
      </c>
      <c r="J1166" s="145">
        <v>-2772</v>
      </c>
      <c r="K1166" s="144" t="s">
        <v>890</v>
      </c>
      <c r="L1166" s="144" t="s">
        <v>24</v>
      </c>
      <c r="M1166" s="144" t="s">
        <v>791</v>
      </c>
      <c r="N1166" s="144" t="s">
        <v>1532</v>
      </c>
      <c r="O1166" s="146">
        <v>44286</v>
      </c>
      <c r="P1166" s="146">
        <v>44294</v>
      </c>
      <c r="Q1166" s="144" t="s">
        <v>29</v>
      </c>
      <c r="R1166" s="20" t="str">
        <f>VLOOKUP(F1166,'Seg 2 descriptions'!A:B,2)</f>
        <v>Facilities-West</v>
      </c>
      <c r="S1166" s="20" t="str">
        <f>VLOOKUP(G1166,'Seg 3 descriptions'!A:B,2)</f>
        <v>Facilities Maintenance</v>
      </c>
    </row>
    <row r="1167" spans="1:19" x14ac:dyDescent="0.25">
      <c r="A1167" s="144" t="s">
        <v>455</v>
      </c>
      <c r="B1167" s="144" t="s">
        <v>20</v>
      </c>
      <c r="C1167" s="144" t="s">
        <v>1532</v>
      </c>
      <c r="D1167" s="144" t="s">
        <v>1691</v>
      </c>
      <c r="E1167" s="144" t="s">
        <v>20</v>
      </c>
      <c r="F1167" s="144" t="s">
        <v>21</v>
      </c>
      <c r="G1167" s="144" t="s">
        <v>22</v>
      </c>
      <c r="H1167" s="144" t="s">
        <v>86</v>
      </c>
      <c r="I1167" s="144" t="s">
        <v>24</v>
      </c>
      <c r="J1167" s="145">
        <v>-1716</v>
      </c>
      <c r="K1167" s="144" t="s">
        <v>890</v>
      </c>
      <c r="L1167" s="144" t="s">
        <v>24</v>
      </c>
      <c r="M1167" s="144" t="s">
        <v>791</v>
      </c>
      <c r="N1167" s="144" t="s">
        <v>1532</v>
      </c>
      <c r="O1167" s="146">
        <v>44286</v>
      </c>
      <c r="P1167" s="146">
        <v>44294</v>
      </c>
      <c r="Q1167" s="144" t="s">
        <v>29</v>
      </c>
      <c r="R1167" s="20" t="str">
        <f>VLOOKUP(F1167,'Seg 2 descriptions'!A:B,2)</f>
        <v>Facilities-West</v>
      </c>
      <c r="S1167" s="20" t="str">
        <f>VLOOKUP(G1167,'Seg 3 descriptions'!A:B,2)</f>
        <v>Facilities Maintenance</v>
      </c>
    </row>
    <row r="1168" spans="1:19" x14ac:dyDescent="0.25">
      <c r="A1168" s="1" t="s">
        <v>828</v>
      </c>
      <c r="B1168" s="1" t="s">
        <v>18</v>
      </c>
      <c r="C1168" s="1" t="s">
        <v>1596</v>
      </c>
      <c r="D1168" s="1" t="s">
        <v>1710</v>
      </c>
      <c r="E1168" s="1" t="s">
        <v>20</v>
      </c>
      <c r="F1168" s="1" t="s">
        <v>830</v>
      </c>
      <c r="G1168" s="1" t="s">
        <v>460</v>
      </c>
      <c r="H1168" s="1" t="s">
        <v>86</v>
      </c>
      <c r="I1168" s="1" t="s">
        <v>24</v>
      </c>
      <c r="J1168" s="3">
        <v>464.16</v>
      </c>
      <c r="K1168" s="1" t="s">
        <v>1597</v>
      </c>
      <c r="L1168" s="1" t="s">
        <v>24</v>
      </c>
      <c r="M1168" s="1" t="s">
        <v>24</v>
      </c>
      <c r="N1168" s="1" t="s">
        <v>1596</v>
      </c>
      <c r="O1168" s="2">
        <v>44322</v>
      </c>
      <c r="P1168" s="2">
        <v>44348</v>
      </c>
      <c r="Q1168" s="1" t="s">
        <v>29</v>
      </c>
      <c r="R1168" t="str">
        <f>VLOOKUP(F1168,'Seg 2 descriptions'!A:B,2)</f>
        <v>Measurement-SF</v>
      </c>
      <c r="S1168" t="str">
        <f>VLOOKUP(G1168,'Seg 3 descriptions'!A:B,2)</f>
        <v>Salaries</v>
      </c>
    </row>
    <row r="1169" spans="1:19" x14ac:dyDescent="0.25">
      <c r="A1169" s="1" t="s">
        <v>457</v>
      </c>
      <c r="B1169" s="1" t="s">
        <v>49</v>
      </c>
      <c r="C1169" s="1" t="s">
        <v>1402</v>
      </c>
      <c r="D1169" s="1" t="s">
        <v>1708</v>
      </c>
      <c r="E1169" s="1" t="s">
        <v>20</v>
      </c>
      <c r="F1169" s="1" t="s">
        <v>31</v>
      </c>
      <c r="G1169" s="1" t="s">
        <v>460</v>
      </c>
      <c r="H1169" s="1" t="s">
        <v>86</v>
      </c>
      <c r="I1169" s="1" t="s">
        <v>24</v>
      </c>
      <c r="J1169" s="3">
        <v>-2767.85</v>
      </c>
      <c r="K1169" s="1" t="s">
        <v>1004</v>
      </c>
      <c r="L1169" s="1" t="s">
        <v>24</v>
      </c>
      <c r="M1169" s="1" t="s">
        <v>1005</v>
      </c>
      <c r="N1169" s="1" t="s">
        <v>970</v>
      </c>
      <c r="O1169" s="2">
        <v>44439</v>
      </c>
      <c r="P1169" s="2">
        <v>44447</v>
      </c>
      <c r="Q1169" s="1" t="s">
        <v>29</v>
      </c>
      <c r="R1169" t="str">
        <f>VLOOKUP(F1169,'Seg 2 descriptions'!A:B,2)</f>
        <v>Gas Operations-West</v>
      </c>
      <c r="S1169" t="str">
        <f>VLOOKUP(G1169,'Seg 3 descriptions'!A:B,2)</f>
        <v>Salaries</v>
      </c>
    </row>
    <row r="1170" spans="1:19" x14ac:dyDescent="0.25">
      <c r="A1170" s="1" t="s">
        <v>828</v>
      </c>
      <c r="B1170" s="1" t="s">
        <v>18</v>
      </c>
      <c r="C1170" s="1" t="s">
        <v>1604</v>
      </c>
      <c r="D1170" s="1" t="s">
        <v>1702</v>
      </c>
      <c r="E1170" s="1" t="s">
        <v>20</v>
      </c>
      <c r="F1170" s="1" t="s">
        <v>830</v>
      </c>
      <c r="G1170" s="1" t="s">
        <v>590</v>
      </c>
      <c r="H1170" s="1" t="s">
        <v>86</v>
      </c>
      <c r="I1170" s="1" t="s">
        <v>24</v>
      </c>
      <c r="J1170" s="3">
        <v>213.03</v>
      </c>
      <c r="K1170" s="1" t="s">
        <v>1605</v>
      </c>
      <c r="L1170" s="1" t="s">
        <v>24</v>
      </c>
      <c r="M1170" s="1" t="s">
        <v>24</v>
      </c>
      <c r="N1170" s="1" t="s">
        <v>1604</v>
      </c>
      <c r="O1170" s="2">
        <v>44420</v>
      </c>
      <c r="P1170" s="2">
        <v>44438</v>
      </c>
      <c r="Q1170" s="1" t="s">
        <v>29</v>
      </c>
      <c r="R1170" t="str">
        <f>VLOOKUP(F1170,'Seg 2 descriptions'!A:B,2)</f>
        <v>Measurement-SF</v>
      </c>
      <c r="S1170" t="str">
        <f>VLOOKUP(G1170,'Seg 3 descriptions'!A:B,2)</f>
        <v>Overtime/Comp Time/On Call</v>
      </c>
    </row>
    <row r="1171" spans="1:19" x14ac:dyDescent="0.25">
      <c r="A1171" s="1" t="s">
        <v>828</v>
      </c>
      <c r="B1171" s="1" t="s">
        <v>18</v>
      </c>
      <c r="C1171" s="1" t="s">
        <v>1604</v>
      </c>
      <c r="D1171" s="1" t="s">
        <v>1705</v>
      </c>
      <c r="E1171" s="1" t="s">
        <v>20</v>
      </c>
      <c r="F1171" s="1" t="s">
        <v>471</v>
      </c>
      <c r="G1171" s="1" t="s">
        <v>590</v>
      </c>
      <c r="H1171" s="1" t="s">
        <v>86</v>
      </c>
      <c r="I1171" s="1" t="s">
        <v>24</v>
      </c>
      <c r="J1171" s="3">
        <v>263.52999999999997</v>
      </c>
      <c r="K1171" s="1" t="s">
        <v>1605</v>
      </c>
      <c r="L1171" s="1" t="s">
        <v>24</v>
      </c>
      <c r="M1171" s="1" t="s">
        <v>24</v>
      </c>
      <c r="N1171" s="1" t="s">
        <v>1604</v>
      </c>
      <c r="O1171" s="2">
        <v>44420</v>
      </c>
      <c r="P1171" s="2">
        <v>44438</v>
      </c>
      <c r="Q1171" s="1" t="s">
        <v>29</v>
      </c>
      <c r="R1171" t="str">
        <f>VLOOKUP(F1171,'Seg 2 descriptions'!A:B,2)</f>
        <v>Propane Operations-Hernando</v>
      </c>
      <c r="S1171" t="str">
        <f>VLOOKUP(G1171,'Seg 3 descriptions'!A:B,2)</f>
        <v>Overtime/Comp Time/On Call</v>
      </c>
    </row>
    <row r="1172" spans="1:19" x14ac:dyDescent="0.25">
      <c r="A1172" s="1" t="s">
        <v>828</v>
      </c>
      <c r="B1172" s="1" t="s">
        <v>18</v>
      </c>
      <c r="C1172" s="1" t="s">
        <v>1604</v>
      </c>
      <c r="D1172" s="1" t="s">
        <v>1706</v>
      </c>
      <c r="E1172" s="1" t="s">
        <v>20</v>
      </c>
      <c r="F1172" s="1" t="s">
        <v>31</v>
      </c>
      <c r="G1172" s="1" t="s">
        <v>590</v>
      </c>
      <c r="H1172" s="1" t="s">
        <v>86</v>
      </c>
      <c r="I1172" s="1" t="s">
        <v>24</v>
      </c>
      <c r="J1172" s="3">
        <v>2003.57</v>
      </c>
      <c r="K1172" s="1" t="s">
        <v>1605</v>
      </c>
      <c r="L1172" s="1" t="s">
        <v>24</v>
      </c>
      <c r="M1172" s="1" t="s">
        <v>24</v>
      </c>
      <c r="N1172" s="1" t="s">
        <v>1604</v>
      </c>
      <c r="O1172" s="2">
        <v>44420</v>
      </c>
      <c r="P1172" s="2">
        <v>44438</v>
      </c>
      <c r="Q1172" s="1" t="s">
        <v>29</v>
      </c>
      <c r="R1172" t="str">
        <f>VLOOKUP(F1172,'Seg 2 descriptions'!A:B,2)</f>
        <v>Gas Operations-West</v>
      </c>
      <c r="S1172" t="str">
        <f>VLOOKUP(G1172,'Seg 3 descriptions'!A:B,2)</f>
        <v>Overtime/Comp Time/On Call</v>
      </c>
    </row>
    <row r="1173" spans="1:19" x14ac:dyDescent="0.25">
      <c r="A1173" s="144" t="s">
        <v>456</v>
      </c>
      <c r="B1173" s="144" t="s">
        <v>20</v>
      </c>
      <c r="C1173" s="144" t="s">
        <v>1403</v>
      </c>
      <c r="D1173" s="144" t="s">
        <v>1691</v>
      </c>
      <c r="E1173" s="144" t="s">
        <v>20</v>
      </c>
      <c r="F1173" s="144" t="s">
        <v>21</v>
      </c>
      <c r="G1173" s="144" t="s">
        <v>22</v>
      </c>
      <c r="H1173" s="144" t="s">
        <v>86</v>
      </c>
      <c r="I1173" s="144" t="s">
        <v>24</v>
      </c>
      <c r="J1173" s="145">
        <v>-2214.4499999999998</v>
      </c>
      <c r="K1173" s="144" t="s">
        <v>1378</v>
      </c>
      <c r="L1173" s="144" t="s">
        <v>24</v>
      </c>
      <c r="M1173" s="144" t="s">
        <v>663</v>
      </c>
      <c r="N1173" s="144" t="s">
        <v>1305</v>
      </c>
      <c r="O1173" s="146">
        <v>44439</v>
      </c>
      <c r="P1173" s="146">
        <v>44413</v>
      </c>
      <c r="Q1173" s="144" t="s">
        <v>29</v>
      </c>
      <c r="R1173" s="20" t="str">
        <f>VLOOKUP(F1173,'Seg 2 descriptions'!A:B,2)</f>
        <v>Facilities-West</v>
      </c>
      <c r="S1173" s="20" t="str">
        <f>VLOOKUP(G1173,'Seg 3 descriptions'!A:B,2)</f>
        <v>Facilities Maintenance</v>
      </c>
    </row>
    <row r="1174" spans="1:19" x14ac:dyDescent="0.25">
      <c r="A1174" s="144" t="s">
        <v>456</v>
      </c>
      <c r="B1174" s="144" t="s">
        <v>20</v>
      </c>
      <c r="C1174" s="144" t="s">
        <v>1305</v>
      </c>
      <c r="D1174" s="144" t="s">
        <v>1691</v>
      </c>
      <c r="E1174" s="144" t="s">
        <v>20</v>
      </c>
      <c r="F1174" s="144" t="s">
        <v>21</v>
      </c>
      <c r="G1174" s="144" t="s">
        <v>22</v>
      </c>
      <c r="H1174" s="144" t="s">
        <v>86</v>
      </c>
      <c r="I1174" s="144" t="s">
        <v>24</v>
      </c>
      <c r="J1174" s="145">
        <v>2214.4499999999998</v>
      </c>
      <c r="K1174" s="144" t="s">
        <v>1378</v>
      </c>
      <c r="L1174" s="144" t="s">
        <v>24</v>
      </c>
      <c r="M1174" s="144" t="s">
        <v>663</v>
      </c>
      <c r="N1174" s="144" t="s">
        <v>1305</v>
      </c>
      <c r="O1174" s="146">
        <v>44408</v>
      </c>
      <c r="P1174" s="146">
        <v>44412</v>
      </c>
      <c r="Q1174" s="144" t="s">
        <v>29</v>
      </c>
      <c r="R1174" s="20" t="str">
        <f>VLOOKUP(F1174,'Seg 2 descriptions'!A:B,2)</f>
        <v>Facilities-West</v>
      </c>
      <c r="S1174" s="20" t="str">
        <f>VLOOKUP(G1174,'Seg 3 descriptions'!A:B,2)</f>
        <v>Facilities Maintenance</v>
      </c>
    </row>
    <row r="1175" spans="1:19" x14ac:dyDescent="0.25">
      <c r="A1175" s="1" t="s">
        <v>457</v>
      </c>
      <c r="B1175" s="1" t="s">
        <v>49</v>
      </c>
      <c r="C1175" s="1" t="s">
        <v>1606</v>
      </c>
      <c r="D1175" s="1" t="s">
        <v>1705</v>
      </c>
      <c r="E1175" s="1" t="s">
        <v>20</v>
      </c>
      <c r="F1175" s="1" t="s">
        <v>471</v>
      </c>
      <c r="G1175" s="1" t="s">
        <v>590</v>
      </c>
      <c r="H1175" s="1" t="s">
        <v>86</v>
      </c>
      <c r="I1175" s="1" t="s">
        <v>24</v>
      </c>
      <c r="J1175" s="3">
        <v>-50.64</v>
      </c>
      <c r="K1175" s="1" t="s">
        <v>1415</v>
      </c>
      <c r="L1175" s="1" t="s">
        <v>24</v>
      </c>
      <c r="M1175" s="1" t="s">
        <v>1416</v>
      </c>
      <c r="N1175" s="1" t="s">
        <v>1385</v>
      </c>
      <c r="O1175" s="2">
        <v>44469</v>
      </c>
      <c r="P1175" s="2">
        <v>44474</v>
      </c>
      <c r="Q1175" s="1" t="s">
        <v>29</v>
      </c>
      <c r="R1175" t="str">
        <f>VLOOKUP(F1175,'Seg 2 descriptions'!A:B,2)</f>
        <v>Propane Operations-Hernando</v>
      </c>
      <c r="S1175" t="str">
        <f>VLOOKUP(G1175,'Seg 3 descriptions'!A:B,2)</f>
        <v>Overtime/Comp Time/On Call</v>
      </c>
    </row>
    <row r="1176" spans="1:19" x14ac:dyDescent="0.25">
      <c r="A1176" s="1" t="s">
        <v>457</v>
      </c>
      <c r="B1176" s="1" t="s">
        <v>49</v>
      </c>
      <c r="C1176" s="1" t="s">
        <v>1324</v>
      </c>
      <c r="D1176" s="1" t="s">
        <v>1960</v>
      </c>
      <c r="E1176" s="1" t="s">
        <v>20</v>
      </c>
      <c r="F1176" s="1" t="s">
        <v>830</v>
      </c>
      <c r="G1176" s="1" t="s">
        <v>868</v>
      </c>
      <c r="H1176" s="1" t="s">
        <v>86</v>
      </c>
      <c r="I1176" s="1" t="s">
        <v>24</v>
      </c>
      <c r="J1176" s="3">
        <v>13.87</v>
      </c>
      <c r="K1176" s="1" t="s">
        <v>1567</v>
      </c>
      <c r="L1176" s="1" t="s">
        <v>24</v>
      </c>
      <c r="M1176" s="1" t="s">
        <v>1568</v>
      </c>
      <c r="N1176" s="1" t="s">
        <v>463</v>
      </c>
      <c r="O1176" s="2">
        <v>44408</v>
      </c>
      <c r="P1176" s="2">
        <v>44412</v>
      </c>
      <c r="Q1176" s="1" t="s">
        <v>29</v>
      </c>
      <c r="R1176" t="str">
        <f>VLOOKUP(F1176,'Seg 2 descriptions'!A:B,2)</f>
        <v>Measurement-SF</v>
      </c>
      <c r="S1176" t="str">
        <f>VLOOKUP(G1176,'Seg 3 descriptions'!A:B,2)</f>
        <v>Cell Phones</v>
      </c>
    </row>
    <row r="1177" spans="1:19" x14ac:dyDescent="0.25">
      <c r="A1177" s="1" t="s">
        <v>457</v>
      </c>
      <c r="B1177" s="1" t="s">
        <v>49</v>
      </c>
      <c r="C1177" s="1" t="s">
        <v>1324</v>
      </c>
      <c r="D1177" s="1" t="s">
        <v>1963</v>
      </c>
      <c r="E1177" s="1" t="s">
        <v>20</v>
      </c>
      <c r="F1177" s="1" t="s">
        <v>830</v>
      </c>
      <c r="G1177" s="1" t="s">
        <v>867</v>
      </c>
      <c r="H1177" s="1" t="s">
        <v>86</v>
      </c>
      <c r="I1177" s="1" t="s">
        <v>24</v>
      </c>
      <c r="J1177" s="3">
        <v>6.98</v>
      </c>
      <c r="K1177" s="1" t="s">
        <v>1567</v>
      </c>
      <c r="L1177" s="1" t="s">
        <v>24</v>
      </c>
      <c r="M1177" s="1" t="s">
        <v>1568</v>
      </c>
      <c r="N1177" s="1" t="s">
        <v>463</v>
      </c>
      <c r="O1177" s="2">
        <v>44408</v>
      </c>
      <c r="P1177" s="2">
        <v>44412</v>
      </c>
      <c r="Q1177" s="1" t="s">
        <v>29</v>
      </c>
      <c r="R1177" t="str">
        <f>VLOOKUP(F1177,'Seg 2 descriptions'!A:B,2)</f>
        <v>Measurement-SF</v>
      </c>
      <c r="S1177" t="str">
        <f>VLOOKUP(G1177,'Seg 3 descriptions'!A:B,2)</f>
        <v>Meals</v>
      </c>
    </row>
    <row r="1178" spans="1:19" x14ac:dyDescent="0.25">
      <c r="A1178" s="1" t="s">
        <v>457</v>
      </c>
      <c r="B1178" s="1" t="s">
        <v>49</v>
      </c>
      <c r="C1178" s="1" t="s">
        <v>1324</v>
      </c>
      <c r="D1178" s="1" t="s">
        <v>1916</v>
      </c>
      <c r="E1178" s="1" t="s">
        <v>20</v>
      </c>
      <c r="F1178" s="1" t="s">
        <v>830</v>
      </c>
      <c r="G1178" s="1" t="s">
        <v>866</v>
      </c>
      <c r="H1178" s="1" t="s">
        <v>86</v>
      </c>
      <c r="I1178" s="1" t="s">
        <v>24</v>
      </c>
      <c r="J1178" s="3">
        <v>35.880000000000003</v>
      </c>
      <c r="K1178" s="1" t="s">
        <v>1567</v>
      </c>
      <c r="L1178" s="1" t="s">
        <v>24</v>
      </c>
      <c r="M1178" s="1" t="s">
        <v>1568</v>
      </c>
      <c r="N1178" s="1" t="s">
        <v>463</v>
      </c>
      <c r="O1178" s="2">
        <v>44408</v>
      </c>
      <c r="P1178" s="2">
        <v>44412</v>
      </c>
      <c r="Q1178" s="1" t="s">
        <v>29</v>
      </c>
      <c r="R1178" t="str">
        <f>VLOOKUP(F1178,'Seg 2 descriptions'!A:B,2)</f>
        <v>Measurement-SF</v>
      </c>
      <c r="S1178" t="str">
        <f>VLOOKUP(G1178,'Seg 3 descriptions'!A:B,2)</f>
        <v>Lodging &amp; Travel</v>
      </c>
    </row>
    <row r="1179" spans="1:19" x14ac:dyDescent="0.25">
      <c r="A1179" s="1" t="s">
        <v>457</v>
      </c>
      <c r="B1179" s="1" t="s">
        <v>49</v>
      </c>
      <c r="C1179" s="1" t="s">
        <v>1324</v>
      </c>
      <c r="D1179" s="1" t="s">
        <v>1710</v>
      </c>
      <c r="E1179" s="1" t="s">
        <v>20</v>
      </c>
      <c r="F1179" s="1" t="s">
        <v>830</v>
      </c>
      <c r="G1179" s="1" t="s">
        <v>460</v>
      </c>
      <c r="H1179" s="1" t="s">
        <v>86</v>
      </c>
      <c r="I1179" s="1" t="s">
        <v>24</v>
      </c>
      <c r="J1179" s="3">
        <v>84.23</v>
      </c>
      <c r="K1179" s="1" t="s">
        <v>1567</v>
      </c>
      <c r="L1179" s="1" t="s">
        <v>24</v>
      </c>
      <c r="M1179" s="1" t="s">
        <v>1568</v>
      </c>
      <c r="N1179" s="1" t="s">
        <v>463</v>
      </c>
      <c r="O1179" s="2">
        <v>44408</v>
      </c>
      <c r="P1179" s="2">
        <v>44412</v>
      </c>
      <c r="Q1179" s="1" t="s">
        <v>29</v>
      </c>
      <c r="R1179" t="str">
        <f>VLOOKUP(F1179,'Seg 2 descriptions'!A:B,2)</f>
        <v>Measurement-SF</v>
      </c>
      <c r="S1179" t="str">
        <f>VLOOKUP(G1179,'Seg 3 descriptions'!A:B,2)</f>
        <v>Salaries</v>
      </c>
    </row>
    <row r="1180" spans="1:19" x14ac:dyDescent="0.25">
      <c r="A1180" s="1" t="s">
        <v>457</v>
      </c>
      <c r="B1180" s="1" t="s">
        <v>49</v>
      </c>
      <c r="C1180" s="1" t="s">
        <v>1353</v>
      </c>
      <c r="D1180" s="1" t="s">
        <v>1927</v>
      </c>
      <c r="E1180" s="1" t="s">
        <v>20</v>
      </c>
      <c r="F1180" s="1" t="s">
        <v>830</v>
      </c>
      <c r="G1180" s="1" t="s">
        <v>870</v>
      </c>
      <c r="H1180" s="1" t="s">
        <v>86</v>
      </c>
      <c r="I1180" s="1" t="s">
        <v>24</v>
      </c>
      <c r="J1180" s="3">
        <v>31.03</v>
      </c>
      <c r="K1180" s="1" t="s">
        <v>1567</v>
      </c>
      <c r="L1180" s="1" t="s">
        <v>24</v>
      </c>
      <c r="M1180" s="1" t="s">
        <v>1568</v>
      </c>
      <c r="N1180" s="1" t="s">
        <v>463</v>
      </c>
      <c r="O1180" s="2">
        <v>44439</v>
      </c>
      <c r="P1180" s="2">
        <v>44447</v>
      </c>
      <c r="Q1180" s="1" t="s">
        <v>29</v>
      </c>
      <c r="R1180" t="str">
        <f>VLOOKUP(F1180,'Seg 2 descriptions'!A:B,2)</f>
        <v>Measurement-SF</v>
      </c>
      <c r="S1180" t="str">
        <f>VLOOKUP(G1180,'Seg 3 descriptions'!A:B,2)</f>
        <v>Other Vehicle Expenses</v>
      </c>
    </row>
    <row r="1181" spans="1:19" x14ac:dyDescent="0.25">
      <c r="A1181" s="1" t="s">
        <v>457</v>
      </c>
      <c r="B1181" s="1" t="s">
        <v>49</v>
      </c>
      <c r="C1181" s="1" t="s">
        <v>1353</v>
      </c>
      <c r="D1181" s="1" t="s">
        <v>1930</v>
      </c>
      <c r="E1181" s="1" t="s">
        <v>20</v>
      </c>
      <c r="F1181" s="1" t="s">
        <v>830</v>
      </c>
      <c r="G1181" s="1" t="s">
        <v>1049</v>
      </c>
      <c r="H1181" s="1" t="s">
        <v>86</v>
      </c>
      <c r="I1181" s="1" t="s">
        <v>24</v>
      </c>
      <c r="J1181" s="3">
        <v>5.74</v>
      </c>
      <c r="K1181" s="1" t="s">
        <v>1567</v>
      </c>
      <c r="L1181" s="1" t="s">
        <v>24</v>
      </c>
      <c r="M1181" s="1" t="s">
        <v>1568</v>
      </c>
      <c r="N1181" s="1" t="s">
        <v>463</v>
      </c>
      <c r="O1181" s="2">
        <v>44439</v>
      </c>
      <c r="P1181" s="2">
        <v>44447</v>
      </c>
      <c r="Q1181" s="1" t="s">
        <v>29</v>
      </c>
      <c r="R1181" t="str">
        <f>VLOOKUP(F1181,'Seg 2 descriptions'!A:B,2)</f>
        <v>Measurement-SF</v>
      </c>
      <c r="S1181" t="str">
        <f>VLOOKUP(G1181,'Seg 3 descriptions'!A:B,2)</f>
        <v>Vehicle Insurance</v>
      </c>
    </row>
    <row r="1182" spans="1:19" x14ac:dyDescent="0.25">
      <c r="A1182" s="1" t="s">
        <v>457</v>
      </c>
      <c r="B1182" s="1" t="s">
        <v>49</v>
      </c>
      <c r="C1182" s="1" t="s">
        <v>1353</v>
      </c>
      <c r="D1182" s="1" t="s">
        <v>1947</v>
      </c>
      <c r="E1182" s="1" t="s">
        <v>20</v>
      </c>
      <c r="F1182" s="1" t="s">
        <v>830</v>
      </c>
      <c r="G1182" s="1" t="s">
        <v>283</v>
      </c>
      <c r="H1182" s="1" t="s">
        <v>86</v>
      </c>
      <c r="I1182" s="1" t="s">
        <v>24</v>
      </c>
      <c r="J1182" s="3">
        <v>29.91</v>
      </c>
      <c r="K1182" s="1" t="s">
        <v>1567</v>
      </c>
      <c r="L1182" s="1" t="s">
        <v>24</v>
      </c>
      <c r="M1182" s="1" t="s">
        <v>1568</v>
      </c>
      <c r="N1182" s="1" t="s">
        <v>463</v>
      </c>
      <c r="O1182" s="2">
        <v>44439</v>
      </c>
      <c r="P1182" s="2">
        <v>44447</v>
      </c>
      <c r="Q1182" s="1" t="s">
        <v>29</v>
      </c>
      <c r="R1182" t="str">
        <f>VLOOKUP(F1182,'Seg 2 descriptions'!A:B,2)</f>
        <v>Measurement-SF</v>
      </c>
      <c r="S1182" t="str">
        <f>VLOOKUP(G1182,'Seg 3 descriptions'!A:B,2)</f>
        <v>Supplies &amp; Misc Dept Expenses</v>
      </c>
    </row>
    <row r="1183" spans="1:19" x14ac:dyDescent="0.25">
      <c r="A1183" s="1" t="s">
        <v>457</v>
      </c>
      <c r="B1183" s="1" t="s">
        <v>49</v>
      </c>
      <c r="C1183" s="1" t="s">
        <v>1353</v>
      </c>
      <c r="D1183" s="1" t="s">
        <v>1937</v>
      </c>
      <c r="E1183" s="1" t="s">
        <v>20</v>
      </c>
      <c r="F1183" s="1" t="s">
        <v>830</v>
      </c>
      <c r="G1183" s="1" t="s">
        <v>1055</v>
      </c>
      <c r="H1183" s="1" t="s">
        <v>86</v>
      </c>
      <c r="I1183" s="1" t="s">
        <v>24</v>
      </c>
      <c r="J1183" s="3">
        <v>49.55</v>
      </c>
      <c r="K1183" s="1" t="s">
        <v>1567</v>
      </c>
      <c r="L1183" s="1" t="s">
        <v>24</v>
      </c>
      <c r="M1183" s="1" t="s">
        <v>1568</v>
      </c>
      <c r="N1183" s="1" t="s">
        <v>463</v>
      </c>
      <c r="O1183" s="2">
        <v>44439</v>
      </c>
      <c r="P1183" s="2">
        <v>44447</v>
      </c>
      <c r="Q1183" s="1" t="s">
        <v>29</v>
      </c>
      <c r="R1183" t="str">
        <f>VLOOKUP(F1183,'Seg 2 descriptions'!A:B,2)</f>
        <v>Measurement-SF</v>
      </c>
      <c r="S1183" t="str">
        <f>VLOOKUP(G1183,'Seg 3 descriptions'!A:B,2)</f>
        <v>Vehicle Depreciation</v>
      </c>
    </row>
    <row r="1184" spans="1:19" x14ac:dyDescent="0.25">
      <c r="A1184" s="1" t="s">
        <v>457</v>
      </c>
      <c r="B1184" s="1" t="s">
        <v>49</v>
      </c>
      <c r="C1184" s="1" t="s">
        <v>1353</v>
      </c>
      <c r="D1184" s="1" t="s">
        <v>1963</v>
      </c>
      <c r="E1184" s="1" t="s">
        <v>20</v>
      </c>
      <c r="F1184" s="1" t="s">
        <v>830</v>
      </c>
      <c r="G1184" s="1" t="s">
        <v>867</v>
      </c>
      <c r="H1184" s="1" t="s">
        <v>86</v>
      </c>
      <c r="I1184" s="1" t="s">
        <v>24</v>
      </c>
      <c r="J1184" s="3">
        <v>6.7</v>
      </c>
      <c r="K1184" s="1" t="s">
        <v>1567</v>
      </c>
      <c r="L1184" s="1" t="s">
        <v>24</v>
      </c>
      <c r="M1184" s="1" t="s">
        <v>1568</v>
      </c>
      <c r="N1184" s="1" t="s">
        <v>463</v>
      </c>
      <c r="O1184" s="2">
        <v>44439</v>
      </c>
      <c r="P1184" s="2">
        <v>44447</v>
      </c>
      <c r="Q1184" s="1" t="s">
        <v>29</v>
      </c>
      <c r="R1184" t="str">
        <f>VLOOKUP(F1184,'Seg 2 descriptions'!A:B,2)</f>
        <v>Measurement-SF</v>
      </c>
      <c r="S1184" t="str">
        <f>VLOOKUP(G1184,'Seg 3 descriptions'!A:B,2)</f>
        <v>Meals</v>
      </c>
    </row>
    <row r="1185" spans="1:19" x14ac:dyDescent="0.25">
      <c r="A1185" s="1" t="s">
        <v>457</v>
      </c>
      <c r="B1185" s="1" t="s">
        <v>49</v>
      </c>
      <c r="C1185" s="1" t="s">
        <v>1353</v>
      </c>
      <c r="D1185" s="1" t="s">
        <v>1960</v>
      </c>
      <c r="E1185" s="1" t="s">
        <v>20</v>
      </c>
      <c r="F1185" s="1" t="s">
        <v>830</v>
      </c>
      <c r="G1185" s="1" t="s">
        <v>868</v>
      </c>
      <c r="H1185" s="1" t="s">
        <v>86</v>
      </c>
      <c r="I1185" s="1" t="s">
        <v>24</v>
      </c>
      <c r="J1185" s="3">
        <v>16.079999999999998</v>
      </c>
      <c r="K1185" s="1" t="s">
        <v>1567</v>
      </c>
      <c r="L1185" s="1" t="s">
        <v>24</v>
      </c>
      <c r="M1185" s="1" t="s">
        <v>1568</v>
      </c>
      <c r="N1185" s="1" t="s">
        <v>463</v>
      </c>
      <c r="O1185" s="2">
        <v>44439</v>
      </c>
      <c r="P1185" s="2">
        <v>44447</v>
      </c>
      <c r="Q1185" s="1" t="s">
        <v>29</v>
      </c>
      <c r="R1185" t="str">
        <f>VLOOKUP(F1185,'Seg 2 descriptions'!A:B,2)</f>
        <v>Measurement-SF</v>
      </c>
      <c r="S1185" t="str">
        <f>VLOOKUP(G1185,'Seg 3 descriptions'!A:B,2)</f>
        <v>Cell Phones</v>
      </c>
    </row>
    <row r="1186" spans="1:19" x14ac:dyDescent="0.25">
      <c r="A1186" s="1" t="s">
        <v>457</v>
      </c>
      <c r="B1186" s="1" t="s">
        <v>49</v>
      </c>
      <c r="C1186" s="1" t="s">
        <v>1353</v>
      </c>
      <c r="D1186" s="1" t="s">
        <v>1916</v>
      </c>
      <c r="E1186" s="1" t="s">
        <v>20</v>
      </c>
      <c r="F1186" s="1" t="s">
        <v>830</v>
      </c>
      <c r="G1186" s="1" t="s">
        <v>866</v>
      </c>
      <c r="H1186" s="1" t="s">
        <v>86</v>
      </c>
      <c r="I1186" s="1" t="s">
        <v>24</v>
      </c>
      <c r="J1186" s="3">
        <v>25.15</v>
      </c>
      <c r="K1186" s="1" t="s">
        <v>1567</v>
      </c>
      <c r="L1186" s="1" t="s">
        <v>24</v>
      </c>
      <c r="M1186" s="1" t="s">
        <v>1568</v>
      </c>
      <c r="N1186" s="1" t="s">
        <v>463</v>
      </c>
      <c r="O1186" s="2">
        <v>44439</v>
      </c>
      <c r="P1186" s="2">
        <v>44447</v>
      </c>
      <c r="Q1186" s="1" t="s">
        <v>29</v>
      </c>
      <c r="R1186" t="str">
        <f>VLOOKUP(F1186,'Seg 2 descriptions'!A:B,2)</f>
        <v>Measurement-SF</v>
      </c>
      <c r="S1186" t="str">
        <f>VLOOKUP(G1186,'Seg 3 descriptions'!A:B,2)</f>
        <v>Lodging &amp; Travel</v>
      </c>
    </row>
    <row r="1187" spans="1:19" x14ac:dyDescent="0.25">
      <c r="A1187" s="1" t="s">
        <v>457</v>
      </c>
      <c r="B1187" s="1" t="s">
        <v>49</v>
      </c>
      <c r="C1187" s="1" t="s">
        <v>1353</v>
      </c>
      <c r="D1187" s="1" t="s">
        <v>1710</v>
      </c>
      <c r="E1187" s="1" t="s">
        <v>20</v>
      </c>
      <c r="F1187" s="1" t="s">
        <v>830</v>
      </c>
      <c r="G1187" s="1" t="s">
        <v>460</v>
      </c>
      <c r="H1187" s="1" t="s">
        <v>86</v>
      </c>
      <c r="I1187" s="1" t="s">
        <v>24</v>
      </c>
      <c r="J1187" s="3">
        <v>65.010000000000005</v>
      </c>
      <c r="K1187" s="1" t="s">
        <v>1567</v>
      </c>
      <c r="L1187" s="1" t="s">
        <v>24</v>
      </c>
      <c r="M1187" s="1" t="s">
        <v>1568</v>
      </c>
      <c r="N1187" s="1" t="s">
        <v>463</v>
      </c>
      <c r="O1187" s="2">
        <v>44439</v>
      </c>
      <c r="P1187" s="2">
        <v>44447</v>
      </c>
      <c r="Q1187" s="1" t="s">
        <v>29</v>
      </c>
      <c r="R1187" t="str">
        <f>VLOOKUP(F1187,'Seg 2 descriptions'!A:B,2)</f>
        <v>Measurement-SF</v>
      </c>
      <c r="S1187" t="str">
        <f>VLOOKUP(G1187,'Seg 3 descriptions'!A:B,2)</f>
        <v>Salaries</v>
      </c>
    </row>
    <row r="1188" spans="1:19" x14ac:dyDescent="0.25">
      <c r="A1188" s="1" t="s">
        <v>457</v>
      </c>
      <c r="B1188" s="1" t="s">
        <v>49</v>
      </c>
      <c r="C1188" s="1" t="s">
        <v>1353</v>
      </c>
      <c r="D1188" s="1" t="s">
        <v>1935</v>
      </c>
      <c r="E1188" s="1" t="s">
        <v>20</v>
      </c>
      <c r="F1188" s="1" t="s">
        <v>830</v>
      </c>
      <c r="G1188" s="1" t="s">
        <v>869</v>
      </c>
      <c r="H1188" s="1" t="s">
        <v>86</v>
      </c>
      <c r="I1188" s="1" t="s">
        <v>24</v>
      </c>
      <c r="J1188" s="3">
        <v>33.619999999999997</v>
      </c>
      <c r="K1188" s="1" t="s">
        <v>1567</v>
      </c>
      <c r="L1188" s="1" t="s">
        <v>24</v>
      </c>
      <c r="M1188" s="1" t="s">
        <v>1568</v>
      </c>
      <c r="N1188" s="1" t="s">
        <v>463</v>
      </c>
      <c r="O1188" s="2">
        <v>44439</v>
      </c>
      <c r="P1188" s="2">
        <v>44447</v>
      </c>
      <c r="Q1188" s="1" t="s">
        <v>29</v>
      </c>
      <c r="R1188" t="str">
        <f>VLOOKUP(F1188,'Seg 2 descriptions'!A:B,2)</f>
        <v>Measurement-SF</v>
      </c>
      <c r="S1188" t="str">
        <f>VLOOKUP(G1188,'Seg 3 descriptions'!A:B,2)</f>
        <v>Vehicle Fuel</v>
      </c>
    </row>
    <row r="1189" spans="1:19" x14ac:dyDescent="0.25">
      <c r="A1189" s="1" t="s">
        <v>457</v>
      </c>
      <c r="B1189" s="1" t="s">
        <v>49</v>
      </c>
      <c r="C1189" s="1" t="s">
        <v>1467</v>
      </c>
      <c r="D1189" s="1" t="s">
        <v>1927</v>
      </c>
      <c r="E1189" s="1" t="s">
        <v>20</v>
      </c>
      <c r="F1189" s="1" t="s">
        <v>830</v>
      </c>
      <c r="G1189" s="1" t="s">
        <v>870</v>
      </c>
      <c r="H1189" s="1" t="s">
        <v>86</v>
      </c>
      <c r="I1189" s="1" t="s">
        <v>24</v>
      </c>
      <c r="J1189" s="3">
        <v>7.35</v>
      </c>
      <c r="K1189" s="1" t="s">
        <v>1567</v>
      </c>
      <c r="L1189" s="1" t="s">
        <v>24</v>
      </c>
      <c r="M1189" s="1" t="s">
        <v>1568</v>
      </c>
      <c r="N1189" s="1" t="s">
        <v>463</v>
      </c>
      <c r="O1189" s="2">
        <v>44347</v>
      </c>
      <c r="P1189" s="2">
        <v>44350</v>
      </c>
      <c r="Q1189" s="1" t="s">
        <v>29</v>
      </c>
      <c r="R1189" t="str">
        <f>VLOOKUP(F1189,'Seg 2 descriptions'!A:B,2)</f>
        <v>Measurement-SF</v>
      </c>
      <c r="S1189" t="str">
        <f>VLOOKUP(G1189,'Seg 3 descriptions'!A:B,2)</f>
        <v>Other Vehicle Expenses</v>
      </c>
    </row>
    <row r="1190" spans="1:19" x14ac:dyDescent="0.25">
      <c r="A1190" s="1" t="s">
        <v>457</v>
      </c>
      <c r="B1190" s="1" t="s">
        <v>49</v>
      </c>
      <c r="C1190" s="1" t="s">
        <v>1467</v>
      </c>
      <c r="D1190" s="1" t="s">
        <v>1930</v>
      </c>
      <c r="E1190" s="1" t="s">
        <v>20</v>
      </c>
      <c r="F1190" s="1" t="s">
        <v>830</v>
      </c>
      <c r="G1190" s="1" t="s">
        <v>1049</v>
      </c>
      <c r="H1190" s="1" t="s">
        <v>86</v>
      </c>
      <c r="I1190" s="1" t="s">
        <v>24</v>
      </c>
      <c r="J1190" s="3">
        <v>8.2200000000000006</v>
      </c>
      <c r="K1190" s="1" t="s">
        <v>1567</v>
      </c>
      <c r="L1190" s="1" t="s">
        <v>24</v>
      </c>
      <c r="M1190" s="1" t="s">
        <v>1568</v>
      </c>
      <c r="N1190" s="1" t="s">
        <v>463</v>
      </c>
      <c r="O1190" s="2">
        <v>44347</v>
      </c>
      <c r="P1190" s="2">
        <v>44350</v>
      </c>
      <c r="Q1190" s="1" t="s">
        <v>29</v>
      </c>
      <c r="R1190" t="str">
        <f>VLOOKUP(F1190,'Seg 2 descriptions'!A:B,2)</f>
        <v>Measurement-SF</v>
      </c>
      <c r="S1190" t="str">
        <f>VLOOKUP(G1190,'Seg 3 descriptions'!A:B,2)</f>
        <v>Vehicle Insurance</v>
      </c>
    </row>
    <row r="1191" spans="1:19" x14ac:dyDescent="0.25">
      <c r="A1191" s="1" t="s">
        <v>457</v>
      </c>
      <c r="B1191" s="1" t="s">
        <v>49</v>
      </c>
      <c r="C1191" s="1" t="s">
        <v>1467</v>
      </c>
      <c r="D1191" s="1" t="s">
        <v>1937</v>
      </c>
      <c r="E1191" s="1" t="s">
        <v>20</v>
      </c>
      <c r="F1191" s="1" t="s">
        <v>830</v>
      </c>
      <c r="G1191" s="1" t="s">
        <v>1055</v>
      </c>
      <c r="H1191" s="1" t="s">
        <v>86</v>
      </c>
      <c r="I1191" s="1" t="s">
        <v>24</v>
      </c>
      <c r="J1191" s="3">
        <v>117.51</v>
      </c>
      <c r="K1191" s="1" t="s">
        <v>1567</v>
      </c>
      <c r="L1191" s="1" t="s">
        <v>24</v>
      </c>
      <c r="M1191" s="1" t="s">
        <v>1568</v>
      </c>
      <c r="N1191" s="1" t="s">
        <v>463</v>
      </c>
      <c r="O1191" s="2">
        <v>44347</v>
      </c>
      <c r="P1191" s="2">
        <v>44350</v>
      </c>
      <c r="Q1191" s="1" t="s">
        <v>29</v>
      </c>
      <c r="R1191" t="str">
        <f>VLOOKUP(F1191,'Seg 2 descriptions'!A:B,2)</f>
        <v>Measurement-SF</v>
      </c>
      <c r="S1191" t="str">
        <f>VLOOKUP(G1191,'Seg 3 descriptions'!A:B,2)</f>
        <v>Vehicle Depreciation</v>
      </c>
    </row>
    <row r="1192" spans="1:19" x14ac:dyDescent="0.25">
      <c r="A1192" s="1" t="s">
        <v>457</v>
      </c>
      <c r="B1192" s="1" t="s">
        <v>49</v>
      </c>
      <c r="C1192" s="1" t="s">
        <v>1467</v>
      </c>
      <c r="D1192" s="1" t="s">
        <v>1935</v>
      </c>
      <c r="E1192" s="1" t="s">
        <v>20</v>
      </c>
      <c r="F1192" s="1" t="s">
        <v>830</v>
      </c>
      <c r="G1192" s="1" t="s">
        <v>869</v>
      </c>
      <c r="H1192" s="1" t="s">
        <v>86</v>
      </c>
      <c r="I1192" s="1" t="s">
        <v>24</v>
      </c>
      <c r="J1192" s="3">
        <v>49.91</v>
      </c>
      <c r="K1192" s="1" t="s">
        <v>1567</v>
      </c>
      <c r="L1192" s="1" t="s">
        <v>24</v>
      </c>
      <c r="M1192" s="1" t="s">
        <v>1568</v>
      </c>
      <c r="N1192" s="1" t="s">
        <v>463</v>
      </c>
      <c r="O1192" s="2">
        <v>44347</v>
      </c>
      <c r="P1192" s="2">
        <v>44350</v>
      </c>
      <c r="Q1192" s="1" t="s">
        <v>29</v>
      </c>
      <c r="R1192" t="str">
        <f>VLOOKUP(F1192,'Seg 2 descriptions'!A:B,2)</f>
        <v>Measurement-SF</v>
      </c>
      <c r="S1192" t="str">
        <f>VLOOKUP(G1192,'Seg 3 descriptions'!A:B,2)</f>
        <v>Vehicle Fuel</v>
      </c>
    </row>
    <row r="1193" spans="1:19" x14ac:dyDescent="0.25">
      <c r="A1193" s="1" t="s">
        <v>457</v>
      </c>
      <c r="B1193" s="1" t="s">
        <v>49</v>
      </c>
      <c r="C1193" s="1" t="s">
        <v>1467</v>
      </c>
      <c r="D1193" s="1" t="s">
        <v>1947</v>
      </c>
      <c r="E1193" s="1" t="s">
        <v>20</v>
      </c>
      <c r="F1193" s="1" t="s">
        <v>830</v>
      </c>
      <c r="G1193" s="1" t="s">
        <v>283</v>
      </c>
      <c r="H1193" s="1" t="s">
        <v>86</v>
      </c>
      <c r="I1193" s="1" t="s">
        <v>24</v>
      </c>
      <c r="J1193" s="3">
        <v>41</v>
      </c>
      <c r="K1193" s="1" t="s">
        <v>1567</v>
      </c>
      <c r="L1193" s="1" t="s">
        <v>24</v>
      </c>
      <c r="M1193" s="1" t="s">
        <v>1568</v>
      </c>
      <c r="N1193" s="1" t="s">
        <v>463</v>
      </c>
      <c r="O1193" s="2">
        <v>44347</v>
      </c>
      <c r="P1193" s="2">
        <v>44350</v>
      </c>
      <c r="Q1193" s="1" t="s">
        <v>29</v>
      </c>
      <c r="R1193" t="str">
        <f>VLOOKUP(F1193,'Seg 2 descriptions'!A:B,2)</f>
        <v>Measurement-SF</v>
      </c>
      <c r="S1193" t="str">
        <f>VLOOKUP(G1193,'Seg 3 descriptions'!A:B,2)</f>
        <v>Supplies &amp; Misc Dept Expenses</v>
      </c>
    </row>
    <row r="1194" spans="1:19" x14ac:dyDescent="0.25">
      <c r="A1194" s="1" t="s">
        <v>457</v>
      </c>
      <c r="B1194" s="1" t="s">
        <v>49</v>
      </c>
      <c r="C1194" s="1" t="s">
        <v>1467</v>
      </c>
      <c r="D1194" s="1" t="s">
        <v>1963</v>
      </c>
      <c r="E1194" s="1" t="s">
        <v>20</v>
      </c>
      <c r="F1194" s="1" t="s">
        <v>830</v>
      </c>
      <c r="G1194" s="1" t="s">
        <v>867</v>
      </c>
      <c r="H1194" s="1" t="s">
        <v>86</v>
      </c>
      <c r="I1194" s="1" t="s">
        <v>24</v>
      </c>
      <c r="J1194" s="3">
        <v>1.71</v>
      </c>
      <c r="K1194" s="1" t="s">
        <v>1567</v>
      </c>
      <c r="L1194" s="1" t="s">
        <v>24</v>
      </c>
      <c r="M1194" s="1" t="s">
        <v>1568</v>
      </c>
      <c r="N1194" s="1" t="s">
        <v>463</v>
      </c>
      <c r="O1194" s="2">
        <v>44347</v>
      </c>
      <c r="P1194" s="2">
        <v>44350</v>
      </c>
      <c r="Q1194" s="1" t="s">
        <v>29</v>
      </c>
      <c r="R1194" t="str">
        <f>VLOOKUP(F1194,'Seg 2 descriptions'!A:B,2)</f>
        <v>Measurement-SF</v>
      </c>
      <c r="S1194" t="str">
        <f>VLOOKUP(G1194,'Seg 3 descriptions'!A:B,2)</f>
        <v>Meals</v>
      </c>
    </row>
    <row r="1195" spans="1:19" x14ac:dyDescent="0.25">
      <c r="A1195" s="1" t="s">
        <v>457</v>
      </c>
      <c r="B1195" s="1" t="s">
        <v>49</v>
      </c>
      <c r="C1195" s="1" t="s">
        <v>1467</v>
      </c>
      <c r="D1195" s="1" t="s">
        <v>1960</v>
      </c>
      <c r="E1195" s="1" t="s">
        <v>20</v>
      </c>
      <c r="F1195" s="1" t="s">
        <v>830</v>
      </c>
      <c r="G1195" s="1" t="s">
        <v>868</v>
      </c>
      <c r="H1195" s="1" t="s">
        <v>86</v>
      </c>
      <c r="I1195" s="1" t="s">
        <v>24</v>
      </c>
      <c r="J1195" s="3">
        <v>13.12</v>
      </c>
      <c r="K1195" s="1" t="s">
        <v>1567</v>
      </c>
      <c r="L1195" s="1" t="s">
        <v>24</v>
      </c>
      <c r="M1195" s="1" t="s">
        <v>1568</v>
      </c>
      <c r="N1195" s="1" t="s">
        <v>463</v>
      </c>
      <c r="O1195" s="2">
        <v>44347</v>
      </c>
      <c r="P1195" s="2">
        <v>44350</v>
      </c>
      <c r="Q1195" s="1" t="s">
        <v>29</v>
      </c>
      <c r="R1195" t="str">
        <f>VLOOKUP(F1195,'Seg 2 descriptions'!A:B,2)</f>
        <v>Measurement-SF</v>
      </c>
      <c r="S1195" t="str">
        <f>VLOOKUP(G1195,'Seg 3 descriptions'!A:B,2)</f>
        <v>Cell Phones</v>
      </c>
    </row>
    <row r="1196" spans="1:19" x14ac:dyDescent="0.25">
      <c r="A1196" s="1" t="s">
        <v>457</v>
      </c>
      <c r="B1196" s="1" t="s">
        <v>49</v>
      </c>
      <c r="C1196" s="1" t="s">
        <v>1467</v>
      </c>
      <c r="D1196" s="1" t="s">
        <v>1710</v>
      </c>
      <c r="E1196" s="1" t="s">
        <v>20</v>
      </c>
      <c r="F1196" s="1" t="s">
        <v>830</v>
      </c>
      <c r="G1196" s="1" t="s">
        <v>460</v>
      </c>
      <c r="H1196" s="1" t="s">
        <v>86</v>
      </c>
      <c r="I1196" s="1" t="s">
        <v>24</v>
      </c>
      <c r="J1196" s="3">
        <v>125.87</v>
      </c>
      <c r="K1196" s="1" t="s">
        <v>1567</v>
      </c>
      <c r="L1196" s="1" t="s">
        <v>24</v>
      </c>
      <c r="M1196" s="1" t="s">
        <v>1568</v>
      </c>
      <c r="N1196" s="1" t="s">
        <v>463</v>
      </c>
      <c r="O1196" s="2">
        <v>44347</v>
      </c>
      <c r="P1196" s="2">
        <v>44350</v>
      </c>
      <c r="Q1196" s="1" t="s">
        <v>29</v>
      </c>
      <c r="R1196" t="str">
        <f>VLOOKUP(F1196,'Seg 2 descriptions'!A:B,2)</f>
        <v>Measurement-SF</v>
      </c>
      <c r="S1196" t="str">
        <f>VLOOKUP(G1196,'Seg 3 descriptions'!A:B,2)</f>
        <v>Salaries</v>
      </c>
    </row>
    <row r="1197" spans="1:19" x14ac:dyDescent="0.25">
      <c r="A1197" s="1" t="s">
        <v>457</v>
      </c>
      <c r="B1197" s="1" t="s">
        <v>49</v>
      </c>
      <c r="C1197" s="1" t="s">
        <v>1404</v>
      </c>
      <c r="D1197" s="1" t="s">
        <v>1930</v>
      </c>
      <c r="E1197" s="1" t="s">
        <v>20</v>
      </c>
      <c r="F1197" s="1" t="s">
        <v>830</v>
      </c>
      <c r="G1197" s="1" t="s">
        <v>1049</v>
      </c>
      <c r="H1197" s="1" t="s">
        <v>86</v>
      </c>
      <c r="I1197" s="1" t="s">
        <v>24</v>
      </c>
      <c r="J1197" s="3">
        <v>19.75</v>
      </c>
      <c r="K1197" s="1" t="s">
        <v>1567</v>
      </c>
      <c r="L1197" s="1" t="s">
        <v>24</v>
      </c>
      <c r="M1197" s="1" t="s">
        <v>1568</v>
      </c>
      <c r="N1197" s="1" t="s">
        <v>463</v>
      </c>
      <c r="O1197" s="2">
        <v>44255</v>
      </c>
      <c r="P1197" s="2">
        <v>44258</v>
      </c>
      <c r="Q1197" s="1" t="s">
        <v>29</v>
      </c>
      <c r="R1197" t="str">
        <f>VLOOKUP(F1197,'Seg 2 descriptions'!A:B,2)</f>
        <v>Measurement-SF</v>
      </c>
      <c r="S1197" t="str">
        <f>VLOOKUP(G1197,'Seg 3 descriptions'!A:B,2)</f>
        <v>Vehicle Insurance</v>
      </c>
    </row>
    <row r="1198" spans="1:19" x14ac:dyDescent="0.25">
      <c r="A1198" s="1" t="s">
        <v>457</v>
      </c>
      <c r="B1198" s="1" t="s">
        <v>49</v>
      </c>
      <c r="C1198" s="1" t="s">
        <v>1404</v>
      </c>
      <c r="D1198" s="1" t="s">
        <v>1937</v>
      </c>
      <c r="E1198" s="1" t="s">
        <v>20</v>
      </c>
      <c r="F1198" s="1" t="s">
        <v>830</v>
      </c>
      <c r="G1198" s="1" t="s">
        <v>1055</v>
      </c>
      <c r="H1198" s="1" t="s">
        <v>86</v>
      </c>
      <c r="I1198" s="1" t="s">
        <v>24</v>
      </c>
      <c r="J1198" s="3">
        <v>149.65</v>
      </c>
      <c r="K1198" s="1" t="s">
        <v>1567</v>
      </c>
      <c r="L1198" s="1" t="s">
        <v>24</v>
      </c>
      <c r="M1198" s="1" t="s">
        <v>1568</v>
      </c>
      <c r="N1198" s="1" t="s">
        <v>463</v>
      </c>
      <c r="O1198" s="2">
        <v>44255</v>
      </c>
      <c r="P1198" s="2">
        <v>44258</v>
      </c>
      <c r="Q1198" s="1" t="s">
        <v>29</v>
      </c>
      <c r="R1198" t="str">
        <f>VLOOKUP(F1198,'Seg 2 descriptions'!A:B,2)</f>
        <v>Measurement-SF</v>
      </c>
      <c r="S1198" t="str">
        <f>VLOOKUP(G1198,'Seg 3 descriptions'!A:B,2)</f>
        <v>Vehicle Depreciation</v>
      </c>
    </row>
    <row r="1199" spans="1:19" x14ac:dyDescent="0.25">
      <c r="A1199" s="1" t="s">
        <v>457</v>
      </c>
      <c r="B1199" s="1" t="s">
        <v>49</v>
      </c>
      <c r="C1199" s="1" t="s">
        <v>1404</v>
      </c>
      <c r="D1199" s="1" t="s">
        <v>1935</v>
      </c>
      <c r="E1199" s="1" t="s">
        <v>20</v>
      </c>
      <c r="F1199" s="1" t="s">
        <v>830</v>
      </c>
      <c r="G1199" s="1" t="s">
        <v>869</v>
      </c>
      <c r="H1199" s="1" t="s">
        <v>86</v>
      </c>
      <c r="I1199" s="1" t="s">
        <v>24</v>
      </c>
      <c r="J1199" s="3">
        <v>59.77</v>
      </c>
      <c r="K1199" s="1" t="s">
        <v>1567</v>
      </c>
      <c r="L1199" s="1" t="s">
        <v>24</v>
      </c>
      <c r="M1199" s="1" t="s">
        <v>1568</v>
      </c>
      <c r="N1199" s="1" t="s">
        <v>463</v>
      </c>
      <c r="O1199" s="2">
        <v>44255</v>
      </c>
      <c r="P1199" s="2">
        <v>44258</v>
      </c>
      <c r="Q1199" s="1" t="s">
        <v>29</v>
      </c>
      <c r="R1199" t="str">
        <f>VLOOKUP(F1199,'Seg 2 descriptions'!A:B,2)</f>
        <v>Measurement-SF</v>
      </c>
      <c r="S1199" t="str">
        <f>VLOOKUP(G1199,'Seg 3 descriptions'!A:B,2)</f>
        <v>Vehicle Fuel</v>
      </c>
    </row>
    <row r="1200" spans="1:19" x14ac:dyDescent="0.25">
      <c r="A1200" s="1" t="s">
        <v>457</v>
      </c>
      <c r="B1200" s="1" t="s">
        <v>49</v>
      </c>
      <c r="C1200" s="1" t="s">
        <v>1404</v>
      </c>
      <c r="D1200" s="1" t="s">
        <v>1927</v>
      </c>
      <c r="E1200" s="1" t="s">
        <v>20</v>
      </c>
      <c r="F1200" s="1" t="s">
        <v>830</v>
      </c>
      <c r="G1200" s="1" t="s">
        <v>870</v>
      </c>
      <c r="H1200" s="1" t="s">
        <v>86</v>
      </c>
      <c r="I1200" s="1" t="s">
        <v>24</v>
      </c>
      <c r="J1200" s="3">
        <v>32.85</v>
      </c>
      <c r="K1200" s="1" t="s">
        <v>1567</v>
      </c>
      <c r="L1200" s="1" t="s">
        <v>24</v>
      </c>
      <c r="M1200" s="1" t="s">
        <v>1568</v>
      </c>
      <c r="N1200" s="1" t="s">
        <v>463</v>
      </c>
      <c r="O1200" s="2">
        <v>44255</v>
      </c>
      <c r="P1200" s="2">
        <v>44258</v>
      </c>
      <c r="Q1200" s="1" t="s">
        <v>29</v>
      </c>
      <c r="R1200" t="str">
        <f>VLOOKUP(F1200,'Seg 2 descriptions'!A:B,2)</f>
        <v>Measurement-SF</v>
      </c>
      <c r="S1200" t="str">
        <f>VLOOKUP(G1200,'Seg 3 descriptions'!A:B,2)</f>
        <v>Other Vehicle Expenses</v>
      </c>
    </row>
    <row r="1201" spans="1:19" x14ac:dyDescent="0.25">
      <c r="A1201" s="1" t="s">
        <v>457</v>
      </c>
      <c r="B1201" s="1" t="s">
        <v>49</v>
      </c>
      <c r="C1201" s="1" t="s">
        <v>1606</v>
      </c>
      <c r="D1201" s="1" t="s">
        <v>1707</v>
      </c>
      <c r="E1201" s="1" t="s">
        <v>20</v>
      </c>
      <c r="F1201" s="1" t="s">
        <v>471</v>
      </c>
      <c r="G1201" s="1" t="s">
        <v>460</v>
      </c>
      <c r="H1201" s="1" t="s">
        <v>86</v>
      </c>
      <c r="I1201" s="1" t="s">
        <v>24</v>
      </c>
      <c r="J1201" s="3">
        <v>-358.69</v>
      </c>
      <c r="K1201" s="1" t="s">
        <v>1357</v>
      </c>
      <c r="L1201" s="1" t="s">
        <v>24</v>
      </c>
      <c r="M1201" s="1" t="s">
        <v>1358</v>
      </c>
      <c r="N1201" s="1" t="s">
        <v>1385</v>
      </c>
      <c r="O1201" s="2">
        <v>44469</v>
      </c>
      <c r="P1201" s="2">
        <v>44474</v>
      </c>
      <c r="Q1201" s="1" t="s">
        <v>29</v>
      </c>
      <c r="R1201" t="str">
        <f>VLOOKUP(F1201,'Seg 2 descriptions'!A:B,2)</f>
        <v>Propane Operations-Hernando</v>
      </c>
      <c r="S1201" t="str">
        <f>VLOOKUP(G1201,'Seg 3 descriptions'!A:B,2)</f>
        <v>Salaries</v>
      </c>
    </row>
    <row r="1202" spans="1:19" x14ac:dyDescent="0.25">
      <c r="A1202" s="1" t="s">
        <v>457</v>
      </c>
      <c r="B1202" s="1" t="s">
        <v>49</v>
      </c>
      <c r="C1202" s="1" t="s">
        <v>1575</v>
      </c>
      <c r="D1202" s="1" t="s">
        <v>1705</v>
      </c>
      <c r="E1202" s="1" t="s">
        <v>20</v>
      </c>
      <c r="F1202" s="1" t="s">
        <v>471</v>
      </c>
      <c r="G1202" s="1" t="s">
        <v>590</v>
      </c>
      <c r="H1202" s="1" t="s">
        <v>86</v>
      </c>
      <c r="I1202" s="1" t="s">
        <v>24</v>
      </c>
      <c r="J1202" s="3">
        <v>-101.37</v>
      </c>
      <c r="K1202" s="1" t="s">
        <v>1415</v>
      </c>
      <c r="L1202" s="1" t="s">
        <v>24</v>
      </c>
      <c r="M1202" s="1" t="s">
        <v>1416</v>
      </c>
      <c r="N1202" s="1" t="s">
        <v>1576</v>
      </c>
      <c r="O1202" s="2">
        <v>44227</v>
      </c>
      <c r="P1202" s="2">
        <v>44237</v>
      </c>
      <c r="Q1202" s="1" t="s">
        <v>29</v>
      </c>
      <c r="R1202" t="str">
        <f>VLOOKUP(F1202,'Seg 2 descriptions'!A:B,2)</f>
        <v>Propane Operations-Hernando</v>
      </c>
      <c r="S1202" t="str">
        <f>VLOOKUP(G1202,'Seg 3 descriptions'!A:B,2)</f>
        <v>Overtime/Comp Time/On Call</v>
      </c>
    </row>
    <row r="1203" spans="1:19" x14ac:dyDescent="0.25">
      <c r="A1203" s="144" t="s">
        <v>456</v>
      </c>
      <c r="B1203" s="144" t="s">
        <v>20</v>
      </c>
      <c r="C1203" s="144" t="s">
        <v>1607</v>
      </c>
      <c r="D1203" s="144" t="s">
        <v>1691</v>
      </c>
      <c r="E1203" s="144" t="s">
        <v>20</v>
      </c>
      <c r="F1203" s="144" t="s">
        <v>21</v>
      </c>
      <c r="G1203" s="144" t="s">
        <v>22</v>
      </c>
      <c r="H1203" s="144" t="s">
        <v>86</v>
      </c>
      <c r="I1203" s="144" t="s">
        <v>24</v>
      </c>
      <c r="J1203" s="145">
        <v>-20000</v>
      </c>
      <c r="K1203" s="144" t="s">
        <v>1502</v>
      </c>
      <c r="L1203" s="144" t="s">
        <v>24</v>
      </c>
      <c r="M1203" s="144" t="s">
        <v>1134</v>
      </c>
      <c r="N1203" s="144" t="s">
        <v>1608</v>
      </c>
      <c r="O1203" s="146">
        <v>44227</v>
      </c>
      <c r="P1203" s="146">
        <v>44210</v>
      </c>
      <c r="Q1203" s="144" t="s">
        <v>29</v>
      </c>
      <c r="R1203" s="20" t="str">
        <f>VLOOKUP(F1203,'Seg 2 descriptions'!A:B,2)</f>
        <v>Facilities-West</v>
      </c>
      <c r="S1203" s="20" t="str">
        <f>VLOOKUP(G1203,'Seg 3 descriptions'!A:B,2)</f>
        <v>Facilities Maintenance</v>
      </c>
    </row>
    <row r="1204" spans="1:19" x14ac:dyDescent="0.25">
      <c r="A1204" s="1" t="s">
        <v>457</v>
      </c>
      <c r="B1204" s="1" t="s">
        <v>49</v>
      </c>
      <c r="C1204" s="1" t="s">
        <v>898</v>
      </c>
      <c r="D1204" s="1" t="s">
        <v>1706</v>
      </c>
      <c r="E1204" s="1" t="s">
        <v>20</v>
      </c>
      <c r="F1204" s="1" t="s">
        <v>31</v>
      </c>
      <c r="G1204" s="1" t="s">
        <v>590</v>
      </c>
      <c r="H1204" s="1" t="s">
        <v>86</v>
      </c>
      <c r="I1204" s="1" t="s">
        <v>24</v>
      </c>
      <c r="J1204" s="3">
        <v>-1163.24</v>
      </c>
      <c r="K1204" s="1" t="s">
        <v>891</v>
      </c>
      <c r="L1204" s="1" t="s">
        <v>24</v>
      </c>
      <c r="M1204" s="1" t="s">
        <v>892</v>
      </c>
      <c r="N1204" s="1" t="s">
        <v>903</v>
      </c>
      <c r="O1204" s="2">
        <v>44377</v>
      </c>
      <c r="P1204" s="2">
        <v>44383</v>
      </c>
      <c r="Q1204" s="1" t="s">
        <v>29</v>
      </c>
      <c r="R1204" t="str">
        <f>VLOOKUP(F1204,'Seg 2 descriptions'!A:B,2)</f>
        <v>Gas Operations-West</v>
      </c>
      <c r="S1204" t="str">
        <f>VLOOKUP(G1204,'Seg 3 descriptions'!A:B,2)</f>
        <v>Overtime/Comp Time/On Call</v>
      </c>
    </row>
    <row r="1205" spans="1:19" x14ac:dyDescent="0.25">
      <c r="A1205" s="1" t="s">
        <v>457</v>
      </c>
      <c r="B1205" s="1" t="s">
        <v>49</v>
      </c>
      <c r="C1205" s="1" t="s">
        <v>1402</v>
      </c>
      <c r="D1205" s="1" t="s">
        <v>1706</v>
      </c>
      <c r="E1205" s="1" t="s">
        <v>20</v>
      </c>
      <c r="F1205" s="1" t="s">
        <v>31</v>
      </c>
      <c r="G1205" s="1" t="s">
        <v>590</v>
      </c>
      <c r="H1205" s="1" t="s">
        <v>86</v>
      </c>
      <c r="I1205" s="1" t="s">
        <v>24</v>
      </c>
      <c r="J1205" s="3">
        <v>-489.3</v>
      </c>
      <c r="K1205" s="1" t="s">
        <v>891</v>
      </c>
      <c r="L1205" s="1" t="s">
        <v>24</v>
      </c>
      <c r="M1205" s="1" t="s">
        <v>892</v>
      </c>
      <c r="N1205" s="1" t="s">
        <v>970</v>
      </c>
      <c r="O1205" s="2">
        <v>44439</v>
      </c>
      <c r="P1205" s="2">
        <v>44447</v>
      </c>
      <c r="Q1205" s="1" t="s">
        <v>29</v>
      </c>
      <c r="R1205" t="str">
        <f>VLOOKUP(F1205,'Seg 2 descriptions'!A:B,2)</f>
        <v>Gas Operations-West</v>
      </c>
      <c r="S1205" t="str">
        <f>VLOOKUP(G1205,'Seg 3 descriptions'!A:B,2)</f>
        <v>Overtime/Comp Time/On Call</v>
      </c>
    </row>
    <row r="1206" spans="1:19" x14ac:dyDescent="0.25">
      <c r="A1206" s="1" t="s">
        <v>457</v>
      </c>
      <c r="B1206" s="1" t="s">
        <v>49</v>
      </c>
      <c r="C1206" s="1" t="s">
        <v>1368</v>
      </c>
      <c r="D1206" s="1" t="s">
        <v>1702</v>
      </c>
      <c r="E1206" s="1" t="s">
        <v>20</v>
      </c>
      <c r="F1206" s="1" t="s">
        <v>830</v>
      </c>
      <c r="G1206" s="1" t="s">
        <v>590</v>
      </c>
      <c r="H1206" s="1" t="s">
        <v>86</v>
      </c>
      <c r="I1206" s="1" t="s">
        <v>24</v>
      </c>
      <c r="J1206" s="3">
        <v>-55.92</v>
      </c>
      <c r="K1206" s="1" t="s">
        <v>1441</v>
      </c>
      <c r="L1206" s="1" t="s">
        <v>24</v>
      </c>
      <c r="M1206" s="1" t="s">
        <v>1442</v>
      </c>
      <c r="N1206" s="1" t="s">
        <v>1369</v>
      </c>
      <c r="O1206" s="2">
        <v>44530</v>
      </c>
      <c r="P1206" s="2">
        <v>44535</v>
      </c>
      <c r="Q1206" s="1" t="s">
        <v>29</v>
      </c>
      <c r="R1206" t="str">
        <f>VLOOKUP(F1206,'Seg 2 descriptions'!A:B,2)</f>
        <v>Measurement-SF</v>
      </c>
      <c r="S1206" t="str">
        <f>VLOOKUP(G1206,'Seg 3 descriptions'!A:B,2)</f>
        <v>Overtime/Comp Time/On Call</v>
      </c>
    </row>
    <row r="1207" spans="1:19" x14ac:dyDescent="0.25">
      <c r="A1207" s="1" t="s">
        <v>457</v>
      </c>
      <c r="B1207" s="1" t="s">
        <v>49</v>
      </c>
      <c r="C1207" s="1" t="s">
        <v>1290</v>
      </c>
      <c r="D1207" s="1" t="s">
        <v>1702</v>
      </c>
      <c r="E1207" s="1" t="s">
        <v>20</v>
      </c>
      <c r="F1207" s="1" t="s">
        <v>830</v>
      </c>
      <c r="G1207" s="1" t="s">
        <v>590</v>
      </c>
      <c r="H1207" s="1" t="s">
        <v>86</v>
      </c>
      <c r="I1207" s="1" t="s">
        <v>24</v>
      </c>
      <c r="J1207" s="3">
        <v>-12.66</v>
      </c>
      <c r="K1207" s="1" t="s">
        <v>1441</v>
      </c>
      <c r="L1207" s="1" t="s">
        <v>24</v>
      </c>
      <c r="M1207" s="1" t="s">
        <v>1442</v>
      </c>
      <c r="N1207" s="1" t="s">
        <v>1292</v>
      </c>
      <c r="O1207" s="2">
        <v>44227</v>
      </c>
      <c r="P1207" s="2">
        <v>44237</v>
      </c>
      <c r="Q1207" s="1" t="s">
        <v>29</v>
      </c>
      <c r="R1207" t="str">
        <f>VLOOKUP(F1207,'Seg 2 descriptions'!A:B,2)</f>
        <v>Measurement-SF</v>
      </c>
      <c r="S1207" t="str">
        <f>VLOOKUP(G1207,'Seg 3 descriptions'!A:B,2)</f>
        <v>Overtime/Comp Time/On Call</v>
      </c>
    </row>
    <row r="1208" spans="1:19" x14ac:dyDescent="0.25">
      <c r="A1208" s="1" t="s">
        <v>457</v>
      </c>
      <c r="B1208" s="1" t="s">
        <v>49</v>
      </c>
      <c r="C1208" s="1" t="s">
        <v>1458</v>
      </c>
      <c r="D1208" s="1" t="s">
        <v>1702</v>
      </c>
      <c r="E1208" s="1" t="s">
        <v>20</v>
      </c>
      <c r="F1208" s="1" t="s">
        <v>830</v>
      </c>
      <c r="G1208" s="1" t="s">
        <v>590</v>
      </c>
      <c r="H1208" s="1" t="s">
        <v>86</v>
      </c>
      <c r="I1208" s="1" t="s">
        <v>24</v>
      </c>
      <c r="J1208" s="3">
        <v>-11.16</v>
      </c>
      <c r="K1208" s="1" t="s">
        <v>1441</v>
      </c>
      <c r="L1208" s="1" t="s">
        <v>24</v>
      </c>
      <c r="M1208" s="1" t="s">
        <v>1442</v>
      </c>
      <c r="N1208" s="1" t="s">
        <v>1459</v>
      </c>
      <c r="O1208" s="2">
        <v>44316</v>
      </c>
      <c r="P1208" s="2">
        <v>44321</v>
      </c>
      <c r="Q1208" s="1" t="s">
        <v>29</v>
      </c>
      <c r="R1208" t="str">
        <f>VLOOKUP(F1208,'Seg 2 descriptions'!A:B,2)</f>
        <v>Measurement-SF</v>
      </c>
      <c r="S1208" t="str">
        <f>VLOOKUP(G1208,'Seg 3 descriptions'!A:B,2)</f>
        <v>Overtime/Comp Time/On Call</v>
      </c>
    </row>
    <row r="1209" spans="1:19" x14ac:dyDescent="0.25">
      <c r="A1209" s="1" t="s">
        <v>457</v>
      </c>
      <c r="B1209" s="1" t="s">
        <v>49</v>
      </c>
      <c r="C1209" s="1" t="s">
        <v>1355</v>
      </c>
      <c r="D1209" s="1" t="s">
        <v>1706</v>
      </c>
      <c r="E1209" s="1" t="s">
        <v>20</v>
      </c>
      <c r="F1209" s="1" t="s">
        <v>31</v>
      </c>
      <c r="G1209" s="1" t="s">
        <v>590</v>
      </c>
      <c r="H1209" s="1" t="s">
        <v>86</v>
      </c>
      <c r="I1209" s="1" t="s">
        <v>24</v>
      </c>
      <c r="J1209" s="3">
        <v>-162.08000000000001</v>
      </c>
      <c r="K1209" s="1" t="s">
        <v>891</v>
      </c>
      <c r="L1209" s="1" t="s">
        <v>24</v>
      </c>
      <c r="M1209" s="1" t="s">
        <v>892</v>
      </c>
      <c r="N1209" s="1" t="s">
        <v>966</v>
      </c>
      <c r="O1209" s="2">
        <v>44408</v>
      </c>
      <c r="P1209" s="2">
        <v>44412</v>
      </c>
      <c r="Q1209" s="1" t="s">
        <v>29</v>
      </c>
      <c r="R1209" t="str">
        <f>VLOOKUP(F1209,'Seg 2 descriptions'!A:B,2)</f>
        <v>Gas Operations-West</v>
      </c>
      <c r="S1209" t="str">
        <f>VLOOKUP(G1209,'Seg 3 descriptions'!A:B,2)</f>
        <v>Overtime/Comp Time/On Call</v>
      </c>
    </row>
    <row r="1210" spans="1:19" x14ac:dyDescent="0.25">
      <c r="A1210" s="1" t="s">
        <v>457</v>
      </c>
      <c r="B1210" s="1" t="s">
        <v>49</v>
      </c>
      <c r="C1210" s="1" t="s">
        <v>1611</v>
      </c>
      <c r="D1210" s="1" t="s">
        <v>1702</v>
      </c>
      <c r="E1210" s="1" t="s">
        <v>20</v>
      </c>
      <c r="F1210" s="1" t="s">
        <v>830</v>
      </c>
      <c r="G1210" s="1" t="s">
        <v>590</v>
      </c>
      <c r="H1210" s="1" t="s">
        <v>86</v>
      </c>
      <c r="I1210" s="1" t="s">
        <v>24</v>
      </c>
      <c r="J1210" s="3">
        <v>97.48</v>
      </c>
      <c r="K1210" s="1" t="s">
        <v>1441</v>
      </c>
      <c r="L1210" s="1" t="s">
        <v>24</v>
      </c>
      <c r="M1210" s="1" t="s">
        <v>1442</v>
      </c>
      <c r="N1210" s="1" t="s">
        <v>463</v>
      </c>
      <c r="O1210" s="2">
        <v>44561</v>
      </c>
      <c r="P1210" s="2">
        <v>44568</v>
      </c>
      <c r="Q1210" s="1" t="s">
        <v>29</v>
      </c>
      <c r="R1210" t="str">
        <f>VLOOKUP(F1210,'Seg 2 descriptions'!A:B,2)</f>
        <v>Measurement-SF</v>
      </c>
      <c r="S1210" t="str">
        <f>VLOOKUP(G1210,'Seg 3 descriptions'!A:B,2)</f>
        <v>Overtime/Comp Time/On Call</v>
      </c>
    </row>
    <row r="1211" spans="1:19" x14ac:dyDescent="0.25">
      <c r="A1211" s="1" t="s">
        <v>457</v>
      </c>
      <c r="B1211" s="1" t="s">
        <v>49</v>
      </c>
      <c r="C1211" s="1" t="s">
        <v>1369</v>
      </c>
      <c r="D1211" s="1" t="s">
        <v>1702</v>
      </c>
      <c r="E1211" s="1" t="s">
        <v>20</v>
      </c>
      <c r="F1211" s="1" t="s">
        <v>830</v>
      </c>
      <c r="G1211" s="1" t="s">
        <v>590</v>
      </c>
      <c r="H1211" s="1" t="s">
        <v>86</v>
      </c>
      <c r="I1211" s="1" t="s">
        <v>24</v>
      </c>
      <c r="J1211" s="3">
        <v>55.92</v>
      </c>
      <c r="K1211" s="1" t="s">
        <v>1441</v>
      </c>
      <c r="L1211" s="1" t="s">
        <v>24</v>
      </c>
      <c r="M1211" s="1" t="s">
        <v>1442</v>
      </c>
      <c r="N1211" s="1" t="s">
        <v>463</v>
      </c>
      <c r="O1211" s="2">
        <v>44500</v>
      </c>
      <c r="P1211" s="2">
        <v>44503</v>
      </c>
      <c r="Q1211" s="1" t="s">
        <v>29</v>
      </c>
      <c r="R1211" t="str">
        <f>VLOOKUP(F1211,'Seg 2 descriptions'!A:B,2)</f>
        <v>Measurement-SF</v>
      </c>
      <c r="S1211" t="str">
        <f>VLOOKUP(G1211,'Seg 3 descriptions'!A:B,2)</f>
        <v>Overtime/Comp Time/On Call</v>
      </c>
    </row>
    <row r="1212" spans="1:19" x14ac:dyDescent="0.25">
      <c r="A1212" s="1" t="s">
        <v>457</v>
      </c>
      <c r="B1212" s="1" t="s">
        <v>49</v>
      </c>
      <c r="C1212" s="1" t="s">
        <v>1443</v>
      </c>
      <c r="D1212" s="1" t="s">
        <v>1702</v>
      </c>
      <c r="E1212" s="1" t="s">
        <v>20</v>
      </c>
      <c r="F1212" s="1" t="s">
        <v>830</v>
      </c>
      <c r="G1212" s="1" t="s">
        <v>590</v>
      </c>
      <c r="H1212" s="1" t="s">
        <v>86</v>
      </c>
      <c r="I1212" s="1" t="s">
        <v>24</v>
      </c>
      <c r="J1212" s="3">
        <v>244.8</v>
      </c>
      <c r="K1212" s="1" t="s">
        <v>1441</v>
      </c>
      <c r="L1212" s="1" t="s">
        <v>24</v>
      </c>
      <c r="M1212" s="1" t="s">
        <v>1442</v>
      </c>
      <c r="N1212" s="1" t="s">
        <v>463</v>
      </c>
      <c r="O1212" s="2">
        <v>44530</v>
      </c>
      <c r="P1212" s="2">
        <v>44535</v>
      </c>
      <c r="Q1212" s="1" t="s">
        <v>29</v>
      </c>
      <c r="R1212" t="str">
        <f>VLOOKUP(F1212,'Seg 2 descriptions'!A:B,2)</f>
        <v>Measurement-SF</v>
      </c>
      <c r="S1212" t="str">
        <f>VLOOKUP(G1212,'Seg 3 descriptions'!A:B,2)</f>
        <v>Overtime/Comp Time/On Call</v>
      </c>
    </row>
    <row r="1213" spans="1:19" x14ac:dyDescent="0.25">
      <c r="A1213" s="1" t="s">
        <v>457</v>
      </c>
      <c r="B1213" s="1" t="s">
        <v>49</v>
      </c>
      <c r="C1213" s="1" t="s">
        <v>1575</v>
      </c>
      <c r="D1213" s="1" t="s">
        <v>1707</v>
      </c>
      <c r="E1213" s="1" t="s">
        <v>20</v>
      </c>
      <c r="F1213" s="1" t="s">
        <v>471</v>
      </c>
      <c r="G1213" s="1" t="s">
        <v>460</v>
      </c>
      <c r="H1213" s="1" t="s">
        <v>86</v>
      </c>
      <c r="I1213" s="1" t="s">
        <v>24</v>
      </c>
      <c r="J1213" s="3">
        <v>-553</v>
      </c>
      <c r="K1213" s="1" t="s">
        <v>1357</v>
      </c>
      <c r="L1213" s="1" t="s">
        <v>24</v>
      </c>
      <c r="M1213" s="1" t="s">
        <v>1358</v>
      </c>
      <c r="N1213" s="1" t="s">
        <v>1576</v>
      </c>
      <c r="O1213" s="2">
        <v>44227</v>
      </c>
      <c r="P1213" s="2">
        <v>44237</v>
      </c>
      <c r="Q1213" s="1" t="s">
        <v>29</v>
      </c>
      <c r="R1213" t="str">
        <f>VLOOKUP(F1213,'Seg 2 descriptions'!A:B,2)</f>
        <v>Propane Operations-Hernando</v>
      </c>
      <c r="S1213" t="str">
        <f>VLOOKUP(G1213,'Seg 3 descriptions'!A:B,2)</f>
        <v>Salaries</v>
      </c>
    </row>
    <row r="1214" spans="1:19" x14ac:dyDescent="0.25">
      <c r="A1214" s="144" t="s">
        <v>455</v>
      </c>
      <c r="B1214" s="144" t="s">
        <v>20</v>
      </c>
      <c r="C1214" s="144" t="s">
        <v>1393</v>
      </c>
      <c r="D1214" s="144" t="s">
        <v>1691</v>
      </c>
      <c r="E1214" s="144" t="s">
        <v>20</v>
      </c>
      <c r="F1214" s="144" t="s">
        <v>21</v>
      </c>
      <c r="G1214" s="144" t="s">
        <v>22</v>
      </c>
      <c r="H1214" s="144" t="s">
        <v>86</v>
      </c>
      <c r="I1214" s="144" t="s">
        <v>24</v>
      </c>
      <c r="J1214" s="145">
        <v>1959.5</v>
      </c>
      <c r="K1214" s="144" t="s">
        <v>126</v>
      </c>
      <c r="L1214" s="144" t="s">
        <v>24</v>
      </c>
      <c r="M1214" s="144" t="s">
        <v>731</v>
      </c>
      <c r="N1214" s="144" t="s">
        <v>1393</v>
      </c>
      <c r="O1214" s="146">
        <v>44255</v>
      </c>
      <c r="P1214" s="146">
        <v>44261</v>
      </c>
      <c r="Q1214" s="144" t="s">
        <v>29</v>
      </c>
      <c r="R1214" s="20" t="str">
        <f>VLOOKUP(F1214,'Seg 2 descriptions'!A:B,2)</f>
        <v>Facilities-West</v>
      </c>
      <c r="S1214" s="20" t="str">
        <f>VLOOKUP(G1214,'Seg 3 descriptions'!A:B,2)</f>
        <v>Facilities Maintenance</v>
      </c>
    </row>
    <row r="1215" spans="1:19" x14ac:dyDescent="0.25">
      <c r="A1215" s="1" t="s">
        <v>455</v>
      </c>
      <c r="B1215" s="1" t="s">
        <v>20</v>
      </c>
      <c r="C1215" s="1" t="s">
        <v>1393</v>
      </c>
      <c r="D1215" s="1" t="s">
        <v>1701</v>
      </c>
      <c r="E1215" s="1" t="s">
        <v>20</v>
      </c>
      <c r="F1215" s="1" t="s">
        <v>31</v>
      </c>
      <c r="G1215" s="1" t="s">
        <v>283</v>
      </c>
      <c r="H1215" s="1" t="s">
        <v>86</v>
      </c>
      <c r="I1215" s="1" t="s">
        <v>24</v>
      </c>
      <c r="J1215" s="3">
        <v>-1959.5</v>
      </c>
      <c r="K1215" s="1" t="s">
        <v>126</v>
      </c>
      <c r="L1215" s="1" t="s">
        <v>24</v>
      </c>
      <c r="M1215" s="1" t="s">
        <v>731</v>
      </c>
      <c r="N1215" s="1" t="s">
        <v>1393</v>
      </c>
      <c r="O1215" s="2">
        <v>44255</v>
      </c>
      <c r="P1215" s="2">
        <v>44261</v>
      </c>
      <c r="Q1215" s="1" t="s">
        <v>29</v>
      </c>
      <c r="R1215" t="str">
        <f>VLOOKUP(F1215,'Seg 2 descriptions'!A:B,2)</f>
        <v>Gas Operations-West</v>
      </c>
      <c r="S1215" t="str">
        <f>VLOOKUP(G1215,'Seg 3 descriptions'!A:B,2)</f>
        <v>Supplies &amp; Misc Dept Expenses</v>
      </c>
    </row>
    <row r="1216" spans="1:19" x14ac:dyDescent="0.25">
      <c r="A1216" s="144" t="s">
        <v>456</v>
      </c>
      <c r="B1216" s="144" t="s">
        <v>20</v>
      </c>
      <c r="C1216" s="144" t="s">
        <v>1610</v>
      </c>
      <c r="D1216" s="144" t="s">
        <v>1691</v>
      </c>
      <c r="E1216" s="144" t="s">
        <v>20</v>
      </c>
      <c r="F1216" s="144" t="s">
        <v>21</v>
      </c>
      <c r="G1216" s="144" t="s">
        <v>22</v>
      </c>
      <c r="H1216" s="144" t="s">
        <v>86</v>
      </c>
      <c r="I1216" s="144" t="s">
        <v>24</v>
      </c>
      <c r="J1216" s="145">
        <v>1869</v>
      </c>
      <c r="K1216" s="144" t="s">
        <v>1298</v>
      </c>
      <c r="L1216" s="144" t="s">
        <v>24</v>
      </c>
      <c r="M1216" s="144" t="s">
        <v>185</v>
      </c>
      <c r="N1216" s="144" t="s">
        <v>1610</v>
      </c>
      <c r="O1216" s="146">
        <v>44255</v>
      </c>
      <c r="P1216" s="146">
        <v>44264</v>
      </c>
      <c r="Q1216" s="144" t="s">
        <v>29</v>
      </c>
      <c r="R1216" s="20" t="str">
        <f>VLOOKUP(F1216,'Seg 2 descriptions'!A:B,2)</f>
        <v>Facilities-West</v>
      </c>
      <c r="S1216" s="20" t="str">
        <f>VLOOKUP(G1216,'Seg 3 descriptions'!A:B,2)</f>
        <v>Facilities Maintenance</v>
      </c>
    </row>
    <row r="1217" spans="1:19" x14ac:dyDescent="0.25">
      <c r="A1217" s="144" t="s">
        <v>456</v>
      </c>
      <c r="B1217" s="144" t="s">
        <v>20</v>
      </c>
      <c r="C1217" s="144" t="s">
        <v>1610</v>
      </c>
      <c r="D1217" s="144" t="s">
        <v>1691</v>
      </c>
      <c r="E1217" s="144" t="s">
        <v>20</v>
      </c>
      <c r="F1217" s="144" t="s">
        <v>21</v>
      </c>
      <c r="G1217" s="144" t="s">
        <v>22</v>
      </c>
      <c r="H1217" s="144" t="s">
        <v>86</v>
      </c>
      <c r="I1217" s="144" t="s">
        <v>24</v>
      </c>
      <c r="J1217" s="145">
        <v>1300</v>
      </c>
      <c r="K1217" s="144" t="s">
        <v>1298</v>
      </c>
      <c r="L1217" s="144" t="s">
        <v>24</v>
      </c>
      <c r="M1217" s="144" t="s">
        <v>701</v>
      </c>
      <c r="N1217" s="144" t="s">
        <v>1610</v>
      </c>
      <c r="O1217" s="146">
        <v>44255</v>
      </c>
      <c r="P1217" s="146">
        <v>44264</v>
      </c>
      <c r="Q1217" s="144" t="s">
        <v>29</v>
      </c>
      <c r="R1217" s="20" t="str">
        <f>VLOOKUP(F1217,'Seg 2 descriptions'!A:B,2)</f>
        <v>Facilities-West</v>
      </c>
      <c r="S1217" s="20" t="str">
        <f>VLOOKUP(G1217,'Seg 3 descriptions'!A:B,2)</f>
        <v>Facilities Maintenance</v>
      </c>
    </row>
    <row r="1218" spans="1:19" x14ac:dyDescent="0.25">
      <c r="A1218" s="144" t="s">
        <v>456</v>
      </c>
      <c r="B1218" s="144" t="s">
        <v>20</v>
      </c>
      <c r="C1218" s="144" t="s">
        <v>1609</v>
      </c>
      <c r="D1218" s="144" t="s">
        <v>1691</v>
      </c>
      <c r="E1218" s="144" t="s">
        <v>20</v>
      </c>
      <c r="F1218" s="144" t="s">
        <v>21</v>
      </c>
      <c r="G1218" s="144" t="s">
        <v>22</v>
      </c>
      <c r="H1218" s="144" t="s">
        <v>86</v>
      </c>
      <c r="I1218" s="144" t="s">
        <v>24</v>
      </c>
      <c r="J1218" s="145">
        <v>-1869</v>
      </c>
      <c r="K1218" s="144" t="s">
        <v>1298</v>
      </c>
      <c r="L1218" s="144" t="s">
        <v>24</v>
      </c>
      <c r="M1218" s="144" t="s">
        <v>185</v>
      </c>
      <c r="N1218" s="144" t="s">
        <v>1610</v>
      </c>
      <c r="O1218" s="146">
        <v>44286</v>
      </c>
      <c r="P1218" s="146">
        <v>44264</v>
      </c>
      <c r="Q1218" s="144" t="s">
        <v>29</v>
      </c>
      <c r="R1218" s="20" t="str">
        <f>VLOOKUP(F1218,'Seg 2 descriptions'!A:B,2)</f>
        <v>Facilities-West</v>
      </c>
      <c r="S1218" s="20" t="str">
        <f>VLOOKUP(G1218,'Seg 3 descriptions'!A:B,2)</f>
        <v>Facilities Maintenance</v>
      </c>
    </row>
    <row r="1219" spans="1:19" x14ac:dyDescent="0.25">
      <c r="A1219" s="144" t="s">
        <v>456</v>
      </c>
      <c r="B1219" s="144" t="s">
        <v>20</v>
      </c>
      <c r="C1219" s="144" t="s">
        <v>1609</v>
      </c>
      <c r="D1219" s="144" t="s">
        <v>1691</v>
      </c>
      <c r="E1219" s="144" t="s">
        <v>20</v>
      </c>
      <c r="F1219" s="144" t="s">
        <v>21</v>
      </c>
      <c r="G1219" s="144" t="s">
        <v>22</v>
      </c>
      <c r="H1219" s="144" t="s">
        <v>86</v>
      </c>
      <c r="I1219" s="144" t="s">
        <v>24</v>
      </c>
      <c r="J1219" s="145">
        <v>-1300</v>
      </c>
      <c r="K1219" s="144" t="s">
        <v>1298</v>
      </c>
      <c r="L1219" s="144" t="s">
        <v>24</v>
      </c>
      <c r="M1219" s="144" t="s">
        <v>701</v>
      </c>
      <c r="N1219" s="144" t="s">
        <v>1610</v>
      </c>
      <c r="O1219" s="146">
        <v>44286</v>
      </c>
      <c r="P1219" s="146">
        <v>44264</v>
      </c>
      <c r="Q1219" s="144" t="s">
        <v>29</v>
      </c>
      <c r="R1219" s="20" t="str">
        <f>VLOOKUP(F1219,'Seg 2 descriptions'!A:B,2)</f>
        <v>Facilities-West</v>
      </c>
      <c r="S1219" s="20" t="str">
        <f>VLOOKUP(G1219,'Seg 3 descriptions'!A:B,2)</f>
        <v>Facilities Maintenance</v>
      </c>
    </row>
    <row r="1220" spans="1:19" x14ac:dyDescent="0.25">
      <c r="A1220" s="144" t="s">
        <v>456</v>
      </c>
      <c r="B1220" s="144" t="s">
        <v>20</v>
      </c>
      <c r="C1220" s="144" t="s">
        <v>1614</v>
      </c>
      <c r="D1220" s="144" t="s">
        <v>1691</v>
      </c>
      <c r="E1220" s="144" t="s">
        <v>20</v>
      </c>
      <c r="F1220" s="144" t="s">
        <v>21</v>
      </c>
      <c r="G1220" s="144" t="s">
        <v>22</v>
      </c>
      <c r="H1220" s="144" t="s">
        <v>86</v>
      </c>
      <c r="I1220" s="144" t="s">
        <v>24</v>
      </c>
      <c r="J1220" s="145">
        <v>-2200</v>
      </c>
      <c r="K1220" s="144" t="s">
        <v>826</v>
      </c>
      <c r="L1220" s="144" t="s">
        <v>24</v>
      </c>
      <c r="M1220" s="144" t="s">
        <v>544</v>
      </c>
      <c r="N1220" s="144" t="s">
        <v>1615</v>
      </c>
      <c r="O1220" s="146">
        <v>44227</v>
      </c>
      <c r="P1220" s="146">
        <v>44207</v>
      </c>
      <c r="Q1220" s="144" t="s">
        <v>29</v>
      </c>
      <c r="R1220" s="20" t="str">
        <f>VLOOKUP(F1220,'Seg 2 descriptions'!A:B,2)</f>
        <v>Facilities-West</v>
      </c>
      <c r="S1220" s="20" t="str">
        <f>VLOOKUP(G1220,'Seg 3 descriptions'!A:B,2)</f>
        <v>Facilities Maintenance</v>
      </c>
    </row>
    <row r="1221" spans="1:19" x14ac:dyDescent="0.25">
      <c r="A1221" s="144" t="s">
        <v>456</v>
      </c>
      <c r="B1221" s="144" t="s">
        <v>20</v>
      </c>
      <c r="C1221" s="144" t="s">
        <v>1305</v>
      </c>
      <c r="D1221" s="144" t="s">
        <v>1691</v>
      </c>
      <c r="E1221" s="144" t="s">
        <v>20</v>
      </c>
      <c r="F1221" s="144" t="s">
        <v>21</v>
      </c>
      <c r="G1221" s="144" t="s">
        <v>22</v>
      </c>
      <c r="H1221" s="144" t="s">
        <v>86</v>
      </c>
      <c r="I1221" s="144" t="s">
        <v>24</v>
      </c>
      <c r="J1221" s="145">
        <v>2220.3000000000002</v>
      </c>
      <c r="K1221" s="144" t="s">
        <v>1112</v>
      </c>
      <c r="L1221" s="144" t="s">
        <v>24</v>
      </c>
      <c r="M1221" s="144" t="s">
        <v>736</v>
      </c>
      <c r="N1221" s="144" t="s">
        <v>1305</v>
      </c>
      <c r="O1221" s="146">
        <v>44408</v>
      </c>
      <c r="P1221" s="146">
        <v>44412</v>
      </c>
      <c r="Q1221" s="144" t="s">
        <v>29</v>
      </c>
      <c r="R1221" s="20" t="str">
        <f>VLOOKUP(F1221,'Seg 2 descriptions'!A:B,2)</f>
        <v>Facilities-West</v>
      </c>
      <c r="S1221" s="20" t="str">
        <f>VLOOKUP(G1221,'Seg 3 descriptions'!A:B,2)</f>
        <v>Facilities Maintenance</v>
      </c>
    </row>
    <row r="1222" spans="1:19" x14ac:dyDescent="0.25">
      <c r="A1222" s="144" t="s">
        <v>456</v>
      </c>
      <c r="B1222" s="144" t="s">
        <v>20</v>
      </c>
      <c r="C1222" s="144" t="s">
        <v>1305</v>
      </c>
      <c r="D1222" s="144" t="s">
        <v>1691</v>
      </c>
      <c r="E1222" s="144" t="s">
        <v>20</v>
      </c>
      <c r="F1222" s="144" t="s">
        <v>21</v>
      </c>
      <c r="G1222" s="144" t="s">
        <v>22</v>
      </c>
      <c r="H1222" s="144" t="s">
        <v>86</v>
      </c>
      <c r="I1222" s="144" t="s">
        <v>24</v>
      </c>
      <c r="J1222" s="145">
        <v>1822.38</v>
      </c>
      <c r="K1222" s="144" t="s">
        <v>1112</v>
      </c>
      <c r="L1222" s="144" t="s">
        <v>24</v>
      </c>
      <c r="M1222" s="144" t="s">
        <v>690</v>
      </c>
      <c r="N1222" s="144" t="s">
        <v>1305</v>
      </c>
      <c r="O1222" s="146">
        <v>44408</v>
      </c>
      <c r="P1222" s="146">
        <v>44412</v>
      </c>
      <c r="Q1222" s="144" t="s">
        <v>29</v>
      </c>
      <c r="R1222" s="20" t="str">
        <f>VLOOKUP(F1222,'Seg 2 descriptions'!A:B,2)</f>
        <v>Facilities-West</v>
      </c>
      <c r="S1222" s="20" t="str">
        <f>VLOOKUP(G1222,'Seg 3 descriptions'!A:B,2)</f>
        <v>Facilities Maintenance</v>
      </c>
    </row>
    <row r="1223" spans="1:19" x14ac:dyDescent="0.25">
      <c r="A1223" s="144" t="s">
        <v>456</v>
      </c>
      <c r="B1223" s="144" t="s">
        <v>20</v>
      </c>
      <c r="C1223" s="144" t="s">
        <v>1305</v>
      </c>
      <c r="D1223" s="144" t="s">
        <v>1691</v>
      </c>
      <c r="E1223" s="144" t="s">
        <v>20</v>
      </c>
      <c r="F1223" s="144" t="s">
        <v>21</v>
      </c>
      <c r="G1223" s="144" t="s">
        <v>22</v>
      </c>
      <c r="H1223" s="144" t="s">
        <v>86</v>
      </c>
      <c r="I1223" s="144" t="s">
        <v>24</v>
      </c>
      <c r="J1223" s="145">
        <v>7611.93</v>
      </c>
      <c r="K1223" s="144" t="s">
        <v>1112</v>
      </c>
      <c r="L1223" s="144" t="s">
        <v>24</v>
      </c>
      <c r="M1223" s="144" t="s">
        <v>404</v>
      </c>
      <c r="N1223" s="144" t="s">
        <v>1305</v>
      </c>
      <c r="O1223" s="146">
        <v>44408</v>
      </c>
      <c r="P1223" s="146">
        <v>44412</v>
      </c>
      <c r="Q1223" s="144" t="s">
        <v>29</v>
      </c>
      <c r="R1223" s="20" t="str">
        <f>VLOOKUP(F1223,'Seg 2 descriptions'!A:B,2)</f>
        <v>Facilities-West</v>
      </c>
      <c r="S1223" s="20" t="str">
        <f>VLOOKUP(G1223,'Seg 3 descriptions'!A:B,2)</f>
        <v>Facilities Maintenance</v>
      </c>
    </row>
    <row r="1224" spans="1:19" x14ac:dyDescent="0.25">
      <c r="A1224" s="144" t="s">
        <v>456</v>
      </c>
      <c r="B1224" s="144" t="s">
        <v>20</v>
      </c>
      <c r="C1224" s="144" t="s">
        <v>1403</v>
      </c>
      <c r="D1224" s="144" t="s">
        <v>1691</v>
      </c>
      <c r="E1224" s="144" t="s">
        <v>20</v>
      </c>
      <c r="F1224" s="144" t="s">
        <v>21</v>
      </c>
      <c r="G1224" s="144" t="s">
        <v>22</v>
      </c>
      <c r="H1224" s="144" t="s">
        <v>86</v>
      </c>
      <c r="I1224" s="144" t="s">
        <v>24</v>
      </c>
      <c r="J1224" s="145">
        <v>-2220.3000000000002</v>
      </c>
      <c r="K1224" s="144" t="s">
        <v>1112</v>
      </c>
      <c r="L1224" s="144" t="s">
        <v>24</v>
      </c>
      <c r="M1224" s="144" t="s">
        <v>736</v>
      </c>
      <c r="N1224" s="144" t="s">
        <v>1305</v>
      </c>
      <c r="O1224" s="146">
        <v>44439</v>
      </c>
      <c r="P1224" s="146">
        <v>44413</v>
      </c>
      <c r="Q1224" s="144" t="s">
        <v>29</v>
      </c>
      <c r="R1224" s="20" t="str">
        <f>VLOOKUP(F1224,'Seg 2 descriptions'!A:B,2)</f>
        <v>Facilities-West</v>
      </c>
      <c r="S1224" s="20" t="str">
        <f>VLOOKUP(G1224,'Seg 3 descriptions'!A:B,2)</f>
        <v>Facilities Maintenance</v>
      </c>
    </row>
    <row r="1225" spans="1:19" x14ac:dyDescent="0.25">
      <c r="A1225" s="144" t="s">
        <v>456</v>
      </c>
      <c r="B1225" s="144" t="s">
        <v>20</v>
      </c>
      <c r="C1225" s="144" t="s">
        <v>1403</v>
      </c>
      <c r="D1225" s="144" t="s">
        <v>1691</v>
      </c>
      <c r="E1225" s="144" t="s">
        <v>20</v>
      </c>
      <c r="F1225" s="144" t="s">
        <v>21</v>
      </c>
      <c r="G1225" s="144" t="s">
        <v>22</v>
      </c>
      <c r="H1225" s="144" t="s">
        <v>86</v>
      </c>
      <c r="I1225" s="144" t="s">
        <v>24</v>
      </c>
      <c r="J1225" s="145">
        <v>-1822.38</v>
      </c>
      <c r="K1225" s="144" t="s">
        <v>1112</v>
      </c>
      <c r="L1225" s="144" t="s">
        <v>24</v>
      </c>
      <c r="M1225" s="144" t="s">
        <v>690</v>
      </c>
      <c r="N1225" s="144" t="s">
        <v>1305</v>
      </c>
      <c r="O1225" s="146">
        <v>44439</v>
      </c>
      <c r="P1225" s="146">
        <v>44413</v>
      </c>
      <c r="Q1225" s="144" t="s">
        <v>29</v>
      </c>
      <c r="R1225" s="20" t="str">
        <f>VLOOKUP(F1225,'Seg 2 descriptions'!A:B,2)</f>
        <v>Facilities-West</v>
      </c>
      <c r="S1225" s="20" t="str">
        <f>VLOOKUP(G1225,'Seg 3 descriptions'!A:B,2)</f>
        <v>Facilities Maintenance</v>
      </c>
    </row>
    <row r="1226" spans="1:19" x14ac:dyDescent="0.25">
      <c r="A1226" s="144" t="s">
        <v>456</v>
      </c>
      <c r="B1226" s="144" t="s">
        <v>20</v>
      </c>
      <c r="C1226" s="144" t="s">
        <v>1403</v>
      </c>
      <c r="D1226" s="144" t="s">
        <v>1691</v>
      </c>
      <c r="E1226" s="144" t="s">
        <v>20</v>
      </c>
      <c r="F1226" s="144" t="s">
        <v>21</v>
      </c>
      <c r="G1226" s="144" t="s">
        <v>22</v>
      </c>
      <c r="H1226" s="144" t="s">
        <v>86</v>
      </c>
      <c r="I1226" s="144" t="s">
        <v>24</v>
      </c>
      <c r="J1226" s="145">
        <v>-7611.93</v>
      </c>
      <c r="K1226" s="144" t="s">
        <v>1112</v>
      </c>
      <c r="L1226" s="144" t="s">
        <v>24</v>
      </c>
      <c r="M1226" s="144" t="s">
        <v>404</v>
      </c>
      <c r="N1226" s="144" t="s">
        <v>1305</v>
      </c>
      <c r="O1226" s="146">
        <v>44439</v>
      </c>
      <c r="P1226" s="146">
        <v>44413</v>
      </c>
      <c r="Q1226" s="144" t="s">
        <v>29</v>
      </c>
      <c r="R1226" s="20" t="str">
        <f>VLOOKUP(F1226,'Seg 2 descriptions'!A:B,2)</f>
        <v>Facilities-West</v>
      </c>
      <c r="S1226" s="20" t="str">
        <f>VLOOKUP(G1226,'Seg 3 descriptions'!A:B,2)</f>
        <v>Facilities Maintenance</v>
      </c>
    </row>
    <row r="1227" spans="1:19" x14ac:dyDescent="0.25">
      <c r="A1227" s="144" t="s">
        <v>456</v>
      </c>
      <c r="B1227" s="144" t="s">
        <v>20</v>
      </c>
      <c r="C1227" s="144" t="s">
        <v>1610</v>
      </c>
      <c r="D1227" s="144" t="s">
        <v>1691</v>
      </c>
      <c r="E1227" s="144" t="s">
        <v>20</v>
      </c>
      <c r="F1227" s="144" t="s">
        <v>21</v>
      </c>
      <c r="G1227" s="144" t="s">
        <v>22</v>
      </c>
      <c r="H1227" s="144" t="s">
        <v>86</v>
      </c>
      <c r="I1227" s="144" t="s">
        <v>24</v>
      </c>
      <c r="J1227" s="145">
        <v>864</v>
      </c>
      <c r="K1227" s="144" t="s">
        <v>1616</v>
      </c>
      <c r="L1227" s="144" t="s">
        <v>24</v>
      </c>
      <c r="M1227" s="144" t="s">
        <v>817</v>
      </c>
      <c r="N1227" s="144" t="s">
        <v>1610</v>
      </c>
      <c r="O1227" s="146">
        <v>44255</v>
      </c>
      <c r="P1227" s="146">
        <v>44264</v>
      </c>
      <c r="Q1227" s="144" t="s">
        <v>29</v>
      </c>
      <c r="R1227" s="20" t="str">
        <f>VLOOKUP(F1227,'Seg 2 descriptions'!A:B,2)</f>
        <v>Facilities-West</v>
      </c>
      <c r="S1227" s="20" t="str">
        <f>VLOOKUP(G1227,'Seg 3 descriptions'!A:B,2)</f>
        <v>Facilities Maintenance</v>
      </c>
    </row>
    <row r="1228" spans="1:19" x14ac:dyDescent="0.25">
      <c r="A1228" s="1" t="s">
        <v>456</v>
      </c>
      <c r="B1228" s="1" t="s">
        <v>20</v>
      </c>
      <c r="C1228" s="1" t="s">
        <v>1609</v>
      </c>
      <c r="D1228" s="1" t="s">
        <v>1695</v>
      </c>
      <c r="E1228" s="1" t="s">
        <v>20</v>
      </c>
      <c r="F1228" s="1" t="s">
        <v>31</v>
      </c>
      <c r="G1228" s="1" t="s">
        <v>35</v>
      </c>
      <c r="H1228" s="1" t="s">
        <v>86</v>
      </c>
      <c r="I1228" s="1" t="s">
        <v>24</v>
      </c>
      <c r="J1228" s="3">
        <v>-1959.5</v>
      </c>
      <c r="K1228" s="1" t="s">
        <v>1354</v>
      </c>
      <c r="L1228" s="1" t="s">
        <v>24</v>
      </c>
      <c r="M1228" s="1" t="s">
        <v>1617</v>
      </c>
      <c r="N1228" s="1" t="s">
        <v>1610</v>
      </c>
      <c r="O1228" s="2">
        <v>44286</v>
      </c>
      <c r="P1228" s="2">
        <v>44264</v>
      </c>
      <c r="Q1228" s="1" t="s">
        <v>29</v>
      </c>
      <c r="R1228" t="str">
        <f>VLOOKUP(F1228,'Seg 2 descriptions'!A:B,2)</f>
        <v>Gas Operations-West</v>
      </c>
      <c r="S1228" t="str">
        <f>VLOOKUP(G1228,'Seg 3 descriptions'!A:B,2)</f>
        <v>Other Outside Services</v>
      </c>
    </row>
    <row r="1229" spans="1:19" x14ac:dyDescent="0.25">
      <c r="A1229" s="1" t="s">
        <v>457</v>
      </c>
      <c r="B1229" s="1" t="s">
        <v>49</v>
      </c>
      <c r="C1229" s="1" t="s">
        <v>1595</v>
      </c>
      <c r="D1229" s="1" t="s">
        <v>1707</v>
      </c>
      <c r="E1229" s="1" t="s">
        <v>20</v>
      </c>
      <c r="F1229" s="1" t="s">
        <v>471</v>
      </c>
      <c r="G1229" s="1" t="s">
        <v>460</v>
      </c>
      <c r="H1229" s="1" t="s">
        <v>86</v>
      </c>
      <c r="I1229" s="1" t="s">
        <v>24</v>
      </c>
      <c r="J1229" s="3">
        <v>-1246.51</v>
      </c>
      <c r="K1229" s="1" t="s">
        <v>1357</v>
      </c>
      <c r="L1229" s="1" t="s">
        <v>24</v>
      </c>
      <c r="M1229" s="1" t="s">
        <v>1358</v>
      </c>
      <c r="N1229" s="1" t="s">
        <v>1361</v>
      </c>
      <c r="O1229" s="2">
        <v>44561</v>
      </c>
      <c r="P1229" s="2">
        <v>44568</v>
      </c>
      <c r="Q1229" s="1" t="s">
        <v>29</v>
      </c>
      <c r="R1229" t="str">
        <f>VLOOKUP(F1229,'Seg 2 descriptions'!A:B,2)</f>
        <v>Propane Operations-Hernando</v>
      </c>
      <c r="S1229" t="str">
        <f>VLOOKUP(G1229,'Seg 3 descriptions'!A:B,2)</f>
        <v>Salaries</v>
      </c>
    </row>
    <row r="1230" spans="1:19" x14ac:dyDescent="0.25">
      <c r="A1230" s="1" t="s">
        <v>457</v>
      </c>
      <c r="B1230" s="1" t="s">
        <v>49</v>
      </c>
      <c r="C1230" s="1" t="s">
        <v>1620</v>
      </c>
      <c r="D1230" s="1" t="s">
        <v>1707</v>
      </c>
      <c r="E1230" s="1" t="s">
        <v>20</v>
      </c>
      <c r="F1230" s="1" t="s">
        <v>471</v>
      </c>
      <c r="G1230" s="1" t="s">
        <v>460</v>
      </c>
      <c r="H1230" s="1" t="s">
        <v>86</v>
      </c>
      <c r="I1230" s="1" t="s">
        <v>24</v>
      </c>
      <c r="J1230" s="3">
        <v>-778.05</v>
      </c>
      <c r="K1230" s="1" t="s">
        <v>1357</v>
      </c>
      <c r="L1230" s="1" t="s">
        <v>24</v>
      </c>
      <c r="M1230" s="1" t="s">
        <v>1358</v>
      </c>
      <c r="N1230" s="1" t="s">
        <v>1356</v>
      </c>
      <c r="O1230" s="2">
        <v>44286</v>
      </c>
      <c r="P1230" s="2">
        <v>44292</v>
      </c>
      <c r="Q1230" s="1" t="s">
        <v>29</v>
      </c>
      <c r="R1230" t="str">
        <f>VLOOKUP(F1230,'Seg 2 descriptions'!A:B,2)</f>
        <v>Propane Operations-Hernando</v>
      </c>
      <c r="S1230" t="str">
        <f>VLOOKUP(G1230,'Seg 3 descriptions'!A:B,2)</f>
        <v>Salaries</v>
      </c>
    </row>
    <row r="1231" spans="1:19" x14ac:dyDescent="0.25">
      <c r="A1231" s="1" t="s">
        <v>828</v>
      </c>
      <c r="B1231" s="1" t="s">
        <v>18</v>
      </c>
      <c r="C1231" s="1" t="s">
        <v>1468</v>
      </c>
      <c r="D1231" s="1" t="s">
        <v>1706</v>
      </c>
      <c r="E1231" s="1" t="s">
        <v>20</v>
      </c>
      <c r="F1231" s="1" t="s">
        <v>31</v>
      </c>
      <c r="G1231" s="1" t="s">
        <v>590</v>
      </c>
      <c r="H1231" s="1" t="s">
        <v>86</v>
      </c>
      <c r="I1231" s="1" t="s">
        <v>24</v>
      </c>
      <c r="J1231" s="3">
        <v>35.61</v>
      </c>
      <c r="K1231" s="1" t="s">
        <v>1621</v>
      </c>
      <c r="L1231" s="1" t="s">
        <v>24</v>
      </c>
      <c r="M1231" s="1" t="s">
        <v>24</v>
      </c>
      <c r="N1231" s="1" t="s">
        <v>1468</v>
      </c>
      <c r="O1231" s="2">
        <v>44224</v>
      </c>
      <c r="P1231" s="2">
        <v>44229</v>
      </c>
      <c r="Q1231" s="1" t="s">
        <v>29</v>
      </c>
      <c r="R1231" t="str">
        <f>VLOOKUP(F1231,'Seg 2 descriptions'!A:B,2)</f>
        <v>Gas Operations-West</v>
      </c>
      <c r="S1231" t="str">
        <f>VLOOKUP(G1231,'Seg 3 descriptions'!A:B,2)</f>
        <v>Overtime/Comp Time/On Call</v>
      </c>
    </row>
    <row r="1232" spans="1:19" x14ac:dyDescent="0.25">
      <c r="A1232" s="1" t="s">
        <v>828</v>
      </c>
      <c r="B1232" s="1" t="s">
        <v>18</v>
      </c>
      <c r="C1232" s="1" t="s">
        <v>1525</v>
      </c>
      <c r="D1232" s="1" t="s">
        <v>1708</v>
      </c>
      <c r="E1232" s="1" t="s">
        <v>20</v>
      </c>
      <c r="F1232" s="1" t="s">
        <v>31</v>
      </c>
      <c r="G1232" s="1" t="s">
        <v>460</v>
      </c>
      <c r="H1232" s="1" t="s">
        <v>86</v>
      </c>
      <c r="I1232" s="1" t="s">
        <v>24</v>
      </c>
      <c r="J1232" s="3">
        <v>5550.26</v>
      </c>
      <c r="K1232" s="1" t="s">
        <v>1622</v>
      </c>
      <c r="L1232" s="1" t="s">
        <v>24</v>
      </c>
      <c r="M1232" s="1" t="s">
        <v>24</v>
      </c>
      <c r="N1232" s="1" t="s">
        <v>1525</v>
      </c>
      <c r="O1232" s="2">
        <v>44392</v>
      </c>
      <c r="P1232" s="2">
        <v>44410</v>
      </c>
      <c r="Q1232" s="1" t="s">
        <v>29</v>
      </c>
      <c r="R1232" t="str">
        <f>VLOOKUP(F1232,'Seg 2 descriptions'!A:B,2)</f>
        <v>Gas Operations-West</v>
      </c>
      <c r="S1232" t="str">
        <f>VLOOKUP(G1232,'Seg 3 descriptions'!A:B,2)</f>
        <v>Salaries</v>
      </c>
    </row>
    <row r="1233" spans="1:19" x14ac:dyDescent="0.25">
      <c r="A1233" s="1" t="s">
        <v>828</v>
      </c>
      <c r="B1233" s="1" t="s">
        <v>18</v>
      </c>
      <c r="C1233" s="1" t="s">
        <v>1530</v>
      </c>
      <c r="D1233" s="1" t="s">
        <v>1702</v>
      </c>
      <c r="E1233" s="1" t="s">
        <v>20</v>
      </c>
      <c r="F1233" s="1" t="s">
        <v>830</v>
      </c>
      <c r="G1233" s="1" t="s">
        <v>590</v>
      </c>
      <c r="H1233" s="1" t="s">
        <v>86</v>
      </c>
      <c r="I1233" s="1" t="s">
        <v>24</v>
      </c>
      <c r="J1233" s="3">
        <v>331.2</v>
      </c>
      <c r="K1233" s="1" t="s">
        <v>1623</v>
      </c>
      <c r="L1233" s="1" t="s">
        <v>24</v>
      </c>
      <c r="M1233" s="1" t="s">
        <v>24</v>
      </c>
      <c r="N1233" s="1" t="s">
        <v>1530</v>
      </c>
      <c r="O1233" s="2">
        <v>44476</v>
      </c>
      <c r="P1233" s="2">
        <v>44498</v>
      </c>
      <c r="Q1233" s="1" t="s">
        <v>29</v>
      </c>
      <c r="R1233" t="str">
        <f>VLOOKUP(F1233,'Seg 2 descriptions'!A:B,2)</f>
        <v>Measurement-SF</v>
      </c>
      <c r="S1233" t="str">
        <f>VLOOKUP(G1233,'Seg 3 descriptions'!A:B,2)</f>
        <v>Overtime/Comp Time/On Call</v>
      </c>
    </row>
    <row r="1234" spans="1:19" x14ac:dyDescent="0.25">
      <c r="A1234" s="1" t="s">
        <v>828</v>
      </c>
      <c r="B1234" s="1" t="s">
        <v>18</v>
      </c>
      <c r="C1234" s="1" t="s">
        <v>1530</v>
      </c>
      <c r="D1234" s="1" t="s">
        <v>1705</v>
      </c>
      <c r="E1234" s="1" t="s">
        <v>20</v>
      </c>
      <c r="F1234" s="1" t="s">
        <v>471</v>
      </c>
      <c r="G1234" s="1" t="s">
        <v>590</v>
      </c>
      <c r="H1234" s="1" t="s">
        <v>86</v>
      </c>
      <c r="I1234" s="1" t="s">
        <v>24</v>
      </c>
      <c r="J1234" s="3">
        <v>263.55</v>
      </c>
      <c r="K1234" s="1" t="s">
        <v>1623</v>
      </c>
      <c r="L1234" s="1" t="s">
        <v>24</v>
      </c>
      <c r="M1234" s="1" t="s">
        <v>24</v>
      </c>
      <c r="N1234" s="1" t="s">
        <v>1530</v>
      </c>
      <c r="O1234" s="2">
        <v>44476</v>
      </c>
      <c r="P1234" s="2">
        <v>44498</v>
      </c>
      <c r="Q1234" s="1" t="s">
        <v>29</v>
      </c>
      <c r="R1234" t="str">
        <f>VLOOKUP(F1234,'Seg 2 descriptions'!A:B,2)</f>
        <v>Propane Operations-Hernando</v>
      </c>
      <c r="S1234" t="str">
        <f>VLOOKUP(G1234,'Seg 3 descriptions'!A:B,2)</f>
        <v>Overtime/Comp Time/On Call</v>
      </c>
    </row>
    <row r="1235" spans="1:19" x14ac:dyDescent="0.25">
      <c r="A1235" s="1" t="s">
        <v>828</v>
      </c>
      <c r="B1235" s="1" t="s">
        <v>18</v>
      </c>
      <c r="C1235" s="1" t="s">
        <v>1530</v>
      </c>
      <c r="D1235" s="1" t="s">
        <v>1706</v>
      </c>
      <c r="E1235" s="1" t="s">
        <v>20</v>
      </c>
      <c r="F1235" s="1" t="s">
        <v>31</v>
      </c>
      <c r="G1235" s="1" t="s">
        <v>590</v>
      </c>
      <c r="H1235" s="1" t="s">
        <v>86</v>
      </c>
      <c r="I1235" s="1" t="s">
        <v>24</v>
      </c>
      <c r="J1235" s="3">
        <v>223.85</v>
      </c>
      <c r="K1235" s="1" t="s">
        <v>1623</v>
      </c>
      <c r="L1235" s="1" t="s">
        <v>24</v>
      </c>
      <c r="M1235" s="1" t="s">
        <v>24</v>
      </c>
      <c r="N1235" s="1" t="s">
        <v>1530</v>
      </c>
      <c r="O1235" s="2">
        <v>44476</v>
      </c>
      <c r="P1235" s="2">
        <v>44498</v>
      </c>
      <c r="Q1235" s="1" t="s">
        <v>29</v>
      </c>
      <c r="R1235" t="str">
        <f>VLOOKUP(F1235,'Seg 2 descriptions'!A:B,2)</f>
        <v>Gas Operations-West</v>
      </c>
      <c r="S1235" t="str">
        <f>VLOOKUP(G1235,'Seg 3 descriptions'!A:B,2)</f>
        <v>Overtime/Comp Time/On Call</v>
      </c>
    </row>
    <row r="1236" spans="1:19" x14ac:dyDescent="0.25">
      <c r="A1236" s="1" t="s">
        <v>457</v>
      </c>
      <c r="B1236" s="1" t="s">
        <v>49</v>
      </c>
      <c r="C1236" s="1" t="s">
        <v>1544</v>
      </c>
      <c r="D1236" s="1" t="s">
        <v>1708</v>
      </c>
      <c r="E1236" s="1" t="s">
        <v>20</v>
      </c>
      <c r="F1236" s="1" t="s">
        <v>31</v>
      </c>
      <c r="G1236" s="1" t="s">
        <v>460</v>
      </c>
      <c r="H1236" s="1" t="s">
        <v>86</v>
      </c>
      <c r="I1236" s="1" t="s">
        <v>24</v>
      </c>
      <c r="J1236" s="3">
        <v>-5614.44</v>
      </c>
      <c r="K1236" s="1" t="s">
        <v>1004</v>
      </c>
      <c r="L1236" s="1" t="s">
        <v>24</v>
      </c>
      <c r="M1236" s="1" t="s">
        <v>1005</v>
      </c>
      <c r="N1236" s="1" t="s">
        <v>965</v>
      </c>
      <c r="O1236" s="2">
        <v>44347</v>
      </c>
      <c r="P1236" s="2">
        <v>44350</v>
      </c>
      <c r="Q1236" s="1" t="s">
        <v>29</v>
      </c>
      <c r="R1236" t="str">
        <f>VLOOKUP(F1236,'Seg 2 descriptions'!A:B,2)</f>
        <v>Gas Operations-West</v>
      </c>
      <c r="S1236" t="str">
        <f>VLOOKUP(G1236,'Seg 3 descriptions'!A:B,2)</f>
        <v>Salaries</v>
      </c>
    </row>
    <row r="1237" spans="1:19" x14ac:dyDescent="0.25">
      <c r="A1237" s="144" t="s">
        <v>456</v>
      </c>
      <c r="B1237" s="144" t="s">
        <v>20</v>
      </c>
      <c r="C1237" s="144" t="s">
        <v>1609</v>
      </c>
      <c r="D1237" s="144" t="s">
        <v>1691</v>
      </c>
      <c r="E1237" s="144" t="s">
        <v>20</v>
      </c>
      <c r="F1237" s="144" t="s">
        <v>21</v>
      </c>
      <c r="G1237" s="144" t="s">
        <v>22</v>
      </c>
      <c r="H1237" s="144" t="s">
        <v>86</v>
      </c>
      <c r="I1237" s="144" t="s">
        <v>24</v>
      </c>
      <c r="J1237" s="145">
        <v>-864</v>
      </c>
      <c r="K1237" s="144" t="s">
        <v>1616</v>
      </c>
      <c r="L1237" s="144" t="s">
        <v>24</v>
      </c>
      <c r="M1237" s="144" t="s">
        <v>817</v>
      </c>
      <c r="N1237" s="144" t="s">
        <v>1610</v>
      </c>
      <c r="O1237" s="146">
        <v>44286</v>
      </c>
      <c r="P1237" s="146">
        <v>44264</v>
      </c>
      <c r="Q1237" s="144" t="s">
        <v>29</v>
      </c>
      <c r="R1237" s="20" t="str">
        <f>VLOOKUP(F1237,'Seg 2 descriptions'!A:B,2)</f>
        <v>Facilities-West</v>
      </c>
      <c r="S1237" s="20" t="str">
        <f>VLOOKUP(G1237,'Seg 3 descriptions'!A:B,2)</f>
        <v>Facilities Maintenance</v>
      </c>
    </row>
    <row r="1238" spans="1:19" x14ac:dyDescent="0.25">
      <c r="A1238" s="1" t="s">
        <v>456</v>
      </c>
      <c r="B1238" s="1" t="s">
        <v>20</v>
      </c>
      <c r="C1238" s="1" t="s">
        <v>1610</v>
      </c>
      <c r="D1238" s="1" t="s">
        <v>1695</v>
      </c>
      <c r="E1238" s="1" t="s">
        <v>20</v>
      </c>
      <c r="F1238" s="1" t="s">
        <v>31</v>
      </c>
      <c r="G1238" s="1" t="s">
        <v>35</v>
      </c>
      <c r="H1238" s="1" t="s">
        <v>86</v>
      </c>
      <c r="I1238" s="1" t="s">
        <v>24</v>
      </c>
      <c r="J1238" s="3">
        <v>1959.5</v>
      </c>
      <c r="K1238" s="1" t="s">
        <v>1354</v>
      </c>
      <c r="L1238" s="1" t="s">
        <v>24</v>
      </c>
      <c r="M1238" s="1" t="s">
        <v>1617</v>
      </c>
      <c r="N1238" s="1" t="s">
        <v>1610</v>
      </c>
      <c r="O1238" s="2">
        <v>44255</v>
      </c>
      <c r="P1238" s="2">
        <v>44264</v>
      </c>
      <c r="Q1238" s="1" t="s">
        <v>29</v>
      </c>
      <c r="R1238" t="str">
        <f>VLOOKUP(F1238,'Seg 2 descriptions'!A:B,2)</f>
        <v>Gas Operations-West</v>
      </c>
      <c r="S1238" t="str">
        <f>VLOOKUP(G1238,'Seg 3 descriptions'!A:B,2)</f>
        <v>Other Outside Services</v>
      </c>
    </row>
    <row r="1239" spans="1:19" x14ac:dyDescent="0.25">
      <c r="A1239" s="1" t="s">
        <v>457</v>
      </c>
      <c r="B1239" s="1" t="s">
        <v>49</v>
      </c>
      <c r="C1239" s="1" t="s">
        <v>1595</v>
      </c>
      <c r="D1239" s="1" t="s">
        <v>1705</v>
      </c>
      <c r="E1239" s="1" t="s">
        <v>20</v>
      </c>
      <c r="F1239" s="1" t="s">
        <v>471</v>
      </c>
      <c r="G1239" s="1" t="s">
        <v>590</v>
      </c>
      <c r="H1239" s="1" t="s">
        <v>86</v>
      </c>
      <c r="I1239" s="1" t="s">
        <v>24</v>
      </c>
      <c r="J1239" s="3">
        <v>-179</v>
      </c>
      <c r="K1239" s="1" t="s">
        <v>1415</v>
      </c>
      <c r="L1239" s="1" t="s">
        <v>24</v>
      </c>
      <c r="M1239" s="1" t="s">
        <v>1416</v>
      </c>
      <c r="N1239" s="1" t="s">
        <v>1361</v>
      </c>
      <c r="O1239" s="2">
        <v>44561</v>
      </c>
      <c r="P1239" s="2">
        <v>44568</v>
      </c>
      <c r="Q1239" s="1" t="s">
        <v>29</v>
      </c>
      <c r="R1239" t="str">
        <f>VLOOKUP(F1239,'Seg 2 descriptions'!A:B,2)</f>
        <v>Propane Operations-Hernando</v>
      </c>
      <c r="S1239" t="str">
        <f>VLOOKUP(G1239,'Seg 3 descriptions'!A:B,2)</f>
        <v>Overtime/Comp Time/On Call</v>
      </c>
    </row>
    <row r="1240" spans="1:19" x14ac:dyDescent="0.25">
      <c r="A1240" s="144" t="s">
        <v>455</v>
      </c>
      <c r="B1240" s="144" t="s">
        <v>20</v>
      </c>
      <c r="C1240" s="144" t="s">
        <v>1624</v>
      </c>
      <c r="D1240" s="144" t="s">
        <v>1691</v>
      </c>
      <c r="E1240" s="144" t="s">
        <v>20</v>
      </c>
      <c r="F1240" s="144" t="s">
        <v>21</v>
      </c>
      <c r="G1240" s="144" t="s">
        <v>22</v>
      </c>
      <c r="H1240" s="144" t="s">
        <v>86</v>
      </c>
      <c r="I1240" s="144" t="s">
        <v>24</v>
      </c>
      <c r="J1240" s="145">
        <v>-8565.7199999999993</v>
      </c>
      <c r="K1240" s="144" t="s">
        <v>1370</v>
      </c>
      <c r="L1240" s="144" t="s">
        <v>24</v>
      </c>
      <c r="M1240" s="144" t="s">
        <v>781</v>
      </c>
      <c r="N1240" s="144" t="s">
        <v>1624</v>
      </c>
      <c r="O1240" s="146">
        <v>44408</v>
      </c>
      <c r="P1240" s="146">
        <v>44417</v>
      </c>
      <c r="Q1240" s="144" t="s">
        <v>29</v>
      </c>
      <c r="R1240" s="20" t="str">
        <f>VLOOKUP(F1240,'Seg 2 descriptions'!A:B,2)</f>
        <v>Facilities-West</v>
      </c>
      <c r="S1240" s="20" t="str">
        <f>VLOOKUP(G1240,'Seg 3 descriptions'!A:B,2)</f>
        <v>Facilities Maintenance</v>
      </c>
    </row>
    <row r="1241" spans="1:19" x14ac:dyDescent="0.25">
      <c r="A1241" s="144" t="s">
        <v>455</v>
      </c>
      <c r="B1241" s="144" t="s">
        <v>20</v>
      </c>
      <c r="C1241" s="144" t="s">
        <v>1624</v>
      </c>
      <c r="D1241" s="144" t="s">
        <v>1691</v>
      </c>
      <c r="E1241" s="144" t="s">
        <v>20</v>
      </c>
      <c r="F1241" s="144" t="s">
        <v>21</v>
      </c>
      <c r="G1241" s="144" t="s">
        <v>22</v>
      </c>
      <c r="H1241" s="144" t="s">
        <v>86</v>
      </c>
      <c r="I1241" s="144" t="s">
        <v>24</v>
      </c>
      <c r="J1241" s="145">
        <v>-140</v>
      </c>
      <c r="K1241" s="144" t="s">
        <v>1370</v>
      </c>
      <c r="L1241" s="144" t="s">
        <v>24</v>
      </c>
      <c r="M1241" s="144" t="s">
        <v>726</v>
      </c>
      <c r="N1241" s="144" t="s">
        <v>1624</v>
      </c>
      <c r="O1241" s="146">
        <v>44408</v>
      </c>
      <c r="P1241" s="146">
        <v>44417</v>
      </c>
      <c r="Q1241" s="144" t="s">
        <v>29</v>
      </c>
      <c r="R1241" s="20" t="str">
        <f>VLOOKUP(F1241,'Seg 2 descriptions'!A:B,2)</f>
        <v>Facilities-West</v>
      </c>
      <c r="S1241" s="20" t="str">
        <f>VLOOKUP(G1241,'Seg 3 descriptions'!A:B,2)</f>
        <v>Facilities Maintenance</v>
      </c>
    </row>
    <row r="1242" spans="1:19" x14ac:dyDescent="0.25">
      <c r="A1242" s="144" t="s">
        <v>455</v>
      </c>
      <c r="B1242" s="144" t="s">
        <v>20</v>
      </c>
      <c r="C1242" s="144" t="s">
        <v>1625</v>
      </c>
      <c r="D1242" s="144" t="s">
        <v>1691</v>
      </c>
      <c r="E1242" s="144" t="s">
        <v>20</v>
      </c>
      <c r="F1242" s="144" t="s">
        <v>21</v>
      </c>
      <c r="G1242" s="144" t="s">
        <v>22</v>
      </c>
      <c r="H1242" s="144" t="s">
        <v>86</v>
      </c>
      <c r="I1242" s="144" t="s">
        <v>24</v>
      </c>
      <c r="J1242" s="145">
        <v>8565.7199999999993</v>
      </c>
      <c r="K1242" s="144" t="s">
        <v>1370</v>
      </c>
      <c r="L1242" s="144" t="s">
        <v>24</v>
      </c>
      <c r="M1242" s="144" t="s">
        <v>781</v>
      </c>
      <c r="N1242" s="144" t="s">
        <v>1624</v>
      </c>
      <c r="O1242" s="146">
        <v>44439</v>
      </c>
      <c r="P1242" s="146">
        <v>44417</v>
      </c>
      <c r="Q1242" s="144" t="s">
        <v>29</v>
      </c>
      <c r="R1242" s="20" t="str">
        <f>VLOOKUP(F1242,'Seg 2 descriptions'!A:B,2)</f>
        <v>Facilities-West</v>
      </c>
      <c r="S1242" s="20" t="str">
        <f>VLOOKUP(G1242,'Seg 3 descriptions'!A:B,2)</f>
        <v>Facilities Maintenance</v>
      </c>
    </row>
    <row r="1243" spans="1:19" x14ac:dyDescent="0.25">
      <c r="A1243" s="144" t="s">
        <v>455</v>
      </c>
      <c r="B1243" s="144" t="s">
        <v>20</v>
      </c>
      <c r="C1243" s="144" t="s">
        <v>1625</v>
      </c>
      <c r="D1243" s="144" t="s">
        <v>1691</v>
      </c>
      <c r="E1243" s="144" t="s">
        <v>20</v>
      </c>
      <c r="F1243" s="144" t="s">
        <v>21</v>
      </c>
      <c r="G1243" s="144" t="s">
        <v>22</v>
      </c>
      <c r="H1243" s="144" t="s">
        <v>86</v>
      </c>
      <c r="I1243" s="144" t="s">
        <v>24</v>
      </c>
      <c r="J1243" s="145">
        <v>140</v>
      </c>
      <c r="K1243" s="144" t="s">
        <v>1370</v>
      </c>
      <c r="L1243" s="144" t="s">
        <v>24</v>
      </c>
      <c r="M1243" s="144" t="s">
        <v>726</v>
      </c>
      <c r="N1243" s="144" t="s">
        <v>1624</v>
      </c>
      <c r="O1243" s="146">
        <v>44439</v>
      </c>
      <c r="P1243" s="146">
        <v>44417</v>
      </c>
      <c r="Q1243" s="144" t="s">
        <v>29</v>
      </c>
      <c r="R1243" s="20" t="str">
        <f>VLOOKUP(F1243,'Seg 2 descriptions'!A:B,2)</f>
        <v>Facilities-West</v>
      </c>
      <c r="S1243" s="20" t="str">
        <f>VLOOKUP(G1243,'Seg 3 descriptions'!A:B,2)</f>
        <v>Facilities Maintenance</v>
      </c>
    </row>
    <row r="1244" spans="1:19" x14ac:dyDescent="0.25">
      <c r="A1244" s="1" t="s">
        <v>457</v>
      </c>
      <c r="B1244" s="1" t="s">
        <v>49</v>
      </c>
      <c r="C1244" s="1" t="s">
        <v>1355</v>
      </c>
      <c r="D1244" s="1" t="s">
        <v>1708</v>
      </c>
      <c r="E1244" s="1" t="s">
        <v>20</v>
      </c>
      <c r="F1244" s="1" t="s">
        <v>31</v>
      </c>
      <c r="G1244" s="1" t="s">
        <v>460</v>
      </c>
      <c r="H1244" s="1" t="s">
        <v>86</v>
      </c>
      <c r="I1244" s="1" t="s">
        <v>24</v>
      </c>
      <c r="J1244" s="3">
        <v>-1580.16</v>
      </c>
      <c r="K1244" s="1" t="s">
        <v>1004</v>
      </c>
      <c r="L1244" s="1" t="s">
        <v>24</v>
      </c>
      <c r="M1244" s="1" t="s">
        <v>1005</v>
      </c>
      <c r="N1244" s="1" t="s">
        <v>966</v>
      </c>
      <c r="O1244" s="2">
        <v>44408</v>
      </c>
      <c r="P1244" s="2">
        <v>44412</v>
      </c>
      <c r="Q1244" s="1" t="s">
        <v>29</v>
      </c>
      <c r="R1244" t="str">
        <f>VLOOKUP(F1244,'Seg 2 descriptions'!A:B,2)</f>
        <v>Gas Operations-West</v>
      </c>
      <c r="S1244" t="str">
        <f>VLOOKUP(G1244,'Seg 3 descriptions'!A:B,2)</f>
        <v>Salaries</v>
      </c>
    </row>
    <row r="1245" spans="1:19" x14ac:dyDescent="0.25">
      <c r="A1245" s="1" t="s">
        <v>456</v>
      </c>
      <c r="B1245" s="1" t="s">
        <v>20</v>
      </c>
      <c r="C1245" s="1" t="s">
        <v>1594</v>
      </c>
      <c r="D1245" s="1" t="s">
        <v>1695</v>
      </c>
      <c r="E1245" s="1" t="s">
        <v>20</v>
      </c>
      <c r="F1245" s="1" t="s">
        <v>31</v>
      </c>
      <c r="G1245" s="1" t="s">
        <v>35</v>
      </c>
      <c r="H1245" s="1" t="s">
        <v>86</v>
      </c>
      <c r="I1245" s="1" t="s">
        <v>24</v>
      </c>
      <c r="J1245" s="3">
        <v>-5085.68</v>
      </c>
      <c r="K1245" s="1" t="s">
        <v>1630</v>
      </c>
      <c r="L1245" s="1" t="s">
        <v>24</v>
      </c>
      <c r="M1245" s="1" t="s">
        <v>175</v>
      </c>
      <c r="N1245" s="1" t="s">
        <v>1510</v>
      </c>
      <c r="O1245" s="2">
        <v>44316</v>
      </c>
      <c r="P1245" s="2">
        <v>44292</v>
      </c>
      <c r="Q1245" s="1" t="s">
        <v>29</v>
      </c>
      <c r="R1245" t="str">
        <f>VLOOKUP(F1245,'Seg 2 descriptions'!A:B,2)</f>
        <v>Gas Operations-West</v>
      </c>
      <c r="S1245" t="str">
        <f>VLOOKUP(G1245,'Seg 3 descriptions'!A:B,2)</f>
        <v>Other Outside Services</v>
      </c>
    </row>
    <row r="1246" spans="1:19" x14ac:dyDescent="0.25">
      <c r="A1246" s="1" t="s">
        <v>456</v>
      </c>
      <c r="B1246" s="1" t="s">
        <v>20</v>
      </c>
      <c r="C1246" s="1" t="s">
        <v>1594</v>
      </c>
      <c r="D1246" s="1" t="s">
        <v>1695</v>
      </c>
      <c r="E1246" s="1" t="s">
        <v>20</v>
      </c>
      <c r="F1246" s="1" t="s">
        <v>31</v>
      </c>
      <c r="G1246" s="1" t="s">
        <v>35</v>
      </c>
      <c r="H1246" s="1" t="s">
        <v>86</v>
      </c>
      <c r="I1246" s="1" t="s">
        <v>24</v>
      </c>
      <c r="J1246" s="3">
        <v>-568.20000000000005</v>
      </c>
      <c r="K1246" s="1" t="s">
        <v>1630</v>
      </c>
      <c r="L1246" s="1" t="s">
        <v>24</v>
      </c>
      <c r="M1246" s="1" t="s">
        <v>1631</v>
      </c>
      <c r="N1246" s="1" t="s">
        <v>1510</v>
      </c>
      <c r="O1246" s="2">
        <v>44316</v>
      </c>
      <c r="P1246" s="2">
        <v>44292</v>
      </c>
      <c r="Q1246" s="1" t="s">
        <v>29</v>
      </c>
      <c r="R1246" t="str">
        <f>VLOOKUP(F1246,'Seg 2 descriptions'!A:B,2)</f>
        <v>Gas Operations-West</v>
      </c>
      <c r="S1246" t="str">
        <f>VLOOKUP(G1246,'Seg 3 descriptions'!A:B,2)</f>
        <v>Other Outside Services</v>
      </c>
    </row>
    <row r="1247" spans="1:19" x14ac:dyDescent="0.25">
      <c r="A1247" s="1" t="s">
        <v>456</v>
      </c>
      <c r="B1247" s="1" t="s">
        <v>20</v>
      </c>
      <c r="C1247" s="1" t="s">
        <v>1594</v>
      </c>
      <c r="D1247" s="1" t="s">
        <v>1695</v>
      </c>
      <c r="E1247" s="1" t="s">
        <v>20</v>
      </c>
      <c r="F1247" s="1" t="s">
        <v>31</v>
      </c>
      <c r="G1247" s="1" t="s">
        <v>35</v>
      </c>
      <c r="H1247" s="1" t="s">
        <v>86</v>
      </c>
      <c r="I1247" s="1" t="s">
        <v>24</v>
      </c>
      <c r="J1247" s="3">
        <v>-495.25</v>
      </c>
      <c r="K1247" s="1" t="s">
        <v>1630</v>
      </c>
      <c r="L1247" s="1" t="s">
        <v>24</v>
      </c>
      <c r="M1247" s="1" t="s">
        <v>1032</v>
      </c>
      <c r="N1247" s="1" t="s">
        <v>1510</v>
      </c>
      <c r="O1247" s="2">
        <v>44316</v>
      </c>
      <c r="P1247" s="2">
        <v>44292</v>
      </c>
      <c r="Q1247" s="1" t="s">
        <v>29</v>
      </c>
      <c r="R1247" t="str">
        <f>VLOOKUP(F1247,'Seg 2 descriptions'!A:B,2)</f>
        <v>Gas Operations-West</v>
      </c>
      <c r="S1247" t="str">
        <f>VLOOKUP(G1247,'Seg 3 descriptions'!A:B,2)</f>
        <v>Other Outside Services</v>
      </c>
    </row>
    <row r="1248" spans="1:19" x14ac:dyDescent="0.25">
      <c r="A1248" s="1" t="s">
        <v>456</v>
      </c>
      <c r="B1248" s="1" t="s">
        <v>20</v>
      </c>
      <c r="C1248" s="1" t="s">
        <v>1510</v>
      </c>
      <c r="D1248" s="1" t="s">
        <v>1695</v>
      </c>
      <c r="E1248" s="1" t="s">
        <v>20</v>
      </c>
      <c r="F1248" s="1" t="s">
        <v>31</v>
      </c>
      <c r="G1248" s="1" t="s">
        <v>35</v>
      </c>
      <c r="H1248" s="1" t="s">
        <v>86</v>
      </c>
      <c r="I1248" s="1" t="s">
        <v>24</v>
      </c>
      <c r="J1248" s="3">
        <v>5085.68</v>
      </c>
      <c r="K1248" s="1" t="s">
        <v>1630</v>
      </c>
      <c r="L1248" s="1" t="s">
        <v>24</v>
      </c>
      <c r="M1248" s="1" t="s">
        <v>175</v>
      </c>
      <c r="N1248" s="1" t="s">
        <v>1510</v>
      </c>
      <c r="O1248" s="2">
        <v>44286</v>
      </c>
      <c r="P1248" s="2">
        <v>44292</v>
      </c>
      <c r="Q1248" s="1" t="s">
        <v>29</v>
      </c>
      <c r="R1248" t="str">
        <f>VLOOKUP(F1248,'Seg 2 descriptions'!A:B,2)</f>
        <v>Gas Operations-West</v>
      </c>
      <c r="S1248" t="str">
        <f>VLOOKUP(G1248,'Seg 3 descriptions'!A:B,2)</f>
        <v>Other Outside Services</v>
      </c>
    </row>
    <row r="1249" spans="1:19" x14ac:dyDescent="0.25">
      <c r="A1249" s="1" t="s">
        <v>456</v>
      </c>
      <c r="B1249" s="1" t="s">
        <v>20</v>
      </c>
      <c r="C1249" s="1" t="s">
        <v>1510</v>
      </c>
      <c r="D1249" s="1" t="s">
        <v>1695</v>
      </c>
      <c r="E1249" s="1" t="s">
        <v>20</v>
      </c>
      <c r="F1249" s="1" t="s">
        <v>31</v>
      </c>
      <c r="G1249" s="1" t="s">
        <v>35</v>
      </c>
      <c r="H1249" s="1" t="s">
        <v>86</v>
      </c>
      <c r="I1249" s="1" t="s">
        <v>24</v>
      </c>
      <c r="J1249" s="3">
        <v>568.20000000000005</v>
      </c>
      <c r="K1249" s="1" t="s">
        <v>1630</v>
      </c>
      <c r="L1249" s="1" t="s">
        <v>24</v>
      </c>
      <c r="M1249" s="1" t="s">
        <v>1631</v>
      </c>
      <c r="N1249" s="1" t="s">
        <v>1510</v>
      </c>
      <c r="O1249" s="2">
        <v>44286</v>
      </c>
      <c r="P1249" s="2">
        <v>44292</v>
      </c>
      <c r="Q1249" s="1" t="s">
        <v>29</v>
      </c>
      <c r="R1249" t="str">
        <f>VLOOKUP(F1249,'Seg 2 descriptions'!A:B,2)</f>
        <v>Gas Operations-West</v>
      </c>
      <c r="S1249" t="str">
        <f>VLOOKUP(G1249,'Seg 3 descriptions'!A:B,2)</f>
        <v>Other Outside Services</v>
      </c>
    </row>
    <row r="1250" spans="1:19" x14ac:dyDescent="0.25">
      <c r="A1250" s="1" t="s">
        <v>456</v>
      </c>
      <c r="B1250" s="1" t="s">
        <v>20</v>
      </c>
      <c r="C1250" s="1" t="s">
        <v>1510</v>
      </c>
      <c r="D1250" s="1" t="s">
        <v>1695</v>
      </c>
      <c r="E1250" s="1" t="s">
        <v>20</v>
      </c>
      <c r="F1250" s="1" t="s">
        <v>31</v>
      </c>
      <c r="G1250" s="1" t="s">
        <v>35</v>
      </c>
      <c r="H1250" s="1" t="s">
        <v>86</v>
      </c>
      <c r="I1250" s="1" t="s">
        <v>24</v>
      </c>
      <c r="J1250" s="3">
        <v>495.25</v>
      </c>
      <c r="K1250" s="1" t="s">
        <v>1630</v>
      </c>
      <c r="L1250" s="1" t="s">
        <v>24</v>
      </c>
      <c r="M1250" s="1" t="s">
        <v>1032</v>
      </c>
      <c r="N1250" s="1" t="s">
        <v>1510</v>
      </c>
      <c r="O1250" s="2">
        <v>44286</v>
      </c>
      <c r="P1250" s="2">
        <v>44292</v>
      </c>
      <c r="Q1250" s="1" t="s">
        <v>29</v>
      </c>
      <c r="R1250" t="str">
        <f>VLOOKUP(F1250,'Seg 2 descriptions'!A:B,2)</f>
        <v>Gas Operations-West</v>
      </c>
      <c r="S1250" t="str">
        <f>VLOOKUP(G1250,'Seg 3 descriptions'!A:B,2)</f>
        <v>Other Outside Services</v>
      </c>
    </row>
    <row r="1251" spans="1:19" x14ac:dyDescent="0.25">
      <c r="A1251" s="1" t="s">
        <v>457</v>
      </c>
      <c r="B1251" s="1" t="s">
        <v>49</v>
      </c>
      <c r="C1251" s="1" t="s">
        <v>1404</v>
      </c>
      <c r="D1251" s="1" t="s">
        <v>1947</v>
      </c>
      <c r="E1251" s="1" t="s">
        <v>20</v>
      </c>
      <c r="F1251" s="1" t="s">
        <v>830</v>
      </c>
      <c r="G1251" s="1" t="s">
        <v>283</v>
      </c>
      <c r="H1251" s="1" t="s">
        <v>86</v>
      </c>
      <c r="I1251" s="1" t="s">
        <v>24</v>
      </c>
      <c r="J1251" s="3">
        <v>32.9</v>
      </c>
      <c r="K1251" s="1" t="s">
        <v>1567</v>
      </c>
      <c r="L1251" s="1" t="s">
        <v>24</v>
      </c>
      <c r="M1251" s="1" t="s">
        <v>1568</v>
      </c>
      <c r="N1251" s="1" t="s">
        <v>463</v>
      </c>
      <c r="O1251" s="2">
        <v>44255</v>
      </c>
      <c r="P1251" s="2">
        <v>44258</v>
      </c>
      <c r="Q1251" s="1" t="s">
        <v>29</v>
      </c>
      <c r="R1251" t="str">
        <f>VLOOKUP(F1251,'Seg 2 descriptions'!A:B,2)</f>
        <v>Measurement-SF</v>
      </c>
      <c r="S1251" t="str">
        <f>VLOOKUP(G1251,'Seg 3 descriptions'!A:B,2)</f>
        <v>Supplies &amp; Misc Dept Expenses</v>
      </c>
    </row>
    <row r="1252" spans="1:19" x14ac:dyDescent="0.25">
      <c r="A1252" s="1" t="s">
        <v>457</v>
      </c>
      <c r="B1252" s="1" t="s">
        <v>49</v>
      </c>
      <c r="C1252" s="1" t="s">
        <v>1404</v>
      </c>
      <c r="D1252" s="1" t="s">
        <v>1916</v>
      </c>
      <c r="E1252" s="1" t="s">
        <v>20</v>
      </c>
      <c r="F1252" s="1" t="s">
        <v>830</v>
      </c>
      <c r="G1252" s="1" t="s">
        <v>866</v>
      </c>
      <c r="H1252" s="1" t="s">
        <v>86</v>
      </c>
      <c r="I1252" s="1" t="s">
        <v>24</v>
      </c>
      <c r="J1252" s="3">
        <v>2.4500000000000002</v>
      </c>
      <c r="K1252" s="1" t="s">
        <v>1567</v>
      </c>
      <c r="L1252" s="1" t="s">
        <v>24</v>
      </c>
      <c r="M1252" s="1" t="s">
        <v>1568</v>
      </c>
      <c r="N1252" s="1" t="s">
        <v>463</v>
      </c>
      <c r="O1252" s="2">
        <v>44255</v>
      </c>
      <c r="P1252" s="2">
        <v>44258</v>
      </c>
      <c r="Q1252" s="1" t="s">
        <v>29</v>
      </c>
      <c r="R1252" t="str">
        <f>VLOOKUP(F1252,'Seg 2 descriptions'!A:B,2)</f>
        <v>Measurement-SF</v>
      </c>
      <c r="S1252" t="str">
        <f>VLOOKUP(G1252,'Seg 3 descriptions'!A:B,2)</f>
        <v>Lodging &amp; Travel</v>
      </c>
    </row>
    <row r="1253" spans="1:19" x14ac:dyDescent="0.25">
      <c r="A1253" s="1" t="s">
        <v>457</v>
      </c>
      <c r="B1253" s="1" t="s">
        <v>49</v>
      </c>
      <c r="C1253" s="1" t="s">
        <v>1404</v>
      </c>
      <c r="D1253" s="1" t="s">
        <v>1960</v>
      </c>
      <c r="E1253" s="1" t="s">
        <v>20</v>
      </c>
      <c r="F1253" s="1" t="s">
        <v>830</v>
      </c>
      <c r="G1253" s="1" t="s">
        <v>868</v>
      </c>
      <c r="H1253" s="1" t="s">
        <v>86</v>
      </c>
      <c r="I1253" s="1" t="s">
        <v>24</v>
      </c>
      <c r="J1253" s="3">
        <v>16.100000000000001</v>
      </c>
      <c r="K1253" s="1" t="s">
        <v>1567</v>
      </c>
      <c r="L1253" s="1" t="s">
        <v>24</v>
      </c>
      <c r="M1253" s="1" t="s">
        <v>1568</v>
      </c>
      <c r="N1253" s="1" t="s">
        <v>463</v>
      </c>
      <c r="O1253" s="2">
        <v>44255</v>
      </c>
      <c r="P1253" s="2">
        <v>44258</v>
      </c>
      <c r="Q1253" s="1" t="s">
        <v>29</v>
      </c>
      <c r="R1253" t="str">
        <f>VLOOKUP(F1253,'Seg 2 descriptions'!A:B,2)</f>
        <v>Measurement-SF</v>
      </c>
      <c r="S1253" t="str">
        <f>VLOOKUP(G1253,'Seg 3 descriptions'!A:B,2)</f>
        <v>Cell Phones</v>
      </c>
    </row>
    <row r="1254" spans="1:19" x14ac:dyDescent="0.25">
      <c r="A1254" s="1" t="s">
        <v>457</v>
      </c>
      <c r="B1254" s="1" t="s">
        <v>49</v>
      </c>
      <c r="C1254" s="1" t="s">
        <v>1404</v>
      </c>
      <c r="D1254" s="1" t="s">
        <v>1710</v>
      </c>
      <c r="E1254" s="1" t="s">
        <v>20</v>
      </c>
      <c r="F1254" s="1" t="s">
        <v>830</v>
      </c>
      <c r="G1254" s="1" t="s">
        <v>460</v>
      </c>
      <c r="H1254" s="1" t="s">
        <v>86</v>
      </c>
      <c r="I1254" s="1" t="s">
        <v>24</v>
      </c>
      <c r="J1254" s="3">
        <v>50.12</v>
      </c>
      <c r="K1254" s="1" t="s">
        <v>1567</v>
      </c>
      <c r="L1254" s="1" t="s">
        <v>24</v>
      </c>
      <c r="M1254" s="1" t="s">
        <v>1568</v>
      </c>
      <c r="N1254" s="1" t="s">
        <v>463</v>
      </c>
      <c r="O1254" s="2">
        <v>44255</v>
      </c>
      <c r="P1254" s="2">
        <v>44258</v>
      </c>
      <c r="Q1254" s="1" t="s">
        <v>29</v>
      </c>
      <c r="R1254" t="str">
        <f>VLOOKUP(F1254,'Seg 2 descriptions'!A:B,2)</f>
        <v>Measurement-SF</v>
      </c>
      <c r="S1254" t="str">
        <f>VLOOKUP(G1254,'Seg 3 descriptions'!A:B,2)</f>
        <v>Salaries</v>
      </c>
    </row>
    <row r="1255" spans="1:19" x14ac:dyDescent="0.25">
      <c r="A1255" s="1" t="s">
        <v>457</v>
      </c>
      <c r="B1255" s="1" t="s">
        <v>49</v>
      </c>
      <c r="C1255" s="1" t="s">
        <v>1414</v>
      </c>
      <c r="D1255" s="1" t="s">
        <v>1702</v>
      </c>
      <c r="E1255" s="1" t="s">
        <v>20</v>
      </c>
      <c r="F1255" s="1" t="s">
        <v>830</v>
      </c>
      <c r="G1255" s="1" t="s">
        <v>590</v>
      </c>
      <c r="H1255" s="1" t="s">
        <v>86</v>
      </c>
      <c r="I1255" s="1" t="s">
        <v>24</v>
      </c>
      <c r="J1255" s="3">
        <v>18.23</v>
      </c>
      <c r="K1255" s="1" t="s">
        <v>1441</v>
      </c>
      <c r="L1255" s="1" t="s">
        <v>24</v>
      </c>
      <c r="M1255" s="1" t="s">
        <v>1442</v>
      </c>
      <c r="N1255" s="1" t="s">
        <v>463</v>
      </c>
      <c r="O1255" s="2">
        <v>44439</v>
      </c>
      <c r="P1255" s="2">
        <v>44447</v>
      </c>
      <c r="Q1255" s="1" t="s">
        <v>29</v>
      </c>
      <c r="R1255" t="str">
        <f>VLOOKUP(F1255,'Seg 2 descriptions'!A:B,2)</f>
        <v>Measurement-SF</v>
      </c>
      <c r="S1255" t="str">
        <f>VLOOKUP(G1255,'Seg 3 descriptions'!A:B,2)</f>
        <v>Overtime/Comp Time/On Call</v>
      </c>
    </row>
    <row r="1256" spans="1:19" x14ac:dyDescent="0.25">
      <c r="A1256" s="1" t="s">
        <v>457</v>
      </c>
      <c r="B1256" s="1" t="s">
        <v>49</v>
      </c>
      <c r="C1256" s="1" t="s">
        <v>1464</v>
      </c>
      <c r="D1256" s="1" t="s">
        <v>1702</v>
      </c>
      <c r="E1256" s="1" t="s">
        <v>20</v>
      </c>
      <c r="F1256" s="1" t="s">
        <v>830</v>
      </c>
      <c r="G1256" s="1" t="s">
        <v>590</v>
      </c>
      <c r="H1256" s="1" t="s">
        <v>86</v>
      </c>
      <c r="I1256" s="1" t="s">
        <v>24</v>
      </c>
      <c r="J1256" s="3">
        <v>26.18</v>
      </c>
      <c r="K1256" s="1" t="s">
        <v>1441</v>
      </c>
      <c r="L1256" s="1" t="s">
        <v>24</v>
      </c>
      <c r="M1256" s="1" t="s">
        <v>1442</v>
      </c>
      <c r="N1256" s="1" t="s">
        <v>463</v>
      </c>
      <c r="O1256" s="2">
        <v>44255</v>
      </c>
      <c r="P1256" s="2">
        <v>44258</v>
      </c>
      <c r="Q1256" s="1" t="s">
        <v>29</v>
      </c>
      <c r="R1256" t="str">
        <f>VLOOKUP(F1256,'Seg 2 descriptions'!A:B,2)</f>
        <v>Measurement-SF</v>
      </c>
      <c r="S1256" t="str">
        <f>VLOOKUP(G1256,'Seg 3 descriptions'!A:B,2)</f>
        <v>Overtime/Comp Time/On Call</v>
      </c>
    </row>
    <row r="1257" spans="1:19" x14ac:dyDescent="0.25">
      <c r="A1257" s="1" t="s">
        <v>828</v>
      </c>
      <c r="B1257" s="1" t="s">
        <v>18</v>
      </c>
      <c r="C1257" s="1" t="s">
        <v>1534</v>
      </c>
      <c r="D1257" s="1" t="s">
        <v>1706</v>
      </c>
      <c r="E1257" s="1" t="s">
        <v>20</v>
      </c>
      <c r="F1257" s="1" t="s">
        <v>31</v>
      </c>
      <c r="G1257" s="1" t="s">
        <v>590</v>
      </c>
      <c r="H1257" s="1" t="s">
        <v>86</v>
      </c>
      <c r="I1257" s="1" t="s">
        <v>24</v>
      </c>
      <c r="J1257" s="3">
        <v>382.46</v>
      </c>
      <c r="K1257" s="1" t="s">
        <v>1632</v>
      </c>
      <c r="L1257" s="1" t="s">
        <v>24</v>
      </c>
      <c r="M1257" s="1" t="s">
        <v>24</v>
      </c>
      <c r="N1257" s="1" t="s">
        <v>1534</v>
      </c>
      <c r="O1257" s="2">
        <v>44266</v>
      </c>
      <c r="P1257" s="2">
        <v>44287</v>
      </c>
      <c r="Q1257" s="1" t="s">
        <v>29</v>
      </c>
      <c r="R1257" t="str">
        <f>VLOOKUP(F1257,'Seg 2 descriptions'!A:B,2)</f>
        <v>Gas Operations-West</v>
      </c>
      <c r="S1257" t="str">
        <f>VLOOKUP(G1257,'Seg 3 descriptions'!A:B,2)</f>
        <v>Overtime/Comp Time/On Call</v>
      </c>
    </row>
    <row r="1258" spans="1:19" x14ac:dyDescent="0.25">
      <c r="A1258" s="1" t="s">
        <v>828</v>
      </c>
      <c r="B1258" s="1" t="s">
        <v>18</v>
      </c>
      <c r="C1258" s="1" t="s">
        <v>1633</v>
      </c>
      <c r="D1258" s="1" t="s">
        <v>1707</v>
      </c>
      <c r="E1258" s="1" t="s">
        <v>20</v>
      </c>
      <c r="F1258" s="1" t="s">
        <v>471</v>
      </c>
      <c r="G1258" s="1" t="s">
        <v>460</v>
      </c>
      <c r="H1258" s="1" t="s">
        <v>86</v>
      </c>
      <c r="I1258" s="1" t="s">
        <v>24</v>
      </c>
      <c r="J1258" s="3">
        <v>548.15</v>
      </c>
      <c r="K1258" s="1" t="s">
        <v>1634</v>
      </c>
      <c r="L1258" s="1" t="s">
        <v>24</v>
      </c>
      <c r="M1258" s="1" t="s">
        <v>24</v>
      </c>
      <c r="N1258" s="1" t="s">
        <v>1633</v>
      </c>
      <c r="O1258" s="2">
        <v>44280</v>
      </c>
      <c r="P1258" s="2">
        <v>44287</v>
      </c>
      <c r="Q1258" s="1" t="s">
        <v>29</v>
      </c>
      <c r="R1258" t="str">
        <f>VLOOKUP(F1258,'Seg 2 descriptions'!A:B,2)</f>
        <v>Propane Operations-Hernando</v>
      </c>
      <c r="S1258" t="str">
        <f>VLOOKUP(G1258,'Seg 3 descriptions'!A:B,2)</f>
        <v>Salaries</v>
      </c>
    </row>
    <row r="1259" spans="1:19" x14ac:dyDescent="0.25">
      <c r="A1259" s="1" t="s">
        <v>828</v>
      </c>
      <c r="B1259" s="1" t="s">
        <v>18</v>
      </c>
      <c r="C1259" s="1" t="s">
        <v>1633</v>
      </c>
      <c r="D1259" s="1" t="s">
        <v>1708</v>
      </c>
      <c r="E1259" s="1" t="s">
        <v>20</v>
      </c>
      <c r="F1259" s="1" t="s">
        <v>31</v>
      </c>
      <c r="G1259" s="1" t="s">
        <v>460</v>
      </c>
      <c r="H1259" s="1" t="s">
        <v>86</v>
      </c>
      <c r="I1259" s="1" t="s">
        <v>24</v>
      </c>
      <c r="J1259" s="3">
        <v>6882.3</v>
      </c>
      <c r="K1259" s="1" t="s">
        <v>1634</v>
      </c>
      <c r="L1259" s="1" t="s">
        <v>24</v>
      </c>
      <c r="M1259" s="1" t="s">
        <v>24</v>
      </c>
      <c r="N1259" s="1" t="s">
        <v>1633</v>
      </c>
      <c r="O1259" s="2">
        <v>44280</v>
      </c>
      <c r="P1259" s="2">
        <v>44287</v>
      </c>
      <c r="Q1259" s="1" t="s">
        <v>29</v>
      </c>
      <c r="R1259" t="str">
        <f>VLOOKUP(F1259,'Seg 2 descriptions'!A:B,2)</f>
        <v>Gas Operations-West</v>
      </c>
      <c r="S1259" t="str">
        <f>VLOOKUP(G1259,'Seg 3 descriptions'!A:B,2)</f>
        <v>Salaries</v>
      </c>
    </row>
    <row r="1260" spans="1:19" x14ac:dyDescent="0.25">
      <c r="A1260" s="1" t="s">
        <v>828</v>
      </c>
      <c r="B1260" s="1" t="s">
        <v>18</v>
      </c>
      <c r="C1260" s="1" t="s">
        <v>1633</v>
      </c>
      <c r="D1260" s="1" t="s">
        <v>1710</v>
      </c>
      <c r="E1260" s="1" t="s">
        <v>20</v>
      </c>
      <c r="F1260" s="1" t="s">
        <v>830</v>
      </c>
      <c r="G1260" s="1" t="s">
        <v>460</v>
      </c>
      <c r="H1260" s="1" t="s">
        <v>86</v>
      </c>
      <c r="I1260" s="1" t="s">
        <v>24</v>
      </c>
      <c r="J1260" s="3">
        <v>145.03</v>
      </c>
      <c r="K1260" s="1" t="s">
        <v>1634</v>
      </c>
      <c r="L1260" s="1" t="s">
        <v>24</v>
      </c>
      <c r="M1260" s="1" t="s">
        <v>24</v>
      </c>
      <c r="N1260" s="1" t="s">
        <v>1633</v>
      </c>
      <c r="O1260" s="2">
        <v>44280</v>
      </c>
      <c r="P1260" s="2">
        <v>44287</v>
      </c>
      <c r="Q1260" s="1" t="s">
        <v>29</v>
      </c>
      <c r="R1260" t="str">
        <f>VLOOKUP(F1260,'Seg 2 descriptions'!A:B,2)</f>
        <v>Measurement-SF</v>
      </c>
      <c r="S1260" t="str">
        <f>VLOOKUP(G1260,'Seg 3 descriptions'!A:B,2)</f>
        <v>Salaries</v>
      </c>
    </row>
    <row r="1261" spans="1:19" x14ac:dyDescent="0.25">
      <c r="A1261" s="1" t="s">
        <v>457</v>
      </c>
      <c r="B1261" s="1" t="s">
        <v>49</v>
      </c>
      <c r="C1261" s="1" t="s">
        <v>1368</v>
      </c>
      <c r="D1261" s="1" t="s">
        <v>1710</v>
      </c>
      <c r="E1261" s="1" t="s">
        <v>20</v>
      </c>
      <c r="F1261" s="1" t="s">
        <v>830</v>
      </c>
      <c r="G1261" s="1" t="s">
        <v>460</v>
      </c>
      <c r="H1261" s="1" t="s">
        <v>86</v>
      </c>
      <c r="I1261" s="1" t="s">
        <v>24</v>
      </c>
      <c r="J1261" s="3">
        <v>-442.1</v>
      </c>
      <c r="K1261" s="1" t="s">
        <v>1487</v>
      </c>
      <c r="L1261" s="1" t="s">
        <v>24</v>
      </c>
      <c r="M1261" s="1" t="s">
        <v>1488</v>
      </c>
      <c r="N1261" s="1" t="s">
        <v>1369</v>
      </c>
      <c r="O1261" s="2">
        <v>44530</v>
      </c>
      <c r="P1261" s="2">
        <v>44535</v>
      </c>
      <c r="Q1261" s="1" t="s">
        <v>29</v>
      </c>
      <c r="R1261" t="str">
        <f>VLOOKUP(F1261,'Seg 2 descriptions'!A:B,2)</f>
        <v>Measurement-SF</v>
      </c>
      <c r="S1261" t="str">
        <f>VLOOKUP(G1261,'Seg 3 descriptions'!A:B,2)</f>
        <v>Salaries</v>
      </c>
    </row>
    <row r="1262" spans="1:19" x14ac:dyDescent="0.25">
      <c r="A1262" s="1" t="s">
        <v>457</v>
      </c>
      <c r="B1262" s="1" t="s">
        <v>49</v>
      </c>
      <c r="C1262" s="1" t="s">
        <v>1290</v>
      </c>
      <c r="D1262" s="1" t="s">
        <v>1710</v>
      </c>
      <c r="E1262" s="1" t="s">
        <v>20</v>
      </c>
      <c r="F1262" s="1" t="s">
        <v>830</v>
      </c>
      <c r="G1262" s="1" t="s">
        <v>460</v>
      </c>
      <c r="H1262" s="1" t="s">
        <v>86</v>
      </c>
      <c r="I1262" s="1" t="s">
        <v>24</v>
      </c>
      <c r="J1262" s="3">
        <v>-96.21</v>
      </c>
      <c r="K1262" s="1" t="s">
        <v>1487</v>
      </c>
      <c r="L1262" s="1" t="s">
        <v>24</v>
      </c>
      <c r="M1262" s="1" t="s">
        <v>1488</v>
      </c>
      <c r="N1262" s="1" t="s">
        <v>1292</v>
      </c>
      <c r="O1262" s="2">
        <v>44227</v>
      </c>
      <c r="P1262" s="2">
        <v>44237</v>
      </c>
      <c r="Q1262" s="1" t="s">
        <v>29</v>
      </c>
      <c r="R1262" t="str">
        <f>VLOOKUP(F1262,'Seg 2 descriptions'!A:B,2)</f>
        <v>Measurement-SF</v>
      </c>
      <c r="S1262" t="str">
        <f>VLOOKUP(G1262,'Seg 3 descriptions'!A:B,2)</f>
        <v>Salaries</v>
      </c>
    </row>
    <row r="1263" spans="1:19" x14ac:dyDescent="0.25">
      <c r="A1263" s="1" t="s">
        <v>457</v>
      </c>
      <c r="B1263" s="1" t="s">
        <v>49</v>
      </c>
      <c r="C1263" s="1" t="s">
        <v>1458</v>
      </c>
      <c r="D1263" s="1" t="s">
        <v>1710</v>
      </c>
      <c r="E1263" s="1" t="s">
        <v>20</v>
      </c>
      <c r="F1263" s="1" t="s">
        <v>830</v>
      </c>
      <c r="G1263" s="1" t="s">
        <v>460</v>
      </c>
      <c r="H1263" s="1" t="s">
        <v>86</v>
      </c>
      <c r="I1263" s="1" t="s">
        <v>24</v>
      </c>
      <c r="J1263" s="3">
        <v>-110.97</v>
      </c>
      <c r="K1263" s="1" t="s">
        <v>1487</v>
      </c>
      <c r="L1263" s="1" t="s">
        <v>24</v>
      </c>
      <c r="M1263" s="1" t="s">
        <v>1488</v>
      </c>
      <c r="N1263" s="1" t="s">
        <v>1459</v>
      </c>
      <c r="O1263" s="2">
        <v>44316</v>
      </c>
      <c r="P1263" s="2">
        <v>44321</v>
      </c>
      <c r="Q1263" s="1" t="s">
        <v>29</v>
      </c>
      <c r="R1263" t="str">
        <f>VLOOKUP(F1263,'Seg 2 descriptions'!A:B,2)</f>
        <v>Measurement-SF</v>
      </c>
      <c r="S1263" t="str">
        <f>VLOOKUP(G1263,'Seg 3 descriptions'!A:B,2)</f>
        <v>Salaries</v>
      </c>
    </row>
    <row r="1264" spans="1:19" x14ac:dyDescent="0.25">
      <c r="A1264" s="1" t="s">
        <v>457</v>
      </c>
      <c r="B1264" s="1" t="s">
        <v>49</v>
      </c>
      <c r="C1264" s="1" t="s">
        <v>1459</v>
      </c>
      <c r="D1264" s="1" t="s">
        <v>1710</v>
      </c>
      <c r="E1264" s="1" t="s">
        <v>20</v>
      </c>
      <c r="F1264" s="1" t="s">
        <v>830</v>
      </c>
      <c r="G1264" s="1" t="s">
        <v>460</v>
      </c>
      <c r="H1264" s="1" t="s">
        <v>86</v>
      </c>
      <c r="I1264" s="1" t="s">
        <v>24</v>
      </c>
      <c r="J1264" s="3">
        <v>110.97</v>
      </c>
      <c r="K1264" s="1" t="s">
        <v>1487</v>
      </c>
      <c r="L1264" s="1" t="s">
        <v>24</v>
      </c>
      <c r="M1264" s="1" t="s">
        <v>1488</v>
      </c>
      <c r="N1264" s="1" t="s">
        <v>463</v>
      </c>
      <c r="O1264" s="2">
        <v>44286</v>
      </c>
      <c r="P1264" s="2">
        <v>44292</v>
      </c>
      <c r="Q1264" s="1" t="s">
        <v>29</v>
      </c>
      <c r="R1264" t="str">
        <f>VLOOKUP(F1264,'Seg 2 descriptions'!A:B,2)</f>
        <v>Measurement-SF</v>
      </c>
      <c r="S1264" t="str">
        <f>VLOOKUP(G1264,'Seg 3 descriptions'!A:B,2)</f>
        <v>Salaries</v>
      </c>
    </row>
    <row r="1265" spans="1:19" x14ac:dyDescent="0.25">
      <c r="A1265" s="1" t="s">
        <v>457</v>
      </c>
      <c r="B1265" s="1" t="s">
        <v>49</v>
      </c>
      <c r="C1265" s="1" t="s">
        <v>1611</v>
      </c>
      <c r="D1265" s="1" t="s">
        <v>1710</v>
      </c>
      <c r="E1265" s="1" t="s">
        <v>20</v>
      </c>
      <c r="F1265" s="1" t="s">
        <v>830</v>
      </c>
      <c r="G1265" s="1" t="s">
        <v>460</v>
      </c>
      <c r="H1265" s="1" t="s">
        <v>86</v>
      </c>
      <c r="I1265" s="1" t="s">
        <v>24</v>
      </c>
      <c r="J1265" s="3">
        <v>920.47</v>
      </c>
      <c r="K1265" s="1" t="s">
        <v>1487</v>
      </c>
      <c r="L1265" s="1" t="s">
        <v>24</v>
      </c>
      <c r="M1265" s="1" t="s">
        <v>1488</v>
      </c>
      <c r="N1265" s="1" t="s">
        <v>463</v>
      </c>
      <c r="O1265" s="2">
        <v>44561</v>
      </c>
      <c r="P1265" s="2">
        <v>44568</v>
      </c>
      <c r="Q1265" s="1" t="s">
        <v>29</v>
      </c>
      <c r="R1265" t="str">
        <f>VLOOKUP(F1265,'Seg 2 descriptions'!A:B,2)</f>
        <v>Measurement-SF</v>
      </c>
      <c r="S1265" t="str">
        <f>VLOOKUP(G1265,'Seg 3 descriptions'!A:B,2)</f>
        <v>Salaries</v>
      </c>
    </row>
    <row r="1266" spans="1:19" x14ac:dyDescent="0.25">
      <c r="A1266" s="1" t="s">
        <v>457</v>
      </c>
      <c r="B1266" s="1" t="s">
        <v>49</v>
      </c>
      <c r="C1266" s="1" t="s">
        <v>1369</v>
      </c>
      <c r="D1266" s="1" t="s">
        <v>1710</v>
      </c>
      <c r="E1266" s="1" t="s">
        <v>20</v>
      </c>
      <c r="F1266" s="1" t="s">
        <v>830</v>
      </c>
      <c r="G1266" s="1" t="s">
        <v>460</v>
      </c>
      <c r="H1266" s="1" t="s">
        <v>86</v>
      </c>
      <c r="I1266" s="1" t="s">
        <v>24</v>
      </c>
      <c r="J1266" s="3">
        <v>442.1</v>
      </c>
      <c r="K1266" s="1" t="s">
        <v>1487</v>
      </c>
      <c r="L1266" s="1" t="s">
        <v>24</v>
      </c>
      <c r="M1266" s="1" t="s">
        <v>1488</v>
      </c>
      <c r="N1266" s="1" t="s">
        <v>463</v>
      </c>
      <c r="O1266" s="2">
        <v>44500</v>
      </c>
      <c r="P1266" s="2">
        <v>44503</v>
      </c>
      <c r="Q1266" s="1" t="s">
        <v>29</v>
      </c>
      <c r="R1266" t="str">
        <f>VLOOKUP(F1266,'Seg 2 descriptions'!A:B,2)</f>
        <v>Measurement-SF</v>
      </c>
      <c r="S1266" t="str">
        <f>VLOOKUP(G1266,'Seg 3 descriptions'!A:B,2)</f>
        <v>Salaries</v>
      </c>
    </row>
    <row r="1267" spans="1:19" x14ac:dyDescent="0.25">
      <c r="A1267" s="144" t="s">
        <v>456</v>
      </c>
      <c r="B1267" s="144" t="s">
        <v>20</v>
      </c>
      <c r="C1267" s="144" t="s">
        <v>1489</v>
      </c>
      <c r="D1267" s="144" t="s">
        <v>1691</v>
      </c>
      <c r="E1267" s="144" t="s">
        <v>20</v>
      </c>
      <c r="F1267" s="144" t="s">
        <v>21</v>
      </c>
      <c r="G1267" s="144" t="s">
        <v>22</v>
      </c>
      <c r="H1267" s="144" t="s">
        <v>86</v>
      </c>
      <c r="I1267" s="144" t="s">
        <v>24</v>
      </c>
      <c r="J1267" s="145">
        <v>2000</v>
      </c>
      <c r="K1267" s="144" t="s">
        <v>1112</v>
      </c>
      <c r="L1267" s="144" t="s">
        <v>24</v>
      </c>
      <c r="M1267" s="144" t="s">
        <v>721</v>
      </c>
      <c r="N1267" s="144" t="s">
        <v>1489</v>
      </c>
      <c r="O1267" s="146">
        <v>44408</v>
      </c>
      <c r="P1267" s="146">
        <v>44417</v>
      </c>
      <c r="Q1267" s="144" t="s">
        <v>29</v>
      </c>
      <c r="R1267" s="20" t="str">
        <f>VLOOKUP(F1267,'Seg 2 descriptions'!A:B,2)</f>
        <v>Facilities-West</v>
      </c>
      <c r="S1267" s="20" t="str">
        <f>VLOOKUP(G1267,'Seg 3 descriptions'!A:B,2)</f>
        <v>Facilities Maintenance</v>
      </c>
    </row>
    <row r="1268" spans="1:19" x14ac:dyDescent="0.25">
      <c r="A1268" s="144" t="s">
        <v>456</v>
      </c>
      <c r="B1268" s="144" t="s">
        <v>20</v>
      </c>
      <c r="C1268" s="144" t="s">
        <v>1491</v>
      </c>
      <c r="D1268" s="144" t="s">
        <v>1691</v>
      </c>
      <c r="E1268" s="144" t="s">
        <v>20</v>
      </c>
      <c r="F1268" s="144" t="s">
        <v>21</v>
      </c>
      <c r="G1268" s="144" t="s">
        <v>22</v>
      </c>
      <c r="H1268" s="144" t="s">
        <v>86</v>
      </c>
      <c r="I1268" s="144" t="s">
        <v>24</v>
      </c>
      <c r="J1268" s="145">
        <v>-2000</v>
      </c>
      <c r="K1268" s="144" t="s">
        <v>1112</v>
      </c>
      <c r="L1268" s="144" t="s">
        <v>24</v>
      </c>
      <c r="M1268" s="144" t="s">
        <v>721</v>
      </c>
      <c r="N1268" s="144" t="s">
        <v>1489</v>
      </c>
      <c r="O1268" s="146">
        <v>44439</v>
      </c>
      <c r="P1268" s="146">
        <v>44417</v>
      </c>
      <c r="Q1268" s="144" t="s">
        <v>29</v>
      </c>
      <c r="R1268" s="20" t="str">
        <f>VLOOKUP(F1268,'Seg 2 descriptions'!A:B,2)</f>
        <v>Facilities-West</v>
      </c>
      <c r="S1268" s="20" t="str">
        <f>VLOOKUP(G1268,'Seg 3 descriptions'!A:B,2)</f>
        <v>Facilities Maintenance</v>
      </c>
    </row>
    <row r="1269" spans="1:19" x14ac:dyDescent="0.25">
      <c r="A1269" s="1" t="s">
        <v>457</v>
      </c>
      <c r="B1269" s="1" t="s">
        <v>49</v>
      </c>
      <c r="C1269" s="1" t="s">
        <v>1570</v>
      </c>
      <c r="D1269" s="1" t="s">
        <v>1702</v>
      </c>
      <c r="E1269" s="1" t="s">
        <v>20</v>
      </c>
      <c r="F1269" s="1" t="s">
        <v>830</v>
      </c>
      <c r="G1269" s="1" t="s">
        <v>590</v>
      </c>
      <c r="H1269" s="1" t="s">
        <v>86</v>
      </c>
      <c r="I1269" s="1" t="s">
        <v>24</v>
      </c>
      <c r="J1269" s="3">
        <v>15.43</v>
      </c>
      <c r="K1269" s="1" t="s">
        <v>1441</v>
      </c>
      <c r="L1269" s="1" t="s">
        <v>24</v>
      </c>
      <c r="M1269" s="1" t="s">
        <v>1442</v>
      </c>
      <c r="N1269" s="1" t="s">
        <v>463</v>
      </c>
      <c r="O1269" s="2">
        <v>44469</v>
      </c>
      <c r="P1269" s="2">
        <v>44474</v>
      </c>
      <c r="Q1269" s="1" t="s">
        <v>29</v>
      </c>
      <c r="R1269" t="str">
        <f>VLOOKUP(F1269,'Seg 2 descriptions'!A:B,2)</f>
        <v>Measurement-SF</v>
      </c>
      <c r="S1269" t="str">
        <f>VLOOKUP(G1269,'Seg 3 descriptions'!A:B,2)</f>
        <v>Overtime/Comp Time/On Call</v>
      </c>
    </row>
    <row r="1270" spans="1:19" x14ac:dyDescent="0.25">
      <c r="A1270" s="1" t="s">
        <v>457</v>
      </c>
      <c r="B1270" s="1" t="s">
        <v>49</v>
      </c>
      <c r="C1270" s="1" t="s">
        <v>1412</v>
      </c>
      <c r="D1270" s="1" t="s">
        <v>1702</v>
      </c>
      <c r="E1270" s="1" t="s">
        <v>20</v>
      </c>
      <c r="F1270" s="1" t="s">
        <v>830</v>
      </c>
      <c r="G1270" s="1" t="s">
        <v>590</v>
      </c>
      <c r="H1270" s="1" t="s">
        <v>86</v>
      </c>
      <c r="I1270" s="1" t="s">
        <v>24</v>
      </c>
      <c r="J1270" s="3">
        <v>21.88</v>
      </c>
      <c r="K1270" s="1" t="s">
        <v>1441</v>
      </c>
      <c r="L1270" s="1" t="s">
        <v>24</v>
      </c>
      <c r="M1270" s="1" t="s">
        <v>1442</v>
      </c>
      <c r="N1270" s="1" t="s">
        <v>463</v>
      </c>
      <c r="O1270" s="2">
        <v>44408</v>
      </c>
      <c r="P1270" s="2">
        <v>44412</v>
      </c>
      <c r="Q1270" s="1" t="s">
        <v>29</v>
      </c>
      <c r="R1270" t="str">
        <f>VLOOKUP(F1270,'Seg 2 descriptions'!A:B,2)</f>
        <v>Measurement-SF</v>
      </c>
      <c r="S1270" t="str">
        <f>VLOOKUP(G1270,'Seg 3 descriptions'!A:B,2)</f>
        <v>Overtime/Comp Time/On Call</v>
      </c>
    </row>
    <row r="1271" spans="1:19" x14ac:dyDescent="0.25">
      <c r="A1271" s="1" t="s">
        <v>457</v>
      </c>
      <c r="B1271" s="1" t="s">
        <v>49</v>
      </c>
      <c r="C1271" s="1" t="s">
        <v>1483</v>
      </c>
      <c r="D1271" s="1" t="s">
        <v>1702</v>
      </c>
      <c r="E1271" s="1" t="s">
        <v>20</v>
      </c>
      <c r="F1271" s="1" t="s">
        <v>830</v>
      </c>
      <c r="G1271" s="1" t="s">
        <v>590</v>
      </c>
      <c r="H1271" s="1" t="s">
        <v>86</v>
      </c>
      <c r="I1271" s="1" t="s">
        <v>24</v>
      </c>
      <c r="J1271" s="3">
        <v>58.34</v>
      </c>
      <c r="K1271" s="1" t="s">
        <v>1441</v>
      </c>
      <c r="L1271" s="1" t="s">
        <v>24</v>
      </c>
      <c r="M1271" s="1" t="s">
        <v>1442</v>
      </c>
      <c r="N1271" s="1" t="s">
        <v>463</v>
      </c>
      <c r="O1271" s="2">
        <v>44347</v>
      </c>
      <c r="P1271" s="2">
        <v>44350</v>
      </c>
      <c r="Q1271" s="1" t="s">
        <v>29</v>
      </c>
      <c r="R1271" t="str">
        <f>VLOOKUP(F1271,'Seg 2 descriptions'!A:B,2)</f>
        <v>Measurement-SF</v>
      </c>
      <c r="S1271" t="str">
        <f>VLOOKUP(G1271,'Seg 3 descriptions'!A:B,2)</f>
        <v>Overtime/Comp Time/On Call</v>
      </c>
    </row>
    <row r="1272" spans="1:19" x14ac:dyDescent="0.25">
      <c r="A1272" s="1" t="s">
        <v>457</v>
      </c>
      <c r="B1272" s="1" t="s">
        <v>49</v>
      </c>
      <c r="C1272" s="1" t="s">
        <v>1377</v>
      </c>
      <c r="D1272" s="1" t="s">
        <v>1702</v>
      </c>
      <c r="E1272" s="1" t="s">
        <v>20</v>
      </c>
      <c r="F1272" s="1" t="s">
        <v>830</v>
      </c>
      <c r="G1272" s="1" t="s">
        <v>590</v>
      </c>
      <c r="H1272" s="1" t="s">
        <v>86</v>
      </c>
      <c r="I1272" s="1" t="s">
        <v>24</v>
      </c>
      <c r="J1272" s="3">
        <v>2.65</v>
      </c>
      <c r="K1272" s="1" t="s">
        <v>1441</v>
      </c>
      <c r="L1272" s="1" t="s">
        <v>24</v>
      </c>
      <c r="M1272" s="1" t="s">
        <v>1442</v>
      </c>
      <c r="N1272" s="1" t="s">
        <v>463</v>
      </c>
      <c r="O1272" s="2">
        <v>44316</v>
      </c>
      <c r="P1272" s="2">
        <v>44321</v>
      </c>
      <c r="Q1272" s="1" t="s">
        <v>29</v>
      </c>
      <c r="R1272" t="str">
        <f>VLOOKUP(F1272,'Seg 2 descriptions'!A:B,2)</f>
        <v>Measurement-SF</v>
      </c>
      <c r="S1272" t="str">
        <f>VLOOKUP(G1272,'Seg 3 descriptions'!A:B,2)</f>
        <v>Overtime/Comp Time/On Call</v>
      </c>
    </row>
    <row r="1273" spans="1:19" x14ac:dyDescent="0.25">
      <c r="A1273" s="1" t="s">
        <v>457</v>
      </c>
      <c r="B1273" s="1" t="s">
        <v>49</v>
      </c>
      <c r="C1273" s="1" t="s">
        <v>1484</v>
      </c>
      <c r="D1273" s="1" t="s">
        <v>1702</v>
      </c>
      <c r="E1273" s="1" t="s">
        <v>20</v>
      </c>
      <c r="F1273" s="1" t="s">
        <v>830</v>
      </c>
      <c r="G1273" s="1" t="s">
        <v>590</v>
      </c>
      <c r="H1273" s="1" t="s">
        <v>86</v>
      </c>
      <c r="I1273" s="1" t="s">
        <v>24</v>
      </c>
      <c r="J1273" s="3">
        <v>14.35</v>
      </c>
      <c r="K1273" s="1" t="s">
        <v>1441</v>
      </c>
      <c r="L1273" s="1" t="s">
        <v>24</v>
      </c>
      <c r="M1273" s="1" t="s">
        <v>1442</v>
      </c>
      <c r="N1273" s="1" t="s">
        <v>463</v>
      </c>
      <c r="O1273" s="2">
        <v>44377</v>
      </c>
      <c r="P1273" s="2">
        <v>44383</v>
      </c>
      <c r="Q1273" s="1" t="s">
        <v>29</v>
      </c>
      <c r="R1273" t="str">
        <f>VLOOKUP(F1273,'Seg 2 descriptions'!A:B,2)</f>
        <v>Measurement-SF</v>
      </c>
      <c r="S1273" t="str">
        <f>VLOOKUP(G1273,'Seg 3 descriptions'!A:B,2)</f>
        <v>Overtime/Comp Time/On Call</v>
      </c>
    </row>
    <row r="1274" spans="1:19" x14ac:dyDescent="0.25">
      <c r="A1274" s="1" t="s">
        <v>457</v>
      </c>
      <c r="B1274" s="1" t="s">
        <v>49</v>
      </c>
      <c r="C1274" s="1" t="s">
        <v>1459</v>
      </c>
      <c r="D1274" s="1" t="s">
        <v>1702</v>
      </c>
      <c r="E1274" s="1" t="s">
        <v>20</v>
      </c>
      <c r="F1274" s="1" t="s">
        <v>830</v>
      </c>
      <c r="G1274" s="1" t="s">
        <v>590</v>
      </c>
      <c r="H1274" s="1" t="s">
        <v>86</v>
      </c>
      <c r="I1274" s="1" t="s">
        <v>24</v>
      </c>
      <c r="J1274" s="3">
        <v>11.16</v>
      </c>
      <c r="K1274" s="1" t="s">
        <v>1441</v>
      </c>
      <c r="L1274" s="1" t="s">
        <v>24</v>
      </c>
      <c r="M1274" s="1" t="s">
        <v>1442</v>
      </c>
      <c r="N1274" s="1" t="s">
        <v>463</v>
      </c>
      <c r="O1274" s="2">
        <v>44286</v>
      </c>
      <c r="P1274" s="2">
        <v>44292</v>
      </c>
      <c r="Q1274" s="1" t="s">
        <v>29</v>
      </c>
      <c r="R1274" t="str">
        <f>VLOOKUP(F1274,'Seg 2 descriptions'!A:B,2)</f>
        <v>Measurement-SF</v>
      </c>
      <c r="S1274" t="str">
        <f>VLOOKUP(G1274,'Seg 3 descriptions'!A:B,2)</f>
        <v>Overtime/Comp Time/On Call</v>
      </c>
    </row>
    <row r="1275" spans="1:19" x14ac:dyDescent="0.25">
      <c r="A1275" s="144" t="s">
        <v>456</v>
      </c>
      <c r="B1275" s="144" t="s">
        <v>20</v>
      </c>
      <c r="C1275" s="144" t="s">
        <v>1305</v>
      </c>
      <c r="D1275" s="144" t="s">
        <v>1691</v>
      </c>
      <c r="E1275" s="144" t="s">
        <v>20</v>
      </c>
      <c r="F1275" s="144" t="s">
        <v>21</v>
      </c>
      <c r="G1275" s="144" t="s">
        <v>22</v>
      </c>
      <c r="H1275" s="144" t="s">
        <v>86</v>
      </c>
      <c r="I1275" s="144" t="s">
        <v>24</v>
      </c>
      <c r="J1275" s="145">
        <v>1160</v>
      </c>
      <c r="K1275" s="144" t="s">
        <v>1431</v>
      </c>
      <c r="L1275" s="144" t="s">
        <v>24</v>
      </c>
      <c r="M1275" s="144" t="s">
        <v>443</v>
      </c>
      <c r="N1275" s="144" t="s">
        <v>1305</v>
      </c>
      <c r="O1275" s="146">
        <v>44408</v>
      </c>
      <c r="P1275" s="146">
        <v>44412</v>
      </c>
      <c r="Q1275" s="144" t="s">
        <v>29</v>
      </c>
      <c r="R1275" s="20" t="str">
        <f>VLOOKUP(F1275,'Seg 2 descriptions'!A:B,2)</f>
        <v>Facilities-West</v>
      </c>
      <c r="S1275" s="20" t="str">
        <f>VLOOKUP(G1275,'Seg 3 descriptions'!A:B,2)</f>
        <v>Facilities Maintenance</v>
      </c>
    </row>
    <row r="1276" spans="1:19" x14ac:dyDescent="0.25">
      <c r="A1276" s="144" t="s">
        <v>456</v>
      </c>
      <c r="B1276" s="144" t="s">
        <v>20</v>
      </c>
      <c r="C1276" s="144" t="s">
        <v>1305</v>
      </c>
      <c r="D1276" s="144" t="s">
        <v>1691</v>
      </c>
      <c r="E1276" s="144" t="s">
        <v>20</v>
      </c>
      <c r="F1276" s="144" t="s">
        <v>21</v>
      </c>
      <c r="G1276" s="144" t="s">
        <v>22</v>
      </c>
      <c r="H1276" s="144" t="s">
        <v>86</v>
      </c>
      <c r="I1276" s="144" t="s">
        <v>24</v>
      </c>
      <c r="J1276" s="145">
        <v>4634.3</v>
      </c>
      <c r="K1276" s="144" t="s">
        <v>1431</v>
      </c>
      <c r="L1276" s="144" t="s">
        <v>24</v>
      </c>
      <c r="M1276" s="144" t="s">
        <v>856</v>
      </c>
      <c r="N1276" s="144" t="s">
        <v>1305</v>
      </c>
      <c r="O1276" s="146">
        <v>44408</v>
      </c>
      <c r="P1276" s="146">
        <v>44412</v>
      </c>
      <c r="Q1276" s="144" t="s">
        <v>29</v>
      </c>
      <c r="R1276" s="20" t="str">
        <f>VLOOKUP(F1276,'Seg 2 descriptions'!A:B,2)</f>
        <v>Facilities-West</v>
      </c>
      <c r="S1276" s="20" t="str">
        <f>VLOOKUP(G1276,'Seg 3 descriptions'!A:B,2)</f>
        <v>Facilities Maintenance</v>
      </c>
    </row>
    <row r="1277" spans="1:19" x14ac:dyDescent="0.25">
      <c r="A1277" s="144" t="s">
        <v>456</v>
      </c>
      <c r="B1277" s="144" t="s">
        <v>20</v>
      </c>
      <c r="C1277" s="144" t="s">
        <v>1305</v>
      </c>
      <c r="D1277" s="144" t="s">
        <v>1691</v>
      </c>
      <c r="E1277" s="144" t="s">
        <v>20</v>
      </c>
      <c r="F1277" s="144" t="s">
        <v>21</v>
      </c>
      <c r="G1277" s="144" t="s">
        <v>22</v>
      </c>
      <c r="H1277" s="144" t="s">
        <v>86</v>
      </c>
      <c r="I1277" s="144" t="s">
        <v>24</v>
      </c>
      <c r="J1277" s="145">
        <v>2336.1799999999998</v>
      </c>
      <c r="K1277" s="144" t="s">
        <v>1431</v>
      </c>
      <c r="L1277" s="144" t="s">
        <v>24</v>
      </c>
      <c r="M1277" s="144" t="s">
        <v>1099</v>
      </c>
      <c r="N1277" s="144" t="s">
        <v>1305</v>
      </c>
      <c r="O1277" s="146">
        <v>44408</v>
      </c>
      <c r="P1277" s="146">
        <v>44412</v>
      </c>
      <c r="Q1277" s="144" t="s">
        <v>29</v>
      </c>
      <c r="R1277" s="20" t="str">
        <f>VLOOKUP(F1277,'Seg 2 descriptions'!A:B,2)</f>
        <v>Facilities-West</v>
      </c>
      <c r="S1277" s="20" t="str">
        <f>VLOOKUP(G1277,'Seg 3 descriptions'!A:B,2)</f>
        <v>Facilities Maintenance</v>
      </c>
    </row>
    <row r="1278" spans="1:19" x14ac:dyDescent="0.25">
      <c r="A1278" s="144" t="s">
        <v>456</v>
      </c>
      <c r="B1278" s="144" t="s">
        <v>20</v>
      </c>
      <c r="C1278" s="144" t="s">
        <v>1403</v>
      </c>
      <c r="D1278" s="144" t="s">
        <v>1691</v>
      </c>
      <c r="E1278" s="144" t="s">
        <v>20</v>
      </c>
      <c r="F1278" s="144" t="s">
        <v>21</v>
      </c>
      <c r="G1278" s="144" t="s">
        <v>22</v>
      </c>
      <c r="H1278" s="144" t="s">
        <v>86</v>
      </c>
      <c r="I1278" s="144" t="s">
        <v>24</v>
      </c>
      <c r="J1278" s="145">
        <v>-1160</v>
      </c>
      <c r="K1278" s="144" t="s">
        <v>1431</v>
      </c>
      <c r="L1278" s="144" t="s">
        <v>24</v>
      </c>
      <c r="M1278" s="144" t="s">
        <v>443</v>
      </c>
      <c r="N1278" s="144" t="s">
        <v>1305</v>
      </c>
      <c r="O1278" s="146">
        <v>44439</v>
      </c>
      <c r="P1278" s="146">
        <v>44413</v>
      </c>
      <c r="Q1278" s="144" t="s">
        <v>29</v>
      </c>
      <c r="R1278" s="20" t="str">
        <f>VLOOKUP(F1278,'Seg 2 descriptions'!A:B,2)</f>
        <v>Facilities-West</v>
      </c>
      <c r="S1278" s="20" t="str">
        <f>VLOOKUP(G1278,'Seg 3 descriptions'!A:B,2)</f>
        <v>Facilities Maintenance</v>
      </c>
    </row>
    <row r="1279" spans="1:19" x14ac:dyDescent="0.25">
      <c r="A1279" s="144" t="s">
        <v>456</v>
      </c>
      <c r="B1279" s="144" t="s">
        <v>20</v>
      </c>
      <c r="C1279" s="144" t="s">
        <v>1403</v>
      </c>
      <c r="D1279" s="144" t="s">
        <v>1691</v>
      </c>
      <c r="E1279" s="144" t="s">
        <v>20</v>
      </c>
      <c r="F1279" s="144" t="s">
        <v>21</v>
      </c>
      <c r="G1279" s="144" t="s">
        <v>22</v>
      </c>
      <c r="H1279" s="144" t="s">
        <v>86</v>
      </c>
      <c r="I1279" s="144" t="s">
        <v>24</v>
      </c>
      <c r="J1279" s="145">
        <v>-4634.3</v>
      </c>
      <c r="K1279" s="144" t="s">
        <v>1431</v>
      </c>
      <c r="L1279" s="144" t="s">
        <v>24</v>
      </c>
      <c r="M1279" s="144" t="s">
        <v>856</v>
      </c>
      <c r="N1279" s="144" t="s">
        <v>1305</v>
      </c>
      <c r="O1279" s="146">
        <v>44439</v>
      </c>
      <c r="P1279" s="146">
        <v>44413</v>
      </c>
      <c r="Q1279" s="144" t="s">
        <v>29</v>
      </c>
      <c r="R1279" s="20" t="str">
        <f>VLOOKUP(F1279,'Seg 2 descriptions'!A:B,2)</f>
        <v>Facilities-West</v>
      </c>
      <c r="S1279" s="20" t="str">
        <f>VLOOKUP(G1279,'Seg 3 descriptions'!A:B,2)</f>
        <v>Facilities Maintenance</v>
      </c>
    </row>
    <row r="1280" spans="1:19" x14ac:dyDescent="0.25">
      <c r="A1280" s="144" t="s">
        <v>456</v>
      </c>
      <c r="B1280" s="144" t="s">
        <v>20</v>
      </c>
      <c r="C1280" s="144" t="s">
        <v>1403</v>
      </c>
      <c r="D1280" s="144" t="s">
        <v>1691</v>
      </c>
      <c r="E1280" s="144" t="s">
        <v>20</v>
      </c>
      <c r="F1280" s="144" t="s">
        <v>21</v>
      </c>
      <c r="G1280" s="144" t="s">
        <v>22</v>
      </c>
      <c r="H1280" s="144" t="s">
        <v>86</v>
      </c>
      <c r="I1280" s="144" t="s">
        <v>24</v>
      </c>
      <c r="J1280" s="145">
        <v>-2336.1799999999998</v>
      </c>
      <c r="K1280" s="144" t="s">
        <v>1431</v>
      </c>
      <c r="L1280" s="144" t="s">
        <v>24</v>
      </c>
      <c r="M1280" s="144" t="s">
        <v>1099</v>
      </c>
      <c r="N1280" s="144" t="s">
        <v>1305</v>
      </c>
      <c r="O1280" s="146">
        <v>44439</v>
      </c>
      <c r="P1280" s="146">
        <v>44413</v>
      </c>
      <c r="Q1280" s="144" t="s">
        <v>29</v>
      </c>
      <c r="R1280" s="20" t="str">
        <f>VLOOKUP(F1280,'Seg 2 descriptions'!A:B,2)</f>
        <v>Facilities-West</v>
      </c>
      <c r="S1280" s="20" t="str">
        <f>VLOOKUP(G1280,'Seg 3 descriptions'!A:B,2)</f>
        <v>Facilities Maintenance</v>
      </c>
    </row>
    <row r="1281" spans="1:19" x14ac:dyDescent="0.25">
      <c r="A1281" s="1" t="s">
        <v>828</v>
      </c>
      <c r="B1281" s="1" t="s">
        <v>18</v>
      </c>
      <c r="C1281" s="1" t="s">
        <v>829</v>
      </c>
      <c r="D1281" s="1" t="s">
        <v>1710</v>
      </c>
      <c r="E1281" s="1" t="s">
        <v>20</v>
      </c>
      <c r="F1281" s="1" t="s">
        <v>830</v>
      </c>
      <c r="G1281" s="1" t="s">
        <v>460</v>
      </c>
      <c r="H1281" s="1" t="s">
        <v>86</v>
      </c>
      <c r="I1281" s="1" t="s">
        <v>24</v>
      </c>
      <c r="J1281" s="3">
        <v>1047.45</v>
      </c>
      <c r="K1281" s="1" t="s">
        <v>1635</v>
      </c>
      <c r="L1281" s="1" t="s">
        <v>24</v>
      </c>
      <c r="M1281" s="1" t="s">
        <v>24</v>
      </c>
      <c r="N1281" s="1" t="s">
        <v>829</v>
      </c>
      <c r="O1281" s="2">
        <v>44252</v>
      </c>
      <c r="P1281" s="2">
        <v>44256</v>
      </c>
      <c r="Q1281" s="1" t="s">
        <v>29</v>
      </c>
      <c r="R1281" t="str">
        <f>VLOOKUP(F1281,'Seg 2 descriptions'!A:B,2)</f>
        <v>Measurement-SF</v>
      </c>
      <c r="S1281" t="str">
        <f>VLOOKUP(G1281,'Seg 3 descriptions'!A:B,2)</f>
        <v>Salaries</v>
      </c>
    </row>
    <row r="1282" spans="1:19" x14ac:dyDescent="0.25">
      <c r="A1282" s="1" t="s">
        <v>828</v>
      </c>
      <c r="B1282" s="1" t="s">
        <v>18</v>
      </c>
      <c r="C1282" s="1" t="s">
        <v>829</v>
      </c>
      <c r="D1282" s="1" t="s">
        <v>1708</v>
      </c>
      <c r="E1282" s="1" t="s">
        <v>20</v>
      </c>
      <c r="F1282" s="1" t="s">
        <v>31</v>
      </c>
      <c r="G1282" s="1" t="s">
        <v>460</v>
      </c>
      <c r="H1282" s="1" t="s">
        <v>86</v>
      </c>
      <c r="I1282" s="1" t="s">
        <v>24</v>
      </c>
      <c r="J1282" s="3">
        <v>6401.42</v>
      </c>
      <c r="K1282" s="1" t="s">
        <v>1635</v>
      </c>
      <c r="L1282" s="1" t="s">
        <v>24</v>
      </c>
      <c r="M1282" s="1" t="s">
        <v>24</v>
      </c>
      <c r="N1282" s="1" t="s">
        <v>829</v>
      </c>
      <c r="O1282" s="2">
        <v>44252</v>
      </c>
      <c r="P1282" s="2">
        <v>44256</v>
      </c>
      <c r="Q1282" s="1" t="s">
        <v>29</v>
      </c>
      <c r="R1282" t="str">
        <f>VLOOKUP(F1282,'Seg 2 descriptions'!A:B,2)</f>
        <v>Gas Operations-West</v>
      </c>
      <c r="S1282" t="str">
        <f>VLOOKUP(G1282,'Seg 3 descriptions'!A:B,2)</f>
        <v>Salaries</v>
      </c>
    </row>
    <row r="1283" spans="1:19" x14ac:dyDescent="0.25">
      <c r="A1283" s="1" t="s">
        <v>828</v>
      </c>
      <c r="B1283" s="1" t="s">
        <v>18</v>
      </c>
      <c r="C1283" s="1" t="s">
        <v>829</v>
      </c>
      <c r="D1283" s="1" t="s">
        <v>1707</v>
      </c>
      <c r="E1283" s="1" t="s">
        <v>20</v>
      </c>
      <c r="F1283" s="1" t="s">
        <v>471</v>
      </c>
      <c r="G1283" s="1" t="s">
        <v>460</v>
      </c>
      <c r="H1283" s="1" t="s">
        <v>86</v>
      </c>
      <c r="I1283" s="1" t="s">
        <v>24</v>
      </c>
      <c r="J1283" s="3">
        <v>2125.06</v>
      </c>
      <c r="K1283" s="1" t="s">
        <v>1635</v>
      </c>
      <c r="L1283" s="1" t="s">
        <v>24</v>
      </c>
      <c r="M1283" s="1" t="s">
        <v>24</v>
      </c>
      <c r="N1283" s="1" t="s">
        <v>829</v>
      </c>
      <c r="O1283" s="2">
        <v>44252</v>
      </c>
      <c r="P1283" s="2">
        <v>44256</v>
      </c>
      <c r="Q1283" s="1" t="s">
        <v>29</v>
      </c>
      <c r="R1283" t="str">
        <f>VLOOKUP(F1283,'Seg 2 descriptions'!A:B,2)</f>
        <v>Propane Operations-Hernando</v>
      </c>
      <c r="S1283" t="str">
        <f>VLOOKUP(G1283,'Seg 3 descriptions'!A:B,2)</f>
        <v>Salaries</v>
      </c>
    </row>
    <row r="1284" spans="1:19" x14ac:dyDescent="0.25">
      <c r="A1284" s="1" t="s">
        <v>828</v>
      </c>
      <c r="B1284" s="1" t="s">
        <v>18</v>
      </c>
      <c r="C1284" s="1" t="s">
        <v>1525</v>
      </c>
      <c r="D1284" s="1" t="s">
        <v>1707</v>
      </c>
      <c r="E1284" s="1" t="s">
        <v>20</v>
      </c>
      <c r="F1284" s="1" t="s">
        <v>471</v>
      </c>
      <c r="G1284" s="1" t="s">
        <v>460</v>
      </c>
      <c r="H1284" s="1" t="s">
        <v>86</v>
      </c>
      <c r="I1284" s="1" t="s">
        <v>24</v>
      </c>
      <c r="J1284" s="3">
        <v>1125.5999999999999</v>
      </c>
      <c r="K1284" s="1" t="s">
        <v>1622</v>
      </c>
      <c r="L1284" s="1" t="s">
        <v>24</v>
      </c>
      <c r="M1284" s="1" t="s">
        <v>24</v>
      </c>
      <c r="N1284" s="1" t="s">
        <v>1525</v>
      </c>
      <c r="O1284" s="2">
        <v>44392</v>
      </c>
      <c r="P1284" s="2">
        <v>44410</v>
      </c>
      <c r="Q1284" s="1" t="s">
        <v>29</v>
      </c>
      <c r="R1284" t="str">
        <f>VLOOKUP(F1284,'Seg 2 descriptions'!A:B,2)</f>
        <v>Propane Operations-Hernando</v>
      </c>
      <c r="S1284" t="str">
        <f>VLOOKUP(G1284,'Seg 3 descriptions'!A:B,2)</f>
        <v>Salaries</v>
      </c>
    </row>
    <row r="1285" spans="1:19" x14ac:dyDescent="0.25">
      <c r="A1285" s="1" t="s">
        <v>828</v>
      </c>
      <c r="B1285" s="1" t="s">
        <v>18</v>
      </c>
      <c r="C1285" s="1" t="s">
        <v>1525</v>
      </c>
      <c r="D1285" s="1" t="s">
        <v>1710</v>
      </c>
      <c r="E1285" s="1" t="s">
        <v>20</v>
      </c>
      <c r="F1285" s="1" t="s">
        <v>830</v>
      </c>
      <c r="G1285" s="1" t="s">
        <v>460</v>
      </c>
      <c r="H1285" s="1" t="s">
        <v>86</v>
      </c>
      <c r="I1285" s="1" t="s">
        <v>24</v>
      </c>
      <c r="J1285" s="3">
        <v>73.599999999999994</v>
      </c>
      <c r="K1285" s="1" t="s">
        <v>1622</v>
      </c>
      <c r="L1285" s="1" t="s">
        <v>24</v>
      </c>
      <c r="M1285" s="1" t="s">
        <v>24</v>
      </c>
      <c r="N1285" s="1" t="s">
        <v>1525</v>
      </c>
      <c r="O1285" s="2">
        <v>44392</v>
      </c>
      <c r="P1285" s="2">
        <v>44410</v>
      </c>
      <c r="Q1285" s="1" t="s">
        <v>29</v>
      </c>
      <c r="R1285" t="str">
        <f>VLOOKUP(F1285,'Seg 2 descriptions'!A:B,2)</f>
        <v>Measurement-SF</v>
      </c>
      <c r="S1285" t="str">
        <f>VLOOKUP(G1285,'Seg 3 descriptions'!A:B,2)</f>
        <v>Salaries</v>
      </c>
    </row>
    <row r="1286" spans="1:19" x14ac:dyDescent="0.25">
      <c r="A1286" s="1" t="s">
        <v>828</v>
      </c>
      <c r="B1286" s="1" t="s">
        <v>18</v>
      </c>
      <c r="C1286" s="1" t="s">
        <v>1492</v>
      </c>
      <c r="D1286" s="1" t="s">
        <v>1710</v>
      </c>
      <c r="E1286" s="1" t="s">
        <v>20</v>
      </c>
      <c r="F1286" s="1" t="s">
        <v>830</v>
      </c>
      <c r="G1286" s="1" t="s">
        <v>460</v>
      </c>
      <c r="H1286" s="1" t="s">
        <v>86</v>
      </c>
      <c r="I1286" s="1" t="s">
        <v>24</v>
      </c>
      <c r="J1286" s="3">
        <v>76</v>
      </c>
      <c r="K1286" s="1" t="s">
        <v>1636</v>
      </c>
      <c r="L1286" s="1" t="s">
        <v>24</v>
      </c>
      <c r="M1286" s="1" t="s">
        <v>24</v>
      </c>
      <c r="N1286" s="1" t="s">
        <v>1492</v>
      </c>
      <c r="O1286" s="2">
        <v>44448</v>
      </c>
      <c r="P1286" s="2">
        <v>44470</v>
      </c>
      <c r="Q1286" s="1" t="s">
        <v>29</v>
      </c>
      <c r="R1286" t="str">
        <f>VLOOKUP(F1286,'Seg 2 descriptions'!A:B,2)</f>
        <v>Measurement-SF</v>
      </c>
      <c r="S1286" t="str">
        <f>VLOOKUP(G1286,'Seg 3 descriptions'!A:B,2)</f>
        <v>Salaries</v>
      </c>
    </row>
    <row r="1287" spans="1:19" x14ac:dyDescent="0.25">
      <c r="A1287" s="1" t="s">
        <v>828</v>
      </c>
      <c r="B1287" s="1" t="s">
        <v>18</v>
      </c>
      <c r="C1287" s="1" t="s">
        <v>1492</v>
      </c>
      <c r="D1287" s="1" t="s">
        <v>1707</v>
      </c>
      <c r="E1287" s="1" t="s">
        <v>20</v>
      </c>
      <c r="F1287" s="1" t="s">
        <v>471</v>
      </c>
      <c r="G1287" s="1" t="s">
        <v>460</v>
      </c>
      <c r="H1287" s="1" t="s">
        <v>86</v>
      </c>
      <c r="I1287" s="1" t="s">
        <v>24</v>
      </c>
      <c r="J1287" s="3">
        <v>1054.17</v>
      </c>
      <c r="K1287" s="1" t="s">
        <v>1636</v>
      </c>
      <c r="L1287" s="1" t="s">
        <v>24</v>
      </c>
      <c r="M1287" s="1" t="s">
        <v>24</v>
      </c>
      <c r="N1287" s="1" t="s">
        <v>1492</v>
      </c>
      <c r="O1287" s="2">
        <v>44448</v>
      </c>
      <c r="P1287" s="2">
        <v>44470</v>
      </c>
      <c r="Q1287" s="1" t="s">
        <v>29</v>
      </c>
      <c r="R1287" t="str">
        <f>VLOOKUP(F1287,'Seg 2 descriptions'!A:B,2)</f>
        <v>Propane Operations-Hernando</v>
      </c>
      <c r="S1287" t="str">
        <f>VLOOKUP(G1287,'Seg 3 descriptions'!A:B,2)</f>
        <v>Salaries</v>
      </c>
    </row>
    <row r="1288" spans="1:19" x14ac:dyDescent="0.25">
      <c r="A1288" s="1" t="s">
        <v>828</v>
      </c>
      <c r="B1288" s="1" t="s">
        <v>18</v>
      </c>
      <c r="C1288" s="1" t="s">
        <v>1492</v>
      </c>
      <c r="D1288" s="1" t="s">
        <v>1708</v>
      </c>
      <c r="E1288" s="1" t="s">
        <v>20</v>
      </c>
      <c r="F1288" s="1" t="s">
        <v>31</v>
      </c>
      <c r="G1288" s="1" t="s">
        <v>460</v>
      </c>
      <c r="H1288" s="1" t="s">
        <v>86</v>
      </c>
      <c r="I1288" s="1" t="s">
        <v>24</v>
      </c>
      <c r="J1288" s="3">
        <v>9840.67</v>
      </c>
      <c r="K1288" s="1" t="s">
        <v>1636</v>
      </c>
      <c r="L1288" s="1" t="s">
        <v>24</v>
      </c>
      <c r="M1288" s="1" t="s">
        <v>24</v>
      </c>
      <c r="N1288" s="1" t="s">
        <v>1492</v>
      </c>
      <c r="O1288" s="2">
        <v>44448</v>
      </c>
      <c r="P1288" s="2">
        <v>44470</v>
      </c>
      <c r="Q1288" s="1" t="s">
        <v>29</v>
      </c>
      <c r="R1288" t="str">
        <f>VLOOKUP(F1288,'Seg 2 descriptions'!A:B,2)</f>
        <v>Gas Operations-West</v>
      </c>
      <c r="S1288" t="str">
        <f>VLOOKUP(G1288,'Seg 3 descriptions'!A:B,2)</f>
        <v>Salaries</v>
      </c>
    </row>
    <row r="1289" spans="1:19" x14ac:dyDescent="0.25">
      <c r="A1289" s="144" t="s">
        <v>456</v>
      </c>
      <c r="B1289" s="144" t="s">
        <v>20</v>
      </c>
      <c r="C1289" s="144" t="s">
        <v>1305</v>
      </c>
      <c r="D1289" s="144" t="s">
        <v>1691</v>
      </c>
      <c r="E1289" s="144" t="s">
        <v>20</v>
      </c>
      <c r="F1289" s="144" t="s">
        <v>21</v>
      </c>
      <c r="G1289" s="144" t="s">
        <v>22</v>
      </c>
      <c r="H1289" s="144" t="s">
        <v>86</v>
      </c>
      <c r="I1289" s="144" t="s">
        <v>24</v>
      </c>
      <c r="J1289" s="145">
        <v>897.75</v>
      </c>
      <c r="K1289" s="144" t="s">
        <v>1592</v>
      </c>
      <c r="L1289" s="144" t="s">
        <v>24</v>
      </c>
      <c r="M1289" s="144" t="s">
        <v>361</v>
      </c>
      <c r="N1289" s="144" t="s">
        <v>1305</v>
      </c>
      <c r="O1289" s="146">
        <v>44408</v>
      </c>
      <c r="P1289" s="146">
        <v>44412</v>
      </c>
      <c r="Q1289" s="144" t="s">
        <v>29</v>
      </c>
      <c r="R1289" s="20" t="str">
        <f>VLOOKUP(F1289,'Seg 2 descriptions'!A:B,2)</f>
        <v>Facilities-West</v>
      </c>
      <c r="S1289" s="20" t="str">
        <f>VLOOKUP(G1289,'Seg 3 descriptions'!A:B,2)</f>
        <v>Facilities Maintenance</v>
      </c>
    </row>
    <row r="1290" spans="1:19" x14ac:dyDescent="0.25">
      <c r="A1290" s="144" t="s">
        <v>456</v>
      </c>
      <c r="B1290" s="144" t="s">
        <v>20</v>
      </c>
      <c r="C1290" s="144" t="s">
        <v>1403</v>
      </c>
      <c r="D1290" s="144" t="s">
        <v>1691</v>
      </c>
      <c r="E1290" s="144" t="s">
        <v>20</v>
      </c>
      <c r="F1290" s="144" t="s">
        <v>21</v>
      </c>
      <c r="G1290" s="144" t="s">
        <v>22</v>
      </c>
      <c r="H1290" s="144" t="s">
        <v>86</v>
      </c>
      <c r="I1290" s="144" t="s">
        <v>24</v>
      </c>
      <c r="J1290" s="145">
        <v>-897.75</v>
      </c>
      <c r="K1290" s="144" t="s">
        <v>1592</v>
      </c>
      <c r="L1290" s="144" t="s">
        <v>24</v>
      </c>
      <c r="M1290" s="144" t="s">
        <v>361</v>
      </c>
      <c r="N1290" s="144" t="s">
        <v>1305</v>
      </c>
      <c r="O1290" s="146">
        <v>44439</v>
      </c>
      <c r="P1290" s="146">
        <v>44413</v>
      </c>
      <c r="Q1290" s="144" t="s">
        <v>29</v>
      </c>
      <c r="R1290" s="20" t="str">
        <f>VLOOKUP(F1290,'Seg 2 descriptions'!A:B,2)</f>
        <v>Facilities-West</v>
      </c>
      <c r="S1290" s="20" t="str">
        <f>VLOOKUP(G1290,'Seg 3 descriptions'!A:B,2)</f>
        <v>Facilities Maintenance</v>
      </c>
    </row>
    <row r="1291" spans="1:19" x14ac:dyDescent="0.25">
      <c r="A1291" s="1" t="s">
        <v>457</v>
      </c>
      <c r="B1291" s="1" t="s">
        <v>49</v>
      </c>
      <c r="C1291" s="1" t="s">
        <v>1439</v>
      </c>
      <c r="D1291" s="1" t="s">
        <v>1707</v>
      </c>
      <c r="E1291" s="1" t="s">
        <v>20</v>
      </c>
      <c r="F1291" s="1" t="s">
        <v>471</v>
      </c>
      <c r="G1291" s="1" t="s">
        <v>460</v>
      </c>
      <c r="H1291" s="1" t="s">
        <v>86</v>
      </c>
      <c r="I1291" s="1" t="s">
        <v>24</v>
      </c>
      <c r="J1291" s="3">
        <v>-740.29</v>
      </c>
      <c r="K1291" s="1" t="s">
        <v>1357</v>
      </c>
      <c r="L1291" s="1" t="s">
        <v>24</v>
      </c>
      <c r="M1291" s="1" t="s">
        <v>1358</v>
      </c>
      <c r="N1291" s="1" t="s">
        <v>1387</v>
      </c>
      <c r="O1291" s="2">
        <v>44316</v>
      </c>
      <c r="P1291" s="2">
        <v>44321</v>
      </c>
      <c r="Q1291" s="1" t="s">
        <v>29</v>
      </c>
      <c r="R1291" t="str">
        <f>VLOOKUP(F1291,'Seg 2 descriptions'!A:B,2)</f>
        <v>Propane Operations-Hernando</v>
      </c>
      <c r="S1291" t="str">
        <f>VLOOKUP(G1291,'Seg 3 descriptions'!A:B,2)</f>
        <v>Salaries</v>
      </c>
    </row>
    <row r="1292" spans="1:19" x14ac:dyDescent="0.25">
      <c r="A1292" s="1" t="s">
        <v>457</v>
      </c>
      <c r="B1292" s="1" t="s">
        <v>49</v>
      </c>
      <c r="C1292" s="1" t="s">
        <v>1514</v>
      </c>
      <c r="D1292" s="1" t="s">
        <v>1707</v>
      </c>
      <c r="E1292" s="1" t="s">
        <v>20</v>
      </c>
      <c r="F1292" s="1" t="s">
        <v>471</v>
      </c>
      <c r="G1292" s="1" t="s">
        <v>460</v>
      </c>
      <c r="H1292" s="1" t="s">
        <v>86</v>
      </c>
      <c r="I1292" s="1" t="s">
        <v>24</v>
      </c>
      <c r="J1292" s="3">
        <v>-1676.88</v>
      </c>
      <c r="K1292" s="1" t="s">
        <v>1357</v>
      </c>
      <c r="L1292" s="1" t="s">
        <v>24</v>
      </c>
      <c r="M1292" s="1" t="s">
        <v>1358</v>
      </c>
      <c r="N1292" s="1" t="s">
        <v>1359</v>
      </c>
      <c r="O1292" s="2">
        <v>44530</v>
      </c>
      <c r="P1292" s="2">
        <v>44535</v>
      </c>
      <c r="Q1292" s="1" t="s">
        <v>29</v>
      </c>
      <c r="R1292" t="str">
        <f>VLOOKUP(F1292,'Seg 2 descriptions'!A:B,2)</f>
        <v>Propane Operations-Hernando</v>
      </c>
      <c r="S1292" t="str">
        <f>VLOOKUP(G1292,'Seg 3 descriptions'!A:B,2)</f>
        <v>Salaries</v>
      </c>
    </row>
    <row r="1293" spans="1:19" x14ac:dyDescent="0.25">
      <c r="A1293" s="1" t="s">
        <v>455</v>
      </c>
      <c r="B1293" s="1" t="s">
        <v>20</v>
      </c>
      <c r="C1293" s="1" t="s">
        <v>1638</v>
      </c>
      <c r="D1293" s="1" t="s">
        <v>1695</v>
      </c>
      <c r="E1293" s="1" t="s">
        <v>20</v>
      </c>
      <c r="F1293" s="1" t="s">
        <v>31</v>
      </c>
      <c r="G1293" s="1" t="s">
        <v>35</v>
      </c>
      <c r="H1293" s="1" t="s">
        <v>86</v>
      </c>
      <c r="I1293" s="1" t="s">
        <v>24</v>
      </c>
      <c r="J1293" s="3">
        <v>114.8</v>
      </c>
      <c r="K1293" s="1" t="s">
        <v>1112</v>
      </c>
      <c r="L1293" s="1" t="s">
        <v>24</v>
      </c>
      <c r="M1293" s="1" t="s">
        <v>906</v>
      </c>
      <c r="N1293" s="1" t="s">
        <v>1639</v>
      </c>
      <c r="O1293" s="2">
        <v>44347</v>
      </c>
      <c r="P1293" s="2">
        <v>44323</v>
      </c>
      <c r="Q1293" s="1" t="s">
        <v>29</v>
      </c>
      <c r="R1293" t="str">
        <f>VLOOKUP(F1293,'Seg 2 descriptions'!A:B,2)</f>
        <v>Gas Operations-West</v>
      </c>
      <c r="S1293" t="str">
        <f>VLOOKUP(G1293,'Seg 3 descriptions'!A:B,2)</f>
        <v>Other Outside Services</v>
      </c>
    </row>
    <row r="1294" spans="1:19" x14ac:dyDescent="0.25">
      <c r="A1294" s="1" t="s">
        <v>455</v>
      </c>
      <c r="B1294" s="1" t="s">
        <v>20</v>
      </c>
      <c r="C1294" s="1" t="s">
        <v>1638</v>
      </c>
      <c r="D1294" s="1" t="s">
        <v>1695</v>
      </c>
      <c r="E1294" s="1" t="s">
        <v>20</v>
      </c>
      <c r="F1294" s="1" t="s">
        <v>31</v>
      </c>
      <c r="G1294" s="1" t="s">
        <v>35</v>
      </c>
      <c r="H1294" s="1" t="s">
        <v>86</v>
      </c>
      <c r="I1294" s="1" t="s">
        <v>24</v>
      </c>
      <c r="J1294" s="3">
        <v>640</v>
      </c>
      <c r="K1294" s="1" t="s">
        <v>1112</v>
      </c>
      <c r="L1294" s="1" t="s">
        <v>24</v>
      </c>
      <c r="M1294" s="1" t="s">
        <v>906</v>
      </c>
      <c r="N1294" s="1" t="s">
        <v>1639</v>
      </c>
      <c r="O1294" s="2">
        <v>44347</v>
      </c>
      <c r="P1294" s="2">
        <v>44323</v>
      </c>
      <c r="Q1294" s="1" t="s">
        <v>29</v>
      </c>
      <c r="R1294" t="str">
        <f>VLOOKUP(F1294,'Seg 2 descriptions'!A:B,2)</f>
        <v>Gas Operations-West</v>
      </c>
      <c r="S1294" t="str">
        <f>VLOOKUP(G1294,'Seg 3 descriptions'!A:B,2)</f>
        <v>Other Outside Services</v>
      </c>
    </row>
    <row r="1295" spans="1:19" x14ac:dyDescent="0.25">
      <c r="A1295" s="1" t="s">
        <v>455</v>
      </c>
      <c r="B1295" s="1" t="s">
        <v>20</v>
      </c>
      <c r="C1295" s="1" t="s">
        <v>1639</v>
      </c>
      <c r="D1295" s="1" t="s">
        <v>1695</v>
      </c>
      <c r="E1295" s="1" t="s">
        <v>20</v>
      </c>
      <c r="F1295" s="1" t="s">
        <v>31</v>
      </c>
      <c r="G1295" s="1" t="s">
        <v>35</v>
      </c>
      <c r="H1295" s="1" t="s">
        <v>86</v>
      </c>
      <c r="I1295" s="1" t="s">
        <v>24</v>
      </c>
      <c r="J1295" s="3">
        <v>-114.8</v>
      </c>
      <c r="K1295" s="1" t="s">
        <v>1112</v>
      </c>
      <c r="L1295" s="1" t="s">
        <v>24</v>
      </c>
      <c r="M1295" s="1" t="s">
        <v>906</v>
      </c>
      <c r="N1295" s="1" t="s">
        <v>1639</v>
      </c>
      <c r="O1295" s="2">
        <v>44316</v>
      </c>
      <c r="P1295" s="2">
        <v>44323</v>
      </c>
      <c r="Q1295" s="1" t="s">
        <v>29</v>
      </c>
      <c r="R1295" t="str">
        <f>VLOOKUP(F1295,'Seg 2 descriptions'!A:B,2)</f>
        <v>Gas Operations-West</v>
      </c>
      <c r="S1295" t="str">
        <f>VLOOKUP(G1295,'Seg 3 descriptions'!A:B,2)</f>
        <v>Other Outside Services</v>
      </c>
    </row>
    <row r="1296" spans="1:19" x14ac:dyDescent="0.25">
      <c r="A1296" s="1" t="s">
        <v>455</v>
      </c>
      <c r="B1296" s="1" t="s">
        <v>20</v>
      </c>
      <c r="C1296" s="1" t="s">
        <v>1639</v>
      </c>
      <c r="D1296" s="1" t="s">
        <v>1695</v>
      </c>
      <c r="E1296" s="1" t="s">
        <v>20</v>
      </c>
      <c r="F1296" s="1" t="s">
        <v>31</v>
      </c>
      <c r="G1296" s="1" t="s">
        <v>35</v>
      </c>
      <c r="H1296" s="1" t="s">
        <v>86</v>
      </c>
      <c r="I1296" s="1" t="s">
        <v>24</v>
      </c>
      <c r="J1296" s="3">
        <v>-640</v>
      </c>
      <c r="K1296" s="1" t="s">
        <v>1112</v>
      </c>
      <c r="L1296" s="1" t="s">
        <v>24</v>
      </c>
      <c r="M1296" s="1" t="s">
        <v>906</v>
      </c>
      <c r="N1296" s="1" t="s">
        <v>1639</v>
      </c>
      <c r="O1296" s="2">
        <v>44316</v>
      </c>
      <c r="P1296" s="2">
        <v>44323</v>
      </c>
      <c r="Q1296" s="1" t="s">
        <v>29</v>
      </c>
      <c r="R1296" t="str">
        <f>VLOOKUP(F1296,'Seg 2 descriptions'!A:B,2)</f>
        <v>Gas Operations-West</v>
      </c>
      <c r="S1296" t="str">
        <f>VLOOKUP(G1296,'Seg 3 descriptions'!A:B,2)</f>
        <v>Other Outside Services</v>
      </c>
    </row>
    <row r="1297" spans="1:19" x14ac:dyDescent="0.25">
      <c r="A1297" s="1" t="s">
        <v>457</v>
      </c>
      <c r="B1297" s="1" t="s">
        <v>49</v>
      </c>
      <c r="C1297" s="1" t="s">
        <v>1444</v>
      </c>
      <c r="D1297" s="1" t="s">
        <v>1707</v>
      </c>
      <c r="E1297" s="1" t="s">
        <v>20</v>
      </c>
      <c r="F1297" s="1" t="s">
        <v>471</v>
      </c>
      <c r="G1297" s="1" t="s">
        <v>460</v>
      </c>
      <c r="H1297" s="1" t="s">
        <v>86</v>
      </c>
      <c r="I1297" s="1" t="s">
        <v>24</v>
      </c>
      <c r="J1297" s="3">
        <v>-535.80999999999995</v>
      </c>
      <c r="K1297" s="1" t="s">
        <v>1357</v>
      </c>
      <c r="L1297" s="1" t="s">
        <v>24</v>
      </c>
      <c r="M1297" s="1" t="s">
        <v>1358</v>
      </c>
      <c r="N1297" s="1" t="s">
        <v>1384</v>
      </c>
      <c r="O1297" s="2">
        <v>44255</v>
      </c>
      <c r="P1297" s="2">
        <v>44258</v>
      </c>
      <c r="Q1297" s="1" t="s">
        <v>29</v>
      </c>
      <c r="R1297" t="str">
        <f>VLOOKUP(F1297,'Seg 2 descriptions'!A:B,2)</f>
        <v>Propane Operations-Hernando</v>
      </c>
      <c r="S1297" t="str">
        <f>VLOOKUP(G1297,'Seg 3 descriptions'!A:B,2)</f>
        <v>Salaries</v>
      </c>
    </row>
    <row r="1298" spans="1:19" x14ac:dyDescent="0.25">
      <c r="A1298" s="144" t="s">
        <v>456</v>
      </c>
      <c r="B1298" s="144" t="s">
        <v>20</v>
      </c>
      <c r="C1298" s="144" t="s">
        <v>1588</v>
      </c>
      <c r="D1298" s="144" t="s">
        <v>1691</v>
      </c>
      <c r="E1298" s="144" t="s">
        <v>20</v>
      </c>
      <c r="F1298" s="144" t="s">
        <v>21</v>
      </c>
      <c r="G1298" s="144" t="s">
        <v>22</v>
      </c>
      <c r="H1298" s="144" t="s">
        <v>86</v>
      </c>
      <c r="I1298" s="144" t="s">
        <v>24</v>
      </c>
      <c r="J1298" s="145">
        <v>189.4</v>
      </c>
      <c r="K1298" s="144" t="s">
        <v>1630</v>
      </c>
      <c r="L1298" s="144" t="s">
        <v>24</v>
      </c>
      <c r="M1298" s="144" t="s">
        <v>1640</v>
      </c>
      <c r="N1298" s="144" t="s">
        <v>1588</v>
      </c>
      <c r="O1298" s="146">
        <v>44561</v>
      </c>
      <c r="P1298" s="146">
        <v>44572</v>
      </c>
      <c r="Q1298" s="144" t="s">
        <v>29</v>
      </c>
      <c r="R1298" s="20" t="str">
        <f>VLOOKUP(F1298,'Seg 2 descriptions'!A:B,2)</f>
        <v>Facilities-West</v>
      </c>
      <c r="S1298" s="20" t="str">
        <f>VLOOKUP(G1298,'Seg 3 descriptions'!A:B,2)</f>
        <v>Facilities Maintenance</v>
      </c>
    </row>
    <row r="1299" spans="1:19" x14ac:dyDescent="0.25">
      <c r="A1299" s="1" t="s">
        <v>457</v>
      </c>
      <c r="B1299" s="1" t="s">
        <v>49</v>
      </c>
      <c r="C1299" s="1" t="s">
        <v>591</v>
      </c>
      <c r="D1299" s="1" t="s">
        <v>1708</v>
      </c>
      <c r="E1299" s="1" t="s">
        <v>20</v>
      </c>
      <c r="F1299" s="1" t="s">
        <v>31</v>
      </c>
      <c r="G1299" s="1" t="s">
        <v>460</v>
      </c>
      <c r="H1299" s="1" t="s">
        <v>86</v>
      </c>
      <c r="I1299" s="1" t="s">
        <v>24</v>
      </c>
      <c r="J1299" s="3">
        <v>-6953.94</v>
      </c>
      <c r="K1299" s="1" t="s">
        <v>1004</v>
      </c>
      <c r="L1299" s="1" t="s">
        <v>24</v>
      </c>
      <c r="M1299" s="1" t="s">
        <v>1005</v>
      </c>
      <c r="N1299" s="1" t="s">
        <v>592</v>
      </c>
      <c r="O1299" s="2">
        <v>44530</v>
      </c>
      <c r="P1299" s="2">
        <v>44535</v>
      </c>
      <c r="Q1299" s="1" t="s">
        <v>29</v>
      </c>
      <c r="R1299" t="str">
        <f>VLOOKUP(F1299,'Seg 2 descriptions'!A:B,2)</f>
        <v>Gas Operations-West</v>
      </c>
      <c r="S1299" t="str">
        <f>VLOOKUP(G1299,'Seg 3 descriptions'!A:B,2)</f>
        <v>Salaries</v>
      </c>
    </row>
    <row r="1300" spans="1:19" x14ac:dyDescent="0.25">
      <c r="A1300" s="1" t="s">
        <v>455</v>
      </c>
      <c r="B1300" s="1" t="s">
        <v>20</v>
      </c>
      <c r="C1300" s="1" t="s">
        <v>1641</v>
      </c>
      <c r="D1300" s="1" t="s">
        <v>1695</v>
      </c>
      <c r="E1300" s="1" t="s">
        <v>20</v>
      </c>
      <c r="F1300" s="1" t="s">
        <v>31</v>
      </c>
      <c r="G1300" s="1" t="s">
        <v>35</v>
      </c>
      <c r="H1300" s="1" t="s">
        <v>86</v>
      </c>
      <c r="I1300" s="1" t="s">
        <v>24</v>
      </c>
      <c r="J1300" s="3">
        <v>-5085.68</v>
      </c>
      <c r="K1300" s="1" t="s">
        <v>1630</v>
      </c>
      <c r="L1300" s="1" t="s">
        <v>24</v>
      </c>
      <c r="M1300" s="1" t="s">
        <v>1510</v>
      </c>
      <c r="N1300" s="1" t="s">
        <v>1641</v>
      </c>
      <c r="O1300" s="2">
        <v>44286</v>
      </c>
      <c r="P1300" s="2">
        <v>44294</v>
      </c>
      <c r="Q1300" s="1" t="s">
        <v>29</v>
      </c>
      <c r="R1300" t="str">
        <f>VLOOKUP(F1300,'Seg 2 descriptions'!A:B,2)</f>
        <v>Gas Operations-West</v>
      </c>
      <c r="S1300" t="str">
        <f>VLOOKUP(G1300,'Seg 3 descriptions'!A:B,2)</f>
        <v>Other Outside Services</v>
      </c>
    </row>
    <row r="1301" spans="1:19" x14ac:dyDescent="0.25">
      <c r="A1301" s="1" t="s">
        <v>455</v>
      </c>
      <c r="B1301" s="1" t="s">
        <v>20</v>
      </c>
      <c r="C1301" s="1" t="s">
        <v>1641</v>
      </c>
      <c r="D1301" s="1" t="s">
        <v>1695</v>
      </c>
      <c r="E1301" s="1" t="s">
        <v>20</v>
      </c>
      <c r="F1301" s="1" t="s">
        <v>31</v>
      </c>
      <c r="G1301" s="1" t="s">
        <v>35</v>
      </c>
      <c r="H1301" s="1" t="s">
        <v>86</v>
      </c>
      <c r="I1301" s="1" t="s">
        <v>24</v>
      </c>
      <c r="J1301" s="3">
        <v>-568.20000000000005</v>
      </c>
      <c r="K1301" s="1" t="s">
        <v>1630</v>
      </c>
      <c r="L1301" s="1" t="s">
        <v>24</v>
      </c>
      <c r="M1301" s="1" t="s">
        <v>1510</v>
      </c>
      <c r="N1301" s="1" t="s">
        <v>1641</v>
      </c>
      <c r="O1301" s="2">
        <v>44286</v>
      </c>
      <c r="P1301" s="2">
        <v>44294</v>
      </c>
      <c r="Q1301" s="1" t="s">
        <v>29</v>
      </c>
      <c r="R1301" t="str">
        <f>VLOOKUP(F1301,'Seg 2 descriptions'!A:B,2)</f>
        <v>Gas Operations-West</v>
      </c>
      <c r="S1301" t="str">
        <f>VLOOKUP(G1301,'Seg 3 descriptions'!A:B,2)</f>
        <v>Other Outside Services</v>
      </c>
    </row>
    <row r="1302" spans="1:19" x14ac:dyDescent="0.25">
      <c r="A1302" s="1" t="s">
        <v>455</v>
      </c>
      <c r="B1302" s="1" t="s">
        <v>20</v>
      </c>
      <c r="C1302" s="1" t="s">
        <v>1641</v>
      </c>
      <c r="D1302" s="1" t="s">
        <v>1695</v>
      </c>
      <c r="E1302" s="1" t="s">
        <v>20</v>
      </c>
      <c r="F1302" s="1" t="s">
        <v>31</v>
      </c>
      <c r="G1302" s="1" t="s">
        <v>35</v>
      </c>
      <c r="H1302" s="1" t="s">
        <v>86</v>
      </c>
      <c r="I1302" s="1" t="s">
        <v>24</v>
      </c>
      <c r="J1302" s="3">
        <v>-495.25</v>
      </c>
      <c r="K1302" s="1" t="s">
        <v>1630</v>
      </c>
      <c r="L1302" s="1" t="s">
        <v>24</v>
      </c>
      <c r="M1302" s="1" t="s">
        <v>1510</v>
      </c>
      <c r="N1302" s="1" t="s">
        <v>1641</v>
      </c>
      <c r="O1302" s="2">
        <v>44286</v>
      </c>
      <c r="P1302" s="2">
        <v>44294</v>
      </c>
      <c r="Q1302" s="1" t="s">
        <v>29</v>
      </c>
      <c r="R1302" t="str">
        <f>VLOOKUP(F1302,'Seg 2 descriptions'!A:B,2)</f>
        <v>Gas Operations-West</v>
      </c>
      <c r="S1302" t="str">
        <f>VLOOKUP(G1302,'Seg 3 descriptions'!A:B,2)</f>
        <v>Other Outside Services</v>
      </c>
    </row>
    <row r="1303" spans="1:19" x14ac:dyDescent="0.25">
      <c r="A1303" s="1" t="s">
        <v>455</v>
      </c>
      <c r="B1303" s="1" t="s">
        <v>20</v>
      </c>
      <c r="C1303" s="1" t="s">
        <v>1642</v>
      </c>
      <c r="D1303" s="1" t="s">
        <v>1695</v>
      </c>
      <c r="E1303" s="1" t="s">
        <v>20</v>
      </c>
      <c r="F1303" s="1" t="s">
        <v>31</v>
      </c>
      <c r="G1303" s="1" t="s">
        <v>35</v>
      </c>
      <c r="H1303" s="1" t="s">
        <v>86</v>
      </c>
      <c r="I1303" s="1" t="s">
        <v>24</v>
      </c>
      <c r="J1303" s="3">
        <v>5085.68</v>
      </c>
      <c r="K1303" s="1" t="s">
        <v>1630</v>
      </c>
      <c r="L1303" s="1" t="s">
        <v>24</v>
      </c>
      <c r="M1303" s="1" t="s">
        <v>1510</v>
      </c>
      <c r="N1303" s="1" t="s">
        <v>1641</v>
      </c>
      <c r="O1303" s="2">
        <v>44316</v>
      </c>
      <c r="P1303" s="2">
        <v>44294</v>
      </c>
      <c r="Q1303" s="1" t="s">
        <v>29</v>
      </c>
      <c r="R1303" t="str">
        <f>VLOOKUP(F1303,'Seg 2 descriptions'!A:B,2)</f>
        <v>Gas Operations-West</v>
      </c>
      <c r="S1303" t="str">
        <f>VLOOKUP(G1303,'Seg 3 descriptions'!A:B,2)</f>
        <v>Other Outside Services</v>
      </c>
    </row>
    <row r="1304" spans="1:19" x14ac:dyDescent="0.25">
      <c r="A1304" s="1" t="s">
        <v>455</v>
      </c>
      <c r="B1304" s="1" t="s">
        <v>20</v>
      </c>
      <c r="C1304" s="1" t="s">
        <v>1642</v>
      </c>
      <c r="D1304" s="1" t="s">
        <v>1695</v>
      </c>
      <c r="E1304" s="1" t="s">
        <v>20</v>
      </c>
      <c r="F1304" s="1" t="s">
        <v>31</v>
      </c>
      <c r="G1304" s="1" t="s">
        <v>35</v>
      </c>
      <c r="H1304" s="1" t="s">
        <v>86</v>
      </c>
      <c r="I1304" s="1" t="s">
        <v>24</v>
      </c>
      <c r="J1304" s="3">
        <v>568.20000000000005</v>
      </c>
      <c r="K1304" s="1" t="s">
        <v>1630</v>
      </c>
      <c r="L1304" s="1" t="s">
        <v>24</v>
      </c>
      <c r="M1304" s="1" t="s">
        <v>1510</v>
      </c>
      <c r="N1304" s="1" t="s">
        <v>1641</v>
      </c>
      <c r="O1304" s="2">
        <v>44316</v>
      </c>
      <c r="P1304" s="2">
        <v>44294</v>
      </c>
      <c r="Q1304" s="1" t="s">
        <v>29</v>
      </c>
      <c r="R1304" t="str">
        <f>VLOOKUP(F1304,'Seg 2 descriptions'!A:B,2)</f>
        <v>Gas Operations-West</v>
      </c>
      <c r="S1304" t="str">
        <f>VLOOKUP(G1304,'Seg 3 descriptions'!A:B,2)</f>
        <v>Other Outside Services</v>
      </c>
    </row>
    <row r="1305" spans="1:19" x14ac:dyDescent="0.25">
      <c r="A1305" s="1" t="s">
        <v>455</v>
      </c>
      <c r="B1305" s="1" t="s">
        <v>20</v>
      </c>
      <c r="C1305" s="1" t="s">
        <v>1642</v>
      </c>
      <c r="D1305" s="1" t="s">
        <v>1695</v>
      </c>
      <c r="E1305" s="1" t="s">
        <v>20</v>
      </c>
      <c r="F1305" s="1" t="s">
        <v>31</v>
      </c>
      <c r="G1305" s="1" t="s">
        <v>35</v>
      </c>
      <c r="H1305" s="1" t="s">
        <v>86</v>
      </c>
      <c r="I1305" s="1" t="s">
        <v>24</v>
      </c>
      <c r="J1305" s="3">
        <v>495.25</v>
      </c>
      <c r="K1305" s="1" t="s">
        <v>1630</v>
      </c>
      <c r="L1305" s="1" t="s">
        <v>24</v>
      </c>
      <c r="M1305" s="1" t="s">
        <v>1510</v>
      </c>
      <c r="N1305" s="1" t="s">
        <v>1641</v>
      </c>
      <c r="O1305" s="2">
        <v>44316</v>
      </c>
      <c r="P1305" s="2">
        <v>44294</v>
      </c>
      <c r="Q1305" s="1" t="s">
        <v>29</v>
      </c>
      <c r="R1305" t="str">
        <f>VLOOKUP(F1305,'Seg 2 descriptions'!A:B,2)</f>
        <v>Gas Operations-West</v>
      </c>
      <c r="S1305" t="str">
        <f>VLOOKUP(G1305,'Seg 3 descriptions'!A:B,2)</f>
        <v>Other Outside Services</v>
      </c>
    </row>
    <row r="1306" spans="1:19" x14ac:dyDescent="0.25">
      <c r="A1306" s="1" t="s">
        <v>828</v>
      </c>
      <c r="B1306" s="1" t="s">
        <v>18</v>
      </c>
      <c r="C1306" s="1" t="s">
        <v>1633</v>
      </c>
      <c r="D1306" s="1" t="s">
        <v>1705</v>
      </c>
      <c r="E1306" s="1" t="s">
        <v>20</v>
      </c>
      <c r="F1306" s="1" t="s">
        <v>471</v>
      </c>
      <c r="G1306" s="1" t="s">
        <v>590</v>
      </c>
      <c r="H1306" s="1" t="s">
        <v>86</v>
      </c>
      <c r="I1306" s="1" t="s">
        <v>24</v>
      </c>
      <c r="J1306" s="3">
        <v>86.55</v>
      </c>
      <c r="K1306" s="1" t="s">
        <v>1643</v>
      </c>
      <c r="L1306" s="1" t="s">
        <v>24</v>
      </c>
      <c r="M1306" s="1" t="s">
        <v>24</v>
      </c>
      <c r="N1306" s="1" t="s">
        <v>1633</v>
      </c>
      <c r="O1306" s="2">
        <v>44280</v>
      </c>
      <c r="P1306" s="2">
        <v>44287</v>
      </c>
      <c r="Q1306" s="1" t="s">
        <v>29</v>
      </c>
      <c r="R1306" t="str">
        <f>VLOOKUP(F1306,'Seg 2 descriptions'!A:B,2)</f>
        <v>Propane Operations-Hernando</v>
      </c>
      <c r="S1306" t="str">
        <f>VLOOKUP(G1306,'Seg 3 descriptions'!A:B,2)</f>
        <v>Overtime/Comp Time/On Call</v>
      </c>
    </row>
    <row r="1307" spans="1:19" x14ac:dyDescent="0.25">
      <c r="A1307" s="1" t="s">
        <v>828</v>
      </c>
      <c r="B1307" s="1" t="s">
        <v>18</v>
      </c>
      <c r="C1307" s="1" t="s">
        <v>1633</v>
      </c>
      <c r="D1307" s="1" t="s">
        <v>1706</v>
      </c>
      <c r="E1307" s="1" t="s">
        <v>20</v>
      </c>
      <c r="F1307" s="1" t="s">
        <v>31</v>
      </c>
      <c r="G1307" s="1" t="s">
        <v>590</v>
      </c>
      <c r="H1307" s="1" t="s">
        <v>86</v>
      </c>
      <c r="I1307" s="1" t="s">
        <v>24</v>
      </c>
      <c r="J1307" s="3">
        <v>947.01</v>
      </c>
      <c r="K1307" s="1" t="s">
        <v>1643</v>
      </c>
      <c r="L1307" s="1" t="s">
        <v>24</v>
      </c>
      <c r="M1307" s="1" t="s">
        <v>24</v>
      </c>
      <c r="N1307" s="1" t="s">
        <v>1633</v>
      </c>
      <c r="O1307" s="2">
        <v>44280</v>
      </c>
      <c r="P1307" s="2">
        <v>44287</v>
      </c>
      <c r="Q1307" s="1" t="s">
        <v>29</v>
      </c>
      <c r="R1307" t="str">
        <f>VLOOKUP(F1307,'Seg 2 descriptions'!A:B,2)</f>
        <v>Gas Operations-West</v>
      </c>
      <c r="S1307" t="str">
        <f>VLOOKUP(G1307,'Seg 3 descriptions'!A:B,2)</f>
        <v>Overtime/Comp Time/On Call</v>
      </c>
    </row>
    <row r="1308" spans="1:19" x14ac:dyDescent="0.25">
      <c r="A1308" s="1" t="s">
        <v>457</v>
      </c>
      <c r="B1308" s="1" t="s">
        <v>49</v>
      </c>
      <c r="C1308" s="1" t="s">
        <v>1620</v>
      </c>
      <c r="D1308" s="1" t="s">
        <v>1705</v>
      </c>
      <c r="E1308" s="1" t="s">
        <v>20</v>
      </c>
      <c r="F1308" s="1" t="s">
        <v>471</v>
      </c>
      <c r="G1308" s="1" t="s">
        <v>590</v>
      </c>
      <c r="H1308" s="1" t="s">
        <v>86</v>
      </c>
      <c r="I1308" s="1" t="s">
        <v>24</v>
      </c>
      <c r="J1308" s="3">
        <v>-222.65</v>
      </c>
      <c r="K1308" s="1" t="s">
        <v>1415</v>
      </c>
      <c r="L1308" s="1" t="s">
        <v>24</v>
      </c>
      <c r="M1308" s="1" t="s">
        <v>1416</v>
      </c>
      <c r="N1308" s="1" t="s">
        <v>1356</v>
      </c>
      <c r="O1308" s="2">
        <v>44286</v>
      </c>
      <c r="P1308" s="2">
        <v>44292</v>
      </c>
      <c r="Q1308" s="1" t="s">
        <v>29</v>
      </c>
      <c r="R1308" t="str">
        <f>VLOOKUP(F1308,'Seg 2 descriptions'!A:B,2)</f>
        <v>Propane Operations-Hernando</v>
      </c>
      <c r="S1308" t="str">
        <f>VLOOKUP(G1308,'Seg 3 descriptions'!A:B,2)</f>
        <v>Overtime/Comp Time/On Call</v>
      </c>
    </row>
    <row r="1309" spans="1:19" x14ac:dyDescent="0.25">
      <c r="A1309" s="1" t="s">
        <v>828</v>
      </c>
      <c r="B1309" s="1" t="s">
        <v>18</v>
      </c>
      <c r="C1309" s="1" t="s">
        <v>1604</v>
      </c>
      <c r="D1309" s="1" t="s">
        <v>1710</v>
      </c>
      <c r="E1309" s="1" t="s">
        <v>20</v>
      </c>
      <c r="F1309" s="1" t="s">
        <v>830</v>
      </c>
      <c r="G1309" s="1" t="s">
        <v>460</v>
      </c>
      <c r="H1309" s="1" t="s">
        <v>86</v>
      </c>
      <c r="I1309" s="1" t="s">
        <v>24</v>
      </c>
      <c r="J1309" s="3">
        <v>35.51</v>
      </c>
      <c r="K1309" s="1" t="s">
        <v>1648</v>
      </c>
      <c r="L1309" s="1" t="s">
        <v>24</v>
      </c>
      <c r="M1309" s="1" t="s">
        <v>24</v>
      </c>
      <c r="N1309" s="1" t="s">
        <v>1604</v>
      </c>
      <c r="O1309" s="2">
        <v>44420</v>
      </c>
      <c r="P1309" s="2">
        <v>44438</v>
      </c>
      <c r="Q1309" s="1" t="s">
        <v>29</v>
      </c>
      <c r="R1309" t="str">
        <f>VLOOKUP(F1309,'Seg 2 descriptions'!A:B,2)</f>
        <v>Measurement-SF</v>
      </c>
      <c r="S1309" t="str">
        <f>VLOOKUP(G1309,'Seg 3 descriptions'!A:B,2)</f>
        <v>Salaries</v>
      </c>
    </row>
    <row r="1310" spans="1:19" x14ac:dyDescent="0.25">
      <c r="A1310" s="1" t="s">
        <v>828</v>
      </c>
      <c r="B1310" s="1" t="s">
        <v>18</v>
      </c>
      <c r="C1310" s="1" t="s">
        <v>1604</v>
      </c>
      <c r="D1310" s="1" t="s">
        <v>1708</v>
      </c>
      <c r="E1310" s="1" t="s">
        <v>20</v>
      </c>
      <c r="F1310" s="1" t="s">
        <v>31</v>
      </c>
      <c r="G1310" s="1" t="s">
        <v>460</v>
      </c>
      <c r="H1310" s="1" t="s">
        <v>86</v>
      </c>
      <c r="I1310" s="1" t="s">
        <v>24</v>
      </c>
      <c r="J1310" s="3">
        <v>5721.17</v>
      </c>
      <c r="K1310" s="1" t="s">
        <v>1648</v>
      </c>
      <c r="L1310" s="1" t="s">
        <v>24</v>
      </c>
      <c r="M1310" s="1" t="s">
        <v>24</v>
      </c>
      <c r="N1310" s="1" t="s">
        <v>1604</v>
      </c>
      <c r="O1310" s="2">
        <v>44420</v>
      </c>
      <c r="P1310" s="2">
        <v>44438</v>
      </c>
      <c r="Q1310" s="1" t="s">
        <v>29</v>
      </c>
      <c r="R1310" t="str">
        <f>VLOOKUP(F1310,'Seg 2 descriptions'!A:B,2)</f>
        <v>Gas Operations-West</v>
      </c>
      <c r="S1310" t="str">
        <f>VLOOKUP(G1310,'Seg 3 descriptions'!A:B,2)</f>
        <v>Salaries</v>
      </c>
    </row>
    <row r="1311" spans="1:19" x14ac:dyDescent="0.25">
      <c r="A1311" s="1" t="s">
        <v>457</v>
      </c>
      <c r="B1311" s="1" t="s">
        <v>49</v>
      </c>
      <c r="C1311" s="1" t="s">
        <v>1439</v>
      </c>
      <c r="D1311" s="1" t="s">
        <v>1705</v>
      </c>
      <c r="E1311" s="1" t="s">
        <v>20</v>
      </c>
      <c r="F1311" s="1" t="s">
        <v>471</v>
      </c>
      <c r="G1311" s="1" t="s">
        <v>590</v>
      </c>
      <c r="H1311" s="1" t="s">
        <v>86</v>
      </c>
      <c r="I1311" s="1" t="s">
        <v>24</v>
      </c>
      <c r="J1311" s="3">
        <v>-237.06</v>
      </c>
      <c r="K1311" s="1" t="s">
        <v>1415</v>
      </c>
      <c r="L1311" s="1" t="s">
        <v>24</v>
      </c>
      <c r="M1311" s="1" t="s">
        <v>1416</v>
      </c>
      <c r="N1311" s="1" t="s">
        <v>1387</v>
      </c>
      <c r="O1311" s="2">
        <v>44316</v>
      </c>
      <c r="P1311" s="2">
        <v>44321</v>
      </c>
      <c r="Q1311" s="1" t="s">
        <v>29</v>
      </c>
      <c r="R1311" t="str">
        <f>VLOOKUP(F1311,'Seg 2 descriptions'!A:B,2)</f>
        <v>Propane Operations-Hernando</v>
      </c>
      <c r="S1311" t="str">
        <f>VLOOKUP(G1311,'Seg 3 descriptions'!A:B,2)</f>
        <v>Overtime/Comp Time/On Call</v>
      </c>
    </row>
    <row r="1312" spans="1:19" x14ac:dyDescent="0.25">
      <c r="A1312" s="1" t="s">
        <v>457</v>
      </c>
      <c r="B1312" s="1" t="s">
        <v>49</v>
      </c>
      <c r="C1312" s="1" t="s">
        <v>1514</v>
      </c>
      <c r="D1312" s="1" t="s">
        <v>1705</v>
      </c>
      <c r="E1312" s="1" t="s">
        <v>20</v>
      </c>
      <c r="F1312" s="1" t="s">
        <v>471</v>
      </c>
      <c r="G1312" s="1" t="s">
        <v>590</v>
      </c>
      <c r="H1312" s="1" t="s">
        <v>86</v>
      </c>
      <c r="I1312" s="1" t="s">
        <v>24</v>
      </c>
      <c r="J1312" s="3">
        <v>-312.2</v>
      </c>
      <c r="K1312" s="1" t="s">
        <v>1415</v>
      </c>
      <c r="L1312" s="1" t="s">
        <v>24</v>
      </c>
      <c r="M1312" s="1" t="s">
        <v>1416</v>
      </c>
      <c r="N1312" s="1" t="s">
        <v>1359</v>
      </c>
      <c r="O1312" s="2">
        <v>44530</v>
      </c>
      <c r="P1312" s="2">
        <v>44535</v>
      </c>
      <c r="Q1312" s="1" t="s">
        <v>29</v>
      </c>
      <c r="R1312" t="str">
        <f>VLOOKUP(F1312,'Seg 2 descriptions'!A:B,2)</f>
        <v>Propane Operations-Hernando</v>
      </c>
      <c r="S1312" t="str">
        <f>VLOOKUP(G1312,'Seg 3 descriptions'!A:B,2)</f>
        <v>Overtime/Comp Time/On Call</v>
      </c>
    </row>
    <row r="1313" spans="1:19" x14ac:dyDescent="0.25">
      <c r="A1313" s="1" t="s">
        <v>457</v>
      </c>
      <c r="B1313" s="1" t="s">
        <v>49</v>
      </c>
      <c r="C1313" s="1" t="s">
        <v>1444</v>
      </c>
      <c r="D1313" s="1" t="s">
        <v>1705</v>
      </c>
      <c r="E1313" s="1" t="s">
        <v>20</v>
      </c>
      <c r="F1313" s="1" t="s">
        <v>471</v>
      </c>
      <c r="G1313" s="1" t="s">
        <v>590</v>
      </c>
      <c r="H1313" s="1" t="s">
        <v>86</v>
      </c>
      <c r="I1313" s="1" t="s">
        <v>24</v>
      </c>
      <c r="J1313" s="3">
        <v>-144.16999999999999</v>
      </c>
      <c r="K1313" s="1" t="s">
        <v>1415</v>
      </c>
      <c r="L1313" s="1" t="s">
        <v>24</v>
      </c>
      <c r="M1313" s="1" t="s">
        <v>1416</v>
      </c>
      <c r="N1313" s="1" t="s">
        <v>1384</v>
      </c>
      <c r="O1313" s="2">
        <v>44255</v>
      </c>
      <c r="P1313" s="2">
        <v>44258</v>
      </c>
      <c r="Q1313" s="1" t="s">
        <v>29</v>
      </c>
      <c r="R1313" t="str">
        <f>VLOOKUP(F1313,'Seg 2 descriptions'!A:B,2)</f>
        <v>Propane Operations-Hernando</v>
      </c>
      <c r="S1313" t="str">
        <f>VLOOKUP(G1313,'Seg 3 descriptions'!A:B,2)</f>
        <v>Overtime/Comp Time/On Call</v>
      </c>
    </row>
    <row r="1314" spans="1:19" x14ac:dyDescent="0.25">
      <c r="A1314" s="144" t="s">
        <v>456</v>
      </c>
      <c r="B1314" s="144" t="s">
        <v>20</v>
      </c>
      <c r="C1314" s="144" t="s">
        <v>1366</v>
      </c>
      <c r="D1314" s="144" t="s">
        <v>1691</v>
      </c>
      <c r="E1314" s="144" t="s">
        <v>20</v>
      </c>
      <c r="F1314" s="144" t="s">
        <v>21</v>
      </c>
      <c r="G1314" s="144" t="s">
        <v>22</v>
      </c>
      <c r="H1314" s="144" t="s">
        <v>86</v>
      </c>
      <c r="I1314" s="144" t="s">
        <v>24</v>
      </c>
      <c r="J1314" s="145">
        <v>2137.5</v>
      </c>
      <c r="K1314" s="144" t="s">
        <v>1370</v>
      </c>
      <c r="L1314" s="144" t="s">
        <v>24</v>
      </c>
      <c r="M1314" s="144" t="s">
        <v>1225</v>
      </c>
      <c r="N1314" s="144" t="s">
        <v>1366</v>
      </c>
      <c r="O1314" s="146">
        <v>44439</v>
      </c>
      <c r="P1314" s="146">
        <v>44447</v>
      </c>
      <c r="Q1314" s="144" t="s">
        <v>29</v>
      </c>
      <c r="R1314" s="20" t="str">
        <f>VLOOKUP(F1314,'Seg 2 descriptions'!A:B,2)</f>
        <v>Facilities-West</v>
      </c>
      <c r="S1314" s="20" t="str">
        <f>VLOOKUP(G1314,'Seg 3 descriptions'!A:B,2)</f>
        <v>Facilities Maintenance</v>
      </c>
    </row>
    <row r="1315" spans="1:19" x14ac:dyDescent="0.25">
      <c r="A1315" s="144" t="s">
        <v>456</v>
      </c>
      <c r="B1315" s="144" t="s">
        <v>20</v>
      </c>
      <c r="C1315" s="144" t="s">
        <v>1366</v>
      </c>
      <c r="D1315" s="144" t="s">
        <v>1691</v>
      </c>
      <c r="E1315" s="144" t="s">
        <v>20</v>
      </c>
      <c r="F1315" s="144" t="s">
        <v>21</v>
      </c>
      <c r="G1315" s="144" t="s">
        <v>22</v>
      </c>
      <c r="H1315" s="144" t="s">
        <v>86</v>
      </c>
      <c r="I1315" s="144" t="s">
        <v>24</v>
      </c>
      <c r="J1315" s="145">
        <v>280</v>
      </c>
      <c r="K1315" s="144" t="s">
        <v>1370</v>
      </c>
      <c r="L1315" s="144" t="s">
        <v>24</v>
      </c>
      <c r="M1315" s="144" t="s">
        <v>950</v>
      </c>
      <c r="N1315" s="144" t="s">
        <v>1366</v>
      </c>
      <c r="O1315" s="146">
        <v>44439</v>
      </c>
      <c r="P1315" s="146">
        <v>44447</v>
      </c>
      <c r="Q1315" s="144" t="s">
        <v>29</v>
      </c>
      <c r="R1315" s="20" t="str">
        <f>VLOOKUP(F1315,'Seg 2 descriptions'!A:B,2)</f>
        <v>Facilities-West</v>
      </c>
      <c r="S1315" s="20" t="str">
        <f>VLOOKUP(G1315,'Seg 3 descriptions'!A:B,2)</f>
        <v>Facilities Maintenance</v>
      </c>
    </row>
    <row r="1316" spans="1:19" x14ac:dyDescent="0.25">
      <c r="A1316" s="144" t="s">
        <v>456</v>
      </c>
      <c r="B1316" s="144" t="s">
        <v>20</v>
      </c>
      <c r="C1316" s="144" t="s">
        <v>1366</v>
      </c>
      <c r="D1316" s="144" t="s">
        <v>1691</v>
      </c>
      <c r="E1316" s="144" t="s">
        <v>20</v>
      </c>
      <c r="F1316" s="144" t="s">
        <v>21</v>
      </c>
      <c r="G1316" s="144" t="s">
        <v>22</v>
      </c>
      <c r="H1316" s="144" t="s">
        <v>86</v>
      </c>
      <c r="I1316" s="144" t="s">
        <v>24</v>
      </c>
      <c r="J1316" s="145">
        <v>2588</v>
      </c>
      <c r="K1316" s="144" t="s">
        <v>1370</v>
      </c>
      <c r="L1316" s="144" t="s">
        <v>24</v>
      </c>
      <c r="M1316" s="144" t="s">
        <v>927</v>
      </c>
      <c r="N1316" s="144" t="s">
        <v>1366</v>
      </c>
      <c r="O1316" s="146">
        <v>44439</v>
      </c>
      <c r="P1316" s="146">
        <v>44447</v>
      </c>
      <c r="Q1316" s="144" t="s">
        <v>29</v>
      </c>
      <c r="R1316" s="20" t="str">
        <f>VLOOKUP(F1316,'Seg 2 descriptions'!A:B,2)</f>
        <v>Facilities-West</v>
      </c>
      <c r="S1316" s="20" t="str">
        <f>VLOOKUP(G1316,'Seg 3 descriptions'!A:B,2)</f>
        <v>Facilities Maintenance</v>
      </c>
    </row>
    <row r="1317" spans="1:19" x14ac:dyDescent="0.25">
      <c r="A1317" s="144" t="s">
        <v>456</v>
      </c>
      <c r="B1317" s="144" t="s">
        <v>20</v>
      </c>
      <c r="C1317" s="144" t="s">
        <v>1366</v>
      </c>
      <c r="D1317" s="144" t="s">
        <v>1691</v>
      </c>
      <c r="E1317" s="144" t="s">
        <v>20</v>
      </c>
      <c r="F1317" s="144" t="s">
        <v>21</v>
      </c>
      <c r="G1317" s="144" t="s">
        <v>22</v>
      </c>
      <c r="H1317" s="144" t="s">
        <v>86</v>
      </c>
      <c r="I1317" s="144" t="s">
        <v>24</v>
      </c>
      <c r="J1317" s="145">
        <v>420</v>
      </c>
      <c r="K1317" s="144" t="s">
        <v>1370</v>
      </c>
      <c r="L1317" s="144" t="s">
        <v>24</v>
      </c>
      <c r="M1317" s="144" t="s">
        <v>649</v>
      </c>
      <c r="N1317" s="144" t="s">
        <v>1366</v>
      </c>
      <c r="O1317" s="146">
        <v>44439</v>
      </c>
      <c r="P1317" s="146">
        <v>44447</v>
      </c>
      <c r="Q1317" s="144" t="s">
        <v>29</v>
      </c>
      <c r="R1317" s="20" t="str">
        <f>VLOOKUP(F1317,'Seg 2 descriptions'!A:B,2)</f>
        <v>Facilities-West</v>
      </c>
      <c r="S1317" s="20" t="str">
        <f>VLOOKUP(G1317,'Seg 3 descriptions'!A:B,2)</f>
        <v>Facilities Maintenance</v>
      </c>
    </row>
    <row r="1318" spans="1:19" x14ac:dyDescent="0.25">
      <c r="A1318" s="144" t="s">
        <v>456</v>
      </c>
      <c r="B1318" s="144" t="s">
        <v>20</v>
      </c>
      <c r="C1318" s="144" t="s">
        <v>1367</v>
      </c>
      <c r="D1318" s="144" t="s">
        <v>1691</v>
      </c>
      <c r="E1318" s="144" t="s">
        <v>20</v>
      </c>
      <c r="F1318" s="144" t="s">
        <v>21</v>
      </c>
      <c r="G1318" s="144" t="s">
        <v>22</v>
      </c>
      <c r="H1318" s="144" t="s">
        <v>86</v>
      </c>
      <c r="I1318" s="144" t="s">
        <v>24</v>
      </c>
      <c r="J1318" s="145">
        <v>-2137.5</v>
      </c>
      <c r="K1318" s="144" t="s">
        <v>1370</v>
      </c>
      <c r="L1318" s="144" t="s">
        <v>24</v>
      </c>
      <c r="M1318" s="144" t="s">
        <v>1225</v>
      </c>
      <c r="N1318" s="144" t="s">
        <v>1366</v>
      </c>
      <c r="O1318" s="146">
        <v>44469</v>
      </c>
      <c r="P1318" s="146">
        <v>44447</v>
      </c>
      <c r="Q1318" s="144" t="s">
        <v>29</v>
      </c>
      <c r="R1318" s="20" t="str">
        <f>VLOOKUP(F1318,'Seg 2 descriptions'!A:B,2)</f>
        <v>Facilities-West</v>
      </c>
      <c r="S1318" s="20" t="str">
        <f>VLOOKUP(G1318,'Seg 3 descriptions'!A:B,2)</f>
        <v>Facilities Maintenance</v>
      </c>
    </row>
    <row r="1319" spans="1:19" x14ac:dyDescent="0.25">
      <c r="A1319" s="144" t="s">
        <v>456</v>
      </c>
      <c r="B1319" s="144" t="s">
        <v>20</v>
      </c>
      <c r="C1319" s="144" t="s">
        <v>1367</v>
      </c>
      <c r="D1319" s="144" t="s">
        <v>1691</v>
      </c>
      <c r="E1319" s="144" t="s">
        <v>20</v>
      </c>
      <c r="F1319" s="144" t="s">
        <v>21</v>
      </c>
      <c r="G1319" s="144" t="s">
        <v>22</v>
      </c>
      <c r="H1319" s="144" t="s">
        <v>86</v>
      </c>
      <c r="I1319" s="144" t="s">
        <v>24</v>
      </c>
      <c r="J1319" s="145">
        <v>-280</v>
      </c>
      <c r="K1319" s="144" t="s">
        <v>1370</v>
      </c>
      <c r="L1319" s="144" t="s">
        <v>24</v>
      </c>
      <c r="M1319" s="144" t="s">
        <v>950</v>
      </c>
      <c r="N1319" s="144" t="s">
        <v>1366</v>
      </c>
      <c r="O1319" s="146">
        <v>44469</v>
      </c>
      <c r="P1319" s="146">
        <v>44447</v>
      </c>
      <c r="Q1319" s="144" t="s">
        <v>29</v>
      </c>
      <c r="R1319" s="20" t="str">
        <f>VLOOKUP(F1319,'Seg 2 descriptions'!A:B,2)</f>
        <v>Facilities-West</v>
      </c>
      <c r="S1319" s="20" t="str">
        <f>VLOOKUP(G1319,'Seg 3 descriptions'!A:B,2)</f>
        <v>Facilities Maintenance</v>
      </c>
    </row>
    <row r="1320" spans="1:19" x14ac:dyDescent="0.25">
      <c r="A1320" s="144" t="s">
        <v>456</v>
      </c>
      <c r="B1320" s="144" t="s">
        <v>20</v>
      </c>
      <c r="C1320" s="144" t="s">
        <v>1367</v>
      </c>
      <c r="D1320" s="144" t="s">
        <v>1691</v>
      </c>
      <c r="E1320" s="144" t="s">
        <v>20</v>
      </c>
      <c r="F1320" s="144" t="s">
        <v>21</v>
      </c>
      <c r="G1320" s="144" t="s">
        <v>22</v>
      </c>
      <c r="H1320" s="144" t="s">
        <v>86</v>
      </c>
      <c r="I1320" s="144" t="s">
        <v>24</v>
      </c>
      <c r="J1320" s="145">
        <v>-2588</v>
      </c>
      <c r="K1320" s="144" t="s">
        <v>1370</v>
      </c>
      <c r="L1320" s="144" t="s">
        <v>24</v>
      </c>
      <c r="M1320" s="144" t="s">
        <v>927</v>
      </c>
      <c r="N1320" s="144" t="s">
        <v>1366</v>
      </c>
      <c r="O1320" s="146">
        <v>44469</v>
      </c>
      <c r="P1320" s="146">
        <v>44447</v>
      </c>
      <c r="Q1320" s="144" t="s">
        <v>29</v>
      </c>
      <c r="R1320" s="20" t="str">
        <f>VLOOKUP(F1320,'Seg 2 descriptions'!A:B,2)</f>
        <v>Facilities-West</v>
      </c>
      <c r="S1320" s="20" t="str">
        <f>VLOOKUP(G1320,'Seg 3 descriptions'!A:B,2)</f>
        <v>Facilities Maintenance</v>
      </c>
    </row>
    <row r="1321" spans="1:19" x14ac:dyDescent="0.25">
      <c r="A1321" s="144" t="s">
        <v>456</v>
      </c>
      <c r="B1321" s="144" t="s">
        <v>20</v>
      </c>
      <c r="C1321" s="144" t="s">
        <v>1367</v>
      </c>
      <c r="D1321" s="144" t="s">
        <v>1691</v>
      </c>
      <c r="E1321" s="144" t="s">
        <v>20</v>
      </c>
      <c r="F1321" s="144" t="s">
        <v>21</v>
      </c>
      <c r="G1321" s="144" t="s">
        <v>22</v>
      </c>
      <c r="H1321" s="144" t="s">
        <v>86</v>
      </c>
      <c r="I1321" s="144" t="s">
        <v>24</v>
      </c>
      <c r="J1321" s="145">
        <v>-420</v>
      </c>
      <c r="K1321" s="144" t="s">
        <v>1370</v>
      </c>
      <c r="L1321" s="144" t="s">
        <v>24</v>
      </c>
      <c r="M1321" s="144" t="s">
        <v>649</v>
      </c>
      <c r="N1321" s="144" t="s">
        <v>1366</v>
      </c>
      <c r="O1321" s="146">
        <v>44469</v>
      </c>
      <c r="P1321" s="146">
        <v>44447</v>
      </c>
      <c r="Q1321" s="144" t="s">
        <v>29</v>
      </c>
      <c r="R1321" s="20" t="str">
        <f>VLOOKUP(F1321,'Seg 2 descriptions'!A:B,2)</f>
        <v>Facilities-West</v>
      </c>
      <c r="S1321" s="20" t="str">
        <f>VLOOKUP(G1321,'Seg 3 descriptions'!A:B,2)</f>
        <v>Facilities Maintenance</v>
      </c>
    </row>
    <row r="1322" spans="1:19" x14ac:dyDescent="0.25">
      <c r="A1322" s="1" t="s">
        <v>828</v>
      </c>
      <c r="B1322" s="1" t="s">
        <v>18</v>
      </c>
      <c r="C1322" s="1" t="s">
        <v>1418</v>
      </c>
      <c r="D1322" s="1" t="s">
        <v>1705</v>
      </c>
      <c r="E1322" s="1" t="s">
        <v>20</v>
      </c>
      <c r="F1322" s="1" t="s">
        <v>471</v>
      </c>
      <c r="G1322" s="1" t="s">
        <v>590</v>
      </c>
      <c r="H1322" s="1" t="s">
        <v>86</v>
      </c>
      <c r="I1322" s="1" t="s">
        <v>24</v>
      </c>
      <c r="J1322" s="3">
        <v>308.54000000000002</v>
      </c>
      <c r="K1322" s="1" t="s">
        <v>1655</v>
      </c>
      <c r="L1322" s="1" t="s">
        <v>24</v>
      </c>
      <c r="M1322" s="1" t="s">
        <v>24</v>
      </c>
      <c r="N1322" s="1" t="s">
        <v>1418</v>
      </c>
      <c r="O1322" s="2">
        <v>44308</v>
      </c>
      <c r="P1322" s="2">
        <v>44319</v>
      </c>
      <c r="Q1322" s="1" t="s">
        <v>29</v>
      </c>
      <c r="R1322" t="str">
        <f>VLOOKUP(F1322,'Seg 2 descriptions'!A:B,2)</f>
        <v>Propane Operations-Hernando</v>
      </c>
      <c r="S1322" t="str">
        <f>VLOOKUP(G1322,'Seg 3 descriptions'!A:B,2)</f>
        <v>Overtime/Comp Time/On Call</v>
      </c>
    </row>
    <row r="1323" spans="1:19" x14ac:dyDescent="0.25">
      <c r="A1323" s="1" t="s">
        <v>828</v>
      </c>
      <c r="B1323" s="1" t="s">
        <v>18</v>
      </c>
      <c r="C1323" s="1" t="s">
        <v>1418</v>
      </c>
      <c r="D1323" s="1" t="s">
        <v>1706</v>
      </c>
      <c r="E1323" s="1" t="s">
        <v>20</v>
      </c>
      <c r="F1323" s="1" t="s">
        <v>31</v>
      </c>
      <c r="G1323" s="1" t="s">
        <v>590</v>
      </c>
      <c r="H1323" s="1" t="s">
        <v>86</v>
      </c>
      <c r="I1323" s="1" t="s">
        <v>24</v>
      </c>
      <c r="J1323" s="3">
        <v>248.53</v>
      </c>
      <c r="K1323" s="1" t="s">
        <v>1655</v>
      </c>
      <c r="L1323" s="1" t="s">
        <v>24</v>
      </c>
      <c r="M1323" s="1" t="s">
        <v>24</v>
      </c>
      <c r="N1323" s="1" t="s">
        <v>1418</v>
      </c>
      <c r="O1323" s="2">
        <v>44308</v>
      </c>
      <c r="P1323" s="2">
        <v>44319</v>
      </c>
      <c r="Q1323" s="1" t="s">
        <v>29</v>
      </c>
      <c r="R1323" t="str">
        <f>VLOOKUP(F1323,'Seg 2 descriptions'!A:B,2)</f>
        <v>Gas Operations-West</v>
      </c>
      <c r="S1323" t="str">
        <f>VLOOKUP(G1323,'Seg 3 descriptions'!A:B,2)</f>
        <v>Overtime/Comp Time/On Call</v>
      </c>
    </row>
    <row r="1324" spans="1:19" x14ac:dyDescent="0.25">
      <c r="A1324" s="1" t="s">
        <v>457</v>
      </c>
      <c r="B1324" s="1" t="s">
        <v>49</v>
      </c>
      <c r="C1324" s="1" t="s">
        <v>1386</v>
      </c>
      <c r="D1324" s="1" t="s">
        <v>1884</v>
      </c>
      <c r="E1324" s="1" t="s">
        <v>20</v>
      </c>
      <c r="F1324" s="1" t="s">
        <v>1448</v>
      </c>
      <c r="G1324" s="1" t="s">
        <v>460</v>
      </c>
      <c r="H1324" s="1" t="s">
        <v>86</v>
      </c>
      <c r="I1324" s="1" t="s">
        <v>24</v>
      </c>
      <c r="J1324" s="3">
        <v>70.260000000000005</v>
      </c>
      <c r="K1324" s="1" t="s">
        <v>1656</v>
      </c>
      <c r="L1324" s="1" t="s">
        <v>24</v>
      </c>
      <c r="M1324" s="1" t="s">
        <v>1657</v>
      </c>
      <c r="N1324" s="1" t="s">
        <v>463</v>
      </c>
      <c r="O1324" s="2">
        <v>44408</v>
      </c>
      <c r="P1324" s="2">
        <v>44412</v>
      </c>
      <c r="Q1324" s="1" t="s">
        <v>29</v>
      </c>
      <c r="R1324" t="str">
        <f>VLOOKUP(F1324,'Seg 2 descriptions'!A:B,2)</f>
        <v>Propane Operations-Northwest</v>
      </c>
      <c r="S1324" t="str">
        <f>VLOOKUP(G1324,'Seg 3 descriptions'!A:B,2)</f>
        <v>Salaries</v>
      </c>
    </row>
    <row r="1325" spans="1:19" x14ac:dyDescent="0.25">
      <c r="A1325" s="1" t="s">
        <v>457</v>
      </c>
      <c r="B1325" s="1" t="s">
        <v>49</v>
      </c>
      <c r="C1325" s="1" t="s">
        <v>1443</v>
      </c>
      <c r="D1325" s="1" t="s">
        <v>1710</v>
      </c>
      <c r="E1325" s="1" t="s">
        <v>20</v>
      </c>
      <c r="F1325" s="1" t="s">
        <v>830</v>
      </c>
      <c r="G1325" s="1" t="s">
        <v>460</v>
      </c>
      <c r="H1325" s="1" t="s">
        <v>86</v>
      </c>
      <c r="I1325" s="1" t="s">
        <v>24</v>
      </c>
      <c r="J1325" s="3">
        <v>1706.11</v>
      </c>
      <c r="K1325" s="1" t="s">
        <v>1487</v>
      </c>
      <c r="L1325" s="1" t="s">
        <v>24</v>
      </c>
      <c r="M1325" s="1" t="s">
        <v>1488</v>
      </c>
      <c r="N1325" s="1" t="s">
        <v>463</v>
      </c>
      <c r="O1325" s="2">
        <v>44530</v>
      </c>
      <c r="P1325" s="2">
        <v>44535</v>
      </c>
      <c r="Q1325" s="1" t="s">
        <v>29</v>
      </c>
      <c r="R1325" t="str">
        <f>VLOOKUP(F1325,'Seg 2 descriptions'!A:B,2)</f>
        <v>Measurement-SF</v>
      </c>
      <c r="S1325" t="str">
        <f>VLOOKUP(G1325,'Seg 3 descriptions'!A:B,2)</f>
        <v>Salaries</v>
      </c>
    </row>
    <row r="1326" spans="1:19" x14ac:dyDescent="0.25">
      <c r="A1326" s="1" t="s">
        <v>457</v>
      </c>
      <c r="B1326" s="1" t="s">
        <v>49</v>
      </c>
      <c r="C1326" s="1" t="s">
        <v>1414</v>
      </c>
      <c r="D1326" s="1" t="s">
        <v>1710</v>
      </c>
      <c r="E1326" s="1" t="s">
        <v>20</v>
      </c>
      <c r="F1326" s="1" t="s">
        <v>830</v>
      </c>
      <c r="G1326" s="1" t="s">
        <v>460</v>
      </c>
      <c r="H1326" s="1" t="s">
        <v>86</v>
      </c>
      <c r="I1326" s="1" t="s">
        <v>24</v>
      </c>
      <c r="J1326" s="3">
        <v>198.65</v>
      </c>
      <c r="K1326" s="1" t="s">
        <v>1487</v>
      </c>
      <c r="L1326" s="1" t="s">
        <v>24</v>
      </c>
      <c r="M1326" s="1" t="s">
        <v>1488</v>
      </c>
      <c r="N1326" s="1" t="s">
        <v>463</v>
      </c>
      <c r="O1326" s="2">
        <v>44439</v>
      </c>
      <c r="P1326" s="2">
        <v>44447</v>
      </c>
      <c r="Q1326" s="1" t="s">
        <v>29</v>
      </c>
      <c r="R1326" t="str">
        <f>VLOOKUP(F1326,'Seg 2 descriptions'!A:B,2)</f>
        <v>Measurement-SF</v>
      </c>
      <c r="S1326" t="str">
        <f>VLOOKUP(G1326,'Seg 3 descriptions'!A:B,2)</f>
        <v>Salaries</v>
      </c>
    </row>
    <row r="1327" spans="1:19" x14ac:dyDescent="0.25">
      <c r="A1327" s="1" t="s">
        <v>457</v>
      </c>
      <c r="B1327" s="1" t="s">
        <v>49</v>
      </c>
      <c r="C1327" s="1" t="s">
        <v>1464</v>
      </c>
      <c r="D1327" s="1" t="s">
        <v>1710</v>
      </c>
      <c r="E1327" s="1" t="s">
        <v>20</v>
      </c>
      <c r="F1327" s="1" t="s">
        <v>830</v>
      </c>
      <c r="G1327" s="1" t="s">
        <v>460</v>
      </c>
      <c r="H1327" s="1" t="s">
        <v>86</v>
      </c>
      <c r="I1327" s="1" t="s">
        <v>24</v>
      </c>
      <c r="J1327" s="3">
        <v>255.66</v>
      </c>
      <c r="K1327" s="1" t="s">
        <v>1487</v>
      </c>
      <c r="L1327" s="1" t="s">
        <v>24</v>
      </c>
      <c r="M1327" s="1" t="s">
        <v>1488</v>
      </c>
      <c r="N1327" s="1" t="s">
        <v>463</v>
      </c>
      <c r="O1327" s="2">
        <v>44255</v>
      </c>
      <c r="P1327" s="2">
        <v>44258</v>
      </c>
      <c r="Q1327" s="1" t="s">
        <v>29</v>
      </c>
      <c r="R1327" t="str">
        <f>VLOOKUP(F1327,'Seg 2 descriptions'!A:B,2)</f>
        <v>Measurement-SF</v>
      </c>
      <c r="S1327" t="str">
        <f>VLOOKUP(G1327,'Seg 3 descriptions'!A:B,2)</f>
        <v>Salaries</v>
      </c>
    </row>
    <row r="1328" spans="1:19" x14ac:dyDescent="0.25">
      <c r="A1328" s="1" t="s">
        <v>457</v>
      </c>
      <c r="B1328" s="1" t="s">
        <v>49</v>
      </c>
      <c r="C1328" s="1" t="s">
        <v>1570</v>
      </c>
      <c r="D1328" s="1" t="s">
        <v>1710</v>
      </c>
      <c r="E1328" s="1" t="s">
        <v>20</v>
      </c>
      <c r="F1328" s="1" t="s">
        <v>830</v>
      </c>
      <c r="G1328" s="1" t="s">
        <v>460</v>
      </c>
      <c r="H1328" s="1" t="s">
        <v>86</v>
      </c>
      <c r="I1328" s="1" t="s">
        <v>24</v>
      </c>
      <c r="J1328" s="3">
        <v>102.82</v>
      </c>
      <c r="K1328" s="1" t="s">
        <v>1487</v>
      </c>
      <c r="L1328" s="1" t="s">
        <v>24</v>
      </c>
      <c r="M1328" s="1" t="s">
        <v>1488</v>
      </c>
      <c r="N1328" s="1" t="s">
        <v>463</v>
      </c>
      <c r="O1328" s="2">
        <v>44469</v>
      </c>
      <c r="P1328" s="2">
        <v>44474</v>
      </c>
      <c r="Q1328" s="1" t="s">
        <v>29</v>
      </c>
      <c r="R1328" t="str">
        <f>VLOOKUP(F1328,'Seg 2 descriptions'!A:B,2)</f>
        <v>Measurement-SF</v>
      </c>
      <c r="S1328" t="str">
        <f>VLOOKUP(G1328,'Seg 3 descriptions'!A:B,2)</f>
        <v>Salaries</v>
      </c>
    </row>
    <row r="1329" spans="1:19" x14ac:dyDescent="0.25">
      <c r="A1329" s="1" t="s">
        <v>457</v>
      </c>
      <c r="B1329" s="1" t="s">
        <v>49</v>
      </c>
      <c r="C1329" s="1" t="s">
        <v>1412</v>
      </c>
      <c r="D1329" s="1" t="s">
        <v>1710</v>
      </c>
      <c r="E1329" s="1" t="s">
        <v>20</v>
      </c>
      <c r="F1329" s="1" t="s">
        <v>830</v>
      </c>
      <c r="G1329" s="1" t="s">
        <v>460</v>
      </c>
      <c r="H1329" s="1" t="s">
        <v>86</v>
      </c>
      <c r="I1329" s="1" t="s">
        <v>24</v>
      </c>
      <c r="J1329" s="3">
        <v>171.76</v>
      </c>
      <c r="K1329" s="1" t="s">
        <v>1487</v>
      </c>
      <c r="L1329" s="1" t="s">
        <v>24</v>
      </c>
      <c r="M1329" s="1" t="s">
        <v>1488</v>
      </c>
      <c r="N1329" s="1" t="s">
        <v>463</v>
      </c>
      <c r="O1329" s="2">
        <v>44408</v>
      </c>
      <c r="P1329" s="2">
        <v>44412</v>
      </c>
      <c r="Q1329" s="1" t="s">
        <v>29</v>
      </c>
      <c r="R1329" t="str">
        <f>VLOOKUP(F1329,'Seg 2 descriptions'!A:B,2)</f>
        <v>Measurement-SF</v>
      </c>
      <c r="S1329" t="str">
        <f>VLOOKUP(G1329,'Seg 3 descriptions'!A:B,2)</f>
        <v>Salaries</v>
      </c>
    </row>
    <row r="1330" spans="1:19" x14ac:dyDescent="0.25">
      <c r="A1330" s="1" t="s">
        <v>457</v>
      </c>
      <c r="B1330" s="1" t="s">
        <v>49</v>
      </c>
      <c r="C1330" s="1" t="s">
        <v>1483</v>
      </c>
      <c r="D1330" s="1" t="s">
        <v>1710</v>
      </c>
      <c r="E1330" s="1" t="s">
        <v>20</v>
      </c>
      <c r="F1330" s="1" t="s">
        <v>830</v>
      </c>
      <c r="G1330" s="1" t="s">
        <v>460</v>
      </c>
      <c r="H1330" s="1" t="s">
        <v>86</v>
      </c>
      <c r="I1330" s="1" t="s">
        <v>24</v>
      </c>
      <c r="J1330" s="3">
        <v>476.34</v>
      </c>
      <c r="K1330" s="1" t="s">
        <v>1487</v>
      </c>
      <c r="L1330" s="1" t="s">
        <v>24</v>
      </c>
      <c r="M1330" s="1" t="s">
        <v>1488</v>
      </c>
      <c r="N1330" s="1" t="s">
        <v>463</v>
      </c>
      <c r="O1330" s="2">
        <v>44347</v>
      </c>
      <c r="P1330" s="2">
        <v>44350</v>
      </c>
      <c r="Q1330" s="1" t="s">
        <v>29</v>
      </c>
      <c r="R1330" t="str">
        <f>VLOOKUP(F1330,'Seg 2 descriptions'!A:B,2)</f>
        <v>Measurement-SF</v>
      </c>
      <c r="S1330" t="str">
        <f>VLOOKUP(G1330,'Seg 3 descriptions'!A:B,2)</f>
        <v>Salaries</v>
      </c>
    </row>
    <row r="1331" spans="1:19" x14ac:dyDescent="0.25">
      <c r="A1331" s="1" t="s">
        <v>457</v>
      </c>
      <c r="B1331" s="1" t="s">
        <v>49</v>
      </c>
      <c r="C1331" s="1" t="s">
        <v>1377</v>
      </c>
      <c r="D1331" s="1" t="s">
        <v>1710</v>
      </c>
      <c r="E1331" s="1" t="s">
        <v>20</v>
      </c>
      <c r="F1331" s="1" t="s">
        <v>830</v>
      </c>
      <c r="G1331" s="1" t="s">
        <v>460</v>
      </c>
      <c r="H1331" s="1" t="s">
        <v>86</v>
      </c>
      <c r="I1331" s="1" t="s">
        <v>24</v>
      </c>
      <c r="J1331" s="3">
        <v>20.14</v>
      </c>
      <c r="K1331" s="1" t="s">
        <v>1487</v>
      </c>
      <c r="L1331" s="1" t="s">
        <v>24</v>
      </c>
      <c r="M1331" s="1" t="s">
        <v>1488</v>
      </c>
      <c r="N1331" s="1" t="s">
        <v>463</v>
      </c>
      <c r="O1331" s="2">
        <v>44316</v>
      </c>
      <c r="P1331" s="2">
        <v>44321</v>
      </c>
      <c r="Q1331" s="1" t="s">
        <v>29</v>
      </c>
      <c r="R1331" t="str">
        <f>VLOOKUP(F1331,'Seg 2 descriptions'!A:B,2)</f>
        <v>Measurement-SF</v>
      </c>
      <c r="S1331" t="str">
        <f>VLOOKUP(G1331,'Seg 3 descriptions'!A:B,2)</f>
        <v>Salaries</v>
      </c>
    </row>
    <row r="1332" spans="1:19" x14ac:dyDescent="0.25">
      <c r="A1332" s="1" t="s">
        <v>457</v>
      </c>
      <c r="B1332" s="1" t="s">
        <v>49</v>
      </c>
      <c r="C1332" s="1" t="s">
        <v>1484</v>
      </c>
      <c r="D1332" s="1" t="s">
        <v>1710</v>
      </c>
      <c r="E1332" s="1" t="s">
        <v>20</v>
      </c>
      <c r="F1332" s="1" t="s">
        <v>830</v>
      </c>
      <c r="G1332" s="1" t="s">
        <v>460</v>
      </c>
      <c r="H1332" s="1" t="s">
        <v>86</v>
      </c>
      <c r="I1332" s="1" t="s">
        <v>24</v>
      </c>
      <c r="J1332" s="3">
        <v>86.61</v>
      </c>
      <c r="K1332" s="1" t="s">
        <v>1487</v>
      </c>
      <c r="L1332" s="1" t="s">
        <v>24</v>
      </c>
      <c r="M1332" s="1" t="s">
        <v>1488</v>
      </c>
      <c r="N1332" s="1" t="s">
        <v>463</v>
      </c>
      <c r="O1332" s="2">
        <v>44377</v>
      </c>
      <c r="P1332" s="2">
        <v>44383</v>
      </c>
      <c r="Q1332" s="1" t="s">
        <v>29</v>
      </c>
      <c r="R1332" t="str">
        <f>VLOOKUP(F1332,'Seg 2 descriptions'!A:B,2)</f>
        <v>Measurement-SF</v>
      </c>
      <c r="S1332" t="str">
        <f>VLOOKUP(G1332,'Seg 3 descriptions'!A:B,2)</f>
        <v>Salaries</v>
      </c>
    </row>
    <row r="1333" spans="1:19" x14ac:dyDescent="0.25">
      <c r="A1333" s="144" t="s">
        <v>456</v>
      </c>
      <c r="B1333" s="144" t="s">
        <v>20</v>
      </c>
      <c r="C1333" s="144" t="s">
        <v>1453</v>
      </c>
      <c r="D1333" s="144" t="s">
        <v>1691</v>
      </c>
      <c r="E1333" s="144" t="s">
        <v>20</v>
      </c>
      <c r="F1333" s="144" t="s">
        <v>21</v>
      </c>
      <c r="G1333" s="144" t="s">
        <v>22</v>
      </c>
      <c r="H1333" s="144" t="s">
        <v>86</v>
      </c>
      <c r="I1333" s="144" t="s">
        <v>24</v>
      </c>
      <c r="J1333" s="145">
        <v>-2722</v>
      </c>
      <c r="K1333" s="144" t="s">
        <v>1298</v>
      </c>
      <c r="L1333" s="144" t="s">
        <v>24</v>
      </c>
      <c r="M1333" s="144" t="s">
        <v>931</v>
      </c>
      <c r="N1333" s="144" t="s">
        <v>1452</v>
      </c>
      <c r="O1333" s="146">
        <v>44255</v>
      </c>
      <c r="P1333" s="146">
        <v>44237</v>
      </c>
      <c r="Q1333" s="144" t="s">
        <v>29</v>
      </c>
      <c r="R1333" s="20" t="str">
        <f>VLOOKUP(F1333,'Seg 2 descriptions'!A:B,2)</f>
        <v>Facilities-West</v>
      </c>
      <c r="S1333" s="20" t="str">
        <f>VLOOKUP(G1333,'Seg 3 descriptions'!A:B,2)</f>
        <v>Facilities Maintenance</v>
      </c>
    </row>
    <row r="1334" spans="1:19" x14ac:dyDescent="0.25">
      <c r="A1334" s="144" t="s">
        <v>456</v>
      </c>
      <c r="B1334" s="144" t="s">
        <v>20</v>
      </c>
      <c r="C1334" s="144" t="s">
        <v>1453</v>
      </c>
      <c r="D1334" s="144" t="s">
        <v>1691</v>
      </c>
      <c r="E1334" s="144" t="s">
        <v>20</v>
      </c>
      <c r="F1334" s="144" t="s">
        <v>21</v>
      </c>
      <c r="G1334" s="144" t="s">
        <v>22</v>
      </c>
      <c r="H1334" s="144" t="s">
        <v>86</v>
      </c>
      <c r="I1334" s="144" t="s">
        <v>24</v>
      </c>
      <c r="J1334" s="145">
        <v>-1556</v>
      </c>
      <c r="K1334" s="144" t="s">
        <v>1298</v>
      </c>
      <c r="L1334" s="144" t="s">
        <v>24</v>
      </c>
      <c r="M1334" s="144" t="s">
        <v>1035</v>
      </c>
      <c r="N1334" s="144" t="s">
        <v>1452</v>
      </c>
      <c r="O1334" s="146">
        <v>44255</v>
      </c>
      <c r="P1334" s="146">
        <v>44237</v>
      </c>
      <c r="Q1334" s="144" t="s">
        <v>29</v>
      </c>
      <c r="R1334" s="20" t="str">
        <f>VLOOKUP(F1334,'Seg 2 descriptions'!A:B,2)</f>
        <v>Facilities-West</v>
      </c>
      <c r="S1334" s="20" t="str">
        <f>VLOOKUP(G1334,'Seg 3 descriptions'!A:B,2)</f>
        <v>Facilities Maintenance</v>
      </c>
    </row>
    <row r="1335" spans="1:19" x14ac:dyDescent="0.25">
      <c r="A1335" s="144" t="s">
        <v>456</v>
      </c>
      <c r="B1335" s="144" t="s">
        <v>20</v>
      </c>
      <c r="C1335" s="144" t="s">
        <v>1453</v>
      </c>
      <c r="D1335" s="144" t="s">
        <v>1691</v>
      </c>
      <c r="E1335" s="144" t="s">
        <v>20</v>
      </c>
      <c r="F1335" s="144" t="s">
        <v>21</v>
      </c>
      <c r="G1335" s="144" t="s">
        <v>22</v>
      </c>
      <c r="H1335" s="144" t="s">
        <v>86</v>
      </c>
      <c r="I1335" s="144" t="s">
        <v>24</v>
      </c>
      <c r="J1335" s="145">
        <v>-6000</v>
      </c>
      <c r="K1335" s="144" t="s">
        <v>1298</v>
      </c>
      <c r="L1335" s="144" t="s">
        <v>24</v>
      </c>
      <c r="M1335" s="144" t="s">
        <v>250</v>
      </c>
      <c r="N1335" s="144" t="s">
        <v>1452</v>
      </c>
      <c r="O1335" s="146">
        <v>44255</v>
      </c>
      <c r="P1335" s="146">
        <v>44237</v>
      </c>
      <c r="Q1335" s="144" t="s">
        <v>29</v>
      </c>
      <c r="R1335" s="20" t="str">
        <f>VLOOKUP(F1335,'Seg 2 descriptions'!A:B,2)</f>
        <v>Facilities-West</v>
      </c>
      <c r="S1335" s="20" t="str">
        <f>VLOOKUP(G1335,'Seg 3 descriptions'!A:B,2)</f>
        <v>Facilities Maintenance</v>
      </c>
    </row>
    <row r="1336" spans="1:19" x14ac:dyDescent="0.25">
      <c r="A1336" s="144" t="s">
        <v>456</v>
      </c>
      <c r="B1336" s="144" t="s">
        <v>20</v>
      </c>
      <c r="C1336" s="144" t="s">
        <v>1453</v>
      </c>
      <c r="D1336" s="144" t="s">
        <v>1691</v>
      </c>
      <c r="E1336" s="144" t="s">
        <v>20</v>
      </c>
      <c r="F1336" s="144" t="s">
        <v>21</v>
      </c>
      <c r="G1336" s="144" t="s">
        <v>22</v>
      </c>
      <c r="H1336" s="144" t="s">
        <v>86</v>
      </c>
      <c r="I1336" s="144" t="s">
        <v>24</v>
      </c>
      <c r="J1336" s="145">
        <v>-3505</v>
      </c>
      <c r="K1336" s="144" t="s">
        <v>1298</v>
      </c>
      <c r="L1336" s="144" t="s">
        <v>24</v>
      </c>
      <c r="M1336" s="144" t="s">
        <v>531</v>
      </c>
      <c r="N1336" s="144" t="s">
        <v>1452</v>
      </c>
      <c r="O1336" s="146">
        <v>44255</v>
      </c>
      <c r="P1336" s="146">
        <v>44237</v>
      </c>
      <c r="Q1336" s="144" t="s">
        <v>29</v>
      </c>
      <c r="R1336" s="20" t="str">
        <f>VLOOKUP(F1336,'Seg 2 descriptions'!A:B,2)</f>
        <v>Facilities-West</v>
      </c>
      <c r="S1336" s="20" t="str">
        <f>VLOOKUP(G1336,'Seg 3 descriptions'!A:B,2)</f>
        <v>Facilities Maintenance</v>
      </c>
    </row>
    <row r="1337" spans="1:19" x14ac:dyDescent="0.25">
      <c r="A1337" s="144" t="s">
        <v>456</v>
      </c>
      <c r="B1337" s="144" t="s">
        <v>20</v>
      </c>
      <c r="C1337" s="144" t="s">
        <v>1452</v>
      </c>
      <c r="D1337" s="144" t="s">
        <v>1691</v>
      </c>
      <c r="E1337" s="144" t="s">
        <v>20</v>
      </c>
      <c r="F1337" s="144" t="s">
        <v>21</v>
      </c>
      <c r="G1337" s="144" t="s">
        <v>22</v>
      </c>
      <c r="H1337" s="144" t="s">
        <v>86</v>
      </c>
      <c r="I1337" s="144" t="s">
        <v>24</v>
      </c>
      <c r="J1337" s="145">
        <v>2722</v>
      </c>
      <c r="K1337" s="144" t="s">
        <v>1298</v>
      </c>
      <c r="L1337" s="144" t="s">
        <v>24</v>
      </c>
      <c r="M1337" s="144" t="s">
        <v>931</v>
      </c>
      <c r="N1337" s="144" t="s">
        <v>1452</v>
      </c>
      <c r="O1337" s="146">
        <v>44227</v>
      </c>
      <c r="P1337" s="146">
        <v>44237</v>
      </c>
      <c r="Q1337" s="144" t="s">
        <v>29</v>
      </c>
      <c r="R1337" s="20" t="str">
        <f>VLOOKUP(F1337,'Seg 2 descriptions'!A:B,2)</f>
        <v>Facilities-West</v>
      </c>
      <c r="S1337" s="20" t="str">
        <f>VLOOKUP(G1337,'Seg 3 descriptions'!A:B,2)</f>
        <v>Facilities Maintenance</v>
      </c>
    </row>
    <row r="1338" spans="1:19" x14ac:dyDescent="0.25">
      <c r="A1338" s="144" t="s">
        <v>456</v>
      </c>
      <c r="B1338" s="144" t="s">
        <v>20</v>
      </c>
      <c r="C1338" s="144" t="s">
        <v>1452</v>
      </c>
      <c r="D1338" s="144" t="s">
        <v>1691</v>
      </c>
      <c r="E1338" s="144" t="s">
        <v>20</v>
      </c>
      <c r="F1338" s="144" t="s">
        <v>21</v>
      </c>
      <c r="G1338" s="144" t="s">
        <v>22</v>
      </c>
      <c r="H1338" s="144" t="s">
        <v>86</v>
      </c>
      <c r="I1338" s="144" t="s">
        <v>24</v>
      </c>
      <c r="J1338" s="145">
        <v>1556</v>
      </c>
      <c r="K1338" s="144" t="s">
        <v>1298</v>
      </c>
      <c r="L1338" s="144" t="s">
        <v>24</v>
      </c>
      <c r="M1338" s="144" t="s">
        <v>1035</v>
      </c>
      <c r="N1338" s="144" t="s">
        <v>1452</v>
      </c>
      <c r="O1338" s="146">
        <v>44227</v>
      </c>
      <c r="P1338" s="146">
        <v>44237</v>
      </c>
      <c r="Q1338" s="144" t="s">
        <v>29</v>
      </c>
      <c r="R1338" s="20" t="str">
        <f>VLOOKUP(F1338,'Seg 2 descriptions'!A:B,2)</f>
        <v>Facilities-West</v>
      </c>
      <c r="S1338" s="20" t="str">
        <f>VLOOKUP(G1338,'Seg 3 descriptions'!A:B,2)</f>
        <v>Facilities Maintenance</v>
      </c>
    </row>
    <row r="1339" spans="1:19" x14ac:dyDescent="0.25">
      <c r="A1339" s="144" t="s">
        <v>456</v>
      </c>
      <c r="B1339" s="144" t="s">
        <v>20</v>
      </c>
      <c r="C1339" s="144" t="s">
        <v>1452</v>
      </c>
      <c r="D1339" s="144" t="s">
        <v>1691</v>
      </c>
      <c r="E1339" s="144" t="s">
        <v>20</v>
      </c>
      <c r="F1339" s="144" t="s">
        <v>21</v>
      </c>
      <c r="G1339" s="144" t="s">
        <v>22</v>
      </c>
      <c r="H1339" s="144" t="s">
        <v>86</v>
      </c>
      <c r="I1339" s="144" t="s">
        <v>24</v>
      </c>
      <c r="J1339" s="145">
        <v>6000</v>
      </c>
      <c r="K1339" s="144" t="s">
        <v>1298</v>
      </c>
      <c r="L1339" s="144" t="s">
        <v>24</v>
      </c>
      <c r="M1339" s="144" t="s">
        <v>250</v>
      </c>
      <c r="N1339" s="144" t="s">
        <v>1452</v>
      </c>
      <c r="O1339" s="146">
        <v>44227</v>
      </c>
      <c r="P1339" s="146">
        <v>44237</v>
      </c>
      <c r="Q1339" s="144" t="s">
        <v>29</v>
      </c>
      <c r="R1339" s="20" t="str">
        <f>VLOOKUP(F1339,'Seg 2 descriptions'!A:B,2)</f>
        <v>Facilities-West</v>
      </c>
      <c r="S1339" s="20" t="str">
        <f>VLOOKUP(G1339,'Seg 3 descriptions'!A:B,2)</f>
        <v>Facilities Maintenance</v>
      </c>
    </row>
    <row r="1340" spans="1:19" x14ac:dyDescent="0.25">
      <c r="A1340" s="144" t="s">
        <v>456</v>
      </c>
      <c r="B1340" s="144" t="s">
        <v>20</v>
      </c>
      <c r="C1340" s="144" t="s">
        <v>1452</v>
      </c>
      <c r="D1340" s="144" t="s">
        <v>1691</v>
      </c>
      <c r="E1340" s="144" t="s">
        <v>20</v>
      </c>
      <c r="F1340" s="144" t="s">
        <v>21</v>
      </c>
      <c r="G1340" s="144" t="s">
        <v>22</v>
      </c>
      <c r="H1340" s="144" t="s">
        <v>86</v>
      </c>
      <c r="I1340" s="144" t="s">
        <v>24</v>
      </c>
      <c r="J1340" s="145">
        <v>3505</v>
      </c>
      <c r="K1340" s="144" t="s">
        <v>1298</v>
      </c>
      <c r="L1340" s="144" t="s">
        <v>24</v>
      </c>
      <c r="M1340" s="144" t="s">
        <v>531</v>
      </c>
      <c r="N1340" s="144" t="s">
        <v>1452</v>
      </c>
      <c r="O1340" s="146">
        <v>44227</v>
      </c>
      <c r="P1340" s="146">
        <v>44237</v>
      </c>
      <c r="Q1340" s="144" t="s">
        <v>29</v>
      </c>
      <c r="R1340" s="20" t="str">
        <f>VLOOKUP(F1340,'Seg 2 descriptions'!A:B,2)</f>
        <v>Facilities-West</v>
      </c>
      <c r="S1340" s="20" t="str">
        <f>VLOOKUP(G1340,'Seg 3 descriptions'!A:B,2)</f>
        <v>Facilities Maintenance</v>
      </c>
    </row>
    <row r="1341" spans="1:19" x14ac:dyDescent="0.25">
      <c r="A1341" s="1" t="s">
        <v>828</v>
      </c>
      <c r="B1341" s="1" t="s">
        <v>18</v>
      </c>
      <c r="C1341" s="1" t="s">
        <v>1602</v>
      </c>
      <c r="D1341" s="1" t="s">
        <v>1705</v>
      </c>
      <c r="E1341" s="1" t="s">
        <v>20</v>
      </c>
      <c r="F1341" s="1" t="s">
        <v>471</v>
      </c>
      <c r="G1341" s="1" t="s">
        <v>590</v>
      </c>
      <c r="H1341" s="1" t="s">
        <v>86</v>
      </c>
      <c r="I1341" s="1" t="s">
        <v>24</v>
      </c>
      <c r="J1341" s="3">
        <v>326.76</v>
      </c>
      <c r="K1341" s="1" t="s">
        <v>1660</v>
      </c>
      <c r="L1341" s="1" t="s">
        <v>24</v>
      </c>
      <c r="M1341" s="1" t="s">
        <v>24</v>
      </c>
      <c r="N1341" s="1" t="s">
        <v>1602</v>
      </c>
      <c r="O1341" s="2">
        <v>44504</v>
      </c>
      <c r="P1341" s="2">
        <v>44531</v>
      </c>
      <c r="Q1341" s="1" t="s">
        <v>29</v>
      </c>
      <c r="R1341" t="str">
        <f>VLOOKUP(F1341,'Seg 2 descriptions'!A:B,2)</f>
        <v>Propane Operations-Hernando</v>
      </c>
      <c r="S1341" t="str">
        <f>VLOOKUP(G1341,'Seg 3 descriptions'!A:B,2)</f>
        <v>Overtime/Comp Time/On Call</v>
      </c>
    </row>
    <row r="1342" spans="1:19" x14ac:dyDescent="0.25">
      <c r="A1342" s="1" t="s">
        <v>828</v>
      </c>
      <c r="B1342" s="1" t="s">
        <v>18</v>
      </c>
      <c r="C1342" s="1" t="s">
        <v>1602</v>
      </c>
      <c r="D1342" s="1" t="s">
        <v>1706</v>
      </c>
      <c r="E1342" s="1" t="s">
        <v>20</v>
      </c>
      <c r="F1342" s="1" t="s">
        <v>31</v>
      </c>
      <c r="G1342" s="1" t="s">
        <v>590</v>
      </c>
      <c r="H1342" s="1" t="s">
        <v>86</v>
      </c>
      <c r="I1342" s="1" t="s">
        <v>24</v>
      </c>
      <c r="J1342" s="3">
        <v>1467.33</v>
      </c>
      <c r="K1342" s="1" t="s">
        <v>1660</v>
      </c>
      <c r="L1342" s="1" t="s">
        <v>24</v>
      </c>
      <c r="M1342" s="1" t="s">
        <v>24</v>
      </c>
      <c r="N1342" s="1" t="s">
        <v>1602</v>
      </c>
      <c r="O1342" s="2">
        <v>44504</v>
      </c>
      <c r="P1342" s="2">
        <v>44531</v>
      </c>
      <c r="Q1342" s="1" t="s">
        <v>29</v>
      </c>
      <c r="R1342" t="str">
        <f>VLOOKUP(F1342,'Seg 2 descriptions'!A:B,2)</f>
        <v>Gas Operations-West</v>
      </c>
      <c r="S1342" t="str">
        <f>VLOOKUP(G1342,'Seg 3 descriptions'!A:B,2)</f>
        <v>Overtime/Comp Time/On Call</v>
      </c>
    </row>
    <row r="1343" spans="1:19" x14ac:dyDescent="0.25">
      <c r="A1343" s="1" t="s">
        <v>828</v>
      </c>
      <c r="B1343" s="1" t="s">
        <v>18</v>
      </c>
      <c r="C1343" s="1" t="s">
        <v>1602</v>
      </c>
      <c r="D1343" s="1" t="s">
        <v>1702</v>
      </c>
      <c r="E1343" s="1" t="s">
        <v>20</v>
      </c>
      <c r="F1343" s="1" t="s">
        <v>830</v>
      </c>
      <c r="G1343" s="1" t="s">
        <v>590</v>
      </c>
      <c r="H1343" s="1" t="s">
        <v>86</v>
      </c>
      <c r="I1343" s="1" t="s">
        <v>24</v>
      </c>
      <c r="J1343" s="3">
        <v>549.83000000000004</v>
      </c>
      <c r="K1343" s="1" t="s">
        <v>1660</v>
      </c>
      <c r="L1343" s="1" t="s">
        <v>24</v>
      </c>
      <c r="M1343" s="1" t="s">
        <v>24</v>
      </c>
      <c r="N1343" s="1" t="s">
        <v>1602</v>
      </c>
      <c r="O1343" s="2">
        <v>44504</v>
      </c>
      <c r="P1343" s="2">
        <v>44531</v>
      </c>
      <c r="Q1343" s="1" t="s">
        <v>29</v>
      </c>
      <c r="R1343" t="str">
        <f>VLOOKUP(F1343,'Seg 2 descriptions'!A:B,2)</f>
        <v>Measurement-SF</v>
      </c>
      <c r="S1343" t="str">
        <f>VLOOKUP(G1343,'Seg 3 descriptions'!A:B,2)</f>
        <v>Overtime/Comp Time/On Call</v>
      </c>
    </row>
    <row r="1344" spans="1:19" x14ac:dyDescent="0.25">
      <c r="A1344" s="1" t="s">
        <v>828</v>
      </c>
      <c r="B1344" s="1" t="s">
        <v>18</v>
      </c>
      <c r="C1344" s="1" t="s">
        <v>1602</v>
      </c>
      <c r="D1344" s="1" t="s">
        <v>1707</v>
      </c>
      <c r="E1344" s="1" t="s">
        <v>20</v>
      </c>
      <c r="F1344" s="1" t="s">
        <v>471</v>
      </c>
      <c r="G1344" s="1" t="s">
        <v>460</v>
      </c>
      <c r="H1344" s="1" t="s">
        <v>86</v>
      </c>
      <c r="I1344" s="1" t="s">
        <v>24</v>
      </c>
      <c r="J1344" s="3">
        <v>468.52</v>
      </c>
      <c r="K1344" s="1" t="s">
        <v>1603</v>
      </c>
      <c r="L1344" s="1" t="s">
        <v>24</v>
      </c>
      <c r="M1344" s="1" t="s">
        <v>24</v>
      </c>
      <c r="N1344" s="1" t="s">
        <v>1602</v>
      </c>
      <c r="O1344" s="2">
        <v>44504</v>
      </c>
      <c r="P1344" s="2">
        <v>44531</v>
      </c>
      <c r="Q1344" s="1" t="s">
        <v>29</v>
      </c>
      <c r="R1344" t="str">
        <f>VLOOKUP(F1344,'Seg 2 descriptions'!A:B,2)</f>
        <v>Propane Operations-Hernando</v>
      </c>
      <c r="S1344" t="str">
        <f>VLOOKUP(G1344,'Seg 3 descriptions'!A:B,2)</f>
        <v>Salaries</v>
      </c>
    </row>
    <row r="1345" spans="1:19" x14ac:dyDescent="0.25">
      <c r="A1345" s="144" t="s">
        <v>17</v>
      </c>
      <c r="B1345" s="144" t="s">
        <v>18</v>
      </c>
      <c r="C1345" s="144" t="s">
        <v>231</v>
      </c>
      <c r="D1345" s="144" t="s">
        <v>1691</v>
      </c>
      <c r="E1345" s="144" t="s">
        <v>20</v>
      </c>
      <c r="F1345" s="144" t="s">
        <v>21</v>
      </c>
      <c r="G1345" s="144" t="s">
        <v>22</v>
      </c>
      <c r="H1345" s="144" t="s">
        <v>86</v>
      </c>
      <c r="I1345" s="144" t="s">
        <v>24</v>
      </c>
      <c r="J1345" s="145">
        <v>4400</v>
      </c>
      <c r="K1345" s="144" t="s">
        <v>1663</v>
      </c>
      <c r="L1345" s="144" t="s">
        <v>543</v>
      </c>
      <c r="M1345" s="144" t="s">
        <v>1664</v>
      </c>
      <c r="N1345" s="144" t="s">
        <v>1665</v>
      </c>
      <c r="O1345" s="146">
        <v>44511</v>
      </c>
      <c r="P1345" s="146">
        <v>44512</v>
      </c>
      <c r="Q1345" s="144" t="s">
        <v>29</v>
      </c>
      <c r="R1345" s="20" t="str">
        <f>VLOOKUP(F1345,'Seg 2 descriptions'!A:B,2)</f>
        <v>Facilities-West</v>
      </c>
      <c r="S1345" s="20" t="str">
        <f>VLOOKUP(G1345,'Seg 3 descriptions'!A:B,2)</f>
        <v>Facilities Maintenance</v>
      </c>
    </row>
    <row r="1346" spans="1:19" x14ac:dyDescent="0.25">
      <c r="A1346" s="144" t="s">
        <v>17</v>
      </c>
      <c r="B1346" s="144" t="s">
        <v>18</v>
      </c>
      <c r="C1346" s="144" t="s">
        <v>265</v>
      </c>
      <c r="D1346" s="144" t="s">
        <v>1691</v>
      </c>
      <c r="E1346" s="144" t="s">
        <v>20</v>
      </c>
      <c r="F1346" s="144" t="s">
        <v>21</v>
      </c>
      <c r="G1346" s="144" t="s">
        <v>22</v>
      </c>
      <c r="H1346" s="144" t="s">
        <v>86</v>
      </c>
      <c r="I1346" s="144" t="s">
        <v>24</v>
      </c>
      <c r="J1346" s="145">
        <v>562.5</v>
      </c>
      <c r="K1346" s="144" t="s">
        <v>1666</v>
      </c>
      <c r="L1346" s="144" t="s">
        <v>88</v>
      </c>
      <c r="M1346" s="144" t="s">
        <v>1667</v>
      </c>
      <c r="N1346" s="144" t="s">
        <v>1668</v>
      </c>
      <c r="O1346" s="146">
        <v>44305</v>
      </c>
      <c r="P1346" s="146">
        <v>44306</v>
      </c>
      <c r="Q1346" s="144" t="s">
        <v>29</v>
      </c>
      <c r="R1346" s="20" t="str">
        <f>VLOOKUP(F1346,'Seg 2 descriptions'!A:B,2)</f>
        <v>Facilities-West</v>
      </c>
      <c r="S1346" s="20" t="str">
        <f>VLOOKUP(G1346,'Seg 3 descriptions'!A:B,2)</f>
        <v>Facilities Maintenance</v>
      </c>
    </row>
    <row r="1347" spans="1:19" x14ac:dyDescent="0.25">
      <c r="A1347" s="144" t="s">
        <v>17</v>
      </c>
      <c r="B1347" s="144" t="s">
        <v>18</v>
      </c>
      <c r="C1347" s="144" t="s">
        <v>210</v>
      </c>
      <c r="D1347" s="144" t="s">
        <v>1691</v>
      </c>
      <c r="E1347" s="144" t="s">
        <v>20</v>
      </c>
      <c r="F1347" s="144" t="s">
        <v>21</v>
      </c>
      <c r="G1347" s="144" t="s">
        <v>22</v>
      </c>
      <c r="H1347" s="144" t="s">
        <v>86</v>
      </c>
      <c r="I1347" s="144" t="s">
        <v>24</v>
      </c>
      <c r="J1347" s="145">
        <v>12380.4</v>
      </c>
      <c r="K1347" s="144" t="s">
        <v>1670</v>
      </c>
      <c r="L1347" s="144" t="s">
        <v>98</v>
      </c>
      <c r="M1347" s="144" t="s">
        <v>1432</v>
      </c>
      <c r="N1347" s="144" t="s">
        <v>1671</v>
      </c>
      <c r="O1347" s="146">
        <v>44474</v>
      </c>
      <c r="P1347" s="146">
        <v>44475</v>
      </c>
      <c r="Q1347" s="144" t="s">
        <v>29</v>
      </c>
      <c r="R1347" s="20" t="str">
        <f>VLOOKUP(F1347,'Seg 2 descriptions'!A:B,2)</f>
        <v>Facilities-West</v>
      </c>
      <c r="S1347" s="20" t="str">
        <f>VLOOKUP(G1347,'Seg 3 descriptions'!A:B,2)</f>
        <v>Facilities Maintenance</v>
      </c>
    </row>
    <row r="1348" spans="1:19" x14ac:dyDescent="0.25">
      <c r="A1348" s="144" t="s">
        <v>17</v>
      </c>
      <c r="B1348" s="144" t="s">
        <v>18</v>
      </c>
      <c r="C1348" s="144" t="s">
        <v>470</v>
      </c>
      <c r="D1348" s="144" t="s">
        <v>1691</v>
      </c>
      <c r="E1348" s="144" t="s">
        <v>20</v>
      </c>
      <c r="F1348" s="144" t="s">
        <v>21</v>
      </c>
      <c r="G1348" s="144" t="s">
        <v>22</v>
      </c>
      <c r="H1348" s="144" t="s">
        <v>86</v>
      </c>
      <c r="I1348" s="144" t="s">
        <v>24</v>
      </c>
      <c r="J1348" s="145">
        <v>2214.2800000000002</v>
      </c>
      <c r="K1348" s="144" t="s">
        <v>1675</v>
      </c>
      <c r="L1348" s="144" t="s">
        <v>83</v>
      </c>
      <c r="M1348" s="144" t="s">
        <v>1113</v>
      </c>
      <c r="N1348" s="144" t="s">
        <v>1676</v>
      </c>
      <c r="O1348" s="146">
        <v>44319</v>
      </c>
      <c r="P1348" s="146">
        <v>44320</v>
      </c>
      <c r="Q1348" s="144" t="s">
        <v>29</v>
      </c>
      <c r="R1348" s="20" t="str">
        <f>VLOOKUP(F1348,'Seg 2 descriptions'!A:B,2)</f>
        <v>Facilities-West</v>
      </c>
      <c r="S1348" s="20" t="str">
        <f>VLOOKUP(G1348,'Seg 3 descriptions'!A:B,2)</f>
        <v>Facilities Maintenance</v>
      </c>
    </row>
    <row r="1349" spans="1:19" x14ac:dyDescent="0.25">
      <c r="A1349" s="144" t="s">
        <v>456</v>
      </c>
      <c r="B1349" s="144" t="s">
        <v>20</v>
      </c>
      <c r="C1349" s="144" t="s">
        <v>1453</v>
      </c>
      <c r="D1349" s="144" t="s">
        <v>1691</v>
      </c>
      <c r="E1349" s="144" t="s">
        <v>20</v>
      </c>
      <c r="F1349" s="144" t="s">
        <v>21</v>
      </c>
      <c r="G1349" s="144" t="s">
        <v>22</v>
      </c>
      <c r="H1349" s="144" t="s">
        <v>86</v>
      </c>
      <c r="I1349" s="144" t="s">
        <v>24</v>
      </c>
      <c r="J1349" s="145">
        <v>-5400</v>
      </c>
      <c r="K1349" s="144" t="s">
        <v>1678</v>
      </c>
      <c r="L1349" s="144" t="s">
        <v>24</v>
      </c>
      <c r="M1349" s="144" t="s">
        <v>775</v>
      </c>
      <c r="N1349" s="144" t="s">
        <v>1452</v>
      </c>
      <c r="O1349" s="146">
        <v>44255</v>
      </c>
      <c r="P1349" s="146">
        <v>44237</v>
      </c>
      <c r="Q1349" s="144" t="s">
        <v>29</v>
      </c>
      <c r="R1349" s="20" t="str">
        <f>VLOOKUP(F1349,'Seg 2 descriptions'!A:B,2)</f>
        <v>Facilities-West</v>
      </c>
      <c r="S1349" s="20" t="str">
        <f>VLOOKUP(G1349,'Seg 3 descriptions'!A:B,2)</f>
        <v>Facilities Maintenance</v>
      </c>
    </row>
    <row r="1350" spans="1:19" x14ac:dyDescent="0.25">
      <c r="A1350" s="144" t="s">
        <v>456</v>
      </c>
      <c r="B1350" s="144" t="s">
        <v>20</v>
      </c>
      <c r="C1350" s="144" t="s">
        <v>1453</v>
      </c>
      <c r="D1350" s="144" t="s">
        <v>1691</v>
      </c>
      <c r="E1350" s="144" t="s">
        <v>20</v>
      </c>
      <c r="F1350" s="144" t="s">
        <v>21</v>
      </c>
      <c r="G1350" s="144" t="s">
        <v>22</v>
      </c>
      <c r="H1350" s="144" t="s">
        <v>86</v>
      </c>
      <c r="I1350" s="144" t="s">
        <v>24</v>
      </c>
      <c r="J1350" s="145">
        <v>-1480</v>
      </c>
      <c r="K1350" s="144" t="s">
        <v>1678</v>
      </c>
      <c r="L1350" s="144" t="s">
        <v>24</v>
      </c>
      <c r="M1350" s="144" t="s">
        <v>685</v>
      </c>
      <c r="N1350" s="144" t="s">
        <v>1452</v>
      </c>
      <c r="O1350" s="146">
        <v>44255</v>
      </c>
      <c r="P1350" s="146">
        <v>44237</v>
      </c>
      <c r="Q1350" s="144" t="s">
        <v>29</v>
      </c>
      <c r="R1350" s="20" t="str">
        <f>VLOOKUP(F1350,'Seg 2 descriptions'!A:B,2)</f>
        <v>Facilities-West</v>
      </c>
      <c r="S1350" s="20" t="str">
        <f>VLOOKUP(G1350,'Seg 3 descriptions'!A:B,2)</f>
        <v>Facilities Maintenance</v>
      </c>
    </row>
    <row r="1351" spans="1:19" x14ac:dyDescent="0.25">
      <c r="A1351" s="1" t="s">
        <v>456</v>
      </c>
      <c r="B1351" s="1" t="s">
        <v>20</v>
      </c>
      <c r="C1351" s="1" t="s">
        <v>1453</v>
      </c>
      <c r="D1351" s="1" t="s">
        <v>1695</v>
      </c>
      <c r="E1351" s="1" t="s">
        <v>20</v>
      </c>
      <c r="F1351" s="1" t="s">
        <v>31</v>
      </c>
      <c r="G1351" s="1" t="s">
        <v>35</v>
      </c>
      <c r="H1351" s="1" t="s">
        <v>86</v>
      </c>
      <c r="I1351" s="1" t="s">
        <v>24</v>
      </c>
      <c r="J1351" s="3">
        <v>-1959.5</v>
      </c>
      <c r="K1351" s="1" t="s">
        <v>1630</v>
      </c>
      <c r="L1351" s="1" t="s">
        <v>24</v>
      </c>
      <c r="M1351" s="1" t="s">
        <v>730</v>
      </c>
      <c r="N1351" s="1" t="s">
        <v>1452</v>
      </c>
      <c r="O1351" s="2">
        <v>44255</v>
      </c>
      <c r="P1351" s="2">
        <v>44237</v>
      </c>
      <c r="Q1351" s="1" t="s">
        <v>29</v>
      </c>
      <c r="R1351" t="str">
        <f>VLOOKUP(F1351,'Seg 2 descriptions'!A:B,2)</f>
        <v>Gas Operations-West</v>
      </c>
      <c r="S1351" t="str">
        <f>VLOOKUP(G1351,'Seg 3 descriptions'!A:B,2)</f>
        <v>Other Outside Services</v>
      </c>
    </row>
    <row r="1352" spans="1:19" x14ac:dyDescent="0.25">
      <c r="A1352" s="144" t="s">
        <v>456</v>
      </c>
      <c r="B1352" s="144" t="s">
        <v>20</v>
      </c>
      <c r="C1352" s="144" t="s">
        <v>1452</v>
      </c>
      <c r="D1352" s="144" t="s">
        <v>1691</v>
      </c>
      <c r="E1352" s="144" t="s">
        <v>20</v>
      </c>
      <c r="F1352" s="144" t="s">
        <v>21</v>
      </c>
      <c r="G1352" s="144" t="s">
        <v>22</v>
      </c>
      <c r="H1352" s="144" t="s">
        <v>86</v>
      </c>
      <c r="I1352" s="144" t="s">
        <v>24</v>
      </c>
      <c r="J1352" s="145">
        <v>5400</v>
      </c>
      <c r="K1352" s="144" t="s">
        <v>1678</v>
      </c>
      <c r="L1352" s="144" t="s">
        <v>24</v>
      </c>
      <c r="M1352" s="144" t="s">
        <v>775</v>
      </c>
      <c r="N1352" s="144" t="s">
        <v>1452</v>
      </c>
      <c r="O1352" s="146">
        <v>44227</v>
      </c>
      <c r="P1352" s="146">
        <v>44237</v>
      </c>
      <c r="Q1352" s="144" t="s">
        <v>29</v>
      </c>
      <c r="R1352" s="20" t="str">
        <f>VLOOKUP(F1352,'Seg 2 descriptions'!A:B,2)</f>
        <v>Facilities-West</v>
      </c>
      <c r="S1352" s="20" t="str">
        <f>VLOOKUP(G1352,'Seg 3 descriptions'!A:B,2)</f>
        <v>Facilities Maintenance</v>
      </c>
    </row>
    <row r="1353" spans="1:19" x14ac:dyDescent="0.25">
      <c r="A1353" s="144" t="s">
        <v>456</v>
      </c>
      <c r="B1353" s="144" t="s">
        <v>20</v>
      </c>
      <c r="C1353" s="144" t="s">
        <v>1452</v>
      </c>
      <c r="D1353" s="144" t="s">
        <v>1691</v>
      </c>
      <c r="E1353" s="144" t="s">
        <v>20</v>
      </c>
      <c r="F1353" s="144" t="s">
        <v>21</v>
      </c>
      <c r="G1353" s="144" t="s">
        <v>22</v>
      </c>
      <c r="H1353" s="144" t="s">
        <v>86</v>
      </c>
      <c r="I1353" s="144" t="s">
        <v>24</v>
      </c>
      <c r="J1353" s="145">
        <v>1480</v>
      </c>
      <c r="K1353" s="144" t="s">
        <v>1678</v>
      </c>
      <c r="L1353" s="144" t="s">
        <v>24</v>
      </c>
      <c r="M1353" s="144" t="s">
        <v>685</v>
      </c>
      <c r="N1353" s="144" t="s">
        <v>1452</v>
      </c>
      <c r="O1353" s="146">
        <v>44227</v>
      </c>
      <c r="P1353" s="146">
        <v>44237</v>
      </c>
      <c r="Q1353" s="144" t="s">
        <v>29</v>
      </c>
      <c r="R1353" s="20" t="str">
        <f>VLOOKUP(F1353,'Seg 2 descriptions'!A:B,2)</f>
        <v>Facilities-West</v>
      </c>
      <c r="S1353" s="20" t="str">
        <f>VLOOKUP(G1353,'Seg 3 descriptions'!A:B,2)</f>
        <v>Facilities Maintenance</v>
      </c>
    </row>
    <row r="1354" spans="1:19" x14ac:dyDescent="0.25">
      <c r="A1354" s="1" t="s">
        <v>456</v>
      </c>
      <c r="B1354" s="1" t="s">
        <v>20</v>
      </c>
      <c r="C1354" s="1" t="s">
        <v>1452</v>
      </c>
      <c r="D1354" s="1" t="s">
        <v>1695</v>
      </c>
      <c r="E1354" s="1" t="s">
        <v>20</v>
      </c>
      <c r="F1354" s="1" t="s">
        <v>31</v>
      </c>
      <c r="G1354" s="1" t="s">
        <v>35</v>
      </c>
      <c r="H1354" s="1" t="s">
        <v>86</v>
      </c>
      <c r="I1354" s="1" t="s">
        <v>24</v>
      </c>
      <c r="J1354" s="3">
        <v>1959.5</v>
      </c>
      <c r="K1354" s="1" t="s">
        <v>1630</v>
      </c>
      <c r="L1354" s="1" t="s">
        <v>24</v>
      </c>
      <c r="M1354" s="1" t="s">
        <v>730</v>
      </c>
      <c r="N1354" s="1" t="s">
        <v>1452</v>
      </c>
      <c r="O1354" s="2">
        <v>44227</v>
      </c>
      <c r="P1354" s="2">
        <v>44237</v>
      </c>
      <c r="Q1354" s="1" t="s">
        <v>29</v>
      </c>
      <c r="R1354" t="str">
        <f>VLOOKUP(F1354,'Seg 2 descriptions'!A:B,2)</f>
        <v>Gas Operations-West</v>
      </c>
      <c r="S1354" t="str">
        <f>VLOOKUP(G1354,'Seg 3 descriptions'!A:B,2)</f>
        <v>Other Outside Services</v>
      </c>
    </row>
    <row r="1355" spans="1:19" x14ac:dyDescent="0.25">
      <c r="A1355" s="1" t="s">
        <v>457</v>
      </c>
      <c r="B1355" s="1" t="s">
        <v>49</v>
      </c>
      <c r="C1355" s="1" t="s">
        <v>1386</v>
      </c>
      <c r="D1355" s="1" t="s">
        <v>1839</v>
      </c>
      <c r="E1355" s="1" t="s">
        <v>20</v>
      </c>
      <c r="F1355" s="1" t="s">
        <v>1448</v>
      </c>
      <c r="G1355" s="1" t="s">
        <v>590</v>
      </c>
      <c r="H1355" s="1" t="s">
        <v>86</v>
      </c>
      <c r="I1355" s="1" t="s">
        <v>24</v>
      </c>
      <c r="J1355" s="3">
        <v>20.22</v>
      </c>
      <c r="K1355" s="1" t="s">
        <v>1679</v>
      </c>
      <c r="L1355" s="1" t="s">
        <v>24</v>
      </c>
      <c r="M1355" s="1" t="s">
        <v>1680</v>
      </c>
      <c r="N1355" s="1" t="s">
        <v>463</v>
      </c>
      <c r="O1355" s="2">
        <v>44408</v>
      </c>
      <c r="P1355" s="2">
        <v>44412</v>
      </c>
      <c r="Q1355" s="1" t="s">
        <v>29</v>
      </c>
      <c r="R1355" t="str">
        <f>VLOOKUP(F1355,'Seg 2 descriptions'!A:B,2)</f>
        <v>Propane Operations-Northwest</v>
      </c>
      <c r="S1355" t="str">
        <f>VLOOKUP(G1355,'Seg 3 descriptions'!A:B,2)</f>
        <v>Overtime/Comp Time/On Call</v>
      </c>
    </row>
    <row r="1356" spans="1:19" x14ac:dyDescent="0.25">
      <c r="A1356" s="1" t="s">
        <v>457</v>
      </c>
      <c r="B1356" s="1" t="s">
        <v>49</v>
      </c>
      <c r="C1356" s="1" t="s">
        <v>1543</v>
      </c>
      <c r="D1356" s="1" t="s">
        <v>1839</v>
      </c>
      <c r="E1356" s="1" t="s">
        <v>20</v>
      </c>
      <c r="F1356" s="1" t="s">
        <v>1448</v>
      </c>
      <c r="G1356" s="1" t="s">
        <v>590</v>
      </c>
      <c r="H1356" s="1" t="s">
        <v>86</v>
      </c>
      <c r="I1356" s="1" t="s">
        <v>24</v>
      </c>
      <c r="J1356" s="3">
        <v>-20.22</v>
      </c>
      <c r="K1356" s="1" t="s">
        <v>1679</v>
      </c>
      <c r="L1356" s="1" t="s">
        <v>24</v>
      </c>
      <c r="M1356" s="1" t="s">
        <v>1680</v>
      </c>
      <c r="N1356" s="1" t="s">
        <v>1386</v>
      </c>
      <c r="O1356" s="2">
        <v>44439</v>
      </c>
      <c r="P1356" s="2">
        <v>44447</v>
      </c>
      <c r="Q1356" s="1" t="s">
        <v>29</v>
      </c>
      <c r="R1356" t="str">
        <f>VLOOKUP(F1356,'Seg 2 descriptions'!A:B,2)</f>
        <v>Propane Operations-Northwest</v>
      </c>
      <c r="S1356" t="str">
        <f>VLOOKUP(G1356,'Seg 3 descriptions'!A:B,2)</f>
        <v>Overtime/Comp Time/On Call</v>
      </c>
    </row>
    <row r="1357" spans="1:19" x14ac:dyDescent="0.25">
      <c r="A1357" s="1" t="s">
        <v>457</v>
      </c>
      <c r="B1357" s="1" t="s">
        <v>49</v>
      </c>
      <c r="C1357" s="1" t="s">
        <v>1516</v>
      </c>
      <c r="D1357" s="1" t="s">
        <v>1702</v>
      </c>
      <c r="E1357" s="1" t="s">
        <v>20</v>
      </c>
      <c r="F1357" s="1" t="s">
        <v>830</v>
      </c>
      <c r="G1357" s="1" t="s">
        <v>590</v>
      </c>
      <c r="H1357" s="1" t="s">
        <v>86</v>
      </c>
      <c r="I1357" s="1" t="s">
        <v>24</v>
      </c>
      <c r="J1357" s="3">
        <v>-58.34</v>
      </c>
      <c r="K1357" s="1" t="s">
        <v>1441</v>
      </c>
      <c r="L1357" s="1" t="s">
        <v>24</v>
      </c>
      <c r="M1357" s="1" t="s">
        <v>1442</v>
      </c>
      <c r="N1357" s="1" t="s">
        <v>1483</v>
      </c>
      <c r="O1357" s="2">
        <v>44377</v>
      </c>
      <c r="P1357" s="2">
        <v>44383</v>
      </c>
      <c r="Q1357" s="1" t="s">
        <v>29</v>
      </c>
      <c r="R1357" t="str">
        <f>VLOOKUP(F1357,'Seg 2 descriptions'!A:B,2)</f>
        <v>Measurement-SF</v>
      </c>
      <c r="S1357" t="str">
        <f>VLOOKUP(G1357,'Seg 3 descriptions'!A:B,2)</f>
        <v>Overtime/Comp Time/On Call</v>
      </c>
    </row>
    <row r="1358" spans="1:19" x14ac:dyDescent="0.25">
      <c r="A1358" s="1" t="s">
        <v>457</v>
      </c>
      <c r="B1358" s="1" t="s">
        <v>49</v>
      </c>
      <c r="C1358" s="1" t="s">
        <v>1543</v>
      </c>
      <c r="D1358" s="1" t="s">
        <v>1884</v>
      </c>
      <c r="E1358" s="1" t="s">
        <v>20</v>
      </c>
      <c r="F1358" s="1" t="s">
        <v>1448</v>
      </c>
      <c r="G1358" s="1" t="s">
        <v>460</v>
      </c>
      <c r="H1358" s="1" t="s">
        <v>86</v>
      </c>
      <c r="I1358" s="1" t="s">
        <v>24</v>
      </c>
      <c r="J1358" s="3">
        <v>-70.260000000000005</v>
      </c>
      <c r="K1358" s="1" t="s">
        <v>1656</v>
      </c>
      <c r="L1358" s="1" t="s">
        <v>24</v>
      </c>
      <c r="M1358" s="1" t="s">
        <v>1657</v>
      </c>
      <c r="N1358" s="1" t="s">
        <v>1386</v>
      </c>
      <c r="O1358" s="2">
        <v>44439</v>
      </c>
      <c r="P1358" s="2">
        <v>44447</v>
      </c>
      <c r="Q1358" s="1" t="s">
        <v>29</v>
      </c>
      <c r="R1358" t="str">
        <f>VLOOKUP(F1358,'Seg 2 descriptions'!A:B,2)</f>
        <v>Propane Operations-Northwest</v>
      </c>
      <c r="S1358" t="str">
        <f>VLOOKUP(G1358,'Seg 3 descriptions'!A:B,2)</f>
        <v>Salaries</v>
      </c>
    </row>
    <row r="1359" spans="1:19" x14ac:dyDescent="0.25">
      <c r="A1359" s="1" t="s">
        <v>828</v>
      </c>
      <c r="B1359" s="1" t="s">
        <v>18</v>
      </c>
      <c r="C1359" s="1" t="s">
        <v>1596</v>
      </c>
      <c r="D1359" s="1" t="s">
        <v>1705</v>
      </c>
      <c r="E1359" s="1" t="s">
        <v>20</v>
      </c>
      <c r="F1359" s="1" t="s">
        <v>471</v>
      </c>
      <c r="G1359" s="1" t="s">
        <v>590</v>
      </c>
      <c r="H1359" s="1" t="s">
        <v>86</v>
      </c>
      <c r="I1359" s="1" t="s">
        <v>24</v>
      </c>
      <c r="J1359" s="3">
        <v>87.85</v>
      </c>
      <c r="K1359" s="1" t="s">
        <v>1681</v>
      </c>
      <c r="L1359" s="1" t="s">
        <v>24</v>
      </c>
      <c r="M1359" s="1" t="s">
        <v>24</v>
      </c>
      <c r="N1359" s="1" t="s">
        <v>1596</v>
      </c>
      <c r="O1359" s="2">
        <v>44322</v>
      </c>
      <c r="P1359" s="2">
        <v>44348</v>
      </c>
      <c r="Q1359" s="1" t="s">
        <v>29</v>
      </c>
      <c r="R1359" t="str">
        <f>VLOOKUP(F1359,'Seg 2 descriptions'!A:B,2)</f>
        <v>Propane Operations-Hernando</v>
      </c>
      <c r="S1359" t="str">
        <f>VLOOKUP(G1359,'Seg 3 descriptions'!A:B,2)</f>
        <v>Overtime/Comp Time/On Call</v>
      </c>
    </row>
    <row r="1360" spans="1:19" x14ac:dyDescent="0.25">
      <c r="A1360" s="144" t="s">
        <v>456</v>
      </c>
      <c r="B1360" s="144" t="s">
        <v>20</v>
      </c>
      <c r="C1360" s="144" t="s">
        <v>1682</v>
      </c>
      <c r="D1360" s="144" t="s">
        <v>1691</v>
      </c>
      <c r="E1360" s="144" t="s">
        <v>20</v>
      </c>
      <c r="F1360" s="144" t="s">
        <v>21</v>
      </c>
      <c r="G1360" s="144" t="s">
        <v>22</v>
      </c>
      <c r="H1360" s="144" t="s">
        <v>86</v>
      </c>
      <c r="I1360" s="144" t="s">
        <v>24</v>
      </c>
      <c r="J1360" s="145">
        <v>-5000</v>
      </c>
      <c r="K1360" s="144" t="s">
        <v>1298</v>
      </c>
      <c r="L1360" s="144" t="s">
        <v>24</v>
      </c>
      <c r="M1360" s="144" t="s">
        <v>1119</v>
      </c>
      <c r="N1360" s="144" t="s">
        <v>1683</v>
      </c>
      <c r="O1360" s="146">
        <v>44227</v>
      </c>
      <c r="P1360" s="146">
        <v>44209</v>
      </c>
      <c r="Q1360" s="144" t="s">
        <v>29</v>
      </c>
      <c r="R1360" s="20" t="str">
        <f>VLOOKUP(F1360,'Seg 2 descriptions'!A:B,2)</f>
        <v>Facilities-West</v>
      </c>
      <c r="S1360" s="20" t="str">
        <f>VLOOKUP(G1360,'Seg 3 descriptions'!A:B,2)</f>
        <v>Facilities Maintenance</v>
      </c>
    </row>
    <row r="1361" spans="1:19" x14ac:dyDescent="0.25">
      <c r="A1361" s="1" t="s">
        <v>828</v>
      </c>
      <c r="B1361" s="1" t="s">
        <v>18</v>
      </c>
      <c r="C1361" s="1" t="s">
        <v>1602</v>
      </c>
      <c r="D1361" s="1" t="s">
        <v>1710</v>
      </c>
      <c r="E1361" s="1" t="s">
        <v>20</v>
      </c>
      <c r="F1361" s="1" t="s">
        <v>830</v>
      </c>
      <c r="G1361" s="1" t="s">
        <v>460</v>
      </c>
      <c r="H1361" s="1" t="s">
        <v>86</v>
      </c>
      <c r="I1361" s="1" t="s">
        <v>24</v>
      </c>
      <c r="J1361" s="3">
        <v>663.67</v>
      </c>
      <c r="K1361" s="1" t="s">
        <v>1603</v>
      </c>
      <c r="L1361" s="1" t="s">
        <v>24</v>
      </c>
      <c r="M1361" s="1" t="s">
        <v>24</v>
      </c>
      <c r="N1361" s="1" t="s">
        <v>1602</v>
      </c>
      <c r="O1361" s="2">
        <v>44504</v>
      </c>
      <c r="P1361" s="2">
        <v>44531</v>
      </c>
      <c r="Q1361" s="1" t="s">
        <v>29</v>
      </c>
      <c r="R1361" t="str">
        <f>VLOOKUP(F1361,'Seg 2 descriptions'!A:B,2)</f>
        <v>Measurement-SF</v>
      </c>
      <c r="S1361" t="str">
        <f>VLOOKUP(G1361,'Seg 3 descriptions'!A:B,2)</f>
        <v>Salaries</v>
      </c>
    </row>
    <row r="1362" spans="1:19" x14ac:dyDescent="0.25">
      <c r="A1362" s="1" t="s">
        <v>828</v>
      </c>
      <c r="B1362" s="1" t="s">
        <v>18</v>
      </c>
      <c r="C1362" s="1" t="s">
        <v>1433</v>
      </c>
      <c r="D1362" s="1" t="s">
        <v>1707</v>
      </c>
      <c r="E1362" s="1" t="s">
        <v>20</v>
      </c>
      <c r="F1362" s="1" t="s">
        <v>471</v>
      </c>
      <c r="G1362" s="1" t="s">
        <v>460</v>
      </c>
      <c r="H1362" s="1" t="s">
        <v>86</v>
      </c>
      <c r="I1362" s="1" t="s">
        <v>24</v>
      </c>
      <c r="J1362" s="3">
        <v>702.78</v>
      </c>
      <c r="K1362" s="1" t="s">
        <v>1684</v>
      </c>
      <c r="L1362" s="1" t="s">
        <v>24</v>
      </c>
      <c r="M1362" s="1" t="s">
        <v>24</v>
      </c>
      <c r="N1362" s="1" t="s">
        <v>1433</v>
      </c>
      <c r="O1362" s="2">
        <v>44518</v>
      </c>
      <c r="P1362" s="2">
        <v>44531</v>
      </c>
      <c r="Q1362" s="1" t="s">
        <v>29</v>
      </c>
      <c r="R1362" t="str">
        <f>VLOOKUP(F1362,'Seg 2 descriptions'!A:B,2)</f>
        <v>Propane Operations-Hernando</v>
      </c>
      <c r="S1362" t="str">
        <f>VLOOKUP(G1362,'Seg 3 descriptions'!A:B,2)</f>
        <v>Salaries</v>
      </c>
    </row>
    <row r="1363" spans="1:19" x14ac:dyDescent="0.25">
      <c r="A1363" s="1" t="s">
        <v>828</v>
      </c>
      <c r="B1363" s="1" t="s">
        <v>18</v>
      </c>
      <c r="C1363" s="1" t="s">
        <v>1433</v>
      </c>
      <c r="D1363" s="1" t="s">
        <v>1710</v>
      </c>
      <c r="E1363" s="1" t="s">
        <v>20</v>
      </c>
      <c r="F1363" s="1" t="s">
        <v>830</v>
      </c>
      <c r="G1363" s="1" t="s">
        <v>460</v>
      </c>
      <c r="H1363" s="1" t="s">
        <v>86</v>
      </c>
      <c r="I1363" s="1" t="s">
        <v>24</v>
      </c>
      <c r="J1363" s="3">
        <v>1292.22</v>
      </c>
      <c r="K1363" s="1" t="s">
        <v>1684</v>
      </c>
      <c r="L1363" s="1" t="s">
        <v>24</v>
      </c>
      <c r="M1363" s="1" t="s">
        <v>24</v>
      </c>
      <c r="N1363" s="1" t="s">
        <v>1433</v>
      </c>
      <c r="O1363" s="2">
        <v>44518</v>
      </c>
      <c r="P1363" s="2">
        <v>44531</v>
      </c>
      <c r="Q1363" s="1" t="s">
        <v>29</v>
      </c>
      <c r="R1363" t="str">
        <f>VLOOKUP(F1363,'Seg 2 descriptions'!A:B,2)</f>
        <v>Measurement-SF</v>
      </c>
      <c r="S1363" t="str">
        <f>VLOOKUP(G1363,'Seg 3 descriptions'!A:B,2)</f>
        <v>Salaries</v>
      </c>
    </row>
    <row r="1364" spans="1:19" x14ac:dyDescent="0.25">
      <c r="A1364" s="1" t="s">
        <v>828</v>
      </c>
      <c r="B1364" s="1" t="s">
        <v>18</v>
      </c>
      <c r="C1364" s="1" t="s">
        <v>1433</v>
      </c>
      <c r="D1364" s="1" t="s">
        <v>1708</v>
      </c>
      <c r="E1364" s="1" t="s">
        <v>20</v>
      </c>
      <c r="F1364" s="1" t="s">
        <v>31</v>
      </c>
      <c r="G1364" s="1" t="s">
        <v>460</v>
      </c>
      <c r="H1364" s="1" t="s">
        <v>86</v>
      </c>
      <c r="I1364" s="1" t="s">
        <v>24</v>
      </c>
      <c r="J1364" s="3">
        <v>6189.19</v>
      </c>
      <c r="K1364" s="1" t="s">
        <v>1684</v>
      </c>
      <c r="L1364" s="1" t="s">
        <v>24</v>
      </c>
      <c r="M1364" s="1" t="s">
        <v>24</v>
      </c>
      <c r="N1364" s="1" t="s">
        <v>1433</v>
      </c>
      <c r="O1364" s="2">
        <v>44518</v>
      </c>
      <c r="P1364" s="2">
        <v>44531</v>
      </c>
      <c r="Q1364" s="1" t="s">
        <v>29</v>
      </c>
      <c r="R1364" t="str">
        <f>VLOOKUP(F1364,'Seg 2 descriptions'!A:B,2)</f>
        <v>Gas Operations-West</v>
      </c>
      <c r="S1364" t="str">
        <f>VLOOKUP(G1364,'Seg 3 descriptions'!A:B,2)</f>
        <v>Salaries</v>
      </c>
    </row>
    <row r="1365" spans="1:19" x14ac:dyDescent="0.25">
      <c r="A1365" s="1" t="s">
        <v>457</v>
      </c>
      <c r="B1365" s="1" t="s">
        <v>49</v>
      </c>
      <c r="C1365" s="1" t="s">
        <v>1516</v>
      </c>
      <c r="D1365" s="1" t="s">
        <v>1710</v>
      </c>
      <c r="E1365" s="1" t="s">
        <v>20</v>
      </c>
      <c r="F1365" s="1" t="s">
        <v>830</v>
      </c>
      <c r="G1365" s="1" t="s">
        <v>460</v>
      </c>
      <c r="H1365" s="1" t="s">
        <v>86</v>
      </c>
      <c r="I1365" s="1" t="s">
        <v>24</v>
      </c>
      <c r="J1365" s="3">
        <v>-476.34</v>
      </c>
      <c r="K1365" s="1" t="s">
        <v>1487</v>
      </c>
      <c r="L1365" s="1" t="s">
        <v>24</v>
      </c>
      <c r="M1365" s="1" t="s">
        <v>1488</v>
      </c>
      <c r="N1365" s="1" t="s">
        <v>1483</v>
      </c>
      <c r="O1365" s="2">
        <v>44377</v>
      </c>
      <c r="P1365" s="2">
        <v>44383</v>
      </c>
      <c r="Q1365" s="1" t="s">
        <v>29</v>
      </c>
      <c r="R1365" t="str">
        <f>VLOOKUP(F1365,'Seg 2 descriptions'!A:B,2)</f>
        <v>Measurement-SF</v>
      </c>
      <c r="S1365" t="str">
        <f>VLOOKUP(G1365,'Seg 3 descriptions'!A:B,2)</f>
        <v>Salaries</v>
      </c>
    </row>
    <row r="1366" spans="1:19" x14ac:dyDescent="0.25">
      <c r="A1366" s="1" t="s">
        <v>828</v>
      </c>
      <c r="B1366" s="1" t="s">
        <v>18</v>
      </c>
      <c r="C1366" s="1" t="s">
        <v>1550</v>
      </c>
      <c r="D1366" s="1" t="s">
        <v>1705</v>
      </c>
      <c r="E1366" s="1" t="s">
        <v>20</v>
      </c>
      <c r="F1366" s="1" t="s">
        <v>471</v>
      </c>
      <c r="G1366" s="1" t="s">
        <v>590</v>
      </c>
      <c r="H1366" s="1" t="s">
        <v>86</v>
      </c>
      <c r="I1366" s="1" t="s">
        <v>24</v>
      </c>
      <c r="J1366" s="3">
        <v>87.84</v>
      </c>
      <c r="K1366" s="1" t="s">
        <v>1686</v>
      </c>
      <c r="L1366" s="1" t="s">
        <v>24</v>
      </c>
      <c r="M1366" s="1" t="s">
        <v>24</v>
      </c>
      <c r="N1366" s="1" t="s">
        <v>1550</v>
      </c>
      <c r="O1366" s="2">
        <v>44462</v>
      </c>
      <c r="P1366" s="2">
        <v>44470</v>
      </c>
      <c r="Q1366" s="1" t="s">
        <v>29</v>
      </c>
      <c r="R1366" t="str">
        <f>VLOOKUP(F1366,'Seg 2 descriptions'!A:B,2)</f>
        <v>Propane Operations-Hernando</v>
      </c>
      <c r="S1366" t="str">
        <f>VLOOKUP(G1366,'Seg 3 descriptions'!A:B,2)</f>
        <v>Overtime/Comp Time/On Call</v>
      </c>
    </row>
    <row r="1367" spans="1:19" x14ac:dyDescent="0.25">
      <c r="A1367" s="1" t="s">
        <v>828</v>
      </c>
      <c r="B1367" s="1" t="s">
        <v>18</v>
      </c>
      <c r="C1367" s="1" t="s">
        <v>1550</v>
      </c>
      <c r="D1367" s="1" t="s">
        <v>1706</v>
      </c>
      <c r="E1367" s="1" t="s">
        <v>20</v>
      </c>
      <c r="F1367" s="1" t="s">
        <v>31</v>
      </c>
      <c r="G1367" s="1" t="s">
        <v>590</v>
      </c>
      <c r="H1367" s="1" t="s">
        <v>86</v>
      </c>
      <c r="I1367" s="1" t="s">
        <v>24</v>
      </c>
      <c r="J1367" s="3">
        <v>694.93</v>
      </c>
      <c r="K1367" s="1" t="s">
        <v>1686</v>
      </c>
      <c r="L1367" s="1" t="s">
        <v>24</v>
      </c>
      <c r="M1367" s="1" t="s">
        <v>24</v>
      </c>
      <c r="N1367" s="1" t="s">
        <v>1550</v>
      </c>
      <c r="O1367" s="2">
        <v>44462</v>
      </c>
      <c r="P1367" s="2">
        <v>44470</v>
      </c>
      <c r="Q1367" s="1" t="s">
        <v>29</v>
      </c>
      <c r="R1367" t="str">
        <f>VLOOKUP(F1367,'Seg 2 descriptions'!A:B,2)</f>
        <v>Gas Operations-West</v>
      </c>
      <c r="S1367" t="str">
        <f>VLOOKUP(G1367,'Seg 3 descriptions'!A:B,2)</f>
        <v>Overtime/Comp Time/On Call</v>
      </c>
    </row>
    <row r="1368" spans="1:19" x14ac:dyDescent="0.25">
      <c r="A1368" s="144" t="s">
        <v>17</v>
      </c>
      <c r="B1368" s="144" t="s">
        <v>18</v>
      </c>
      <c r="C1368" s="144" t="s">
        <v>183</v>
      </c>
      <c r="D1368" s="144" t="s">
        <v>1696</v>
      </c>
      <c r="E1368" s="144" t="s">
        <v>20</v>
      </c>
      <c r="F1368" s="144" t="s">
        <v>21</v>
      </c>
      <c r="G1368" s="144" t="s">
        <v>22</v>
      </c>
      <c r="H1368" s="144" t="s">
        <v>187</v>
      </c>
      <c r="I1368" s="144" t="s">
        <v>24</v>
      </c>
      <c r="J1368" s="145">
        <v>3940</v>
      </c>
      <c r="K1368" s="144" t="s">
        <v>188</v>
      </c>
      <c r="L1368" s="144" t="s">
        <v>88</v>
      </c>
      <c r="M1368" s="144" t="s">
        <v>189</v>
      </c>
      <c r="N1368" s="144" t="s">
        <v>190</v>
      </c>
      <c r="O1368" s="146">
        <v>44264</v>
      </c>
      <c r="P1368" s="146">
        <v>44265</v>
      </c>
      <c r="Q1368" s="144" t="s">
        <v>29</v>
      </c>
      <c r="R1368" s="20" t="str">
        <f>VLOOKUP(F1368,'Seg 2 descriptions'!A:B,2)</f>
        <v>Facilities-West</v>
      </c>
      <c r="S1368" s="20" t="str">
        <f>VLOOKUP(G1368,'Seg 3 descriptions'!A:B,2)</f>
        <v>Facilities Maintenance</v>
      </c>
    </row>
    <row r="1369" spans="1:19" x14ac:dyDescent="0.25">
      <c r="A1369" s="144" t="s">
        <v>17</v>
      </c>
      <c r="B1369" s="144" t="s">
        <v>18</v>
      </c>
      <c r="C1369" s="144" t="s">
        <v>231</v>
      </c>
      <c r="D1369" s="144" t="s">
        <v>1696</v>
      </c>
      <c r="E1369" s="144" t="s">
        <v>20</v>
      </c>
      <c r="F1369" s="144" t="s">
        <v>21</v>
      </c>
      <c r="G1369" s="144" t="s">
        <v>22</v>
      </c>
      <c r="H1369" s="144" t="s">
        <v>187</v>
      </c>
      <c r="I1369" s="144" t="s">
        <v>24</v>
      </c>
      <c r="J1369" s="145">
        <v>2339.88</v>
      </c>
      <c r="K1369" s="144" t="s">
        <v>232</v>
      </c>
      <c r="L1369" s="144" t="s">
        <v>88</v>
      </c>
      <c r="M1369" s="144" t="s">
        <v>233</v>
      </c>
      <c r="N1369" s="144" t="s">
        <v>234</v>
      </c>
      <c r="O1369" s="146">
        <v>44511</v>
      </c>
      <c r="P1369" s="146">
        <v>44512</v>
      </c>
      <c r="Q1369" s="144" t="s">
        <v>29</v>
      </c>
      <c r="R1369" s="20" t="str">
        <f>VLOOKUP(F1369,'Seg 2 descriptions'!A:B,2)</f>
        <v>Facilities-West</v>
      </c>
      <c r="S1369" s="20" t="str">
        <f>VLOOKUP(G1369,'Seg 3 descriptions'!A:B,2)</f>
        <v>Facilities Maintenance</v>
      </c>
    </row>
    <row r="1370" spans="1:19" x14ac:dyDescent="0.25">
      <c r="A1370" s="144" t="s">
        <v>17</v>
      </c>
      <c r="B1370" s="144" t="s">
        <v>18</v>
      </c>
      <c r="C1370" s="144" t="s">
        <v>197</v>
      </c>
      <c r="D1370" s="144" t="s">
        <v>1696</v>
      </c>
      <c r="E1370" s="144" t="s">
        <v>20</v>
      </c>
      <c r="F1370" s="144" t="s">
        <v>21</v>
      </c>
      <c r="G1370" s="144" t="s">
        <v>22</v>
      </c>
      <c r="H1370" s="144" t="s">
        <v>187</v>
      </c>
      <c r="I1370" s="144" t="s">
        <v>24</v>
      </c>
      <c r="J1370" s="145">
        <v>653.54999999999995</v>
      </c>
      <c r="K1370" s="144" t="s">
        <v>630</v>
      </c>
      <c r="L1370" s="144" t="s">
        <v>26</v>
      </c>
      <c r="M1370" s="144" t="s">
        <v>631</v>
      </c>
      <c r="N1370" s="144" t="s">
        <v>632</v>
      </c>
      <c r="O1370" s="146">
        <v>44440</v>
      </c>
      <c r="P1370" s="146">
        <v>44441</v>
      </c>
      <c r="Q1370" s="144" t="s">
        <v>29</v>
      </c>
      <c r="R1370" s="20" t="str">
        <f>VLOOKUP(F1370,'Seg 2 descriptions'!A:B,2)</f>
        <v>Facilities-West</v>
      </c>
      <c r="S1370" s="20" t="str">
        <f>VLOOKUP(G1370,'Seg 3 descriptions'!A:B,2)</f>
        <v>Facilities Maintenance</v>
      </c>
    </row>
    <row r="1371" spans="1:19" x14ac:dyDescent="0.25">
      <c r="A1371" s="1" t="s">
        <v>828</v>
      </c>
      <c r="B1371" s="1" t="s">
        <v>18</v>
      </c>
      <c r="C1371" s="1" t="s">
        <v>887</v>
      </c>
      <c r="D1371" s="1" t="s">
        <v>1711</v>
      </c>
      <c r="E1371" s="1" t="s">
        <v>20</v>
      </c>
      <c r="F1371" s="1" t="s">
        <v>830</v>
      </c>
      <c r="G1371" s="1" t="s">
        <v>460</v>
      </c>
      <c r="H1371" s="1" t="s">
        <v>187</v>
      </c>
      <c r="I1371" s="1" t="s">
        <v>24</v>
      </c>
      <c r="J1371" s="3">
        <v>203.64</v>
      </c>
      <c r="K1371" s="1" t="s">
        <v>888</v>
      </c>
      <c r="L1371" s="1" t="s">
        <v>24</v>
      </c>
      <c r="M1371" s="1" t="s">
        <v>24</v>
      </c>
      <c r="N1371" s="1" t="s">
        <v>887</v>
      </c>
      <c r="O1371" s="2">
        <v>44364</v>
      </c>
      <c r="P1371" s="2">
        <v>44378</v>
      </c>
      <c r="Q1371" s="1" t="s">
        <v>29</v>
      </c>
      <c r="R1371" t="str">
        <f>VLOOKUP(F1371,'Seg 2 descriptions'!A:B,2)</f>
        <v>Measurement-SF</v>
      </c>
      <c r="S1371" t="str">
        <f>VLOOKUP(G1371,'Seg 3 descriptions'!A:B,2)</f>
        <v>Salaries</v>
      </c>
    </row>
    <row r="1372" spans="1:19" x14ac:dyDescent="0.25">
      <c r="A1372" s="144" t="s">
        <v>17</v>
      </c>
      <c r="B1372" s="144" t="s">
        <v>18</v>
      </c>
      <c r="C1372" s="144" t="s">
        <v>936</v>
      </c>
      <c r="D1372" s="144" t="s">
        <v>1696</v>
      </c>
      <c r="E1372" s="144" t="s">
        <v>20</v>
      </c>
      <c r="F1372" s="144" t="s">
        <v>21</v>
      </c>
      <c r="G1372" s="144" t="s">
        <v>22</v>
      </c>
      <c r="H1372" s="144" t="s">
        <v>187</v>
      </c>
      <c r="I1372" s="144" t="s">
        <v>24</v>
      </c>
      <c r="J1372" s="145">
        <v>2729.57</v>
      </c>
      <c r="K1372" s="144" t="s">
        <v>937</v>
      </c>
      <c r="L1372" s="144" t="s">
        <v>26</v>
      </c>
      <c r="M1372" s="144" t="s">
        <v>938</v>
      </c>
      <c r="N1372" s="144" t="s">
        <v>939</v>
      </c>
      <c r="O1372" s="146">
        <v>44544</v>
      </c>
      <c r="P1372" s="146">
        <v>44545</v>
      </c>
      <c r="Q1372" s="144" t="s">
        <v>29</v>
      </c>
      <c r="R1372" s="20" t="str">
        <f>VLOOKUP(F1372,'Seg 2 descriptions'!A:B,2)</f>
        <v>Facilities-West</v>
      </c>
      <c r="S1372" s="20" t="str">
        <f>VLOOKUP(G1372,'Seg 3 descriptions'!A:B,2)</f>
        <v>Facilities Maintenance</v>
      </c>
    </row>
    <row r="1373" spans="1:19" x14ac:dyDescent="0.25">
      <c r="A1373" s="1" t="s">
        <v>457</v>
      </c>
      <c r="B1373" s="1" t="s">
        <v>49</v>
      </c>
      <c r="C1373" s="1" t="s">
        <v>594</v>
      </c>
      <c r="D1373" s="1" t="s">
        <v>1728</v>
      </c>
      <c r="E1373" s="1" t="s">
        <v>20</v>
      </c>
      <c r="F1373" s="1" t="s">
        <v>31</v>
      </c>
      <c r="G1373" s="1" t="s">
        <v>590</v>
      </c>
      <c r="H1373" s="1" t="s">
        <v>187</v>
      </c>
      <c r="I1373" s="1" t="s">
        <v>24</v>
      </c>
      <c r="J1373" s="3">
        <v>16.93</v>
      </c>
      <c r="K1373" s="1" t="s">
        <v>891</v>
      </c>
      <c r="L1373" s="1" t="s">
        <v>24</v>
      </c>
      <c r="M1373" s="1" t="s">
        <v>892</v>
      </c>
      <c r="N1373" s="1" t="s">
        <v>463</v>
      </c>
      <c r="O1373" s="2">
        <v>44530</v>
      </c>
      <c r="P1373" s="2">
        <v>44535</v>
      </c>
      <c r="Q1373" s="1" t="s">
        <v>29</v>
      </c>
      <c r="R1373" t="str">
        <f>VLOOKUP(F1373,'Seg 2 descriptions'!A:B,2)</f>
        <v>Gas Operations-West</v>
      </c>
      <c r="S1373" t="str">
        <f>VLOOKUP(G1373,'Seg 3 descriptions'!A:B,2)</f>
        <v>Overtime/Comp Time/On Call</v>
      </c>
    </row>
    <row r="1374" spans="1:19" x14ac:dyDescent="0.25">
      <c r="A1374" s="144" t="s">
        <v>17</v>
      </c>
      <c r="B1374" s="144" t="s">
        <v>18</v>
      </c>
      <c r="C1374" s="144" t="s">
        <v>629</v>
      </c>
      <c r="D1374" s="144" t="s">
        <v>1696</v>
      </c>
      <c r="E1374" s="144" t="s">
        <v>20</v>
      </c>
      <c r="F1374" s="144" t="s">
        <v>21</v>
      </c>
      <c r="G1374" s="144" t="s">
        <v>22</v>
      </c>
      <c r="H1374" s="144" t="s">
        <v>187</v>
      </c>
      <c r="I1374" s="144" t="s">
        <v>24</v>
      </c>
      <c r="J1374" s="145">
        <v>508.88</v>
      </c>
      <c r="K1374" s="144" t="s">
        <v>1065</v>
      </c>
      <c r="L1374" s="144" t="s">
        <v>26</v>
      </c>
      <c r="M1374" s="144" t="s">
        <v>643</v>
      </c>
      <c r="N1374" s="144" t="s">
        <v>644</v>
      </c>
      <c r="O1374" s="146">
        <v>44287</v>
      </c>
      <c r="P1374" s="146">
        <v>44287</v>
      </c>
      <c r="Q1374" s="144" t="s">
        <v>29</v>
      </c>
      <c r="R1374" s="20" t="str">
        <f>VLOOKUP(F1374,'Seg 2 descriptions'!A:B,2)</f>
        <v>Facilities-West</v>
      </c>
      <c r="S1374" s="20" t="str">
        <f>VLOOKUP(G1374,'Seg 3 descriptions'!A:B,2)</f>
        <v>Facilities Maintenance</v>
      </c>
    </row>
    <row r="1375" spans="1:19" x14ac:dyDescent="0.25">
      <c r="A1375" s="1" t="s">
        <v>457</v>
      </c>
      <c r="B1375" s="1" t="s">
        <v>49</v>
      </c>
      <c r="C1375" s="1" t="s">
        <v>594</v>
      </c>
      <c r="D1375" s="1" t="s">
        <v>1738</v>
      </c>
      <c r="E1375" s="1" t="s">
        <v>20</v>
      </c>
      <c r="F1375" s="1" t="s">
        <v>31</v>
      </c>
      <c r="G1375" s="1" t="s">
        <v>460</v>
      </c>
      <c r="H1375" s="1" t="s">
        <v>187</v>
      </c>
      <c r="I1375" s="1" t="s">
        <v>24</v>
      </c>
      <c r="J1375" s="3">
        <v>78.66</v>
      </c>
      <c r="K1375" s="1" t="s">
        <v>1004</v>
      </c>
      <c r="L1375" s="1" t="s">
        <v>24</v>
      </c>
      <c r="M1375" s="1" t="s">
        <v>1005</v>
      </c>
      <c r="N1375" s="1" t="s">
        <v>463</v>
      </c>
      <c r="O1375" s="2">
        <v>44530</v>
      </c>
      <c r="P1375" s="2">
        <v>44535</v>
      </c>
      <c r="Q1375" s="1" t="s">
        <v>29</v>
      </c>
      <c r="R1375" t="str">
        <f>VLOOKUP(F1375,'Seg 2 descriptions'!A:B,2)</f>
        <v>Gas Operations-West</v>
      </c>
      <c r="S1375" t="str">
        <f>VLOOKUP(G1375,'Seg 3 descriptions'!A:B,2)</f>
        <v>Salaries</v>
      </c>
    </row>
    <row r="1376" spans="1:19" x14ac:dyDescent="0.25">
      <c r="A1376" s="144" t="s">
        <v>17</v>
      </c>
      <c r="B1376" s="144" t="s">
        <v>18</v>
      </c>
      <c r="C1376" s="144" t="s">
        <v>108</v>
      </c>
      <c r="D1376" s="144" t="s">
        <v>1696</v>
      </c>
      <c r="E1376" s="144" t="s">
        <v>20</v>
      </c>
      <c r="F1376" s="144" t="s">
        <v>21</v>
      </c>
      <c r="G1376" s="144" t="s">
        <v>22</v>
      </c>
      <c r="H1376" s="144" t="s">
        <v>187</v>
      </c>
      <c r="I1376" s="144" t="s">
        <v>24</v>
      </c>
      <c r="J1376" s="145">
        <v>710.98</v>
      </c>
      <c r="K1376" s="144" t="s">
        <v>1182</v>
      </c>
      <c r="L1376" s="144" t="s">
        <v>26</v>
      </c>
      <c r="M1376" s="144" t="s">
        <v>1183</v>
      </c>
      <c r="N1376" s="144" t="s">
        <v>1184</v>
      </c>
      <c r="O1376" s="146">
        <v>44467</v>
      </c>
      <c r="P1376" s="146">
        <v>44468</v>
      </c>
      <c r="Q1376" s="144" t="s">
        <v>29</v>
      </c>
      <c r="R1376" s="20" t="str">
        <f>VLOOKUP(F1376,'Seg 2 descriptions'!A:B,2)</f>
        <v>Facilities-West</v>
      </c>
      <c r="S1376" s="20" t="str">
        <f>VLOOKUP(G1376,'Seg 3 descriptions'!A:B,2)</f>
        <v>Facilities Maintenance</v>
      </c>
    </row>
    <row r="1377" spans="1:19" x14ac:dyDescent="0.25">
      <c r="A1377" s="1" t="s">
        <v>828</v>
      </c>
      <c r="B1377" s="1" t="s">
        <v>18</v>
      </c>
      <c r="C1377" s="1" t="s">
        <v>1200</v>
      </c>
      <c r="D1377" s="1" t="s">
        <v>1711</v>
      </c>
      <c r="E1377" s="1" t="s">
        <v>20</v>
      </c>
      <c r="F1377" s="1" t="s">
        <v>830</v>
      </c>
      <c r="G1377" s="1" t="s">
        <v>460</v>
      </c>
      <c r="H1377" s="1" t="s">
        <v>187</v>
      </c>
      <c r="I1377" s="1" t="s">
        <v>24</v>
      </c>
      <c r="J1377" s="3">
        <v>200.63</v>
      </c>
      <c r="K1377" s="1" t="s">
        <v>1201</v>
      </c>
      <c r="L1377" s="1" t="s">
        <v>24</v>
      </c>
      <c r="M1377" s="1" t="s">
        <v>24</v>
      </c>
      <c r="N1377" s="1" t="s">
        <v>1200</v>
      </c>
      <c r="O1377" s="2">
        <v>44210</v>
      </c>
      <c r="P1377" s="2">
        <v>44229</v>
      </c>
      <c r="Q1377" s="1" t="s">
        <v>29</v>
      </c>
      <c r="R1377" t="str">
        <f>VLOOKUP(F1377,'Seg 2 descriptions'!A:B,2)</f>
        <v>Measurement-SF</v>
      </c>
      <c r="S1377" t="str">
        <f>VLOOKUP(G1377,'Seg 3 descriptions'!A:B,2)</f>
        <v>Salaries</v>
      </c>
    </row>
    <row r="1378" spans="1:19" x14ac:dyDescent="0.25">
      <c r="A1378" s="144" t="s">
        <v>17</v>
      </c>
      <c r="B1378" s="144" t="s">
        <v>18</v>
      </c>
      <c r="C1378" s="144" t="s">
        <v>1009</v>
      </c>
      <c r="D1378" s="144" t="s">
        <v>1696</v>
      </c>
      <c r="E1378" s="144" t="s">
        <v>20</v>
      </c>
      <c r="F1378" s="144" t="s">
        <v>21</v>
      </c>
      <c r="G1378" s="144" t="s">
        <v>22</v>
      </c>
      <c r="H1378" s="144" t="s">
        <v>187</v>
      </c>
      <c r="I1378" s="144" t="s">
        <v>24</v>
      </c>
      <c r="J1378" s="145">
        <v>490.72</v>
      </c>
      <c r="K1378" s="144" t="s">
        <v>1242</v>
      </c>
      <c r="L1378" s="144" t="s">
        <v>26</v>
      </c>
      <c r="M1378" s="144" t="s">
        <v>1011</v>
      </c>
      <c r="N1378" s="144" t="s">
        <v>1012</v>
      </c>
      <c r="O1378" s="146">
        <v>44477</v>
      </c>
      <c r="P1378" s="146">
        <v>44480</v>
      </c>
      <c r="Q1378" s="144" t="s">
        <v>29</v>
      </c>
      <c r="R1378" s="20" t="str">
        <f>VLOOKUP(F1378,'Seg 2 descriptions'!A:B,2)</f>
        <v>Facilities-West</v>
      </c>
      <c r="S1378" s="20" t="str">
        <f>VLOOKUP(G1378,'Seg 3 descriptions'!A:B,2)</f>
        <v>Facilities Maintenance</v>
      </c>
    </row>
    <row r="1379" spans="1:19" x14ac:dyDescent="0.25">
      <c r="A1379" s="1" t="s">
        <v>457</v>
      </c>
      <c r="B1379" s="1" t="s">
        <v>49</v>
      </c>
      <c r="C1379" s="1" t="s">
        <v>1206</v>
      </c>
      <c r="D1379" s="1" t="s">
        <v>1757</v>
      </c>
      <c r="E1379" s="1" t="s">
        <v>20</v>
      </c>
      <c r="F1379" s="1" t="s">
        <v>31</v>
      </c>
      <c r="G1379" s="1" t="s">
        <v>869</v>
      </c>
      <c r="H1379" s="1" t="s">
        <v>187</v>
      </c>
      <c r="I1379" s="1" t="s">
        <v>24</v>
      </c>
      <c r="J1379" s="3">
        <v>5.57</v>
      </c>
      <c r="K1379" s="1" t="s">
        <v>1059</v>
      </c>
      <c r="L1379" s="1" t="s">
        <v>24</v>
      </c>
      <c r="M1379" s="1" t="s">
        <v>1060</v>
      </c>
      <c r="N1379" s="1" t="s">
        <v>463</v>
      </c>
      <c r="O1379" s="2">
        <v>44530</v>
      </c>
      <c r="P1379" s="2">
        <v>44535</v>
      </c>
      <c r="Q1379" s="1" t="s">
        <v>29</v>
      </c>
      <c r="R1379" t="str">
        <f>VLOOKUP(F1379,'Seg 2 descriptions'!A:B,2)</f>
        <v>Gas Operations-West</v>
      </c>
      <c r="S1379" t="str">
        <f>VLOOKUP(G1379,'Seg 3 descriptions'!A:B,2)</f>
        <v>Vehicle Fuel</v>
      </c>
    </row>
    <row r="1380" spans="1:19" x14ac:dyDescent="0.25">
      <c r="A1380" s="1" t="s">
        <v>457</v>
      </c>
      <c r="B1380" s="1" t="s">
        <v>49</v>
      </c>
      <c r="C1380" s="1" t="s">
        <v>1206</v>
      </c>
      <c r="D1380" s="1" t="s">
        <v>1758</v>
      </c>
      <c r="E1380" s="1" t="s">
        <v>20</v>
      </c>
      <c r="F1380" s="1" t="s">
        <v>31</v>
      </c>
      <c r="G1380" s="1" t="s">
        <v>870</v>
      </c>
      <c r="H1380" s="1" t="s">
        <v>187</v>
      </c>
      <c r="I1380" s="1" t="s">
        <v>24</v>
      </c>
      <c r="J1380" s="3">
        <v>5.29</v>
      </c>
      <c r="K1380" s="1" t="s">
        <v>1059</v>
      </c>
      <c r="L1380" s="1" t="s">
        <v>24</v>
      </c>
      <c r="M1380" s="1" t="s">
        <v>1060</v>
      </c>
      <c r="N1380" s="1" t="s">
        <v>463</v>
      </c>
      <c r="O1380" s="2">
        <v>44530</v>
      </c>
      <c r="P1380" s="2">
        <v>44535</v>
      </c>
      <c r="Q1380" s="1" t="s">
        <v>29</v>
      </c>
      <c r="R1380" t="str">
        <f>VLOOKUP(F1380,'Seg 2 descriptions'!A:B,2)</f>
        <v>Gas Operations-West</v>
      </c>
      <c r="S1380" t="str">
        <f>VLOOKUP(G1380,'Seg 3 descriptions'!A:B,2)</f>
        <v>Other Vehicle Expenses</v>
      </c>
    </row>
    <row r="1381" spans="1:19" x14ac:dyDescent="0.25">
      <c r="A1381" s="1" t="s">
        <v>457</v>
      </c>
      <c r="B1381" s="1" t="s">
        <v>49</v>
      </c>
      <c r="C1381" s="1" t="s">
        <v>1206</v>
      </c>
      <c r="D1381" s="1" t="s">
        <v>1760</v>
      </c>
      <c r="E1381" s="1" t="s">
        <v>20</v>
      </c>
      <c r="F1381" s="1" t="s">
        <v>31</v>
      </c>
      <c r="G1381" s="1" t="s">
        <v>1049</v>
      </c>
      <c r="H1381" s="1" t="s">
        <v>187</v>
      </c>
      <c r="I1381" s="1" t="s">
        <v>24</v>
      </c>
      <c r="J1381" s="3">
        <v>1.35</v>
      </c>
      <c r="K1381" s="1" t="s">
        <v>1059</v>
      </c>
      <c r="L1381" s="1" t="s">
        <v>24</v>
      </c>
      <c r="M1381" s="1" t="s">
        <v>1060</v>
      </c>
      <c r="N1381" s="1" t="s">
        <v>463</v>
      </c>
      <c r="O1381" s="2">
        <v>44530</v>
      </c>
      <c r="P1381" s="2">
        <v>44535</v>
      </c>
      <c r="Q1381" s="1" t="s">
        <v>29</v>
      </c>
      <c r="R1381" t="str">
        <f>VLOOKUP(F1381,'Seg 2 descriptions'!A:B,2)</f>
        <v>Gas Operations-West</v>
      </c>
      <c r="S1381" t="str">
        <f>VLOOKUP(G1381,'Seg 3 descriptions'!A:B,2)</f>
        <v>Vehicle Insurance</v>
      </c>
    </row>
    <row r="1382" spans="1:19" x14ac:dyDescent="0.25">
      <c r="A1382" s="1" t="s">
        <v>457</v>
      </c>
      <c r="B1382" s="1" t="s">
        <v>49</v>
      </c>
      <c r="C1382" s="1" t="s">
        <v>1206</v>
      </c>
      <c r="D1382" s="1" t="s">
        <v>1762</v>
      </c>
      <c r="E1382" s="1" t="s">
        <v>20</v>
      </c>
      <c r="F1382" s="1" t="s">
        <v>31</v>
      </c>
      <c r="G1382" s="1" t="s">
        <v>1055</v>
      </c>
      <c r="H1382" s="1" t="s">
        <v>187</v>
      </c>
      <c r="I1382" s="1" t="s">
        <v>24</v>
      </c>
      <c r="J1382" s="3">
        <v>8.2200000000000006</v>
      </c>
      <c r="K1382" s="1" t="s">
        <v>1059</v>
      </c>
      <c r="L1382" s="1" t="s">
        <v>24</v>
      </c>
      <c r="M1382" s="1" t="s">
        <v>1060</v>
      </c>
      <c r="N1382" s="1" t="s">
        <v>463</v>
      </c>
      <c r="O1382" s="2">
        <v>44530</v>
      </c>
      <c r="P1382" s="2">
        <v>44535</v>
      </c>
      <c r="Q1382" s="1" t="s">
        <v>29</v>
      </c>
      <c r="R1382" t="str">
        <f>VLOOKUP(F1382,'Seg 2 descriptions'!A:B,2)</f>
        <v>Gas Operations-West</v>
      </c>
      <c r="S1382" t="str">
        <f>VLOOKUP(G1382,'Seg 3 descriptions'!A:B,2)</f>
        <v>Vehicle Depreciation</v>
      </c>
    </row>
    <row r="1383" spans="1:19" x14ac:dyDescent="0.25">
      <c r="A1383" s="1" t="s">
        <v>828</v>
      </c>
      <c r="B1383" s="1" t="s">
        <v>18</v>
      </c>
      <c r="C1383" s="1" t="s">
        <v>1264</v>
      </c>
      <c r="D1383" s="1" t="s">
        <v>1763</v>
      </c>
      <c r="E1383" s="1" t="s">
        <v>20</v>
      </c>
      <c r="F1383" s="1" t="s">
        <v>830</v>
      </c>
      <c r="G1383" s="1" t="s">
        <v>590</v>
      </c>
      <c r="H1383" s="1" t="s">
        <v>187</v>
      </c>
      <c r="I1383" s="1" t="s">
        <v>24</v>
      </c>
      <c r="J1383" s="3">
        <v>262.79000000000002</v>
      </c>
      <c r="K1383" s="1" t="s">
        <v>1266</v>
      </c>
      <c r="L1383" s="1" t="s">
        <v>24</v>
      </c>
      <c r="M1383" s="1" t="s">
        <v>24</v>
      </c>
      <c r="N1383" s="1" t="s">
        <v>1264</v>
      </c>
      <c r="O1383" s="2">
        <v>44238</v>
      </c>
      <c r="P1383" s="2">
        <v>44256</v>
      </c>
      <c r="Q1383" s="1" t="s">
        <v>29</v>
      </c>
      <c r="R1383" t="str">
        <f>VLOOKUP(F1383,'Seg 2 descriptions'!A:B,2)</f>
        <v>Measurement-SF</v>
      </c>
      <c r="S1383" t="str">
        <f>VLOOKUP(G1383,'Seg 3 descriptions'!A:B,2)</f>
        <v>Overtime/Comp Time/On Call</v>
      </c>
    </row>
    <row r="1384" spans="1:19" x14ac:dyDescent="0.25">
      <c r="A1384" s="1" t="s">
        <v>828</v>
      </c>
      <c r="B1384" s="1" t="s">
        <v>18</v>
      </c>
      <c r="C1384" s="1" t="s">
        <v>1267</v>
      </c>
      <c r="D1384" s="1" t="s">
        <v>1711</v>
      </c>
      <c r="E1384" s="1" t="s">
        <v>20</v>
      </c>
      <c r="F1384" s="1" t="s">
        <v>830</v>
      </c>
      <c r="G1384" s="1" t="s">
        <v>460</v>
      </c>
      <c r="H1384" s="1" t="s">
        <v>187</v>
      </c>
      <c r="I1384" s="1" t="s">
        <v>24</v>
      </c>
      <c r="J1384" s="3">
        <v>386.4</v>
      </c>
      <c r="K1384" s="1" t="s">
        <v>1268</v>
      </c>
      <c r="L1384" s="1" t="s">
        <v>24</v>
      </c>
      <c r="M1384" s="1" t="s">
        <v>24</v>
      </c>
      <c r="N1384" s="1" t="s">
        <v>1267</v>
      </c>
      <c r="O1384" s="2">
        <v>44377</v>
      </c>
      <c r="P1384" s="2">
        <v>44378</v>
      </c>
      <c r="Q1384" s="1" t="s">
        <v>29</v>
      </c>
      <c r="R1384" t="str">
        <f>VLOOKUP(F1384,'Seg 2 descriptions'!A:B,2)</f>
        <v>Measurement-SF</v>
      </c>
      <c r="S1384" t="str">
        <f>VLOOKUP(G1384,'Seg 3 descriptions'!A:B,2)</f>
        <v>Salaries</v>
      </c>
    </row>
    <row r="1385" spans="1:19" x14ac:dyDescent="0.25">
      <c r="A1385" s="1" t="s">
        <v>457</v>
      </c>
      <c r="B1385" s="1" t="s">
        <v>49</v>
      </c>
      <c r="C1385" s="1" t="s">
        <v>1269</v>
      </c>
      <c r="D1385" s="1" t="s">
        <v>1771</v>
      </c>
      <c r="E1385" s="1" t="s">
        <v>20</v>
      </c>
      <c r="F1385" s="1" t="s">
        <v>31</v>
      </c>
      <c r="G1385" s="1" t="s">
        <v>867</v>
      </c>
      <c r="H1385" s="1" t="s">
        <v>187</v>
      </c>
      <c r="I1385" s="1" t="s">
        <v>24</v>
      </c>
      <c r="J1385" s="3">
        <v>1.72</v>
      </c>
      <c r="K1385" s="1" t="s">
        <v>1271</v>
      </c>
      <c r="L1385" s="1" t="s">
        <v>24</v>
      </c>
      <c r="M1385" s="1" t="s">
        <v>1272</v>
      </c>
      <c r="N1385" s="1" t="s">
        <v>463</v>
      </c>
      <c r="O1385" s="2">
        <v>44530</v>
      </c>
      <c r="P1385" s="2">
        <v>44535</v>
      </c>
      <c r="Q1385" s="1" t="s">
        <v>29</v>
      </c>
      <c r="R1385" t="str">
        <f>VLOOKUP(F1385,'Seg 2 descriptions'!A:B,2)</f>
        <v>Gas Operations-West</v>
      </c>
      <c r="S1385" t="str">
        <f>VLOOKUP(G1385,'Seg 3 descriptions'!A:B,2)</f>
        <v>Meals</v>
      </c>
    </row>
    <row r="1386" spans="1:19" x14ac:dyDescent="0.25">
      <c r="A1386" s="1" t="s">
        <v>457</v>
      </c>
      <c r="B1386" s="1" t="s">
        <v>49</v>
      </c>
      <c r="C1386" s="1" t="s">
        <v>1269</v>
      </c>
      <c r="D1386" s="1" t="s">
        <v>1728</v>
      </c>
      <c r="E1386" s="1" t="s">
        <v>20</v>
      </c>
      <c r="F1386" s="1" t="s">
        <v>31</v>
      </c>
      <c r="G1386" s="1" t="s">
        <v>590</v>
      </c>
      <c r="H1386" s="1" t="s">
        <v>187</v>
      </c>
      <c r="I1386" s="1" t="s">
        <v>24</v>
      </c>
      <c r="J1386" s="3">
        <v>3.6</v>
      </c>
      <c r="K1386" s="1" t="s">
        <v>1271</v>
      </c>
      <c r="L1386" s="1" t="s">
        <v>24</v>
      </c>
      <c r="M1386" s="1" t="s">
        <v>1272</v>
      </c>
      <c r="N1386" s="1" t="s">
        <v>463</v>
      </c>
      <c r="O1386" s="2">
        <v>44530</v>
      </c>
      <c r="P1386" s="2">
        <v>44535</v>
      </c>
      <c r="Q1386" s="1" t="s">
        <v>29</v>
      </c>
      <c r="R1386" t="str">
        <f>VLOOKUP(F1386,'Seg 2 descriptions'!A:B,2)</f>
        <v>Gas Operations-West</v>
      </c>
      <c r="S1386" t="str">
        <f>VLOOKUP(G1386,'Seg 3 descriptions'!A:B,2)</f>
        <v>Overtime/Comp Time/On Call</v>
      </c>
    </row>
    <row r="1387" spans="1:19" x14ac:dyDescent="0.25">
      <c r="A1387" s="1" t="s">
        <v>457</v>
      </c>
      <c r="B1387" s="1" t="s">
        <v>49</v>
      </c>
      <c r="C1387" s="1" t="s">
        <v>1269</v>
      </c>
      <c r="D1387" s="1" t="s">
        <v>1738</v>
      </c>
      <c r="E1387" s="1" t="s">
        <v>20</v>
      </c>
      <c r="F1387" s="1" t="s">
        <v>31</v>
      </c>
      <c r="G1387" s="1" t="s">
        <v>460</v>
      </c>
      <c r="H1387" s="1" t="s">
        <v>187</v>
      </c>
      <c r="I1387" s="1" t="s">
        <v>24</v>
      </c>
      <c r="J1387" s="3">
        <v>19.59</v>
      </c>
      <c r="K1387" s="1" t="s">
        <v>1271</v>
      </c>
      <c r="L1387" s="1" t="s">
        <v>24</v>
      </c>
      <c r="M1387" s="1" t="s">
        <v>1272</v>
      </c>
      <c r="N1387" s="1" t="s">
        <v>463</v>
      </c>
      <c r="O1387" s="2">
        <v>44530</v>
      </c>
      <c r="P1387" s="2">
        <v>44535</v>
      </c>
      <c r="Q1387" s="1" t="s">
        <v>29</v>
      </c>
      <c r="R1387" t="str">
        <f>VLOOKUP(F1387,'Seg 2 descriptions'!A:B,2)</f>
        <v>Gas Operations-West</v>
      </c>
      <c r="S1387" t="str">
        <f>VLOOKUP(G1387,'Seg 3 descriptions'!A:B,2)</f>
        <v>Salaries</v>
      </c>
    </row>
    <row r="1388" spans="1:19" x14ac:dyDescent="0.25">
      <c r="A1388" s="1" t="s">
        <v>457</v>
      </c>
      <c r="B1388" s="1" t="s">
        <v>49</v>
      </c>
      <c r="C1388" s="1" t="s">
        <v>1269</v>
      </c>
      <c r="D1388" s="1" t="s">
        <v>1777</v>
      </c>
      <c r="E1388" s="1" t="s">
        <v>20</v>
      </c>
      <c r="F1388" s="1" t="s">
        <v>31</v>
      </c>
      <c r="G1388" s="1" t="s">
        <v>283</v>
      </c>
      <c r="H1388" s="1" t="s">
        <v>187</v>
      </c>
      <c r="I1388" s="1" t="s">
        <v>24</v>
      </c>
      <c r="J1388" s="3">
        <v>4.6100000000000003</v>
      </c>
      <c r="K1388" s="1" t="s">
        <v>1271</v>
      </c>
      <c r="L1388" s="1" t="s">
        <v>24</v>
      </c>
      <c r="M1388" s="1" t="s">
        <v>1272</v>
      </c>
      <c r="N1388" s="1" t="s">
        <v>463</v>
      </c>
      <c r="O1388" s="2">
        <v>44530</v>
      </c>
      <c r="P1388" s="2">
        <v>44535</v>
      </c>
      <c r="Q1388" s="1" t="s">
        <v>29</v>
      </c>
      <c r="R1388" t="str">
        <f>VLOOKUP(F1388,'Seg 2 descriptions'!A:B,2)</f>
        <v>Gas Operations-West</v>
      </c>
      <c r="S1388" t="str">
        <f>VLOOKUP(G1388,'Seg 3 descriptions'!A:B,2)</f>
        <v>Supplies &amp; Misc Dept Expenses</v>
      </c>
    </row>
    <row r="1389" spans="1:19" x14ac:dyDescent="0.25">
      <c r="A1389" s="1" t="s">
        <v>457</v>
      </c>
      <c r="B1389" s="1" t="s">
        <v>49</v>
      </c>
      <c r="C1389" s="1" t="s">
        <v>1269</v>
      </c>
      <c r="D1389" s="1" t="s">
        <v>1785</v>
      </c>
      <c r="E1389" s="1" t="s">
        <v>20</v>
      </c>
      <c r="F1389" s="1" t="s">
        <v>31</v>
      </c>
      <c r="G1389" s="1" t="s">
        <v>1301</v>
      </c>
      <c r="H1389" s="1" t="s">
        <v>187</v>
      </c>
      <c r="I1389" s="1" t="s">
        <v>24</v>
      </c>
      <c r="J1389" s="3">
        <v>0.24</v>
      </c>
      <c r="K1389" s="1" t="s">
        <v>1271</v>
      </c>
      <c r="L1389" s="1" t="s">
        <v>24</v>
      </c>
      <c r="M1389" s="1" t="s">
        <v>1272</v>
      </c>
      <c r="N1389" s="1" t="s">
        <v>463</v>
      </c>
      <c r="O1389" s="2">
        <v>44530</v>
      </c>
      <c r="P1389" s="2">
        <v>44535</v>
      </c>
      <c r="Q1389" s="1" t="s">
        <v>29</v>
      </c>
      <c r="R1389" t="str">
        <f>VLOOKUP(F1389,'Seg 2 descriptions'!A:B,2)</f>
        <v>Gas Operations-West</v>
      </c>
      <c r="S1389" t="str">
        <f>VLOOKUP(G1389,'Seg 3 descriptions'!A:B,2)</f>
        <v>Memberships &amp; Subscriptions</v>
      </c>
    </row>
    <row r="1390" spans="1:19" x14ac:dyDescent="0.25">
      <c r="A1390" s="1" t="s">
        <v>457</v>
      </c>
      <c r="B1390" s="1" t="s">
        <v>49</v>
      </c>
      <c r="C1390" s="1" t="s">
        <v>1269</v>
      </c>
      <c r="D1390" s="1" t="s">
        <v>1791</v>
      </c>
      <c r="E1390" s="1" t="s">
        <v>20</v>
      </c>
      <c r="F1390" s="1" t="s">
        <v>31</v>
      </c>
      <c r="G1390" s="1" t="s">
        <v>1302</v>
      </c>
      <c r="H1390" s="1" t="s">
        <v>187</v>
      </c>
      <c r="I1390" s="1" t="s">
        <v>24</v>
      </c>
      <c r="J1390" s="3">
        <v>2.57</v>
      </c>
      <c r="K1390" s="1" t="s">
        <v>1271</v>
      </c>
      <c r="L1390" s="1" t="s">
        <v>24</v>
      </c>
      <c r="M1390" s="1" t="s">
        <v>1272</v>
      </c>
      <c r="N1390" s="1" t="s">
        <v>463</v>
      </c>
      <c r="O1390" s="2">
        <v>44530</v>
      </c>
      <c r="P1390" s="2">
        <v>44535</v>
      </c>
      <c r="Q1390" s="1" t="s">
        <v>29</v>
      </c>
      <c r="R1390" t="str">
        <f>VLOOKUP(F1390,'Seg 2 descriptions'!A:B,2)</f>
        <v>Gas Operations-West</v>
      </c>
      <c r="S1390" t="str">
        <f>VLOOKUP(G1390,'Seg 3 descriptions'!A:B,2)</f>
        <v>Uniforms</v>
      </c>
    </row>
    <row r="1391" spans="1:19" x14ac:dyDescent="0.25">
      <c r="A1391" s="1" t="s">
        <v>457</v>
      </c>
      <c r="B1391" s="1" t="s">
        <v>49</v>
      </c>
      <c r="C1391" s="1" t="s">
        <v>1269</v>
      </c>
      <c r="D1391" s="1" t="s">
        <v>1792</v>
      </c>
      <c r="E1391" s="1" t="s">
        <v>20</v>
      </c>
      <c r="F1391" s="1" t="s">
        <v>31</v>
      </c>
      <c r="G1391" s="1" t="s">
        <v>868</v>
      </c>
      <c r="H1391" s="1" t="s">
        <v>187</v>
      </c>
      <c r="I1391" s="1" t="s">
        <v>24</v>
      </c>
      <c r="J1391" s="3">
        <v>3.26</v>
      </c>
      <c r="K1391" s="1" t="s">
        <v>1271</v>
      </c>
      <c r="L1391" s="1" t="s">
        <v>24</v>
      </c>
      <c r="M1391" s="1" t="s">
        <v>1272</v>
      </c>
      <c r="N1391" s="1" t="s">
        <v>463</v>
      </c>
      <c r="O1391" s="2">
        <v>44530</v>
      </c>
      <c r="P1391" s="2">
        <v>44535</v>
      </c>
      <c r="Q1391" s="1" t="s">
        <v>29</v>
      </c>
      <c r="R1391" t="str">
        <f>VLOOKUP(F1391,'Seg 2 descriptions'!A:B,2)</f>
        <v>Gas Operations-West</v>
      </c>
      <c r="S1391" t="str">
        <f>VLOOKUP(G1391,'Seg 3 descriptions'!A:B,2)</f>
        <v>Cell Phones</v>
      </c>
    </row>
    <row r="1392" spans="1:19" x14ac:dyDescent="0.25">
      <c r="A1392" s="1" t="s">
        <v>457</v>
      </c>
      <c r="B1392" s="1" t="s">
        <v>49</v>
      </c>
      <c r="C1392" s="1" t="s">
        <v>1269</v>
      </c>
      <c r="D1392" s="1" t="s">
        <v>1794</v>
      </c>
      <c r="E1392" s="1" t="s">
        <v>20</v>
      </c>
      <c r="F1392" s="1" t="s">
        <v>31</v>
      </c>
      <c r="G1392" s="1" t="s">
        <v>1270</v>
      </c>
      <c r="H1392" s="1" t="s">
        <v>187</v>
      </c>
      <c r="I1392" s="1" t="s">
        <v>24</v>
      </c>
      <c r="J1392" s="3">
        <v>3.79</v>
      </c>
      <c r="K1392" s="1" t="s">
        <v>1271</v>
      </c>
      <c r="L1392" s="1" t="s">
        <v>24</v>
      </c>
      <c r="M1392" s="1" t="s">
        <v>1272</v>
      </c>
      <c r="N1392" s="1" t="s">
        <v>463</v>
      </c>
      <c r="O1392" s="2">
        <v>44530</v>
      </c>
      <c r="P1392" s="2">
        <v>44535</v>
      </c>
      <c r="Q1392" s="1" t="s">
        <v>29</v>
      </c>
      <c r="R1392" t="str">
        <f>VLOOKUP(F1392,'Seg 2 descriptions'!A:B,2)</f>
        <v>Gas Operations-West</v>
      </c>
      <c r="S1392" t="str">
        <f>VLOOKUP(G1392,'Seg 3 descriptions'!A:B,2)</f>
        <v>Seminars &amp; Training</v>
      </c>
    </row>
    <row r="1393" spans="1:19" x14ac:dyDescent="0.25">
      <c r="A1393" s="1" t="s">
        <v>457</v>
      </c>
      <c r="B1393" s="1" t="s">
        <v>49</v>
      </c>
      <c r="C1393" s="1" t="s">
        <v>1389</v>
      </c>
      <c r="D1393" s="1" t="s">
        <v>1822</v>
      </c>
      <c r="E1393" s="1" t="s">
        <v>20</v>
      </c>
      <c r="F1393" s="1" t="s">
        <v>471</v>
      </c>
      <c r="G1393" s="1" t="s">
        <v>460</v>
      </c>
      <c r="H1393" s="1" t="s">
        <v>187</v>
      </c>
      <c r="I1393" s="1" t="s">
        <v>24</v>
      </c>
      <c r="J1393" s="3">
        <v>136.81</v>
      </c>
      <c r="K1393" s="1" t="s">
        <v>1357</v>
      </c>
      <c r="L1393" s="1" t="s">
        <v>24</v>
      </c>
      <c r="M1393" s="1" t="s">
        <v>1358</v>
      </c>
      <c r="N1393" s="1" t="s">
        <v>463</v>
      </c>
      <c r="O1393" s="2">
        <v>44316</v>
      </c>
      <c r="P1393" s="2">
        <v>44321</v>
      </c>
      <c r="Q1393" s="1" t="s">
        <v>29</v>
      </c>
      <c r="R1393" t="str">
        <f>VLOOKUP(F1393,'Seg 2 descriptions'!A:B,2)</f>
        <v>Propane Operations-Hernando</v>
      </c>
      <c r="S1393" t="str">
        <f>VLOOKUP(G1393,'Seg 3 descriptions'!A:B,2)</f>
        <v>Salaries</v>
      </c>
    </row>
    <row r="1394" spans="1:19" x14ac:dyDescent="0.25">
      <c r="A1394" s="1" t="s">
        <v>457</v>
      </c>
      <c r="B1394" s="1" t="s">
        <v>49</v>
      </c>
      <c r="C1394" s="1" t="s">
        <v>1262</v>
      </c>
      <c r="D1394" s="1" t="s">
        <v>1823</v>
      </c>
      <c r="E1394" s="1" t="s">
        <v>20</v>
      </c>
      <c r="F1394" s="1" t="s">
        <v>1390</v>
      </c>
      <c r="G1394" s="1" t="s">
        <v>1055</v>
      </c>
      <c r="H1394" s="1" t="s">
        <v>187</v>
      </c>
      <c r="I1394" s="1" t="s">
        <v>24</v>
      </c>
      <c r="J1394" s="3">
        <v>49.15</v>
      </c>
      <c r="K1394" s="1" t="s">
        <v>1391</v>
      </c>
      <c r="L1394" s="1" t="s">
        <v>24</v>
      </c>
      <c r="M1394" s="1" t="s">
        <v>1392</v>
      </c>
      <c r="N1394" s="1" t="s">
        <v>463</v>
      </c>
      <c r="O1394" s="2">
        <v>44500</v>
      </c>
      <c r="P1394" s="2">
        <v>44503</v>
      </c>
      <c r="Q1394" s="1" t="s">
        <v>29</v>
      </c>
      <c r="R1394" t="str">
        <f>VLOOKUP(F1394,'Seg 2 descriptions'!A:B,2)</f>
        <v>Engineering-System Development</v>
      </c>
      <c r="S1394" t="str">
        <f>VLOOKUP(G1394,'Seg 3 descriptions'!A:B,2)</f>
        <v>Vehicle Depreciation</v>
      </c>
    </row>
    <row r="1395" spans="1:19" x14ac:dyDescent="0.25">
      <c r="A1395" s="1" t="s">
        <v>457</v>
      </c>
      <c r="B1395" s="1" t="s">
        <v>49</v>
      </c>
      <c r="C1395" s="1" t="s">
        <v>1262</v>
      </c>
      <c r="D1395" s="1" t="s">
        <v>1824</v>
      </c>
      <c r="E1395" s="1" t="s">
        <v>20</v>
      </c>
      <c r="F1395" s="1" t="s">
        <v>1390</v>
      </c>
      <c r="G1395" s="1" t="s">
        <v>1049</v>
      </c>
      <c r="H1395" s="1" t="s">
        <v>187</v>
      </c>
      <c r="I1395" s="1" t="s">
        <v>24</v>
      </c>
      <c r="J1395" s="3">
        <v>2.78</v>
      </c>
      <c r="K1395" s="1" t="s">
        <v>1391</v>
      </c>
      <c r="L1395" s="1" t="s">
        <v>24</v>
      </c>
      <c r="M1395" s="1" t="s">
        <v>1392</v>
      </c>
      <c r="N1395" s="1" t="s">
        <v>463</v>
      </c>
      <c r="O1395" s="2">
        <v>44500</v>
      </c>
      <c r="P1395" s="2">
        <v>44503</v>
      </c>
      <c r="Q1395" s="1" t="s">
        <v>29</v>
      </c>
      <c r="R1395" t="str">
        <f>VLOOKUP(F1395,'Seg 2 descriptions'!A:B,2)</f>
        <v>Engineering-System Development</v>
      </c>
      <c r="S1395" t="str">
        <f>VLOOKUP(G1395,'Seg 3 descriptions'!A:B,2)</f>
        <v>Vehicle Insurance</v>
      </c>
    </row>
    <row r="1396" spans="1:19" x14ac:dyDescent="0.25">
      <c r="A1396" s="1" t="s">
        <v>457</v>
      </c>
      <c r="B1396" s="1" t="s">
        <v>49</v>
      </c>
      <c r="C1396" s="1" t="s">
        <v>1262</v>
      </c>
      <c r="D1396" s="1" t="s">
        <v>1825</v>
      </c>
      <c r="E1396" s="1" t="s">
        <v>20</v>
      </c>
      <c r="F1396" s="1" t="s">
        <v>1390</v>
      </c>
      <c r="G1396" s="1" t="s">
        <v>870</v>
      </c>
      <c r="H1396" s="1" t="s">
        <v>187</v>
      </c>
      <c r="I1396" s="1" t="s">
        <v>24</v>
      </c>
      <c r="J1396" s="3">
        <v>41.73</v>
      </c>
      <c r="K1396" s="1" t="s">
        <v>1391</v>
      </c>
      <c r="L1396" s="1" t="s">
        <v>24</v>
      </c>
      <c r="M1396" s="1" t="s">
        <v>1392</v>
      </c>
      <c r="N1396" s="1" t="s">
        <v>463</v>
      </c>
      <c r="O1396" s="2">
        <v>44500</v>
      </c>
      <c r="P1396" s="2">
        <v>44503</v>
      </c>
      <c r="Q1396" s="1" t="s">
        <v>29</v>
      </c>
      <c r="R1396" t="str">
        <f>VLOOKUP(F1396,'Seg 2 descriptions'!A:B,2)</f>
        <v>Engineering-System Development</v>
      </c>
      <c r="S1396" t="str">
        <f>VLOOKUP(G1396,'Seg 3 descriptions'!A:B,2)</f>
        <v>Other Vehicle Expenses</v>
      </c>
    </row>
    <row r="1397" spans="1:19" x14ac:dyDescent="0.25">
      <c r="A1397" s="1" t="s">
        <v>457</v>
      </c>
      <c r="B1397" s="1" t="s">
        <v>49</v>
      </c>
      <c r="C1397" s="1" t="s">
        <v>1262</v>
      </c>
      <c r="D1397" s="1" t="s">
        <v>1826</v>
      </c>
      <c r="E1397" s="1" t="s">
        <v>20</v>
      </c>
      <c r="F1397" s="1" t="s">
        <v>1390</v>
      </c>
      <c r="G1397" s="1" t="s">
        <v>869</v>
      </c>
      <c r="H1397" s="1" t="s">
        <v>187</v>
      </c>
      <c r="I1397" s="1" t="s">
        <v>24</v>
      </c>
      <c r="J1397" s="3">
        <v>31.72</v>
      </c>
      <c r="K1397" s="1" t="s">
        <v>1391</v>
      </c>
      <c r="L1397" s="1" t="s">
        <v>24</v>
      </c>
      <c r="M1397" s="1" t="s">
        <v>1392</v>
      </c>
      <c r="N1397" s="1" t="s">
        <v>463</v>
      </c>
      <c r="O1397" s="2">
        <v>44500</v>
      </c>
      <c r="P1397" s="2">
        <v>44503</v>
      </c>
      <c r="Q1397" s="1" t="s">
        <v>29</v>
      </c>
      <c r="R1397" t="str">
        <f>VLOOKUP(F1397,'Seg 2 descriptions'!A:B,2)</f>
        <v>Engineering-System Development</v>
      </c>
      <c r="S1397" t="str">
        <f>VLOOKUP(G1397,'Seg 3 descriptions'!A:B,2)</f>
        <v>Vehicle Fuel</v>
      </c>
    </row>
    <row r="1398" spans="1:19" x14ac:dyDescent="0.25">
      <c r="A1398" s="1" t="s">
        <v>828</v>
      </c>
      <c r="B1398" s="1" t="s">
        <v>18</v>
      </c>
      <c r="C1398" s="1" t="s">
        <v>1296</v>
      </c>
      <c r="D1398" s="1" t="s">
        <v>1827</v>
      </c>
      <c r="E1398" s="1" t="s">
        <v>20</v>
      </c>
      <c r="F1398" s="1" t="s">
        <v>1390</v>
      </c>
      <c r="G1398" s="1" t="s">
        <v>460</v>
      </c>
      <c r="H1398" s="1" t="s">
        <v>187</v>
      </c>
      <c r="I1398" s="1" t="s">
        <v>24</v>
      </c>
      <c r="J1398" s="3">
        <v>347.12</v>
      </c>
      <c r="K1398" s="1" t="s">
        <v>1401</v>
      </c>
      <c r="L1398" s="1" t="s">
        <v>24</v>
      </c>
      <c r="M1398" s="1" t="s">
        <v>24</v>
      </c>
      <c r="N1398" s="1" t="s">
        <v>1296</v>
      </c>
      <c r="O1398" s="2">
        <v>44490</v>
      </c>
      <c r="P1398" s="2">
        <v>44498</v>
      </c>
      <c r="Q1398" s="1" t="s">
        <v>29</v>
      </c>
      <c r="R1398" t="str">
        <f>VLOOKUP(F1398,'Seg 2 descriptions'!A:B,2)</f>
        <v>Engineering-System Development</v>
      </c>
      <c r="S1398" t="str">
        <f>VLOOKUP(G1398,'Seg 3 descriptions'!A:B,2)</f>
        <v>Salaries</v>
      </c>
    </row>
    <row r="1399" spans="1:19" x14ac:dyDescent="0.25">
      <c r="A1399" s="1" t="s">
        <v>828</v>
      </c>
      <c r="B1399" s="1" t="s">
        <v>18</v>
      </c>
      <c r="C1399" s="1" t="s">
        <v>1296</v>
      </c>
      <c r="D1399" s="1" t="s">
        <v>1711</v>
      </c>
      <c r="E1399" s="1" t="s">
        <v>20</v>
      </c>
      <c r="F1399" s="1" t="s">
        <v>830</v>
      </c>
      <c r="G1399" s="1" t="s">
        <v>460</v>
      </c>
      <c r="H1399" s="1" t="s">
        <v>187</v>
      </c>
      <c r="I1399" s="1" t="s">
        <v>24</v>
      </c>
      <c r="J1399" s="3">
        <v>386.39</v>
      </c>
      <c r="K1399" s="1" t="s">
        <v>1401</v>
      </c>
      <c r="L1399" s="1" t="s">
        <v>24</v>
      </c>
      <c r="M1399" s="1" t="s">
        <v>24</v>
      </c>
      <c r="N1399" s="1" t="s">
        <v>1296</v>
      </c>
      <c r="O1399" s="2">
        <v>44490</v>
      </c>
      <c r="P1399" s="2">
        <v>44498</v>
      </c>
      <c r="Q1399" s="1" t="s">
        <v>29</v>
      </c>
      <c r="R1399" t="str">
        <f>VLOOKUP(F1399,'Seg 2 descriptions'!A:B,2)</f>
        <v>Measurement-SF</v>
      </c>
      <c r="S1399" t="str">
        <f>VLOOKUP(G1399,'Seg 3 descriptions'!A:B,2)</f>
        <v>Salaries</v>
      </c>
    </row>
    <row r="1400" spans="1:19" x14ac:dyDescent="0.25">
      <c r="A1400" s="1" t="s">
        <v>828</v>
      </c>
      <c r="B1400" s="1" t="s">
        <v>18</v>
      </c>
      <c r="C1400" s="1" t="s">
        <v>1409</v>
      </c>
      <c r="D1400" s="1" t="s">
        <v>1711</v>
      </c>
      <c r="E1400" s="1" t="s">
        <v>20</v>
      </c>
      <c r="F1400" s="1" t="s">
        <v>830</v>
      </c>
      <c r="G1400" s="1" t="s">
        <v>460</v>
      </c>
      <c r="H1400" s="1" t="s">
        <v>187</v>
      </c>
      <c r="I1400" s="1" t="s">
        <v>24</v>
      </c>
      <c r="J1400" s="3">
        <v>407.29</v>
      </c>
      <c r="K1400" s="1" t="s">
        <v>1410</v>
      </c>
      <c r="L1400" s="1" t="s">
        <v>24</v>
      </c>
      <c r="M1400" s="1" t="s">
        <v>24</v>
      </c>
      <c r="N1400" s="1" t="s">
        <v>1409</v>
      </c>
      <c r="O1400" s="2">
        <v>44408</v>
      </c>
      <c r="P1400" s="2">
        <v>44410</v>
      </c>
      <c r="Q1400" s="1" t="s">
        <v>29</v>
      </c>
      <c r="R1400" t="str">
        <f>VLOOKUP(F1400,'Seg 2 descriptions'!A:B,2)</f>
        <v>Measurement-SF</v>
      </c>
      <c r="S1400" t="str">
        <f>VLOOKUP(G1400,'Seg 3 descriptions'!A:B,2)</f>
        <v>Salaries</v>
      </c>
    </row>
    <row r="1401" spans="1:19" x14ac:dyDescent="0.25">
      <c r="A1401" s="1" t="s">
        <v>457</v>
      </c>
      <c r="B1401" s="1" t="s">
        <v>49</v>
      </c>
      <c r="C1401" s="1" t="s">
        <v>1389</v>
      </c>
      <c r="D1401" s="1" t="s">
        <v>1830</v>
      </c>
      <c r="E1401" s="1" t="s">
        <v>20</v>
      </c>
      <c r="F1401" s="1" t="s">
        <v>471</v>
      </c>
      <c r="G1401" s="1" t="s">
        <v>590</v>
      </c>
      <c r="H1401" s="1" t="s">
        <v>187</v>
      </c>
      <c r="I1401" s="1" t="s">
        <v>24</v>
      </c>
      <c r="J1401" s="3">
        <v>35.119999999999997</v>
      </c>
      <c r="K1401" s="1" t="s">
        <v>1415</v>
      </c>
      <c r="L1401" s="1" t="s">
        <v>24</v>
      </c>
      <c r="M1401" s="1" t="s">
        <v>1416</v>
      </c>
      <c r="N1401" s="1" t="s">
        <v>463</v>
      </c>
      <c r="O1401" s="2">
        <v>44316</v>
      </c>
      <c r="P1401" s="2">
        <v>44321</v>
      </c>
      <c r="Q1401" s="1" t="s">
        <v>29</v>
      </c>
      <c r="R1401" t="str">
        <f>VLOOKUP(F1401,'Seg 2 descriptions'!A:B,2)</f>
        <v>Propane Operations-Hernando</v>
      </c>
      <c r="S1401" t="str">
        <f>VLOOKUP(G1401,'Seg 3 descriptions'!A:B,2)</f>
        <v>Overtime/Comp Time/On Call</v>
      </c>
    </row>
    <row r="1402" spans="1:19" x14ac:dyDescent="0.25">
      <c r="A1402" s="1" t="s">
        <v>828</v>
      </c>
      <c r="B1402" s="1" t="s">
        <v>18</v>
      </c>
      <c r="C1402" s="1" t="s">
        <v>1264</v>
      </c>
      <c r="D1402" s="1" t="s">
        <v>1711</v>
      </c>
      <c r="E1402" s="1" t="s">
        <v>20</v>
      </c>
      <c r="F1402" s="1" t="s">
        <v>830</v>
      </c>
      <c r="G1402" s="1" t="s">
        <v>460</v>
      </c>
      <c r="H1402" s="1" t="s">
        <v>187</v>
      </c>
      <c r="I1402" s="1" t="s">
        <v>24</v>
      </c>
      <c r="J1402" s="3">
        <v>80.25</v>
      </c>
      <c r="K1402" s="1" t="s">
        <v>1417</v>
      </c>
      <c r="L1402" s="1" t="s">
        <v>24</v>
      </c>
      <c r="M1402" s="1" t="s">
        <v>24</v>
      </c>
      <c r="N1402" s="1" t="s">
        <v>1264</v>
      </c>
      <c r="O1402" s="2">
        <v>44238</v>
      </c>
      <c r="P1402" s="2">
        <v>44256</v>
      </c>
      <c r="Q1402" s="1" t="s">
        <v>29</v>
      </c>
      <c r="R1402" t="str">
        <f>VLOOKUP(F1402,'Seg 2 descriptions'!A:B,2)</f>
        <v>Measurement-SF</v>
      </c>
      <c r="S1402" t="str">
        <f>VLOOKUP(G1402,'Seg 3 descriptions'!A:B,2)</f>
        <v>Salaries</v>
      </c>
    </row>
    <row r="1403" spans="1:19" x14ac:dyDescent="0.25">
      <c r="A1403" s="1" t="s">
        <v>828</v>
      </c>
      <c r="B1403" s="1" t="s">
        <v>18</v>
      </c>
      <c r="C1403" s="1" t="s">
        <v>1418</v>
      </c>
      <c r="D1403" s="1" t="s">
        <v>1711</v>
      </c>
      <c r="E1403" s="1" t="s">
        <v>20</v>
      </c>
      <c r="F1403" s="1" t="s">
        <v>830</v>
      </c>
      <c r="G1403" s="1" t="s">
        <v>460</v>
      </c>
      <c r="H1403" s="1" t="s">
        <v>187</v>
      </c>
      <c r="I1403" s="1" t="s">
        <v>24</v>
      </c>
      <c r="J1403" s="3">
        <v>651.65</v>
      </c>
      <c r="K1403" s="1" t="s">
        <v>1419</v>
      </c>
      <c r="L1403" s="1" t="s">
        <v>24</v>
      </c>
      <c r="M1403" s="1" t="s">
        <v>24</v>
      </c>
      <c r="N1403" s="1" t="s">
        <v>1418</v>
      </c>
      <c r="O1403" s="2">
        <v>44308</v>
      </c>
      <c r="P1403" s="2">
        <v>44319</v>
      </c>
      <c r="Q1403" s="1" t="s">
        <v>29</v>
      </c>
      <c r="R1403" t="str">
        <f>VLOOKUP(F1403,'Seg 2 descriptions'!A:B,2)</f>
        <v>Measurement-SF</v>
      </c>
      <c r="S1403" t="str">
        <f>VLOOKUP(G1403,'Seg 3 descriptions'!A:B,2)</f>
        <v>Salaries</v>
      </c>
    </row>
    <row r="1404" spans="1:19" x14ac:dyDescent="0.25">
      <c r="A1404" s="1" t="s">
        <v>828</v>
      </c>
      <c r="B1404" s="1" t="s">
        <v>18</v>
      </c>
      <c r="C1404" s="1" t="s">
        <v>1192</v>
      </c>
      <c r="D1404" s="1" t="s">
        <v>1711</v>
      </c>
      <c r="E1404" s="1" t="s">
        <v>20</v>
      </c>
      <c r="F1404" s="1" t="s">
        <v>830</v>
      </c>
      <c r="G1404" s="1" t="s">
        <v>460</v>
      </c>
      <c r="H1404" s="1" t="s">
        <v>187</v>
      </c>
      <c r="I1404" s="1" t="s">
        <v>24</v>
      </c>
      <c r="J1404" s="3">
        <v>81.459999999999994</v>
      </c>
      <c r="K1404" s="1" t="s">
        <v>1420</v>
      </c>
      <c r="L1404" s="1" t="s">
        <v>24</v>
      </c>
      <c r="M1404" s="1" t="s">
        <v>24</v>
      </c>
      <c r="N1404" s="1" t="s">
        <v>1192</v>
      </c>
      <c r="O1404" s="2">
        <v>44294</v>
      </c>
      <c r="P1404" s="2">
        <v>44319</v>
      </c>
      <c r="Q1404" s="1" t="s">
        <v>29</v>
      </c>
      <c r="R1404" t="str">
        <f>VLOOKUP(F1404,'Seg 2 descriptions'!A:B,2)</f>
        <v>Measurement-SF</v>
      </c>
      <c r="S1404" t="str">
        <f>VLOOKUP(G1404,'Seg 3 descriptions'!A:B,2)</f>
        <v>Salaries</v>
      </c>
    </row>
    <row r="1405" spans="1:19" x14ac:dyDescent="0.25">
      <c r="A1405" s="1" t="s">
        <v>457</v>
      </c>
      <c r="B1405" s="1" t="s">
        <v>49</v>
      </c>
      <c r="C1405" s="1" t="s">
        <v>1440</v>
      </c>
      <c r="D1405" s="1" t="s">
        <v>1763</v>
      </c>
      <c r="E1405" s="1" t="s">
        <v>20</v>
      </c>
      <c r="F1405" s="1" t="s">
        <v>830</v>
      </c>
      <c r="G1405" s="1" t="s">
        <v>590</v>
      </c>
      <c r="H1405" s="1" t="s">
        <v>187</v>
      </c>
      <c r="I1405" s="1" t="s">
        <v>24</v>
      </c>
      <c r="J1405" s="3">
        <v>-41.37</v>
      </c>
      <c r="K1405" s="1" t="s">
        <v>1441</v>
      </c>
      <c r="L1405" s="1" t="s">
        <v>24</v>
      </c>
      <c r="M1405" s="1" t="s">
        <v>1442</v>
      </c>
      <c r="N1405" s="1" t="s">
        <v>1443</v>
      </c>
      <c r="O1405" s="2">
        <v>44561</v>
      </c>
      <c r="P1405" s="2">
        <v>44568</v>
      </c>
      <c r="Q1405" s="1" t="s">
        <v>29</v>
      </c>
      <c r="R1405" t="str">
        <f>VLOOKUP(F1405,'Seg 2 descriptions'!A:B,2)</f>
        <v>Measurement-SF</v>
      </c>
      <c r="S1405" t="str">
        <f>VLOOKUP(G1405,'Seg 3 descriptions'!A:B,2)</f>
        <v>Overtime/Comp Time/On Call</v>
      </c>
    </row>
    <row r="1406" spans="1:19" x14ac:dyDescent="0.25">
      <c r="A1406" s="1" t="s">
        <v>828</v>
      </c>
      <c r="B1406" s="1" t="s">
        <v>18</v>
      </c>
      <c r="C1406" s="1" t="s">
        <v>1468</v>
      </c>
      <c r="D1406" s="1" t="s">
        <v>1711</v>
      </c>
      <c r="E1406" s="1" t="s">
        <v>20</v>
      </c>
      <c r="F1406" s="1" t="s">
        <v>830</v>
      </c>
      <c r="G1406" s="1" t="s">
        <v>460</v>
      </c>
      <c r="H1406" s="1" t="s">
        <v>187</v>
      </c>
      <c r="I1406" s="1" t="s">
        <v>24</v>
      </c>
      <c r="J1406" s="3">
        <v>80.25</v>
      </c>
      <c r="K1406" s="1" t="s">
        <v>1469</v>
      </c>
      <c r="L1406" s="1" t="s">
        <v>24</v>
      </c>
      <c r="M1406" s="1" t="s">
        <v>24</v>
      </c>
      <c r="N1406" s="1" t="s">
        <v>1468</v>
      </c>
      <c r="O1406" s="2">
        <v>44224</v>
      </c>
      <c r="P1406" s="2">
        <v>44229</v>
      </c>
      <c r="Q1406" s="1" t="s">
        <v>29</v>
      </c>
      <c r="R1406" t="str">
        <f>VLOOKUP(F1406,'Seg 2 descriptions'!A:B,2)</f>
        <v>Measurement-SF</v>
      </c>
      <c r="S1406" t="str">
        <f>VLOOKUP(G1406,'Seg 3 descriptions'!A:B,2)</f>
        <v>Salaries</v>
      </c>
    </row>
    <row r="1407" spans="1:19" x14ac:dyDescent="0.25">
      <c r="A1407" s="1" t="s">
        <v>457</v>
      </c>
      <c r="B1407" s="1" t="s">
        <v>49</v>
      </c>
      <c r="C1407" s="1" t="s">
        <v>1322</v>
      </c>
      <c r="D1407" s="1" t="s">
        <v>1864</v>
      </c>
      <c r="E1407" s="1" t="s">
        <v>20</v>
      </c>
      <c r="F1407" s="1" t="s">
        <v>471</v>
      </c>
      <c r="G1407" s="1" t="s">
        <v>283</v>
      </c>
      <c r="H1407" s="1" t="s">
        <v>187</v>
      </c>
      <c r="I1407" s="1" t="s">
        <v>24</v>
      </c>
      <c r="J1407" s="3">
        <v>29.58</v>
      </c>
      <c r="K1407" s="1" t="s">
        <v>1454</v>
      </c>
      <c r="L1407" s="1" t="s">
        <v>24</v>
      </c>
      <c r="M1407" s="1" t="s">
        <v>1455</v>
      </c>
      <c r="N1407" s="1" t="s">
        <v>463</v>
      </c>
      <c r="O1407" s="2">
        <v>44316</v>
      </c>
      <c r="P1407" s="2">
        <v>44321</v>
      </c>
      <c r="Q1407" s="1" t="s">
        <v>29</v>
      </c>
      <c r="R1407" t="str">
        <f>VLOOKUP(F1407,'Seg 2 descriptions'!A:B,2)</f>
        <v>Propane Operations-Hernando</v>
      </c>
      <c r="S1407" t="str">
        <f>VLOOKUP(G1407,'Seg 3 descriptions'!A:B,2)</f>
        <v>Supplies &amp; Misc Dept Expenses</v>
      </c>
    </row>
    <row r="1408" spans="1:19" x14ac:dyDescent="0.25">
      <c r="A1408" s="1" t="s">
        <v>457</v>
      </c>
      <c r="B1408" s="1" t="s">
        <v>49</v>
      </c>
      <c r="C1408" s="1" t="s">
        <v>1322</v>
      </c>
      <c r="D1408" s="1" t="s">
        <v>1865</v>
      </c>
      <c r="E1408" s="1" t="s">
        <v>20</v>
      </c>
      <c r="F1408" s="1" t="s">
        <v>471</v>
      </c>
      <c r="G1408" s="1" t="s">
        <v>1302</v>
      </c>
      <c r="H1408" s="1" t="s">
        <v>187</v>
      </c>
      <c r="I1408" s="1" t="s">
        <v>24</v>
      </c>
      <c r="J1408" s="3">
        <v>2.5299999999999998</v>
      </c>
      <c r="K1408" s="1" t="s">
        <v>1454</v>
      </c>
      <c r="L1408" s="1" t="s">
        <v>24</v>
      </c>
      <c r="M1408" s="1" t="s">
        <v>1455</v>
      </c>
      <c r="N1408" s="1" t="s">
        <v>463</v>
      </c>
      <c r="O1408" s="2">
        <v>44316</v>
      </c>
      <c r="P1408" s="2">
        <v>44321</v>
      </c>
      <c r="Q1408" s="1" t="s">
        <v>29</v>
      </c>
      <c r="R1408" t="str">
        <f>VLOOKUP(F1408,'Seg 2 descriptions'!A:B,2)</f>
        <v>Propane Operations-Hernando</v>
      </c>
      <c r="S1408" t="str">
        <f>VLOOKUP(G1408,'Seg 3 descriptions'!A:B,2)</f>
        <v>Uniforms</v>
      </c>
    </row>
    <row r="1409" spans="1:19" x14ac:dyDescent="0.25">
      <c r="A1409" s="1" t="s">
        <v>457</v>
      </c>
      <c r="B1409" s="1" t="s">
        <v>49</v>
      </c>
      <c r="C1409" s="1" t="s">
        <v>1322</v>
      </c>
      <c r="D1409" s="1" t="s">
        <v>1866</v>
      </c>
      <c r="E1409" s="1" t="s">
        <v>20</v>
      </c>
      <c r="F1409" s="1" t="s">
        <v>471</v>
      </c>
      <c r="G1409" s="1" t="s">
        <v>868</v>
      </c>
      <c r="H1409" s="1" t="s">
        <v>187</v>
      </c>
      <c r="I1409" s="1" t="s">
        <v>24</v>
      </c>
      <c r="J1409" s="3">
        <v>5.66</v>
      </c>
      <c r="K1409" s="1" t="s">
        <v>1454</v>
      </c>
      <c r="L1409" s="1" t="s">
        <v>24</v>
      </c>
      <c r="M1409" s="1" t="s">
        <v>1455</v>
      </c>
      <c r="N1409" s="1" t="s">
        <v>463</v>
      </c>
      <c r="O1409" s="2">
        <v>44316</v>
      </c>
      <c r="P1409" s="2">
        <v>44321</v>
      </c>
      <c r="Q1409" s="1" t="s">
        <v>29</v>
      </c>
      <c r="R1409" t="str">
        <f>VLOOKUP(F1409,'Seg 2 descriptions'!A:B,2)</f>
        <v>Propane Operations-Hernando</v>
      </c>
      <c r="S1409" t="str">
        <f>VLOOKUP(G1409,'Seg 3 descriptions'!A:B,2)</f>
        <v>Cell Phones</v>
      </c>
    </row>
    <row r="1410" spans="1:19" x14ac:dyDescent="0.25">
      <c r="A1410" s="1" t="s">
        <v>457</v>
      </c>
      <c r="B1410" s="1" t="s">
        <v>49</v>
      </c>
      <c r="C1410" s="1" t="s">
        <v>1322</v>
      </c>
      <c r="D1410" s="1" t="s">
        <v>1830</v>
      </c>
      <c r="E1410" s="1" t="s">
        <v>20</v>
      </c>
      <c r="F1410" s="1" t="s">
        <v>471</v>
      </c>
      <c r="G1410" s="1" t="s">
        <v>590</v>
      </c>
      <c r="H1410" s="1" t="s">
        <v>187</v>
      </c>
      <c r="I1410" s="1" t="s">
        <v>24</v>
      </c>
      <c r="J1410" s="3">
        <v>26.23</v>
      </c>
      <c r="K1410" s="1" t="s">
        <v>1454</v>
      </c>
      <c r="L1410" s="1" t="s">
        <v>24</v>
      </c>
      <c r="M1410" s="1" t="s">
        <v>1455</v>
      </c>
      <c r="N1410" s="1" t="s">
        <v>463</v>
      </c>
      <c r="O1410" s="2">
        <v>44316</v>
      </c>
      <c r="P1410" s="2">
        <v>44321</v>
      </c>
      <c r="Q1410" s="1" t="s">
        <v>29</v>
      </c>
      <c r="R1410" t="str">
        <f>VLOOKUP(F1410,'Seg 2 descriptions'!A:B,2)</f>
        <v>Propane Operations-Hernando</v>
      </c>
      <c r="S1410" t="str">
        <f>VLOOKUP(G1410,'Seg 3 descriptions'!A:B,2)</f>
        <v>Overtime/Comp Time/On Call</v>
      </c>
    </row>
    <row r="1411" spans="1:19" x14ac:dyDescent="0.25">
      <c r="A1411" s="1" t="s">
        <v>457</v>
      </c>
      <c r="B1411" s="1" t="s">
        <v>49</v>
      </c>
      <c r="C1411" s="1" t="s">
        <v>1322</v>
      </c>
      <c r="D1411" s="1" t="s">
        <v>1867</v>
      </c>
      <c r="E1411" s="1" t="s">
        <v>20</v>
      </c>
      <c r="F1411" s="1" t="s">
        <v>471</v>
      </c>
      <c r="G1411" s="1" t="s">
        <v>867</v>
      </c>
      <c r="H1411" s="1" t="s">
        <v>187</v>
      </c>
      <c r="I1411" s="1" t="s">
        <v>24</v>
      </c>
      <c r="J1411" s="3">
        <v>3.18</v>
      </c>
      <c r="K1411" s="1" t="s">
        <v>1454</v>
      </c>
      <c r="L1411" s="1" t="s">
        <v>24</v>
      </c>
      <c r="M1411" s="1" t="s">
        <v>1455</v>
      </c>
      <c r="N1411" s="1" t="s">
        <v>463</v>
      </c>
      <c r="O1411" s="2">
        <v>44316</v>
      </c>
      <c r="P1411" s="2">
        <v>44321</v>
      </c>
      <c r="Q1411" s="1" t="s">
        <v>29</v>
      </c>
      <c r="R1411" t="str">
        <f>VLOOKUP(F1411,'Seg 2 descriptions'!A:B,2)</f>
        <v>Propane Operations-Hernando</v>
      </c>
      <c r="S1411" t="str">
        <f>VLOOKUP(G1411,'Seg 3 descriptions'!A:B,2)</f>
        <v>Meals</v>
      </c>
    </row>
    <row r="1412" spans="1:19" x14ac:dyDescent="0.25">
      <c r="A1412" s="1" t="s">
        <v>457</v>
      </c>
      <c r="B1412" s="1" t="s">
        <v>49</v>
      </c>
      <c r="C1412" s="1" t="s">
        <v>1322</v>
      </c>
      <c r="D1412" s="1" t="s">
        <v>1869</v>
      </c>
      <c r="E1412" s="1" t="s">
        <v>20</v>
      </c>
      <c r="F1412" s="1" t="s">
        <v>471</v>
      </c>
      <c r="G1412" s="1" t="s">
        <v>869</v>
      </c>
      <c r="H1412" s="1" t="s">
        <v>187</v>
      </c>
      <c r="I1412" s="1" t="s">
        <v>24</v>
      </c>
      <c r="J1412" s="3">
        <v>25.53</v>
      </c>
      <c r="K1412" s="1" t="s">
        <v>1445</v>
      </c>
      <c r="L1412" s="1" t="s">
        <v>24</v>
      </c>
      <c r="M1412" s="1" t="s">
        <v>1446</v>
      </c>
      <c r="N1412" s="1" t="s">
        <v>463</v>
      </c>
      <c r="O1412" s="2">
        <v>44316</v>
      </c>
      <c r="P1412" s="2">
        <v>44321</v>
      </c>
      <c r="Q1412" s="1" t="s">
        <v>29</v>
      </c>
      <c r="R1412" t="str">
        <f>VLOOKUP(F1412,'Seg 2 descriptions'!A:B,2)</f>
        <v>Propane Operations-Hernando</v>
      </c>
      <c r="S1412" t="str">
        <f>VLOOKUP(G1412,'Seg 3 descriptions'!A:B,2)</f>
        <v>Vehicle Fuel</v>
      </c>
    </row>
    <row r="1413" spans="1:19" x14ac:dyDescent="0.25">
      <c r="A1413" s="1" t="s">
        <v>457</v>
      </c>
      <c r="B1413" s="1" t="s">
        <v>49</v>
      </c>
      <c r="C1413" s="1" t="s">
        <v>1322</v>
      </c>
      <c r="D1413" s="1" t="s">
        <v>1870</v>
      </c>
      <c r="E1413" s="1" t="s">
        <v>20</v>
      </c>
      <c r="F1413" s="1" t="s">
        <v>471</v>
      </c>
      <c r="G1413" s="1" t="s">
        <v>1049</v>
      </c>
      <c r="H1413" s="1" t="s">
        <v>187</v>
      </c>
      <c r="I1413" s="1" t="s">
        <v>24</v>
      </c>
      <c r="J1413" s="3">
        <v>5.83</v>
      </c>
      <c r="K1413" s="1" t="s">
        <v>1445</v>
      </c>
      <c r="L1413" s="1" t="s">
        <v>24</v>
      </c>
      <c r="M1413" s="1" t="s">
        <v>1446</v>
      </c>
      <c r="N1413" s="1" t="s">
        <v>463</v>
      </c>
      <c r="O1413" s="2">
        <v>44316</v>
      </c>
      <c r="P1413" s="2">
        <v>44321</v>
      </c>
      <c r="Q1413" s="1" t="s">
        <v>29</v>
      </c>
      <c r="R1413" t="str">
        <f>VLOOKUP(F1413,'Seg 2 descriptions'!A:B,2)</f>
        <v>Propane Operations-Hernando</v>
      </c>
      <c r="S1413" t="str">
        <f>VLOOKUP(G1413,'Seg 3 descriptions'!A:B,2)</f>
        <v>Vehicle Insurance</v>
      </c>
    </row>
    <row r="1414" spans="1:19" x14ac:dyDescent="0.25">
      <c r="A1414" s="1" t="s">
        <v>457</v>
      </c>
      <c r="B1414" s="1" t="s">
        <v>49</v>
      </c>
      <c r="C1414" s="1" t="s">
        <v>1322</v>
      </c>
      <c r="D1414" s="1" t="s">
        <v>1871</v>
      </c>
      <c r="E1414" s="1" t="s">
        <v>20</v>
      </c>
      <c r="F1414" s="1" t="s">
        <v>471</v>
      </c>
      <c r="G1414" s="1" t="s">
        <v>870</v>
      </c>
      <c r="H1414" s="1" t="s">
        <v>187</v>
      </c>
      <c r="I1414" s="1" t="s">
        <v>24</v>
      </c>
      <c r="J1414" s="3">
        <v>2.66</v>
      </c>
      <c r="K1414" s="1" t="s">
        <v>1445</v>
      </c>
      <c r="L1414" s="1" t="s">
        <v>24</v>
      </c>
      <c r="M1414" s="1" t="s">
        <v>1446</v>
      </c>
      <c r="N1414" s="1" t="s">
        <v>463</v>
      </c>
      <c r="O1414" s="2">
        <v>44316</v>
      </c>
      <c r="P1414" s="2">
        <v>44321</v>
      </c>
      <c r="Q1414" s="1" t="s">
        <v>29</v>
      </c>
      <c r="R1414" t="str">
        <f>VLOOKUP(F1414,'Seg 2 descriptions'!A:B,2)</f>
        <v>Propane Operations-Hernando</v>
      </c>
      <c r="S1414" t="str">
        <f>VLOOKUP(G1414,'Seg 3 descriptions'!A:B,2)</f>
        <v>Other Vehicle Expenses</v>
      </c>
    </row>
    <row r="1415" spans="1:19" x14ac:dyDescent="0.25">
      <c r="A1415" s="1" t="s">
        <v>457</v>
      </c>
      <c r="B1415" s="1" t="s">
        <v>49</v>
      </c>
      <c r="C1415" s="1" t="s">
        <v>1322</v>
      </c>
      <c r="D1415" s="1" t="s">
        <v>1872</v>
      </c>
      <c r="E1415" s="1" t="s">
        <v>20</v>
      </c>
      <c r="F1415" s="1" t="s">
        <v>471</v>
      </c>
      <c r="G1415" s="1" t="s">
        <v>1055</v>
      </c>
      <c r="H1415" s="1" t="s">
        <v>187</v>
      </c>
      <c r="I1415" s="1" t="s">
        <v>24</v>
      </c>
      <c r="J1415" s="3">
        <v>20.48</v>
      </c>
      <c r="K1415" s="1" t="s">
        <v>1445</v>
      </c>
      <c r="L1415" s="1" t="s">
        <v>24</v>
      </c>
      <c r="M1415" s="1" t="s">
        <v>1446</v>
      </c>
      <c r="N1415" s="1" t="s">
        <v>463</v>
      </c>
      <c r="O1415" s="2">
        <v>44316</v>
      </c>
      <c r="P1415" s="2">
        <v>44321</v>
      </c>
      <c r="Q1415" s="1" t="s">
        <v>29</v>
      </c>
      <c r="R1415" t="str">
        <f>VLOOKUP(F1415,'Seg 2 descriptions'!A:B,2)</f>
        <v>Propane Operations-Hernando</v>
      </c>
      <c r="S1415" t="str">
        <f>VLOOKUP(G1415,'Seg 3 descriptions'!A:B,2)</f>
        <v>Vehicle Depreciation</v>
      </c>
    </row>
    <row r="1416" spans="1:19" x14ac:dyDescent="0.25">
      <c r="A1416" s="1" t="s">
        <v>457</v>
      </c>
      <c r="B1416" s="1" t="s">
        <v>49</v>
      </c>
      <c r="C1416" s="1" t="s">
        <v>1322</v>
      </c>
      <c r="D1416" s="1" t="s">
        <v>1822</v>
      </c>
      <c r="E1416" s="1" t="s">
        <v>20</v>
      </c>
      <c r="F1416" s="1" t="s">
        <v>471</v>
      </c>
      <c r="G1416" s="1" t="s">
        <v>460</v>
      </c>
      <c r="H1416" s="1" t="s">
        <v>187</v>
      </c>
      <c r="I1416" s="1" t="s">
        <v>24</v>
      </c>
      <c r="J1416" s="3">
        <v>87.43</v>
      </c>
      <c r="K1416" s="1" t="s">
        <v>1454</v>
      </c>
      <c r="L1416" s="1" t="s">
        <v>24</v>
      </c>
      <c r="M1416" s="1" t="s">
        <v>1455</v>
      </c>
      <c r="N1416" s="1" t="s">
        <v>463</v>
      </c>
      <c r="O1416" s="2">
        <v>44316</v>
      </c>
      <c r="P1416" s="2">
        <v>44321</v>
      </c>
      <c r="Q1416" s="1" t="s">
        <v>29</v>
      </c>
      <c r="R1416" t="str">
        <f>VLOOKUP(F1416,'Seg 2 descriptions'!A:B,2)</f>
        <v>Propane Operations-Hernando</v>
      </c>
      <c r="S1416" t="str">
        <f>VLOOKUP(G1416,'Seg 3 descriptions'!A:B,2)</f>
        <v>Salaries</v>
      </c>
    </row>
    <row r="1417" spans="1:19" x14ac:dyDescent="0.25">
      <c r="A1417" s="1" t="s">
        <v>457</v>
      </c>
      <c r="B1417" s="1" t="s">
        <v>49</v>
      </c>
      <c r="C1417" s="1" t="s">
        <v>1411</v>
      </c>
      <c r="D1417" s="1" t="s">
        <v>1711</v>
      </c>
      <c r="E1417" s="1" t="s">
        <v>20</v>
      </c>
      <c r="F1417" s="1" t="s">
        <v>830</v>
      </c>
      <c r="G1417" s="1" t="s">
        <v>460</v>
      </c>
      <c r="H1417" s="1" t="s">
        <v>187</v>
      </c>
      <c r="I1417" s="1" t="s">
        <v>24</v>
      </c>
      <c r="J1417" s="3">
        <v>-307.08</v>
      </c>
      <c r="K1417" s="1" t="s">
        <v>1487</v>
      </c>
      <c r="L1417" s="1" t="s">
        <v>24</v>
      </c>
      <c r="M1417" s="1" t="s">
        <v>1488</v>
      </c>
      <c r="N1417" s="1" t="s">
        <v>1412</v>
      </c>
      <c r="O1417" s="2">
        <v>44439</v>
      </c>
      <c r="P1417" s="2">
        <v>44447</v>
      </c>
      <c r="Q1417" s="1" t="s">
        <v>29</v>
      </c>
      <c r="R1417" t="str">
        <f>VLOOKUP(F1417,'Seg 2 descriptions'!A:B,2)</f>
        <v>Measurement-SF</v>
      </c>
      <c r="S1417" t="str">
        <f>VLOOKUP(G1417,'Seg 3 descriptions'!A:B,2)</f>
        <v>Salaries</v>
      </c>
    </row>
    <row r="1418" spans="1:19" x14ac:dyDescent="0.25">
      <c r="A1418" s="1" t="s">
        <v>457</v>
      </c>
      <c r="B1418" s="1" t="s">
        <v>49</v>
      </c>
      <c r="C1418" s="1" t="s">
        <v>1413</v>
      </c>
      <c r="D1418" s="1" t="s">
        <v>1711</v>
      </c>
      <c r="E1418" s="1" t="s">
        <v>20</v>
      </c>
      <c r="F1418" s="1" t="s">
        <v>830</v>
      </c>
      <c r="G1418" s="1" t="s">
        <v>460</v>
      </c>
      <c r="H1418" s="1" t="s">
        <v>187</v>
      </c>
      <c r="I1418" s="1" t="s">
        <v>24</v>
      </c>
      <c r="J1418" s="3">
        <v>-289.83</v>
      </c>
      <c r="K1418" s="1" t="s">
        <v>1487</v>
      </c>
      <c r="L1418" s="1" t="s">
        <v>24</v>
      </c>
      <c r="M1418" s="1" t="s">
        <v>1488</v>
      </c>
      <c r="N1418" s="1" t="s">
        <v>1414</v>
      </c>
      <c r="O1418" s="2">
        <v>44469</v>
      </c>
      <c r="P1418" s="2">
        <v>44474</v>
      </c>
      <c r="Q1418" s="1" t="s">
        <v>29</v>
      </c>
      <c r="R1418" t="str">
        <f>VLOOKUP(F1418,'Seg 2 descriptions'!A:B,2)</f>
        <v>Measurement-SF</v>
      </c>
      <c r="S1418" t="str">
        <f>VLOOKUP(G1418,'Seg 3 descriptions'!A:B,2)</f>
        <v>Salaries</v>
      </c>
    </row>
    <row r="1419" spans="1:19" x14ac:dyDescent="0.25">
      <c r="A1419" s="1" t="s">
        <v>457</v>
      </c>
      <c r="B1419" s="1" t="s">
        <v>49</v>
      </c>
      <c r="C1419" s="1" t="s">
        <v>1440</v>
      </c>
      <c r="D1419" s="1" t="s">
        <v>1711</v>
      </c>
      <c r="E1419" s="1" t="s">
        <v>20</v>
      </c>
      <c r="F1419" s="1" t="s">
        <v>830</v>
      </c>
      <c r="G1419" s="1" t="s">
        <v>460</v>
      </c>
      <c r="H1419" s="1" t="s">
        <v>187</v>
      </c>
      <c r="I1419" s="1" t="s">
        <v>24</v>
      </c>
      <c r="J1419" s="3">
        <v>-288.36</v>
      </c>
      <c r="K1419" s="1" t="s">
        <v>1487</v>
      </c>
      <c r="L1419" s="1" t="s">
        <v>24</v>
      </c>
      <c r="M1419" s="1" t="s">
        <v>1488</v>
      </c>
      <c r="N1419" s="1" t="s">
        <v>1443</v>
      </c>
      <c r="O1419" s="2">
        <v>44561</v>
      </c>
      <c r="P1419" s="2">
        <v>44568</v>
      </c>
      <c r="Q1419" s="1" t="s">
        <v>29</v>
      </c>
      <c r="R1419" t="str">
        <f>VLOOKUP(F1419,'Seg 2 descriptions'!A:B,2)</f>
        <v>Measurement-SF</v>
      </c>
      <c r="S1419" t="str">
        <f>VLOOKUP(G1419,'Seg 3 descriptions'!A:B,2)</f>
        <v>Salaries</v>
      </c>
    </row>
    <row r="1420" spans="1:19" x14ac:dyDescent="0.25">
      <c r="A1420" s="1" t="s">
        <v>828</v>
      </c>
      <c r="B1420" s="1" t="s">
        <v>18</v>
      </c>
      <c r="C1420" s="1" t="s">
        <v>1294</v>
      </c>
      <c r="D1420" s="1" t="s">
        <v>1711</v>
      </c>
      <c r="E1420" s="1" t="s">
        <v>20</v>
      </c>
      <c r="F1420" s="1" t="s">
        <v>830</v>
      </c>
      <c r="G1420" s="1" t="s">
        <v>460</v>
      </c>
      <c r="H1420" s="1" t="s">
        <v>187</v>
      </c>
      <c r="I1420" s="1" t="s">
        <v>24</v>
      </c>
      <c r="J1420" s="3">
        <v>244.37</v>
      </c>
      <c r="K1420" s="1" t="s">
        <v>1505</v>
      </c>
      <c r="L1420" s="1" t="s">
        <v>24</v>
      </c>
      <c r="M1420" s="1" t="s">
        <v>24</v>
      </c>
      <c r="N1420" s="1" t="s">
        <v>1294</v>
      </c>
      <c r="O1420" s="2">
        <v>44532</v>
      </c>
      <c r="P1420" s="2">
        <v>44564</v>
      </c>
      <c r="Q1420" s="1" t="s">
        <v>29</v>
      </c>
      <c r="R1420" t="str">
        <f>VLOOKUP(F1420,'Seg 2 descriptions'!A:B,2)</f>
        <v>Measurement-SF</v>
      </c>
      <c r="S1420" t="str">
        <f>VLOOKUP(G1420,'Seg 3 descriptions'!A:B,2)</f>
        <v>Salaries</v>
      </c>
    </row>
    <row r="1421" spans="1:19" x14ac:dyDescent="0.25">
      <c r="A1421" s="1" t="s">
        <v>457</v>
      </c>
      <c r="B1421" s="1" t="s">
        <v>49</v>
      </c>
      <c r="C1421" s="1" t="s">
        <v>1463</v>
      </c>
      <c r="D1421" s="1" t="s">
        <v>1763</v>
      </c>
      <c r="E1421" s="1" t="s">
        <v>20</v>
      </c>
      <c r="F1421" s="1" t="s">
        <v>830</v>
      </c>
      <c r="G1421" s="1" t="s">
        <v>590</v>
      </c>
      <c r="H1421" s="1" t="s">
        <v>187</v>
      </c>
      <c r="I1421" s="1" t="s">
        <v>24</v>
      </c>
      <c r="J1421" s="3">
        <v>-25.52</v>
      </c>
      <c r="K1421" s="1" t="s">
        <v>1441</v>
      </c>
      <c r="L1421" s="1" t="s">
        <v>24</v>
      </c>
      <c r="M1421" s="1" t="s">
        <v>1442</v>
      </c>
      <c r="N1421" s="1" t="s">
        <v>1464</v>
      </c>
      <c r="O1421" s="2">
        <v>44286</v>
      </c>
      <c r="P1421" s="2">
        <v>44292</v>
      </c>
      <c r="Q1421" s="1" t="s">
        <v>29</v>
      </c>
      <c r="R1421" t="str">
        <f>VLOOKUP(F1421,'Seg 2 descriptions'!A:B,2)</f>
        <v>Measurement-SF</v>
      </c>
      <c r="S1421" t="str">
        <f>VLOOKUP(G1421,'Seg 3 descriptions'!A:B,2)</f>
        <v>Overtime/Comp Time/On Call</v>
      </c>
    </row>
    <row r="1422" spans="1:19" x14ac:dyDescent="0.25">
      <c r="A1422" s="1" t="s">
        <v>457</v>
      </c>
      <c r="B1422" s="1" t="s">
        <v>49</v>
      </c>
      <c r="C1422" s="1" t="s">
        <v>1506</v>
      </c>
      <c r="D1422" s="1" t="s">
        <v>1822</v>
      </c>
      <c r="E1422" s="1" t="s">
        <v>20</v>
      </c>
      <c r="F1422" s="1" t="s">
        <v>471</v>
      </c>
      <c r="G1422" s="1" t="s">
        <v>460</v>
      </c>
      <c r="H1422" s="1" t="s">
        <v>187</v>
      </c>
      <c r="I1422" s="1" t="s">
        <v>24</v>
      </c>
      <c r="J1422" s="3">
        <v>-136.81</v>
      </c>
      <c r="K1422" s="1" t="s">
        <v>1357</v>
      </c>
      <c r="L1422" s="1" t="s">
        <v>24</v>
      </c>
      <c r="M1422" s="1" t="s">
        <v>1358</v>
      </c>
      <c r="N1422" s="1" t="s">
        <v>1389</v>
      </c>
      <c r="O1422" s="2">
        <v>44347</v>
      </c>
      <c r="P1422" s="2">
        <v>44350</v>
      </c>
      <c r="Q1422" s="1" t="s">
        <v>29</v>
      </c>
      <c r="R1422" t="str">
        <f>VLOOKUP(F1422,'Seg 2 descriptions'!A:B,2)</f>
        <v>Propane Operations-Hernando</v>
      </c>
      <c r="S1422" t="str">
        <f>VLOOKUP(G1422,'Seg 3 descriptions'!A:B,2)</f>
        <v>Salaries</v>
      </c>
    </row>
    <row r="1423" spans="1:19" x14ac:dyDescent="0.25">
      <c r="A1423" s="1" t="s">
        <v>457</v>
      </c>
      <c r="B1423" s="1" t="s">
        <v>49</v>
      </c>
      <c r="C1423" s="1" t="s">
        <v>1373</v>
      </c>
      <c r="D1423" s="1" t="s">
        <v>1763</v>
      </c>
      <c r="E1423" s="1" t="s">
        <v>20</v>
      </c>
      <c r="F1423" s="1" t="s">
        <v>830</v>
      </c>
      <c r="G1423" s="1" t="s">
        <v>590</v>
      </c>
      <c r="H1423" s="1" t="s">
        <v>187</v>
      </c>
      <c r="I1423" s="1" t="s">
        <v>24</v>
      </c>
      <c r="J1423" s="3">
        <v>-52.77</v>
      </c>
      <c r="K1423" s="1" t="s">
        <v>1441</v>
      </c>
      <c r="L1423" s="1" t="s">
        <v>24</v>
      </c>
      <c r="M1423" s="1" t="s">
        <v>1442</v>
      </c>
      <c r="N1423" s="1" t="s">
        <v>1377</v>
      </c>
      <c r="O1423" s="2">
        <v>44347</v>
      </c>
      <c r="P1423" s="2">
        <v>44350</v>
      </c>
      <c r="Q1423" s="1" t="s">
        <v>29</v>
      </c>
      <c r="R1423" t="str">
        <f>VLOOKUP(F1423,'Seg 2 descriptions'!A:B,2)</f>
        <v>Measurement-SF</v>
      </c>
      <c r="S1423" t="str">
        <f>VLOOKUP(G1423,'Seg 3 descriptions'!A:B,2)</f>
        <v>Overtime/Comp Time/On Call</v>
      </c>
    </row>
    <row r="1424" spans="1:19" x14ac:dyDescent="0.25">
      <c r="A1424" s="1" t="s">
        <v>457</v>
      </c>
      <c r="B1424" s="1" t="s">
        <v>49</v>
      </c>
      <c r="C1424" s="1" t="s">
        <v>1506</v>
      </c>
      <c r="D1424" s="1" t="s">
        <v>1830</v>
      </c>
      <c r="E1424" s="1" t="s">
        <v>20</v>
      </c>
      <c r="F1424" s="1" t="s">
        <v>471</v>
      </c>
      <c r="G1424" s="1" t="s">
        <v>590</v>
      </c>
      <c r="H1424" s="1" t="s">
        <v>187</v>
      </c>
      <c r="I1424" s="1" t="s">
        <v>24</v>
      </c>
      <c r="J1424" s="3">
        <v>-35.119999999999997</v>
      </c>
      <c r="K1424" s="1" t="s">
        <v>1415</v>
      </c>
      <c r="L1424" s="1" t="s">
        <v>24</v>
      </c>
      <c r="M1424" s="1" t="s">
        <v>1416</v>
      </c>
      <c r="N1424" s="1" t="s">
        <v>1389</v>
      </c>
      <c r="O1424" s="2">
        <v>44347</v>
      </c>
      <c r="P1424" s="2">
        <v>44350</v>
      </c>
      <c r="Q1424" s="1" t="s">
        <v>29</v>
      </c>
      <c r="R1424" t="str">
        <f>VLOOKUP(F1424,'Seg 2 descriptions'!A:B,2)</f>
        <v>Propane Operations-Hernando</v>
      </c>
      <c r="S1424" t="str">
        <f>VLOOKUP(G1424,'Seg 3 descriptions'!A:B,2)</f>
        <v>Overtime/Comp Time/On Call</v>
      </c>
    </row>
    <row r="1425" spans="1:19" x14ac:dyDescent="0.25">
      <c r="A1425" s="1" t="s">
        <v>828</v>
      </c>
      <c r="B1425" s="1" t="s">
        <v>18</v>
      </c>
      <c r="C1425" s="1" t="s">
        <v>1525</v>
      </c>
      <c r="D1425" s="1" t="s">
        <v>1763</v>
      </c>
      <c r="E1425" s="1" t="s">
        <v>20</v>
      </c>
      <c r="F1425" s="1" t="s">
        <v>830</v>
      </c>
      <c r="G1425" s="1" t="s">
        <v>590</v>
      </c>
      <c r="H1425" s="1" t="s">
        <v>187</v>
      </c>
      <c r="I1425" s="1" t="s">
        <v>24</v>
      </c>
      <c r="J1425" s="3">
        <v>61.09</v>
      </c>
      <c r="K1425" s="1" t="s">
        <v>1526</v>
      </c>
      <c r="L1425" s="1" t="s">
        <v>24</v>
      </c>
      <c r="M1425" s="1" t="s">
        <v>24</v>
      </c>
      <c r="N1425" s="1" t="s">
        <v>1525</v>
      </c>
      <c r="O1425" s="2">
        <v>44392</v>
      </c>
      <c r="P1425" s="2">
        <v>44410</v>
      </c>
      <c r="Q1425" s="1" t="s">
        <v>29</v>
      </c>
      <c r="R1425" t="str">
        <f>VLOOKUP(F1425,'Seg 2 descriptions'!A:B,2)</f>
        <v>Measurement-SF</v>
      </c>
      <c r="S1425" t="str">
        <f>VLOOKUP(G1425,'Seg 3 descriptions'!A:B,2)</f>
        <v>Overtime/Comp Time/On Call</v>
      </c>
    </row>
    <row r="1426" spans="1:19" x14ac:dyDescent="0.25">
      <c r="A1426" s="1" t="s">
        <v>828</v>
      </c>
      <c r="B1426" s="1" t="s">
        <v>18</v>
      </c>
      <c r="C1426" s="1" t="s">
        <v>1310</v>
      </c>
      <c r="D1426" s="1" t="s">
        <v>1711</v>
      </c>
      <c r="E1426" s="1" t="s">
        <v>20</v>
      </c>
      <c r="F1426" s="1" t="s">
        <v>830</v>
      </c>
      <c r="G1426" s="1" t="s">
        <v>460</v>
      </c>
      <c r="H1426" s="1" t="s">
        <v>187</v>
      </c>
      <c r="I1426" s="1" t="s">
        <v>24</v>
      </c>
      <c r="J1426" s="3">
        <v>701.51</v>
      </c>
      <c r="K1426" s="1" t="s">
        <v>1529</v>
      </c>
      <c r="L1426" s="1" t="s">
        <v>24</v>
      </c>
      <c r="M1426" s="1" t="s">
        <v>24</v>
      </c>
      <c r="N1426" s="1" t="s">
        <v>1310</v>
      </c>
      <c r="O1426" s="2">
        <v>44434</v>
      </c>
      <c r="P1426" s="2">
        <v>44438</v>
      </c>
      <c r="Q1426" s="1" t="s">
        <v>29</v>
      </c>
      <c r="R1426" t="str">
        <f>VLOOKUP(F1426,'Seg 2 descriptions'!A:B,2)</f>
        <v>Measurement-SF</v>
      </c>
      <c r="S1426" t="str">
        <f>VLOOKUP(G1426,'Seg 3 descriptions'!A:B,2)</f>
        <v>Salaries</v>
      </c>
    </row>
    <row r="1427" spans="1:19" x14ac:dyDescent="0.25">
      <c r="A1427" s="1" t="s">
        <v>828</v>
      </c>
      <c r="B1427" s="1" t="s">
        <v>18</v>
      </c>
      <c r="C1427" s="1" t="s">
        <v>1530</v>
      </c>
      <c r="D1427" s="1" t="s">
        <v>1711</v>
      </c>
      <c r="E1427" s="1" t="s">
        <v>20</v>
      </c>
      <c r="F1427" s="1" t="s">
        <v>830</v>
      </c>
      <c r="G1427" s="1" t="s">
        <v>460</v>
      </c>
      <c r="H1427" s="1" t="s">
        <v>187</v>
      </c>
      <c r="I1427" s="1" t="s">
        <v>24</v>
      </c>
      <c r="J1427" s="3">
        <v>81.459999999999994</v>
      </c>
      <c r="K1427" s="1" t="s">
        <v>1531</v>
      </c>
      <c r="L1427" s="1" t="s">
        <v>24</v>
      </c>
      <c r="M1427" s="1" t="s">
        <v>24</v>
      </c>
      <c r="N1427" s="1" t="s">
        <v>1530</v>
      </c>
      <c r="O1427" s="2">
        <v>44476</v>
      </c>
      <c r="P1427" s="2">
        <v>44498</v>
      </c>
      <c r="Q1427" s="1" t="s">
        <v>29</v>
      </c>
      <c r="R1427" t="str">
        <f>VLOOKUP(F1427,'Seg 2 descriptions'!A:B,2)</f>
        <v>Measurement-SF</v>
      </c>
      <c r="S1427" t="str">
        <f>VLOOKUP(G1427,'Seg 3 descriptions'!A:B,2)</f>
        <v>Salaries</v>
      </c>
    </row>
    <row r="1428" spans="1:19" x14ac:dyDescent="0.25">
      <c r="A1428" s="1" t="s">
        <v>828</v>
      </c>
      <c r="B1428" s="1" t="s">
        <v>18</v>
      </c>
      <c r="C1428" s="1" t="s">
        <v>1534</v>
      </c>
      <c r="D1428" s="1" t="s">
        <v>1711</v>
      </c>
      <c r="E1428" s="1" t="s">
        <v>20</v>
      </c>
      <c r="F1428" s="1" t="s">
        <v>830</v>
      </c>
      <c r="G1428" s="1" t="s">
        <v>460</v>
      </c>
      <c r="H1428" s="1" t="s">
        <v>187</v>
      </c>
      <c r="I1428" s="1" t="s">
        <v>24</v>
      </c>
      <c r="J1428" s="3">
        <v>240.75</v>
      </c>
      <c r="K1428" s="1" t="s">
        <v>1535</v>
      </c>
      <c r="L1428" s="1" t="s">
        <v>24</v>
      </c>
      <c r="M1428" s="1" t="s">
        <v>24</v>
      </c>
      <c r="N1428" s="1" t="s">
        <v>1534</v>
      </c>
      <c r="O1428" s="2">
        <v>44266</v>
      </c>
      <c r="P1428" s="2">
        <v>44287</v>
      </c>
      <c r="Q1428" s="1" t="s">
        <v>29</v>
      </c>
      <c r="R1428" t="str">
        <f>VLOOKUP(F1428,'Seg 2 descriptions'!A:B,2)</f>
        <v>Measurement-SF</v>
      </c>
      <c r="S1428" t="str">
        <f>VLOOKUP(G1428,'Seg 3 descriptions'!A:B,2)</f>
        <v>Salaries</v>
      </c>
    </row>
    <row r="1429" spans="1:19" x14ac:dyDescent="0.25">
      <c r="A1429" s="1" t="s">
        <v>457</v>
      </c>
      <c r="B1429" s="1" t="s">
        <v>49</v>
      </c>
      <c r="C1429" s="1" t="s">
        <v>1463</v>
      </c>
      <c r="D1429" s="1" t="s">
        <v>1711</v>
      </c>
      <c r="E1429" s="1" t="s">
        <v>20</v>
      </c>
      <c r="F1429" s="1" t="s">
        <v>830</v>
      </c>
      <c r="G1429" s="1" t="s">
        <v>460</v>
      </c>
      <c r="H1429" s="1" t="s">
        <v>187</v>
      </c>
      <c r="I1429" s="1" t="s">
        <v>24</v>
      </c>
      <c r="J1429" s="3">
        <v>-249.26</v>
      </c>
      <c r="K1429" s="1" t="s">
        <v>1487</v>
      </c>
      <c r="L1429" s="1" t="s">
        <v>24</v>
      </c>
      <c r="M1429" s="1" t="s">
        <v>1488</v>
      </c>
      <c r="N1429" s="1" t="s">
        <v>1464</v>
      </c>
      <c r="O1429" s="2">
        <v>44286</v>
      </c>
      <c r="P1429" s="2">
        <v>44292</v>
      </c>
      <c r="Q1429" s="1" t="s">
        <v>29</v>
      </c>
      <c r="R1429" t="str">
        <f>VLOOKUP(F1429,'Seg 2 descriptions'!A:B,2)</f>
        <v>Measurement-SF</v>
      </c>
      <c r="S1429" t="str">
        <f>VLOOKUP(G1429,'Seg 3 descriptions'!A:B,2)</f>
        <v>Salaries</v>
      </c>
    </row>
    <row r="1430" spans="1:19" x14ac:dyDescent="0.25">
      <c r="A1430" s="144" t="s">
        <v>456</v>
      </c>
      <c r="B1430" s="144" t="s">
        <v>20</v>
      </c>
      <c r="C1430" s="144" t="s">
        <v>1366</v>
      </c>
      <c r="D1430" s="144" t="s">
        <v>1696</v>
      </c>
      <c r="E1430" s="144" t="s">
        <v>20</v>
      </c>
      <c r="F1430" s="144" t="s">
        <v>21</v>
      </c>
      <c r="G1430" s="144" t="s">
        <v>22</v>
      </c>
      <c r="H1430" s="144" t="s">
        <v>187</v>
      </c>
      <c r="I1430" s="144" t="s">
        <v>24</v>
      </c>
      <c r="J1430" s="145">
        <v>887.59</v>
      </c>
      <c r="K1430" s="144" t="s">
        <v>1537</v>
      </c>
      <c r="L1430" s="144" t="s">
        <v>24</v>
      </c>
      <c r="M1430" s="144" t="s">
        <v>1538</v>
      </c>
      <c r="N1430" s="144" t="s">
        <v>1366</v>
      </c>
      <c r="O1430" s="146">
        <v>44439</v>
      </c>
      <c r="P1430" s="146">
        <v>44447</v>
      </c>
      <c r="Q1430" s="144" t="s">
        <v>29</v>
      </c>
      <c r="R1430" s="20" t="str">
        <f>VLOOKUP(F1430,'Seg 2 descriptions'!A:B,2)</f>
        <v>Facilities-West</v>
      </c>
      <c r="S1430" s="20" t="str">
        <f>VLOOKUP(G1430,'Seg 3 descriptions'!A:B,2)</f>
        <v>Facilities Maintenance</v>
      </c>
    </row>
    <row r="1431" spans="1:19" x14ac:dyDescent="0.25">
      <c r="A1431" s="144" t="s">
        <v>456</v>
      </c>
      <c r="B1431" s="144" t="s">
        <v>20</v>
      </c>
      <c r="C1431" s="144" t="s">
        <v>1366</v>
      </c>
      <c r="D1431" s="144" t="s">
        <v>1696</v>
      </c>
      <c r="E1431" s="144" t="s">
        <v>20</v>
      </c>
      <c r="F1431" s="144" t="s">
        <v>21</v>
      </c>
      <c r="G1431" s="144" t="s">
        <v>22</v>
      </c>
      <c r="H1431" s="144" t="s">
        <v>187</v>
      </c>
      <c r="I1431" s="144" t="s">
        <v>24</v>
      </c>
      <c r="J1431" s="145">
        <v>653.54999999999995</v>
      </c>
      <c r="K1431" s="144" t="s">
        <v>1537</v>
      </c>
      <c r="L1431" s="144" t="s">
        <v>24</v>
      </c>
      <c r="M1431" s="144" t="s">
        <v>631</v>
      </c>
      <c r="N1431" s="144" t="s">
        <v>1366</v>
      </c>
      <c r="O1431" s="146">
        <v>44439</v>
      </c>
      <c r="P1431" s="146">
        <v>44447</v>
      </c>
      <c r="Q1431" s="144" t="s">
        <v>29</v>
      </c>
      <c r="R1431" s="20" t="str">
        <f>VLOOKUP(F1431,'Seg 2 descriptions'!A:B,2)</f>
        <v>Facilities-West</v>
      </c>
      <c r="S1431" s="20" t="str">
        <f>VLOOKUP(G1431,'Seg 3 descriptions'!A:B,2)</f>
        <v>Facilities Maintenance</v>
      </c>
    </row>
    <row r="1432" spans="1:19" x14ac:dyDescent="0.25">
      <c r="A1432" s="144" t="s">
        <v>456</v>
      </c>
      <c r="B1432" s="144" t="s">
        <v>20</v>
      </c>
      <c r="C1432" s="144" t="s">
        <v>1367</v>
      </c>
      <c r="D1432" s="144" t="s">
        <v>1696</v>
      </c>
      <c r="E1432" s="144" t="s">
        <v>20</v>
      </c>
      <c r="F1432" s="144" t="s">
        <v>21</v>
      </c>
      <c r="G1432" s="144" t="s">
        <v>22</v>
      </c>
      <c r="H1432" s="144" t="s">
        <v>187</v>
      </c>
      <c r="I1432" s="144" t="s">
        <v>24</v>
      </c>
      <c r="J1432" s="145">
        <v>-887.59</v>
      </c>
      <c r="K1432" s="144" t="s">
        <v>1537</v>
      </c>
      <c r="L1432" s="144" t="s">
        <v>24</v>
      </c>
      <c r="M1432" s="144" t="s">
        <v>1538</v>
      </c>
      <c r="N1432" s="144" t="s">
        <v>1366</v>
      </c>
      <c r="O1432" s="146">
        <v>44469</v>
      </c>
      <c r="P1432" s="146">
        <v>44447</v>
      </c>
      <c r="Q1432" s="144" t="s">
        <v>29</v>
      </c>
      <c r="R1432" s="20" t="str">
        <f>VLOOKUP(F1432,'Seg 2 descriptions'!A:B,2)</f>
        <v>Facilities-West</v>
      </c>
      <c r="S1432" s="20" t="str">
        <f>VLOOKUP(G1432,'Seg 3 descriptions'!A:B,2)</f>
        <v>Facilities Maintenance</v>
      </c>
    </row>
    <row r="1433" spans="1:19" x14ac:dyDescent="0.25">
      <c r="A1433" s="144" t="s">
        <v>456</v>
      </c>
      <c r="B1433" s="144" t="s">
        <v>20</v>
      </c>
      <c r="C1433" s="144" t="s">
        <v>1367</v>
      </c>
      <c r="D1433" s="144" t="s">
        <v>1696</v>
      </c>
      <c r="E1433" s="144" t="s">
        <v>20</v>
      </c>
      <c r="F1433" s="144" t="s">
        <v>21</v>
      </c>
      <c r="G1433" s="144" t="s">
        <v>22</v>
      </c>
      <c r="H1433" s="144" t="s">
        <v>187</v>
      </c>
      <c r="I1433" s="144" t="s">
        <v>24</v>
      </c>
      <c r="J1433" s="145">
        <v>-653.54999999999995</v>
      </c>
      <c r="K1433" s="144" t="s">
        <v>1537</v>
      </c>
      <c r="L1433" s="144" t="s">
        <v>24</v>
      </c>
      <c r="M1433" s="144" t="s">
        <v>631</v>
      </c>
      <c r="N1433" s="144" t="s">
        <v>1366</v>
      </c>
      <c r="O1433" s="146">
        <v>44469</v>
      </c>
      <c r="P1433" s="146">
        <v>44447</v>
      </c>
      <c r="Q1433" s="144" t="s">
        <v>29</v>
      </c>
      <c r="R1433" s="20" t="str">
        <f>VLOOKUP(F1433,'Seg 2 descriptions'!A:B,2)</f>
        <v>Facilities-West</v>
      </c>
      <c r="S1433" s="20" t="str">
        <f>VLOOKUP(G1433,'Seg 3 descriptions'!A:B,2)</f>
        <v>Facilities Maintenance</v>
      </c>
    </row>
    <row r="1434" spans="1:19" x14ac:dyDescent="0.25">
      <c r="A1434" s="1" t="s">
        <v>828</v>
      </c>
      <c r="B1434" s="1" t="s">
        <v>18</v>
      </c>
      <c r="C1434" s="1" t="s">
        <v>1273</v>
      </c>
      <c r="D1434" s="1" t="s">
        <v>1711</v>
      </c>
      <c r="E1434" s="1" t="s">
        <v>20</v>
      </c>
      <c r="F1434" s="1" t="s">
        <v>830</v>
      </c>
      <c r="G1434" s="1" t="s">
        <v>460</v>
      </c>
      <c r="H1434" s="1" t="s">
        <v>187</v>
      </c>
      <c r="I1434" s="1" t="s">
        <v>24</v>
      </c>
      <c r="J1434" s="3">
        <v>269.43</v>
      </c>
      <c r="K1434" s="1" t="s">
        <v>1533</v>
      </c>
      <c r="L1434" s="1" t="s">
        <v>24</v>
      </c>
      <c r="M1434" s="1" t="s">
        <v>24</v>
      </c>
      <c r="N1434" s="1" t="s">
        <v>1273</v>
      </c>
      <c r="O1434" s="2">
        <v>44336</v>
      </c>
      <c r="P1434" s="2">
        <v>44348</v>
      </c>
      <c r="Q1434" s="1" t="s">
        <v>29</v>
      </c>
      <c r="R1434" t="str">
        <f>VLOOKUP(F1434,'Seg 2 descriptions'!A:B,2)</f>
        <v>Measurement-SF</v>
      </c>
      <c r="S1434" t="str">
        <f>VLOOKUP(G1434,'Seg 3 descriptions'!A:B,2)</f>
        <v>Salaries</v>
      </c>
    </row>
    <row r="1435" spans="1:19" x14ac:dyDescent="0.25">
      <c r="A1435" s="1" t="s">
        <v>457</v>
      </c>
      <c r="B1435" s="1" t="s">
        <v>49</v>
      </c>
      <c r="C1435" s="1" t="s">
        <v>1411</v>
      </c>
      <c r="D1435" s="1" t="s">
        <v>1763</v>
      </c>
      <c r="E1435" s="1" t="s">
        <v>20</v>
      </c>
      <c r="F1435" s="1" t="s">
        <v>830</v>
      </c>
      <c r="G1435" s="1" t="s">
        <v>590</v>
      </c>
      <c r="H1435" s="1" t="s">
        <v>187</v>
      </c>
      <c r="I1435" s="1" t="s">
        <v>24</v>
      </c>
      <c r="J1435" s="3">
        <v>-39.11</v>
      </c>
      <c r="K1435" s="1" t="s">
        <v>1441</v>
      </c>
      <c r="L1435" s="1" t="s">
        <v>24</v>
      </c>
      <c r="M1435" s="1" t="s">
        <v>1442</v>
      </c>
      <c r="N1435" s="1" t="s">
        <v>1412</v>
      </c>
      <c r="O1435" s="2">
        <v>44439</v>
      </c>
      <c r="P1435" s="2">
        <v>44447</v>
      </c>
      <c r="Q1435" s="1" t="s">
        <v>29</v>
      </c>
      <c r="R1435" t="str">
        <f>VLOOKUP(F1435,'Seg 2 descriptions'!A:B,2)</f>
        <v>Measurement-SF</v>
      </c>
      <c r="S1435" t="str">
        <f>VLOOKUP(G1435,'Seg 3 descriptions'!A:B,2)</f>
        <v>Overtime/Comp Time/On Call</v>
      </c>
    </row>
    <row r="1436" spans="1:19" x14ac:dyDescent="0.25">
      <c r="A1436" s="1" t="s">
        <v>828</v>
      </c>
      <c r="B1436" s="1" t="s">
        <v>18</v>
      </c>
      <c r="C1436" s="1" t="s">
        <v>1550</v>
      </c>
      <c r="D1436" s="1" t="s">
        <v>1711</v>
      </c>
      <c r="E1436" s="1" t="s">
        <v>20</v>
      </c>
      <c r="F1436" s="1" t="s">
        <v>830</v>
      </c>
      <c r="G1436" s="1" t="s">
        <v>460</v>
      </c>
      <c r="H1436" s="1" t="s">
        <v>187</v>
      </c>
      <c r="I1436" s="1" t="s">
        <v>24</v>
      </c>
      <c r="J1436" s="3">
        <v>432.34</v>
      </c>
      <c r="K1436" s="1" t="s">
        <v>1551</v>
      </c>
      <c r="L1436" s="1" t="s">
        <v>24</v>
      </c>
      <c r="M1436" s="1" t="s">
        <v>24</v>
      </c>
      <c r="N1436" s="1" t="s">
        <v>1550</v>
      </c>
      <c r="O1436" s="2">
        <v>44462</v>
      </c>
      <c r="P1436" s="2">
        <v>44470</v>
      </c>
      <c r="Q1436" s="1" t="s">
        <v>29</v>
      </c>
      <c r="R1436" t="str">
        <f>VLOOKUP(F1436,'Seg 2 descriptions'!A:B,2)</f>
        <v>Measurement-SF</v>
      </c>
      <c r="S1436" t="str">
        <f>VLOOKUP(G1436,'Seg 3 descriptions'!A:B,2)</f>
        <v>Salaries</v>
      </c>
    </row>
    <row r="1437" spans="1:19" x14ac:dyDescent="0.25">
      <c r="A1437" s="1" t="s">
        <v>457</v>
      </c>
      <c r="B1437" s="1" t="s">
        <v>49</v>
      </c>
      <c r="C1437" s="1" t="s">
        <v>1373</v>
      </c>
      <c r="D1437" s="1" t="s">
        <v>1711</v>
      </c>
      <c r="E1437" s="1" t="s">
        <v>20</v>
      </c>
      <c r="F1437" s="1" t="s">
        <v>830</v>
      </c>
      <c r="G1437" s="1" t="s">
        <v>460</v>
      </c>
      <c r="H1437" s="1" t="s">
        <v>187</v>
      </c>
      <c r="I1437" s="1" t="s">
        <v>24</v>
      </c>
      <c r="J1437" s="3">
        <v>-401.14</v>
      </c>
      <c r="K1437" s="1" t="s">
        <v>1487</v>
      </c>
      <c r="L1437" s="1" t="s">
        <v>24</v>
      </c>
      <c r="M1437" s="1" t="s">
        <v>1488</v>
      </c>
      <c r="N1437" s="1" t="s">
        <v>1377</v>
      </c>
      <c r="O1437" s="2">
        <v>44347</v>
      </c>
      <c r="P1437" s="2">
        <v>44350</v>
      </c>
      <c r="Q1437" s="1" t="s">
        <v>29</v>
      </c>
      <c r="R1437" t="str">
        <f>VLOOKUP(F1437,'Seg 2 descriptions'!A:B,2)</f>
        <v>Measurement-SF</v>
      </c>
      <c r="S1437" t="str">
        <f>VLOOKUP(G1437,'Seg 3 descriptions'!A:B,2)</f>
        <v>Salaries</v>
      </c>
    </row>
    <row r="1438" spans="1:19" x14ac:dyDescent="0.25">
      <c r="A1438" s="1" t="s">
        <v>457</v>
      </c>
      <c r="B1438" s="1" t="s">
        <v>49</v>
      </c>
      <c r="C1438" s="1" t="s">
        <v>1413</v>
      </c>
      <c r="D1438" s="1" t="s">
        <v>1763</v>
      </c>
      <c r="E1438" s="1" t="s">
        <v>20</v>
      </c>
      <c r="F1438" s="1" t="s">
        <v>830</v>
      </c>
      <c r="G1438" s="1" t="s">
        <v>590</v>
      </c>
      <c r="H1438" s="1" t="s">
        <v>187</v>
      </c>
      <c r="I1438" s="1" t="s">
        <v>24</v>
      </c>
      <c r="J1438" s="3">
        <v>-26.59</v>
      </c>
      <c r="K1438" s="1" t="s">
        <v>1441</v>
      </c>
      <c r="L1438" s="1" t="s">
        <v>24</v>
      </c>
      <c r="M1438" s="1" t="s">
        <v>1442</v>
      </c>
      <c r="N1438" s="1" t="s">
        <v>1414</v>
      </c>
      <c r="O1438" s="2">
        <v>44469</v>
      </c>
      <c r="P1438" s="2">
        <v>44474</v>
      </c>
      <c r="Q1438" s="1" t="s">
        <v>29</v>
      </c>
      <c r="R1438" t="str">
        <f>VLOOKUP(F1438,'Seg 2 descriptions'!A:B,2)</f>
        <v>Measurement-SF</v>
      </c>
      <c r="S1438" t="str">
        <f>VLOOKUP(G1438,'Seg 3 descriptions'!A:B,2)</f>
        <v>Overtime/Comp Time/On Call</v>
      </c>
    </row>
    <row r="1439" spans="1:19" x14ac:dyDescent="0.25">
      <c r="A1439" s="1" t="s">
        <v>457</v>
      </c>
      <c r="B1439" s="1" t="s">
        <v>49</v>
      </c>
      <c r="C1439" s="1" t="s">
        <v>1058</v>
      </c>
      <c r="D1439" s="1" t="s">
        <v>1711</v>
      </c>
      <c r="E1439" s="1" t="s">
        <v>20</v>
      </c>
      <c r="F1439" s="1" t="s">
        <v>830</v>
      </c>
      <c r="G1439" s="1" t="s">
        <v>460</v>
      </c>
      <c r="H1439" s="1" t="s">
        <v>187</v>
      </c>
      <c r="I1439" s="1" t="s">
        <v>24</v>
      </c>
      <c r="J1439" s="3">
        <v>60.09</v>
      </c>
      <c r="K1439" s="1" t="s">
        <v>1567</v>
      </c>
      <c r="L1439" s="1" t="s">
        <v>24</v>
      </c>
      <c r="M1439" s="1" t="s">
        <v>1568</v>
      </c>
      <c r="N1439" s="1" t="s">
        <v>463</v>
      </c>
      <c r="O1439" s="2">
        <v>44227</v>
      </c>
      <c r="P1439" s="2">
        <v>44237</v>
      </c>
      <c r="Q1439" s="1" t="s">
        <v>29</v>
      </c>
      <c r="R1439" t="str">
        <f>VLOOKUP(F1439,'Seg 2 descriptions'!A:B,2)</f>
        <v>Measurement-SF</v>
      </c>
      <c r="S1439" t="str">
        <f>VLOOKUP(G1439,'Seg 3 descriptions'!A:B,2)</f>
        <v>Salaries</v>
      </c>
    </row>
    <row r="1440" spans="1:19" x14ac:dyDescent="0.25">
      <c r="A1440" s="1" t="s">
        <v>457</v>
      </c>
      <c r="B1440" s="1" t="s">
        <v>49</v>
      </c>
      <c r="C1440" s="1" t="s">
        <v>1061</v>
      </c>
      <c r="D1440" s="1" t="s">
        <v>1917</v>
      </c>
      <c r="E1440" s="1" t="s">
        <v>20</v>
      </c>
      <c r="F1440" s="1" t="s">
        <v>830</v>
      </c>
      <c r="G1440" s="1" t="s">
        <v>867</v>
      </c>
      <c r="H1440" s="1" t="s">
        <v>187</v>
      </c>
      <c r="I1440" s="1" t="s">
        <v>24</v>
      </c>
      <c r="J1440" s="3">
        <v>1.07</v>
      </c>
      <c r="K1440" s="1" t="s">
        <v>1567</v>
      </c>
      <c r="L1440" s="1" t="s">
        <v>24</v>
      </c>
      <c r="M1440" s="1" t="s">
        <v>1568</v>
      </c>
      <c r="N1440" s="1" t="s">
        <v>463</v>
      </c>
      <c r="O1440" s="2">
        <v>44561</v>
      </c>
      <c r="P1440" s="2">
        <v>44568</v>
      </c>
      <c r="Q1440" s="1" t="s">
        <v>29</v>
      </c>
      <c r="R1440" t="str">
        <f>VLOOKUP(F1440,'Seg 2 descriptions'!A:B,2)</f>
        <v>Measurement-SF</v>
      </c>
      <c r="S1440" t="str">
        <f>VLOOKUP(G1440,'Seg 3 descriptions'!A:B,2)</f>
        <v>Meals</v>
      </c>
    </row>
    <row r="1441" spans="1:19" x14ac:dyDescent="0.25">
      <c r="A1441" s="1" t="s">
        <v>457</v>
      </c>
      <c r="B1441" s="1" t="s">
        <v>49</v>
      </c>
      <c r="C1441" s="1" t="s">
        <v>1061</v>
      </c>
      <c r="D1441" s="1" t="s">
        <v>1920</v>
      </c>
      <c r="E1441" s="1" t="s">
        <v>20</v>
      </c>
      <c r="F1441" s="1" t="s">
        <v>830</v>
      </c>
      <c r="G1441" s="1" t="s">
        <v>866</v>
      </c>
      <c r="H1441" s="1" t="s">
        <v>187</v>
      </c>
      <c r="I1441" s="1" t="s">
        <v>24</v>
      </c>
      <c r="J1441" s="3">
        <v>7.71</v>
      </c>
      <c r="K1441" s="1" t="s">
        <v>1567</v>
      </c>
      <c r="L1441" s="1" t="s">
        <v>24</v>
      </c>
      <c r="M1441" s="1" t="s">
        <v>1568</v>
      </c>
      <c r="N1441" s="1" t="s">
        <v>463</v>
      </c>
      <c r="O1441" s="2">
        <v>44561</v>
      </c>
      <c r="P1441" s="2">
        <v>44568</v>
      </c>
      <c r="Q1441" s="1" t="s">
        <v>29</v>
      </c>
      <c r="R1441" t="str">
        <f>VLOOKUP(F1441,'Seg 2 descriptions'!A:B,2)</f>
        <v>Measurement-SF</v>
      </c>
      <c r="S1441" t="str">
        <f>VLOOKUP(G1441,'Seg 3 descriptions'!A:B,2)</f>
        <v>Lodging &amp; Travel</v>
      </c>
    </row>
    <row r="1442" spans="1:19" x14ac:dyDescent="0.25">
      <c r="A1442" s="1" t="s">
        <v>457</v>
      </c>
      <c r="B1442" s="1" t="s">
        <v>49</v>
      </c>
      <c r="C1442" s="1" t="s">
        <v>1061</v>
      </c>
      <c r="D1442" s="1" t="s">
        <v>1763</v>
      </c>
      <c r="E1442" s="1" t="s">
        <v>20</v>
      </c>
      <c r="F1442" s="1" t="s">
        <v>830</v>
      </c>
      <c r="G1442" s="1" t="s">
        <v>590</v>
      </c>
      <c r="H1442" s="1" t="s">
        <v>187</v>
      </c>
      <c r="I1442" s="1" t="s">
        <v>24</v>
      </c>
      <c r="J1442" s="3">
        <v>2.8</v>
      </c>
      <c r="K1442" s="1" t="s">
        <v>1567</v>
      </c>
      <c r="L1442" s="1" t="s">
        <v>24</v>
      </c>
      <c r="M1442" s="1" t="s">
        <v>1568</v>
      </c>
      <c r="N1442" s="1" t="s">
        <v>463</v>
      </c>
      <c r="O1442" s="2">
        <v>44561</v>
      </c>
      <c r="P1442" s="2">
        <v>44568</v>
      </c>
      <c r="Q1442" s="1" t="s">
        <v>29</v>
      </c>
      <c r="R1442" t="str">
        <f>VLOOKUP(F1442,'Seg 2 descriptions'!A:B,2)</f>
        <v>Measurement-SF</v>
      </c>
      <c r="S1442" t="str">
        <f>VLOOKUP(G1442,'Seg 3 descriptions'!A:B,2)</f>
        <v>Overtime/Comp Time/On Call</v>
      </c>
    </row>
    <row r="1443" spans="1:19" x14ac:dyDescent="0.25">
      <c r="A1443" s="1" t="s">
        <v>457</v>
      </c>
      <c r="B1443" s="1" t="s">
        <v>49</v>
      </c>
      <c r="C1443" s="1" t="s">
        <v>1061</v>
      </c>
      <c r="D1443" s="1" t="s">
        <v>1711</v>
      </c>
      <c r="E1443" s="1" t="s">
        <v>20</v>
      </c>
      <c r="F1443" s="1" t="s">
        <v>830</v>
      </c>
      <c r="G1443" s="1" t="s">
        <v>460</v>
      </c>
      <c r="H1443" s="1" t="s">
        <v>187</v>
      </c>
      <c r="I1443" s="1" t="s">
        <v>24</v>
      </c>
      <c r="J1443" s="3">
        <v>137.65</v>
      </c>
      <c r="K1443" s="1" t="s">
        <v>1567</v>
      </c>
      <c r="L1443" s="1" t="s">
        <v>24</v>
      </c>
      <c r="M1443" s="1" t="s">
        <v>1568</v>
      </c>
      <c r="N1443" s="1" t="s">
        <v>463</v>
      </c>
      <c r="O1443" s="2">
        <v>44561</v>
      </c>
      <c r="P1443" s="2">
        <v>44568</v>
      </c>
      <c r="Q1443" s="1" t="s">
        <v>29</v>
      </c>
      <c r="R1443" t="str">
        <f>VLOOKUP(F1443,'Seg 2 descriptions'!A:B,2)</f>
        <v>Measurement-SF</v>
      </c>
      <c r="S1443" t="str">
        <f>VLOOKUP(G1443,'Seg 3 descriptions'!A:B,2)</f>
        <v>Salaries</v>
      </c>
    </row>
    <row r="1444" spans="1:19" x14ac:dyDescent="0.25">
      <c r="A1444" s="1" t="s">
        <v>457</v>
      </c>
      <c r="B1444" s="1" t="s">
        <v>49</v>
      </c>
      <c r="C1444" s="1" t="s">
        <v>1061</v>
      </c>
      <c r="D1444" s="1" t="s">
        <v>1924</v>
      </c>
      <c r="E1444" s="1" t="s">
        <v>20</v>
      </c>
      <c r="F1444" s="1" t="s">
        <v>830</v>
      </c>
      <c r="G1444" s="1" t="s">
        <v>870</v>
      </c>
      <c r="H1444" s="1" t="s">
        <v>187</v>
      </c>
      <c r="I1444" s="1" t="s">
        <v>24</v>
      </c>
      <c r="J1444" s="3">
        <v>2.7</v>
      </c>
      <c r="K1444" s="1" t="s">
        <v>1567</v>
      </c>
      <c r="L1444" s="1" t="s">
        <v>24</v>
      </c>
      <c r="M1444" s="1" t="s">
        <v>1568</v>
      </c>
      <c r="N1444" s="1" t="s">
        <v>463</v>
      </c>
      <c r="O1444" s="2">
        <v>44561</v>
      </c>
      <c r="P1444" s="2">
        <v>44568</v>
      </c>
      <c r="Q1444" s="1" t="s">
        <v>29</v>
      </c>
      <c r="R1444" t="str">
        <f>VLOOKUP(F1444,'Seg 2 descriptions'!A:B,2)</f>
        <v>Measurement-SF</v>
      </c>
      <c r="S1444" t="str">
        <f>VLOOKUP(G1444,'Seg 3 descriptions'!A:B,2)</f>
        <v>Other Vehicle Expenses</v>
      </c>
    </row>
    <row r="1445" spans="1:19" x14ac:dyDescent="0.25">
      <c r="A1445" s="1" t="s">
        <v>457</v>
      </c>
      <c r="B1445" s="1" t="s">
        <v>49</v>
      </c>
      <c r="C1445" s="1" t="s">
        <v>1061</v>
      </c>
      <c r="D1445" s="1" t="s">
        <v>1929</v>
      </c>
      <c r="E1445" s="1" t="s">
        <v>20</v>
      </c>
      <c r="F1445" s="1" t="s">
        <v>830</v>
      </c>
      <c r="G1445" s="1" t="s">
        <v>1049</v>
      </c>
      <c r="H1445" s="1" t="s">
        <v>187</v>
      </c>
      <c r="I1445" s="1" t="s">
        <v>24</v>
      </c>
      <c r="J1445" s="3">
        <v>2.75</v>
      </c>
      <c r="K1445" s="1" t="s">
        <v>1567</v>
      </c>
      <c r="L1445" s="1" t="s">
        <v>24</v>
      </c>
      <c r="M1445" s="1" t="s">
        <v>1568</v>
      </c>
      <c r="N1445" s="1" t="s">
        <v>463</v>
      </c>
      <c r="O1445" s="2">
        <v>44561</v>
      </c>
      <c r="P1445" s="2">
        <v>44568</v>
      </c>
      <c r="Q1445" s="1" t="s">
        <v>29</v>
      </c>
      <c r="R1445" t="str">
        <f>VLOOKUP(F1445,'Seg 2 descriptions'!A:B,2)</f>
        <v>Measurement-SF</v>
      </c>
      <c r="S1445" t="str">
        <f>VLOOKUP(G1445,'Seg 3 descriptions'!A:B,2)</f>
        <v>Vehicle Insurance</v>
      </c>
    </row>
    <row r="1446" spans="1:19" x14ac:dyDescent="0.25">
      <c r="A1446" s="1" t="s">
        <v>457</v>
      </c>
      <c r="B1446" s="1" t="s">
        <v>49</v>
      </c>
      <c r="C1446" s="1" t="s">
        <v>1061</v>
      </c>
      <c r="D1446" s="1" t="s">
        <v>1936</v>
      </c>
      <c r="E1446" s="1" t="s">
        <v>20</v>
      </c>
      <c r="F1446" s="1" t="s">
        <v>830</v>
      </c>
      <c r="G1446" s="1" t="s">
        <v>1055</v>
      </c>
      <c r="H1446" s="1" t="s">
        <v>187</v>
      </c>
      <c r="I1446" s="1" t="s">
        <v>24</v>
      </c>
      <c r="J1446" s="3">
        <v>20.32</v>
      </c>
      <c r="K1446" s="1" t="s">
        <v>1567</v>
      </c>
      <c r="L1446" s="1" t="s">
        <v>24</v>
      </c>
      <c r="M1446" s="1" t="s">
        <v>1568</v>
      </c>
      <c r="N1446" s="1" t="s">
        <v>463</v>
      </c>
      <c r="O1446" s="2">
        <v>44561</v>
      </c>
      <c r="P1446" s="2">
        <v>44568</v>
      </c>
      <c r="Q1446" s="1" t="s">
        <v>29</v>
      </c>
      <c r="R1446" t="str">
        <f>VLOOKUP(F1446,'Seg 2 descriptions'!A:B,2)</f>
        <v>Measurement-SF</v>
      </c>
      <c r="S1446" t="str">
        <f>VLOOKUP(G1446,'Seg 3 descriptions'!A:B,2)</f>
        <v>Vehicle Depreciation</v>
      </c>
    </row>
    <row r="1447" spans="1:19" x14ac:dyDescent="0.25">
      <c r="A1447" s="1" t="s">
        <v>457</v>
      </c>
      <c r="B1447" s="1" t="s">
        <v>49</v>
      </c>
      <c r="C1447" s="1" t="s">
        <v>1569</v>
      </c>
      <c r="D1447" s="1" t="s">
        <v>1763</v>
      </c>
      <c r="E1447" s="1" t="s">
        <v>20</v>
      </c>
      <c r="F1447" s="1" t="s">
        <v>830</v>
      </c>
      <c r="G1447" s="1" t="s">
        <v>590</v>
      </c>
      <c r="H1447" s="1" t="s">
        <v>187</v>
      </c>
      <c r="I1447" s="1" t="s">
        <v>24</v>
      </c>
      <c r="J1447" s="3">
        <v>-67.12</v>
      </c>
      <c r="K1447" s="1" t="s">
        <v>1441</v>
      </c>
      <c r="L1447" s="1" t="s">
        <v>24</v>
      </c>
      <c r="M1447" s="1" t="s">
        <v>1442</v>
      </c>
      <c r="N1447" s="1" t="s">
        <v>1570</v>
      </c>
      <c r="O1447" s="2">
        <v>44500</v>
      </c>
      <c r="P1447" s="2">
        <v>44503</v>
      </c>
      <c r="Q1447" s="1" t="s">
        <v>29</v>
      </c>
      <c r="R1447" t="str">
        <f>VLOOKUP(F1447,'Seg 2 descriptions'!A:B,2)</f>
        <v>Measurement-SF</v>
      </c>
      <c r="S1447" t="str">
        <f>VLOOKUP(G1447,'Seg 3 descriptions'!A:B,2)</f>
        <v>Overtime/Comp Time/On Call</v>
      </c>
    </row>
    <row r="1448" spans="1:19" x14ac:dyDescent="0.25">
      <c r="A1448" s="1" t="s">
        <v>457</v>
      </c>
      <c r="B1448" s="1" t="s">
        <v>49</v>
      </c>
      <c r="C1448" s="1" t="s">
        <v>1061</v>
      </c>
      <c r="D1448" s="1" t="s">
        <v>1945</v>
      </c>
      <c r="E1448" s="1" t="s">
        <v>20</v>
      </c>
      <c r="F1448" s="1" t="s">
        <v>830</v>
      </c>
      <c r="G1448" s="1" t="s">
        <v>869</v>
      </c>
      <c r="H1448" s="1" t="s">
        <v>187</v>
      </c>
      <c r="I1448" s="1" t="s">
        <v>24</v>
      </c>
      <c r="J1448" s="3">
        <v>11.85</v>
      </c>
      <c r="K1448" s="1" t="s">
        <v>1567</v>
      </c>
      <c r="L1448" s="1" t="s">
        <v>24</v>
      </c>
      <c r="M1448" s="1" t="s">
        <v>1568</v>
      </c>
      <c r="N1448" s="1" t="s">
        <v>463</v>
      </c>
      <c r="O1448" s="2">
        <v>44561</v>
      </c>
      <c r="P1448" s="2">
        <v>44568</v>
      </c>
      <c r="Q1448" s="1" t="s">
        <v>29</v>
      </c>
      <c r="R1448" t="str">
        <f>VLOOKUP(F1448,'Seg 2 descriptions'!A:B,2)</f>
        <v>Measurement-SF</v>
      </c>
      <c r="S1448" t="str">
        <f>VLOOKUP(G1448,'Seg 3 descriptions'!A:B,2)</f>
        <v>Vehicle Fuel</v>
      </c>
    </row>
    <row r="1449" spans="1:19" x14ac:dyDescent="0.25">
      <c r="A1449" s="1" t="s">
        <v>457</v>
      </c>
      <c r="B1449" s="1" t="s">
        <v>49</v>
      </c>
      <c r="C1449" s="1" t="s">
        <v>1061</v>
      </c>
      <c r="D1449" s="1" t="s">
        <v>1948</v>
      </c>
      <c r="E1449" s="1" t="s">
        <v>20</v>
      </c>
      <c r="F1449" s="1" t="s">
        <v>830</v>
      </c>
      <c r="G1449" s="1" t="s">
        <v>283</v>
      </c>
      <c r="H1449" s="1" t="s">
        <v>187</v>
      </c>
      <c r="I1449" s="1" t="s">
        <v>24</v>
      </c>
      <c r="J1449" s="3">
        <v>13.54</v>
      </c>
      <c r="K1449" s="1" t="s">
        <v>1567</v>
      </c>
      <c r="L1449" s="1" t="s">
        <v>24</v>
      </c>
      <c r="M1449" s="1" t="s">
        <v>1568</v>
      </c>
      <c r="N1449" s="1" t="s">
        <v>463</v>
      </c>
      <c r="O1449" s="2">
        <v>44561</v>
      </c>
      <c r="P1449" s="2">
        <v>44568</v>
      </c>
      <c r="Q1449" s="1" t="s">
        <v>29</v>
      </c>
      <c r="R1449" t="str">
        <f>VLOOKUP(F1449,'Seg 2 descriptions'!A:B,2)</f>
        <v>Measurement-SF</v>
      </c>
      <c r="S1449" t="str">
        <f>VLOOKUP(G1449,'Seg 3 descriptions'!A:B,2)</f>
        <v>Supplies &amp; Misc Dept Expenses</v>
      </c>
    </row>
    <row r="1450" spans="1:19" x14ac:dyDescent="0.25">
      <c r="A1450" s="1" t="s">
        <v>457</v>
      </c>
      <c r="B1450" s="1" t="s">
        <v>49</v>
      </c>
      <c r="C1450" s="1" t="s">
        <v>1061</v>
      </c>
      <c r="D1450" s="1" t="s">
        <v>1950</v>
      </c>
      <c r="E1450" s="1" t="s">
        <v>20</v>
      </c>
      <c r="F1450" s="1" t="s">
        <v>830</v>
      </c>
      <c r="G1450" s="1" t="s">
        <v>1302</v>
      </c>
      <c r="H1450" s="1" t="s">
        <v>187</v>
      </c>
      <c r="I1450" s="1" t="s">
        <v>24</v>
      </c>
      <c r="J1450" s="3">
        <v>1.31</v>
      </c>
      <c r="K1450" s="1" t="s">
        <v>1567</v>
      </c>
      <c r="L1450" s="1" t="s">
        <v>24</v>
      </c>
      <c r="M1450" s="1" t="s">
        <v>1568</v>
      </c>
      <c r="N1450" s="1" t="s">
        <v>463</v>
      </c>
      <c r="O1450" s="2">
        <v>44561</v>
      </c>
      <c r="P1450" s="2">
        <v>44568</v>
      </c>
      <c r="Q1450" s="1" t="s">
        <v>29</v>
      </c>
      <c r="R1450" t="str">
        <f>VLOOKUP(F1450,'Seg 2 descriptions'!A:B,2)</f>
        <v>Measurement-SF</v>
      </c>
      <c r="S1450" t="str">
        <f>VLOOKUP(G1450,'Seg 3 descriptions'!A:B,2)</f>
        <v>Uniforms</v>
      </c>
    </row>
    <row r="1451" spans="1:19" x14ac:dyDescent="0.25">
      <c r="A1451" s="1" t="s">
        <v>457</v>
      </c>
      <c r="B1451" s="1" t="s">
        <v>49</v>
      </c>
      <c r="C1451" s="1" t="s">
        <v>1061</v>
      </c>
      <c r="D1451" s="1" t="s">
        <v>1959</v>
      </c>
      <c r="E1451" s="1" t="s">
        <v>20</v>
      </c>
      <c r="F1451" s="1" t="s">
        <v>830</v>
      </c>
      <c r="G1451" s="1" t="s">
        <v>868</v>
      </c>
      <c r="H1451" s="1" t="s">
        <v>187</v>
      </c>
      <c r="I1451" s="1" t="s">
        <v>24</v>
      </c>
      <c r="J1451" s="3">
        <v>4.51</v>
      </c>
      <c r="K1451" s="1" t="s">
        <v>1567</v>
      </c>
      <c r="L1451" s="1" t="s">
        <v>24</v>
      </c>
      <c r="M1451" s="1" t="s">
        <v>1568</v>
      </c>
      <c r="N1451" s="1" t="s">
        <v>463</v>
      </c>
      <c r="O1451" s="2">
        <v>44561</v>
      </c>
      <c r="P1451" s="2">
        <v>44568</v>
      </c>
      <c r="Q1451" s="1" t="s">
        <v>29</v>
      </c>
      <c r="R1451" t="str">
        <f>VLOOKUP(F1451,'Seg 2 descriptions'!A:B,2)</f>
        <v>Measurement-SF</v>
      </c>
      <c r="S1451" t="str">
        <f>VLOOKUP(G1451,'Seg 3 descriptions'!A:B,2)</f>
        <v>Cell Phones</v>
      </c>
    </row>
    <row r="1452" spans="1:19" x14ac:dyDescent="0.25">
      <c r="A1452" s="1" t="s">
        <v>457</v>
      </c>
      <c r="B1452" s="1" t="s">
        <v>49</v>
      </c>
      <c r="C1452" s="1" t="s">
        <v>1206</v>
      </c>
      <c r="D1452" s="1" t="s">
        <v>1920</v>
      </c>
      <c r="E1452" s="1" t="s">
        <v>20</v>
      </c>
      <c r="F1452" s="1" t="s">
        <v>830</v>
      </c>
      <c r="G1452" s="1" t="s">
        <v>866</v>
      </c>
      <c r="H1452" s="1" t="s">
        <v>187</v>
      </c>
      <c r="I1452" s="1" t="s">
        <v>24</v>
      </c>
      <c r="J1452" s="3">
        <v>43.2</v>
      </c>
      <c r="K1452" s="1" t="s">
        <v>1567</v>
      </c>
      <c r="L1452" s="1" t="s">
        <v>24</v>
      </c>
      <c r="M1452" s="1" t="s">
        <v>1568</v>
      </c>
      <c r="N1452" s="1" t="s">
        <v>463</v>
      </c>
      <c r="O1452" s="2">
        <v>44530</v>
      </c>
      <c r="P1452" s="2">
        <v>44535</v>
      </c>
      <c r="Q1452" s="1" t="s">
        <v>29</v>
      </c>
      <c r="R1452" t="str">
        <f>VLOOKUP(F1452,'Seg 2 descriptions'!A:B,2)</f>
        <v>Measurement-SF</v>
      </c>
      <c r="S1452" t="str">
        <f>VLOOKUP(G1452,'Seg 3 descriptions'!A:B,2)</f>
        <v>Lodging &amp; Travel</v>
      </c>
    </row>
    <row r="1453" spans="1:19" x14ac:dyDescent="0.25">
      <c r="A1453" s="1" t="s">
        <v>457</v>
      </c>
      <c r="B1453" s="1" t="s">
        <v>49</v>
      </c>
      <c r="C1453" s="1" t="s">
        <v>1206</v>
      </c>
      <c r="D1453" s="1" t="s">
        <v>1763</v>
      </c>
      <c r="E1453" s="1" t="s">
        <v>20</v>
      </c>
      <c r="F1453" s="1" t="s">
        <v>830</v>
      </c>
      <c r="G1453" s="1" t="s">
        <v>590</v>
      </c>
      <c r="H1453" s="1" t="s">
        <v>187</v>
      </c>
      <c r="I1453" s="1" t="s">
        <v>24</v>
      </c>
      <c r="J1453" s="3">
        <v>7.49</v>
      </c>
      <c r="K1453" s="1" t="s">
        <v>1567</v>
      </c>
      <c r="L1453" s="1" t="s">
        <v>24</v>
      </c>
      <c r="M1453" s="1" t="s">
        <v>1568</v>
      </c>
      <c r="N1453" s="1" t="s">
        <v>463</v>
      </c>
      <c r="O1453" s="2">
        <v>44530</v>
      </c>
      <c r="P1453" s="2">
        <v>44535</v>
      </c>
      <c r="Q1453" s="1" t="s">
        <v>29</v>
      </c>
      <c r="R1453" t="str">
        <f>VLOOKUP(F1453,'Seg 2 descriptions'!A:B,2)</f>
        <v>Measurement-SF</v>
      </c>
      <c r="S1453" t="str">
        <f>VLOOKUP(G1453,'Seg 3 descriptions'!A:B,2)</f>
        <v>Overtime/Comp Time/On Call</v>
      </c>
    </row>
    <row r="1454" spans="1:19" x14ac:dyDescent="0.25">
      <c r="A1454" s="1" t="s">
        <v>457</v>
      </c>
      <c r="B1454" s="1" t="s">
        <v>49</v>
      </c>
      <c r="C1454" s="1" t="s">
        <v>1206</v>
      </c>
      <c r="D1454" s="1" t="s">
        <v>1711</v>
      </c>
      <c r="E1454" s="1" t="s">
        <v>20</v>
      </c>
      <c r="F1454" s="1" t="s">
        <v>830</v>
      </c>
      <c r="G1454" s="1" t="s">
        <v>460</v>
      </c>
      <c r="H1454" s="1" t="s">
        <v>187</v>
      </c>
      <c r="I1454" s="1" t="s">
        <v>24</v>
      </c>
      <c r="J1454" s="3">
        <v>108.05</v>
      </c>
      <c r="K1454" s="1" t="s">
        <v>1567</v>
      </c>
      <c r="L1454" s="1" t="s">
        <v>24</v>
      </c>
      <c r="M1454" s="1" t="s">
        <v>1568</v>
      </c>
      <c r="N1454" s="1" t="s">
        <v>463</v>
      </c>
      <c r="O1454" s="2">
        <v>44530</v>
      </c>
      <c r="P1454" s="2">
        <v>44535</v>
      </c>
      <c r="Q1454" s="1" t="s">
        <v>29</v>
      </c>
      <c r="R1454" t="str">
        <f>VLOOKUP(F1454,'Seg 2 descriptions'!A:B,2)</f>
        <v>Measurement-SF</v>
      </c>
      <c r="S1454" t="str">
        <f>VLOOKUP(G1454,'Seg 3 descriptions'!A:B,2)</f>
        <v>Salaries</v>
      </c>
    </row>
    <row r="1455" spans="1:19" x14ac:dyDescent="0.25">
      <c r="A1455" s="1" t="s">
        <v>457</v>
      </c>
      <c r="B1455" s="1" t="s">
        <v>49</v>
      </c>
      <c r="C1455" s="1" t="s">
        <v>1206</v>
      </c>
      <c r="D1455" s="1" t="s">
        <v>1924</v>
      </c>
      <c r="E1455" s="1" t="s">
        <v>20</v>
      </c>
      <c r="F1455" s="1" t="s">
        <v>830</v>
      </c>
      <c r="G1455" s="1" t="s">
        <v>870</v>
      </c>
      <c r="H1455" s="1" t="s">
        <v>187</v>
      </c>
      <c r="I1455" s="1" t="s">
        <v>24</v>
      </c>
      <c r="J1455" s="3">
        <v>20.64</v>
      </c>
      <c r="K1455" s="1" t="s">
        <v>1567</v>
      </c>
      <c r="L1455" s="1" t="s">
        <v>24</v>
      </c>
      <c r="M1455" s="1" t="s">
        <v>1568</v>
      </c>
      <c r="N1455" s="1" t="s">
        <v>463</v>
      </c>
      <c r="O1455" s="2">
        <v>44530</v>
      </c>
      <c r="P1455" s="2">
        <v>44535</v>
      </c>
      <c r="Q1455" s="1" t="s">
        <v>29</v>
      </c>
      <c r="R1455" t="str">
        <f>VLOOKUP(F1455,'Seg 2 descriptions'!A:B,2)</f>
        <v>Measurement-SF</v>
      </c>
      <c r="S1455" t="str">
        <f>VLOOKUP(G1455,'Seg 3 descriptions'!A:B,2)</f>
        <v>Other Vehicle Expenses</v>
      </c>
    </row>
    <row r="1456" spans="1:19" x14ac:dyDescent="0.25">
      <c r="A1456" s="1" t="s">
        <v>457</v>
      </c>
      <c r="B1456" s="1" t="s">
        <v>49</v>
      </c>
      <c r="C1456" s="1" t="s">
        <v>1206</v>
      </c>
      <c r="D1456" s="1" t="s">
        <v>1929</v>
      </c>
      <c r="E1456" s="1" t="s">
        <v>20</v>
      </c>
      <c r="F1456" s="1" t="s">
        <v>830</v>
      </c>
      <c r="G1456" s="1" t="s">
        <v>1049</v>
      </c>
      <c r="H1456" s="1" t="s">
        <v>187</v>
      </c>
      <c r="I1456" s="1" t="s">
        <v>24</v>
      </c>
      <c r="J1456" s="3">
        <v>4.93</v>
      </c>
      <c r="K1456" s="1" t="s">
        <v>1567</v>
      </c>
      <c r="L1456" s="1" t="s">
        <v>24</v>
      </c>
      <c r="M1456" s="1" t="s">
        <v>1568</v>
      </c>
      <c r="N1456" s="1" t="s">
        <v>463</v>
      </c>
      <c r="O1456" s="2">
        <v>44530</v>
      </c>
      <c r="P1456" s="2">
        <v>44535</v>
      </c>
      <c r="Q1456" s="1" t="s">
        <v>29</v>
      </c>
      <c r="R1456" t="str">
        <f>VLOOKUP(F1456,'Seg 2 descriptions'!A:B,2)</f>
        <v>Measurement-SF</v>
      </c>
      <c r="S1456" t="str">
        <f>VLOOKUP(G1456,'Seg 3 descriptions'!A:B,2)</f>
        <v>Vehicle Insurance</v>
      </c>
    </row>
    <row r="1457" spans="1:19" x14ac:dyDescent="0.25">
      <c r="A1457" s="1" t="s">
        <v>457</v>
      </c>
      <c r="B1457" s="1" t="s">
        <v>49</v>
      </c>
      <c r="C1457" s="1" t="s">
        <v>1206</v>
      </c>
      <c r="D1457" s="1" t="s">
        <v>1936</v>
      </c>
      <c r="E1457" s="1" t="s">
        <v>20</v>
      </c>
      <c r="F1457" s="1" t="s">
        <v>830</v>
      </c>
      <c r="G1457" s="1" t="s">
        <v>1055</v>
      </c>
      <c r="H1457" s="1" t="s">
        <v>187</v>
      </c>
      <c r="I1457" s="1" t="s">
        <v>24</v>
      </c>
      <c r="J1457" s="3">
        <v>40.28</v>
      </c>
      <c r="K1457" s="1" t="s">
        <v>1567</v>
      </c>
      <c r="L1457" s="1" t="s">
        <v>24</v>
      </c>
      <c r="M1457" s="1" t="s">
        <v>1568</v>
      </c>
      <c r="N1457" s="1" t="s">
        <v>463</v>
      </c>
      <c r="O1457" s="2">
        <v>44530</v>
      </c>
      <c r="P1457" s="2">
        <v>44535</v>
      </c>
      <c r="Q1457" s="1" t="s">
        <v>29</v>
      </c>
      <c r="R1457" t="str">
        <f>VLOOKUP(F1457,'Seg 2 descriptions'!A:B,2)</f>
        <v>Measurement-SF</v>
      </c>
      <c r="S1457" t="str">
        <f>VLOOKUP(G1457,'Seg 3 descriptions'!A:B,2)</f>
        <v>Vehicle Depreciation</v>
      </c>
    </row>
    <row r="1458" spans="1:19" x14ac:dyDescent="0.25">
      <c r="A1458" s="1" t="s">
        <v>457</v>
      </c>
      <c r="B1458" s="1" t="s">
        <v>49</v>
      </c>
      <c r="C1458" s="1" t="s">
        <v>1569</v>
      </c>
      <c r="D1458" s="1" t="s">
        <v>1711</v>
      </c>
      <c r="E1458" s="1" t="s">
        <v>20</v>
      </c>
      <c r="F1458" s="1" t="s">
        <v>830</v>
      </c>
      <c r="G1458" s="1" t="s">
        <v>460</v>
      </c>
      <c r="H1458" s="1" t="s">
        <v>187</v>
      </c>
      <c r="I1458" s="1" t="s">
        <v>24</v>
      </c>
      <c r="J1458" s="3">
        <v>-447.4</v>
      </c>
      <c r="K1458" s="1" t="s">
        <v>1487</v>
      </c>
      <c r="L1458" s="1" t="s">
        <v>24</v>
      </c>
      <c r="M1458" s="1" t="s">
        <v>1488</v>
      </c>
      <c r="N1458" s="1" t="s">
        <v>1570</v>
      </c>
      <c r="O1458" s="2">
        <v>44500</v>
      </c>
      <c r="P1458" s="2">
        <v>44503</v>
      </c>
      <c r="Q1458" s="1" t="s">
        <v>29</v>
      </c>
      <c r="R1458" t="str">
        <f>VLOOKUP(F1458,'Seg 2 descriptions'!A:B,2)</f>
        <v>Measurement-SF</v>
      </c>
      <c r="S1458" t="str">
        <f>VLOOKUP(G1458,'Seg 3 descriptions'!A:B,2)</f>
        <v>Salaries</v>
      </c>
    </row>
    <row r="1459" spans="1:19" x14ac:dyDescent="0.25">
      <c r="A1459" s="1" t="s">
        <v>457</v>
      </c>
      <c r="B1459" s="1" t="s">
        <v>49</v>
      </c>
      <c r="C1459" s="1" t="s">
        <v>1206</v>
      </c>
      <c r="D1459" s="1" t="s">
        <v>1945</v>
      </c>
      <c r="E1459" s="1" t="s">
        <v>20</v>
      </c>
      <c r="F1459" s="1" t="s">
        <v>830</v>
      </c>
      <c r="G1459" s="1" t="s">
        <v>869</v>
      </c>
      <c r="H1459" s="1" t="s">
        <v>187</v>
      </c>
      <c r="I1459" s="1" t="s">
        <v>24</v>
      </c>
      <c r="J1459" s="3">
        <v>34.82</v>
      </c>
      <c r="K1459" s="1" t="s">
        <v>1567</v>
      </c>
      <c r="L1459" s="1" t="s">
        <v>24</v>
      </c>
      <c r="M1459" s="1" t="s">
        <v>1568</v>
      </c>
      <c r="N1459" s="1" t="s">
        <v>463</v>
      </c>
      <c r="O1459" s="2">
        <v>44530</v>
      </c>
      <c r="P1459" s="2">
        <v>44535</v>
      </c>
      <c r="Q1459" s="1" t="s">
        <v>29</v>
      </c>
      <c r="R1459" t="str">
        <f>VLOOKUP(F1459,'Seg 2 descriptions'!A:B,2)</f>
        <v>Measurement-SF</v>
      </c>
      <c r="S1459" t="str">
        <f>VLOOKUP(G1459,'Seg 3 descriptions'!A:B,2)</f>
        <v>Vehicle Fuel</v>
      </c>
    </row>
    <row r="1460" spans="1:19" x14ac:dyDescent="0.25">
      <c r="A1460" s="1" t="s">
        <v>457</v>
      </c>
      <c r="B1460" s="1" t="s">
        <v>49</v>
      </c>
      <c r="C1460" s="1" t="s">
        <v>1262</v>
      </c>
      <c r="D1460" s="1" t="s">
        <v>1711</v>
      </c>
      <c r="E1460" s="1" t="s">
        <v>20</v>
      </c>
      <c r="F1460" s="1" t="s">
        <v>830</v>
      </c>
      <c r="G1460" s="1" t="s">
        <v>460</v>
      </c>
      <c r="H1460" s="1" t="s">
        <v>187</v>
      </c>
      <c r="I1460" s="1" t="s">
        <v>24</v>
      </c>
      <c r="J1460" s="3">
        <v>92.58</v>
      </c>
      <c r="K1460" s="1" t="s">
        <v>1567</v>
      </c>
      <c r="L1460" s="1" t="s">
        <v>24</v>
      </c>
      <c r="M1460" s="1" t="s">
        <v>1568</v>
      </c>
      <c r="N1460" s="1" t="s">
        <v>463</v>
      </c>
      <c r="O1460" s="2">
        <v>44500</v>
      </c>
      <c r="P1460" s="2">
        <v>44503</v>
      </c>
      <c r="Q1460" s="1" t="s">
        <v>29</v>
      </c>
      <c r="R1460" t="str">
        <f>VLOOKUP(F1460,'Seg 2 descriptions'!A:B,2)</f>
        <v>Measurement-SF</v>
      </c>
      <c r="S1460" t="str">
        <f>VLOOKUP(G1460,'Seg 3 descriptions'!A:B,2)</f>
        <v>Salaries</v>
      </c>
    </row>
    <row r="1461" spans="1:19" x14ac:dyDescent="0.25">
      <c r="A1461" s="1" t="s">
        <v>457</v>
      </c>
      <c r="B1461" s="1" t="s">
        <v>49</v>
      </c>
      <c r="C1461" s="1" t="s">
        <v>1262</v>
      </c>
      <c r="D1461" s="1" t="s">
        <v>1950</v>
      </c>
      <c r="E1461" s="1" t="s">
        <v>20</v>
      </c>
      <c r="F1461" s="1" t="s">
        <v>830</v>
      </c>
      <c r="G1461" s="1" t="s">
        <v>1302</v>
      </c>
      <c r="H1461" s="1" t="s">
        <v>187</v>
      </c>
      <c r="I1461" s="1" t="s">
        <v>24</v>
      </c>
      <c r="J1461" s="3">
        <v>12.51</v>
      </c>
      <c r="K1461" s="1" t="s">
        <v>1567</v>
      </c>
      <c r="L1461" s="1" t="s">
        <v>24</v>
      </c>
      <c r="M1461" s="1" t="s">
        <v>1568</v>
      </c>
      <c r="N1461" s="1" t="s">
        <v>463</v>
      </c>
      <c r="O1461" s="2">
        <v>44500</v>
      </c>
      <c r="P1461" s="2">
        <v>44503</v>
      </c>
      <c r="Q1461" s="1" t="s">
        <v>29</v>
      </c>
      <c r="R1461" t="str">
        <f>VLOOKUP(F1461,'Seg 2 descriptions'!A:B,2)</f>
        <v>Measurement-SF</v>
      </c>
      <c r="S1461" t="str">
        <f>VLOOKUP(G1461,'Seg 3 descriptions'!A:B,2)</f>
        <v>Uniforms</v>
      </c>
    </row>
    <row r="1462" spans="1:19" x14ac:dyDescent="0.25">
      <c r="A1462" s="1" t="s">
        <v>457</v>
      </c>
      <c r="B1462" s="1" t="s">
        <v>49</v>
      </c>
      <c r="C1462" s="1" t="s">
        <v>1206</v>
      </c>
      <c r="D1462" s="1" t="s">
        <v>1948</v>
      </c>
      <c r="E1462" s="1" t="s">
        <v>20</v>
      </c>
      <c r="F1462" s="1" t="s">
        <v>830</v>
      </c>
      <c r="G1462" s="1" t="s">
        <v>283</v>
      </c>
      <c r="H1462" s="1" t="s">
        <v>187</v>
      </c>
      <c r="I1462" s="1" t="s">
        <v>24</v>
      </c>
      <c r="J1462" s="3">
        <v>3.2</v>
      </c>
      <c r="K1462" s="1" t="s">
        <v>1567</v>
      </c>
      <c r="L1462" s="1" t="s">
        <v>24</v>
      </c>
      <c r="M1462" s="1" t="s">
        <v>1568</v>
      </c>
      <c r="N1462" s="1" t="s">
        <v>463</v>
      </c>
      <c r="O1462" s="2">
        <v>44530</v>
      </c>
      <c r="P1462" s="2">
        <v>44535</v>
      </c>
      <c r="Q1462" s="1" t="s">
        <v>29</v>
      </c>
      <c r="R1462" t="str">
        <f>VLOOKUP(F1462,'Seg 2 descriptions'!A:B,2)</f>
        <v>Measurement-SF</v>
      </c>
      <c r="S1462" t="str">
        <f>VLOOKUP(G1462,'Seg 3 descriptions'!A:B,2)</f>
        <v>Supplies &amp; Misc Dept Expenses</v>
      </c>
    </row>
    <row r="1463" spans="1:19" x14ac:dyDescent="0.25">
      <c r="A1463" s="1" t="s">
        <v>457</v>
      </c>
      <c r="B1463" s="1" t="s">
        <v>49</v>
      </c>
      <c r="C1463" s="1" t="s">
        <v>1262</v>
      </c>
      <c r="D1463" s="1" t="s">
        <v>1959</v>
      </c>
      <c r="E1463" s="1" t="s">
        <v>20</v>
      </c>
      <c r="F1463" s="1" t="s">
        <v>830</v>
      </c>
      <c r="G1463" s="1" t="s">
        <v>868</v>
      </c>
      <c r="H1463" s="1" t="s">
        <v>187</v>
      </c>
      <c r="I1463" s="1" t="s">
        <v>24</v>
      </c>
      <c r="J1463" s="3">
        <v>9.89</v>
      </c>
      <c r="K1463" s="1" t="s">
        <v>1567</v>
      </c>
      <c r="L1463" s="1" t="s">
        <v>24</v>
      </c>
      <c r="M1463" s="1" t="s">
        <v>1568</v>
      </c>
      <c r="N1463" s="1" t="s">
        <v>463</v>
      </c>
      <c r="O1463" s="2">
        <v>44500</v>
      </c>
      <c r="P1463" s="2">
        <v>44503</v>
      </c>
      <c r="Q1463" s="1" t="s">
        <v>29</v>
      </c>
      <c r="R1463" t="str">
        <f>VLOOKUP(F1463,'Seg 2 descriptions'!A:B,2)</f>
        <v>Measurement-SF</v>
      </c>
      <c r="S1463" t="str">
        <f>VLOOKUP(G1463,'Seg 3 descriptions'!A:B,2)</f>
        <v>Cell Phones</v>
      </c>
    </row>
    <row r="1464" spans="1:19" x14ac:dyDescent="0.25">
      <c r="A1464" s="1" t="s">
        <v>457</v>
      </c>
      <c r="B1464" s="1" t="s">
        <v>49</v>
      </c>
      <c r="C1464" s="1" t="s">
        <v>1206</v>
      </c>
      <c r="D1464" s="1" t="s">
        <v>1959</v>
      </c>
      <c r="E1464" s="1" t="s">
        <v>20</v>
      </c>
      <c r="F1464" s="1" t="s">
        <v>830</v>
      </c>
      <c r="G1464" s="1" t="s">
        <v>868</v>
      </c>
      <c r="H1464" s="1" t="s">
        <v>187</v>
      </c>
      <c r="I1464" s="1" t="s">
        <v>24</v>
      </c>
      <c r="J1464" s="3">
        <v>6.3</v>
      </c>
      <c r="K1464" s="1" t="s">
        <v>1567</v>
      </c>
      <c r="L1464" s="1" t="s">
        <v>24</v>
      </c>
      <c r="M1464" s="1" t="s">
        <v>1568</v>
      </c>
      <c r="N1464" s="1" t="s">
        <v>463</v>
      </c>
      <c r="O1464" s="2">
        <v>44530</v>
      </c>
      <c r="P1464" s="2">
        <v>44535</v>
      </c>
      <c r="Q1464" s="1" t="s">
        <v>29</v>
      </c>
      <c r="R1464" t="str">
        <f>VLOOKUP(F1464,'Seg 2 descriptions'!A:B,2)</f>
        <v>Measurement-SF</v>
      </c>
      <c r="S1464" t="str">
        <f>VLOOKUP(G1464,'Seg 3 descriptions'!A:B,2)</f>
        <v>Cell Phones</v>
      </c>
    </row>
    <row r="1465" spans="1:19" x14ac:dyDescent="0.25">
      <c r="A1465" s="1" t="s">
        <v>457</v>
      </c>
      <c r="B1465" s="1" t="s">
        <v>49</v>
      </c>
      <c r="C1465" s="1" t="s">
        <v>1206</v>
      </c>
      <c r="D1465" s="1" t="s">
        <v>1917</v>
      </c>
      <c r="E1465" s="1" t="s">
        <v>20</v>
      </c>
      <c r="F1465" s="1" t="s">
        <v>830</v>
      </c>
      <c r="G1465" s="1" t="s">
        <v>867</v>
      </c>
      <c r="H1465" s="1" t="s">
        <v>187</v>
      </c>
      <c r="I1465" s="1" t="s">
        <v>24</v>
      </c>
      <c r="J1465" s="3">
        <v>8.1199999999999992</v>
      </c>
      <c r="K1465" s="1" t="s">
        <v>1567</v>
      </c>
      <c r="L1465" s="1" t="s">
        <v>24</v>
      </c>
      <c r="M1465" s="1" t="s">
        <v>1568</v>
      </c>
      <c r="N1465" s="1" t="s">
        <v>463</v>
      </c>
      <c r="O1465" s="2">
        <v>44530</v>
      </c>
      <c r="P1465" s="2">
        <v>44535</v>
      </c>
      <c r="Q1465" s="1" t="s">
        <v>29</v>
      </c>
      <c r="R1465" t="str">
        <f>VLOOKUP(F1465,'Seg 2 descriptions'!A:B,2)</f>
        <v>Measurement-SF</v>
      </c>
      <c r="S1465" t="str">
        <f>VLOOKUP(G1465,'Seg 3 descriptions'!A:B,2)</f>
        <v>Meals</v>
      </c>
    </row>
    <row r="1466" spans="1:19" x14ac:dyDescent="0.25">
      <c r="A1466" s="1" t="s">
        <v>457</v>
      </c>
      <c r="B1466" s="1" t="s">
        <v>49</v>
      </c>
      <c r="C1466" s="1" t="s">
        <v>1262</v>
      </c>
      <c r="D1466" s="1" t="s">
        <v>1917</v>
      </c>
      <c r="E1466" s="1" t="s">
        <v>20</v>
      </c>
      <c r="F1466" s="1" t="s">
        <v>830</v>
      </c>
      <c r="G1466" s="1" t="s">
        <v>867</v>
      </c>
      <c r="H1466" s="1" t="s">
        <v>187</v>
      </c>
      <c r="I1466" s="1" t="s">
        <v>24</v>
      </c>
      <c r="J1466" s="3">
        <v>6.12</v>
      </c>
      <c r="K1466" s="1" t="s">
        <v>1567</v>
      </c>
      <c r="L1466" s="1" t="s">
        <v>24</v>
      </c>
      <c r="M1466" s="1" t="s">
        <v>1568</v>
      </c>
      <c r="N1466" s="1" t="s">
        <v>463</v>
      </c>
      <c r="O1466" s="2">
        <v>44500</v>
      </c>
      <c r="P1466" s="2">
        <v>44503</v>
      </c>
      <c r="Q1466" s="1" t="s">
        <v>29</v>
      </c>
      <c r="R1466" t="str">
        <f>VLOOKUP(F1466,'Seg 2 descriptions'!A:B,2)</f>
        <v>Measurement-SF</v>
      </c>
      <c r="S1466" t="str">
        <f>VLOOKUP(G1466,'Seg 3 descriptions'!A:B,2)</f>
        <v>Meals</v>
      </c>
    </row>
    <row r="1467" spans="1:19" x14ac:dyDescent="0.25">
      <c r="A1467" s="1" t="s">
        <v>457</v>
      </c>
      <c r="B1467" s="1" t="s">
        <v>49</v>
      </c>
      <c r="C1467" s="1" t="s">
        <v>1262</v>
      </c>
      <c r="D1467" s="1" t="s">
        <v>1920</v>
      </c>
      <c r="E1467" s="1" t="s">
        <v>20</v>
      </c>
      <c r="F1467" s="1" t="s">
        <v>830</v>
      </c>
      <c r="G1467" s="1" t="s">
        <v>866</v>
      </c>
      <c r="H1467" s="1" t="s">
        <v>187</v>
      </c>
      <c r="I1467" s="1" t="s">
        <v>24</v>
      </c>
      <c r="J1467" s="3">
        <v>8.6300000000000008</v>
      </c>
      <c r="K1467" s="1" t="s">
        <v>1567</v>
      </c>
      <c r="L1467" s="1" t="s">
        <v>24</v>
      </c>
      <c r="M1467" s="1" t="s">
        <v>1568</v>
      </c>
      <c r="N1467" s="1" t="s">
        <v>463</v>
      </c>
      <c r="O1467" s="2">
        <v>44500</v>
      </c>
      <c r="P1467" s="2">
        <v>44503</v>
      </c>
      <c r="Q1467" s="1" t="s">
        <v>29</v>
      </c>
      <c r="R1467" t="str">
        <f>VLOOKUP(F1467,'Seg 2 descriptions'!A:B,2)</f>
        <v>Measurement-SF</v>
      </c>
      <c r="S1467" t="str">
        <f>VLOOKUP(G1467,'Seg 3 descriptions'!A:B,2)</f>
        <v>Lodging &amp; Travel</v>
      </c>
    </row>
    <row r="1468" spans="1:19" x14ac:dyDescent="0.25">
      <c r="A1468" s="1" t="s">
        <v>457</v>
      </c>
      <c r="B1468" s="1" t="s">
        <v>49</v>
      </c>
      <c r="C1468" s="1" t="s">
        <v>593</v>
      </c>
      <c r="D1468" s="1" t="s">
        <v>1738</v>
      </c>
      <c r="E1468" s="1" t="s">
        <v>20</v>
      </c>
      <c r="F1468" s="1" t="s">
        <v>31</v>
      </c>
      <c r="G1468" s="1" t="s">
        <v>460</v>
      </c>
      <c r="H1468" s="1" t="s">
        <v>187</v>
      </c>
      <c r="I1468" s="1" t="s">
        <v>24</v>
      </c>
      <c r="J1468" s="3">
        <v>-78.66</v>
      </c>
      <c r="K1468" s="1" t="s">
        <v>1004</v>
      </c>
      <c r="L1468" s="1" t="s">
        <v>24</v>
      </c>
      <c r="M1468" s="1" t="s">
        <v>1005</v>
      </c>
      <c r="N1468" s="1" t="s">
        <v>594</v>
      </c>
      <c r="O1468" s="2">
        <v>44561</v>
      </c>
      <c r="P1468" s="2">
        <v>44568</v>
      </c>
      <c r="Q1468" s="1" t="s">
        <v>29</v>
      </c>
      <c r="R1468" t="str">
        <f>VLOOKUP(F1468,'Seg 2 descriptions'!A:B,2)</f>
        <v>Gas Operations-West</v>
      </c>
      <c r="S1468" t="str">
        <f>VLOOKUP(G1468,'Seg 3 descriptions'!A:B,2)</f>
        <v>Salaries</v>
      </c>
    </row>
    <row r="1469" spans="1:19" x14ac:dyDescent="0.25">
      <c r="A1469" s="1" t="s">
        <v>457</v>
      </c>
      <c r="B1469" s="1" t="s">
        <v>49</v>
      </c>
      <c r="C1469" s="1" t="s">
        <v>1521</v>
      </c>
      <c r="D1469" s="1" t="s">
        <v>1763</v>
      </c>
      <c r="E1469" s="1" t="s">
        <v>20</v>
      </c>
      <c r="F1469" s="1" t="s">
        <v>830</v>
      </c>
      <c r="G1469" s="1" t="s">
        <v>590</v>
      </c>
      <c r="H1469" s="1" t="s">
        <v>187</v>
      </c>
      <c r="I1469" s="1" t="s">
        <v>24</v>
      </c>
      <c r="J1469" s="3">
        <v>-16.91</v>
      </c>
      <c r="K1469" s="1" t="s">
        <v>1441</v>
      </c>
      <c r="L1469" s="1" t="s">
        <v>24</v>
      </c>
      <c r="M1469" s="1" t="s">
        <v>1442</v>
      </c>
      <c r="N1469" s="1" t="s">
        <v>1484</v>
      </c>
      <c r="O1469" s="2">
        <v>44408</v>
      </c>
      <c r="P1469" s="2">
        <v>44412</v>
      </c>
      <c r="Q1469" s="1" t="s">
        <v>29</v>
      </c>
      <c r="R1469" t="str">
        <f>VLOOKUP(F1469,'Seg 2 descriptions'!A:B,2)</f>
        <v>Measurement-SF</v>
      </c>
      <c r="S1469" t="str">
        <f>VLOOKUP(G1469,'Seg 3 descriptions'!A:B,2)</f>
        <v>Overtime/Comp Time/On Call</v>
      </c>
    </row>
    <row r="1470" spans="1:19" x14ac:dyDescent="0.25">
      <c r="A1470" s="1" t="s">
        <v>457</v>
      </c>
      <c r="B1470" s="1" t="s">
        <v>49</v>
      </c>
      <c r="C1470" s="1" t="s">
        <v>593</v>
      </c>
      <c r="D1470" s="1" t="s">
        <v>1728</v>
      </c>
      <c r="E1470" s="1" t="s">
        <v>20</v>
      </c>
      <c r="F1470" s="1" t="s">
        <v>31</v>
      </c>
      <c r="G1470" s="1" t="s">
        <v>590</v>
      </c>
      <c r="H1470" s="1" t="s">
        <v>187</v>
      </c>
      <c r="I1470" s="1" t="s">
        <v>24</v>
      </c>
      <c r="J1470" s="3">
        <v>-16.93</v>
      </c>
      <c r="K1470" s="1" t="s">
        <v>891</v>
      </c>
      <c r="L1470" s="1" t="s">
        <v>24</v>
      </c>
      <c r="M1470" s="1" t="s">
        <v>892</v>
      </c>
      <c r="N1470" s="1" t="s">
        <v>594</v>
      </c>
      <c r="O1470" s="2">
        <v>44561</v>
      </c>
      <c r="P1470" s="2">
        <v>44568</v>
      </c>
      <c r="Q1470" s="1" t="s">
        <v>29</v>
      </c>
      <c r="R1470" t="str">
        <f>VLOOKUP(F1470,'Seg 2 descriptions'!A:B,2)</f>
        <v>Gas Operations-West</v>
      </c>
      <c r="S1470" t="str">
        <f>VLOOKUP(G1470,'Seg 3 descriptions'!A:B,2)</f>
        <v>Overtime/Comp Time/On Call</v>
      </c>
    </row>
    <row r="1471" spans="1:19" x14ac:dyDescent="0.25">
      <c r="A1471" s="1" t="s">
        <v>828</v>
      </c>
      <c r="B1471" s="1" t="s">
        <v>18</v>
      </c>
      <c r="C1471" s="1" t="s">
        <v>1527</v>
      </c>
      <c r="D1471" s="1" t="s">
        <v>1711</v>
      </c>
      <c r="E1471" s="1" t="s">
        <v>20</v>
      </c>
      <c r="F1471" s="1" t="s">
        <v>830</v>
      </c>
      <c r="G1471" s="1" t="s">
        <v>460</v>
      </c>
      <c r="H1471" s="1" t="s">
        <v>187</v>
      </c>
      <c r="I1471" s="1" t="s">
        <v>24</v>
      </c>
      <c r="J1471" s="3">
        <v>421.9</v>
      </c>
      <c r="K1471" s="1" t="s">
        <v>1583</v>
      </c>
      <c r="L1471" s="1" t="s">
        <v>24</v>
      </c>
      <c r="M1471" s="1" t="s">
        <v>24</v>
      </c>
      <c r="N1471" s="1" t="s">
        <v>1527</v>
      </c>
      <c r="O1471" s="2">
        <v>44350</v>
      </c>
      <c r="P1471" s="2">
        <v>44378</v>
      </c>
      <c r="Q1471" s="1" t="s">
        <v>29</v>
      </c>
      <c r="R1471" t="str">
        <f>VLOOKUP(F1471,'Seg 2 descriptions'!A:B,2)</f>
        <v>Measurement-SF</v>
      </c>
      <c r="S1471" t="str">
        <f>VLOOKUP(G1471,'Seg 3 descriptions'!A:B,2)</f>
        <v>Salaries</v>
      </c>
    </row>
    <row r="1472" spans="1:19" x14ac:dyDescent="0.25">
      <c r="A1472" s="1" t="s">
        <v>457</v>
      </c>
      <c r="B1472" s="1" t="s">
        <v>49</v>
      </c>
      <c r="C1472" s="1" t="s">
        <v>1262</v>
      </c>
      <c r="D1472" s="1" t="s">
        <v>1827</v>
      </c>
      <c r="E1472" s="1" t="s">
        <v>20</v>
      </c>
      <c r="F1472" s="1" t="s">
        <v>1390</v>
      </c>
      <c r="G1472" s="1" t="s">
        <v>460</v>
      </c>
      <c r="H1472" s="1" t="s">
        <v>187</v>
      </c>
      <c r="I1472" s="1" t="s">
        <v>24</v>
      </c>
      <c r="J1472" s="3">
        <v>114.77</v>
      </c>
      <c r="K1472" s="1" t="s">
        <v>1584</v>
      </c>
      <c r="L1472" s="1" t="s">
        <v>24</v>
      </c>
      <c r="M1472" s="1" t="s">
        <v>1585</v>
      </c>
      <c r="N1472" s="1" t="s">
        <v>463</v>
      </c>
      <c r="O1472" s="2">
        <v>44500</v>
      </c>
      <c r="P1472" s="2">
        <v>44503</v>
      </c>
      <c r="Q1472" s="1" t="s">
        <v>29</v>
      </c>
      <c r="R1472" t="str">
        <f>VLOOKUP(F1472,'Seg 2 descriptions'!A:B,2)</f>
        <v>Engineering-System Development</v>
      </c>
      <c r="S1472" t="str">
        <f>VLOOKUP(G1472,'Seg 3 descriptions'!A:B,2)</f>
        <v>Salaries</v>
      </c>
    </row>
    <row r="1473" spans="1:19" x14ac:dyDescent="0.25">
      <c r="A1473" s="1" t="s">
        <v>457</v>
      </c>
      <c r="B1473" s="1" t="s">
        <v>49</v>
      </c>
      <c r="C1473" s="1" t="s">
        <v>1262</v>
      </c>
      <c r="D1473" s="1" t="s">
        <v>1973</v>
      </c>
      <c r="E1473" s="1" t="s">
        <v>20</v>
      </c>
      <c r="F1473" s="1" t="s">
        <v>1390</v>
      </c>
      <c r="G1473" s="1" t="s">
        <v>866</v>
      </c>
      <c r="H1473" s="1" t="s">
        <v>187</v>
      </c>
      <c r="I1473" s="1" t="s">
        <v>24</v>
      </c>
      <c r="J1473" s="3">
        <v>21.47</v>
      </c>
      <c r="K1473" s="1" t="s">
        <v>1584</v>
      </c>
      <c r="L1473" s="1" t="s">
        <v>24</v>
      </c>
      <c r="M1473" s="1" t="s">
        <v>1585</v>
      </c>
      <c r="N1473" s="1" t="s">
        <v>463</v>
      </c>
      <c r="O1473" s="2">
        <v>44500</v>
      </c>
      <c r="P1473" s="2">
        <v>44503</v>
      </c>
      <c r="Q1473" s="1" t="s">
        <v>29</v>
      </c>
      <c r="R1473" t="str">
        <f>VLOOKUP(F1473,'Seg 2 descriptions'!A:B,2)</f>
        <v>Engineering-System Development</v>
      </c>
      <c r="S1473" t="str">
        <f>VLOOKUP(G1473,'Seg 3 descriptions'!A:B,2)</f>
        <v>Lodging &amp; Travel</v>
      </c>
    </row>
    <row r="1474" spans="1:19" x14ac:dyDescent="0.25">
      <c r="A1474" s="1" t="s">
        <v>457</v>
      </c>
      <c r="B1474" s="1" t="s">
        <v>49</v>
      </c>
      <c r="C1474" s="1" t="s">
        <v>1262</v>
      </c>
      <c r="D1474" s="1" t="s">
        <v>1974</v>
      </c>
      <c r="E1474" s="1" t="s">
        <v>20</v>
      </c>
      <c r="F1474" s="1" t="s">
        <v>1390</v>
      </c>
      <c r="G1474" s="1" t="s">
        <v>867</v>
      </c>
      <c r="H1474" s="1" t="s">
        <v>187</v>
      </c>
      <c r="I1474" s="1" t="s">
        <v>24</v>
      </c>
      <c r="J1474" s="3">
        <v>12.4</v>
      </c>
      <c r="K1474" s="1" t="s">
        <v>1584</v>
      </c>
      <c r="L1474" s="1" t="s">
        <v>24</v>
      </c>
      <c r="M1474" s="1" t="s">
        <v>1585</v>
      </c>
      <c r="N1474" s="1" t="s">
        <v>463</v>
      </c>
      <c r="O1474" s="2">
        <v>44500</v>
      </c>
      <c r="P1474" s="2">
        <v>44503</v>
      </c>
      <c r="Q1474" s="1" t="s">
        <v>29</v>
      </c>
      <c r="R1474" t="str">
        <f>VLOOKUP(F1474,'Seg 2 descriptions'!A:B,2)</f>
        <v>Engineering-System Development</v>
      </c>
      <c r="S1474" t="str">
        <f>VLOOKUP(G1474,'Seg 3 descriptions'!A:B,2)</f>
        <v>Meals</v>
      </c>
    </row>
    <row r="1475" spans="1:19" x14ac:dyDescent="0.25">
      <c r="A1475" s="1" t="s">
        <v>457</v>
      </c>
      <c r="B1475" s="1" t="s">
        <v>49</v>
      </c>
      <c r="C1475" s="1" t="s">
        <v>1262</v>
      </c>
      <c r="D1475" s="1" t="s">
        <v>1975</v>
      </c>
      <c r="E1475" s="1" t="s">
        <v>20</v>
      </c>
      <c r="F1475" s="1" t="s">
        <v>1390</v>
      </c>
      <c r="G1475" s="1" t="s">
        <v>868</v>
      </c>
      <c r="H1475" s="1" t="s">
        <v>187</v>
      </c>
      <c r="I1475" s="1" t="s">
        <v>24</v>
      </c>
      <c r="J1475" s="3">
        <v>1.17</v>
      </c>
      <c r="K1475" s="1" t="s">
        <v>1584</v>
      </c>
      <c r="L1475" s="1" t="s">
        <v>24</v>
      </c>
      <c r="M1475" s="1" t="s">
        <v>1585</v>
      </c>
      <c r="N1475" s="1" t="s">
        <v>463</v>
      </c>
      <c r="O1475" s="2">
        <v>44500</v>
      </c>
      <c r="P1475" s="2">
        <v>44503</v>
      </c>
      <c r="Q1475" s="1" t="s">
        <v>29</v>
      </c>
      <c r="R1475" t="str">
        <f>VLOOKUP(F1475,'Seg 2 descriptions'!A:B,2)</f>
        <v>Engineering-System Development</v>
      </c>
      <c r="S1475" t="str">
        <f>VLOOKUP(G1475,'Seg 3 descriptions'!A:B,2)</f>
        <v>Cell Phones</v>
      </c>
    </row>
    <row r="1476" spans="1:19" x14ac:dyDescent="0.25">
      <c r="A1476" s="1" t="s">
        <v>457</v>
      </c>
      <c r="B1476" s="1" t="s">
        <v>49</v>
      </c>
      <c r="C1476" s="1" t="s">
        <v>1262</v>
      </c>
      <c r="D1476" s="1" t="s">
        <v>1976</v>
      </c>
      <c r="E1476" s="1" t="s">
        <v>20</v>
      </c>
      <c r="F1476" s="1" t="s">
        <v>1390</v>
      </c>
      <c r="G1476" s="1" t="s">
        <v>283</v>
      </c>
      <c r="H1476" s="1" t="s">
        <v>187</v>
      </c>
      <c r="I1476" s="1" t="s">
        <v>24</v>
      </c>
      <c r="J1476" s="3">
        <v>-43.2</v>
      </c>
      <c r="K1476" s="1" t="s">
        <v>1584</v>
      </c>
      <c r="L1476" s="1" t="s">
        <v>24</v>
      </c>
      <c r="M1476" s="1" t="s">
        <v>1585</v>
      </c>
      <c r="N1476" s="1" t="s">
        <v>463</v>
      </c>
      <c r="O1476" s="2">
        <v>44500</v>
      </c>
      <c r="P1476" s="2">
        <v>44503</v>
      </c>
      <c r="Q1476" s="1" t="s">
        <v>29</v>
      </c>
      <c r="R1476" t="str">
        <f>VLOOKUP(F1476,'Seg 2 descriptions'!A:B,2)</f>
        <v>Engineering-System Development</v>
      </c>
      <c r="S1476" t="str">
        <f>VLOOKUP(G1476,'Seg 3 descriptions'!A:B,2)</f>
        <v>Supplies &amp; Misc Dept Expenses</v>
      </c>
    </row>
    <row r="1477" spans="1:19" x14ac:dyDescent="0.25">
      <c r="A1477" s="1" t="s">
        <v>457</v>
      </c>
      <c r="B1477" s="1" t="s">
        <v>49</v>
      </c>
      <c r="C1477" s="1" t="s">
        <v>1262</v>
      </c>
      <c r="D1477" s="1" t="s">
        <v>1924</v>
      </c>
      <c r="E1477" s="1" t="s">
        <v>20</v>
      </c>
      <c r="F1477" s="1" t="s">
        <v>830</v>
      </c>
      <c r="G1477" s="1" t="s">
        <v>870</v>
      </c>
      <c r="H1477" s="1" t="s">
        <v>187</v>
      </c>
      <c r="I1477" s="1" t="s">
        <v>24</v>
      </c>
      <c r="J1477" s="3">
        <v>12.63</v>
      </c>
      <c r="K1477" s="1" t="s">
        <v>1567</v>
      </c>
      <c r="L1477" s="1" t="s">
        <v>24</v>
      </c>
      <c r="M1477" s="1" t="s">
        <v>1568</v>
      </c>
      <c r="N1477" s="1" t="s">
        <v>463</v>
      </c>
      <c r="O1477" s="2">
        <v>44500</v>
      </c>
      <c r="P1477" s="2">
        <v>44503</v>
      </c>
      <c r="Q1477" s="1" t="s">
        <v>29</v>
      </c>
      <c r="R1477" t="str">
        <f>VLOOKUP(F1477,'Seg 2 descriptions'!A:B,2)</f>
        <v>Measurement-SF</v>
      </c>
      <c r="S1477" t="str">
        <f>VLOOKUP(G1477,'Seg 3 descriptions'!A:B,2)</f>
        <v>Other Vehicle Expenses</v>
      </c>
    </row>
    <row r="1478" spans="1:19" x14ac:dyDescent="0.25">
      <c r="A1478" s="1" t="s">
        <v>457</v>
      </c>
      <c r="B1478" s="1" t="s">
        <v>49</v>
      </c>
      <c r="C1478" s="1" t="s">
        <v>1262</v>
      </c>
      <c r="D1478" s="1" t="s">
        <v>1929</v>
      </c>
      <c r="E1478" s="1" t="s">
        <v>20</v>
      </c>
      <c r="F1478" s="1" t="s">
        <v>830</v>
      </c>
      <c r="G1478" s="1" t="s">
        <v>1049</v>
      </c>
      <c r="H1478" s="1" t="s">
        <v>187</v>
      </c>
      <c r="I1478" s="1" t="s">
        <v>24</v>
      </c>
      <c r="J1478" s="3">
        <v>5.41</v>
      </c>
      <c r="K1478" s="1" t="s">
        <v>1567</v>
      </c>
      <c r="L1478" s="1" t="s">
        <v>24</v>
      </c>
      <c r="M1478" s="1" t="s">
        <v>1568</v>
      </c>
      <c r="N1478" s="1" t="s">
        <v>463</v>
      </c>
      <c r="O1478" s="2">
        <v>44500</v>
      </c>
      <c r="P1478" s="2">
        <v>44503</v>
      </c>
      <c r="Q1478" s="1" t="s">
        <v>29</v>
      </c>
      <c r="R1478" t="str">
        <f>VLOOKUP(F1478,'Seg 2 descriptions'!A:B,2)</f>
        <v>Measurement-SF</v>
      </c>
      <c r="S1478" t="str">
        <f>VLOOKUP(G1478,'Seg 3 descriptions'!A:B,2)</f>
        <v>Vehicle Insurance</v>
      </c>
    </row>
    <row r="1479" spans="1:19" x14ac:dyDescent="0.25">
      <c r="A1479" s="1" t="s">
        <v>457</v>
      </c>
      <c r="B1479" s="1" t="s">
        <v>49</v>
      </c>
      <c r="C1479" s="1" t="s">
        <v>1262</v>
      </c>
      <c r="D1479" s="1" t="s">
        <v>1936</v>
      </c>
      <c r="E1479" s="1" t="s">
        <v>20</v>
      </c>
      <c r="F1479" s="1" t="s">
        <v>830</v>
      </c>
      <c r="G1479" s="1" t="s">
        <v>1055</v>
      </c>
      <c r="H1479" s="1" t="s">
        <v>187</v>
      </c>
      <c r="I1479" s="1" t="s">
        <v>24</v>
      </c>
      <c r="J1479" s="3">
        <v>44.6</v>
      </c>
      <c r="K1479" s="1" t="s">
        <v>1567</v>
      </c>
      <c r="L1479" s="1" t="s">
        <v>24</v>
      </c>
      <c r="M1479" s="1" t="s">
        <v>1568</v>
      </c>
      <c r="N1479" s="1" t="s">
        <v>463</v>
      </c>
      <c r="O1479" s="2">
        <v>44500</v>
      </c>
      <c r="P1479" s="2">
        <v>44503</v>
      </c>
      <c r="Q1479" s="1" t="s">
        <v>29</v>
      </c>
      <c r="R1479" t="str">
        <f>VLOOKUP(F1479,'Seg 2 descriptions'!A:B,2)</f>
        <v>Measurement-SF</v>
      </c>
      <c r="S1479" t="str">
        <f>VLOOKUP(G1479,'Seg 3 descriptions'!A:B,2)</f>
        <v>Vehicle Depreciation</v>
      </c>
    </row>
    <row r="1480" spans="1:19" x14ac:dyDescent="0.25">
      <c r="A1480" s="1" t="s">
        <v>457</v>
      </c>
      <c r="B1480" s="1" t="s">
        <v>49</v>
      </c>
      <c r="C1480" s="1" t="s">
        <v>1262</v>
      </c>
      <c r="D1480" s="1" t="s">
        <v>1945</v>
      </c>
      <c r="E1480" s="1" t="s">
        <v>20</v>
      </c>
      <c r="F1480" s="1" t="s">
        <v>830</v>
      </c>
      <c r="G1480" s="1" t="s">
        <v>869</v>
      </c>
      <c r="H1480" s="1" t="s">
        <v>187</v>
      </c>
      <c r="I1480" s="1" t="s">
        <v>24</v>
      </c>
      <c r="J1480" s="3">
        <v>31.1</v>
      </c>
      <c r="K1480" s="1" t="s">
        <v>1567</v>
      </c>
      <c r="L1480" s="1" t="s">
        <v>24</v>
      </c>
      <c r="M1480" s="1" t="s">
        <v>1568</v>
      </c>
      <c r="N1480" s="1" t="s">
        <v>463</v>
      </c>
      <c r="O1480" s="2">
        <v>44500</v>
      </c>
      <c r="P1480" s="2">
        <v>44503</v>
      </c>
      <c r="Q1480" s="1" t="s">
        <v>29</v>
      </c>
      <c r="R1480" t="str">
        <f>VLOOKUP(F1480,'Seg 2 descriptions'!A:B,2)</f>
        <v>Measurement-SF</v>
      </c>
      <c r="S1480" t="str">
        <f>VLOOKUP(G1480,'Seg 3 descriptions'!A:B,2)</f>
        <v>Vehicle Fuel</v>
      </c>
    </row>
    <row r="1481" spans="1:19" x14ac:dyDescent="0.25">
      <c r="A1481" s="1" t="s">
        <v>457</v>
      </c>
      <c r="B1481" s="1" t="s">
        <v>49</v>
      </c>
      <c r="C1481" s="1" t="s">
        <v>1262</v>
      </c>
      <c r="D1481" s="1" t="s">
        <v>1948</v>
      </c>
      <c r="E1481" s="1" t="s">
        <v>20</v>
      </c>
      <c r="F1481" s="1" t="s">
        <v>830</v>
      </c>
      <c r="G1481" s="1" t="s">
        <v>283</v>
      </c>
      <c r="H1481" s="1" t="s">
        <v>187</v>
      </c>
      <c r="I1481" s="1" t="s">
        <v>24</v>
      </c>
      <c r="J1481" s="3">
        <v>-21.19</v>
      </c>
      <c r="K1481" s="1" t="s">
        <v>1567</v>
      </c>
      <c r="L1481" s="1" t="s">
        <v>24</v>
      </c>
      <c r="M1481" s="1" t="s">
        <v>1568</v>
      </c>
      <c r="N1481" s="1" t="s">
        <v>463</v>
      </c>
      <c r="O1481" s="2">
        <v>44500</v>
      </c>
      <c r="P1481" s="2">
        <v>44503</v>
      </c>
      <c r="Q1481" s="1" t="s">
        <v>29</v>
      </c>
      <c r="R1481" t="str">
        <f>VLOOKUP(F1481,'Seg 2 descriptions'!A:B,2)</f>
        <v>Measurement-SF</v>
      </c>
      <c r="S1481" t="str">
        <f>VLOOKUP(G1481,'Seg 3 descriptions'!A:B,2)</f>
        <v>Supplies &amp; Misc Dept Expenses</v>
      </c>
    </row>
    <row r="1482" spans="1:19" x14ac:dyDescent="0.25">
      <c r="A1482" s="1" t="s">
        <v>457</v>
      </c>
      <c r="B1482" s="1" t="s">
        <v>49</v>
      </c>
      <c r="C1482" s="1" t="s">
        <v>1320</v>
      </c>
      <c r="D1482" s="1" t="s">
        <v>1936</v>
      </c>
      <c r="E1482" s="1" t="s">
        <v>20</v>
      </c>
      <c r="F1482" s="1" t="s">
        <v>830</v>
      </c>
      <c r="G1482" s="1" t="s">
        <v>1055</v>
      </c>
      <c r="H1482" s="1" t="s">
        <v>187</v>
      </c>
      <c r="I1482" s="1" t="s">
        <v>24</v>
      </c>
      <c r="J1482" s="3">
        <v>87.16</v>
      </c>
      <c r="K1482" s="1" t="s">
        <v>1567</v>
      </c>
      <c r="L1482" s="1" t="s">
        <v>24</v>
      </c>
      <c r="M1482" s="1" t="s">
        <v>1568</v>
      </c>
      <c r="N1482" s="1" t="s">
        <v>463</v>
      </c>
      <c r="O1482" s="2">
        <v>44469</v>
      </c>
      <c r="P1482" s="2">
        <v>44474</v>
      </c>
      <c r="Q1482" s="1" t="s">
        <v>29</v>
      </c>
      <c r="R1482" t="str">
        <f>VLOOKUP(F1482,'Seg 2 descriptions'!A:B,2)</f>
        <v>Measurement-SF</v>
      </c>
      <c r="S1482" t="str">
        <f>VLOOKUP(G1482,'Seg 3 descriptions'!A:B,2)</f>
        <v>Vehicle Depreciation</v>
      </c>
    </row>
    <row r="1483" spans="1:19" x14ac:dyDescent="0.25">
      <c r="A1483" s="1" t="s">
        <v>457</v>
      </c>
      <c r="B1483" s="1" t="s">
        <v>49</v>
      </c>
      <c r="C1483" s="1" t="s">
        <v>1320</v>
      </c>
      <c r="D1483" s="1" t="s">
        <v>1945</v>
      </c>
      <c r="E1483" s="1" t="s">
        <v>20</v>
      </c>
      <c r="F1483" s="1" t="s">
        <v>830</v>
      </c>
      <c r="G1483" s="1" t="s">
        <v>869</v>
      </c>
      <c r="H1483" s="1" t="s">
        <v>187</v>
      </c>
      <c r="I1483" s="1" t="s">
        <v>24</v>
      </c>
      <c r="J1483" s="3">
        <v>60.82</v>
      </c>
      <c r="K1483" s="1" t="s">
        <v>1567</v>
      </c>
      <c r="L1483" s="1" t="s">
        <v>24</v>
      </c>
      <c r="M1483" s="1" t="s">
        <v>1568</v>
      </c>
      <c r="N1483" s="1" t="s">
        <v>463</v>
      </c>
      <c r="O1483" s="2">
        <v>44469</v>
      </c>
      <c r="P1483" s="2">
        <v>44474</v>
      </c>
      <c r="Q1483" s="1" t="s">
        <v>29</v>
      </c>
      <c r="R1483" t="str">
        <f>VLOOKUP(F1483,'Seg 2 descriptions'!A:B,2)</f>
        <v>Measurement-SF</v>
      </c>
      <c r="S1483" t="str">
        <f>VLOOKUP(G1483,'Seg 3 descriptions'!A:B,2)</f>
        <v>Vehicle Fuel</v>
      </c>
    </row>
    <row r="1484" spans="1:19" x14ac:dyDescent="0.25">
      <c r="A1484" s="1" t="s">
        <v>457</v>
      </c>
      <c r="B1484" s="1" t="s">
        <v>49</v>
      </c>
      <c r="C1484" s="1" t="s">
        <v>1320</v>
      </c>
      <c r="D1484" s="1" t="s">
        <v>1948</v>
      </c>
      <c r="E1484" s="1" t="s">
        <v>20</v>
      </c>
      <c r="F1484" s="1" t="s">
        <v>830</v>
      </c>
      <c r="G1484" s="1" t="s">
        <v>283</v>
      </c>
      <c r="H1484" s="1" t="s">
        <v>187</v>
      </c>
      <c r="I1484" s="1" t="s">
        <v>24</v>
      </c>
      <c r="J1484" s="3">
        <v>78.34</v>
      </c>
      <c r="K1484" s="1" t="s">
        <v>1567</v>
      </c>
      <c r="L1484" s="1" t="s">
        <v>24</v>
      </c>
      <c r="M1484" s="1" t="s">
        <v>1568</v>
      </c>
      <c r="N1484" s="1" t="s">
        <v>463</v>
      </c>
      <c r="O1484" s="2">
        <v>44469</v>
      </c>
      <c r="P1484" s="2">
        <v>44474</v>
      </c>
      <c r="Q1484" s="1" t="s">
        <v>29</v>
      </c>
      <c r="R1484" t="str">
        <f>VLOOKUP(F1484,'Seg 2 descriptions'!A:B,2)</f>
        <v>Measurement-SF</v>
      </c>
      <c r="S1484" t="str">
        <f>VLOOKUP(G1484,'Seg 3 descriptions'!A:B,2)</f>
        <v>Supplies &amp; Misc Dept Expenses</v>
      </c>
    </row>
    <row r="1485" spans="1:19" x14ac:dyDescent="0.25">
      <c r="A1485" s="1" t="s">
        <v>457</v>
      </c>
      <c r="B1485" s="1" t="s">
        <v>49</v>
      </c>
      <c r="C1485" s="1" t="s">
        <v>1320</v>
      </c>
      <c r="D1485" s="1" t="s">
        <v>1950</v>
      </c>
      <c r="E1485" s="1" t="s">
        <v>20</v>
      </c>
      <c r="F1485" s="1" t="s">
        <v>830</v>
      </c>
      <c r="G1485" s="1" t="s">
        <v>1302</v>
      </c>
      <c r="H1485" s="1" t="s">
        <v>187</v>
      </c>
      <c r="I1485" s="1" t="s">
        <v>24</v>
      </c>
      <c r="J1485" s="3">
        <v>5.41</v>
      </c>
      <c r="K1485" s="1" t="s">
        <v>1567</v>
      </c>
      <c r="L1485" s="1" t="s">
        <v>24</v>
      </c>
      <c r="M1485" s="1" t="s">
        <v>1568</v>
      </c>
      <c r="N1485" s="1" t="s">
        <v>463</v>
      </c>
      <c r="O1485" s="2">
        <v>44469</v>
      </c>
      <c r="P1485" s="2">
        <v>44474</v>
      </c>
      <c r="Q1485" s="1" t="s">
        <v>29</v>
      </c>
      <c r="R1485" t="str">
        <f>VLOOKUP(F1485,'Seg 2 descriptions'!A:B,2)</f>
        <v>Measurement-SF</v>
      </c>
      <c r="S1485" t="str">
        <f>VLOOKUP(G1485,'Seg 3 descriptions'!A:B,2)</f>
        <v>Uniforms</v>
      </c>
    </row>
    <row r="1486" spans="1:19" x14ac:dyDescent="0.25">
      <c r="A1486" s="1" t="s">
        <v>457</v>
      </c>
      <c r="B1486" s="1" t="s">
        <v>49</v>
      </c>
      <c r="C1486" s="1" t="s">
        <v>1320</v>
      </c>
      <c r="D1486" s="1" t="s">
        <v>1959</v>
      </c>
      <c r="E1486" s="1" t="s">
        <v>20</v>
      </c>
      <c r="F1486" s="1" t="s">
        <v>830</v>
      </c>
      <c r="G1486" s="1" t="s">
        <v>868</v>
      </c>
      <c r="H1486" s="1" t="s">
        <v>187</v>
      </c>
      <c r="I1486" s="1" t="s">
        <v>24</v>
      </c>
      <c r="J1486" s="3">
        <v>21.44</v>
      </c>
      <c r="K1486" s="1" t="s">
        <v>1567</v>
      </c>
      <c r="L1486" s="1" t="s">
        <v>24</v>
      </c>
      <c r="M1486" s="1" t="s">
        <v>1568</v>
      </c>
      <c r="N1486" s="1" t="s">
        <v>463</v>
      </c>
      <c r="O1486" s="2">
        <v>44469</v>
      </c>
      <c r="P1486" s="2">
        <v>44474</v>
      </c>
      <c r="Q1486" s="1" t="s">
        <v>29</v>
      </c>
      <c r="R1486" t="str">
        <f>VLOOKUP(F1486,'Seg 2 descriptions'!A:B,2)</f>
        <v>Measurement-SF</v>
      </c>
      <c r="S1486" t="str">
        <f>VLOOKUP(G1486,'Seg 3 descriptions'!A:B,2)</f>
        <v>Cell Phones</v>
      </c>
    </row>
    <row r="1487" spans="1:19" x14ac:dyDescent="0.25">
      <c r="A1487" s="1" t="s">
        <v>457</v>
      </c>
      <c r="B1487" s="1" t="s">
        <v>49</v>
      </c>
      <c r="C1487" s="1" t="s">
        <v>1320</v>
      </c>
      <c r="D1487" s="1" t="s">
        <v>1917</v>
      </c>
      <c r="E1487" s="1" t="s">
        <v>20</v>
      </c>
      <c r="F1487" s="1" t="s">
        <v>830</v>
      </c>
      <c r="G1487" s="1" t="s">
        <v>867</v>
      </c>
      <c r="H1487" s="1" t="s">
        <v>187</v>
      </c>
      <c r="I1487" s="1" t="s">
        <v>24</v>
      </c>
      <c r="J1487" s="3">
        <v>5.53</v>
      </c>
      <c r="K1487" s="1" t="s">
        <v>1567</v>
      </c>
      <c r="L1487" s="1" t="s">
        <v>24</v>
      </c>
      <c r="M1487" s="1" t="s">
        <v>1568</v>
      </c>
      <c r="N1487" s="1" t="s">
        <v>463</v>
      </c>
      <c r="O1487" s="2">
        <v>44469</v>
      </c>
      <c r="P1487" s="2">
        <v>44474</v>
      </c>
      <c r="Q1487" s="1" t="s">
        <v>29</v>
      </c>
      <c r="R1487" t="str">
        <f>VLOOKUP(F1487,'Seg 2 descriptions'!A:B,2)</f>
        <v>Measurement-SF</v>
      </c>
      <c r="S1487" t="str">
        <f>VLOOKUP(G1487,'Seg 3 descriptions'!A:B,2)</f>
        <v>Meals</v>
      </c>
    </row>
    <row r="1488" spans="1:19" x14ac:dyDescent="0.25">
      <c r="A1488" s="1" t="s">
        <v>457</v>
      </c>
      <c r="B1488" s="1" t="s">
        <v>49</v>
      </c>
      <c r="C1488" s="1" t="s">
        <v>1320</v>
      </c>
      <c r="D1488" s="1" t="s">
        <v>1920</v>
      </c>
      <c r="E1488" s="1" t="s">
        <v>20</v>
      </c>
      <c r="F1488" s="1" t="s">
        <v>830</v>
      </c>
      <c r="G1488" s="1" t="s">
        <v>866</v>
      </c>
      <c r="H1488" s="1" t="s">
        <v>187</v>
      </c>
      <c r="I1488" s="1" t="s">
        <v>24</v>
      </c>
      <c r="J1488" s="3">
        <v>10.81</v>
      </c>
      <c r="K1488" s="1" t="s">
        <v>1567</v>
      </c>
      <c r="L1488" s="1" t="s">
        <v>24</v>
      </c>
      <c r="M1488" s="1" t="s">
        <v>1568</v>
      </c>
      <c r="N1488" s="1" t="s">
        <v>463</v>
      </c>
      <c r="O1488" s="2">
        <v>44469</v>
      </c>
      <c r="P1488" s="2">
        <v>44474</v>
      </c>
      <c r="Q1488" s="1" t="s">
        <v>29</v>
      </c>
      <c r="R1488" t="str">
        <f>VLOOKUP(F1488,'Seg 2 descriptions'!A:B,2)</f>
        <v>Measurement-SF</v>
      </c>
      <c r="S1488" t="str">
        <f>VLOOKUP(G1488,'Seg 3 descriptions'!A:B,2)</f>
        <v>Lodging &amp; Travel</v>
      </c>
    </row>
    <row r="1489" spans="1:19" x14ac:dyDescent="0.25">
      <c r="A1489" s="1" t="s">
        <v>457</v>
      </c>
      <c r="B1489" s="1" t="s">
        <v>49</v>
      </c>
      <c r="C1489" s="1" t="s">
        <v>1320</v>
      </c>
      <c r="D1489" s="1" t="s">
        <v>1711</v>
      </c>
      <c r="E1489" s="1" t="s">
        <v>20</v>
      </c>
      <c r="F1489" s="1" t="s">
        <v>830</v>
      </c>
      <c r="G1489" s="1" t="s">
        <v>460</v>
      </c>
      <c r="H1489" s="1" t="s">
        <v>187</v>
      </c>
      <c r="I1489" s="1" t="s">
        <v>24</v>
      </c>
      <c r="J1489" s="3">
        <v>113.99</v>
      </c>
      <c r="K1489" s="1" t="s">
        <v>1567</v>
      </c>
      <c r="L1489" s="1" t="s">
        <v>24</v>
      </c>
      <c r="M1489" s="1" t="s">
        <v>1568</v>
      </c>
      <c r="N1489" s="1" t="s">
        <v>463</v>
      </c>
      <c r="O1489" s="2">
        <v>44469</v>
      </c>
      <c r="P1489" s="2">
        <v>44474</v>
      </c>
      <c r="Q1489" s="1" t="s">
        <v>29</v>
      </c>
      <c r="R1489" t="str">
        <f>VLOOKUP(F1489,'Seg 2 descriptions'!A:B,2)</f>
        <v>Measurement-SF</v>
      </c>
      <c r="S1489" t="str">
        <f>VLOOKUP(G1489,'Seg 3 descriptions'!A:B,2)</f>
        <v>Salaries</v>
      </c>
    </row>
    <row r="1490" spans="1:19" x14ac:dyDescent="0.25">
      <c r="A1490" s="1" t="s">
        <v>457</v>
      </c>
      <c r="B1490" s="1" t="s">
        <v>49</v>
      </c>
      <c r="C1490" s="1" t="s">
        <v>1320</v>
      </c>
      <c r="D1490" s="1" t="s">
        <v>1924</v>
      </c>
      <c r="E1490" s="1" t="s">
        <v>20</v>
      </c>
      <c r="F1490" s="1" t="s">
        <v>830</v>
      </c>
      <c r="G1490" s="1" t="s">
        <v>870</v>
      </c>
      <c r="H1490" s="1" t="s">
        <v>187</v>
      </c>
      <c r="I1490" s="1" t="s">
        <v>24</v>
      </c>
      <c r="J1490" s="3">
        <v>24.29</v>
      </c>
      <c r="K1490" s="1" t="s">
        <v>1567</v>
      </c>
      <c r="L1490" s="1" t="s">
        <v>24</v>
      </c>
      <c r="M1490" s="1" t="s">
        <v>1568</v>
      </c>
      <c r="N1490" s="1" t="s">
        <v>463</v>
      </c>
      <c r="O1490" s="2">
        <v>44469</v>
      </c>
      <c r="P1490" s="2">
        <v>44474</v>
      </c>
      <c r="Q1490" s="1" t="s">
        <v>29</v>
      </c>
      <c r="R1490" t="str">
        <f>VLOOKUP(F1490,'Seg 2 descriptions'!A:B,2)</f>
        <v>Measurement-SF</v>
      </c>
      <c r="S1490" t="str">
        <f>VLOOKUP(G1490,'Seg 3 descriptions'!A:B,2)</f>
        <v>Other Vehicle Expenses</v>
      </c>
    </row>
    <row r="1491" spans="1:19" x14ac:dyDescent="0.25">
      <c r="A1491" s="1" t="s">
        <v>457</v>
      </c>
      <c r="B1491" s="1" t="s">
        <v>49</v>
      </c>
      <c r="C1491" s="1" t="s">
        <v>1320</v>
      </c>
      <c r="D1491" s="1" t="s">
        <v>1929</v>
      </c>
      <c r="E1491" s="1" t="s">
        <v>20</v>
      </c>
      <c r="F1491" s="1" t="s">
        <v>830</v>
      </c>
      <c r="G1491" s="1" t="s">
        <v>1049</v>
      </c>
      <c r="H1491" s="1" t="s">
        <v>187</v>
      </c>
      <c r="I1491" s="1" t="s">
        <v>24</v>
      </c>
      <c r="J1491" s="3">
        <v>10.039999999999999</v>
      </c>
      <c r="K1491" s="1" t="s">
        <v>1567</v>
      </c>
      <c r="L1491" s="1" t="s">
        <v>24</v>
      </c>
      <c r="M1491" s="1" t="s">
        <v>1568</v>
      </c>
      <c r="N1491" s="1" t="s">
        <v>463</v>
      </c>
      <c r="O1491" s="2">
        <v>44469</v>
      </c>
      <c r="P1491" s="2">
        <v>44474</v>
      </c>
      <c r="Q1491" s="1" t="s">
        <v>29</v>
      </c>
      <c r="R1491" t="str">
        <f>VLOOKUP(F1491,'Seg 2 descriptions'!A:B,2)</f>
        <v>Measurement-SF</v>
      </c>
      <c r="S1491" t="str">
        <f>VLOOKUP(G1491,'Seg 3 descriptions'!A:B,2)</f>
        <v>Vehicle Insurance</v>
      </c>
    </row>
    <row r="1492" spans="1:19" x14ac:dyDescent="0.25">
      <c r="A1492" s="1" t="s">
        <v>457</v>
      </c>
      <c r="B1492" s="1" t="s">
        <v>49</v>
      </c>
      <c r="C1492" s="1" t="s">
        <v>1321</v>
      </c>
      <c r="D1492" s="1" t="s">
        <v>1917</v>
      </c>
      <c r="E1492" s="1" t="s">
        <v>20</v>
      </c>
      <c r="F1492" s="1" t="s">
        <v>830</v>
      </c>
      <c r="G1492" s="1" t="s">
        <v>867</v>
      </c>
      <c r="H1492" s="1" t="s">
        <v>187</v>
      </c>
      <c r="I1492" s="1" t="s">
        <v>24</v>
      </c>
      <c r="J1492" s="3">
        <v>2.76</v>
      </c>
      <c r="K1492" s="1" t="s">
        <v>1567</v>
      </c>
      <c r="L1492" s="1" t="s">
        <v>24</v>
      </c>
      <c r="M1492" s="1" t="s">
        <v>1568</v>
      </c>
      <c r="N1492" s="1" t="s">
        <v>463</v>
      </c>
      <c r="O1492" s="2">
        <v>44377</v>
      </c>
      <c r="P1492" s="2">
        <v>44383</v>
      </c>
      <c r="Q1492" s="1" t="s">
        <v>29</v>
      </c>
      <c r="R1492" t="str">
        <f>VLOOKUP(F1492,'Seg 2 descriptions'!A:B,2)</f>
        <v>Measurement-SF</v>
      </c>
      <c r="S1492" t="str">
        <f>VLOOKUP(G1492,'Seg 3 descriptions'!A:B,2)</f>
        <v>Meals</v>
      </c>
    </row>
    <row r="1493" spans="1:19" x14ac:dyDescent="0.25">
      <c r="A1493" s="1" t="s">
        <v>457</v>
      </c>
      <c r="B1493" s="1" t="s">
        <v>49</v>
      </c>
      <c r="C1493" s="1" t="s">
        <v>1321</v>
      </c>
      <c r="D1493" s="1" t="s">
        <v>1920</v>
      </c>
      <c r="E1493" s="1" t="s">
        <v>20</v>
      </c>
      <c r="F1493" s="1" t="s">
        <v>830</v>
      </c>
      <c r="G1493" s="1" t="s">
        <v>866</v>
      </c>
      <c r="H1493" s="1" t="s">
        <v>187</v>
      </c>
      <c r="I1493" s="1" t="s">
        <v>24</v>
      </c>
      <c r="J1493" s="3">
        <v>41.71</v>
      </c>
      <c r="K1493" s="1" t="s">
        <v>1567</v>
      </c>
      <c r="L1493" s="1" t="s">
        <v>24</v>
      </c>
      <c r="M1493" s="1" t="s">
        <v>1568</v>
      </c>
      <c r="N1493" s="1" t="s">
        <v>463</v>
      </c>
      <c r="O1493" s="2">
        <v>44377</v>
      </c>
      <c r="P1493" s="2">
        <v>44383</v>
      </c>
      <c r="Q1493" s="1" t="s">
        <v>29</v>
      </c>
      <c r="R1493" t="str">
        <f>VLOOKUP(F1493,'Seg 2 descriptions'!A:B,2)</f>
        <v>Measurement-SF</v>
      </c>
      <c r="S1493" t="str">
        <f>VLOOKUP(G1493,'Seg 3 descriptions'!A:B,2)</f>
        <v>Lodging &amp; Travel</v>
      </c>
    </row>
    <row r="1494" spans="1:19" x14ac:dyDescent="0.25">
      <c r="A1494" s="1" t="s">
        <v>457</v>
      </c>
      <c r="B1494" s="1" t="s">
        <v>49</v>
      </c>
      <c r="C1494" s="1" t="s">
        <v>1321</v>
      </c>
      <c r="D1494" s="1" t="s">
        <v>1763</v>
      </c>
      <c r="E1494" s="1" t="s">
        <v>20</v>
      </c>
      <c r="F1494" s="1" t="s">
        <v>830</v>
      </c>
      <c r="G1494" s="1" t="s">
        <v>590</v>
      </c>
      <c r="H1494" s="1" t="s">
        <v>187</v>
      </c>
      <c r="I1494" s="1" t="s">
        <v>24</v>
      </c>
      <c r="J1494" s="3">
        <v>6.04</v>
      </c>
      <c r="K1494" s="1" t="s">
        <v>1567</v>
      </c>
      <c r="L1494" s="1" t="s">
        <v>24</v>
      </c>
      <c r="M1494" s="1" t="s">
        <v>1568</v>
      </c>
      <c r="N1494" s="1" t="s">
        <v>463</v>
      </c>
      <c r="O1494" s="2">
        <v>44377</v>
      </c>
      <c r="P1494" s="2">
        <v>44383</v>
      </c>
      <c r="Q1494" s="1" t="s">
        <v>29</v>
      </c>
      <c r="R1494" t="str">
        <f>VLOOKUP(F1494,'Seg 2 descriptions'!A:B,2)</f>
        <v>Measurement-SF</v>
      </c>
      <c r="S1494" t="str">
        <f>VLOOKUP(G1494,'Seg 3 descriptions'!A:B,2)</f>
        <v>Overtime/Comp Time/On Call</v>
      </c>
    </row>
    <row r="1495" spans="1:19" x14ac:dyDescent="0.25">
      <c r="A1495" s="1" t="s">
        <v>457</v>
      </c>
      <c r="B1495" s="1" t="s">
        <v>49</v>
      </c>
      <c r="C1495" s="1" t="s">
        <v>1321</v>
      </c>
      <c r="D1495" s="1" t="s">
        <v>1711</v>
      </c>
      <c r="E1495" s="1" t="s">
        <v>20</v>
      </c>
      <c r="F1495" s="1" t="s">
        <v>830</v>
      </c>
      <c r="G1495" s="1" t="s">
        <v>460</v>
      </c>
      <c r="H1495" s="1" t="s">
        <v>187</v>
      </c>
      <c r="I1495" s="1" t="s">
        <v>24</v>
      </c>
      <c r="J1495" s="3">
        <v>139.61000000000001</v>
      </c>
      <c r="K1495" s="1" t="s">
        <v>1567</v>
      </c>
      <c r="L1495" s="1" t="s">
        <v>24</v>
      </c>
      <c r="M1495" s="1" t="s">
        <v>1568</v>
      </c>
      <c r="N1495" s="1" t="s">
        <v>463</v>
      </c>
      <c r="O1495" s="2">
        <v>44377</v>
      </c>
      <c r="P1495" s="2">
        <v>44383</v>
      </c>
      <c r="Q1495" s="1" t="s">
        <v>29</v>
      </c>
      <c r="R1495" t="str">
        <f>VLOOKUP(F1495,'Seg 2 descriptions'!A:B,2)</f>
        <v>Measurement-SF</v>
      </c>
      <c r="S1495" t="str">
        <f>VLOOKUP(G1495,'Seg 3 descriptions'!A:B,2)</f>
        <v>Salaries</v>
      </c>
    </row>
    <row r="1496" spans="1:19" x14ac:dyDescent="0.25">
      <c r="A1496" s="1" t="s">
        <v>457</v>
      </c>
      <c r="B1496" s="1" t="s">
        <v>49</v>
      </c>
      <c r="C1496" s="1" t="s">
        <v>1321</v>
      </c>
      <c r="D1496" s="1" t="s">
        <v>1948</v>
      </c>
      <c r="E1496" s="1" t="s">
        <v>20</v>
      </c>
      <c r="F1496" s="1" t="s">
        <v>830</v>
      </c>
      <c r="G1496" s="1" t="s">
        <v>283</v>
      </c>
      <c r="H1496" s="1" t="s">
        <v>187</v>
      </c>
      <c r="I1496" s="1" t="s">
        <v>24</v>
      </c>
      <c r="J1496" s="3">
        <v>17.04</v>
      </c>
      <c r="K1496" s="1" t="s">
        <v>1567</v>
      </c>
      <c r="L1496" s="1" t="s">
        <v>24</v>
      </c>
      <c r="M1496" s="1" t="s">
        <v>1568</v>
      </c>
      <c r="N1496" s="1" t="s">
        <v>463</v>
      </c>
      <c r="O1496" s="2">
        <v>44377</v>
      </c>
      <c r="P1496" s="2">
        <v>44383</v>
      </c>
      <c r="Q1496" s="1" t="s">
        <v>29</v>
      </c>
      <c r="R1496" t="str">
        <f>VLOOKUP(F1496,'Seg 2 descriptions'!A:B,2)</f>
        <v>Measurement-SF</v>
      </c>
      <c r="S1496" t="str">
        <f>VLOOKUP(G1496,'Seg 3 descriptions'!A:B,2)</f>
        <v>Supplies &amp; Misc Dept Expenses</v>
      </c>
    </row>
    <row r="1497" spans="1:19" x14ac:dyDescent="0.25">
      <c r="A1497" s="1" t="s">
        <v>457</v>
      </c>
      <c r="B1497" s="1" t="s">
        <v>49</v>
      </c>
      <c r="C1497" s="1" t="s">
        <v>1321</v>
      </c>
      <c r="D1497" s="1" t="s">
        <v>1959</v>
      </c>
      <c r="E1497" s="1" t="s">
        <v>20</v>
      </c>
      <c r="F1497" s="1" t="s">
        <v>830</v>
      </c>
      <c r="G1497" s="1" t="s">
        <v>868</v>
      </c>
      <c r="H1497" s="1" t="s">
        <v>187</v>
      </c>
      <c r="I1497" s="1" t="s">
        <v>24</v>
      </c>
      <c r="J1497" s="3">
        <v>21.96</v>
      </c>
      <c r="K1497" s="1" t="s">
        <v>1567</v>
      </c>
      <c r="L1497" s="1" t="s">
        <v>24</v>
      </c>
      <c r="M1497" s="1" t="s">
        <v>1568</v>
      </c>
      <c r="N1497" s="1" t="s">
        <v>463</v>
      </c>
      <c r="O1497" s="2">
        <v>44377</v>
      </c>
      <c r="P1497" s="2">
        <v>44383</v>
      </c>
      <c r="Q1497" s="1" t="s">
        <v>29</v>
      </c>
      <c r="R1497" t="str">
        <f>VLOOKUP(F1497,'Seg 2 descriptions'!A:B,2)</f>
        <v>Measurement-SF</v>
      </c>
      <c r="S1497" t="str">
        <f>VLOOKUP(G1497,'Seg 3 descriptions'!A:B,2)</f>
        <v>Cell Phones</v>
      </c>
    </row>
    <row r="1498" spans="1:19" x14ac:dyDescent="0.25">
      <c r="A1498" s="1" t="s">
        <v>457</v>
      </c>
      <c r="B1498" s="1" t="s">
        <v>49</v>
      </c>
      <c r="C1498" s="1" t="s">
        <v>1321</v>
      </c>
      <c r="D1498" s="1" t="s">
        <v>1924</v>
      </c>
      <c r="E1498" s="1" t="s">
        <v>20</v>
      </c>
      <c r="F1498" s="1" t="s">
        <v>830</v>
      </c>
      <c r="G1498" s="1" t="s">
        <v>870</v>
      </c>
      <c r="H1498" s="1" t="s">
        <v>187</v>
      </c>
      <c r="I1498" s="1" t="s">
        <v>24</v>
      </c>
      <c r="J1498" s="3">
        <v>18.920000000000002</v>
      </c>
      <c r="K1498" s="1" t="s">
        <v>1567</v>
      </c>
      <c r="L1498" s="1" t="s">
        <v>24</v>
      </c>
      <c r="M1498" s="1" t="s">
        <v>1568</v>
      </c>
      <c r="N1498" s="1" t="s">
        <v>463</v>
      </c>
      <c r="O1498" s="2">
        <v>44377</v>
      </c>
      <c r="P1498" s="2">
        <v>44383</v>
      </c>
      <c r="Q1498" s="1" t="s">
        <v>29</v>
      </c>
      <c r="R1498" t="str">
        <f>VLOOKUP(F1498,'Seg 2 descriptions'!A:B,2)</f>
        <v>Measurement-SF</v>
      </c>
      <c r="S1498" t="str">
        <f>VLOOKUP(G1498,'Seg 3 descriptions'!A:B,2)</f>
        <v>Other Vehicle Expenses</v>
      </c>
    </row>
    <row r="1499" spans="1:19" x14ac:dyDescent="0.25">
      <c r="A1499" s="1" t="s">
        <v>457</v>
      </c>
      <c r="B1499" s="1" t="s">
        <v>49</v>
      </c>
      <c r="C1499" s="1" t="s">
        <v>1598</v>
      </c>
      <c r="D1499" s="1" t="s">
        <v>1827</v>
      </c>
      <c r="E1499" s="1" t="s">
        <v>20</v>
      </c>
      <c r="F1499" s="1" t="s">
        <v>1390</v>
      </c>
      <c r="G1499" s="1" t="s">
        <v>460</v>
      </c>
      <c r="H1499" s="1" t="s">
        <v>187</v>
      </c>
      <c r="I1499" s="1" t="s">
        <v>24</v>
      </c>
      <c r="J1499" s="3">
        <v>-230.95</v>
      </c>
      <c r="K1499" s="1" t="s">
        <v>1599</v>
      </c>
      <c r="L1499" s="1" t="s">
        <v>24</v>
      </c>
      <c r="M1499" s="1" t="s">
        <v>1600</v>
      </c>
      <c r="N1499" s="1" t="s">
        <v>1601</v>
      </c>
      <c r="O1499" s="2">
        <v>44530</v>
      </c>
      <c r="P1499" s="2">
        <v>44535</v>
      </c>
      <c r="Q1499" s="1" t="s">
        <v>29</v>
      </c>
      <c r="R1499" t="str">
        <f>VLOOKUP(F1499,'Seg 2 descriptions'!A:B,2)</f>
        <v>Engineering-System Development</v>
      </c>
      <c r="S1499" t="str">
        <f>VLOOKUP(G1499,'Seg 3 descriptions'!A:B,2)</f>
        <v>Salaries</v>
      </c>
    </row>
    <row r="1500" spans="1:19" x14ac:dyDescent="0.25">
      <c r="A1500" s="1" t="s">
        <v>457</v>
      </c>
      <c r="B1500" s="1" t="s">
        <v>49</v>
      </c>
      <c r="C1500" s="1" t="s">
        <v>1521</v>
      </c>
      <c r="D1500" s="1" t="s">
        <v>1711</v>
      </c>
      <c r="E1500" s="1" t="s">
        <v>20</v>
      </c>
      <c r="F1500" s="1" t="s">
        <v>830</v>
      </c>
      <c r="G1500" s="1" t="s">
        <v>460</v>
      </c>
      <c r="H1500" s="1" t="s">
        <v>187</v>
      </c>
      <c r="I1500" s="1" t="s">
        <v>24</v>
      </c>
      <c r="J1500" s="3">
        <v>-102.03</v>
      </c>
      <c r="K1500" s="1" t="s">
        <v>1487</v>
      </c>
      <c r="L1500" s="1" t="s">
        <v>24</v>
      </c>
      <c r="M1500" s="1" t="s">
        <v>1488</v>
      </c>
      <c r="N1500" s="1" t="s">
        <v>1484</v>
      </c>
      <c r="O1500" s="2">
        <v>44408</v>
      </c>
      <c r="P1500" s="2">
        <v>44412</v>
      </c>
      <c r="Q1500" s="1" t="s">
        <v>29</v>
      </c>
      <c r="R1500" t="str">
        <f>VLOOKUP(F1500,'Seg 2 descriptions'!A:B,2)</f>
        <v>Measurement-SF</v>
      </c>
      <c r="S1500" t="str">
        <f>VLOOKUP(G1500,'Seg 3 descriptions'!A:B,2)</f>
        <v>Salaries</v>
      </c>
    </row>
    <row r="1501" spans="1:19" x14ac:dyDescent="0.25">
      <c r="A1501" s="1" t="s">
        <v>457</v>
      </c>
      <c r="B1501" s="1" t="s">
        <v>49</v>
      </c>
      <c r="C1501" s="1" t="s">
        <v>1321</v>
      </c>
      <c r="D1501" s="1" t="s">
        <v>1929</v>
      </c>
      <c r="E1501" s="1" t="s">
        <v>20</v>
      </c>
      <c r="F1501" s="1" t="s">
        <v>830</v>
      </c>
      <c r="G1501" s="1" t="s">
        <v>1049</v>
      </c>
      <c r="H1501" s="1" t="s">
        <v>187</v>
      </c>
      <c r="I1501" s="1" t="s">
        <v>24</v>
      </c>
      <c r="J1501" s="3">
        <v>7.22</v>
      </c>
      <c r="K1501" s="1" t="s">
        <v>1567</v>
      </c>
      <c r="L1501" s="1" t="s">
        <v>24</v>
      </c>
      <c r="M1501" s="1" t="s">
        <v>1568</v>
      </c>
      <c r="N1501" s="1" t="s">
        <v>463</v>
      </c>
      <c r="O1501" s="2">
        <v>44377</v>
      </c>
      <c r="P1501" s="2">
        <v>44383</v>
      </c>
      <c r="Q1501" s="1" t="s">
        <v>29</v>
      </c>
      <c r="R1501" t="str">
        <f>VLOOKUP(F1501,'Seg 2 descriptions'!A:B,2)</f>
        <v>Measurement-SF</v>
      </c>
      <c r="S1501" t="str">
        <f>VLOOKUP(G1501,'Seg 3 descriptions'!A:B,2)</f>
        <v>Vehicle Insurance</v>
      </c>
    </row>
    <row r="1502" spans="1:19" x14ac:dyDescent="0.25">
      <c r="A1502" s="1" t="s">
        <v>457</v>
      </c>
      <c r="B1502" s="1" t="s">
        <v>49</v>
      </c>
      <c r="C1502" s="1" t="s">
        <v>1321</v>
      </c>
      <c r="D1502" s="1" t="s">
        <v>1936</v>
      </c>
      <c r="E1502" s="1" t="s">
        <v>20</v>
      </c>
      <c r="F1502" s="1" t="s">
        <v>830</v>
      </c>
      <c r="G1502" s="1" t="s">
        <v>1055</v>
      </c>
      <c r="H1502" s="1" t="s">
        <v>187</v>
      </c>
      <c r="I1502" s="1" t="s">
        <v>24</v>
      </c>
      <c r="J1502" s="3">
        <v>71.5</v>
      </c>
      <c r="K1502" s="1" t="s">
        <v>1567</v>
      </c>
      <c r="L1502" s="1" t="s">
        <v>24</v>
      </c>
      <c r="M1502" s="1" t="s">
        <v>1568</v>
      </c>
      <c r="N1502" s="1" t="s">
        <v>463</v>
      </c>
      <c r="O1502" s="2">
        <v>44377</v>
      </c>
      <c r="P1502" s="2">
        <v>44383</v>
      </c>
      <c r="Q1502" s="1" t="s">
        <v>29</v>
      </c>
      <c r="R1502" t="str">
        <f>VLOOKUP(F1502,'Seg 2 descriptions'!A:B,2)</f>
        <v>Measurement-SF</v>
      </c>
      <c r="S1502" t="str">
        <f>VLOOKUP(G1502,'Seg 3 descriptions'!A:B,2)</f>
        <v>Vehicle Depreciation</v>
      </c>
    </row>
    <row r="1503" spans="1:19" x14ac:dyDescent="0.25">
      <c r="A1503" s="1" t="s">
        <v>457</v>
      </c>
      <c r="B1503" s="1" t="s">
        <v>49</v>
      </c>
      <c r="C1503" s="1" t="s">
        <v>1321</v>
      </c>
      <c r="D1503" s="1" t="s">
        <v>1945</v>
      </c>
      <c r="E1503" s="1" t="s">
        <v>20</v>
      </c>
      <c r="F1503" s="1" t="s">
        <v>830</v>
      </c>
      <c r="G1503" s="1" t="s">
        <v>869</v>
      </c>
      <c r="H1503" s="1" t="s">
        <v>187</v>
      </c>
      <c r="I1503" s="1" t="s">
        <v>24</v>
      </c>
      <c r="J1503" s="3">
        <v>45.52</v>
      </c>
      <c r="K1503" s="1" t="s">
        <v>1567</v>
      </c>
      <c r="L1503" s="1" t="s">
        <v>24</v>
      </c>
      <c r="M1503" s="1" t="s">
        <v>1568</v>
      </c>
      <c r="N1503" s="1" t="s">
        <v>463</v>
      </c>
      <c r="O1503" s="2">
        <v>44377</v>
      </c>
      <c r="P1503" s="2">
        <v>44383</v>
      </c>
      <c r="Q1503" s="1" t="s">
        <v>29</v>
      </c>
      <c r="R1503" t="str">
        <f>VLOOKUP(F1503,'Seg 2 descriptions'!A:B,2)</f>
        <v>Measurement-SF</v>
      </c>
      <c r="S1503" t="str">
        <f>VLOOKUP(G1503,'Seg 3 descriptions'!A:B,2)</f>
        <v>Vehicle Fuel</v>
      </c>
    </row>
    <row r="1504" spans="1:19" x14ac:dyDescent="0.25">
      <c r="A1504" s="1" t="s">
        <v>457</v>
      </c>
      <c r="B1504" s="1" t="s">
        <v>49</v>
      </c>
      <c r="C1504" s="1" t="s">
        <v>1323</v>
      </c>
      <c r="D1504" s="1" t="s">
        <v>1917</v>
      </c>
      <c r="E1504" s="1" t="s">
        <v>20</v>
      </c>
      <c r="F1504" s="1" t="s">
        <v>830</v>
      </c>
      <c r="G1504" s="1" t="s">
        <v>867</v>
      </c>
      <c r="H1504" s="1" t="s">
        <v>187</v>
      </c>
      <c r="I1504" s="1" t="s">
        <v>24</v>
      </c>
      <c r="J1504" s="3">
        <v>1.1000000000000001</v>
      </c>
      <c r="K1504" s="1" t="s">
        <v>1567</v>
      </c>
      <c r="L1504" s="1" t="s">
        <v>24</v>
      </c>
      <c r="M1504" s="1" t="s">
        <v>1568</v>
      </c>
      <c r="N1504" s="1" t="s">
        <v>463</v>
      </c>
      <c r="O1504" s="2">
        <v>44286</v>
      </c>
      <c r="P1504" s="2">
        <v>44292</v>
      </c>
      <c r="Q1504" s="1" t="s">
        <v>29</v>
      </c>
      <c r="R1504" t="str">
        <f>VLOOKUP(F1504,'Seg 2 descriptions'!A:B,2)</f>
        <v>Measurement-SF</v>
      </c>
      <c r="S1504" t="str">
        <f>VLOOKUP(G1504,'Seg 3 descriptions'!A:B,2)</f>
        <v>Meals</v>
      </c>
    </row>
    <row r="1505" spans="1:19" x14ac:dyDescent="0.25">
      <c r="A1505" s="1" t="s">
        <v>457</v>
      </c>
      <c r="B1505" s="1" t="s">
        <v>49</v>
      </c>
      <c r="C1505" s="1" t="s">
        <v>1323</v>
      </c>
      <c r="D1505" s="1" t="s">
        <v>1920</v>
      </c>
      <c r="E1505" s="1" t="s">
        <v>20</v>
      </c>
      <c r="F1505" s="1" t="s">
        <v>830</v>
      </c>
      <c r="G1505" s="1" t="s">
        <v>866</v>
      </c>
      <c r="H1505" s="1" t="s">
        <v>187</v>
      </c>
      <c r="I1505" s="1" t="s">
        <v>24</v>
      </c>
      <c r="J1505" s="3">
        <v>6.79</v>
      </c>
      <c r="K1505" s="1" t="s">
        <v>1567</v>
      </c>
      <c r="L1505" s="1" t="s">
        <v>24</v>
      </c>
      <c r="M1505" s="1" t="s">
        <v>1568</v>
      </c>
      <c r="N1505" s="1" t="s">
        <v>463</v>
      </c>
      <c r="O1505" s="2">
        <v>44286</v>
      </c>
      <c r="P1505" s="2">
        <v>44292</v>
      </c>
      <c r="Q1505" s="1" t="s">
        <v>29</v>
      </c>
      <c r="R1505" t="str">
        <f>VLOOKUP(F1505,'Seg 2 descriptions'!A:B,2)</f>
        <v>Measurement-SF</v>
      </c>
      <c r="S1505" t="str">
        <f>VLOOKUP(G1505,'Seg 3 descriptions'!A:B,2)</f>
        <v>Lodging &amp; Travel</v>
      </c>
    </row>
    <row r="1506" spans="1:19" x14ac:dyDescent="0.25">
      <c r="A1506" s="1" t="s">
        <v>457</v>
      </c>
      <c r="B1506" s="1" t="s">
        <v>49</v>
      </c>
      <c r="C1506" s="1" t="s">
        <v>1323</v>
      </c>
      <c r="D1506" s="1" t="s">
        <v>1763</v>
      </c>
      <c r="E1506" s="1" t="s">
        <v>20</v>
      </c>
      <c r="F1506" s="1" t="s">
        <v>830</v>
      </c>
      <c r="G1506" s="1" t="s">
        <v>590</v>
      </c>
      <c r="H1506" s="1" t="s">
        <v>187</v>
      </c>
      <c r="I1506" s="1" t="s">
        <v>24</v>
      </c>
      <c r="J1506" s="3">
        <v>27.58</v>
      </c>
      <c r="K1506" s="1" t="s">
        <v>1567</v>
      </c>
      <c r="L1506" s="1" t="s">
        <v>24</v>
      </c>
      <c r="M1506" s="1" t="s">
        <v>1568</v>
      </c>
      <c r="N1506" s="1" t="s">
        <v>463</v>
      </c>
      <c r="O1506" s="2">
        <v>44286</v>
      </c>
      <c r="P1506" s="2">
        <v>44292</v>
      </c>
      <c r="Q1506" s="1" t="s">
        <v>29</v>
      </c>
      <c r="R1506" t="str">
        <f>VLOOKUP(F1506,'Seg 2 descriptions'!A:B,2)</f>
        <v>Measurement-SF</v>
      </c>
      <c r="S1506" t="str">
        <f>VLOOKUP(G1506,'Seg 3 descriptions'!A:B,2)</f>
        <v>Overtime/Comp Time/On Call</v>
      </c>
    </row>
    <row r="1507" spans="1:19" x14ac:dyDescent="0.25">
      <c r="A1507" s="1" t="s">
        <v>457</v>
      </c>
      <c r="B1507" s="1" t="s">
        <v>49</v>
      </c>
      <c r="C1507" s="1" t="s">
        <v>1323</v>
      </c>
      <c r="D1507" s="1" t="s">
        <v>1711</v>
      </c>
      <c r="E1507" s="1" t="s">
        <v>20</v>
      </c>
      <c r="F1507" s="1" t="s">
        <v>830</v>
      </c>
      <c r="G1507" s="1" t="s">
        <v>460</v>
      </c>
      <c r="H1507" s="1" t="s">
        <v>187</v>
      </c>
      <c r="I1507" s="1" t="s">
        <v>24</v>
      </c>
      <c r="J1507" s="3">
        <v>58.29</v>
      </c>
      <c r="K1507" s="1" t="s">
        <v>1567</v>
      </c>
      <c r="L1507" s="1" t="s">
        <v>24</v>
      </c>
      <c r="M1507" s="1" t="s">
        <v>1568</v>
      </c>
      <c r="N1507" s="1" t="s">
        <v>463</v>
      </c>
      <c r="O1507" s="2">
        <v>44286</v>
      </c>
      <c r="P1507" s="2">
        <v>44292</v>
      </c>
      <c r="Q1507" s="1" t="s">
        <v>29</v>
      </c>
      <c r="R1507" t="str">
        <f>VLOOKUP(F1507,'Seg 2 descriptions'!A:B,2)</f>
        <v>Measurement-SF</v>
      </c>
      <c r="S1507" t="str">
        <f>VLOOKUP(G1507,'Seg 3 descriptions'!A:B,2)</f>
        <v>Salaries</v>
      </c>
    </row>
    <row r="1508" spans="1:19" x14ac:dyDescent="0.25">
      <c r="A1508" s="1" t="s">
        <v>457</v>
      </c>
      <c r="B1508" s="1" t="s">
        <v>49</v>
      </c>
      <c r="C1508" s="1" t="s">
        <v>1322</v>
      </c>
      <c r="D1508" s="1" t="s">
        <v>1763</v>
      </c>
      <c r="E1508" s="1" t="s">
        <v>20</v>
      </c>
      <c r="F1508" s="1" t="s">
        <v>830</v>
      </c>
      <c r="G1508" s="1" t="s">
        <v>590</v>
      </c>
      <c r="H1508" s="1" t="s">
        <v>187</v>
      </c>
      <c r="I1508" s="1" t="s">
        <v>24</v>
      </c>
      <c r="J1508" s="3">
        <v>0.2</v>
      </c>
      <c r="K1508" s="1" t="s">
        <v>1567</v>
      </c>
      <c r="L1508" s="1" t="s">
        <v>24</v>
      </c>
      <c r="M1508" s="1" t="s">
        <v>1568</v>
      </c>
      <c r="N1508" s="1" t="s">
        <v>463</v>
      </c>
      <c r="O1508" s="2">
        <v>44316</v>
      </c>
      <c r="P1508" s="2">
        <v>44321</v>
      </c>
      <c r="Q1508" s="1" t="s">
        <v>29</v>
      </c>
      <c r="R1508" t="str">
        <f>VLOOKUP(F1508,'Seg 2 descriptions'!A:B,2)</f>
        <v>Measurement-SF</v>
      </c>
      <c r="S1508" t="str">
        <f>VLOOKUP(G1508,'Seg 3 descriptions'!A:B,2)</f>
        <v>Overtime/Comp Time/On Call</v>
      </c>
    </row>
    <row r="1509" spans="1:19" x14ac:dyDescent="0.25">
      <c r="A1509" s="1" t="s">
        <v>457</v>
      </c>
      <c r="B1509" s="1" t="s">
        <v>49</v>
      </c>
      <c r="C1509" s="1" t="s">
        <v>1322</v>
      </c>
      <c r="D1509" s="1" t="s">
        <v>1711</v>
      </c>
      <c r="E1509" s="1" t="s">
        <v>20</v>
      </c>
      <c r="F1509" s="1" t="s">
        <v>830</v>
      </c>
      <c r="G1509" s="1" t="s">
        <v>460</v>
      </c>
      <c r="H1509" s="1" t="s">
        <v>187</v>
      </c>
      <c r="I1509" s="1" t="s">
        <v>24</v>
      </c>
      <c r="J1509" s="3">
        <v>156.38</v>
      </c>
      <c r="K1509" s="1" t="s">
        <v>1567</v>
      </c>
      <c r="L1509" s="1" t="s">
        <v>24</v>
      </c>
      <c r="M1509" s="1" t="s">
        <v>1568</v>
      </c>
      <c r="N1509" s="1" t="s">
        <v>463</v>
      </c>
      <c r="O1509" s="2">
        <v>44316</v>
      </c>
      <c r="P1509" s="2">
        <v>44321</v>
      </c>
      <c r="Q1509" s="1" t="s">
        <v>29</v>
      </c>
      <c r="R1509" t="str">
        <f>VLOOKUP(F1509,'Seg 2 descriptions'!A:B,2)</f>
        <v>Measurement-SF</v>
      </c>
      <c r="S1509" t="str">
        <f>VLOOKUP(G1509,'Seg 3 descriptions'!A:B,2)</f>
        <v>Salaries</v>
      </c>
    </row>
    <row r="1510" spans="1:19" x14ac:dyDescent="0.25">
      <c r="A1510" s="1" t="s">
        <v>457</v>
      </c>
      <c r="B1510" s="1" t="s">
        <v>49</v>
      </c>
      <c r="C1510" s="1" t="s">
        <v>1322</v>
      </c>
      <c r="D1510" s="1" t="s">
        <v>1924</v>
      </c>
      <c r="E1510" s="1" t="s">
        <v>20</v>
      </c>
      <c r="F1510" s="1" t="s">
        <v>830</v>
      </c>
      <c r="G1510" s="1" t="s">
        <v>870</v>
      </c>
      <c r="H1510" s="1" t="s">
        <v>187</v>
      </c>
      <c r="I1510" s="1" t="s">
        <v>24</v>
      </c>
      <c r="J1510" s="3">
        <v>24.87</v>
      </c>
      <c r="K1510" s="1" t="s">
        <v>1567</v>
      </c>
      <c r="L1510" s="1" t="s">
        <v>24</v>
      </c>
      <c r="M1510" s="1" t="s">
        <v>1568</v>
      </c>
      <c r="N1510" s="1" t="s">
        <v>463</v>
      </c>
      <c r="O1510" s="2">
        <v>44316</v>
      </c>
      <c r="P1510" s="2">
        <v>44321</v>
      </c>
      <c r="Q1510" s="1" t="s">
        <v>29</v>
      </c>
      <c r="R1510" t="str">
        <f>VLOOKUP(F1510,'Seg 2 descriptions'!A:B,2)</f>
        <v>Measurement-SF</v>
      </c>
      <c r="S1510" t="str">
        <f>VLOOKUP(G1510,'Seg 3 descriptions'!A:B,2)</f>
        <v>Other Vehicle Expenses</v>
      </c>
    </row>
    <row r="1511" spans="1:19" x14ac:dyDescent="0.25">
      <c r="A1511" s="1" t="s">
        <v>457</v>
      </c>
      <c r="B1511" s="1" t="s">
        <v>49</v>
      </c>
      <c r="C1511" s="1" t="s">
        <v>1322</v>
      </c>
      <c r="D1511" s="1" t="s">
        <v>1929</v>
      </c>
      <c r="E1511" s="1" t="s">
        <v>20</v>
      </c>
      <c r="F1511" s="1" t="s">
        <v>830</v>
      </c>
      <c r="G1511" s="1" t="s">
        <v>1049</v>
      </c>
      <c r="H1511" s="1" t="s">
        <v>187</v>
      </c>
      <c r="I1511" s="1" t="s">
        <v>24</v>
      </c>
      <c r="J1511" s="3">
        <v>7.61</v>
      </c>
      <c r="K1511" s="1" t="s">
        <v>1567</v>
      </c>
      <c r="L1511" s="1" t="s">
        <v>24</v>
      </c>
      <c r="M1511" s="1" t="s">
        <v>1568</v>
      </c>
      <c r="N1511" s="1" t="s">
        <v>463</v>
      </c>
      <c r="O1511" s="2">
        <v>44316</v>
      </c>
      <c r="P1511" s="2">
        <v>44321</v>
      </c>
      <c r="Q1511" s="1" t="s">
        <v>29</v>
      </c>
      <c r="R1511" t="str">
        <f>VLOOKUP(F1511,'Seg 2 descriptions'!A:B,2)</f>
        <v>Measurement-SF</v>
      </c>
      <c r="S1511" t="str">
        <f>VLOOKUP(G1511,'Seg 3 descriptions'!A:B,2)</f>
        <v>Vehicle Insurance</v>
      </c>
    </row>
    <row r="1512" spans="1:19" x14ac:dyDescent="0.25">
      <c r="A1512" s="1" t="s">
        <v>457</v>
      </c>
      <c r="B1512" s="1" t="s">
        <v>49</v>
      </c>
      <c r="C1512" s="1" t="s">
        <v>1322</v>
      </c>
      <c r="D1512" s="1" t="s">
        <v>1936</v>
      </c>
      <c r="E1512" s="1" t="s">
        <v>20</v>
      </c>
      <c r="F1512" s="1" t="s">
        <v>830</v>
      </c>
      <c r="G1512" s="1" t="s">
        <v>1055</v>
      </c>
      <c r="H1512" s="1" t="s">
        <v>187</v>
      </c>
      <c r="I1512" s="1" t="s">
        <v>24</v>
      </c>
      <c r="J1512" s="3">
        <v>111.06</v>
      </c>
      <c r="K1512" s="1" t="s">
        <v>1567</v>
      </c>
      <c r="L1512" s="1" t="s">
        <v>24</v>
      </c>
      <c r="M1512" s="1" t="s">
        <v>1568</v>
      </c>
      <c r="N1512" s="1" t="s">
        <v>463</v>
      </c>
      <c r="O1512" s="2">
        <v>44316</v>
      </c>
      <c r="P1512" s="2">
        <v>44321</v>
      </c>
      <c r="Q1512" s="1" t="s">
        <v>29</v>
      </c>
      <c r="R1512" t="str">
        <f>VLOOKUP(F1512,'Seg 2 descriptions'!A:B,2)</f>
        <v>Measurement-SF</v>
      </c>
      <c r="S1512" t="str">
        <f>VLOOKUP(G1512,'Seg 3 descriptions'!A:B,2)</f>
        <v>Vehicle Depreciation</v>
      </c>
    </row>
    <row r="1513" spans="1:19" x14ac:dyDescent="0.25">
      <c r="A1513" s="1" t="s">
        <v>457</v>
      </c>
      <c r="B1513" s="1" t="s">
        <v>49</v>
      </c>
      <c r="C1513" s="1" t="s">
        <v>1323</v>
      </c>
      <c r="D1513" s="1" t="s">
        <v>1950</v>
      </c>
      <c r="E1513" s="1" t="s">
        <v>20</v>
      </c>
      <c r="F1513" s="1" t="s">
        <v>830</v>
      </c>
      <c r="G1513" s="1" t="s">
        <v>1302</v>
      </c>
      <c r="H1513" s="1" t="s">
        <v>187</v>
      </c>
      <c r="I1513" s="1" t="s">
        <v>24</v>
      </c>
      <c r="J1513" s="3">
        <v>10.18</v>
      </c>
      <c r="K1513" s="1" t="s">
        <v>1567</v>
      </c>
      <c r="L1513" s="1" t="s">
        <v>24</v>
      </c>
      <c r="M1513" s="1" t="s">
        <v>1568</v>
      </c>
      <c r="N1513" s="1" t="s">
        <v>463</v>
      </c>
      <c r="O1513" s="2">
        <v>44286</v>
      </c>
      <c r="P1513" s="2">
        <v>44292</v>
      </c>
      <c r="Q1513" s="1" t="s">
        <v>29</v>
      </c>
      <c r="R1513" t="str">
        <f>VLOOKUP(F1513,'Seg 2 descriptions'!A:B,2)</f>
        <v>Measurement-SF</v>
      </c>
      <c r="S1513" t="str">
        <f>VLOOKUP(G1513,'Seg 3 descriptions'!A:B,2)</f>
        <v>Uniforms</v>
      </c>
    </row>
    <row r="1514" spans="1:19" x14ac:dyDescent="0.25">
      <c r="A1514" s="1" t="s">
        <v>457</v>
      </c>
      <c r="B1514" s="1" t="s">
        <v>49</v>
      </c>
      <c r="C1514" s="1" t="s">
        <v>1323</v>
      </c>
      <c r="D1514" s="1" t="s">
        <v>1959</v>
      </c>
      <c r="E1514" s="1" t="s">
        <v>20</v>
      </c>
      <c r="F1514" s="1" t="s">
        <v>830</v>
      </c>
      <c r="G1514" s="1" t="s">
        <v>868</v>
      </c>
      <c r="H1514" s="1" t="s">
        <v>187</v>
      </c>
      <c r="I1514" s="1" t="s">
        <v>24</v>
      </c>
      <c r="J1514" s="3">
        <v>13.29</v>
      </c>
      <c r="K1514" s="1" t="s">
        <v>1567</v>
      </c>
      <c r="L1514" s="1" t="s">
        <v>24</v>
      </c>
      <c r="M1514" s="1" t="s">
        <v>1568</v>
      </c>
      <c r="N1514" s="1" t="s">
        <v>463</v>
      </c>
      <c r="O1514" s="2">
        <v>44286</v>
      </c>
      <c r="P1514" s="2">
        <v>44292</v>
      </c>
      <c r="Q1514" s="1" t="s">
        <v>29</v>
      </c>
      <c r="R1514" t="str">
        <f>VLOOKUP(F1514,'Seg 2 descriptions'!A:B,2)</f>
        <v>Measurement-SF</v>
      </c>
      <c r="S1514" t="str">
        <f>VLOOKUP(G1514,'Seg 3 descriptions'!A:B,2)</f>
        <v>Cell Phones</v>
      </c>
    </row>
    <row r="1515" spans="1:19" x14ac:dyDescent="0.25">
      <c r="A1515" s="1" t="s">
        <v>457</v>
      </c>
      <c r="B1515" s="1" t="s">
        <v>49</v>
      </c>
      <c r="C1515" s="1" t="s">
        <v>1322</v>
      </c>
      <c r="D1515" s="1" t="s">
        <v>1945</v>
      </c>
      <c r="E1515" s="1" t="s">
        <v>20</v>
      </c>
      <c r="F1515" s="1" t="s">
        <v>830</v>
      </c>
      <c r="G1515" s="1" t="s">
        <v>869</v>
      </c>
      <c r="H1515" s="1" t="s">
        <v>187</v>
      </c>
      <c r="I1515" s="1" t="s">
        <v>24</v>
      </c>
      <c r="J1515" s="3">
        <v>51.6</v>
      </c>
      <c r="K1515" s="1" t="s">
        <v>1567</v>
      </c>
      <c r="L1515" s="1" t="s">
        <v>24</v>
      </c>
      <c r="M1515" s="1" t="s">
        <v>1568</v>
      </c>
      <c r="N1515" s="1" t="s">
        <v>463</v>
      </c>
      <c r="O1515" s="2">
        <v>44316</v>
      </c>
      <c r="P1515" s="2">
        <v>44321</v>
      </c>
      <c r="Q1515" s="1" t="s">
        <v>29</v>
      </c>
      <c r="R1515" t="str">
        <f>VLOOKUP(F1515,'Seg 2 descriptions'!A:B,2)</f>
        <v>Measurement-SF</v>
      </c>
      <c r="S1515" t="str">
        <f>VLOOKUP(G1515,'Seg 3 descriptions'!A:B,2)</f>
        <v>Vehicle Fuel</v>
      </c>
    </row>
    <row r="1516" spans="1:19" x14ac:dyDescent="0.25">
      <c r="A1516" s="1" t="s">
        <v>457</v>
      </c>
      <c r="B1516" s="1" t="s">
        <v>49</v>
      </c>
      <c r="C1516" s="1" t="s">
        <v>1322</v>
      </c>
      <c r="D1516" s="1" t="s">
        <v>1948</v>
      </c>
      <c r="E1516" s="1" t="s">
        <v>20</v>
      </c>
      <c r="F1516" s="1" t="s">
        <v>830</v>
      </c>
      <c r="G1516" s="1" t="s">
        <v>283</v>
      </c>
      <c r="H1516" s="1" t="s">
        <v>187</v>
      </c>
      <c r="I1516" s="1" t="s">
        <v>24</v>
      </c>
      <c r="J1516" s="3">
        <v>3.08</v>
      </c>
      <c r="K1516" s="1" t="s">
        <v>1567</v>
      </c>
      <c r="L1516" s="1" t="s">
        <v>24</v>
      </c>
      <c r="M1516" s="1" t="s">
        <v>1568</v>
      </c>
      <c r="N1516" s="1" t="s">
        <v>463</v>
      </c>
      <c r="O1516" s="2">
        <v>44316</v>
      </c>
      <c r="P1516" s="2">
        <v>44321</v>
      </c>
      <c r="Q1516" s="1" t="s">
        <v>29</v>
      </c>
      <c r="R1516" t="str">
        <f>VLOOKUP(F1516,'Seg 2 descriptions'!A:B,2)</f>
        <v>Measurement-SF</v>
      </c>
      <c r="S1516" t="str">
        <f>VLOOKUP(G1516,'Seg 3 descriptions'!A:B,2)</f>
        <v>Supplies &amp; Misc Dept Expenses</v>
      </c>
    </row>
    <row r="1517" spans="1:19" x14ac:dyDescent="0.25">
      <c r="A1517" s="1" t="s">
        <v>457</v>
      </c>
      <c r="B1517" s="1" t="s">
        <v>49</v>
      </c>
      <c r="C1517" s="1" t="s">
        <v>1322</v>
      </c>
      <c r="D1517" s="1" t="s">
        <v>1959</v>
      </c>
      <c r="E1517" s="1" t="s">
        <v>20</v>
      </c>
      <c r="F1517" s="1" t="s">
        <v>830</v>
      </c>
      <c r="G1517" s="1" t="s">
        <v>868</v>
      </c>
      <c r="H1517" s="1" t="s">
        <v>187</v>
      </c>
      <c r="I1517" s="1" t="s">
        <v>24</v>
      </c>
      <c r="J1517" s="3">
        <v>11.65</v>
      </c>
      <c r="K1517" s="1" t="s">
        <v>1567</v>
      </c>
      <c r="L1517" s="1" t="s">
        <v>24</v>
      </c>
      <c r="M1517" s="1" t="s">
        <v>1568</v>
      </c>
      <c r="N1517" s="1" t="s">
        <v>463</v>
      </c>
      <c r="O1517" s="2">
        <v>44316</v>
      </c>
      <c r="P1517" s="2">
        <v>44321</v>
      </c>
      <c r="Q1517" s="1" t="s">
        <v>29</v>
      </c>
      <c r="R1517" t="str">
        <f>VLOOKUP(F1517,'Seg 2 descriptions'!A:B,2)</f>
        <v>Measurement-SF</v>
      </c>
      <c r="S1517" t="str">
        <f>VLOOKUP(G1517,'Seg 3 descriptions'!A:B,2)</f>
        <v>Cell Phones</v>
      </c>
    </row>
    <row r="1518" spans="1:19" x14ac:dyDescent="0.25">
      <c r="A1518" s="1" t="s">
        <v>457</v>
      </c>
      <c r="B1518" s="1" t="s">
        <v>49</v>
      </c>
      <c r="C1518" s="1" t="s">
        <v>1322</v>
      </c>
      <c r="D1518" s="1" t="s">
        <v>1917</v>
      </c>
      <c r="E1518" s="1" t="s">
        <v>20</v>
      </c>
      <c r="F1518" s="1" t="s">
        <v>830</v>
      </c>
      <c r="G1518" s="1" t="s">
        <v>867</v>
      </c>
      <c r="H1518" s="1" t="s">
        <v>187</v>
      </c>
      <c r="I1518" s="1" t="s">
        <v>24</v>
      </c>
      <c r="J1518" s="3">
        <v>3.36</v>
      </c>
      <c r="K1518" s="1" t="s">
        <v>1567</v>
      </c>
      <c r="L1518" s="1" t="s">
        <v>24</v>
      </c>
      <c r="M1518" s="1" t="s">
        <v>1568</v>
      </c>
      <c r="N1518" s="1" t="s">
        <v>463</v>
      </c>
      <c r="O1518" s="2">
        <v>44316</v>
      </c>
      <c r="P1518" s="2">
        <v>44321</v>
      </c>
      <c r="Q1518" s="1" t="s">
        <v>29</v>
      </c>
      <c r="R1518" t="str">
        <f>VLOOKUP(F1518,'Seg 2 descriptions'!A:B,2)</f>
        <v>Measurement-SF</v>
      </c>
      <c r="S1518" t="str">
        <f>VLOOKUP(G1518,'Seg 3 descriptions'!A:B,2)</f>
        <v>Meals</v>
      </c>
    </row>
    <row r="1519" spans="1:19" x14ac:dyDescent="0.25">
      <c r="A1519" s="1" t="s">
        <v>457</v>
      </c>
      <c r="B1519" s="1" t="s">
        <v>49</v>
      </c>
      <c r="C1519" s="1" t="s">
        <v>1323</v>
      </c>
      <c r="D1519" s="1" t="s">
        <v>1924</v>
      </c>
      <c r="E1519" s="1" t="s">
        <v>20</v>
      </c>
      <c r="F1519" s="1" t="s">
        <v>830</v>
      </c>
      <c r="G1519" s="1" t="s">
        <v>870</v>
      </c>
      <c r="H1519" s="1" t="s">
        <v>187</v>
      </c>
      <c r="I1519" s="1" t="s">
        <v>24</v>
      </c>
      <c r="J1519" s="3">
        <v>2.14</v>
      </c>
      <c r="K1519" s="1" t="s">
        <v>1567</v>
      </c>
      <c r="L1519" s="1" t="s">
        <v>24</v>
      </c>
      <c r="M1519" s="1" t="s">
        <v>1568</v>
      </c>
      <c r="N1519" s="1" t="s">
        <v>463</v>
      </c>
      <c r="O1519" s="2">
        <v>44286</v>
      </c>
      <c r="P1519" s="2">
        <v>44292</v>
      </c>
      <c r="Q1519" s="1" t="s">
        <v>29</v>
      </c>
      <c r="R1519" t="str">
        <f>VLOOKUP(F1519,'Seg 2 descriptions'!A:B,2)</f>
        <v>Measurement-SF</v>
      </c>
      <c r="S1519" t="str">
        <f>VLOOKUP(G1519,'Seg 3 descriptions'!A:B,2)</f>
        <v>Other Vehicle Expenses</v>
      </c>
    </row>
    <row r="1520" spans="1:19" x14ac:dyDescent="0.25">
      <c r="A1520" s="1" t="s">
        <v>457</v>
      </c>
      <c r="B1520" s="1" t="s">
        <v>49</v>
      </c>
      <c r="C1520" s="1" t="s">
        <v>1323</v>
      </c>
      <c r="D1520" s="1" t="s">
        <v>1929</v>
      </c>
      <c r="E1520" s="1" t="s">
        <v>20</v>
      </c>
      <c r="F1520" s="1" t="s">
        <v>830</v>
      </c>
      <c r="G1520" s="1" t="s">
        <v>1049</v>
      </c>
      <c r="H1520" s="1" t="s">
        <v>187</v>
      </c>
      <c r="I1520" s="1" t="s">
        <v>24</v>
      </c>
      <c r="J1520" s="3">
        <v>14.35</v>
      </c>
      <c r="K1520" s="1" t="s">
        <v>1567</v>
      </c>
      <c r="L1520" s="1" t="s">
        <v>24</v>
      </c>
      <c r="M1520" s="1" t="s">
        <v>1568</v>
      </c>
      <c r="N1520" s="1" t="s">
        <v>463</v>
      </c>
      <c r="O1520" s="2">
        <v>44286</v>
      </c>
      <c r="P1520" s="2">
        <v>44292</v>
      </c>
      <c r="Q1520" s="1" t="s">
        <v>29</v>
      </c>
      <c r="R1520" t="str">
        <f>VLOOKUP(F1520,'Seg 2 descriptions'!A:B,2)</f>
        <v>Measurement-SF</v>
      </c>
      <c r="S1520" t="str">
        <f>VLOOKUP(G1520,'Seg 3 descriptions'!A:B,2)</f>
        <v>Vehicle Insurance</v>
      </c>
    </row>
    <row r="1521" spans="1:19" x14ac:dyDescent="0.25">
      <c r="A1521" s="1" t="s">
        <v>457</v>
      </c>
      <c r="B1521" s="1" t="s">
        <v>49</v>
      </c>
      <c r="C1521" s="1" t="s">
        <v>1322</v>
      </c>
      <c r="D1521" s="1" t="s">
        <v>1920</v>
      </c>
      <c r="E1521" s="1" t="s">
        <v>20</v>
      </c>
      <c r="F1521" s="1" t="s">
        <v>830</v>
      </c>
      <c r="G1521" s="1" t="s">
        <v>866</v>
      </c>
      <c r="H1521" s="1" t="s">
        <v>187</v>
      </c>
      <c r="I1521" s="1" t="s">
        <v>24</v>
      </c>
      <c r="J1521" s="3">
        <v>17.07</v>
      </c>
      <c r="K1521" s="1" t="s">
        <v>1567</v>
      </c>
      <c r="L1521" s="1" t="s">
        <v>24</v>
      </c>
      <c r="M1521" s="1" t="s">
        <v>1568</v>
      </c>
      <c r="N1521" s="1" t="s">
        <v>463</v>
      </c>
      <c r="O1521" s="2">
        <v>44316</v>
      </c>
      <c r="P1521" s="2">
        <v>44321</v>
      </c>
      <c r="Q1521" s="1" t="s">
        <v>29</v>
      </c>
      <c r="R1521" t="str">
        <f>VLOOKUP(F1521,'Seg 2 descriptions'!A:B,2)</f>
        <v>Measurement-SF</v>
      </c>
      <c r="S1521" t="str">
        <f>VLOOKUP(G1521,'Seg 3 descriptions'!A:B,2)</f>
        <v>Lodging &amp; Travel</v>
      </c>
    </row>
    <row r="1522" spans="1:19" x14ac:dyDescent="0.25">
      <c r="A1522" s="1" t="s">
        <v>457</v>
      </c>
      <c r="B1522" s="1" t="s">
        <v>49</v>
      </c>
      <c r="C1522" s="1" t="s">
        <v>1323</v>
      </c>
      <c r="D1522" s="1" t="s">
        <v>1936</v>
      </c>
      <c r="E1522" s="1" t="s">
        <v>20</v>
      </c>
      <c r="F1522" s="1" t="s">
        <v>830</v>
      </c>
      <c r="G1522" s="1" t="s">
        <v>1055</v>
      </c>
      <c r="H1522" s="1" t="s">
        <v>187</v>
      </c>
      <c r="I1522" s="1" t="s">
        <v>24</v>
      </c>
      <c r="J1522" s="3">
        <v>101.57</v>
      </c>
      <c r="K1522" s="1" t="s">
        <v>1567</v>
      </c>
      <c r="L1522" s="1" t="s">
        <v>24</v>
      </c>
      <c r="M1522" s="1" t="s">
        <v>1568</v>
      </c>
      <c r="N1522" s="1" t="s">
        <v>463</v>
      </c>
      <c r="O1522" s="2">
        <v>44286</v>
      </c>
      <c r="P1522" s="2">
        <v>44292</v>
      </c>
      <c r="Q1522" s="1" t="s">
        <v>29</v>
      </c>
      <c r="R1522" t="str">
        <f>VLOOKUP(F1522,'Seg 2 descriptions'!A:B,2)</f>
        <v>Measurement-SF</v>
      </c>
      <c r="S1522" t="str">
        <f>VLOOKUP(G1522,'Seg 3 descriptions'!A:B,2)</f>
        <v>Vehicle Depreciation</v>
      </c>
    </row>
    <row r="1523" spans="1:19" x14ac:dyDescent="0.25">
      <c r="A1523" s="1" t="s">
        <v>457</v>
      </c>
      <c r="B1523" s="1" t="s">
        <v>49</v>
      </c>
      <c r="C1523" s="1" t="s">
        <v>1323</v>
      </c>
      <c r="D1523" s="1" t="s">
        <v>1945</v>
      </c>
      <c r="E1523" s="1" t="s">
        <v>20</v>
      </c>
      <c r="F1523" s="1" t="s">
        <v>830</v>
      </c>
      <c r="G1523" s="1" t="s">
        <v>869</v>
      </c>
      <c r="H1523" s="1" t="s">
        <v>187</v>
      </c>
      <c r="I1523" s="1" t="s">
        <v>24</v>
      </c>
      <c r="J1523" s="3">
        <v>51.1</v>
      </c>
      <c r="K1523" s="1" t="s">
        <v>1567</v>
      </c>
      <c r="L1523" s="1" t="s">
        <v>24</v>
      </c>
      <c r="M1523" s="1" t="s">
        <v>1568</v>
      </c>
      <c r="N1523" s="1" t="s">
        <v>463</v>
      </c>
      <c r="O1523" s="2">
        <v>44286</v>
      </c>
      <c r="P1523" s="2">
        <v>44292</v>
      </c>
      <c r="Q1523" s="1" t="s">
        <v>29</v>
      </c>
      <c r="R1523" t="str">
        <f>VLOOKUP(F1523,'Seg 2 descriptions'!A:B,2)</f>
        <v>Measurement-SF</v>
      </c>
      <c r="S1523" t="str">
        <f>VLOOKUP(G1523,'Seg 3 descriptions'!A:B,2)</f>
        <v>Vehicle Fuel</v>
      </c>
    </row>
    <row r="1524" spans="1:19" x14ac:dyDescent="0.25">
      <c r="A1524" s="1" t="s">
        <v>457</v>
      </c>
      <c r="B1524" s="1" t="s">
        <v>49</v>
      </c>
      <c r="C1524" s="1" t="s">
        <v>1324</v>
      </c>
      <c r="D1524" s="1" t="s">
        <v>1924</v>
      </c>
      <c r="E1524" s="1" t="s">
        <v>20</v>
      </c>
      <c r="F1524" s="1" t="s">
        <v>830</v>
      </c>
      <c r="G1524" s="1" t="s">
        <v>870</v>
      </c>
      <c r="H1524" s="1" t="s">
        <v>187</v>
      </c>
      <c r="I1524" s="1" t="s">
        <v>24</v>
      </c>
      <c r="J1524" s="3">
        <v>52.97</v>
      </c>
      <c r="K1524" s="1" t="s">
        <v>1567</v>
      </c>
      <c r="L1524" s="1" t="s">
        <v>24</v>
      </c>
      <c r="M1524" s="1" t="s">
        <v>1568</v>
      </c>
      <c r="N1524" s="1" t="s">
        <v>463</v>
      </c>
      <c r="O1524" s="2">
        <v>44408</v>
      </c>
      <c r="P1524" s="2">
        <v>44412</v>
      </c>
      <c r="Q1524" s="1" t="s">
        <v>29</v>
      </c>
      <c r="R1524" t="str">
        <f>VLOOKUP(F1524,'Seg 2 descriptions'!A:B,2)</f>
        <v>Measurement-SF</v>
      </c>
      <c r="S1524" t="str">
        <f>VLOOKUP(G1524,'Seg 3 descriptions'!A:B,2)</f>
        <v>Other Vehicle Expenses</v>
      </c>
    </row>
    <row r="1525" spans="1:19" x14ac:dyDescent="0.25">
      <c r="A1525" s="1" t="s">
        <v>457</v>
      </c>
      <c r="B1525" s="1" t="s">
        <v>49</v>
      </c>
      <c r="C1525" s="1" t="s">
        <v>1323</v>
      </c>
      <c r="D1525" s="1" t="s">
        <v>1948</v>
      </c>
      <c r="E1525" s="1" t="s">
        <v>20</v>
      </c>
      <c r="F1525" s="1" t="s">
        <v>830</v>
      </c>
      <c r="G1525" s="1" t="s">
        <v>283</v>
      </c>
      <c r="H1525" s="1" t="s">
        <v>187</v>
      </c>
      <c r="I1525" s="1" t="s">
        <v>24</v>
      </c>
      <c r="J1525" s="3">
        <v>-7.32</v>
      </c>
      <c r="K1525" s="1" t="s">
        <v>1567</v>
      </c>
      <c r="L1525" s="1" t="s">
        <v>24</v>
      </c>
      <c r="M1525" s="1" t="s">
        <v>1568</v>
      </c>
      <c r="N1525" s="1" t="s">
        <v>463</v>
      </c>
      <c r="O1525" s="2">
        <v>44286</v>
      </c>
      <c r="P1525" s="2">
        <v>44292</v>
      </c>
      <c r="Q1525" s="1" t="s">
        <v>29</v>
      </c>
      <c r="R1525" t="str">
        <f>VLOOKUP(F1525,'Seg 2 descriptions'!A:B,2)</f>
        <v>Measurement-SF</v>
      </c>
      <c r="S1525" t="str">
        <f>VLOOKUP(G1525,'Seg 3 descriptions'!A:B,2)</f>
        <v>Supplies &amp; Misc Dept Expenses</v>
      </c>
    </row>
    <row r="1526" spans="1:19" x14ac:dyDescent="0.25">
      <c r="A1526" s="1" t="s">
        <v>457</v>
      </c>
      <c r="B1526" s="1" t="s">
        <v>49</v>
      </c>
      <c r="C1526" s="1" t="s">
        <v>1324</v>
      </c>
      <c r="D1526" s="1" t="s">
        <v>1929</v>
      </c>
      <c r="E1526" s="1" t="s">
        <v>20</v>
      </c>
      <c r="F1526" s="1" t="s">
        <v>830</v>
      </c>
      <c r="G1526" s="1" t="s">
        <v>1049</v>
      </c>
      <c r="H1526" s="1" t="s">
        <v>187</v>
      </c>
      <c r="I1526" s="1" t="s">
        <v>24</v>
      </c>
      <c r="J1526" s="3">
        <v>12.83</v>
      </c>
      <c r="K1526" s="1" t="s">
        <v>1567</v>
      </c>
      <c r="L1526" s="1" t="s">
        <v>24</v>
      </c>
      <c r="M1526" s="1" t="s">
        <v>1568</v>
      </c>
      <c r="N1526" s="1" t="s">
        <v>463</v>
      </c>
      <c r="O1526" s="2">
        <v>44408</v>
      </c>
      <c r="P1526" s="2">
        <v>44412</v>
      </c>
      <c r="Q1526" s="1" t="s">
        <v>29</v>
      </c>
      <c r="R1526" t="str">
        <f>VLOOKUP(F1526,'Seg 2 descriptions'!A:B,2)</f>
        <v>Measurement-SF</v>
      </c>
      <c r="S1526" t="str">
        <f>VLOOKUP(G1526,'Seg 3 descriptions'!A:B,2)</f>
        <v>Vehicle Insurance</v>
      </c>
    </row>
    <row r="1527" spans="1:19" x14ac:dyDescent="0.25">
      <c r="A1527" s="1" t="s">
        <v>457</v>
      </c>
      <c r="B1527" s="1" t="s">
        <v>49</v>
      </c>
      <c r="C1527" s="1" t="s">
        <v>1324</v>
      </c>
      <c r="D1527" s="1" t="s">
        <v>1936</v>
      </c>
      <c r="E1527" s="1" t="s">
        <v>20</v>
      </c>
      <c r="F1527" s="1" t="s">
        <v>830</v>
      </c>
      <c r="G1527" s="1" t="s">
        <v>1055</v>
      </c>
      <c r="H1527" s="1" t="s">
        <v>187</v>
      </c>
      <c r="I1527" s="1" t="s">
        <v>24</v>
      </c>
      <c r="J1527" s="3">
        <v>110.91</v>
      </c>
      <c r="K1527" s="1" t="s">
        <v>1567</v>
      </c>
      <c r="L1527" s="1" t="s">
        <v>24</v>
      </c>
      <c r="M1527" s="1" t="s">
        <v>1568</v>
      </c>
      <c r="N1527" s="1" t="s">
        <v>463</v>
      </c>
      <c r="O1527" s="2">
        <v>44408</v>
      </c>
      <c r="P1527" s="2">
        <v>44412</v>
      </c>
      <c r="Q1527" s="1" t="s">
        <v>29</v>
      </c>
      <c r="R1527" t="str">
        <f>VLOOKUP(F1527,'Seg 2 descriptions'!A:B,2)</f>
        <v>Measurement-SF</v>
      </c>
      <c r="S1527" t="str">
        <f>VLOOKUP(G1527,'Seg 3 descriptions'!A:B,2)</f>
        <v>Vehicle Depreciation</v>
      </c>
    </row>
    <row r="1528" spans="1:19" x14ac:dyDescent="0.25">
      <c r="A1528" s="1" t="s">
        <v>457</v>
      </c>
      <c r="B1528" s="1" t="s">
        <v>49</v>
      </c>
      <c r="C1528" s="1" t="s">
        <v>1324</v>
      </c>
      <c r="D1528" s="1" t="s">
        <v>1945</v>
      </c>
      <c r="E1528" s="1" t="s">
        <v>20</v>
      </c>
      <c r="F1528" s="1" t="s">
        <v>830</v>
      </c>
      <c r="G1528" s="1" t="s">
        <v>869</v>
      </c>
      <c r="H1528" s="1" t="s">
        <v>187</v>
      </c>
      <c r="I1528" s="1" t="s">
        <v>24</v>
      </c>
      <c r="J1528" s="3">
        <v>77.180000000000007</v>
      </c>
      <c r="K1528" s="1" t="s">
        <v>1567</v>
      </c>
      <c r="L1528" s="1" t="s">
        <v>24</v>
      </c>
      <c r="M1528" s="1" t="s">
        <v>1568</v>
      </c>
      <c r="N1528" s="1" t="s">
        <v>463</v>
      </c>
      <c r="O1528" s="2">
        <v>44408</v>
      </c>
      <c r="P1528" s="2">
        <v>44412</v>
      </c>
      <c r="Q1528" s="1" t="s">
        <v>29</v>
      </c>
      <c r="R1528" t="str">
        <f>VLOOKUP(F1528,'Seg 2 descriptions'!A:B,2)</f>
        <v>Measurement-SF</v>
      </c>
      <c r="S1528" t="str">
        <f>VLOOKUP(G1528,'Seg 3 descriptions'!A:B,2)</f>
        <v>Vehicle Fuel</v>
      </c>
    </row>
    <row r="1529" spans="1:19" x14ac:dyDescent="0.25">
      <c r="A1529" s="1" t="s">
        <v>457</v>
      </c>
      <c r="B1529" s="1" t="s">
        <v>49</v>
      </c>
      <c r="C1529" s="1" t="s">
        <v>1324</v>
      </c>
      <c r="D1529" s="1" t="s">
        <v>1948</v>
      </c>
      <c r="E1529" s="1" t="s">
        <v>20</v>
      </c>
      <c r="F1529" s="1" t="s">
        <v>830</v>
      </c>
      <c r="G1529" s="1" t="s">
        <v>283</v>
      </c>
      <c r="H1529" s="1" t="s">
        <v>187</v>
      </c>
      <c r="I1529" s="1" t="s">
        <v>24</v>
      </c>
      <c r="J1529" s="3">
        <v>-33.549999999999997</v>
      </c>
      <c r="K1529" s="1" t="s">
        <v>1567</v>
      </c>
      <c r="L1529" s="1" t="s">
        <v>24</v>
      </c>
      <c r="M1529" s="1" t="s">
        <v>1568</v>
      </c>
      <c r="N1529" s="1" t="s">
        <v>463</v>
      </c>
      <c r="O1529" s="2">
        <v>44408</v>
      </c>
      <c r="P1529" s="2">
        <v>44412</v>
      </c>
      <c r="Q1529" s="1" t="s">
        <v>29</v>
      </c>
      <c r="R1529" t="str">
        <f>VLOOKUP(F1529,'Seg 2 descriptions'!A:B,2)</f>
        <v>Measurement-SF</v>
      </c>
      <c r="S1529" t="str">
        <f>VLOOKUP(G1529,'Seg 3 descriptions'!A:B,2)</f>
        <v>Supplies &amp; Misc Dept Expenses</v>
      </c>
    </row>
    <row r="1530" spans="1:19" x14ac:dyDescent="0.25">
      <c r="A1530" s="1" t="s">
        <v>457</v>
      </c>
      <c r="B1530" s="1" t="s">
        <v>49</v>
      </c>
      <c r="C1530" s="1" t="s">
        <v>1324</v>
      </c>
      <c r="D1530" s="1" t="s">
        <v>1950</v>
      </c>
      <c r="E1530" s="1" t="s">
        <v>20</v>
      </c>
      <c r="F1530" s="1" t="s">
        <v>830</v>
      </c>
      <c r="G1530" s="1" t="s">
        <v>1302</v>
      </c>
      <c r="H1530" s="1" t="s">
        <v>187</v>
      </c>
      <c r="I1530" s="1" t="s">
        <v>24</v>
      </c>
      <c r="J1530" s="3">
        <v>10.6</v>
      </c>
      <c r="K1530" s="1" t="s">
        <v>1567</v>
      </c>
      <c r="L1530" s="1" t="s">
        <v>24</v>
      </c>
      <c r="M1530" s="1" t="s">
        <v>1568</v>
      </c>
      <c r="N1530" s="1" t="s">
        <v>463</v>
      </c>
      <c r="O1530" s="2">
        <v>44408</v>
      </c>
      <c r="P1530" s="2">
        <v>44412</v>
      </c>
      <c r="Q1530" s="1" t="s">
        <v>29</v>
      </c>
      <c r="R1530" t="str">
        <f>VLOOKUP(F1530,'Seg 2 descriptions'!A:B,2)</f>
        <v>Measurement-SF</v>
      </c>
      <c r="S1530" t="str">
        <f>VLOOKUP(G1530,'Seg 3 descriptions'!A:B,2)</f>
        <v>Uniforms</v>
      </c>
    </row>
    <row r="1531" spans="1:19" x14ac:dyDescent="0.25">
      <c r="A1531" s="1" t="s">
        <v>828</v>
      </c>
      <c r="B1531" s="1" t="s">
        <v>18</v>
      </c>
      <c r="C1531" s="1" t="s">
        <v>1596</v>
      </c>
      <c r="D1531" s="1" t="s">
        <v>1711</v>
      </c>
      <c r="E1531" s="1" t="s">
        <v>20</v>
      </c>
      <c r="F1531" s="1" t="s">
        <v>830</v>
      </c>
      <c r="G1531" s="1" t="s">
        <v>460</v>
      </c>
      <c r="H1531" s="1" t="s">
        <v>187</v>
      </c>
      <c r="I1531" s="1" t="s">
        <v>24</v>
      </c>
      <c r="J1531" s="3">
        <v>81.459999999999994</v>
      </c>
      <c r="K1531" s="1" t="s">
        <v>1597</v>
      </c>
      <c r="L1531" s="1" t="s">
        <v>24</v>
      </c>
      <c r="M1531" s="1" t="s">
        <v>24</v>
      </c>
      <c r="N1531" s="1" t="s">
        <v>1596</v>
      </c>
      <c r="O1531" s="2">
        <v>44322</v>
      </c>
      <c r="P1531" s="2">
        <v>44348</v>
      </c>
      <c r="Q1531" s="1" t="s">
        <v>29</v>
      </c>
      <c r="R1531" t="str">
        <f>VLOOKUP(F1531,'Seg 2 descriptions'!A:B,2)</f>
        <v>Measurement-SF</v>
      </c>
      <c r="S1531" t="str">
        <f>VLOOKUP(G1531,'Seg 3 descriptions'!A:B,2)</f>
        <v>Salaries</v>
      </c>
    </row>
    <row r="1532" spans="1:19" x14ac:dyDescent="0.25">
      <c r="A1532" s="1" t="s">
        <v>457</v>
      </c>
      <c r="B1532" s="1" t="s">
        <v>49</v>
      </c>
      <c r="C1532" s="1" t="s">
        <v>1324</v>
      </c>
      <c r="D1532" s="1" t="s">
        <v>1959</v>
      </c>
      <c r="E1532" s="1" t="s">
        <v>20</v>
      </c>
      <c r="F1532" s="1" t="s">
        <v>830</v>
      </c>
      <c r="G1532" s="1" t="s">
        <v>868</v>
      </c>
      <c r="H1532" s="1" t="s">
        <v>187</v>
      </c>
      <c r="I1532" s="1" t="s">
        <v>24</v>
      </c>
      <c r="J1532" s="3">
        <v>24.8</v>
      </c>
      <c r="K1532" s="1" t="s">
        <v>1567</v>
      </c>
      <c r="L1532" s="1" t="s">
        <v>24</v>
      </c>
      <c r="M1532" s="1" t="s">
        <v>1568</v>
      </c>
      <c r="N1532" s="1" t="s">
        <v>463</v>
      </c>
      <c r="O1532" s="2">
        <v>44408</v>
      </c>
      <c r="P1532" s="2">
        <v>44412</v>
      </c>
      <c r="Q1532" s="1" t="s">
        <v>29</v>
      </c>
      <c r="R1532" t="str">
        <f>VLOOKUP(F1532,'Seg 2 descriptions'!A:B,2)</f>
        <v>Measurement-SF</v>
      </c>
      <c r="S1532" t="str">
        <f>VLOOKUP(G1532,'Seg 3 descriptions'!A:B,2)</f>
        <v>Cell Phones</v>
      </c>
    </row>
    <row r="1533" spans="1:19" x14ac:dyDescent="0.25">
      <c r="A1533" s="1" t="s">
        <v>457</v>
      </c>
      <c r="B1533" s="1" t="s">
        <v>49</v>
      </c>
      <c r="C1533" s="1" t="s">
        <v>1324</v>
      </c>
      <c r="D1533" s="1" t="s">
        <v>1917</v>
      </c>
      <c r="E1533" s="1" t="s">
        <v>20</v>
      </c>
      <c r="F1533" s="1" t="s">
        <v>830</v>
      </c>
      <c r="G1533" s="1" t="s">
        <v>867</v>
      </c>
      <c r="H1533" s="1" t="s">
        <v>187</v>
      </c>
      <c r="I1533" s="1" t="s">
        <v>24</v>
      </c>
      <c r="J1533" s="3">
        <v>12.48</v>
      </c>
      <c r="K1533" s="1" t="s">
        <v>1567</v>
      </c>
      <c r="L1533" s="1" t="s">
        <v>24</v>
      </c>
      <c r="M1533" s="1" t="s">
        <v>1568</v>
      </c>
      <c r="N1533" s="1" t="s">
        <v>463</v>
      </c>
      <c r="O1533" s="2">
        <v>44408</v>
      </c>
      <c r="P1533" s="2">
        <v>44412</v>
      </c>
      <c r="Q1533" s="1" t="s">
        <v>29</v>
      </c>
      <c r="R1533" t="str">
        <f>VLOOKUP(F1533,'Seg 2 descriptions'!A:B,2)</f>
        <v>Measurement-SF</v>
      </c>
      <c r="S1533" t="str">
        <f>VLOOKUP(G1533,'Seg 3 descriptions'!A:B,2)</f>
        <v>Meals</v>
      </c>
    </row>
    <row r="1534" spans="1:19" x14ac:dyDescent="0.25">
      <c r="A1534" s="1" t="s">
        <v>457</v>
      </c>
      <c r="B1534" s="1" t="s">
        <v>49</v>
      </c>
      <c r="C1534" s="1" t="s">
        <v>1324</v>
      </c>
      <c r="D1534" s="1" t="s">
        <v>1920</v>
      </c>
      <c r="E1534" s="1" t="s">
        <v>20</v>
      </c>
      <c r="F1534" s="1" t="s">
        <v>830</v>
      </c>
      <c r="G1534" s="1" t="s">
        <v>866</v>
      </c>
      <c r="H1534" s="1" t="s">
        <v>187</v>
      </c>
      <c r="I1534" s="1" t="s">
        <v>24</v>
      </c>
      <c r="J1534" s="3">
        <v>64.150000000000006</v>
      </c>
      <c r="K1534" s="1" t="s">
        <v>1567</v>
      </c>
      <c r="L1534" s="1" t="s">
        <v>24</v>
      </c>
      <c r="M1534" s="1" t="s">
        <v>1568</v>
      </c>
      <c r="N1534" s="1" t="s">
        <v>463</v>
      </c>
      <c r="O1534" s="2">
        <v>44408</v>
      </c>
      <c r="P1534" s="2">
        <v>44412</v>
      </c>
      <c r="Q1534" s="1" t="s">
        <v>29</v>
      </c>
      <c r="R1534" t="str">
        <f>VLOOKUP(F1534,'Seg 2 descriptions'!A:B,2)</f>
        <v>Measurement-SF</v>
      </c>
      <c r="S1534" t="str">
        <f>VLOOKUP(G1534,'Seg 3 descriptions'!A:B,2)</f>
        <v>Lodging &amp; Travel</v>
      </c>
    </row>
    <row r="1535" spans="1:19" x14ac:dyDescent="0.25">
      <c r="A1535" s="1" t="s">
        <v>457</v>
      </c>
      <c r="B1535" s="1" t="s">
        <v>49</v>
      </c>
      <c r="C1535" s="1" t="s">
        <v>1324</v>
      </c>
      <c r="D1535" s="1" t="s">
        <v>1711</v>
      </c>
      <c r="E1535" s="1" t="s">
        <v>20</v>
      </c>
      <c r="F1535" s="1" t="s">
        <v>830</v>
      </c>
      <c r="G1535" s="1" t="s">
        <v>460</v>
      </c>
      <c r="H1535" s="1" t="s">
        <v>187</v>
      </c>
      <c r="I1535" s="1" t="s">
        <v>24</v>
      </c>
      <c r="J1535" s="3">
        <v>150.59</v>
      </c>
      <c r="K1535" s="1" t="s">
        <v>1567</v>
      </c>
      <c r="L1535" s="1" t="s">
        <v>24</v>
      </c>
      <c r="M1535" s="1" t="s">
        <v>1568</v>
      </c>
      <c r="N1535" s="1" t="s">
        <v>463</v>
      </c>
      <c r="O1535" s="2">
        <v>44408</v>
      </c>
      <c r="P1535" s="2">
        <v>44412</v>
      </c>
      <c r="Q1535" s="1" t="s">
        <v>29</v>
      </c>
      <c r="R1535" t="str">
        <f>VLOOKUP(F1535,'Seg 2 descriptions'!A:B,2)</f>
        <v>Measurement-SF</v>
      </c>
      <c r="S1535" t="str">
        <f>VLOOKUP(G1535,'Seg 3 descriptions'!A:B,2)</f>
        <v>Salaries</v>
      </c>
    </row>
    <row r="1536" spans="1:19" x14ac:dyDescent="0.25">
      <c r="A1536" s="1" t="s">
        <v>457</v>
      </c>
      <c r="B1536" s="1" t="s">
        <v>49</v>
      </c>
      <c r="C1536" s="1" t="s">
        <v>1353</v>
      </c>
      <c r="D1536" s="1" t="s">
        <v>1924</v>
      </c>
      <c r="E1536" s="1" t="s">
        <v>20</v>
      </c>
      <c r="F1536" s="1" t="s">
        <v>830</v>
      </c>
      <c r="G1536" s="1" t="s">
        <v>870</v>
      </c>
      <c r="H1536" s="1" t="s">
        <v>187</v>
      </c>
      <c r="I1536" s="1" t="s">
        <v>24</v>
      </c>
      <c r="J1536" s="3">
        <v>45.27</v>
      </c>
      <c r="K1536" s="1" t="s">
        <v>1567</v>
      </c>
      <c r="L1536" s="1" t="s">
        <v>24</v>
      </c>
      <c r="M1536" s="1" t="s">
        <v>1568</v>
      </c>
      <c r="N1536" s="1" t="s">
        <v>463</v>
      </c>
      <c r="O1536" s="2">
        <v>44439</v>
      </c>
      <c r="P1536" s="2">
        <v>44447</v>
      </c>
      <c r="Q1536" s="1" t="s">
        <v>29</v>
      </c>
      <c r="R1536" t="str">
        <f>VLOOKUP(F1536,'Seg 2 descriptions'!A:B,2)</f>
        <v>Measurement-SF</v>
      </c>
      <c r="S1536" t="str">
        <f>VLOOKUP(G1536,'Seg 3 descriptions'!A:B,2)</f>
        <v>Other Vehicle Expenses</v>
      </c>
    </row>
    <row r="1537" spans="1:19" x14ac:dyDescent="0.25">
      <c r="A1537" s="1" t="s">
        <v>457</v>
      </c>
      <c r="B1537" s="1" t="s">
        <v>49</v>
      </c>
      <c r="C1537" s="1" t="s">
        <v>1353</v>
      </c>
      <c r="D1537" s="1" t="s">
        <v>1929</v>
      </c>
      <c r="E1537" s="1" t="s">
        <v>20</v>
      </c>
      <c r="F1537" s="1" t="s">
        <v>830</v>
      </c>
      <c r="G1537" s="1" t="s">
        <v>1049</v>
      </c>
      <c r="H1537" s="1" t="s">
        <v>187</v>
      </c>
      <c r="I1537" s="1" t="s">
        <v>24</v>
      </c>
      <c r="J1537" s="3">
        <v>8.3699999999999992</v>
      </c>
      <c r="K1537" s="1" t="s">
        <v>1567</v>
      </c>
      <c r="L1537" s="1" t="s">
        <v>24</v>
      </c>
      <c r="M1537" s="1" t="s">
        <v>1568</v>
      </c>
      <c r="N1537" s="1" t="s">
        <v>463</v>
      </c>
      <c r="O1537" s="2">
        <v>44439</v>
      </c>
      <c r="P1537" s="2">
        <v>44447</v>
      </c>
      <c r="Q1537" s="1" t="s">
        <v>29</v>
      </c>
      <c r="R1537" t="str">
        <f>VLOOKUP(F1537,'Seg 2 descriptions'!A:B,2)</f>
        <v>Measurement-SF</v>
      </c>
      <c r="S1537" t="str">
        <f>VLOOKUP(G1537,'Seg 3 descriptions'!A:B,2)</f>
        <v>Vehicle Insurance</v>
      </c>
    </row>
    <row r="1538" spans="1:19" x14ac:dyDescent="0.25">
      <c r="A1538" s="1" t="s">
        <v>457</v>
      </c>
      <c r="B1538" s="1" t="s">
        <v>49</v>
      </c>
      <c r="C1538" s="1" t="s">
        <v>1353</v>
      </c>
      <c r="D1538" s="1" t="s">
        <v>1936</v>
      </c>
      <c r="E1538" s="1" t="s">
        <v>20</v>
      </c>
      <c r="F1538" s="1" t="s">
        <v>830</v>
      </c>
      <c r="G1538" s="1" t="s">
        <v>1055</v>
      </c>
      <c r="H1538" s="1" t="s">
        <v>187</v>
      </c>
      <c r="I1538" s="1" t="s">
        <v>24</v>
      </c>
      <c r="J1538" s="3">
        <v>72.3</v>
      </c>
      <c r="K1538" s="1" t="s">
        <v>1567</v>
      </c>
      <c r="L1538" s="1" t="s">
        <v>24</v>
      </c>
      <c r="M1538" s="1" t="s">
        <v>1568</v>
      </c>
      <c r="N1538" s="1" t="s">
        <v>463</v>
      </c>
      <c r="O1538" s="2">
        <v>44439</v>
      </c>
      <c r="P1538" s="2">
        <v>44447</v>
      </c>
      <c r="Q1538" s="1" t="s">
        <v>29</v>
      </c>
      <c r="R1538" t="str">
        <f>VLOOKUP(F1538,'Seg 2 descriptions'!A:B,2)</f>
        <v>Measurement-SF</v>
      </c>
      <c r="S1538" t="str">
        <f>VLOOKUP(G1538,'Seg 3 descriptions'!A:B,2)</f>
        <v>Vehicle Depreciation</v>
      </c>
    </row>
    <row r="1539" spans="1:19" x14ac:dyDescent="0.25">
      <c r="A1539" s="1" t="s">
        <v>457</v>
      </c>
      <c r="B1539" s="1" t="s">
        <v>49</v>
      </c>
      <c r="C1539" s="1" t="s">
        <v>1353</v>
      </c>
      <c r="D1539" s="1" t="s">
        <v>1959</v>
      </c>
      <c r="E1539" s="1" t="s">
        <v>20</v>
      </c>
      <c r="F1539" s="1" t="s">
        <v>830</v>
      </c>
      <c r="G1539" s="1" t="s">
        <v>868</v>
      </c>
      <c r="H1539" s="1" t="s">
        <v>187</v>
      </c>
      <c r="I1539" s="1" t="s">
        <v>24</v>
      </c>
      <c r="J1539" s="3">
        <v>23.46</v>
      </c>
      <c r="K1539" s="1" t="s">
        <v>1567</v>
      </c>
      <c r="L1539" s="1" t="s">
        <v>24</v>
      </c>
      <c r="M1539" s="1" t="s">
        <v>1568</v>
      </c>
      <c r="N1539" s="1" t="s">
        <v>463</v>
      </c>
      <c r="O1539" s="2">
        <v>44439</v>
      </c>
      <c r="P1539" s="2">
        <v>44447</v>
      </c>
      <c r="Q1539" s="1" t="s">
        <v>29</v>
      </c>
      <c r="R1539" t="str">
        <f>VLOOKUP(F1539,'Seg 2 descriptions'!A:B,2)</f>
        <v>Measurement-SF</v>
      </c>
      <c r="S1539" t="str">
        <f>VLOOKUP(G1539,'Seg 3 descriptions'!A:B,2)</f>
        <v>Cell Phones</v>
      </c>
    </row>
    <row r="1540" spans="1:19" x14ac:dyDescent="0.25">
      <c r="A1540" s="1" t="s">
        <v>457</v>
      </c>
      <c r="B1540" s="1" t="s">
        <v>49</v>
      </c>
      <c r="C1540" s="1" t="s">
        <v>1353</v>
      </c>
      <c r="D1540" s="1" t="s">
        <v>1917</v>
      </c>
      <c r="E1540" s="1" t="s">
        <v>20</v>
      </c>
      <c r="F1540" s="1" t="s">
        <v>830</v>
      </c>
      <c r="G1540" s="1" t="s">
        <v>867</v>
      </c>
      <c r="H1540" s="1" t="s">
        <v>187</v>
      </c>
      <c r="I1540" s="1" t="s">
        <v>24</v>
      </c>
      <c r="J1540" s="3">
        <v>9.77</v>
      </c>
      <c r="K1540" s="1" t="s">
        <v>1567</v>
      </c>
      <c r="L1540" s="1" t="s">
        <v>24</v>
      </c>
      <c r="M1540" s="1" t="s">
        <v>1568</v>
      </c>
      <c r="N1540" s="1" t="s">
        <v>463</v>
      </c>
      <c r="O1540" s="2">
        <v>44439</v>
      </c>
      <c r="P1540" s="2">
        <v>44447</v>
      </c>
      <c r="Q1540" s="1" t="s">
        <v>29</v>
      </c>
      <c r="R1540" t="str">
        <f>VLOOKUP(F1540,'Seg 2 descriptions'!A:B,2)</f>
        <v>Measurement-SF</v>
      </c>
      <c r="S1540" t="str">
        <f>VLOOKUP(G1540,'Seg 3 descriptions'!A:B,2)</f>
        <v>Meals</v>
      </c>
    </row>
    <row r="1541" spans="1:19" x14ac:dyDescent="0.25">
      <c r="A1541" s="1" t="s">
        <v>457</v>
      </c>
      <c r="B1541" s="1" t="s">
        <v>49</v>
      </c>
      <c r="C1541" s="1" t="s">
        <v>1353</v>
      </c>
      <c r="D1541" s="1" t="s">
        <v>1920</v>
      </c>
      <c r="E1541" s="1" t="s">
        <v>20</v>
      </c>
      <c r="F1541" s="1" t="s">
        <v>830</v>
      </c>
      <c r="G1541" s="1" t="s">
        <v>866</v>
      </c>
      <c r="H1541" s="1" t="s">
        <v>187</v>
      </c>
      <c r="I1541" s="1" t="s">
        <v>24</v>
      </c>
      <c r="J1541" s="3">
        <v>36.69</v>
      </c>
      <c r="K1541" s="1" t="s">
        <v>1567</v>
      </c>
      <c r="L1541" s="1" t="s">
        <v>24</v>
      </c>
      <c r="M1541" s="1" t="s">
        <v>1568</v>
      </c>
      <c r="N1541" s="1" t="s">
        <v>463</v>
      </c>
      <c r="O1541" s="2">
        <v>44439</v>
      </c>
      <c r="P1541" s="2">
        <v>44447</v>
      </c>
      <c r="Q1541" s="1" t="s">
        <v>29</v>
      </c>
      <c r="R1541" t="str">
        <f>VLOOKUP(F1541,'Seg 2 descriptions'!A:B,2)</f>
        <v>Measurement-SF</v>
      </c>
      <c r="S1541" t="str">
        <f>VLOOKUP(G1541,'Seg 3 descriptions'!A:B,2)</f>
        <v>Lodging &amp; Travel</v>
      </c>
    </row>
    <row r="1542" spans="1:19" x14ac:dyDescent="0.25">
      <c r="A1542" s="1" t="s">
        <v>457</v>
      </c>
      <c r="B1542" s="1" t="s">
        <v>49</v>
      </c>
      <c r="C1542" s="1" t="s">
        <v>1353</v>
      </c>
      <c r="D1542" s="1" t="s">
        <v>1711</v>
      </c>
      <c r="E1542" s="1" t="s">
        <v>20</v>
      </c>
      <c r="F1542" s="1" t="s">
        <v>830</v>
      </c>
      <c r="G1542" s="1" t="s">
        <v>460</v>
      </c>
      <c r="H1542" s="1" t="s">
        <v>187</v>
      </c>
      <c r="I1542" s="1" t="s">
        <v>24</v>
      </c>
      <c r="J1542" s="3">
        <v>94.85</v>
      </c>
      <c r="K1542" s="1" t="s">
        <v>1567</v>
      </c>
      <c r="L1542" s="1" t="s">
        <v>24</v>
      </c>
      <c r="M1542" s="1" t="s">
        <v>1568</v>
      </c>
      <c r="N1542" s="1" t="s">
        <v>463</v>
      </c>
      <c r="O1542" s="2">
        <v>44439</v>
      </c>
      <c r="P1542" s="2">
        <v>44447</v>
      </c>
      <c r="Q1542" s="1" t="s">
        <v>29</v>
      </c>
      <c r="R1542" t="str">
        <f>VLOOKUP(F1542,'Seg 2 descriptions'!A:B,2)</f>
        <v>Measurement-SF</v>
      </c>
      <c r="S1542" t="str">
        <f>VLOOKUP(G1542,'Seg 3 descriptions'!A:B,2)</f>
        <v>Salaries</v>
      </c>
    </row>
    <row r="1543" spans="1:19" x14ac:dyDescent="0.25">
      <c r="A1543" s="1" t="s">
        <v>457</v>
      </c>
      <c r="B1543" s="1" t="s">
        <v>49</v>
      </c>
      <c r="C1543" s="1" t="s">
        <v>1353</v>
      </c>
      <c r="D1543" s="1" t="s">
        <v>1948</v>
      </c>
      <c r="E1543" s="1" t="s">
        <v>20</v>
      </c>
      <c r="F1543" s="1" t="s">
        <v>830</v>
      </c>
      <c r="G1543" s="1" t="s">
        <v>283</v>
      </c>
      <c r="H1543" s="1" t="s">
        <v>187</v>
      </c>
      <c r="I1543" s="1" t="s">
        <v>24</v>
      </c>
      <c r="J1543" s="3">
        <v>43.64</v>
      </c>
      <c r="K1543" s="1" t="s">
        <v>1567</v>
      </c>
      <c r="L1543" s="1" t="s">
        <v>24</v>
      </c>
      <c r="M1543" s="1" t="s">
        <v>1568</v>
      </c>
      <c r="N1543" s="1" t="s">
        <v>463</v>
      </c>
      <c r="O1543" s="2">
        <v>44439</v>
      </c>
      <c r="P1543" s="2">
        <v>44447</v>
      </c>
      <c r="Q1543" s="1" t="s">
        <v>29</v>
      </c>
      <c r="R1543" t="str">
        <f>VLOOKUP(F1543,'Seg 2 descriptions'!A:B,2)</f>
        <v>Measurement-SF</v>
      </c>
      <c r="S1543" t="str">
        <f>VLOOKUP(G1543,'Seg 3 descriptions'!A:B,2)</f>
        <v>Supplies &amp; Misc Dept Expenses</v>
      </c>
    </row>
    <row r="1544" spans="1:19" x14ac:dyDescent="0.25">
      <c r="A1544" s="1" t="s">
        <v>457</v>
      </c>
      <c r="B1544" s="1" t="s">
        <v>49</v>
      </c>
      <c r="C1544" s="1" t="s">
        <v>1353</v>
      </c>
      <c r="D1544" s="1" t="s">
        <v>1945</v>
      </c>
      <c r="E1544" s="1" t="s">
        <v>20</v>
      </c>
      <c r="F1544" s="1" t="s">
        <v>830</v>
      </c>
      <c r="G1544" s="1" t="s">
        <v>869</v>
      </c>
      <c r="H1544" s="1" t="s">
        <v>187</v>
      </c>
      <c r="I1544" s="1" t="s">
        <v>24</v>
      </c>
      <c r="J1544" s="3">
        <v>49.05</v>
      </c>
      <c r="K1544" s="1" t="s">
        <v>1567</v>
      </c>
      <c r="L1544" s="1" t="s">
        <v>24</v>
      </c>
      <c r="M1544" s="1" t="s">
        <v>1568</v>
      </c>
      <c r="N1544" s="1" t="s">
        <v>463</v>
      </c>
      <c r="O1544" s="2">
        <v>44439</v>
      </c>
      <c r="P1544" s="2">
        <v>44447</v>
      </c>
      <c r="Q1544" s="1" t="s">
        <v>29</v>
      </c>
      <c r="R1544" t="str">
        <f>VLOOKUP(F1544,'Seg 2 descriptions'!A:B,2)</f>
        <v>Measurement-SF</v>
      </c>
      <c r="S1544" t="str">
        <f>VLOOKUP(G1544,'Seg 3 descriptions'!A:B,2)</f>
        <v>Vehicle Fuel</v>
      </c>
    </row>
    <row r="1545" spans="1:19" x14ac:dyDescent="0.25">
      <c r="A1545" s="1" t="s">
        <v>457</v>
      </c>
      <c r="B1545" s="1" t="s">
        <v>49</v>
      </c>
      <c r="C1545" s="1" t="s">
        <v>1467</v>
      </c>
      <c r="D1545" s="1" t="s">
        <v>1924</v>
      </c>
      <c r="E1545" s="1" t="s">
        <v>20</v>
      </c>
      <c r="F1545" s="1" t="s">
        <v>830</v>
      </c>
      <c r="G1545" s="1" t="s">
        <v>870</v>
      </c>
      <c r="H1545" s="1" t="s">
        <v>187</v>
      </c>
      <c r="I1545" s="1" t="s">
        <v>24</v>
      </c>
      <c r="J1545" s="3">
        <v>3.05</v>
      </c>
      <c r="K1545" s="1" t="s">
        <v>1567</v>
      </c>
      <c r="L1545" s="1" t="s">
        <v>24</v>
      </c>
      <c r="M1545" s="1" t="s">
        <v>1568</v>
      </c>
      <c r="N1545" s="1" t="s">
        <v>463</v>
      </c>
      <c r="O1545" s="2">
        <v>44347</v>
      </c>
      <c r="P1545" s="2">
        <v>44350</v>
      </c>
      <c r="Q1545" s="1" t="s">
        <v>29</v>
      </c>
      <c r="R1545" t="str">
        <f>VLOOKUP(F1545,'Seg 2 descriptions'!A:B,2)</f>
        <v>Measurement-SF</v>
      </c>
      <c r="S1545" t="str">
        <f>VLOOKUP(G1545,'Seg 3 descriptions'!A:B,2)</f>
        <v>Other Vehicle Expenses</v>
      </c>
    </row>
    <row r="1546" spans="1:19" x14ac:dyDescent="0.25">
      <c r="A1546" s="1" t="s">
        <v>457</v>
      </c>
      <c r="B1546" s="1" t="s">
        <v>49</v>
      </c>
      <c r="C1546" s="1" t="s">
        <v>1467</v>
      </c>
      <c r="D1546" s="1" t="s">
        <v>1929</v>
      </c>
      <c r="E1546" s="1" t="s">
        <v>20</v>
      </c>
      <c r="F1546" s="1" t="s">
        <v>830</v>
      </c>
      <c r="G1546" s="1" t="s">
        <v>1049</v>
      </c>
      <c r="H1546" s="1" t="s">
        <v>187</v>
      </c>
      <c r="I1546" s="1" t="s">
        <v>24</v>
      </c>
      <c r="J1546" s="3">
        <v>3.41</v>
      </c>
      <c r="K1546" s="1" t="s">
        <v>1567</v>
      </c>
      <c r="L1546" s="1" t="s">
        <v>24</v>
      </c>
      <c r="M1546" s="1" t="s">
        <v>1568</v>
      </c>
      <c r="N1546" s="1" t="s">
        <v>463</v>
      </c>
      <c r="O1546" s="2">
        <v>44347</v>
      </c>
      <c r="P1546" s="2">
        <v>44350</v>
      </c>
      <c r="Q1546" s="1" t="s">
        <v>29</v>
      </c>
      <c r="R1546" t="str">
        <f>VLOOKUP(F1546,'Seg 2 descriptions'!A:B,2)</f>
        <v>Measurement-SF</v>
      </c>
      <c r="S1546" t="str">
        <f>VLOOKUP(G1546,'Seg 3 descriptions'!A:B,2)</f>
        <v>Vehicle Insurance</v>
      </c>
    </row>
    <row r="1547" spans="1:19" x14ac:dyDescent="0.25">
      <c r="A1547" s="1" t="s">
        <v>457</v>
      </c>
      <c r="B1547" s="1" t="s">
        <v>49</v>
      </c>
      <c r="C1547" s="1" t="s">
        <v>1467</v>
      </c>
      <c r="D1547" s="1" t="s">
        <v>1936</v>
      </c>
      <c r="E1547" s="1" t="s">
        <v>20</v>
      </c>
      <c r="F1547" s="1" t="s">
        <v>830</v>
      </c>
      <c r="G1547" s="1" t="s">
        <v>1055</v>
      </c>
      <c r="H1547" s="1" t="s">
        <v>187</v>
      </c>
      <c r="I1547" s="1" t="s">
        <v>24</v>
      </c>
      <c r="J1547" s="3">
        <v>48.82</v>
      </c>
      <c r="K1547" s="1" t="s">
        <v>1567</v>
      </c>
      <c r="L1547" s="1" t="s">
        <v>24</v>
      </c>
      <c r="M1547" s="1" t="s">
        <v>1568</v>
      </c>
      <c r="N1547" s="1" t="s">
        <v>463</v>
      </c>
      <c r="O1547" s="2">
        <v>44347</v>
      </c>
      <c r="P1547" s="2">
        <v>44350</v>
      </c>
      <c r="Q1547" s="1" t="s">
        <v>29</v>
      </c>
      <c r="R1547" t="str">
        <f>VLOOKUP(F1547,'Seg 2 descriptions'!A:B,2)</f>
        <v>Measurement-SF</v>
      </c>
      <c r="S1547" t="str">
        <f>VLOOKUP(G1547,'Seg 3 descriptions'!A:B,2)</f>
        <v>Vehicle Depreciation</v>
      </c>
    </row>
    <row r="1548" spans="1:19" x14ac:dyDescent="0.25">
      <c r="A1548" s="1" t="s">
        <v>457</v>
      </c>
      <c r="B1548" s="1" t="s">
        <v>49</v>
      </c>
      <c r="C1548" s="1" t="s">
        <v>1467</v>
      </c>
      <c r="D1548" s="1" t="s">
        <v>1945</v>
      </c>
      <c r="E1548" s="1" t="s">
        <v>20</v>
      </c>
      <c r="F1548" s="1" t="s">
        <v>830</v>
      </c>
      <c r="G1548" s="1" t="s">
        <v>869</v>
      </c>
      <c r="H1548" s="1" t="s">
        <v>187</v>
      </c>
      <c r="I1548" s="1" t="s">
        <v>24</v>
      </c>
      <c r="J1548" s="3">
        <v>20.73</v>
      </c>
      <c r="K1548" s="1" t="s">
        <v>1567</v>
      </c>
      <c r="L1548" s="1" t="s">
        <v>24</v>
      </c>
      <c r="M1548" s="1" t="s">
        <v>1568</v>
      </c>
      <c r="N1548" s="1" t="s">
        <v>463</v>
      </c>
      <c r="O1548" s="2">
        <v>44347</v>
      </c>
      <c r="P1548" s="2">
        <v>44350</v>
      </c>
      <c r="Q1548" s="1" t="s">
        <v>29</v>
      </c>
      <c r="R1548" t="str">
        <f>VLOOKUP(F1548,'Seg 2 descriptions'!A:B,2)</f>
        <v>Measurement-SF</v>
      </c>
      <c r="S1548" t="str">
        <f>VLOOKUP(G1548,'Seg 3 descriptions'!A:B,2)</f>
        <v>Vehicle Fuel</v>
      </c>
    </row>
    <row r="1549" spans="1:19" x14ac:dyDescent="0.25">
      <c r="A1549" s="1" t="s">
        <v>457</v>
      </c>
      <c r="B1549" s="1" t="s">
        <v>49</v>
      </c>
      <c r="C1549" s="1" t="s">
        <v>1467</v>
      </c>
      <c r="D1549" s="1" t="s">
        <v>1948</v>
      </c>
      <c r="E1549" s="1" t="s">
        <v>20</v>
      </c>
      <c r="F1549" s="1" t="s">
        <v>830</v>
      </c>
      <c r="G1549" s="1" t="s">
        <v>283</v>
      </c>
      <c r="H1549" s="1" t="s">
        <v>187</v>
      </c>
      <c r="I1549" s="1" t="s">
        <v>24</v>
      </c>
      <c r="J1549" s="3">
        <v>17.03</v>
      </c>
      <c r="K1549" s="1" t="s">
        <v>1567</v>
      </c>
      <c r="L1549" s="1" t="s">
        <v>24</v>
      </c>
      <c r="M1549" s="1" t="s">
        <v>1568</v>
      </c>
      <c r="N1549" s="1" t="s">
        <v>463</v>
      </c>
      <c r="O1549" s="2">
        <v>44347</v>
      </c>
      <c r="P1549" s="2">
        <v>44350</v>
      </c>
      <c r="Q1549" s="1" t="s">
        <v>29</v>
      </c>
      <c r="R1549" t="str">
        <f>VLOOKUP(F1549,'Seg 2 descriptions'!A:B,2)</f>
        <v>Measurement-SF</v>
      </c>
      <c r="S1549" t="str">
        <f>VLOOKUP(G1549,'Seg 3 descriptions'!A:B,2)</f>
        <v>Supplies &amp; Misc Dept Expenses</v>
      </c>
    </row>
    <row r="1550" spans="1:19" x14ac:dyDescent="0.25">
      <c r="A1550" s="1" t="s">
        <v>457</v>
      </c>
      <c r="B1550" s="1" t="s">
        <v>49</v>
      </c>
      <c r="C1550" s="1" t="s">
        <v>1467</v>
      </c>
      <c r="D1550" s="1" t="s">
        <v>1959</v>
      </c>
      <c r="E1550" s="1" t="s">
        <v>20</v>
      </c>
      <c r="F1550" s="1" t="s">
        <v>830</v>
      </c>
      <c r="G1550" s="1" t="s">
        <v>868</v>
      </c>
      <c r="H1550" s="1" t="s">
        <v>187</v>
      </c>
      <c r="I1550" s="1" t="s">
        <v>24</v>
      </c>
      <c r="J1550" s="3">
        <v>5.45</v>
      </c>
      <c r="K1550" s="1" t="s">
        <v>1567</v>
      </c>
      <c r="L1550" s="1" t="s">
        <v>24</v>
      </c>
      <c r="M1550" s="1" t="s">
        <v>1568</v>
      </c>
      <c r="N1550" s="1" t="s">
        <v>463</v>
      </c>
      <c r="O1550" s="2">
        <v>44347</v>
      </c>
      <c r="P1550" s="2">
        <v>44350</v>
      </c>
      <c r="Q1550" s="1" t="s">
        <v>29</v>
      </c>
      <c r="R1550" t="str">
        <f>VLOOKUP(F1550,'Seg 2 descriptions'!A:B,2)</f>
        <v>Measurement-SF</v>
      </c>
      <c r="S1550" t="str">
        <f>VLOOKUP(G1550,'Seg 3 descriptions'!A:B,2)</f>
        <v>Cell Phones</v>
      </c>
    </row>
    <row r="1551" spans="1:19" x14ac:dyDescent="0.25">
      <c r="A1551" s="1" t="s">
        <v>457</v>
      </c>
      <c r="B1551" s="1" t="s">
        <v>49</v>
      </c>
      <c r="C1551" s="1" t="s">
        <v>1467</v>
      </c>
      <c r="D1551" s="1" t="s">
        <v>1917</v>
      </c>
      <c r="E1551" s="1" t="s">
        <v>20</v>
      </c>
      <c r="F1551" s="1" t="s">
        <v>830</v>
      </c>
      <c r="G1551" s="1" t="s">
        <v>867</v>
      </c>
      <c r="H1551" s="1" t="s">
        <v>187</v>
      </c>
      <c r="I1551" s="1" t="s">
        <v>24</v>
      </c>
      <c r="J1551" s="3">
        <v>0.71</v>
      </c>
      <c r="K1551" s="1" t="s">
        <v>1567</v>
      </c>
      <c r="L1551" s="1" t="s">
        <v>24</v>
      </c>
      <c r="M1551" s="1" t="s">
        <v>1568</v>
      </c>
      <c r="N1551" s="1" t="s">
        <v>463</v>
      </c>
      <c r="O1551" s="2">
        <v>44347</v>
      </c>
      <c r="P1551" s="2">
        <v>44350</v>
      </c>
      <c r="Q1551" s="1" t="s">
        <v>29</v>
      </c>
      <c r="R1551" t="str">
        <f>VLOOKUP(F1551,'Seg 2 descriptions'!A:B,2)</f>
        <v>Measurement-SF</v>
      </c>
      <c r="S1551" t="str">
        <f>VLOOKUP(G1551,'Seg 3 descriptions'!A:B,2)</f>
        <v>Meals</v>
      </c>
    </row>
    <row r="1552" spans="1:19" x14ac:dyDescent="0.25">
      <c r="A1552" s="1" t="s">
        <v>457</v>
      </c>
      <c r="B1552" s="1" t="s">
        <v>49</v>
      </c>
      <c r="C1552" s="1" t="s">
        <v>1467</v>
      </c>
      <c r="D1552" s="1" t="s">
        <v>1711</v>
      </c>
      <c r="E1552" s="1" t="s">
        <v>20</v>
      </c>
      <c r="F1552" s="1" t="s">
        <v>830</v>
      </c>
      <c r="G1552" s="1" t="s">
        <v>460</v>
      </c>
      <c r="H1552" s="1" t="s">
        <v>187</v>
      </c>
      <c r="I1552" s="1" t="s">
        <v>24</v>
      </c>
      <c r="J1552" s="3">
        <v>52.29</v>
      </c>
      <c r="K1552" s="1" t="s">
        <v>1567</v>
      </c>
      <c r="L1552" s="1" t="s">
        <v>24</v>
      </c>
      <c r="M1552" s="1" t="s">
        <v>1568</v>
      </c>
      <c r="N1552" s="1" t="s">
        <v>463</v>
      </c>
      <c r="O1552" s="2">
        <v>44347</v>
      </c>
      <c r="P1552" s="2">
        <v>44350</v>
      </c>
      <c r="Q1552" s="1" t="s">
        <v>29</v>
      </c>
      <c r="R1552" t="str">
        <f>VLOOKUP(F1552,'Seg 2 descriptions'!A:B,2)</f>
        <v>Measurement-SF</v>
      </c>
      <c r="S1552" t="str">
        <f>VLOOKUP(G1552,'Seg 3 descriptions'!A:B,2)</f>
        <v>Salaries</v>
      </c>
    </row>
    <row r="1553" spans="1:19" x14ac:dyDescent="0.25">
      <c r="A1553" s="1" t="s">
        <v>457</v>
      </c>
      <c r="B1553" s="1" t="s">
        <v>49</v>
      </c>
      <c r="C1553" s="1" t="s">
        <v>1404</v>
      </c>
      <c r="D1553" s="1" t="s">
        <v>1929</v>
      </c>
      <c r="E1553" s="1" t="s">
        <v>20</v>
      </c>
      <c r="F1553" s="1" t="s">
        <v>830</v>
      </c>
      <c r="G1553" s="1" t="s">
        <v>1049</v>
      </c>
      <c r="H1553" s="1" t="s">
        <v>187</v>
      </c>
      <c r="I1553" s="1" t="s">
        <v>24</v>
      </c>
      <c r="J1553" s="3">
        <v>19.25</v>
      </c>
      <c r="K1553" s="1" t="s">
        <v>1567</v>
      </c>
      <c r="L1553" s="1" t="s">
        <v>24</v>
      </c>
      <c r="M1553" s="1" t="s">
        <v>1568</v>
      </c>
      <c r="N1553" s="1" t="s">
        <v>463</v>
      </c>
      <c r="O1553" s="2">
        <v>44255</v>
      </c>
      <c r="P1553" s="2">
        <v>44258</v>
      </c>
      <c r="Q1553" s="1" t="s">
        <v>29</v>
      </c>
      <c r="R1553" t="str">
        <f>VLOOKUP(F1553,'Seg 2 descriptions'!A:B,2)</f>
        <v>Measurement-SF</v>
      </c>
      <c r="S1553" t="str">
        <f>VLOOKUP(G1553,'Seg 3 descriptions'!A:B,2)</f>
        <v>Vehicle Insurance</v>
      </c>
    </row>
    <row r="1554" spans="1:19" x14ac:dyDescent="0.25">
      <c r="A1554" s="1" t="s">
        <v>457</v>
      </c>
      <c r="B1554" s="1" t="s">
        <v>49</v>
      </c>
      <c r="C1554" s="1" t="s">
        <v>1404</v>
      </c>
      <c r="D1554" s="1" t="s">
        <v>1936</v>
      </c>
      <c r="E1554" s="1" t="s">
        <v>20</v>
      </c>
      <c r="F1554" s="1" t="s">
        <v>830</v>
      </c>
      <c r="G1554" s="1" t="s">
        <v>1055</v>
      </c>
      <c r="H1554" s="1" t="s">
        <v>187</v>
      </c>
      <c r="I1554" s="1" t="s">
        <v>24</v>
      </c>
      <c r="J1554" s="3">
        <v>145.9</v>
      </c>
      <c r="K1554" s="1" t="s">
        <v>1567</v>
      </c>
      <c r="L1554" s="1" t="s">
        <v>24</v>
      </c>
      <c r="M1554" s="1" t="s">
        <v>1568</v>
      </c>
      <c r="N1554" s="1" t="s">
        <v>463</v>
      </c>
      <c r="O1554" s="2">
        <v>44255</v>
      </c>
      <c r="P1554" s="2">
        <v>44258</v>
      </c>
      <c r="Q1554" s="1" t="s">
        <v>29</v>
      </c>
      <c r="R1554" t="str">
        <f>VLOOKUP(F1554,'Seg 2 descriptions'!A:B,2)</f>
        <v>Measurement-SF</v>
      </c>
      <c r="S1554" t="str">
        <f>VLOOKUP(G1554,'Seg 3 descriptions'!A:B,2)</f>
        <v>Vehicle Depreciation</v>
      </c>
    </row>
    <row r="1555" spans="1:19" x14ac:dyDescent="0.25">
      <c r="A1555" s="1" t="s">
        <v>457</v>
      </c>
      <c r="B1555" s="1" t="s">
        <v>49</v>
      </c>
      <c r="C1555" s="1" t="s">
        <v>1404</v>
      </c>
      <c r="D1555" s="1" t="s">
        <v>1924</v>
      </c>
      <c r="E1555" s="1" t="s">
        <v>20</v>
      </c>
      <c r="F1555" s="1" t="s">
        <v>830</v>
      </c>
      <c r="G1555" s="1" t="s">
        <v>870</v>
      </c>
      <c r="H1555" s="1" t="s">
        <v>187</v>
      </c>
      <c r="I1555" s="1" t="s">
        <v>24</v>
      </c>
      <c r="J1555" s="3">
        <v>32.020000000000003</v>
      </c>
      <c r="K1555" s="1" t="s">
        <v>1567</v>
      </c>
      <c r="L1555" s="1" t="s">
        <v>24</v>
      </c>
      <c r="M1555" s="1" t="s">
        <v>1568</v>
      </c>
      <c r="N1555" s="1" t="s">
        <v>463</v>
      </c>
      <c r="O1555" s="2">
        <v>44255</v>
      </c>
      <c r="P1555" s="2">
        <v>44258</v>
      </c>
      <c r="Q1555" s="1" t="s">
        <v>29</v>
      </c>
      <c r="R1555" t="str">
        <f>VLOOKUP(F1555,'Seg 2 descriptions'!A:B,2)</f>
        <v>Measurement-SF</v>
      </c>
      <c r="S1555" t="str">
        <f>VLOOKUP(G1555,'Seg 3 descriptions'!A:B,2)</f>
        <v>Other Vehicle Expenses</v>
      </c>
    </row>
    <row r="1556" spans="1:19" x14ac:dyDescent="0.25">
      <c r="A1556" s="1" t="s">
        <v>457</v>
      </c>
      <c r="B1556" s="1" t="s">
        <v>49</v>
      </c>
      <c r="C1556" s="1" t="s">
        <v>1404</v>
      </c>
      <c r="D1556" s="1" t="s">
        <v>1945</v>
      </c>
      <c r="E1556" s="1" t="s">
        <v>20</v>
      </c>
      <c r="F1556" s="1" t="s">
        <v>830</v>
      </c>
      <c r="G1556" s="1" t="s">
        <v>869</v>
      </c>
      <c r="H1556" s="1" t="s">
        <v>187</v>
      </c>
      <c r="I1556" s="1" t="s">
        <v>24</v>
      </c>
      <c r="J1556" s="3">
        <v>58.28</v>
      </c>
      <c r="K1556" s="1" t="s">
        <v>1567</v>
      </c>
      <c r="L1556" s="1" t="s">
        <v>24</v>
      </c>
      <c r="M1556" s="1" t="s">
        <v>1568</v>
      </c>
      <c r="N1556" s="1" t="s">
        <v>463</v>
      </c>
      <c r="O1556" s="2">
        <v>44255</v>
      </c>
      <c r="P1556" s="2">
        <v>44258</v>
      </c>
      <c r="Q1556" s="1" t="s">
        <v>29</v>
      </c>
      <c r="R1556" t="str">
        <f>VLOOKUP(F1556,'Seg 2 descriptions'!A:B,2)</f>
        <v>Measurement-SF</v>
      </c>
      <c r="S1556" t="str">
        <f>VLOOKUP(G1556,'Seg 3 descriptions'!A:B,2)</f>
        <v>Vehicle Fuel</v>
      </c>
    </row>
    <row r="1557" spans="1:19" x14ac:dyDescent="0.25">
      <c r="A1557" s="1" t="s">
        <v>457</v>
      </c>
      <c r="B1557" s="1" t="s">
        <v>49</v>
      </c>
      <c r="C1557" s="1" t="s">
        <v>1461</v>
      </c>
      <c r="D1557" s="1" t="s">
        <v>1763</v>
      </c>
      <c r="E1557" s="1" t="s">
        <v>20</v>
      </c>
      <c r="F1557" s="1" t="s">
        <v>830</v>
      </c>
      <c r="G1557" s="1" t="s">
        <v>590</v>
      </c>
      <c r="H1557" s="1" t="s">
        <v>187</v>
      </c>
      <c r="I1557" s="1" t="s">
        <v>24</v>
      </c>
      <c r="J1557" s="3">
        <v>-10.119999999999999</v>
      </c>
      <c r="K1557" s="1" t="s">
        <v>1441</v>
      </c>
      <c r="L1557" s="1" t="s">
        <v>24</v>
      </c>
      <c r="M1557" s="1" t="s">
        <v>1442</v>
      </c>
      <c r="N1557" s="1" t="s">
        <v>1462</v>
      </c>
      <c r="O1557" s="2">
        <v>44255</v>
      </c>
      <c r="P1557" s="2">
        <v>44258</v>
      </c>
      <c r="Q1557" s="1" t="s">
        <v>29</v>
      </c>
      <c r="R1557" t="str">
        <f>VLOOKUP(F1557,'Seg 2 descriptions'!A:B,2)</f>
        <v>Measurement-SF</v>
      </c>
      <c r="S1557" t="str">
        <f>VLOOKUP(G1557,'Seg 3 descriptions'!A:B,2)</f>
        <v>Overtime/Comp Time/On Call</v>
      </c>
    </row>
    <row r="1558" spans="1:19" x14ac:dyDescent="0.25">
      <c r="A1558" s="1" t="s">
        <v>457</v>
      </c>
      <c r="B1558" s="1" t="s">
        <v>49</v>
      </c>
      <c r="C1558" s="1" t="s">
        <v>1368</v>
      </c>
      <c r="D1558" s="1" t="s">
        <v>1763</v>
      </c>
      <c r="E1558" s="1" t="s">
        <v>20</v>
      </c>
      <c r="F1558" s="1" t="s">
        <v>830</v>
      </c>
      <c r="G1558" s="1" t="s">
        <v>590</v>
      </c>
      <c r="H1558" s="1" t="s">
        <v>187</v>
      </c>
      <c r="I1558" s="1" t="s">
        <v>24</v>
      </c>
      <c r="J1558" s="3">
        <v>-30.77</v>
      </c>
      <c r="K1558" s="1" t="s">
        <v>1441</v>
      </c>
      <c r="L1558" s="1" t="s">
        <v>24</v>
      </c>
      <c r="M1558" s="1" t="s">
        <v>1442</v>
      </c>
      <c r="N1558" s="1" t="s">
        <v>1369</v>
      </c>
      <c r="O1558" s="2">
        <v>44530</v>
      </c>
      <c r="P1558" s="2">
        <v>44535</v>
      </c>
      <c r="Q1558" s="1" t="s">
        <v>29</v>
      </c>
      <c r="R1558" t="str">
        <f>VLOOKUP(F1558,'Seg 2 descriptions'!A:B,2)</f>
        <v>Measurement-SF</v>
      </c>
      <c r="S1558" t="str">
        <f>VLOOKUP(G1558,'Seg 3 descriptions'!A:B,2)</f>
        <v>Overtime/Comp Time/On Call</v>
      </c>
    </row>
    <row r="1559" spans="1:19" x14ac:dyDescent="0.25">
      <c r="A1559" s="1" t="s">
        <v>457</v>
      </c>
      <c r="B1559" s="1" t="s">
        <v>49</v>
      </c>
      <c r="C1559" s="1" t="s">
        <v>1290</v>
      </c>
      <c r="D1559" s="1" t="s">
        <v>1763</v>
      </c>
      <c r="E1559" s="1" t="s">
        <v>20</v>
      </c>
      <c r="F1559" s="1" t="s">
        <v>830</v>
      </c>
      <c r="G1559" s="1" t="s">
        <v>590</v>
      </c>
      <c r="H1559" s="1" t="s">
        <v>187</v>
      </c>
      <c r="I1559" s="1" t="s">
        <v>24</v>
      </c>
      <c r="J1559" s="3">
        <v>-15.65</v>
      </c>
      <c r="K1559" s="1" t="s">
        <v>1441</v>
      </c>
      <c r="L1559" s="1" t="s">
        <v>24</v>
      </c>
      <c r="M1559" s="1" t="s">
        <v>1442</v>
      </c>
      <c r="N1559" s="1" t="s">
        <v>1292</v>
      </c>
      <c r="O1559" s="2">
        <v>44227</v>
      </c>
      <c r="P1559" s="2">
        <v>44237</v>
      </c>
      <c r="Q1559" s="1" t="s">
        <v>29</v>
      </c>
      <c r="R1559" t="str">
        <f>VLOOKUP(F1559,'Seg 2 descriptions'!A:B,2)</f>
        <v>Measurement-SF</v>
      </c>
      <c r="S1559" t="str">
        <f>VLOOKUP(G1559,'Seg 3 descriptions'!A:B,2)</f>
        <v>Overtime/Comp Time/On Call</v>
      </c>
    </row>
    <row r="1560" spans="1:19" x14ac:dyDescent="0.25">
      <c r="A1560" s="1" t="s">
        <v>457</v>
      </c>
      <c r="B1560" s="1" t="s">
        <v>49</v>
      </c>
      <c r="C1560" s="1" t="s">
        <v>1458</v>
      </c>
      <c r="D1560" s="1" t="s">
        <v>1763</v>
      </c>
      <c r="E1560" s="1" t="s">
        <v>20</v>
      </c>
      <c r="F1560" s="1" t="s">
        <v>830</v>
      </c>
      <c r="G1560" s="1" t="s">
        <v>590</v>
      </c>
      <c r="H1560" s="1" t="s">
        <v>187</v>
      </c>
      <c r="I1560" s="1" t="s">
        <v>24</v>
      </c>
      <c r="J1560" s="3">
        <v>-29.99</v>
      </c>
      <c r="K1560" s="1" t="s">
        <v>1441</v>
      </c>
      <c r="L1560" s="1" t="s">
        <v>24</v>
      </c>
      <c r="M1560" s="1" t="s">
        <v>1442</v>
      </c>
      <c r="N1560" s="1" t="s">
        <v>1459</v>
      </c>
      <c r="O1560" s="2">
        <v>44316</v>
      </c>
      <c r="P1560" s="2">
        <v>44321</v>
      </c>
      <c r="Q1560" s="1" t="s">
        <v>29</v>
      </c>
      <c r="R1560" t="str">
        <f>VLOOKUP(F1560,'Seg 2 descriptions'!A:B,2)</f>
        <v>Measurement-SF</v>
      </c>
      <c r="S1560" t="str">
        <f>VLOOKUP(G1560,'Seg 3 descriptions'!A:B,2)</f>
        <v>Overtime/Comp Time/On Call</v>
      </c>
    </row>
    <row r="1561" spans="1:19" x14ac:dyDescent="0.25">
      <c r="A1561" s="1" t="s">
        <v>457</v>
      </c>
      <c r="B1561" s="1" t="s">
        <v>49</v>
      </c>
      <c r="C1561" s="1" t="s">
        <v>1611</v>
      </c>
      <c r="D1561" s="1" t="s">
        <v>1763</v>
      </c>
      <c r="E1561" s="1" t="s">
        <v>20</v>
      </c>
      <c r="F1561" s="1" t="s">
        <v>830</v>
      </c>
      <c r="G1561" s="1" t="s">
        <v>590</v>
      </c>
      <c r="H1561" s="1" t="s">
        <v>187</v>
      </c>
      <c r="I1561" s="1" t="s">
        <v>24</v>
      </c>
      <c r="J1561" s="3">
        <v>6.36</v>
      </c>
      <c r="K1561" s="1" t="s">
        <v>1441</v>
      </c>
      <c r="L1561" s="1" t="s">
        <v>24</v>
      </c>
      <c r="M1561" s="1" t="s">
        <v>1442</v>
      </c>
      <c r="N1561" s="1" t="s">
        <v>463</v>
      </c>
      <c r="O1561" s="2">
        <v>44561</v>
      </c>
      <c r="P1561" s="2">
        <v>44568</v>
      </c>
      <c r="Q1561" s="1" t="s">
        <v>29</v>
      </c>
      <c r="R1561" t="str">
        <f>VLOOKUP(F1561,'Seg 2 descriptions'!A:B,2)</f>
        <v>Measurement-SF</v>
      </c>
      <c r="S1561" t="str">
        <f>VLOOKUP(G1561,'Seg 3 descriptions'!A:B,2)</f>
        <v>Overtime/Comp Time/On Call</v>
      </c>
    </row>
    <row r="1562" spans="1:19" x14ac:dyDescent="0.25">
      <c r="A1562" s="1" t="s">
        <v>457</v>
      </c>
      <c r="B1562" s="1" t="s">
        <v>49</v>
      </c>
      <c r="C1562" s="1" t="s">
        <v>1369</v>
      </c>
      <c r="D1562" s="1" t="s">
        <v>1763</v>
      </c>
      <c r="E1562" s="1" t="s">
        <v>20</v>
      </c>
      <c r="F1562" s="1" t="s">
        <v>830</v>
      </c>
      <c r="G1562" s="1" t="s">
        <v>590</v>
      </c>
      <c r="H1562" s="1" t="s">
        <v>187</v>
      </c>
      <c r="I1562" s="1" t="s">
        <v>24</v>
      </c>
      <c r="J1562" s="3">
        <v>30.77</v>
      </c>
      <c r="K1562" s="1" t="s">
        <v>1441</v>
      </c>
      <c r="L1562" s="1" t="s">
        <v>24</v>
      </c>
      <c r="M1562" s="1" t="s">
        <v>1442</v>
      </c>
      <c r="N1562" s="1" t="s">
        <v>463</v>
      </c>
      <c r="O1562" s="2">
        <v>44500</v>
      </c>
      <c r="P1562" s="2">
        <v>44503</v>
      </c>
      <c r="Q1562" s="1" t="s">
        <v>29</v>
      </c>
      <c r="R1562" t="str">
        <f>VLOOKUP(F1562,'Seg 2 descriptions'!A:B,2)</f>
        <v>Measurement-SF</v>
      </c>
      <c r="S1562" t="str">
        <f>VLOOKUP(G1562,'Seg 3 descriptions'!A:B,2)</f>
        <v>Overtime/Comp Time/On Call</v>
      </c>
    </row>
    <row r="1563" spans="1:19" x14ac:dyDescent="0.25">
      <c r="A1563" s="144" t="s">
        <v>456</v>
      </c>
      <c r="B1563" s="144" t="s">
        <v>20</v>
      </c>
      <c r="C1563" s="144" t="s">
        <v>1610</v>
      </c>
      <c r="D1563" s="144" t="s">
        <v>1696</v>
      </c>
      <c r="E1563" s="144" t="s">
        <v>20</v>
      </c>
      <c r="F1563" s="144" t="s">
        <v>21</v>
      </c>
      <c r="G1563" s="144" t="s">
        <v>22</v>
      </c>
      <c r="H1563" s="144" t="s">
        <v>187</v>
      </c>
      <c r="I1563" s="144" t="s">
        <v>24</v>
      </c>
      <c r="J1563" s="145">
        <v>3940</v>
      </c>
      <c r="K1563" s="144" t="s">
        <v>1298</v>
      </c>
      <c r="L1563" s="144" t="s">
        <v>24</v>
      </c>
      <c r="M1563" s="144" t="s">
        <v>189</v>
      </c>
      <c r="N1563" s="144" t="s">
        <v>1610</v>
      </c>
      <c r="O1563" s="146">
        <v>44255</v>
      </c>
      <c r="P1563" s="146">
        <v>44264</v>
      </c>
      <c r="Q1563" s="144" t="s">
        <v>29</v>
      </c>
      <c r="R1563" s="20" t="str">
        <f>VLOOKUP(F1563,'Seg 2 descriptions'!A:B,2)</f>
        <v>Facilities-West</v>
      </c>
      <c r="S1563" s="20" t="str">
        <f>VLOOKUP(G1563,'Seg 3 descriptions'!A:B,2)</f>
        <v>Facilities Maintenance</v>
      </c>
    </row>
    <row r="1564" spans="1:19" x14ac:dyDescent="0.25">
      <c r="A1564" s="144" t="s">
        <v>456</v>
      </c>
      <c r="B1564" s="144" t="s">
        <v>20</v>
      </c>
      <c r="C1564" s="144" t="s">
        <v>1609</v>
      </c>
      <c r="D1564" s="144" t="s">
        <v>1696</v>
      </c>
      <c r="E1564" s="144" t="s">
        <v>20</v>
      </c>
      <c r="F1564" s="144" t="s">
        <v>21</v>
      </c>
      <c r="G1564" s="144" t="s">
        <v>22</v>
      </c>
      <c r="H1564" s="144" t="s">
        <v>187</v>
      </c>
      <c r="I1564" s="144" t="s">
        <v>24</v>
      </c>
      <c r="J1564" s="145">
        <v>-3940</v>
      </c>
      <c r="K1564" s="144" t="s">
        <v>1298</v>
      </c>
      <c r="L1564" s="144" t="s">
        <v>24</v>
      </c>
      <c r="M1564" s="144" t="s">
        <v>189</v>
      </c>
      <c r="N1564" s="144" t="s">
        <v>1610</v>
      </c>
      <c r="O1564" s="146">
        <v>44286</v>
      </c>
      <c r="P1564" s="146">
        <v>44264</v>
      </c>
      <c r="Q1564" s="144" t="s">
        <v>29</v>
      </c>
      <c r="R1564" s="20" t="str">
        <f>VLOOKUP(F1564,'Seg 2 descriptions'!A:B,2)</f>
        <v>Facilities-West</v>
      </c>
      <c r="S1564" s="20" t="str">
        <f>VLOOKUP(G1564,'Seg 3 descriptions'!A:B,2)</f>
        <v>Facilities Maintenance</v>
      </c>
    </row>
    <row r="1565" spans="1:19" x14ac:dyDescent="0.25">
      <c r="A1565" s="1" t="s">
        <v>457</v>
      </c>
      <c r="B1565" s="1" t="s">
        <v>49</v>
      </c>
      <c r="C1565" s="1" t="s">
        <v>1601</v>
      </c>
      <c r="D1565" s="1" t="s">
        <v>1827</v>
      </c>
      <c r="E1565" s="1" t="s">
        <v>20</v>
      </c>
      <c r="F1565" s="1" t="s">
        <v>1390</v>
      </c>
      <c r="G1565" s="1" t="s">
        <v>460</v>
      </c>
      <c r="H1565" s="1" t="s">
        <v>187</v>
      </c>
      <c r="I1565" s="1" t="s">
        <v>24</v>
      </c>
      <c r="J1565" s="3">
        <v>230.95</v>
      </c>
      <c r="K1565" s="1" t="s">
        <v>1599</v>
      </c>
      <c r="L1565" s="1" t="s">
        <v>24</v>
      </c>
      <c r="M1565" s="1" t="s">
        <v>1600</v>
      </c>
      <c r="N1565" s="1" t="s">
        <v>463</v>
      </c>
      <c r="O1565" s="2">
        <v>44500</v>
      </c>
      <c r="P1565" s="2">
        <v>44503</v>
      </c>
      <c r="Q1565" s="1" t="s">
        <v>29</v>
      </c>
      <c r="R1565" t="str">
        <f>VLOOKUP(F1565,'Seg 2 descriptions'!A:B,2)</f>
        <v>Engineering-System Development</v>
      </c>
      <c r="S1565" t="str">
        <f>VLOOKUP(G1565,'Seg 3 descriptions'!A:B,2)</f>
        <v>Salaries</v>
      </c>
    </row>
    <row r="1566" spans="1:19" x14ac:dyDescent="0.25">
      <c r="A1566" s="144" t="s">
        <v>456</v>
      </c>
      <c r="B1566" s="144" t="s">
        <v>20</v>
      </c>
      <c r="C1566" s="144" t="s">
        <v>1510</v>
      </c>
      <c r="D1566" s="144" t="s">
        <v>1696</v>
      </c>
      <c r="E1566" s="144" t="s">
        <v>20</v>
      </c>
      <c r="F1566" s="144" t="s">
        <v>21</v>
      </c>
      <c r="G1566" s="144" t="s">
        <v>22</v>
      </c>
      <c r="H1566" s="144" t="s">
        <v>187</v>
      </c>
      <c r="I1566" s="144" t="s">
        <v>24</v>
      </c>
      <c r="J1566" s="145">
        <v>508.88</v>
      </c>
      <c r="K1566" s="144" t="s">
        <v>792</v>
      </c>
      <c r="L1566" s="144" t="s">
        <v>24</v>
      </c>
      <c r="M1566" s="144" t="s">
        <v>643</v>
      </c>
      <c r="N1566" s="144" t="s">
        <v>1510</v>
      </c>
      <c r="O1566" s="146">
        <v>44286</v>
      </c>
      <c r="P1566" s="146">
        <v>44292</v>
      </c>
      <c r="Q1566" s="144" t="s">
        <v>29</v>
      </c>
      <c r="R1566" s="20" t="str">
        <f>VLOOKUP(F1566,'Seg 2 descriptions'!A:B,2)</f>
        <v>Facilities-West</v>
      </c>
      <c r="S1566" s="20" t="str">
        <f>VLOOKUP(G1566,'Seg 3 descriptions'!A:B,2)</f>
        <v>Facilities Maintenance</v>
      </c>
    </row>
    <row r="1567" spans="1:19" x14ac:dyDescent="0.25">
      <c r="A1567" s="144" t="s">
        <v>456</v>
      </c>
      <c r="B1567" s="144" t="s">
        <v>20</v>
      </c>
      <c r="C1567" s="144" t="s">
        <v>1594</v>
      </c>
      <c r="D1567" s="144" t="s">
        <v>1696</v>
      </c>
      <c r="E1567" s="144" t="s">
        <v>20</v>
      </c>
      <c r="F1567" s="144" t="s">
        <v>21</v>
      </c>
      <c r="G1567" s="144" t="s">
        <v>22</v>
      </c>
      <c r="H1567" s="144" t="s">
        <v>187</v>
      </c>
      <c r="I1567" s="144" t="s">
        <v>24</v>
      </c>
      <c r="J1567" s="145">
        <v>-508.88</v>
      </c>
      <c r="K1567" s="144" t="s">
        <v>792</v>
      </c>
      <c r="L1567" s="144" t="s">
        <v>24</v>
      </c>
      <c r="M1567" s="144" t="s">
        <v>643</v>
      </c>
      <c r="N1567" s="144" t="s">
        <v>1510</v>
      </c>
      <c r="O1567" s="146">
        <v>44316</v>
      </c>
      <c r="P1567" s="146">
        <v>44292</v>
      </c>
      <c r="Q1567" s="144" t="s">
        <v>29</v>
      </c>
      <c r="R1567" s="20" t="str">
        <f>VLOOKUP(F1567,'Seg 2 descriptions'!A:B,2)</f>
        <v>Facilities-West</v>
      </c>
      <c r="S1567" s="20" t="str">
        <f>VLOOKUP(G1567,'Seg 3 descriptions'!A:B,2)</f>
        <v>Facilities Maintenance</v>
      </c>
    </row>
    <row r="1568" spans="1:19" x14ac:dyDescent="0.25">
      <c r="A1568" s="1" t="s">
        <v>457</v>
      </c>
      <c r="B1568" s="1" t="s">
        <v>49</v>
      </c>
      <c r="C1568" s="1" t="s">
        <v>1443</v>
      </c>
      <c r="D1568" s="1" t="s">
        <v>1763</v>
      </c>
      <c r="E1568" s="1" t="s">
        <v>20</v>
      </c>
      <c r="F1568" s="1" t="s">
        <v>830</v>
      </c>
      <c r="G1568" s="1" t="s">
        <v>590</v>
      </c>
      <c r="H1568" s="1" t="s">
        <v>187</v>
      </c>
      <c r="I1568" s="1" t="s">
        <v>24</v>
      </c>
      <c r="J1568" s="3">
        <v>41.37</v>
      </c>
      <c r="K1568" s="1" t="s">
        <v>1441</v>
      </c>
      <c r="L1568" s="1" t="s">
        <v>24</v>
      </c>
      <c r="M1568" s="1" t="s">
        <v>1442</v>
      </c>
      <c r="N1568" s="1" t="s">
        <v>463</v>
      </c>
      <c r="O1568" s="2">
        <v>44530</v>
      </c>
      <c r="P1568" s="2">
        <v>44535</v>
      </c>
      <c r="Q1568" s="1" t="s">
        <v>29</v>
      </c>
      <c r="R1568" t="str">
        <f>VLOOKUP(F1568,'Seg 2 descriptions'!A:B,2)</f>
        <v>Measurement-SF</v>
      </c>
      <c r="S1568" t="str">
        <f>VLOOKUP(G1568,'Seg 3 descriptions'!A:B,2)</f>
        <v>Overtime/Comp Time/On Call</v>
      </c>
    </row>
    <row r="1569" spans="1:19" x14ac:dyDescent="0.25">
      <c r="A1569" s="1" t="s">
        <v>457</v>
      </c>
      <c r="B1569" s="1" t="s">
        <v>49</v>
      </c>
      <c r="C1569" s="1" t="s">
        <v>1404</v>
      </c>
      <c r="D1569" s="1" t="s">
        <v>1948</v>
      </c>
      <c r="E1569" s="1" t="s">
        <v>20</v>
      </c>
      <c r="F1569" s="1" t="s">
        <v>830</v>
      </c>
      <c r="G1569" s="1" t="s">
        <v>283</v>
      </c>
      <c r="H1569" s="1" t="s">
        <v>187</v>
      </c>
      <c r="I1569" s="1" t="s">
        <v>24</v>
      </c>
      <c r="J1569" s="3">
        <v>32.08</v>
      </c>
      <c r="K1569" s="1" t="s">
        <v>1567</v>
      </c>
      <c r="L1569" s="1" t="s">
        <v>24</v>
      </c>
      <c r="M1569" s="1" t="s">
        <v>1568</v>
      </c>
      <c r="N1569" s="1" t="s">
        <v>463</v>
      </c>
      <c r="O1569" s="2">
        <v>44255</v>
      </c>
      <c r="P1569" s="2">
        <v>44258</v>
      </c>
      <c r="Q1569" s="1" t="s">
        <v>29</v>
      </c>
      <c r="R1569" t="str">
        <f>VLOOKUP(F1569,'Seg 2 descriptions'!A:B,2)</f>
        <v>Measurement-SF</v>
      </c>
      <c r="S1569" t="str">
        <f>VLOOKUP(G1569,'Seg 3 descriptions'!A:B,2)</f>
        <v>Supplies &amp; Misc Dept Expenses</v>
      </c>
    </row>
    <row r="1570" spans="1:19" x14ac:dyDescent="0.25">
      <c r="A1570" s="1" t="s">
        <v>457</v>
      </c>
      <c r="B1570" s="1" t="s">
        <v>49</v>
      </c>
      <c r="C1570" s="1" t="s">
        <v>1404</v>
      </c>
      <c r="D1570" s="1" t="s">
        <v>1959</v>
      </c>
      <c r="E1570" s="1" t="s">
        <v>20</v>
      </c>
      <c r="F1570" s="1" t="s">
        <v>830</v>
      </c>
      <c r="G1570" s="1" t="s">
        <v>868</v>
      </c>
      <c r="H1570" s="1" t="s">
        <v>187</v>
      </c>
      <c r="I1570" s="1" t="s">
        <v>24</v>
      </c>
      <c r="J1570" s="3">
        <v>15.69</v>
      </c>
      <c r="K1570" s="1" t="s">
        <v>1567</v>
      </c>
      <c r="L1570" s="1" t="s">
        <v>24</v>
      </c>
      <c r="M1570" s="1" t="s">
        <v>1568</v>
      </c>
      <c r="N1570" s="1" t="s">
        <v>463</v>
      </c>
      <c r="O1570" s="2">
        <v>44255</v>
      </c>
      <c r="P1570" s="2">
        <v>44258</v>
      </c>
      <c r="Q1570" s="1" t="s">
        <v>29</v>
      </c>
      <c r="R1570" t="str">
        <f>VLOOKUP(F1570,'Seg 2 descriptions'!A:B,2)</f>
        <v>Measurement-SF</v>
      </c>
      <c r="S1570" t="str">
        <f>VLOOKUP(G1570,'Seg 3 descriptions'!A:B,2)</f>
        <v>Cell Phones</v>
      </c>
    </row>
    <row r="1571" spans="1:19" x14ac:dyDescent="0.25">
      <c r="A1571" s="1" t="s">
        <v>457</v>
      </c>
      <c r="B1571" s="1" t="s">
        <v>49</v>
      </c>
      <c r="C1571" s="1" t="s">
        <v>1404</v>
      </c>
      <c r="D1571" s="1" t="s">
        <v>1920</v>
      </c>
      <c r="E1571" s="1" t="s">
        <v>20</v>
      </c>
      <c r="F1571" s="1" t="s">
        <v>830</v>
      </c>
      <c r="G1571" s="1" t="s">
        <v>866</v>
      </c>
      <c r="H1571" s="1" t="s">
        <v>187</v>
      </c>
      <c r="I1571" s="1" t="s">
        <v>24</v>
      </c>
      <c r="J1571" s="3">
        <v>2.39</v>
      </c>
      <c r="K1571" s="1" t="s">
        <v>1567</v>
      </c>
      <c r="L1571" s="1" t="s">
        <v>24</v>
      </c>
      <c r="M1571" s="1" t="s">
        <v>1568</v>
      </c>
      <c r="N1571" s="1" t="s">
        <v>463</v>
      </c>
      <c r="O1571" s="2">
        <v>44255</v>
      </c>
      <c r="P1571" s="2">
        <v>44258</v>
      </c>
      <c r="Q1571" s="1" t="s">
        <v>29</v>
      </c>
      <c r="R1571" t="str">
        <f>VLOOKUP(F1571,'Seg 2 descriptions'!A:B,2)</f>
        <v>Measurement-SF</v>
      </c>
      <c r="S1571" t="str">
        <f>VLOOKUP(G1571,'Seg 3 descriptions'!A:B,2)</f>
        <v>Lodging &amp; Travel</v>
      </c>
    </row>
    <row r="1572" spans="1:19" x14ac:dyDescent="0.25">
      <c r="A1572" s="1" t="s">
        <v>457</v>
      </c>
      <c r="B1572" s="1" t="s">
        <v>49</v>
      </c>
      <c r="C1572" s="1" t="s">
        <v>1404</v>
      </c>
      <c r="D1572" s="1" t="s">
        <v>1711</v>
      </c>
      <c r="E1572" s="1" t="s">
        <v>20</v>
      </c>
      <c r="F1572" s="1" t="s">
        <v>830</v>
      </c>
      <c r="G1572" s="1" t="s">
        <v>460</v>
      </c>
      <c r="H1572" s="1" t="s">
        <v>187</v>
      </c>
      <c r="I1572" s="1" t="s">
        <v>24</v>
      </c>
      <c r="J1572" s="3">
        <v>48.87</v>
      </c>
      <c r="K1572" s="1" t="s">
        <v>1567</v>
      </c>
      <c r="L1572" s="1" t="s">
        <v>24</v>
      </c>
      <c r="M1572" s="1" t="s">
        <v>1568</v>
      </c>
      <c r="N1572" s="1" t="s">
        <v>463</v>
      </c>
      <c r="O1572" s="2">
        <v>44255</v>
      </c>
      <c r="P1572" s="2">
        <v>44258</v>
      </c>
      <c r="Q1572" s="1" t="s">
        <v>29</v>
      </c>
      <c r="R1572" t="str">
        <f>VLOOKUP(F1572,'Seg 2 descriptions'!A:B,2)</f>
        <v>Measurement-SF</v>
      </c>
      <c r="S1572" t="str">
        <f>VLOOKUP(G1572,'Seg 3 descriptions'!A:B,2)</f>
        <v>Salaries</v>
      </c>
    </row>
    <row r="1573" spans="1:19" x14ac:dyDescent="0.25">
      <c r="A1573" s="1" t="s">
        <v>457</v>
      </c>
      <c r="B1573" s="1" t="s">
        <v>49</v>
      </c>
      <c r="C1573" s="1" t="s">
        <v>1058</v>
      </c>
      <c r="D1573" s="1" t="s">
        <v>1924</v>
      </c>
      <c r="E1573" s="1" t="s">
        <v>20</v>
      </c>
      <c r="F1573" s="1" t="s">
        <v>830</v>
      </c>
      <c r="G1573" s="1" t="s">
        <v>870</v>
      </c>
      <c r="H1573" s="1" t="s">
        <v>187</v>
      </c>
      <c r="I1573" s="1" t="s">
        <v>24</v>
      </c>
      <c r="J1573" s="3">
        <v>2.84</v>
      </c>
      <c r="K1573" s="1" t="s">
        <v>1567</v>
      </c>
      <c r="L1573" s="1" t="s">
        <v>24</v>
      </c>
      <c r="M1573" s="1" t="s">
        <v>1568</v>
      </c>
      <c r="N1573" s="1" t="s">
        <v>463</v>
      </c>
      <c r="O1573" s="2">
        <v>44227</v>
      </c>
      <c r="P1573" s="2">
        <v>44237</v>
      </c>
      <c r="Q1573" s="1" t="s">
        <v>29</v>
      </c>
      <c r="R1573" t="str">
        <f>VLOOKUP(F1573,'Seg 2 descriptions'!A:B,2)</f>
        <v>Measurement-SF</v>
      </c>
      <c r="S1573" t="str">
        <f>VLOOKUP(G1573,'Seg 3 descriptions'!A:B,2)</f>
        <v>Other Vehicle Expenses</v>
      </c>
    </row>
    <row r="1574" spans="1:19" x14ac:dyDescent="0.25">
      <c r="A1574" s="1" t="s">
        <v>457</v>
      </c>
      <c r="B1574" s="1" t="s">
        <v>49</v>
      </c>
      <c r="C1574" s="1" t="s">
        <v>1058</v>
      </c>
      <c r="D1574" s="1" t="s">
        <v>1929</v>
      </c>
      <c r="E1574" s="1" t="s">
        <v>20</v>
      </c>
      <c r="F1574" s="1" t="s">
        <v>830</v>
      </c>
      <c r="G1574" s="1" t="s">
        <v>1049</v>
      </c>
      <c r="H1574" s="1" t="s">
        <v>187</v>
      </c>
      <c r="I1574" s="1" t="s">
        <v>24</v>
      </c>
      <c r="J1574" s="3">
        <v>5.75</v>
      </c>
      <c r="K1574" s="1" t="s">
        <v>1567</v>
      </c>
      <c r="L1574" s="1" t="s">
        <v>24</v>
      </c>
      <c r="M1574" s="1" t="s">
        <v>1568</v>
      </c>
      <c r="N1574" s="1" t="s">
        <v>463</v>
      </c>
      <c r="O1574" s="2">
        <v>44227</v>
      </c>
      <c r="P1574" s="2">
        <v>44237</v>
      </c>
      <c r="Q1574" s="1" t="s">
        <v>29</v>
      </c>
      <c r="R1574" t="str">
        <f>VLOOKUP(F1574,'Seg 2 descriptions'!A:B,2)</f>
        <v>Measurement-SF</v>
      </c>
      <c r="S1574" t="str">
        <f>VLOOKUP(G1574,'Seg 3 descriptions'!A:B,2)</f>
        <v>Vehicle Insurance</v>
      </c>
    </row>
    <row r="1575" spans="1:19" x14ac:dyDescent="0.25">
      <c r="A1575" s="1" t="s">
        <v>457</v>
      </c>
      <c r="B1575" s="1" t="s">
        <v>49</v>
      </c>
      <c r="C1575" s="1" t="s">
        <v>1058</v>
      </c>
      <c r="D1575" s="1" t="s">
        <v>1936</v>
      </c>
      <c r="E1575" s="1" t="s">
        <v>20</v>
      </c>
      <c r="F1575" s="1" t="s">
        <v>830</v>
      </c>
      <c r="G1575" s="1" t="s">
        <v>1055</v>
      </c>
      <c r="H1575" s="1" t="s">
        <v>187</v>
      </c>
      <c r="I1575" s="1" t="s">
        <v>24</v>
      </c>
      <c r="J1575" s="3">
        <v>42.93</v>
      </c>
      <c r="K1575" s="1" t="s">
        <v>1567</v>
      </c>
      <c r="L1575" s="1" t="s">
        <v>24</v>
      </c>
      <c r="M1575" s="1" t="s">
        <v>1568</v>
      </c>
      <c r="N1575" s="1" t="s">
        <v>463</v>
      </c>
      <c r="O1575" s="2">
        <v>44227</v>
      </c>
      <c r="P1575" s="2">
        <v>44237</v>
      </c>
      <c r="Q1575" s="1" t="s">
        <v>29</v>
      </c>
      <c r="R1575" t="str">
        <f>VLOOKUP(F1575,'Seg 2 descriptions'!A:B,2)</f>
        <v>Measurement-SF</v>
      </c>
      <c r="S1575" t="str">
        <f>VLOOKUP(G1575,'Seg 3 descriptions'!A:B,2)</f>
        <v>Vehicle Depreciation</v>
      </c>
    </row>
    <row r="1576" spans="1:19" x14ac:dyDescent="0.25">
      <c r="A1576" s="1" t="s">
        <v>457</v>
      </c>
      <c r="B1576" s="1" t="s">
        <v>49</v>
      </c>
      <c r="C1576" s="1" t="s">
        <v>1414</v>
      </c>
      <c r="D1576" s="1" t="s">
        <v>1763</v>
      </c>
      <c r="E1576" s="1" t="s">
        <v>20</v>
      </c>
      <c r="F1576" s="1" t="s">
        <v>830</v>
      </c>
      <c r="G1576" s="1" t="s">
        <v>590</v>
      </c>
      <c r="H1576" s="1" t="s">
        <v>187</v>
      </c>
      <c r="I1576" s="1" t="s">
        <v>24</v>
      </c>
      <c r="J1576" s="3">
        <v>26.59</v>
      </c>
      <c r="K1576" s="1" t="s">
        <v>1441</v>
      </c>
      <c r="L1576" s="1" t="s">
        <v>24</v>
      </c>
      <c r="M1576" s="1" t="s">
        <v>1442</v>
      </c>
      <c r="N1576" s="1" t="s">
        <v>463</v>
      </c>
      <c r="O1576" s="2">
        <v>44439</v>
      </c>
      <c r="P1576" s="2">
        <v>44447</v>
      </c>
      <c r="Q1576" s="1" t="s">
        <v>29</v>
      </c>
      <c r="R1576" t="str">
        <f>VLOOKUP(F1576,'Seg 2 descriptions'!A:B,2)</f>
        <v>Measurement-SF</v>
      </c>
      <c r="S1576" t="str">
        <f>VLOOKUP(G1576,'Seg 3 descriptions'!A:B,2)</f>
        <v>Overtime/Comp Time/On Call</v>
      </c>
    </row>
    <row r="1577" spans="1:19" x14ac:dyDescent="0.25">
      <c r="A1577" s="1" t="s">
        <v>457</v>
      </c>
      <c r="B1577" s="1" t="s">
        <v>49</v>
      </c>
      <c r="C1577" s="1" t="s">
        <v>1464</v>
      </c>
      <c r="D1577" s="1" t="s">
        <v>1763</v>
      </c>
      <c r="E1577" s="1" t="s">
        <v>20</v>
      </c>
      <c r="F1577" s="1" t="s">
        <v>830</v>
      </c>
      <c r="G1577" s="1" t="s">
        <v>590</v>
      </c>
      <c r="H1577" s="1" t="s">
        <v>187</v>
      </c>
      <c r="I1577" s="1" t="s">
        <v>24</v>
      </c>
      <c r="J1577" s="3">
        <v>25.52</v>
      </c>
      <c r="K1577" s="1" t="s">
        <v>1441</v>
      </c>
      <c r="L1577" s="1" t="s">
        <v>24</v>
      </c>
      <c r="M1577" s="1" t="s">
        <v>1442</v>
      </c>
      <c r="N1577" s="1" t="s">
        <v>463</v>
      </c>
      <c r="O1577" s="2">
        <v>44255</v>
      </c>
      <c r="P1577" s="2">
        <v>44258</v>
      </c>
      <c r="Q1577" s="1" t="s">
        <v>29</v>
      </c>
      <c r="R1577" t="str">
        <f>VLOOKUP(F1577,'Seg 2 descriptions'!A:B,2)</f>
        <v>Measurement-SF</v>
      </c>
      <c r="S1577" t="str">
        <f>VLOOKUP(G1577,'Seg 3 descriptions'!A:B,2)</f>
        <v>Overtime/Comp Time/On Call</v>
      </c>
    </row>
    <row r="1578" spans="1:19" x14ac:dyDescent="0.25">
      <c r="A1578" s="1" t="s">
        <v>457</v>
      </c>
      <c r="B1578" s="1" t="s">
        <v>49</v>
      </c>
      <c r="C1578" s="1" t="s">
        <v>1058</v>
      </c>
      <c r="D1578" s="1" t="s">
        <v>1945</v>
      </c>
      <c r="E1578" s="1" t="s">
        <v>20</v>
      </c>
      <c r="F1578" s="1" t="s">
        <v>830</v>
      </c>
      <c r="G1578" s="1" t="s">
        <v>869</v>
      </c>
      <c r="H1578" s="1" t="s">
        <v>187</v>
      </c>
      <c r="I1578" s="1" t="s">
        <v>24</v>
      </c>
      <c r="J1578" s="3">
        <v>16.059999999999999</v>
      </c>
      <c r="K1578" s="1" t="s">
        <v>1567</v>
      </c>
      <c r="L1578" s="1" t="s">
        <v>24</v>
      </c>
      <c r="M1578" s="1" t="s">
        <v>1568</v>
      </c>
      <c r="N1578" s="1" t="s">
        <v>463</v>
      </c>
      <c r="O1578" s="2">
        <v>44227</v>
      </c>
      <c r="P1578" s="2">
        <v>44237</v>
      </c>
      <c r="Q1578" s="1" t="s">
        <v>29</v>
      </c>
      <c r="R1578" t="str">
        <f>VLOOKUP(F1578,'Seg 2 descriptions'!A:B,2)</f>
        <v>Measurement-SF</v>
      </c>
      <c r="S1578" t="str">
        <f>VLOOKUP(G1578,'Seg 3 descriptions'!A:B,2)</f>
        <v>Vehicle Fuel</v>
      </c>
    </row>
    <row r="1579" spans="1:19" x14ac:dyDescent="0.25">
      <c r="A1579" s="1" t="s">
        <v>457</v>
      </c>
      <c r="B1579" s="1" t="s">
        <v>49</v>
      </c>
      <c r="C1579" s="1" t="s">
        <v>1058</v>
      </c>
      <c r="D1579" s="1" t="s">
        <v>1948</v>
      </c>
      <c r="E1579" s="1" t="s">
        <v>20</v>
      </c>
      <c r="F1579" s="1" t="s">
        <v>830</v>
      </c>
      <c r="G1579" s="1" t="s">
        <v>283</v>
      </c>
      <c r="H1579" s="1" t="s">
        <v>187</v>
      </c>
      <c r="I1579" s="1" t="s">
        <v>24</v>
      </c>
      <c r="J1579" s="3">
        <v>8.82</v>
      </c>
      <c r="K1579" s="1" t="s">
        <v>1567</v>
      </c>
      <c r="L1579" s="1" t="s">
        <v>24</v>
      </c>
      <c r="M1579" s="1" t="s">
        <v>1568</v>
      </c>
      <c r="N1579" s="1" t="s">
        <v>463</v>
      </c>
      <c r="O1579" s="2">
        <v>44227</v>
      </c>
      <c r="P1579" s="2">
        <v>44237</v>
      </c>
      <c r="Q1579" s="1" t="s">
        <v>29</v>
      </c>
      <c r="R1579" t="str">
        <f>VLOOKUP(F1579,'Seg 2 descriptions'!A:B,2)</f>
        <v>Measurement-SF</v>
      </c>
      <c r="S1579" t="str">
        <f>VLOOKUP(G1579,'Seg 3 descriptions'!A:B,2)</f>
        <v>Supplies &amp; Misc Dept Expenses</v>
      </c>
    </row>
    <row r="1580" spans="1:19" x14ac:dyDescent="0.25">
      <c r="A1580" s="1" t="s">
        <v>457</v>
      </c>
      <c r="B1580" s="1" t="s">
        <v>49</v>
      </c>
      <c r="C1580" s="1" t="s">
        <v>1058</v>
      </c>
      <c r="D1580" s="1" t="s">
        <v>1959</v>
      </c>
      <c r="E1580" s="1" t="s">
        <v>20</v>
      </c>
      <c r="F1580" s="1" t="s">
        <v>830</v>
      </c>
      <c r="G1580" s="1" t="s">
        <v>868</v>
      </c>
      <c r="H1580" s="1" t="s">
        <v>187</v>
      </c>
      <c r="I1580" s="1" t="s">
        <v>24</v>
      </c>
      <c r="J1580" s="3">
        <v>3.91</v>
      </c>
      <c r="K1580" s="1" t="s">
        <v>1567</v>
      </c>
      <c r="L1580" s="1" t="s">
        <v>24</v>
      </c>
      <c r="M1580" s="1" t="s">
        <v>1568</v>
      </c>
      <c r="N1580" s="1" t="s">
        <v>463</v>
      </c>
      <c r="O1580" s="2">
        <v>44227</v>
      </c>
      <c r="P1580" s="2">
        <v>44237</v>
      </c>
      <c r="Q1580" s="1" t="s">
        <v>29</v>
      </c>
      <c r="R1580" t="str">
        <f>VLOOKUP(F1580,'Seg 2 descriptions'!A:B,2)</f>
        <v>Measurement-SF</v>
      </c>
      <c r="S1580" t="str">
        <f>VLOOKUP(G1580,'Seg 3 descriptions'!A:B,2)</f>
        <v>Cell Phones</v>
      </c>
    </row>
    <row r="1581" spans="1:19" x14ac:dyDescent="0.25">
      <c r="A1581" s="1" t="s">
        <v>457</v>
      </c>
      <c r="B1581" s="1" t="s">
        <v>49</v>
      </c>
      <c r="C1581" s="1" t="s">
        <v>1058</v>
      </c>
      <c r="D1581" s="1" t="s">
        <v>1917</v>
      </c>
      <c r="E1581" s="1" t="s">
        <v>20</v>
      </c>
      <c r="F1581" s="1" t="s">
        <v>830</v>
      </c>
      <c r="G1581" s="1" t="s">
        <v>867</v>
      </c>
      <c r="H1581" s="1" t="s">
        <v>187</v>
      </c>
      <c r="I1581" s="1" t="s">
        <v>24</v>
      </c>
      <c r="J1581" s="3">
        <v>0.65</v>
      </c>
      <c r="K1581" s="1" t="s">
        <v>1567</v>
      </c>
      <c r="L1581" s="1" t="s">
        <v>24</v>
      </c>
      <c r="M1581" s="1" t="s">
        <v>1568</v>
      </c>
      <c r="N1581" s="1" t="s">
        <v>463</v>
      </c>
      <c r="O1581" s="2">
        <v>44227</v>
      </c>
      <c r="P1581" s="2">
        <v>44237</v>
      </c>
      <c r="Q1581" s="1" t="s">
        <v>29</v>
      </c>
      <c r="R1581" t="str">
        <f>VLOOKUP(F1581,'Seg 2 descriptions'!A:B,2)</f>
        <v>Measurement-SF</v>
      </c>
      <c r="S1581" t="str">
        <f>VLOOKUP(G1581,'Seg 3 descriptions'!A:B,2)</f>
        <v>Meals</v>
      </c>
    </row>
    <row r="1582" spans="1:19" x14ac:dyDescent="0.25">
      <c r="A1582" s="1" t="s">
        <v>828</v>
      </c>
      <c r="B1582" s="1" t="s">
        <v>18</v>
      </c>
      <c r="C1582" s="1" t="s">
        <v>1633</v>
      </c>
      <c r="D1582" s="1" t="s">
        <v>1711</v>
      </c>
      <c r="E1582" s="1" t="s">
        <v>20</v>
      </c>
      <c r="F1582" s="1" t="s">
        <v>830</v>
      </c>
      <c r="G1582" s="1" t="s">
        <v>460</v>
      </c>
      <c r="H1582" s="1" t="s">
        <v>187</v>
      </c>
      <c r="I1582" s="1" t="s">
        <v>24</v>
      </c>
      <c r="J1582" s="3">
        <v>538.54999999999995</v>
      </c>
      <c r="K1582" s="1" t="s">
        <v>1634</v>
      </c>
      <c r="L1582" s="1" t="s">
        <v>24</v>
      </c>
      <c r="M1582" s="1" t="s">
        <v>24</v>
      </c>
      <c r="N1582" s="1" t="s">
        <v>1633</v>
      </c>
      <c r="O1582" s="2">
        <v>44280</v>
      </c>
      <c r="P1582" s="2">
        <v>44287</v>
      </c>
      <c r="Q1582" s="1" t="s">
        <v>29</v>
      </c>
      <c r="R1582" t="str">
        <f>VLOOKUP(F1582,'Seg 2 descriptions'!A:B,2)</f>
        <v>Measurement-SF</v>
      </c>
      <c r="S1582" t="str">
        <f>VLOOKUP(G1582,'Seg 3 descriptions'!A:B,2)</f>
        <v>Salaries</v>
      </c>
    </row>
    <row r="1583" spans="1:19" x14ac:dyDescent="0.25">
      <c r="A1583" s="1" t="s">
        <v>457</v>
      </c>
      <c r="B1583" s="1" t="s">
        <v>49</v>
      </c>
      <c r="C1583" s="1" t="s">
        <v>1461</v>
      </c>
      <c r="D1583" s="1" t="s">
        <v>1711</v>
      </c>
      <c r="E1583" s="1" t="s">
        <v>20</v>
      </c>
      <c r="F1583" s="1" t="s">
        <v>830</v>
      </c>
      <c r="G1583" s="1" t="s">
        <v>460</v>
      </c>
      <c r="H1583" s="1" t="s">
        <v>187</v>
      </c>
      <c r="I1583" s="1" t="s">
        <v>24</v>
      </c>
      <c r="J1583" s="3">
        <v>-74.209999999999994</v>
      </c>
      <c r="K1583" s="1" t="s">
        <v>1487</v>
      </c>
      <c r="L1583" s="1" t="s">
        <v>24</v>
      </c>
      <c r="M1583" s="1" t="s">
        <v>1488</v>
      </c>
      <c r="N1583" s="1" t="s">
        <v>1462</v>
      </c>
      <c r="O1583" s="2">
        <v>44255</v>
      </c>
      <c r="P1583" s="2">
        <v>44258</v>
      </c>
      <c r="Q1583" s="1" t="s">
        <v>29</v>
      </c>
      <c r="R1583" t="str">
        <f>VLOOKUP(F1583,'Seg 2 descriptions'!A:B,2)</f>
        <v>Measurement-SF</v>
      </c>
      <c r="S1583" t="str">
        <f>VLOOKUP(G1583,'Seg 3 descriptions'!A:B,2)</f>
        <v>Salaries</v>
      </c>
    </row>
    <row r="1584" spans="1:19" x14ac:dyDescent="0.25">
      <c r="A1584" s="1" t="s">
        <v>457</v>
      </c>
      <c r="B1584" s="1" t="s">
        <v>49</v>
      </c>
      <c r="C1584" s="1" t="s">
        <v>1368</v>
      </c>
      <c r="D1584" s="1" t="s">
        <v>1711</v>
      </c>
      <c r="E1584" s="1" t="s">
        <v>20</v>
      </c>
      <c r="F1584" s="1" t="s">
        <v>830</v>
      </c>
      <c r="G1584" s="1" t="s">
        <v>460</v>
      </c>
      <c r="H1584" s="1" t="s">
        <v>187</v>
      </c>
      <c r="I1584" s="1" t="s">
        <v>24</v>
      </c>
      <c r="J1584" s="3">
        <v>-243.25</v>
      </c>
      <c r="K1584" s="1" t="s">
        <v>1487</v>
      </c>
      <c r="L1584" s="1" t="s">
        <v>24</v>
      </c>
      <c r="M1584" s="1" t="s">
        <v>1488</v>
      </c>
      <c r="N1584" s="1" t="s">
        <v>1369</v>
      </c>
      <c r="O1584" s="2">
        <v>44530</v>
      </c>
      <c r="P1584" s="2">
        <v>44535</v>
      </c>
      <c r="Q1584" s="1" t="s">
        <v>29</v>
      </c>
      <c r="R1584" t="str">
        <f>VLOOKUP(F1584,'Seg 2 descriptions'!A:B,2)</f>
        <v>Measurement-SF</v>
      </c>
      <c r="S1584" t="str">
        <f>VLOOKUP(G1584,'Seg 3 descriptions'!A:B,2)</f>
        <v>Salaries</v>
      </c>
    </row>
    <row r="1585" spans="1:19" x14ac:dyDescent="0.25">
      <c r="A1585" s="1" t="s">
        <v>457</v>
      </c>
      <c r="B1585" s="1" t="s">
        <v>49</v>
      </c>
      <c r="C1585" s="1" t="s">
        <v>1290</v>
      </c>
      <c r="D1585" s="1" t="s">
        <v>1711</v>
      </c>
      <c r="E1585" s="1" t="s">
        <v>20</v>
      </c>
      <c r="F1585" s="1" t="s">
        <v>830</v>
      </c>
      <c r="G1585" s="1" t="s">
        <v>460</v>
      </c>
      <c r="H1585" s="1" t="s">
        <v>187</v>
      </c>
      <c r="I1585" s="1" t="s">
        <v>24</v>
      </c>
      <c r="J1585" s="3">
        <v>-118.89</v>
      </c>
      <c r="K1585" s="1" t="s">
        <v>1487</v>
      </c>
      <c r="L1585" s="1" t="s">
        <v>24</v>
      </c>
      <c r="M1585" s="1" t="s">
        <v>1488</v>
      </c>
      <c r="N1585" s="1" t="s">
        <v>1292</v>
      </c>
      <c r="O1585" s="2">
        <v>44227</v>
      </c>
      <c r="P1585" s="2">
        <v>44237</v>
      </c>
      <c r="Q1585" s="1" t="s">
        <v>29</v>
      </c>
      <c r="R1585" t="str">
        <f>VLOOKUP(F1585,'Seg 2 descriptions'!A:B,2)</f>
        <v>Measurement-SF</v>
      </c>
      <c r="S1585" t="str">
        <f>VLOOKUP(G1585,'Seg 3 descriptions'!A:B,2)</f>
        <v>Salaries</v>
      </c>
    </row>
    <row r="1586" spans="1:19" x14ac:dyDescent="0.25">
      <c r="A1586" s="1" t="s">
        <v>457</v>
      </c>
      <c r="B1586" s="1" t="s">
        <v>49</v>
      </c>
      <c r="C1586" s="1" t="s">
        <v>1458</v>
      </c>
      <c r="D1586" s="1" t="s">
        <v>1711</v>
      </c>
      <c r="E1586" s="1" t="s">
        <v>20</v>
      </c>
      <c r="F1586" s="1" t="s">
        <v>830</v>
      </c>
      <c r="G1586" s="1" t="s">
        <v>460</v>
      </c>
      <c r="H1586" s="1" t="s">
        <v>187</v>
      </c>
      <c r="I1586" s="1" t="s">
        <v>24</v>
      </c>
      <c r="J1586" s="3">
        <v>-298.14</v>
      </c>
      <c r="K1586" s="1" t="s">
        <v>1487</v>
      </c>
      <c r="L1586" s="1" t="s">
        <v>24</v>
      </c>
      <c r="M1586" s="1" t="s">
        <v>1488</v>
      </c>
      <c r="N1586" s="1" t="s">
        <v>1459</v>
      </c>
      <c r="O1586" s="2">
        <v>44316</v>
      </c>
      <c r="P1586" s="2">
        <v>44321</v>
      </c>
      <c r="Q1586" s="1" t="s">
        <v>29</v>
      </c>
      <c r="R1586" t="str">
        <f>VLOOKUP(F1586,'Seg 2 descriptions'!A:B,2)</f>
        <v>Measurement-SF</v>
      </c>
      <c r="S1586" t="str">
        <f>VLOOKUP(G1586,'Seg 3 descriptions'!A:B,2)</f>
        <v>Salaries</v>
      </c>
    </row>
    <row r="1587" spans="1:19" x14ac:dyDescent="0.25">
      <c r="A1587" s="1" t="s">
        <v>457</v>
      </c>
      <c r="B1587" s="1" t="s">
        <v>49</v>
      </c>
      <c r="C1587" s="1" t="s">
        <v>1611</v>
      </c>
      <c r="D1587" s="1" t="s">
        <v>1711</v>
      </c>
      <c r="E1587" s="1" t="s">
        <v>20</v>
      </c>
      <c r="F1587" s="1" t="s">
        <v>830</v>
      </c>
      <c r="G1587" s="1" t="s">
        <v>460</v>
      </c>
      <c r="H1587" s="1" t="s">
        <v>187</v>
      </c>
      <c r="I1587" s="1" t="s">
        <v>24</v>
      </c>
      <c r="J1587" s="3">
        <v>60.1</v>
      </c>
      <c r="K1587" s="1" t="s">
        <v>1487</v>
      </c>
      <c r="L1587" s="1" t="s">
        <v>24</v>
      </c>
      <c r="M1587" s="1" t="s">
        <v>1488</v>
      </c>
      <c r="N1587" s="1" t="s">
        <v>463</v>
      </c>
      <c r="O1587" s="2">
        <v>44561</v>
      </c>
      <c r="P1587" s="2">
        <v>44568</v>
      </c>
      <c r="Q1587" s="1" t="s">
        <v>29</v>
      </c>
      <c r="R1587" t="str">
        <f>VLOOKUP(F1587,'Seg 2 descriptions'!A:B,2)</f>
        <v>Measurement-SF</v>
      </c>
      <c r="S1587" t="str">
        <f>VLOOKUP(G1587,'Seg 3 descriptions'!A:B,2)</f>
        <v>Salaries</v>
      </c>
    </row>
    <row r="1588" spans="1:19" x14ac:dyDescent="0.25">
      <c r="A1588" s="1" t="s">
        <v>457</v>
      </c>
      <c r="B1588" s="1" t="s">
        <v>49</v>
      </c>
      <c r="C1588" s="1" t="s">
        <v>1369</v>
      </c>
      <c r="D1588" s="1" t="s">
        <v>1711</v>
      </c>
      <c r="E1588" s="1" t="s">
        <v>20</v>
      </c>
      <c r="F1588" s="1" t="s">
        <v>830</v>
      </c>
      <c r="G1588" s="1" t="s">
        <v>460</v>
      </c>
      <c r="H1588" s="1" t="s">
        <v>187</v>
      </c>
      <c r="I1588" s="1" t="s">
        <v>24</v>
      </c>
      <c r="J1588" s="3">
        <v>243.25</v>
      </c>
      <c r="K1588" s="1" t="s">
        <v>1487</v>
      </c>
      <c r="L1588" s="1" t="s">
        <v>24</v>
      </c>
      <c r="M1588" s="1" t="s">
        <v>1488</v>
      </c>
      <c r="N1588" s="1" t="s">
        <v>463</v>
      </c>
      <c r="O1588" s="2">
        <v>44500</v>
      </c>
      <c r="P1588" s="2">
        <v>44503</v>
      </c>
      <c r="Q1588" s="1" t="s">
        <v>29</v>
      </c>
      <c r="R1588" t="str">
        <f>VLOOKUP(F1588,'Seg 2 descriptions'!A:B,2)</f>
        <v>Measurement-SF</v>
      </c>
      <c r="S1588" t="str">
        <f>VLOOKUP(G1588,'Seg 3 descriptions'!A:B,2)</f>
        <v>Salaries</v>
      </c>
    </row>
    <row r="1589" spans="1:19" x14ac:dyDescent="0.25">
      <c r="A1589" s="1" t="s">
        <v>457</v>
      </c>
      <c r="B1589" s="1" t="s">
        <v>49</v>
      </c>
      <c r="C1589" s="1" t="s">
        <v>1462</v>
      </c>
      <c r="D1589" s="1" t="s">
        <v>1763</v>
      </c>
      <c r="E1589" s="1" t="s">
        <v>20</v>
      </c>
      <c r="F1589" s="1" t="s">
        <v>830</v>
      </c>
      <c r="G1589" s="1" t="s">
        <v>590</v>
      </c>
      <c r="H1589" s="1" t="s">
        <v>187</v>
      </c>
      <c r="I1589" s="1" t="s">
        <v>24</v>
      </c>
      <c r="J1589" s="3">
        <v>10.119999999999999</v>
      </c>
      <c r="K1589" s="1" t="s">
        <v>1441</v>
      </c>
      <c r="L1589" s="1" t="s">
        <v>24</v>
      </c>
      <c r="M1589" s="1" t="s">
        <v>1442</v>
      </c>
      <c r="N1589" s="1" t="s">
        <v>463</v>
      </c>
      <c r="O1589" s="2">
        <v>44227</v>
      </c>
      <c r="P1589" s="2">
        <v>44237</v>
      </c>
      <c r="Q1589" s="1" t="s">
        <v>29</v>
      </c>
      <c r="R1589" t="str">
        <f>VLOOKUP(F1589,'Seg 2 descriptions'!A:B,2)</f>
        <v>Measurement-SF</v>
      </c>
      <c r="S1589" t="str">
        <f>VLOOKUP(G1589,'Seg 3 descriptions'!A:B,2)</f>
        <v>Overtime/Comp Time/On Call</v>
      </c>
    </row>
    <row r="1590" spans="1:19" x14ac:dyDescent="0.25">
      <c r="A1590" s="1" t="s">
        <v>457</v>
      </c>
      <c r="B1590" s="1" t="s">
        <v>49</v>
      </c>
      <c r="C1590" s="1" t="s">
        <v>1570</v>
      </c>
      <c r="D1590" s="1" t="s">
        <v>1763</v>
      </c>
      <c r="E1590" s="1" t="s">
        <v>20</v>
      </c>
      <c r="F1590" s="1" t="s">
        <v>830</v>
      </c>
      <c r="G1590" s="1" t="s">
        <v>590</v>
      </c>
      <c r="H1590" s="1" t="s">
        <v>187</v>
      </c>
      <c r="I1590" s="1" t="s">
        <v>24</v>
      </c>
      <c r="J1590" s="3">
        <v>67.12</v>
      </c>
      <c r="K1590" s="1" t="s">
        <v>1441</v>
      </c>
      <c r="L1590" s="1" t="s">
        <v>24</v>
      </c>
      <c r="M1590" s="1" t="s">
        <v>1442</v>
      </c>
      <c r="N1590" s="1" t="s">
        <v>463</v>
      </c>
      <c r="O1590" s="2">
        <v>44469</v>
      </c>
      <c r="P1590" s="2">
        <v>44474</v>
      </c>
      <c r="Q1590" s="1" t="s">
        <v>29</v>
      </c>
      <c r="R1590" t="str">
        <f>VLOOKUP(F1590,'Seg 2 descriptions'!A:B,2)</f>
        <v>Measurement-SF</v>
      </c>
      <c r="S1590" t="str">
        <f>VLOOKUP(G1590,'Seg 3 descriptions'!A:B,2)</f>
        <v>Overtime/Comp Time/On Call</v>
      </c>
    </row>
    <row r="1591" spans="1:19" x14ac:dyDescent="0.25">
      <c r="A1591" s="1" t="s">
        <v>457</v>
      </c>
      <c r="B1591" s="1" t="s">
        <v>49</v>
      </c>
      <c r="C1591" s="1" t="s">
        <v>1412</v>
      </c>
      <c r="D1591" s="1" t="s">
        <v>1763</v>
      </c>
      <c r="E1591" s="1" t="s">
        <v>20</v>
      </c>
      <c r="F1591" s="1" t="s">
        <v>830</v>
      </c>
      <c r="G1591" s="1" t="s">
        <v>590</v>
      </c>
      <c r="H1591" s="1" t="s">
        <v>187</v>
      </c>
      <c r="I1591" s="1" t="s">
        <v>24</v>
      </c>
      <c r="J1591" s="3">
        <v>39.11</v>
      </c>
      <c r="K1591" s="1" t="s">
        <v>1441</v>
      </c>
      <c r="L1591" s="1" t="s">
        <v>24</v>
      </c>
      <c r="M1591" s="1" t="s">
        <v>1442</v>
      </c>
      <c r="N1591" s="1" t="s">
        <v>463</v>
      </c>
      <c r="O1591" s="2">
        <v>44408</v>
      </c>
      <c r="P1591" s="2">
        <v>44412</v>
      </c>
      <c r="Q1591" s="1" t="s">
        <v>29</v>
      </c>
      <c r="R1591" t="str">
        <f>VLOOKUP(F1591,'Seg 2 descriptions'!A:B,2)</f>
        <v>Measurement-SF</v>
      </c>
      <c r="S1591" t="str">
        <f>VLOOKUP(G1591,'Seg 3 descriptions'!A:B,2)</f>
        <v>Overtime/Comp Time/On Call</v>
      </c>
    </row>
    <row r="1592" spans="1:19" x14ac:dyDescent="0.25">
      <c r="A1592" s="1" t="s">
        <v>457</v>
      </c>
      <c r="B1592" s="1" t="s">
        <v>49</v>
      </c>
      <c r="C1592" s="1" t="s">
        <v>1483</v>
      </c>
      <c r="D1592" s="1" t="s">
        <v>1763</v>
      </c>
      <c r="E1592" s="1" t="s">
        <v>20</v>
      </c>
      <c r="F1592" s="1" t="s">
        <v>830</v>
      </c>
      <c r="G1592" s="1" t="s">
        <v>590</v>
      </c>
      <c r="H1592" s="1" t="s">
        <v>187</v>
      </c>
      <c r="I1592" s="1" t="s">
        <v>24</v>
      </c>
      <c r="J1592" s="3">
        <v>24.23</v>
      </c>
      <c r="K1592" s="1" t="s">
        <v>1441</v>
      </c>
      <c r="L1592" s="1" t="s">
        <v>24</v>
      </c>
      <c r="M1592" s="1" t="s">
        <v>1442</v>
      </c>
      <c r="N1592" s="1" t="s">
        <v>463</v>
      </c>
      <c r="O1592" s="2">
        <v>44347</v>
      </c>
      <c r="P1592" s="2">
        <v>44350</v>
      </c>
      <c r="Q1592" s="1" t="s">
        <v>29</v>
      </c>
      <c r="R1592" t="str">
        <f>VLOOKUP(F1592,'Seg 2 descriptions'!A:B,2)</f>
        <v>Measurement-SF</v>
      </c>
      <c r="S1592" t="str">
        <f>VLOOKUP(G1592,'Seg 3 descriptions'!A:B,2)</f>
        <v>Overtime/Comp Time/On Call</v>
      </c>
    </row>
    <row r="1593" spans="1:19" x14ac:dyDescent="0.25">
      <c r="A1593" s="1" t="s">
        <v>457</v>
      </c>
      <c r="B1593" s="1" t="s">
        <v>49</v>
      </c>
      <c r="C1593" s="1" t="s">
        <v>1377</v>
      </c>
      <c r="D1593" s="1" t="s">
        <v>1763</v>
      </c>
      <c r="E1593" s="1" t="s">
        <v>20</v>
      </c>
      <c r="F1593" s="1" t="s">
        <v>830</v>
      </c>
      <c r="G1593" s="1" t="s">
        <v>590</v>
      </c>
      <c r="H1593" s="1" t="s">
        <v>187</v>
      </c>
      <c r="I1593" s="1" t="s">
        <v>24</v>
      </c>
      <c r="J1593" s="3">
        <v>52.77</v>
      </c>
      <c r="K1593" s="1" t="s">
        <v>1441</v>
      </c>
      <c r="L1593" s="1" t="s">
        <v>24</v>
      </c>
      <c r="M1593" s="1" t="s">
        <v>1442</v>
      </c>
      <c r="N1593" s="1" t="s">
        <v>463</v>
      </c>
      <c r="O1593" s="2">
        <v>44316</v>
      </c>
      <c r="P1593" s="2">
        <v>44321</v>
      </c>
      <c r="Q1593" s="1" t="s">
        <v>29</v>
      </c>
      <c r="R1593" t="str">
        <f>VLOOKUP(F1593,'Seg 2 descriptions'!A:B,2)</f>
        <v>Measurement-SF</v>
      </c>
      <c r="S1593" t="str">
        <f>VLOOKUP(G1593,'Seg 3 descriptions'!A:B,2)</f>
        <v>Overtime/Comp Time/On Call</v>
      </c>
    </row>
    <row r="1594" spans="1:19" x14ac:dyDescent="0.25">
      <c r="A1594" s="1" t="s">
        <v>457</v>
      </c>
      <c r="B1594" s="1" t="s">
        <v>49</v>
      </c>
      <c r="C1594" s="1" t="s">
        <v>1484</v>
      </c>
      <c r="D1594" s="1" t="s">
        <v>1763</v>
      </c>
      <c r="E1594" s="1" t="s">
        <v>20</v>
      </c>
      <c r="F1594" s="1" t="s">
        <v>830</v>
      </c>
      <c r="G1594" s="1" t="s">
        <v>590</v>
      </c>
      <c r="H1594" s="1" t="s">
        <v>187</v>
      </c>
      <c r="I1594" s="1" t="s">
        <v>24</v>
      </c>
      <c r="J1594" s="3">
        <v>16.91</v>
      </c>
      <c r="K1594" s="1" t="s">
        <v>1441</v>
      </c>
      <c r="L1594" s="1" t="s">
        <v>24</v>
      </c>
      <c r="M1594" s="1" t="s">
        <v>1442</v>
      </c>
      <c r="N1594" s="1" t="s">
        <v>463</v>
      </c>
      <c r="O1594" s="2">
        <v>44377</v>
      </c>
      <c r="P1594" s="2">
        <v>44383</v>
      </c>
      <c r="Q1594" s="1" t="s">
        <v>29</v>
      </c>
      <c r="R1594" t="str">
        <f>VLOOKUP(F1594,'Seg 2 descriptions'!A:B,2)</f>
        <v>Measurement-SF</v>
      </c>
      <c r="S1594" t="str">
        <f>VLOOKUP(G1594,'Seg 3 descriptions'!A:B,2)</f>
        <v>Overtime/Comp Time/On Call</v>
      </c>
    </row>
    <row r="1595" spans="1:19" x14ac:dyDescent="0.25">
      <c r="A1595" s="1" t="s">
        <v>457</v>
      </c>
      <c r="B1595" s="1" t="s">
        <v>49</v>
      </c>
      <c r="C1595" s="1" t="s">
        <v>1459</v>
      </c>
      <c r="D1595" s="1" t="s">
        <v>1763</v>
      </c>
      <c r="E1595" s="1" t="s">
        <v>20</v>
      </c>
      <c r="F1595" s="1" t="s">
        <v>830</v>
      </c>
      <c r="G1595" s="1" t="s">
        <v>590</v>
      </c>
      <c r="H1595" s="1" t="s">
        <v>187</v>
      </c>
      <c r="I1595" s="1" t="s">
        <v>24</v>
      </c>
      <c r="J1595" s="3">
        <v>29.99</v>
      </c>
      <c r="K1595" s="1" t="s">
        <v>1441</v>
      </c>
      <c r="L1595" s="1" t="s">
        <v>24</v>
      </c>
      <c r="M1595" s="1" t="s">
        <v>1442</v>
      </c>
      <c r="N1595" s="1" t="s">
        <v>463</v>
      </c>
      <c r="O1595" s="2">
        <v>44286</v>
      </c>
      <c r="P1595" s="2">
        <v>44292</v>
      </c>
      <c r="Q1595" s="1" t="s">
        <v>29</v>
      </c>
      <c r="R1595" t="str">
        <f>VLOOKUP(F1595,'Seg 2 descriptions'!A:B,2)</f>
        <v>Measurement-SF</v>
      </c>
      <c r="S1595" t="str">
        <f>VLOOKUP(G1595,'Seg 3 descriptions'!A:B,2)</f>
        <v>Overtime/Comp Time/On Call</v>
      </c>
    </row>
    <row r="1596" spans="1:19" x14ac:dyDescent="0.25">
      <c r="A1596" s="1" t="s">
        <v>828</v>
      </c>
      <c r="B1596" s="1" t="s">
        <v>18</v>
      </c>
      <c r="C1596" s="1" t="s">
        <v>829</v>
      </c>
      <c r="D1596" s="1" t="s">
        <v>1711</v>
      </c>
      <c r="E1596" s="1" t="s">
        <v>20</v>
      </c>
      <c r="F1596" s="1" t="s">
        <v>830</v>
      </c>
      <c r="G1596" s="1" t="s">
        <v>460</v>
      </c>
      <c r="H1596" s="1" t="s">
        <v>187</v>
      </c>
      <c r="I1596" s="1" t="s">
        <v>24</v>
      </c>
      <c r="J1596" s="3">
        <v>726.63</v>
      </c>
      <c r="K1596" s="1" t="s">
        <v>1635</v>
      </c>
      <c r="L1596" s="1" t="s">
        <v>24</v>
      </c>
      <c r="M1596" s="1" t="s">
        <v>24</v>
      </c>
      <c r="N1596" s="1" t="s">
        <v>829</v>
      </c>
      <c r="O1596" s="2">
        <v>44252</v>
      </c>
      <c r="P1596" s="2">
        <v>44256</v>
      </c>
      <c r="Q1596" s="1" t="s">
        <v>29</v>
      </c>
      <c r="R1596" t="str">
        <f>VLOOKUP(F1596,'Seg 2 descriptions'!A:B,2)</f>
        <v>Measurement-SF</v>
      </c>
      <c r="S1596" t="str">
        <f>VLOOKUP(G1596,'Seg 3 descriptions'!A:B,2)</f>
        <v>Salaries</v>
      </c>
    </row>
    <row r="1597" spans="1:19" x14ac:dyDescent="0.25">
      <c r="A1597" s="1" t="s">
        <v>828</v>
      </c>
      <c r="B1597" s="1" t="s">
        <v>18</v>
      </c>
      <c r="C1597" s="1" t="s">
        <v>1525</v>
      </c>
      <c r="D1597" s="1" t="s">
        <v>1711</v>
      </c>
      <c r="E1597" s="1" t="s">
        <v>20</v>
      </c>
      <c r="F1597" s="1" t="s">
        <v>830</v>
      </c>
      <c r="G1597" s="1" t="s">
        <v>460</v>
      </c>
      <c r="H1597" s="1" t="s">
        <v>187</v>
      </c>
      <c r="I1597" s="1" t="s">
        <v>24</v>
      </c>
      <c r="J1597" s="3">
        <v>733.1</v>
      </c>
      <c r="K1597" s="1" t="s">
        <v>1622</v>
      </c>
      <c r="L1597" s="1" t="s">
        <v>24</v>
      </c>
      <c r="M1597" s="1" t="s">
        <v>24</v>
      </c>
      <c r="N1597" s="1" t="s">
        <v>1525</v>
      </c>
      <c r="O1597" s="2">
        <v>44392</v>
      </c>
      <c r="P1597" s="2">
        <v>44410</v>
      </c>
      <c r="Q1597" s="1" t="s">
        <v>29</v>
      </c>
      <c r="R1597" t="str">
        <f>VLOOKUP(F1597,'Seg 2 descriptions'!A:B,2)</f>
        <v>Measurement-SF</v>
      </c>
      <c r="S1597" t="str">
        <f>VLOOKUP(G1597,'Seg 3 descriptions'!A:B,2)</f>
        <v>Salaries</v>
      </c>
    </row>
    <row r="1598" spans="1:19" x14ac:dyDescent="0.25">
      <c r="A1598" s="1" t="s">
        <v>828</v>
      </c>
      <c r="B1598" s="1" t="s">
        <v>18</v>
      </c>
      <c r="C1598" s="1" t="s">
        <v>1492</v>
      </c>
      <c r="D1598" s="1" t="s">
        <v>1711</v>
      </c>
      <c r="E1598" s="1" t="s">
        <v>20</v>
      </c>
      <c r="F1598" s="1" t="s">
        <v>830</v>
      </c>
      <c r="G1598" s="1" t="s">
        <v>460</v>
      </c>
      <c r="H1598" s="1" t="s">
        <v>187</v>
      </c>
      <c r="I1598" s="1" t="s">
        <v>24</v>
      </c>
      <c r="J1598" s="3">
        <v>538.86</v>
      </c>
      <c r="K1598" s="1" t="s">
        <v>1636</v>
      </c>
      <c r="L1598" s="1" t="s">
        <v>24</v>
      </c>
      <c r="M1598" s="1" t="s">
        <v>24</v>
      </c>
      <c r="N1598" s="1" t="s">
        <v>1492</v>
      </c>
      <c r="O1598" s="2">
        <v>44448</v>
      </c>
      <c r="P1598" s="2">
        <v>44470</v>
      </c>
      <c r="Q1598" s="1" t="s">
        <v>29</v>
      </c>
      <c r="R1598" t="str">
        <f>VLOOKUP(F1598,'Seg 2 descriptions'!A:B,2)</f>
        <v>Measurement-SF</v>
      </c>
      <c r="S1598" t="str">
        <f>VLOOKUP(G1598,'Seg 3 descriptions'!A:B,2)</f>
        <v>Salaries</v>
      </c>
    </row>
    <row r="1599" spans="1:19" x14ac:dyDescent="0.25">
      <c r="A1599" s="1" t="s">
        <v>828</v>
      </c>
      <c r="B1599" s="1" t="s">
        <v>18</v>
      </c>
      <c r="C1599" s="1" t="s">
        <v>1604</v>
      </c>
      <c r="D1599" s="1" t="s">
        <v>1711</v>
      </c>
      <c r="E1599" s="1" t="s">
        <v>20</v>
      </c>
      <c r="F1599" s="1" t="s">
        <v>830</v>
      </c>
      <c r="G1599" s="1" t="s">
        <v>460</v>
      </c>
      <c r="H1599" s="1" t="s">
        <v>187</v>
      </c>
      <c r="I1599" s="1" t="s">
        <v>24</v>
      </c>
      <c r="J1599" s="3">
        <v>142.02000000000001</v>
      </c>
      <c r="K1599" s="1" t="s">
        <v>1648</v>
      </c>
      <c r="L1599" s="1" t="s">
        <v>24</v>
      </c>
      <c r="M1599" s="1" t="s">
        <v>24</v>
      </c>
      <c r="N1599" s="1" t="s">
        <v>1604</v>
      </c>
      <c r="O1599" s="2">
        <v>44420</v>
      </c>
      <c r="P1599" s="2">
        <v>44438</v>
      </c>
      <c r="Q1599" s="1" t="s">
        <v>29</v>
      </c>
      <c r="R1599" t="str">
        <f>VLOOKUP(F1599,'Seg 2 descriptions'!A:B,2)</f>
        <v>Measurement-SF</v>
      </c>
      <c r="S1599" t="str">
        <f>VLOOKUP(G1599,'Seg 3 descriptions'!A:B,2)</f>
        <v>Salaries</v>
      </c>
    </row>
    <row r="1600" spans="1:19" x14ac:dyDescent="0.25">
      <c r="A1600" s="1" t="s">
        <v>828</v>
      </c>
      <c r="B1600" s="1" t="s">
        <v>18</v>
      </c>
      <c r="C1600" s="1" t="s">
        <v>1418</v>
      </c>
      <c r="D1600" s="1" t="s">
        <v>1830</v>
      </c>
      <c r="E1600" s="1" t="s">
        <v>20</v>
      </c>
      <c r="F1600" s="1" t="s">
        <v>471</v>
      </c>
      <c r="G1600" s="1" t="s">
        <v>590</v>
      </c>
      <c r="H1600" s="1" t="s">
        <v>187</v>
      </c>
      <c r="I1600" s="1" t="s">
        <v>24</v>
      </c>
      <c r="J1600" s="3">
        <v>219.62</v>
      </c>
      <c r="K1600" s="1" t="s">
        <v>1655</v>
      </c>
      <c r="L1600" s="1" t="s">
        <v>24</v>
      </c>
      <c r="M1600" s="1" t="s">
        <v>24</v>
      </c>
      <c r="N1600" s="1" t="s">
        <v>1418</v>
      </c>
      <c r="O1600" s="2">
        <v>44308</v>
      </c>
      <c r="P1600" s="2">
        <v>44319</v>
      </c>
      <c r="Q1600" s="1" t="s">
        <v>29</v>
      </c>
      <c r="R1600" t="str">
        <f>VLOOKUP(F1600,'Seg 2 descriptions'!A:B,2)</f>
        <v>Propane Operations-Hernando</v>
      </c>
      <c r="S1600" t="str">
        <f>VLOOKUP(G1600,'Seg 3 descriptions'!A:B,2)</f>
        <v>Overtime/Comp Time/On Call</v>
      </c>
    </row>
    <row r="1601" spans="1:19" x14ac:dyDescent="0.25">
      <c r="A1601" s="1" t="s">
        <v>457</v>
      </c>
      <c r="B1601" s="1" t="s">
        <v>49</v>
      </c>
      <c r="C1601" s="1" t="s">
        <v>1443</v>
      </c>
      <c r="D1601" s="1" t="s">
        <v>1711</v>
      </c>
      <c r="E1601" s="1" t="s">
        <v>20</v>
      </c>
      <c r="F1601" s="1" t="s">
        <v>830</v>
      </c>
      <c r="G1601" s="1" t="s">
        <v>460</v>
      </c>
      <c r="H1601" s="1" t="s">
        <v>187</v>
      </c>
      <c r="I1601" s="1" t="s">
        <v>24</v>
      </c>
      <c r="J1601" s="3">
        <v>288.36</v>
      </c>
      <c r="K1601" s="1" t="s">
        <v>1487</v>
      </c>
      <c r="L1601" s="1" t="s">
        <v>24</v>
      </c>
      <c r="M1601" s="1" t="s">
        <v>1488</v>
      </c>
      <c r="N1601" s="1" t="s">
        <v>463</v>
      </c>
      <c r="O1601" s="2">
        <v>44530</v>
      </c>
      <c r="P1601" s="2">
        <v>44535</v>
      </c>
      <c r="Q1601" s="1" t="s">
        <v>29</v>
      </c>
      <c r="R1601" t="str">
        <f>VLOOKUP(F1601,'Seg 2 descriptions'!A:B,2)</f>
        <v>Measurement-SF</v>
      </c>
      <c r="S1601" t="str">
        <f>VLOOKUP(G1601,'Seg 3 descriptions'!A:B,2)</f>
        <v>Salaries</v>
      </c>
    </row>
    <row r="1602" spans="1:19" x14ac:dyDescent="0.25">
      <c r="A1602" s="1" t="s">
        <v>457</v>
      </c>
      <c r="B1602" s="1" t="s">
        <v>49</v>
      </c>
      <c r="C1602" s="1" t="s">
        <v>1414</v>
      </c>
      <c r="D1602" s="1" t="s">
        <v>1711</v>
      </c>
      <c r="E1602" s="1" t="s">
        <v>20</v>
      </c>
      <c r="F1602" s="1" t="s">
        <v>830</v>
      </c>
      <c r="G1602" s="1" t="s">
        <v>460</v>
      </c>
      <c r="H1602" s="1" t="s">
        <v>187</v>
      </c>
      <c r="I1602" s="1" t="s">
        <v>24</v>
      </c>
      <c r="J1602" s="3">
        <v>289.83</v>
      </c>
      <c r="K1602" s="1" t="s">
        <v>1487</v>
      </c>
      <c r="L1602" s="1" t="s">
        <v>24</v>
      </c>
      <c r="M1602" s="1" t="s">
        <v>1488</v>
      </c>
      <c r="N1602" s="1" t="s">
        <v>463</v>
      </c>
      <c r="O1602" s="2">
        <v>44439</v>
      </c>
      <c r="P1602" s="2">
        <v>44447</v>
      </c>
      <c r="Q1602" s="1" t="s">
        <v>29</v>
      </c>
      <c r="R1602" t="str">
        <f>VLOOKUP(F1602,'Seg 2 descriptions'!A:B,2)</f>
        <v>Measurement-SF</v>
      </c>
      <c r="S1602" t="str">
        <f>VLOOKUP(G1602,'Seg 3 descriptions'!A:B,2)</f>
        <v>Salaries</v>
      </c>
    </row>
    <row r="1603" spans="1:19" x14ac:dyDescent="0.25">
      <c r="A1603" s="1" t="s">
        <v>457</v>
      </c>
      <c r="B1603" s="1" t="s">
        <v>49</v>
      </c>
      <c r="C1603" s="1" t="s">
        <v>1464</v>
      </c>
      <c r="D1603" s="1" t="s">
        <v>1711</v>
      </c>
      <c r="E1603" s="1" t="s">
        <v>20</v>
      </c>
      <c r="F1603" s="1" t="s">
        <v>830</v>
      </c>
      <c r="G1603" s="1" t="s">
        <v>460</v>
      </c>
      <c r="H1603" s="1" t="s">
        <v>187</v>
      </c>
      <c r="I1603" s="1" t="s">
        <v>24</v>
      </c>
      <c r="J1603" s="3">
        <v>249.26</v>
      </c>
      <c r="K1603" s="1" t="s">
        <v>1487</v>
      </c>
      <c r="L1603" s="1" t="s">
        <v>24</v>
      </c>
      <c r="M1603" s="1" t="s">
        <v>1488</v>
      </c>
      <c r="N1603" s="1" t="s">
        <v>463</v>
      </c>
      <c r="O1603" s="2">
        <v>44255</v>
      </c>
      <c r="P1603" s="2">
        <v>44258</v>
      </c>
      <c r="Q1603" s="1" t="s">
        <v>29</v>
      </c>
      <c r="R1603" t="str">
        <f>VLOOKUP(F1603,'Seg 2 descriptions'!A:B,2)</f>
        <v>Measurement-SF</v>
      </c>
      <c r="S1603" t="str">
        <f>VLOOKUP(G1603,'Seg 3 descriptions'!A:B,2)</f>
        <v>Salaries</v>
      </c>
    </row>
    <row r="1604" spans="1:19" x14ac:dyDescent="0.25">
      <c r="A1604" s="1" t="s">
        <v>457</v>
      </c>
      <c r="B1604" s="1" t="s">
        <v>49</v>
      </c>
      <c r="C1604" s="1" t="s">
        <v>1462</v>
      </c>
      <c r="D1604" s="1" t="s">
        <v>1711</v>
      </c>
      <c r="E1604" s="1" t="s">
        <v>20</v>
      </c>
      <c r="F1604" s="1" t="s">
        <v>830</v>
      </c>
      <c r="G1604" s="1" t="s">
        <v>460</v>
      </c>
      <c r="H1604" s="1" t="s">
        <v>187</v>
      </c>
      <c r="I1604" s="1" t="s">
        <v>24</v>
      </c>
      <c r="J1604" s="3">
        <v>74.209999999999994</v>
      </c>
      <c r="K1604" s="1" t="s">
        <v>1487</v>
      </c>
      <c r="L1604" s="1" t="s">
        <v>24</v>
      </c>
      <c r="M1604" s="1" t="s">
        <v>1488</v>
      </c>
      <c r="N1604" s="1" t="s">
        <v>463</v>
      </c>
      <c r="O1604" s="2">
        <v>44227</v>
      </c>
      <c r="P1604" s="2">
        <v>44237</v>
      </c>
      <c r="Q1604" s="1" t="s">
        <v>29</v>
      </c>
      <c r="R1604" t="str">
        <f>VLOOKUP(F1604,'Seg 2 descriptions'!A:B,2)</f>
        <v>Measurement-SF</v>
      </c>
      <c r="S1604" t="str">
        <f>VLOOKUP(G1604,'Seg 3 descriptions'!A:B,2)</f>
        <v>Salaries</v>
      </c>
    </row>
    <row r="1605" spans="1:19" x14ac:dyDescent="0.25">
      <c r="A1605" s="1" t="s">
        <v>457</v>
      </c>
      <c r="B1605" s="1" t="s">
        <v>49</v>
      </c>
      <c r="C1605" s="1" t="s">
        <v>1570</v>
      </c>
      <c r="D1605" s="1" t="s">
        <v>1711</v>
      </c>
      <c r="E1605" s="1" t="s">
        <v>20</v>
      </c>
      <c r="F1605" s="1" t="s">
        <v>830</v>
      </c>
      <c r="G1605" s="1" t="s">
        <v>460</v>
      </c>
      <c r="H1605" s="1" t="s">
        <v>187</v>
      </c>
      <c r="I1605" s="1" t="s">
        <v>24</v>
      </c>
      <c r="J1605" s="3">
        <v>447.4</v>
      </c>
      <c r="K1605" s="1" t="s">
        <v>1487</v>
      </c>
      <c r="L1605" s="1" t="s">
        <v>24</v>
      </c>
      <c r="M1605" s="1" t="s">
        <v>1488</v>
      </c>
      <c r="N1605" s="1" t="s">
        <v>463</v>
      </c>
      <c r="O1605" s="2">
        <v>44469</v>
      </c>
      <c r="P1605" s="2">
        <v>44474</v>
      </c>
      <c r="Q1605" s="1" t="s">
        <v>29</v>
      </c>
      <c r="R1605" t="str">
        <f>VLOOKUP(F1605,'Seg 2 descriptions'!A:B,2)</f>
        <v>Measurement-SF</v>
      </c>
      <c r="S1605" t="str">
        <f>VLOOKUP(G1605,'Seg 3 descriptions'!A:B,2)</f>
        <v>Salaries</v>
      </c>
    </row>
    <row r="1606" spans="1:19" x14ac:dyDescent="0.25">
      <c r="A1606" s="1" t="s">
        <v>457</v>
      </c>
      <c r="B1606" s="1" t="s">
        <v>49</v>
      </c>
      <c r="C1606" s="1" t="s">
        <v>1412</v>
      </c>
      <c r="D1606" s="1" t="s">
        <v>1711</v>
      </c>
      <c r="E1606" s="1" t="s">
        <v>20</v>
      </c>
      <c r="F1606" s="1" t="s">
        <v>830</v>
      </c>
      <c r="G1606" s="1" t="s">
        <v>460</v>
      </c>
      <c r="H1606" s="1" t="s">
        <v>187</v>
      </c>
      <c r="I1606" s="1" t="s">
        <v>24</v>
      </c>
      <c r="J1606" s="3">
        <v>307.08</v>
      </c>
      <c r="K1606" s="1" t="s">
        <v>1487</v>
      </c>
      <c r="L1606" s="1" t="s">
        <v>24</v>
      </c>
      <c r="M1606" s="1" t="s">
        <v>1488</v>
      </c>
      <c r="N1606" s="1" t="s">
        <v>463</v>
      </c>
      <c r="O1606" s="2">
        <v>44408</v>
      </c>
      <c r="P1606" s="2">
        <v>44412</v>
      </c>
      <c r="Q1606" s="1" t="s">
        <v>29</v>
      </c>
      <c r="R1606" t="str">
        <f>VLOOKUP(F1606,'Seg 2 descriptions'!A:B,2)</f>
        <v>Measurement-SF</v>
      </c>
      <c r="S1606" t="str">
        <f>VLOOKUP(G1606,'Seg 3 descriptions'!A:B,2)</f>
        <v>Salaries</v>
      </c>
    </row>
    <row r="1607" spans="1:19" x14ac:dyDescent="0.25">
      <c r="A1607" s="1" t="s">
        <v>457</v>
      </c>
      <c r="B1607" s="1" t="s">
        <v>49</v>
      </c>
      <c r="C1607" s="1" t="s">
        <v>1483</v>
      </c>
      <c r="D1607" s="1" t="s">
        <v>1711</v>
      </c>
      <c r="E1607" s="1" t="s">
        <v>20</v>
      </c>
      <c r="F1607" s="1" t="s">
        <v>830</v>
      </c>
      <c r="G1607" s="1" t="s">
        <v>460</v>
      </c>
      <c r="H1607" s="1" t="s">
        <v>187</v>
      </c>
      <c r="I1607" s="1" t="s">
        <v>24</v>
      </c>
      <c r="J1607" s="3">
        <v>197.88</v>
      </c>
      <c r="K1607" s="1" t="s">
        <v>1487</v>
      </c>
      <c r="L1607" s="1" t="s">
        <v>24</v>
      </c>
      <c r="M1607" s="1" t="s">
        <v>1488</v>
      </c>
      <c r="N1607" s="1" t="s">
        <v>463</v>
      </c>
      <c r="O1607" s="2">
        <v>44347</v>
      </c>
      <c r="P1607" s="2">
        <v>44350</v>
      </c>
      <c r="Q1607" s="1" t="s">
        <v>29</v>
      </c>
      <c r="R1607" t="str">
        <f>VLOOKUP(F1607,'Seg 2 descriptions'!A:B,2)</f>
        <v>Measurement-SF</v>
      </c>
      <c r="S1607" t="str">
        <f>VLOOKUP(G1607,'Seg 3 descriptions'!A:B,2)</f>
        <v>Salaries</v>
      </c>
    </row>
    <row r="1608" spans="1:19" x14ac:dyDescent="0.25">
      <c r="A1608" s="1" t="s">
        <v>457</v>
      </c>
      <c r="B1608" s="1" t="s">
        <v>49</v>
      </c>
      <c r="C1608" s="1" t="s">
        <v>1377</v>
      </c>
      <c r="D1608" s="1" t="s">
        <v>1711</v>
      </c>
      <c r="E1608" s="1" t="s">
        <v>20</v>
      </c>
      <c r="F1608" s="1" t="s">
        <v>830</v>
      </c>
      <c r="G1608" s="1" t="s">
        <v>460</v>
      </c>
      <c r="H1608" s="1" t="s">
        <v>187</v>
      </c>
      <c r="I1608" s="1" t="s">
        <v>24</v>
      </c>
      <c r="J1608" s="3">
        <v>401.14</v>
      </c>
      <c r="K1608" s="1" t="s">
        <v>1487</v>
      </c>
      <c r="L1608" s="1" t="s">
        <v>24</v>
      </c>
      <c r="M1608" s="1" t="s">
        <v>1488</v>
      </c>
      <c r="N1608" s="1" t="s">
        <v>463</v>
      </c>
      <c r="O1608" s="2">
        <v>44316</v>
      </c>
      <c r="P1608" s="2">
        <v>44321</v>
      </c>
      <c r="Q1608" s="1" t="s">
        <v>29</v>
      </c>
      <c r="R1608" t="str">
        <f>VLOOKUP(F1608,'Seg 2 descriptions'!A:B,2)</f>
        <v>Measurement-SF</v>
      </c>
      <c r="S1608" t="str">
        <f>VLOOKUP(G1608,'Seg 3 descriptions'!A:B,2)</f>
        <v>Salaries</v>
      </c>
    </row>
    <row r="1609" spans="1:19" x14ac:dyDescent="0.25">
      <c r="A1609" s="1" t="s">
        <v>457</v>
      </c>
      <c r="B1609" s="1" t="s">
        <v>49</v>
      </c>
      <c r="C1609" s="1" t="s">
        <v>1484</v>
      </c>
      <c r="D1609" s="1" t="s">
        <v>1711</v>
      </c>
      <c r="E1609" s="1" t="s">
        <v>20</v>
      </c>
      <c r="F1609" s="1" t="s">
        <v>830</v>
      </c>
      <c r="G1609" s="1" t="s">
        <v>460</v>
      </c>
      <c r="H1609" s="1" t="s">
        <v>187</v>
      </c>
      <c r="I1609" s="1" t="s">
        <v>24</v>
      </c>
      <c r="J1609" s="3">
        <v>102.03</v>
      </c>
      <c r="K1609" s="1" t="s">
        <v>1487</v>
      </c>
      <c r="L1609" s="1" t="s">
        <v>24</v>
      </c>
      <c r="M1609" s="1" t="s">
        <v>1488</v>
      </c>
      <c r="N1609" s="1" t="s">
        <v>463</v>
      </c>
      <c r="O1609" s="2">
        <v>44377</v>
      </c>
      <c r="P1609" s="2">
        <v>44383</v>
      </c>
      <c r="Q1609" s="1" t="s">
        <v>29</v>
      </c>
      <c r="R1609" t="str">
        <f>VLOOKUP(F1609,'Seg 2 descriptions'!A:B,2)</f>
        <v>Measurement-SF</v>
      </c>
      <c r="S1609" t="str">
        <f>VLOOKUP(G1609,'Seg 3 descriptions'!A:B,2)</f>
        <v>Salaries</v>
      </c>
    </row>
    <row r="1610" spans="1:19" x14ac:dyDescent="0.25">
      <c r="A1610" s="1" t="s">
        <v>457</v>
      </c>
      <c r="B1610" s="1" t="s">
        <v>49</v>
      </c>
      <c r="C1610" s="1" t="s">
        <v>1459</v>
      </c>
      <c r="D1610" s="1" t="s">
        <v>1711</v>
      </c>
      <c r="E1610" s="1" t="s">
        <v>20</v>
      </c>
      <c r="F1610" s="1" t="s">
        <v>830</v>
      </c>
      <c r="G1610" s="1" t="s">
        <v>460</v>
      </c>
      <c r="H1610" s="1" t="s">
        <v>187</v>
      </c>
      <c r="I1610" s="1" t="s">
        <v>24</v>
      </c>
      <c r="J1610" s="3">
        <v>298.14</v>
      </c>
      <c r="K1610" s="1" t="s">
        <v>1487</v>
      </c>
      <c r="L1610" s="1" t="s">
        <v>24</v>
      </c>
      <c r="M1610" s="1" t="s">
        <v>1488</v>
      </c>
      <c r="N1610" s="1" t="s">
        <v>463</v>
      </c>
      <c r="O1610" s="2">
        <v>44286</v>
      </c>
      <c r="P1610" s="2">
        <v>44292</v>
      </c>
      <c r="Q1610" s="1" t="s">
        <v>29</v>
      </c>
      <c r="R1610" t="str">
        <f>VLOOKUP(F1610,'Seg 2 descriptions'!A:B,2)</f>
        <v>Measurement-SF</v>
      </c>
      <c r="S1610" t="str">
        <f>VLOOKUP(G1610,'Seg 3 descriptions'!A:B,2)</f>
        <v>Salaries</v>
      </c>
    </row>
    <row r="1611" spans="1:19" x14ac:dyDescent="0.25">
      <c r="A1611" s="144" t="s">
        <v>17</v>
      </c>
      <c r="B1611" s="144" t="s">
        <v>18</v>
      </c>
      <c r="C1611" s="144" t="s">
        <v>197</v>
      </c>
      <c r="D1611" s="144" t="s">
        <v>1696</v>
      </c>
      <c r="E1611" s="144" t="s">
        <v>20</v>
      </c>
      <c r="F1611" s="144" t="s">
        <v>21</v>
      </c>
      <c r="G1611" s="144" t="s">
        <v>22</v>
      </c>
      <c r="H1611" s="144" t="s">
        <v>187</v>
      </c>
      <c r="I1611" s="144" t="s">
        <v>24</v>
      </c>
      <c r="J1611" s="145">
        <v>887.59</v>
      </c>
      <c r="K1611" s="144" t="s">
        <v>630</v>
      </c>
      <c r="L1611" s="144" t="s">
        <v>26</v>
      </c>
      <c r="M1611" s="144" t="s">
        <v>1538</v>
      </c>
      <c r="N1611" s="144" t="s">
        <v>1669</v>
      </c>
      <c r="O1611" s="146">
        <v>44440</v>
      </c>
      <c r="P1611" s="146">
        <v>44441</v>
      </c>
      <c r="Q1611" s="144" t="s">
        <v>29</v>
      </c>
      <c r="R1611" s="20" t="str">
        <f>VLOOKUP(F1611,'Seg 2 descriptions'!A:B,2)</f>
        <v>Facilities-West</v>
      </c>
      <c r="S1611" s="20" t="str">
        <f>VLOOKUP(G1611,'Seg 3 descriptions'!A:B,2)</f>
        <v>Facilities Maintenance</v>
      </c>
    </row>
    <row r="1612" spans="1:19" x14ac:dyDescent="0.25">
      <c r="A1612" s="1" t="s">
        <v>457</v>
      </c>
      <c r="B1612" s="1" t="s">
        <v>49</v>
      </c>
      <c r="C1612" s="1" t="s">
        <v>1516</v>
      </c>
      <c r="D1612" s="1" t="s">
        <v>1763</v>
      </c>
      <c r="E1612" s="1" t="s">
        <v>20</v>
      </c>
      <c r="F1612" s="1" t="s">
        <v>830</v>
      </c>
      <c r="G1612" s="1" t="s">
        <v>590</v>
      </c>
      <c r="H1612" s="1" t="s">
        <v>187</v>
      </c>
      <c r="I1612" s="1" t="s">
        <v>24</v>
      </c>
      <c r="J1612" s="3">
        <v>-24.23</v>
      </c>
      <c r="K1612" s="1" t="s">
        <v>1441</v>
      </c>
      <c r="L1612" s="1" t="s">
        <v>24</v>
      </c>
      <c r="M1612" s="1" t="s">
        <v>1442</v>
      </c>
      <c r="N1612" s="1" t="s">
        <v>1483</v>
      </c>
      <c r="O1612" s="2">
        <v>44377</v>
      </c>
      <c r="P1612" s="2">
        <v>44383</v>
      </c>
      <c r="Q1612" s="1" t="s">
        <v>29</v>
      </c>
      <c r="R1612" t="str">
        <f>VLOOKUP(F1612,'Seg 2 descriptions'!A:B,2)</f>
        <v>Measurement-SF</v>
      </c>
      <c r="S1612" t="str">
        <f>VLOOKUP(G1612,'Seg 3 descriptions'!A:B,2)</f>
        <v>Overtime/Comp Time/On Call</v>
      </c>
    </row>
    <row r="1613" spans="1:19" x14ac:dyDescent="0.25">
      <c r="A1613" s="1" t="s">
        <v>828</v>
      </c>
      <c r="B1613" s="1" t="s">
        <v>18</v>
      </c>
      <c r="C1613" s="1" t="s">
        <v>1602</v>
      </c>
      <c r="D1613" s="1" t="s">
        <v>1711</v>
      </c>
      <c r="E1613" s="1" t="s">
        <v>20</v>
      </c>
      <c r="F1613" s="1" t="s">
        <v>830</v>
      </c>
      <c r="G1613" s="1" t="s">
        <v>460</v>
      </c>
      <c r="H1613" s="1" t="s">
        <v>187</v>
      </c>
      <c r="I1613" s="1" t="s">
        <v>24</v>
      </c>
      <c r="J1613" s="3">
        <v>122.18</v>
      </c>
      <c r="K1613" s="1" t="s">
        <v>1603</v>
      </c>
      <c r="L1613" s="1" t="s">
        <v>24</v>
      </c>
      <c r="M1613" s="1" t="s">
        <v>24</v>
      </c>
      <c r="N1613" s="1" t="s">
        <v>1602</v>
      </c>
      <c r="O1613" s="2">
        <v>44504</v>
      </c>
      <c r="P1613" s="2">
        <v>44531</v>
      </c>
      <c r="Q1613" s="1" t="s">
        <v>29</v>
      </c>
      <c r="R1613" t="str">
        <f>VLOOKUP(F1613,'Seg 2 descriptions'!A:B,2)</f>
        <v>Measurement-SF</v>
      </c>
      <c r="S1613" t="str">
        <f>VLOOKUP(G1613,'Seg 3 descriptions'!A:B,2)</f>
        <v>Salaries</v>
      </c>
    </row>
    <row r="1614" spans="1:19" x14ac:dyDescent="0.25">
      <c r="A1614" s="1" t="s">
        <v>828</v>
      </c>
      <c r="B1614" s="1" t="s">
        <v>18</v>
      </c>
      <c r="C1614" s="1" t="s">
        <v>1433</v>
      </c>
      <c r="D1614" s="1" t="s">
        <v>1711</v>
      </c>
      <c r="E1614" s="1" t="s">
        <v>20</v>
      </c>
      <c r="F1614" s="1" t="s">
        <v>830</v>
      </c>
      <c r="G1614" s="1" t="s">
        <v>460</v>
      </c>
      <c r="H1614" s="1" t="s">
        <v>187</v>
      </c>
      <c r="I1614" s="1" t="s">
        <v>24</v>
      </c>
      <c r="J1614" s="3">
        <v>325.82</v>
      </c>
      <c r="K1614" s="1" t="s">
        <v>1684</v>
      </c>
      <c r="L1614" s="1" t="s">
        <v>24</v>
      </c>
      <c r="M1614" s="1" t="s">
        <v>24</v>
      </c>
      <c r="N1614" s="1" t="s">
        <v>1433</v>
      </c>
      <c r="O1614" s="2">
        <v>44518</v>
      </c>
      <c r="P1614" s="2">
        <v>44531</v>
      </c>
      <c r="Q1614" s="1" t="s">
        <v>29</v>
      </c>
      <c r="R1614" t="str">
        <f>VLOOKUP(F1614,'Seg 2 descriptions'!A:B,2)</f>
        <v>Measurement-SF</v>
      </c>
      <c r="S1614" t="str">
        <f>VLOOKUP(G1614,'Seg 3 descriptions'!A:B,2)</f>
        <v>Salaries</v>
      </c>
    </row>
    <row r="1615" spans="1:19" x14ac:dyDescent="0.25">
      <c r="A1615" s="1" t="s">
        <v>828</v>
      </c>
      <c r="B1615" s="1" t="s">
        <v>18</v>
      </c>
      <c r="C1615" s="1" t="s">
        <v>1433</v>
      </c>
      <c r="D1615" s="1" t="s">
        <v>1738</v>
      </c>
      <c r="E1615" s="1" t="s">
        <v>20</v>
      </c>
      <c r="F1615" s="1" t="s">
        <v>31</v>
      </c>
      <c r="G1615" s="1" t="s">
        <v>460</v>
      </c>
      <c r="H1615" s="1" t="s">
        <v>187</v>
      </c>
      <c r="I1615" s="1" t="s">
        <v>24</v>
      </c>
      <c r="J1615" s="3">
        <v>133.47999999999999</v>
      </c>
      <c r="K1615" s="1" t="s">
        <v>1684</v>
      </c>
      <c r="L1615" s="1" t="s">
        <v>24</v>
      </c>
      <c r="M1615" s="1" t="s">
        <v>24</v>
      </c>
      <c r="N1615" s="1" t="s">
        <v>1433</v>
      </c>
      <c r="O1615" s="2">
        <v>44518</v>
      </c>
      <c r="P1615" s="2">
        <v>44531</v>
      </c>
      <c r="Q1615" s="1" t="s">
        <v>29</v>
      </c>
      <c r="R1615" t="str">
        <f>VLOOKUP(F1615,'Seg 2 descriptions'!A:B,2)</f>
        <v>Gas Operations-West</v>
      </c>
      <c r="S1615" t="str">
        <f>VLOOKUP(G1615,'Seg 3 descriptions'!A:B,2)</f>
        <v>Salaries</v>
      </c>
    </row>
    <row r="1616" spans="1:19" x14ac:dyDescent="0.25">
      <c r="A1616" s="1" t="s">
        <v>457</v>
      </c>
      <c r="B1616" s="1" t="s">
        <v>49</v>
      </c>
      <c r="C1616" s="1" t="s">
        <v>1516</v>
      </c>
      <c r="D1616" s="1" t="s">
        <v>1711</v>
      </c>
      <c r="E1616" s="1" t="s">
        <v>20</v>
      </c>
      <c r="F1616" s="1" t="s">
        <v>830</v>
      </c>
      <c r="G1616" s="1" t="s">
        <v>460</v>
      </c>
      <c r="H1616" s="1" t="s">
        <v>187</v>
      </c>
      <c r="I1616" s="1" t="s">
        <v>24</v>
      </c>
      <c r="J1616" s="3">
        <v>-197.88</v>
      </c>
      <c r="K1616" s="1" t="s">
        <v>1487</v>
      </c>
      <c r="L1616" s="1" t="s">
        <v>24</v>
      </c>
      <c r="M1616" s="1" t="s">
        <v>1488</v>
      </c>
      <c r="N1616" s="1" t="s">
        <v>1483</v>
      </c>
      <c r="O1616" s="2">
        <v>44377</v>
      </c>
      <c r="P1616" s="2">
        <v>44383</v>
      </c>
      <c r="Q1616" s="1" t="s">
        <v>29</v>
      </c>
      <c r="R1616" t="str">
        <f>VLOOKUP(F1616,'Seg 2 descriptions'!A:B,2)</f>
        <v>Measurement-SF</v>
      </c>
      <c r="S1616" t="str">
        <f>VLOOKUP(G1616,'Seg 3 descriptions'!A:B,2)</f>
        <v>Salaries</v>
      </c>
    </row>
    <row r="1617" spans="1:19" x14ac:dyDescent="0.25">
      <c r="A1617" s="144" t="s">
        <v>17</v>
      </c>
      <c r="B1617" s="144" t="s">
        <v>18</v>
      </c>
      <c r="C1617" s="144" t="s">
        <v>75</v>
      </c>
      <c r="D1617" s="144" t="s">
        <v>1690</v>
      </c>
      <c r="E1617" s="144" t="s">
        <v>20</v>
      </c>
      <c r="F1617" s="144" t="s">
        <v>21</v>
      </c>
      <c r="G1617" s="144" t="s">
        <v>22</v>
      </c>
      <c r="H1617" s="144" t="s">
        <v>76</v>
      </c>
      <c r="I1617" s="144" t="s">
        <v>24</v>
      </c>
      <c r="J1617" s="145">
        <v>509.13</v>
      </c>
      <c r="K1617" s="144" t="s">
        <v>77</v>
      </c>
      <c r="L1617" s="144" t="s">
        <v>78</v>
      </c>
      <c r="M1617" s="144" t="s">
        <v>79</v>
      </c>
      <c r="N1617" s="144" t="s">
        <v>80</v>
      </c>
      <c r="O1617" s="146">
        <v>44391</v>
      </c>
      <c r="P1617" s="146">
        <v>44392</v>
      </c>
      <c r="Q1617" s="144" t="s">
        <v>29</v>
      </c>
      <c r="R1617" s="20" t="str">
        <f>VLOOKUP(F1617,'Seg 2 descriptions'!A:B,2)</f>
        <v>Facilities-West</v>
      </c>
      <c r="S1617" s="20" t="str">
        <f>VLOOKUP(G1617,'Seg 3 descriptions'!A:B,2)</f>
        <v>Facilities Maintenance</v>
      </c>
    </row>
    <row r="1618" spans="1:19" x14ac:dyDescent="0.25">
      <c r="A1618" s="144" t="s">
        <v>17</v>
      </c>
      <c r="B1618" s="144" t="s">
        <v>18</v>
      </c>
      <c r="C1618" s="144" t="s">
        <v>629</v>
      </c>
      <c r="D1618" s="144" t="s">
        <v>1690</v>
      </c>
      <c r="E1618" s="144" t="s">
        <v>20</v>
      </c>
      <c r="F1618" s="144" t="s">
        <v>21</v>
      </c>
      <c r="G1618" s="144" t="s">
        <v>22</v>
      </c>
      <c r="H1618" s="144" t="s">
        <v>76</v>
      </c>
      <c r="I1618" s="144" t="s">
        <v>24</v>
      </c>
      <c r="J1618" s="145">
        <v>508.88</v>
      </c>
      <c r="K1618" s="144" t="s">
        <v>642</v>
      </c>
      <c r="L1618" s="144" t="s">
        <v>26</v>
      </c>
      <c r="M1618" s="144" t="s">
        <v>643</v>
      </c>
      <c r="N1618" s="144" t="s">
        <v>644</v>
      </c>
      <c r="O1618" s="146">
        <v>44287</v>
      </c>
      <c r="P1618" s="146">
        <v>44287</v>
      </c>
      <c r="Q1618" s="144" t="s">
        <v>29</v>
      </c>
      <c r="R1618" s="20" t="str">
        <f>VLOOKUP(F1618,'Seg 2 descriptions'!A:B,2)</f>
        <v>Facilities-West</v>
      </c>
      <c r="S1618" s="20" t="str">
        <f>VLOOKUP(G1618,'Seg 3 descriptions'!A:B,2)</f>
        <v>Facilities Maintenance</v>
      </c>
    </row>
    <row r="1619" spans="1:19" x14ac:dyDescent="0.25">
      <c r="A1619" s="144" t="s">
        <v>17</v>
      </c>
      <c r="B1619" s="144" t="s">
        <v>18</v>
      </c>
      <c r="C1619" s="144" t="s">
        <v>341</v>
      </c>
      <c r="D1619" s="144" t="s">
        <v>1690</v>
      </c>
      <c r="E1619" s="144" t="s">
        <v>20</v>
      </c>
      <c r="F1619" s="144" t="s">
        <v>21</v>
      </c>
      <c r="G1619" s="144" t="s">
        <v>22</v>
      </c>
      <c r="H1619" s="144" t="s">
        <v>76</v>
      </c>
      <c r="I1619" s="144" t="s">
        <v>24</v>
      </c>
      <c r="J1619" s="145">
        <v>467.74</v>
      </c>
      <c r="K1619" s="144" t="s">
        <v>672</v>
      </c>
      <c r="L1619" s="144" t="s">
        <v>78</v>
      </c>
      <c r="M1619" s="144" t="s">
        <v>343</v>
      </c>
      <c r="N1619" s="144" t="s">
        <v>344</v>
      </c>
      <c r="O1619" s="146">
        <v>44326</v>
      </c>
      <c r="P1619" s="146">
        <v>44327</v>
      </c>
      <c r="Q1619" s="144" t="s">
        <v>29</v>
      </c>
      <c r="R1619" s="20" t="str">
        <f>VLOOKUP(F1619,'Seg 2 descriptions'!A:B,2)</f>
        <v>Facilities-West</v>
      </c>
      <c r="S1619" s="20" t="str">
        <f>VLOOKUP(G1619,'Seg 3 descriptions'!A:B,2)</f>
        <v>Facilities Maintenance</v>
      </c>
    </row>
    <row r="1620" spans="1:19" x14ac:dyDescent="0.25">
      <c r="A1620" s="144" t="s">
        <v>17</v>
      </c>
      <c r="B1620" s="144" t="s">
        <v>18</v>
      </c>
      <c r="C1620" s="144" t="s">
        <v>42</v>
      </c>
      <c r="D1620" s="144" t="s">
        <v>1690</v>
      </c>
      <c r="E1620" s="144" t="s">
        <v>20</v>
      </c>
      <c r="F1620" s="144" t="s">
        <v>21</v>
      </c>
      <c r="G1620" s="144" t="s">
        <v>22</v>
      </c>
      <c r="H1620" s="144" t="s">
        <v>76</v>
      </c>
      <c r="I1620" s="144" t="s">
        <v>24</v>
      </c>
      <c r="J1620" s="145">
        <v>65.209999999999994</v>
      </c>
      <c r="K1620" s="144" t="s">
        <v>697</v>
      </c>
      <c r="L1620" s="144" t="s">
        <v>78</v>
      </c>
      <c r="M1620" s="144" t="s">
        <v>698</v>
      </c>
      <c r="N1620" s="144" t="s">
        <v>699</v>
      </c>
      <c r="O1620" s="146">
        <v>44452</v>
      </c>
      <c r="P1620" s="146">
        <v>44453</v>
      </c>
      <c r="Q1620" s="144" t="s">
        <v>29</v>
      </c>
      <c r="R1620" s="20" t="str">
        <f>VLOOKUP(F1620,'Seg 2 descriptions'!A:B,2)</f>
        <v>Facilities-West</v>
      </c>
      <c r="S1620" s="20" t="str">
        <f>VLOOKUP(G1620,'Seg 3 descriptions'!A:B,2)</f>
        <v>Facilities Maintenance</v>
      </c>
    </row>
    <row r="1621" spans="1:19" x14ac:dyDescent="0.25">
      <c r="A1621" s="144" t="s">
        <v>17</v>
      </c>
      <c r="B1621" s="144" t="s">
        <v>18</v>
      </c>
      <c r="C1621" s="144" t="s">
        <v>202</v>
      </c>
      <c r="D1621" s="144" t="s">
        <v>1690</v>
      </c>
      <c r="E1621" s="144" t="s">
        <v>20</v>
      </c>
      <c r="F1621" s="144" t="s">
        <v>21</v>
      </c>
      <c r="G1621" s="144" t="s">
        <v>22</v>
      </c>
      <c r="H1621" s="144" t="s">
        <v>76</v>
      </c>
      <c r="I1621" s="144" t="s">
        <v>24</v>
      </c>
      <c r="J1621" s="145">
        <v>3580</v>
      </c>
      <c r="K1621" s="144" t="s">
        <v>763</v>
      </c>
      <c r="L1621" s="144" t="s">
        <v>88</v>
      </c>
      <c r="M1621" s="144" t="s">
        <v>764</v>
      </c>
      <c r="N1621" s="144" t="s">
        <v>765</v>
      </c>
      <c r="O1621" s="146">
        <v>44336</v>
      </c>
      <c r="P1621" s="146">
        <v>44337</v>
      </c>
      <c r="Q1621" s="144" t="s">
        <v>29</v>
      </c>
      <c r="R1621" s="20" t="str">
        <f>VLOOKUP(F1621,'Seg 2 descriptions'!A:B,2)</f>
        <v>Facilities-West</v>
      </c>
      <c r="S1621" s="20" t="str">
        <f>VLOOKUP(G1621,'Seg 3 descriptions'!A:B,2)</f>
        <v>Facilities Maintenance</v>
      </c>
    </row>
    <row r="1622" spans="1:19" x14ac:dyDescent="0.25">
      <c r="A1622" s="144" t="s">
        <v>17</v>
      </c>
      <c r="B1622" s="144" t="s">
        <v>18</v>
      </c>
      <c r="C1622" s="144" t="s">
        <v>278</v>
      </c>
      <c r="D1622" s="144" t="s">
        <v>1690</v>
      </c>
      <c r="E1622" s="144" t="s">
        <v>20</v>
      </c>
      <c r="F1622" s="144" t="s">
        <v>21</v>
      </c>
      <c r="G1622" s="144" t="s">
        <v>22</v>
      </c>
      <c r="H1622" s="144" t="s">
        <v>76</v>
      </c>
      <c r="I1622" s="144" t="s">
        <v>24</v>
      </c>
      <c r="J1622" s="145">
        <v>1350.79</v>
      </c>
      <c r="K1622" s="144" t="s">
        <v>822</v>
      </c>
      <c r="L1622" s="144" t="s">
        <v>78</v>
      </c>
      <c r="M1622" s="144" t="s">
        <v>823</v>
      </c>
      <c r="N1622" s="144" t="s">
        <v>824</v>
      </c>
      <c r="O1622" s="146">
        <v>44481</v>
      </c>
      <c r="P1622" s="146">
        <v>44482</v>
      </c>
      <c r="Q1622" s="144" t="s">
        <v>29</v>
      </c>
      <c r="R1622" s="20" t="str">
        <f>VLOOKUP(F1622,'Seg 2 descriptions'!A:B,2)</f>
        <v>Facilities-West</v>
      </c>
      <c r="S1622" s="20" t="str">
        <f>VLOOKUP(G1622,'Seg 3 descriptions'!A:B,2)</f>
        <v>Facilities Maintenance</v>
      </c>
    </row>
    <row r="1623" spans="1:19" x14ac:dyDescent="0.25">
      <c r="A1623" s="1" t="s">
        <v>828</v>
      </c>
      <c r="B1623" s="1" t="s">
        <v>18</v>
      </c>
      <c r="C1623" s="1" t="s">
        <v>829</v>
      </c>
      <c r="D1623" s="1" t="s">
        <v>1703</v>
      </c>
      <c r="E1623" s="1" t="s">
        <v>20</v>
      </c>
      <c r="F1623" s="1" t="s">
        <v>830</v>
      </c>
      <c r="G1623" s="1" t="s">
        <v>590</v>
      </c>
      <c r="H1623" s="1" t="s">
        <v>76</v>
      </c>
      <c r="I1623" s="1" t="s">
        <v>24</v>
      </c>
      <c r="J1623" s="3">
        <v>112.66</v>
      </c>
      <c r="K1623" s="1" t="s">
        <v>831</v>
      </c>
      <c r="L1623" s="1" t="s">
        <v>24</v>
      </c>
      <c r="M1623" s="1" t="s">
        <v>24</v>
      </c>
      <c r="N1623" s="1" t="s">
        <v>829</v>
      </c>
      <c r="O1623" s="2">
        <v>44252</v>
      </c>
      <c r="P1623" s="2">
        <v>44256</v>
      </c>
      <c r="Q1623" s="1" t="s">
        <v>29</v>
      </c>
      <c r="R1623" t="str">
        <f>VLOOKUP(F1623,'Seg 2 descriptions'!A:B,2)</f>
        <v>Measurement-SF</v>
      </c>
      <c r="S1623" t="str">
        <f>VLOOKUP(G1623,'Seg 3 descriptions'!A:B,2)</f>
        <v>Overtime/Comp Time/On Call</v>
      </c>
    </row>
    <row r="1624" spans="1:19" x14ac:dyDescent="0.25">
      <c r="A1624" s="1" t="s">
        <v>828</v>
      </c>
      <c r="B1624" s="1" t="s">
        <v>18</v>
      </c>
      <c r="C1624" s="1" t="s">
        <v>887</v>
      </c>
      <c r="D1624" s="1" t="s">
        <v>1712</v>
      </c>
      <c r="E1624" s="1" t="s">
        <v>20</v>
      </c>
      <c r="F1624" s="1" t="s">
        <v>830</v>
      </c>
      <c r="G1624" s="1" t="s">
        <v>460</v>
      </c>
      <c r="H1624" s="1" t="s">
        <v>76</v>
      </c>
      <c r="I1624" s="1" t="s">
        <v>24</v>
      </c>
      <c r="J1624" s="3">
        <v>950.31</v>
      </c>
      <c r="K1624" s="1" t="s">
        <v>888</v>
      </c>
      <c r="L1624" s="1" t="s">
        <v>24</v>
      </c>
      <c r="M1624" s="1" t="s">
        <v>24</v>
      </c>
      <c r="N1624" s="1" t="s">
        <v>887</v>
      </c>
      <c r="O1624" s="2">
        <v>44364</v>
      </c>
      <c r="P1624" s="2">
        <v>44378</v>
      </c>
      <c r="Q1624" s="1" t="s">
        <v>29</v>
      </c>
      <c r="R1624" t="str">
        <f>VLOOKUP(F1624,'Seg 2 descriptions'!A:B,2)</f>
        <v>Measurement-SF</v>
      </c>
      <c r="S1624" t="str">
        <f>VLOOKUP(G1624,'Seg 3 descriptions'!A:B,2)</f>
        <v>Salaries</v>
      </c>
    </row>
    <row r="1625" spans="1:19" x14ac:dyDescent="0.25">
      <c r="A1625" s="1" t="s">
        <v>457</v>
      </c>
      <c r="B1625" s="1" t="s">
        <v>49</v>
      </c>
      <c r="C1625" s="1" t="s">
        <v>896</v>
      </c>
      <c r="D1625" s="1" t="s">
        <v>1718</v>
      </c>
      <c r="E1625" s="1" t="s">
        <v>20</v>
      </c>
      <c r="F1625" s="1" t="s">
        <v>31</v>
      </c>
      <c r="G1625" s="1" t="s">
        <v>590</v>
      </c>
      <c r="H1625" s="1" t="s">
        <v>76</v>
      </c>
      <c r="I1625" s="1" t="s">
        <v>24</v>
      </c>
      <c r="J1625" s="3">
        <v>-8.4600000000000009</v>
      </c>
      <c r="K1625" s="1" t="s">
        <v>891</v>
      </c>
      <c r="L1625" s="1" t="s">
        <v>24</v>
      </c>
      <c r="M1625" s="1" t="s">
        <v>892</v>
      </c>
      <c r="N1625" s="1" t="s">
        <v>897</v>
      </c>
      <c r="O1625" s="2">
        <v>44255</v>
      </c>
      <c r="P1625" s="2">
        <v>44258</v>
      </c>
      <c r="Q1625" s="1" t="s">
        <v>29</v>
      </c>
      <c r="R1625" t="str">
        <f>VLOOKUP(F1625,'Seg 2 descriptions'!A:B,2)</f>
        <v>Gas Operations-West</v>
      </c>
      <c r="S1625" t="str">
        <f>VLOOKUP(G1625,'Seg 3 descriptions'!A:B,2)</f>
        <v>Overtime/Comp Time/On Call</v>
      </c>
    </row>
    <row r="1626" spans="1:19" x14ac:dyDescent="0.25">
      <c r="A1626" s="144" t="s">
        <v>456</v>
      </c>
      <c r="B1626" s="144" t="s">
        <v>49</v>
      </c>
      <c r="C1626" s="144" t="s">
        <v>585</v>
      </c>
      <c r="D1626" s="144" t="s">
        <v>1690</v>
      </c>
      <c r="E1626" s="144" t="s">
        <v>20</v>
      </c>
      <c r="F1626" s="144" t="s">
        <v>21</v>
      </c>
      <c r="G1626" s="144" t="s">
        <v>22</v>
      </c>
      <c r="H1626" s="144" t="s">
        <v>76</v>
      </c>
      <c r="I1626" s="144" t="s">
        <v>24</v>
      </c>
      <c r="J1626" s="145">
        <v>-17.73</v>
      </c>
      <c r="K1626" s="144" t="s">
        <v>915</v>
      </c>
      <c r="L1626" s="144" t="s">
        <v>24</v>
      </c>
      <c r="M1626" s="144" t="s">
        <v>24</v>
      </c>
      <c r="N1626" s="144" t="s">
        <v>587</v>
      </c>
      <c r="O1626" s="146">
        <v>44255</v>
      </c>
      <c r="P1626" s="146">
        <v>44229</v>
      </c>
      <c r="Q1626" s="144" t="s">
        <v>29</v>
      </c>
      <c r="R1626" s="20" t="str">
        <f>VLOOKUP(F1626,'Seg 2 descriptions'!A:B,2)</f>
        <v>Facilities-West</v>
      </c>
      <c r="S1626" s="20" t="str">
        <f>VLOOKUP(G1626,'Seg 3 descriptions'!A:B,2)</f>
        <v>Facilities Maintenance</v>
      </c>
    </row>
    <row r="1627" spans="1:19" x14ac:dyDescent="0.25">
      <c r="A1627" s="144" t="s">
        <v>456</v>
      </c>
      <c r="B1627" s="144" t="s">
        <v>49</v>
      </c>
      <c r="C1627" s="144" t="s">
        <v>587</v>
      </c>
      <c r="D1627" s="144" t="s">
        <v>1690</v>
      </c>
      <c r="E1627" s="144" t="s">
        <v>20</v>
      </c>
      <c r="F1627" s="144" t="s">
        <v>21</v>
      </c>
      <c r="G1627" s="144" t="s">
        <v>22</v>
      </c>
      <c r="H1627" s="144" t="s">
        <v>76</v>
      </c>
      <c r="I1627" s="144" t="s">
        <v>24</v>
      </c>
      <c r="J1627" s="145">
        <v>17.73</v>
      </c>
      <c r="K1627" s="144" t="s">
        <v>915</v>
      </c>
      <c r="L1627" s="144" t="s">
        <v>24</v>
      </c>
      <c r="M1627" s="144" t="s">
        <v>24</v>
      </c>
      <c r="N1627" s="144" t="s">
        <v>587</v>
      </c>
      <c r="O1627" s="146">
        <v>44227</v>
      </c>
      <c r="P1627" s="146">
        <v>44229</v>
      </c>
      <c r="Q1627" s="144" t="s">
        <v>29</v>
      </c>
      <c r="R1627" s="20" t="str">
        <f>VLOOKUP(F1627,'Seg 2 descriptions'!A:B,2)</f>
        <v>Facilities-West</v>
      </c>
      <c r="S1627" s="20" t="str">
        <f>VLOOKUP(G1627,'Seg 3 descriptions'!A:B,2)</f>
        <v>Facilities Maintenance</v>
      </c>
    </row>
    <row r="1628" spans="1:19" x14ac:dyDescent="0.25">
      <c r="A1628" s="1" t="s">
        <v>457</v>
      </c>
      <c r="B1628" s="1" t="s">
        <v>49</v>
      </c>
      <c r="C1628" s="1" t="s">
        <v>897</v>
      </c>
      <c r="D1628" s="1" t="s">
        <v>1723</v>
      </c>
      <c r="E1628" s="1" t="s">
        <v>20</v>
      </c>
      <c r="F1628" s="1" t="s">
        <v>31</v>
      </c>
      <c r="G1628" s="1" t="s">
        <v>460</v>
      </c>
      <c r="H1628" s="1" t="s">
        <v>76</v>
      </c>
      <c r="I1628" s="1" t="s">
        <v>24</v>
      </c>
      <c r="J1628" s="3">
        <v>47.38</v>
      </c>
      <c r="K1628" s="1" t="s">
        <v>1004</v>
      </c>
      <c r="L1628" s="1" t="s">
        <v>24</v>
      </c>
      <c r="M1628" s="1" t="s">
        <v>1005</v>
      </c>
      <c r="N1628" s="1" t="s">
        <v>463</v>
      </c>
      <c r="O1628" s="2">
        <v>44227</v>
      </c>
      <c r="P1628" s="2">
        <v>44237</v>
      </c>
      <c r="Q1628" s="1" t="s">
        <v>29</v>
      </c>
      <c r="R1628" t="str">
        <f>VLOOKUP(F1628,'Seg 2 descriptions'!A:B,2)</f>
        <v>Gas Operations-West</v>
      </c>
      <c r="S1628" t="str">
        <f>VLOOKUP(G1628,'Seg 3 descriptions'!A:B,2)</f>
        <v>Salaries</v>
      </c>
    </row>
    <row r="1629" spans="1:19" x14ac:dyDescent="0.25">
      <c r="A1629" s="144" t="s">
        <v>17</v>
      </c>
      <c r="B1629" s="144" t="s">
        <v>18</v>
      </c>
      <c r="C1629" s="144" t="s">
        <v>1009</v>
      </c>
      <c r="D1629" s="144" t="s">
        <v>1690</v>
      </c>
      <c r="E1629" s="144" t="s">
        <v>20</v>
      </c>
      <c r="F1629" s="144" t="s">
        <v>21</v>
      </c>
      <c r="G1629" s="144" t="s">
        <v>22</v>
      </c>
      <c r="H1629" s="144" t="s">
        <v>76</v>
      </c>
      <c r="I1629" s="144" t="s">
        <v>24</v>
      </c>
      <c r="J1629" s="145">
        <v>490.73</v>
      </c>
      <c r="K1629" s="144" t="s">
        <v>1010</v>
      </c>
      <c r="L1629" s="144" t="s">
        <v>26</v>
      </c>
      <c r="M1629" s="144" t="s">
        <v>1011</v>
      </c>
      <c r="N1629" s="144" t="s">
        <v>1012</v>
      </c>
      <c r="O1629" s="146">
        <v>44477</v>
      </c>
      <c r="P1629" s="146">
        <v>44480</v>
      </c>
      <c r="Q1629" s="144" t="s">
        <v>29</v>
      </c>
      <c r="R1629" s="20" t="str">
        <f>VLOOKUP(F1629,'Seg 2 descriptions'!A:B,2)</f>
        <v>Facilities-West</v>
      </c>
      <c r="S1629" s="20" t="str">
        <f>VLOOKUP(G1629,'Seg 3 descriptions'!A:B,2)</f>
        <v>Facilities Maintenance</v>
      </c>
    </row>
    <row r="1630" spans="1:19" x14ac:dyDescent="0.25">
      <c r="A1630" s="144" t="s">
        <v>17</v>
      </c>
      <c r="B1630" s="144" t="s">
        <v>18</v>
      </c>
      <c r="C1630" s="144" t="s">
        <v>1016</v>
      </c>
      <c r="D1630" s="144" t="s">
        <v>1690</v>
      </c>
      <c r="E1630" s="144" t="s">
        <v>20</v>
      </c>
      <c r="F1630" s="144" t="s">
        <v>21</v>
      </c>
      <c r="G1630" s="144" t="s">
        <v>22</v>
      </c>
      <c r="H1630" s="144" t="s">
        <v>76</v>
      </c>
      <c r="I1630" s="144" t="s">
        <v>24</v>
      </c>
      <c r="J1630" s="145">
        <v>242.08</v>
      </c>
      <c r="K1630" s="144" t="s">
        <v>1017</v>
      </c>
      <c r="L1630" s="144" t="s">
        <v>26</v>
      </c>
      <c r="M1630" s="144" t="s">
        <v>1018</v>
      </c>
      <c r="N1630" s="144" t="s">
        <v>1019</v>
      </c>
      <c r="O1630" s="146">
        <v>44370</v>
      </c>
      <c r="P1630" s="146">
        <v>44371</v>
      </c>
      <c r="Q1630" s="144" t="s">
        <v>29</v>
      </c>
      <c r="R1630" s="20" t="str">
        <f>VLOOKUP(F1630,'Seg 2 descriptions'!A:B,2)</f>
        <v>Facilities-West</v>
      </c>
      <c r="S1630" s="20" t="str">
        <f>VLOOKUP(G1630,'Seg 3 descriptions'!A:B,2)</f>
        <v>Facilities Maintenance</v>
      </c>
    </row>
    <row r="1631" spans="1:19" x14ac:dyDescent="0.25">
      <c r="A1631" s="1" t="s">
        <v>457</v>
      </c>
      <c r="B1631" s="1" t="s">
        <v>49</v>
      </c>
      <c r="C1631" s="1" t="s">
        <v>896</v>
      </c>
      <c r="D1631" s="1" t="s">
        <v>1723</v>
      </c>
      <c r="E1631" s="1" t="s">
        <v>20</v>
      </c>
      <c r="F1631" s="1" t="s">
        <v>31</v>
      </c>
      <c r="G1631" s="1" t="s">
        <v>460</v>
      </c>
      <c r="H1631" s="1" t="s">
        <v>76</v>
      </c>
      <c r="I1631" s="1" t="s">
        <v>24</v>
      </c>
      <c r="J1631" s="3">
        <v>-47.38</v>
      </c>
      <c r="K1631" s="1" t="s">
        <v>1004</v>
      </c>
      <c r="L1631" s="1" t="s">
        <v>24</v>
      </c>
      <c r="M1631" s="1" t="s">
        <v>1005</v>
      </c>
      <c r="N1631" s="1" t="s">
        <v>897</v>
      </c>
      <c r="O1631" s="2">
        <v>44255</v>
      </c>
      <c r="P1631" s="2">
        <v>44258</v>
      </c>
      <c r="Q1631" s="1" t="s">
        <v>29</v>
      </c>
      <c r="R1631" t="str">
        <f>VLOOKUP(F1631,'Seg 2 descriptions'!A:B,2)</f>
        <v>Gas Operations-West</v>
      </c>
      <c r="S1631" t="str">
        <f>VLOOKUP(G1631,'Seg 3 descriptions'!A:B,2)</f>
        <v>Salaries</v>
      </c>
    </row>
    <row r="1632" spans="1:19" x14ac:dyDescent="0.25">
      <c r="A1632" s="1" t="s">
        <v>457</v>
      </c>
      <c r="B1632" s="1" t="s">
        <v>49</v>
      </c>
      <c r="C1632" s="1" t="s">
        <v>594</v>
      </c>
      <c r="D1632" s="1" t="s">
        <v>1718</v>
      </c>
      <c r="E1632" s="1" t="s">
        <v>20</v>
      </c>
      <c r="F1632" s="1" t="s">
        <v>31</v>
      </c>
      <c r="G1632" s="1" t="s">
        <v>590</v>
      </c>
      <c r="H1632" s="1" t="s">
        <v>76</v>
      </c>
      <c r="I1632" s="1" t="s">
        <v>24</v>
      </c>
      <c r="J1632" s="3">
        <v>30.45</v>
      </c>
      <c r="K1632" s="1" t="s">
        <v>891</v>
      </c>
      <c r="L1632" s="1" t="s">
        <v>24</v>
      </c>
      <c r="M1632" s="1" t="s">
        <v>892</v>
      </c>
      <c r="N1632" s="1" t="s">
        <v>463</v>
      </c>
      <c r="O1632" s="2">
        <v>44530</v>
      </c>
      <c r="P1632" s="2">
        <v>44535</v>
      </c>
      <c r="Q1632" s="1" t="s">
        <v>29</v>
      </c>
      <c r="R1632" t="str">
        <f>VLOOKUP(F1632,'Seg 2 descriptions'!A:B,2)</f>
        <v>Gas Operations-West</v>
      </c>
      <c r="S1632" t="str">
        <f>VLOOKUP(G1632,'Seg 3 descriptions'!A:B,2)</f>
        <v>Overtime/Comp Time/On Call</v>
      </c>
    </row>
    <row r="1633" spans="1:19" x14ac:dyDescent="0.25">
      <c r="A1633" s="144" t="s">
        <v>456</v>
      </c>
      <c r="B1633" s="144" t="s">
        <v>49</v>
      </c>
      <c r="C1633" s="144" t="s">
        <v>587</v>
      </c>
      <c r="D1633" s="144" t="s">
        <v>1690</v>
      </c>
      <c r="E1633" s="144" t="s">
        <v>20</v>
      </c>
      <c r="F1633" s="144" t="s">
        <v>21</v>
      </c>
      <c r="G1633" s="144" t="s">
        <v>22</v>
      </c>
      <c r="H1633" s="144" t="s">
        <v>76</v>
      </c>
      <c r="I1633" s="144" t="s">
        <v>24</v>
      </c>
      <c r="J1633" s="145">
        <v>17.73</v>
      </c>
      <c r="K1633" s="144" t="s">
        <v>832</v>
      </c>
      <c r="L1633" s="144" t="s">
        <v>24</v>
      </c>
      <c r="M1633" s="144" t="s">
        <v>24</v>
      </c>
      <c r="N1633" s="144" t="s">
        <v>587</v>
      </c>
      <c r="O1633" s="146">
        <v>44227</v>
      </c>
      <c r="P1633" s="146">
        <v>44229</v>
      </c>
      <c r="Q1633" s="144" t="s">
        <v>29</v>
      </c>
      <c r="R1633" s="20" t="str">
        <f>VLOOKUP(F1633,'Seg 2 descriptions'!A:B,2)</f>
        <v>Facilities-West</v>
      </c>
      <c r="S1633" s="20" t="str">
        <f>VLOOKUP(G1633,'Seg 3 descriptions'!A:B,2)</f>
        <v>Facilities Maintenance</v>
      </c>
    </row>
    <row r="1634" spans="1:19" x14ac:dyDescent="0.25">
      <c r="A1634" s="1" t="s">
        <v>457</v>
      </c>
      <c r="B1634" s="1" t="s">
        <v>49</v>
      </c>
      <c r="C1634" s="1" t="s">
        <v>1058</v>
      </c>
      <c r="D1634" s="1" t="s">
        <v>1729</v>
      </c>
      <c r="E1634" s="1" t="s">
        <v>20</v>
      </c>
      <c r="F1634" s="1" t="s">
        <v>31</v>
      </c>
      <c r="G1634" s="1" t="s">
        <v>869</v>
      </c>
      <c r="H1634" s="1" t="s">
        <v>76</v>
      </c>
      <c r="I1634" s="1" t="s">
        <v>24</v>
      </c>
      <c r="J1634" s="3">
        <v>5.2</v>
      </c>
      <c r="K1634" s="1" t="s">
        <v>1059</v>
      </c>
      <c r="L1634" s="1" t="s">
        <v>24</v>
      </c>
      <c r="M1634" s="1" t="s">
        <v>1060</v>
      </c>
      <c r="N1634" s="1" t="s">
        <v>463</v>
      </c>
      <c r="O1634" s="2">
        <v>44227</v>
      </c>
      <c r="P1634" s="2">
        <v>44237</v>
      </c>
      <c r="Q1634" s="1" t="s">
        <v>29</v>
      </c>
      <c r="R1634" t="str">
        <f>VLOOKUP(F1634,'Seg 2 descriptions'!A:B,2)</f>
        <v>Gas Operations-West</v>
      </c>
      <c r="S1634" t="str">
        <f>VLOOKUP(G1634,'Seg 3 descriptions'!A:B,2)</f>
        <v>Vehicle Fuel</v>
      </c>
    </row>
    <row r="1635" spans="1:19" x14ac:dyDescent="0.25">
      <c r="A1635" s="1" t="s">
        <v>457</v>
      </c>
      <c r="B1635" s="1" t="s">
        <v>49</v>
      </c>
      <c r="C1635" s="1" t="s">
        <v>1061</v>
      </c>
      <c r="D1635" s="1" t="s">
        <v>1729</v>
      </c>
      <c r="E1635" s="1" t="s">
        <v>20</v>
      </c>
      <c r="F1635" s="1" t="s">
        <v>31</v>
      </c>
      <c r="G1635" s="1" t="s">
        <v>869</v>
      </c>
      <c r="H1635" s="1" t="s">
        <v>76</v>
      </c>
      <c r="I1635" s="1" t="s">
        <v>24</v>
      </c>
      <c r="J1635" s="3">
        <v>5.4</v>
      </c>
      <c r="K1635" s="1" t="s">
        <v>1059</v>
      </c>
      <c r="L1635" s="1" t="s">
        <v>24</v>
      </c>
      <c r="M1635" s="1" t="s">
        <v>1060</v>
      </c>
      <c r="N1635" s="1" t="s">
        <v>463</v>
      </c>
      <c r="O1635" s="2">
        <v>44561</v>
      </c>
      <c r="P1635" s="2">
        <v>44568</v>
      </c>
      <c r="Q1635" s="1" t="s">
        <v>29</v>
      </c>
      <c r="R1635" t="str">
        <f>VLOOKUP(F1635,'Seg 2 descriptions'!A:B,2)</f>
        <v>Gas Operations-West</v>
      </c>
      <c r="S1635" t="str">
        <f>VLOOKUP(G1635,'Seg 3 descriptions'!A:B,2)</f>
        <v>Vehicle Fuel</v>
      </c>
    </row>
    <row r="1636" spans="1:19" x14ac:dyDescent="0.25">
      <c r="A1636" s="144" t="s">
        <v>17</v>
      </c>
      <c r="B1636" s="144" t="s">
        <v>18</v>
      </c>
      <c r="C1636" s="144" t="s">
        <v>1083</v>
      </c>
      <c r="D1636" s="144" t="s">
        <v>1690</v>
      </c>
      <c r="E1636" s="144" t="s">
        <v>20</v>
      </c>
      <c r="F1636" s="144" t="s">
        <v>21</v>
      </c>
      <c r="G1636" s="144" t="s">
        <v>22</v>
      </c>
      <c r="H1636" s="144" t="s">
        <v>76</v>
      </c>
      <c r="I1636" s="144" t="s">
        <v>24</v>
      </c>
      <c r="J1636" s="145">
        <v>1982.74</v>
      </c>
      <c r="K1636" s="144" t="s">
        <v>1084</v>
      </c>
      <c r="L1636" s="144" t="s">
        <v>1085</v>
      </c>
      <c r="M1636" s="144" t="s">
        <v>1086</v>
      </c>
      <c r="N1636" s="144" t="s">
        <v>1087</v>
      </c>
      <c r="O1636" s="146">
        <v>44237</v>
      </c>
      <c r="P1636" s="146">
        <v>44238</v>
      </c>
      <c r="Q1636" s="144" t="s">
        <v>29</v>
      </c>
      <c r="R1636" s="20" t="str">
        <f>VLOOKUP(F1636,'Seg 2 descriptions'!A:B,2)</f>
        <v>Facilities-West</v>
      </c>
      <c r="S1636" s="20" t="str">
        <f>VLOOKUP(G1636,'Seg 3 descriptions'!A:B,2)</f>
        <v>Facilities Maintenance</v>
      </c>
    </row>
    <row r="1637" spans="1:19" x14ac:dyDescent="0.25">
      <c r="A1637" s="144" t="s">
        <v>17</v>
      </c>
      <c r="B1637" s="144" t="s">
        <v>18</v>
      </c>
      <c r="C1637" s="144" t="s">
        <v>1094</v>
      </c>
      <c r="D1637" s="144" t="s">
        <v>1690</v>
      </c>
      <c r="E1637" s="144" t="s">
        <v>20</v>
      </c>
      <c r="F1637" s="144" t="s">
        <v>21</v>
      </c>
      <c r="G1637" s="144" t="s">
        <v>22</v>
      </c>
      <c r="H1637" s="144" t="s">
        <v>76</v>
      </c>
      <c r="I1637" s="144" t="s">
        <v>24</v>
      </c>
      <c r="J1637" s="145">
        <v>299.69</v>
      </c>
      <c r="K1637" s="144" t="s">
        <v>1095</v>
      </c>
      <c r="L1637" s="144" t="s">
        <v>78</v>
      </c>
      <c r="M1637" s="144" t="s">
        <v>1096</v>
      </c>
      <c r="N1637" s="144" t="s">
        <v>1097</v>
      </c>
      <c r="O1637" s="146">
        <v>44300</v>
      </c>
      <c r="P1637" s="146">
        <v>44301</v>
      </c>
      <c r="Q1637" s="144" t="s">
        <v>29</v>
      </c>
      <c r="R1637" s="20" t="str">
        <f>VLOOKUP(F1637,'Seg 2 descriptions'!A:B,2)</f>
        <v>Facilities-West</v>
      </c>
      <c r="S1637" s="20" t="str">
        <f>VLOOKUP(G1637,'Seg 3 descriptions'!A:B,2)</f>
        <v>Facilities Maintenance</v>
      </c>
    </row>
    <row r="1638" spans="1:19" x14ac:dyDescent="0.25">
      <c r="A1638" s="144" t="s">
        <v>17</v>
      </c>
      <c r="B1638" s="144" t="s">
        <v>18</v>
      </c>
      <c r="C1638" s="144" t="s">
        <v>356</v>
      </c>
      <c r="D1638" s="144" t="s">
        <v>1690</v>
      </c>
      <c r="E1638" s="144" t="s">
        <v>20</v>
      </c>
      <c r="F1638" s="144" t="s">
        <v>21</v>
      </c>
      <c r="G1638" s="144" t="s">
        <v>22</v>
      </c>
      <c r="H1638" s="144" t="s">
        <v>76</v>
      </c>
      <c r="I1638" s="144" t="s">
        <v>24</v>
      </c>
      <c r="J1638" s="145">
        <v>346.86</v>
      </c>
      <c r="K1638" s="144" t="s">
        <v>1101</v>
      </c>
      <c r="L1638" s="144" t="s">
        <v>26</v>
      </c>
      <c r="M1638" s="144" t="s">
        <v>1102</v>
      </c>
      <c r="N1638" s="144" t="s">
        <v>1103</v>
      </c>
      <c r="O1638" s="146">
        <v>44447</v>
      </c>
      <c r="P1638" s="146">
        <v>44448</v>
      </c>
      <c r="Q1638" s="144" t="s">
        <v>29</v>
      </c>
      <c r="R1638" s="20" t="str">
        <f>VLOOKUP(F1638,'Seg 2 descriptions'!A:B,2)</f>
        <v>Facilities-West</v>
      </c>
      <c r="S1638" s="20" t="str">
        <f>VLOOKUP(G1638,'Seg 3 descriptions'!A:B,2)</f>
        <v>Facilities Maintenance</v>
      </c>
    </row>
    <row r="1639" spans="1:19" x14ac:dyDescent="0.25">
      <c r="A1639" s="1" t="s">
        <v>457</v>
      </c>
      <c r="B1639" s="1" t="s">
        <v>49</v>
      </c>
      <c r="C1639" s="1" t="s">
        <v>969</v>
      </c>
      <c r="D1639" s="1" t="s">
        <v>1718</v>
      </c>
      <c r="E1639" s="1" t="s">
        <v>20</v>
      </c>
      <c r="F1639" s="1" t="s">
        <v>31</v>
      </c>
      <c r="G1639" s="1" t="s">
        <v>590</v>
      </c>
      <c r="H1639" s="1" t="s">
        <v>76</v>
      </c>
      <c r="I1639" s="1" t="s">
        <v>24</v>
      </c>
      <c r="J1639" s="3">
        <v>15.42</v>
      </c>
      <c r="K1639" s="1" t="s">
        <v>891</v>
      </c>
      <c r="L1639" s="1" t="s">
        <v>24</v>
      </c>
      <c r="M1639" s="1" t="s">
        <v>892</v>
      </c>
      <c r="N1639" s="1" t="s">
        <v>463</v>
      </c>
      <c r="O1639" s="2">
        <v>44286</v>
      </c>
      <c r="P1639" s="2">
        <v>44292</v>
      </c>
      <c r="Q1639" s="1" t="s">
        <v>29</v>
      </c>
      <c r="R1639" t="str">
        <f>VLOOKUP(F1639,'Seg 2 descriptions'!A:B,2)</f>
        <v>Gas Operations-West</v>
      </c>
      <c r="S1639" t="str">
        <f>VLOOKUP(G1639,'Seg 3 descriptions'!A:B,2)</f>
        <v>Overtime/Comp Time/On Call</v>
      </c>
    </row>
    <row r="1640" spans="1:19" x14ac:dyDescent="0.25">
      <c r="A1640" s="1" t="s">
        <v>457</v>
      </c>
      <c r="B1640" s="1" t="s">
        <v>49</v>
      </c>
      <c r="C1640" s="1" t="s">
        <v>594</v>
      </c>
      <c r="D1640" s="1" t="s">
        <v>1723</v>
      </c>
      <c r="E1640" s="1" t="s">
        <v>20</v>
      </c>
      <c r="F1640" s="1" t="s">
        <v>31</v>
      </c>
      <c r="G1640" s="1" t="s">
        <v>460</v>
      </c>
      <c r="H1640" s="1" t="s">
        <v>76</v>
      </c>
      <c r="I1640" s="1" t="s">
        <v>24</v>
      </c>
      <c r="J1640" s="3">
        <v>141.53</v>
      </c>
      <c r="K1640" s="1" t="s">
        <v>1004</v>
      </c>
      <c r="L1640" s="1" t="s">
        <v>24</v>
      </c>
      <c r="M1640" s="1" t="s">
        <v>1005</v>
      </c>
      <c r="N1640" s="1" t="s">
        <v>463</v>
      </c>
      <c r="O1640" s="2">
        <v>44530</v>
      </c>
      <c r="P1640" s="2">
        <v>44535</v>
      </c>
      <c r="Q1640" s="1" t="s">
        <v>29</v>
      </c>
      <c r="R1640" t="str">
        <f>VLOOKUP(F1640,'Seg 2 descriptions'!A:B,2)</f>
        <v>Gas Operations-West</v>
      </c>
      <c r="S1640" t="str">
        <f>VLOOKUP(G1640,'Seg 3 descriptions'!A:B,2)</f>
        <v>Salaries</v>
      </c>
    </row>
    <row r="1641" spans="1:19" x14ac:dyDescent="0.25">
      <c r="A1641" s="1" t="s">
        <v>457</v>
      </c>
      <c r="B1641" s="1" t="s">
        <v>49</v>
      </c>
      <c r="C1641" s="1" t="s">
        <v>969</v>
      </c>
      <c r="D1641" s="1" t="s">
        <v>1723</v>
      </c>
      <c r="E1641" s="1" t="s">
        <v>20</v>
      </c>
      <c r="F1641" s="1" t="s">
        <v>31</v>
      </c>
      <c r="G1641" s="1" t="s">
        <v>460</v>
      </c>
      <c r="H1641" s="1" t="s">
        <v>76</v>
      </c>
      <c r="I1641" s="1" t="s">
        <v>24</v>
      </c>
      <c r="J1641" s="3">
        <v>76.28</v>
      </c>
      <c r="K1641" s="1" t="s">
        <v>1004</v>
      </c>
      <c r="L1641" s="1" t="s">
        <v>24</v>
      </c>
      <c r="M1641" s="1" t="s">
        <v>1005</v>
      </c>
      <c r="N1641" s="1" t="s">
        <v>463</v>
      </c>
      <c r="O1641" s="2">
        <v>44286</v>
      </c>
      <c r="P1641" s="2">
        <v>44292</v>
      </c>
      <c r="Q1641" s="1" t="s">
        <v>29</v>
      </c>
      <c r="R1641" t="str">
        <f>VLOOKUP(F1641,'Seg 2 descriptions'!A:B,2)</f>
        <v>Gas Operations-West</v>
      </c>
      <c r="S1641" t="str">
        <f>VLOOKUP(G1641,'Seg 3 descriptions'!A:B,2)</f>
        <v>Salaries</v>
      </c>
    </row>
    <row r="1642" spans="1:19" x14ac:dyDescent="0.25">
      <c r="A1642" s="1" t="s">
        <v>828</v>
      </c>
      <c r="B1642" s="1" t="s">
        <v>18</v>
      </c>
      <c r="C1642" s="1" t="s">
        <v>1138</v>
      </c>
      <c r="D1642" s="1" t="s">
        <v>1712</v>
      </c>
      <c r="E1642" s="1" t="s">
        <v>20</v>
      </c>
      <c r="F1642" s="1" t="s">
        <v>830</v>
      </c>
      <c r="G1642" s="1" t="s">
        <v>460</v>
      </c>
      <c r="H1642" s="1" t="s">
        <v>76</v>
      </c>
      <c r="I1642" s="1" t="s">
        <v>24</v>
      </c>
      <c r="J1642" s="3">
        <v>442.79</v>
      </c>
      <c r="K1642" s="1" t="s">
        <v>1139</v>
      </c>
      <c r="L1642" s="1" t="s">
        <v>24</v>
      </c>
      <c r="M1642" s="1" t="s">
        <v>24</v>
      </c>
      <c r="N1642" s="1" t="s">
        <v>1138</v>
      </c>
      <c r="O1642" s="2">
        <v>44546</v>
      </c>
      <c r="P1642" s="2">
        <v>44564</v>
      </c>
      <c r="Q1642" s="1" t="s">
        <v>29</v>
      </c>
      <c r="R1642" t="str">
        <f>VLOOKUP(F1642,'Seg 2 descriptions'!A:B,2)</f>
        <v>Measurement-SF</v>
      </c>
      <c r="S1642" t="str">
        <f>VLOOKUP(G1642,'Seg 3 descriptions'!A:B,2)</f>
        <v>Salaries</v>
      </c>
    </row>
    <row r="1643" spans="1:19" x14ac:dyDescent="0.25">
      <c r="A1643" s="1" t="s">
        <v>828</v>
      </c>
      <c r="B1643" s="1" t="s">
        <v>18</v>
      </c>
      <c r="C1643" s="1" t="s">
        <v>1138</v>
      </c>
      <c r="D1643" s="1" t="s">
        <v>1723</v>
      </c>
      <c r="E1643" s="1" t="s">
        <v>20</v>
      </c>
      <c r="F1643" s="1" t="s">
        <v>31</v>
      </c>
      <c r="G1643" s="1" t="s">
        <v>460</v>
      </c>
      <c r="H1643" s="1" t="s">
        <v>76</v>
      </c>
      <c r="I1643" s="1" t="s">
        <v>24</v>
      </c>
      <c r="J1643" s="3">
        <v>240.15</v>
      </c>
      <c r="K1643" s="1" t="s">
        <v>1139</v>
      </c>
      <c r="L1643" s="1" t="s">
        <v>24</v>
      </c>
      <c r="M1643" s="1" t="s">
        <v>24</v>
      </c>
      <c r="N1643" s="1" t="s">
        <v>1138</v>
      </c>
      <c r="O1643" s="2">
        <v>44546</v>
      </c>
      <c r="P1643" s="2">
        <v>44564</v>
      </c>
      <c r="Q1643" s="1" t="s">
        <v>29</v>
      </c>
      <c r="R1643" t="str">
        <f>VLOOKUP(F1643,'Seg 2 descriptions'!A:B,2)</f>
        <v>Gas Operations-West</v>
      </c>
      <c r="S1643" t="str">
        <f>VLOOKUP(G1643,'Seg 3 descriptions'!A:B,2)</f>
        <v>Salaries</v>
      </c>
    </row>
    <row r="1644" spans="1:19" x14ac:dyDescent="0.25">
      <c r="A1644" s="1" t="s">
        <v>457</v>
      </c>
      <c r="B1644" s="1" t="s">
        <v>49</v>
      </c>
      <c r="C1644" s="1" t="s">
        <v>967</v>
      </c>
      <c r="D1644" s="1" t="s">
        <v>1718</v>
      </c>
      <c r="E1644" s="1" t="s">
        <v>20</v>
      </c>
      <c r="F1644" s="1" t="s">
        <v>31</v>
      </c>
      <c r="G1644" s="1" t="s">
        <v>590</v>
      </c>
      <c r="H1644" s="1" t="s">
        <v>76</v>
      </c>
      <c r="I1644" s="1" t="s">
        <v>24</v>
      </c>
      <c r="J1644" s="3">
        <v>7.91</v>
      </c>
      <c r="K1644" s="1" t="s">
        <v>891</v>
      </c>
      <c r="L1644" s="1" t="s">
        <v>24</v>
      </c>
      <c r="M1644" s="1" t="s">
        <v>892</v>
      </c>
      <c r="N1644" s="1" t="s">
        <v>463</v>
      </c>
      <c r="O1644" s="2">
        <v>44561</v>
      </c>
      <c r="P1644" s="2">
        <v>44568</v>
      </c>
      <c r="Q1644" s="1" t="s">
        <v>29</v>
      </c>
      <c r="R1644" t="str">
        <f>VLOOKUP(F1644,'Seg 2 descriptions'!A:B,2)</f>
        <v>Gas Operations-West</v>
      </c>
      <c r="S1644" t="str">
        <f>VLOOKUP(G1644,'Seg 3 descriptions'!A:B,2)</f>
        <v>Overtime/Comp Time/On Call</v>
      </c>
    </row>
    <row r="1645" spans="1:19" x14ac:dyDescent="0.25">
      <c r="A1645" s="1" t="s">
        <v>457</v>
      </c>
      <c r="B1645" s="1" t="s">
        <v>49</v>
      </c>
      <c r="C1645" s="1" t="s">
        <v>1061</v>
      </c>
      <c r="D1645" s="1" t="s">
        <v>1741</v>
      </c>
      <c r="E1645" s="1" t="s">
        <v>20</v>
      </c>
      <c r="F1645" s="1" t="s">
        <v>31</v>
      </c>
      <c r="G1645" s="1" t="s">
        <v>870</v>
      </c>
      <c r="H1645" s="1" t="s">
        <v>76</v>
      </c>
      <c r="I1645" s="1" t="s">
        <v>24</v>
      </c>
      <c r="J1645" s="3">
        <v>2.59</v>
      </c>
      <c r="K1645" s="1" t="s">
        <v>1059</v>
      </c>
      <c r="L1645" s="1" t="s">
        <v>24</v>
      </c>
      <c r="M1645" s="1" t="s">
        <v>1060</v>
      </c>
      <c r="N1645" s="1" t="s">
        <v>463</v>
      </c>
      <c r="O1645" s="2">
        <v>44561</v>
      </c>
      <c r="P1645" s="2">
        <v>44568</v>
      </c>
      <c r="Q1645" s="1" t="s">
        <v>29</v>
      </c>
      <c r="R1645" t="str">
        <f>VLOOKUP(F1645,'Seg 2 descriptions'!A:B,2)</f>
        <v>Gas Operations-West</v>
      </c>
      <c r="S1645" t="str">
        <f>VLOOKUP(G1645,'Seg 3 descriptions'!A:B,2)</f>
        <v>Other Vehicle Expenses</v>
      </c>
    </row>
    <row r="1646" spans="1:19" x14ac:dyDescent="0.25">
      <c r="A1646" s="1" t="s">
        <v>457</v>
      </c>
      <c r="B1646" s="1" t="s">
        <v>49</v>
      </c>
      <c r="C1646" s="1" t="s">
        <v>1061</v>
      </c>
      <c r="D1646" s="1" t="s">
        <v>1748</v>
      </c>
      <c r="E1646" s="1" t="s">
        <v>20</v>
      </c>
      <c r="F1646" s="1" t="s">
        <v>31</v>
      </c>
      <c r="G1646" s="1" t="s">
        <v>1049</v>
      </c>
      <c r="H1646" s="1" t="s">
        <v>76</v>
      </c>
      <c r="I1646" s="1" t="s">
        <v>24</v>
      </c>
      <c r="J1646" s="3">
        <v>1.94</v>
      </c>
      <c r="K1646" s="1" t="s">
        <v>1059</v>
      </c>
      <c r="L1646" s="1" t="s">
        <v>24</v>
      </c>
      <c r="M1646" s="1" t="s">
        <v>1060</v>
      </c>
      <c r="N1646" s="1" t="s">
        <v>463</v>
      </c>
      <c r="O1646" s="2">
        <v>44561</v>
      </c>
      <c r="P1646" s="2">
        <v>44568</v>
      </c>
      <c r="Q1646" s="1" t="s">
        <v>29</v>
      </c>
      <c r="R1646" t="str">
        <f>VLOOKUP(F1646,'Seg 2 descriptions'!A:B,2)</f>
        <v>Gas Operations-West</v>
      </c>
      <c r="S1646" t="str">
        <f>VLOOKUP(G1646,'Seg 3 descriptions'!A:B,2)</f>
        <v>Vehicle Insurance</v>
      </c>
    </row>
    <row r="1647" spans="1:19" x14ac:dyDescent="0.25">
      <c r="A1647" s="1" t="s">
        <v>828</v>
      </c>
      <c r="B1647" s="1" t="s">
        <v>18</v>
      </c>
      <c r="C1647" s="1" t="s">
        <v>1192</v>
      </c>
      <c r="D1647" s="1" t="s">
        <v>1703</v>
      </c>
      <c r="E1647" s="1" t="s">
        <v>20</v>
      </c>
      <c r="F1647" s="1" t="s">
        <v>830</v>
      </c>
      <c r="G1647" s="1" t="s">
        <v>590</v>
      </c>
      <c r="H1647" s="1" t="s">
        <v>76</v>
      </c>
      <c r="I1647" s="1" t="s">
        <v>24</v>
      </c>
      <c r="J1647" s="3">
        <v>175.44</v>
      </c>
      <c r="K1647" s="1" t="s">
        <v>1193</v>
      </c>
      <c r="L1647" s="1" t="s">
        <v>24</v>
      </c>
      <c r="M1647" s="1" t="s">
        <v>24</v>
      </c>
      <c r="N1647" s="1" t="s">
        <v>1192</v>
      </c>
      <c r="O1647" s="2">
        <v>44294</v>
      </c>
      <c r="P1647" s="2">
        <v>44319</v>
      </c>
      <c r="Q1647" s="1" t="s">
        <v>29</v>
      </c>
      <c r="R1647" t="str">
        <f>VLOOKUP(F1647,'Seg 2 descriptions'!A:B,2)</f>
        <v>Measurement-SF</v>
      </c>
      <c r="S1647" t="str">
        <f>VLOOKUP(G1647,'Seg 3 descriptions'!A:B,2)</f>
        <v>Overtime/Comp Time/On Call</v>
      </c>
    </row>
    <row r="1648" spans="1:19" x14ac:dyDescent="0.25">
      <c r="A1648" s="144" t="s">
        <v>456</v>
      </c>
      <c r="B1648" s="144" t="s">
        <v>49</v>
      </c>
      <c r="C1648" s="144" t="s">
        <v>587</v>
      </c>
      <c r="D1648" s="144" t="s">
        <v>1690</v>
      </c>
      <c r="E1648" s="144" t="s">
        <v>20</v>
      </c>
      <c r="F1648" s="144" t="s">
        <v>21</v>
      </c>
      <c r="G1648" s="144" t="s">
        <v>22</v>
      </c>
      <c r="H1648" s="144" t="s">
        <v>76</v>
      </c>
      <c r="I1648" s="144" t="s">
        <v>24</v>
      </c>
      <c r="J1648" s="145">
        <v>17.73</v>
      </c>
      <c r="K1648" s="144" t="s">
        <v>1195</v>
      </c>
      <c r="L1648" s="144" t="s">
        <v>24</v>
      </c>
      <c r="M1648" s="144" t="s">
        <v>24</v>
      </c>
      <c r="N1648" s="144" t="s">
        <v>587</v>
      </c>
      <c r="O1648" s="146">
        <v>44227</v>
      </c>
      <c r="P1648" s="146">
        <v>44229</v>
      </c>
      <c r="Q1648" s="144" t="s">
        <v>29</v>
      </c>
      <c r="R1648" s="20" t="str">
        <f>VLOOKUP(F1648,'Seg 2 descriptions'!A:B,2)</f>
        <v>Facilities-West</v>
      </c>
      <c r="S1648" s="20" t="str">
        <f>VLOOKUP(G1648,'Seg 3 descriptions'!A:B,2)</f>
        <v>Facilities Maintenance</v>
      </c>
    </row>
    <row r="1649" spans="1:19" x14ac:dyDescent="0.25">
      <c r="A1649" s="144" t="s">
        <v>456</v>
      </c>
      <c r="B1649" s="144" t="s">
        <v>49</v>
      </c>
      <c r="C1649" s="144" t="s">
        <v>585</v>
      </c>
      <c r="D1649" s="144" t="s">
        <v>1690</v>
      </c>
      <c r="E1649" s="144" t="s">
        <v>20</v>
      </c>
      <c r="F1649" s="144" t="s">
        <v>21</v>
      </c>
      <c r="G1649" s="144" t="s">
        <v>22</v>
      </c>
      <c r="H1649" s="144" t="s">
        <v>76</v>
      </c>
      <c r="I1649" s="144" t="s">
        <v>24</v>
      </c>
      <c r="J1649" s="145">
        <v>-17.73</v>
      </c>
      <c r="K1649" s="144" t="s">
        <v>1195</v>
      </c>
      <c r="L1649" s="144" t="s">
        <v>24</v>
      </c>
      <c r="M1649" s="144" t="s">
        <v>24</v>
      </c>
      <c r="N1649" s="144" t="s">
        <v>587</v>
      </c>
      <c r="O1649" s="146">
        <v>44255</v>
      </c>
      <c r="P1649" s="146">
        <v>44229</v>
      </c>
      <c r="Q1649" s="144" t="s">
        <v>29</v>
      </c>
      <c r="R1649" s="20" t="str">
        <f>VLOOKUP(F1649,'Seg 2 descriptions'!A:B,2)</f>
        <v>Facilities-West</v>
      </c>
      <c r="S1649" s="20" t="str">
        <f>VLOOKUP(G1649,'Seg 3 descriptions'!A:B,2)</f>
        <v>Facilities Maintenance</v>
      </c>
    </row>
    <row r="1650" spans="1:19" x14ac:dyDescent="0.25">
      <c r="A1650" s="1" t="s">
        <v>828</v>
      </c>
      <c r="B1650" s="1" t="s">
        <v>18</v>
      </c>
      <c r="C1650" s="1" t="s">
        <v>1200</v>
      </c>
      <c r="D1650" s="1" t="s">
        <v>1712</v>
      </c>
      <c r="E1650" s="1" t="s">
        <v>20</v>
      </c>
      <c r="F1650" s="1" t="s">
        <v>830</v>
      </c>
      <c r="G1650" s="1" t="s">
        <v>460</v>
      </c>
      <c r="H1650" s="1" t="s">
        <v>76</v>
      </c>
      <c r="I1650" s="1" t="s">
        <v>24</v>
      </c>
      <c r="J1650" s="3">
        <v>1242.8599999999999</v>
      </c>
      <c r="K1650" s="1" t="s">
        <v>1201</v>
      </c>
      <c r="L1650" s="1" t="s">
        <v>24</v>
      </c>
      <c r="M1650" s="1" t="s">
        <v>24</v>
      </c>
      <c r="N1650" s="1" t="s">
        <v>1200</v>
      </c>
      <c r="O1650" s="2">
        <v>44210</v>
      </c>
      <c r="P1650" s="2">
        <v>44229</v>
      </c>
      <c r="Q1650" s="1" t="s">
        <v>29</v>
      </c>
      <c r="R1650" t="str">
        <f>VLOOKUP(F1650,'Seg 2 descriptions'!A:B,2)</f>
        <v>Measurement-SF</v>
      </c>
      <c r="S1650" t="str">
        <f>VLOOKUP(G1650,'Seg 3 descriptions'!A:B,2)</f>
        <v>Salaries</v>
      </c>
    </row>
    <row r="1651" spans="1:19" x14ac:dyDescent="0.25">
      <c r="A1651" s="1" t="s">
        <v>457</v>
      </c>
      <c r="B1651" s="1" t="s">
        <v>49</v>
      </c>
      <c r="C1651" s="1" t="s">
        <v>1061</v>
      </c>
      <c r="D1651" s="1" t="s">
        <v>1750</v>
      </c>
      <c r="E1651" s="1" t="s">
        <v>20</v>
      </c>
      <c r="F1651" s="1" t="s">
        <v>31</v>
      </c>
      <c r="G1651" s="1" t="s">
        <v>1055</v>
      </c>
      <c r="H1651" s="1" t="s">
        <v>76</v>
      </c>
      <c r="I1651" s="1" t="s">
        <v>24</v>
      </c>
      <c r="J1651" s="3">
        <v>12.51</v>
      </c>
      <c r="K1651" s="1" t="s">
        <v>1059</v>
      </c>
      <c r="L1651" s="1" t="s">
        <v>24</v>
      </c>
      <c r="M1651" s="1" t="s">
        <v>1060</v>
      </c>
      <c r="N1651" s="1" t="s">
        <v>463</v>
      </c>
      <c r="O1651" s="2">
        <v>44561</v>
      </c>
      <c r="P1651" s="2">
        <v>44568</v>
      </c>
      <c r="Q1651" s="1" t="s">
        <v>29</v>
      </c>
      <c r="R1651" t="str">
        <f>VLOOKUP(F1651,'Seg 2 descriptions'!A:B,2)</f>
        <v>Gas Operations-West</v>
      </c>
      <c r="S1651" t="str">
        <f>VLOOKUP(G1651,'Seg 3 descriptions'!A:B,2)</f>
        <v>Vehicle Depreciation</v>
      </c>
    </row>
    <row r="1652" spans="1:19" x14ac:dyDescent="0.25">
      <c r="A1652" s="1" t="s">
        <v>457</v>
      </c>
      <c r="B1652" s="1" t="s">
        <v>49</v>
      </c>
      <c r="C1652" s="1" t="s">
        <v>1206</v>
      </c>
      <c r="D1652" s="1" t="s">
        <v>1729</v>
      </c>
      <c r="E1652" s="1" t="s">
        <v>20</v>
      </c>
      <c r="F1652" s="1" t="s">
        <v>31</v>
      </c>
      <c r="G1652" s="1" t="s">
        <v>869</v>
      </c>
      <c r="H1652" s="1" t="s">
        <v>76</v>
      </c>
      <c r="I1652" s="1" t="s">
        <v>24</v>
      </c>
      <c r="J1652" s="3">
        <v>10.01</v>
      </c>
      <c r="K1652" s="1" t="s">
        <v>1059</v>
      </c>
      <c r="L1652" s="1" t="s">
        <v>24</v>
      </c>
      <c r="M1652" s="1" t="s">
        <v>1060</v>
      </c>
      <c r="N1652" s="1" t="s">
        <v>463</v>
      </c>
      <c r="O1652" s="2">
        <v>44530</v>
      </c>
      <c r="P1652" s="2">
        <v>44535</v>
      </c>
      <c r="Q1652" s="1" t="s">
        <v>29</v>
      </c>
      <c r="R1652" t="str">
        <f>VLOOKUP(F1652,'Seg 2 descriptions'!A:B,2)</f>
        <v>Gas Operations-West</v>
      </c>
      <c r="S1652" t="str">
        <f>VLOOKUP(G1652,'Seg 3 descriptions'!A:B,2)</f>
        <v>Vehicle Fuel</v>
      </c>
    </row>
    <row r="1653" spans="1:19" x14ac:dyDescent="0.25">
      <c r="A1653" s="1" t="s">
        <v>457</v>
      </c>
      <c r="B1653" s="1" t="s">
        <v>49</v>
      </c>
      <c r="C1653" s="1" t="s">
        <v>1206</v>
      </c>
      <c r="D1653" s="1" t="s">
        <v>1741</v>
      </c>
      <c r="E1653" s="1" t="s">
        <v>20</v>
      </c>
      <c r="F1653" s="1" t="s">
        <v>31</v>
      </c>
      <c r="G1653" s="1" t="s">
        <v>870</v>
      </c>
      <c r="H1653" s="1" t="s">
        <v>76</v>
      </c>
      <c r="I1653" s="1" t="s">
        <v>24</v>
      </c>
      <c r="J1653" s="3">
        <v>9.52</v>
      </c>
      <c r="K1653" s="1" t="s">
        <v>1059</v>
      </c>
      <c r="L1653" s="1" t="s">
        <v>24</v>
      </c>
      <c r="M1653" s="1" t="s">
        <v>1060</v>
      </c>
      <c r="N1653" s="1" t="s">
        <v>463</v>
      </c>
      <c r="O1653" s="2">
        <v>44530</v>
      </c>
      <c r="P1653" s="2">
        <v>44535</v>
      </c>
      <c r="Q1653" s="1" t="s">
        <v>29</v>
      </c>
      <c r="R1653" t="str">
        <f>VLOOKUP(F1653,'Seg 2 descriptions'!A:B,2)</f>
        <v>Gas Operations-West</v>
      </c>
      <c r="S1653" t="str">
        <f>VLOOKUP(G1653,'Seg 3 descriptions'!A:B,2)</f>
        <v>Other Vehicle Expenses</v>
      </c>
    </row>
    <row r="1654" spans="1:19" x14ac:dyDescent="0.25">
      <c r="A1654" s="1" t="s">
        <v>457</v>
      </c>
      <c r="B1654" s="1" t="s">
        <v>49</v>
      </c>
      <c r="C1654" s="1" t="s">
        <v>1206</v>
      </c>
      <c r="D1654" s="1" t="s">
        <v>1748</v>
      </c>
      <c r="E1654" s="1" t="s">
        <v>20</v>
      </c>
      <c r="F1654" s="1" t="s">
        <v>31</v>
      </c>
      <c r="G1654" s="1" t="s">
        <v>1049</v>
      </c>
      <c r="H1654" s="1" t="s">
        <v>76</v>
      </c>
      <c r="I1654" s="1" t="s">
        <v>24</v>
      </c>
      <c r="J1654" s="3">
        <v>2.4300000000000002</v>
      </c>
      <c r="K1654" s="1" t="s">
        <v>1059</v>
      </c>
      <c r="L1654" s="1" t="s">
        <v>24</v>
      </c>
      <c r="M1654" s="1" t="s">
        <v>1060</v>
      </c>
      <c r="N1654" s="1" t="s">
        <v>463</v>
      </c>
      <c r="O1654" s="2">
        <v>44530</v>
      </c>
      <c r="P1654" s="2">
        <v>44535</v>
      </c>
      <c r="Q1654" s="1" t="s">
        <v>29</v>
      </c>
      <c r="R1654" t="str">
        <f>VLOOKUP(F1654,'Seg 2 descriptions'!A:B,2)</f>
        <v>Gas Operations-West</v>
      </c>
      <c r="S1654" t="str">
        <f>VLOOKUP(G1654,'Seg 3 descriptions'!A:B,2)</f>
        <v>Vehicle Insurance</v>
      </c>
    </row>
    <row r="1655" spans="1:19" x14ac:dyDescent="0.25">
      <c r="A1655" s="1" t="s">
        <v>828</v>
      </c>
      <c r="B1655" s="1" t="s">
        <v>18</v>
      </c>
      <c r="C1655" s="1" t="s">
        <v>1264</v>
      </c>
      <c r="D1655" s="1" t="s">
        <v>1703</v>
      </c>
      <c r="E1655" s="1" t="s">
        <v>20</v>
      </c>
      <c r="F1655" s="1" t="s">
        <v>830</v>
      </c>
      <c r="G1655" s="1" t="s">
        <v>590</v>
      </c>
      <c r="H1655" s="1" t="s">
        <v>76</v>
      </c>
      <c r="I1655" s="1" t="s">
        <v>24</v>
      </c>
      <c r="J1655" s="3">
        <v>52.47</v>
      </c>
      <c r="K1655" s="1" t="s">
        <v>1266</v>
      </c>
      <c r="L1655" s="1" t="s">
        <v>24</v>
      </c>
      <c r="M1655" s="1" t="s">
        <v>24</v>
      </c>
      <c r="N1655" s="1" t="s">
        <v>1264</v>
      </c>
      <c r="O1655" s="2">
        <v>44238</v>
      </c>
      <c r="P1655" s="2">
        <v>44256</v>
      </c>
      <c r="Q1655" s="1" t="s">
        <v>29</v>
      </c>
      <c r="R1655" t="str">
        <f>VLOOKUP(F1655,'Seg 2 descriptions'!A:B,2)</f>
        <v>Measurement-SF</v>
      </c>
      <c r="S1655" t="str">
        <f>VLOOKUP(G1655,'Seg 3 descriptions'!A:B,2)</f>
        <v>Overtime/Comp Time/On Call</v>
      </c>
    </row>
    <row r="1656" spans="1:19" x14ac:dyDescent="0.25">
      <c r="A1656" s="1" t="s">
        <v>828</v>
      </c>
      <c r="B1656" s="1" t="s">
        <v>18</v>
      </c>
      <c r="C1656" s="1" t="s">
        <v>1267</v>
      </c>
      <c r="D1656" s="1" t="s">
        <v>1712</v>
      </c>
      <c r="E1656" s="1" t="s">
        <v>20</v>
      </c>
      <c r="F1656" s="1" t="s">
        <v>830</v>
      </c>
      <c r="G1656" s="1" t="s">
        <v>460</v>
      </c>
      <c r="H1656" s="1" t="s">
        <v>76</v>
      </c>
      <c r="I1656" s="1" t="s">
        <v>24</v>
      </c>
      <c r="J1656" s="3">
        <v>881.65</v>
      </c>
      <c r="K1656" s="1" t="s">
        <v>1268</v>
      </c>
      <c r="L1656" s="1" t="s">
        <v>24</v>
      </c>
      <c r="M1656" s="1" t="s">
        <v>24</v>
      </c>
      <c r="N1656" s="1" t="s">
        <v>1267</v>
      </c>
      <c r="O1656" s="2">
        <v>44377</v>
      </c>
      <c r="P1656" s="2">
        <v>44378</v>
      </c>
      <c r="Q1656" s="1" t="s">
        <v>29</v>
      </c>
      <c r="R1656" t="str">
        <f>VLOOKUP(F1656,'Seg 2 descriptions'!A:B,2)</f>
        <v>Measurement-SF</v>
      </c>
      <c r="S1656" t="str">
        <f>VLOOKUP(G1656,'Seg 3 descriptions'!A:B,2)</f>
        <v>Salaries</v>
      </c>
    </row>
    <row r="1657" spans="1:19" x14ac:dyDescent="0.25">
      <c r="A1657" s="1" t="s">
        <v>457</v>
      </c>
      <c r="B1657" s="1" t="s">
        <v>49</v>
      </c>
      <c r="C1657" s="1" t="s">
        <v>1269</v>
      </c>
      <c r="D1657" s="1" t="s">
        <v>1765</v>
      </c>
      <c r="E1657" s="1" t="s">
        <v>20</v>
      </c>
      <c r="F1657" s="1" t="s">
        <v>31</v>
      </c>
      <c r="G1657" s="1" t="s">
        <v>1270</v>
      </c>
      <c r="H1657" s="1" t="s">
        <v>76</v>
      </c>
      <c r="I1657" s="1" t="s">
        <v>24</v>
      </c>
      <c r="J1657" s="3">
        <v>6.82</v>
      </c>
      <c r="K1657" s="1" t="s">
        <v>1271</v>
      </c>
      <c r="L1657" s="1" t="s">
        <v>24</v>
      </c>
      <c r="M1657" s="1" t="s">
        <v>1272</v>
      </c>
      <c r="N1657" s="1" t="s">
        <v>463</v>
      </c>
      <c r="O1657" s="2">
        <v>44530</v>
      </c>
      <c r="P1657" s="2">
        <v>44535</v>
      </c>
      <c r="Q1657" s="1" t="s">
        <v>29</v>
      </c>
      <c r="R1657" t="str">
        <f>VLOOKUP(F1657,'Seg 2 descriptions'!A:B,2)</f>
        <v>Gas Operations-West</v>
      </c>
      <c r="S1657" t="str">
        <f>VLOOKUP(G1657,'Seg 3 descriptions'!A:B,2)</f>
        <v>Seminars &amp; Training</v>
      </c>
    </row>
    <row r="1658" spans="1:19" x14ac:dyDescent="0.25">
      <c r="A1658" s="1" t="s">
        <v>828</v>
      </c>
      <c r="B1658" s="1" t="s">
        <v>18</v>
      </c>
      <c r="C1658" s="1" t="s">
        <v>1273</v>
      </c>
      <c r="D1658" s="1" t="s">
        <v>1703</v>
      </c>
      <c r="E1658" s="1" t="s">
        <v>20</v>
      </c>
      <c r="F1658" s="1" t="s">
        <v>830</v>
      </c>
      <c r="G1658" s="1" t="s">
        <v>590</v>
      </c>
      <c r="H1658" s="1" t="s">
        <v>76</v>
      </c>
      <c r="I1658" s="1" t="s">
        <v>24</v>
      </c>
      <c r="J1658" s="3">
        <v>319.55</v>
      </c>
      <c r="K1658" s="1" t="s">
        <v>1274</v>
      </c>
      <c r="L1658" s="1" t="s">
        <v>24</v>
      </c>
      <c r="M1658" s="1" t="s">
        <v>24</v>
      </c>
      <c r="N1658" s="1" t="s">
        <v>1273</v>
      </c>
      <c r="O1658" s="2">
        <v>44336</v>
      </c>
      <c r="P1658" s="2">
        <v>44348</v>
      </c>
      <c r="Q1658" s="1" t="s">
        <v>29</v>
      </c>
      <c r="R1658" t="str">
        <f>VLOOKUP(F1658,'Seg 2 descriptions'!A:B,2)</f>
        <v>Measurement-SF</v>
      </c>
      <c r="S1658" t="str">
        <f>VLOOKUP(G1658,'Seg 3 descriptions'!A:B,2)</f>
        <v>Overtime/Comp Time/On Call</v>
      </c>
    </row>
    <row r="1659" spans="1:19" x14ac:dyDescent="0.25">
      <c r="A1659" s="1" t="s">
        <v>457</v>
      </c>
      <c r="B1659" s="1" t="s">
        <v>49</v>
      </c>
      <c r="C1659" s="1" t="s">
        <v>1269</v>
      </c>
      <c r="D1659" s="1" t="s">
        <v>1773</v>
      </c>
      <c r="E1659" s="1" t="s">
        <v>20</v>
      </c>
      <c r="F1659" s="1" t="s">
        <v>31</v>
      </c>
      <c r="G1659" s="1" t="s">
        <v>867</v>
      </c>
      <c r="H1659" s="1" t="s">
        <v>76</v>
      </c>
      <c r="I1659" s="1" t="s">
        <v>24</v>
      </c>
      <c r="J1659" s="3">
        <v>3.09</v>
      </c>
      <c r="K1659" s="1" t="s">
        <v>1271</v>
      </c>
      <c r="L1659" s="1" t="s">
        <v>24</v>
      </c>
      <c r="M1659" s="1" t="s">
        <v>1272</v>
      </c>
      <c r="N1659" s="1" t="s">
        <v>463</v>
      </c>
      <c r="O1659" s="2">
        <v>44530</v>
      </c>
      <c r="P1659" s="2">
        <v>44535</v>
      </c>
      <c r="Q1659" s="1" t="s">
        <v>29</v>
      </c>
      <c r="R1659" t="str">
        <f>VLOOKUP(F1659,'Seg 2 descriptions'!A:B,2)</f>
        <v>Gas Operations-West</v>
      </c>
      <c r="S1659" t="str">
        <f>VLOOKUP(G1659,'Seg 3 descriptions'!A:B,2)</f>
        <v>Meals</v>
      </c>
    </row>
    <row r="1660" spans="1:19" x14ac:dyDescent="0.25">
      <c r="A1660" s="1" t="s">
        <v>828</v>
      </c>
      <c r="B1660" s="1" t="s">
        <v>18</v>
      </c>
      <c r="C1660" s="1" t="s">
        <v>1294</v>
      </c>
      <c r="D1660" s="1" t="s">
        <v>1703</v>
      </c>
      <c r="E1660" s="1" t="s">
        <v>20</v>
      </c>
      <c r="F1660" s="1" t="s">
        <v>830</v>
      </c>
      <c r="G1660" s="1" t="s">
        <v>590</v>
      </c>
      <c r="H1660" s="1" t="s">
        <v>76</v>
      </c>
      <c r="I1660" s="1" t="s">
        <v>24</v>
      </c>
      <c r="J1660" s="3">
        <v>450.36</v>
      </c>
      <c r="K1660" s="1" t="s">
        <v>1295</v>
      </c>
      <c r="L1660" s="1" t="s">
        <v>24</v>
      </c>
      <c r="M1660" s="1" t="s">
        <v>24</v>
      </c>
      <c r="N1660" s="1" t="s">
        <v>1294</v>
      </c>
      <c r="O1660" s="2">
        <v>44532</v>
      </c>
      <c r="P1660" s="2">
        <v>44564</v>
      </c>
      <c r="Q1660" s="1" t="s">
        <v>29</v>
      </c>
      <c r="R1660" t="str">
        <f>VLOOKUP(F1660,'Seg 2 descriptions'!A:B,2)</f>
        <v>Measurement-SF</v>
      </c>
      <c r="S1660" t="str">
        <f>VLOOKUP(G1660,'Seg 3 descriptions'!A:B,2)</f>
        <v>Overtime/Comp Time/On Call</v>
      </c>
    </row>
    <row r="1661" spans="1:19" x14ac:dyDescent="0.25">
      <c r="A1661" s="1" t="s">
        <v>828</v>
      </c>
      <c r="B1661" s="1" t="s">
        <v>18</v>
      </c>
      <c r="C1661" s="1" t="s">
        <v>1296</v>
      </c>
      <c r="D1661" s="1" t="s">
        <v>1703</v>
      </c>
      <c r="E1661" s="1" t="s">
        <v>20</v>
      </c>
      <c r="F1661" s="1" t="s">
        <v>830</v>
      </c>
      <c r="G1661" s="1" t="s">
        <v>590</v>
      </c>
      <c r="H1661" s="1" t="s">
        <v>76</v>
      </c>
      <c r="I1661" s="1" t="s">
        <v>24</v>
      </c>
      <c r="J1661" s="3">
        <v>369.67</v>
      </c>
      <c r="K1661" s="1" t="s">
        <v>1297</v>
      </c>
      <c r="L1661" s="1" t="s">
        <v>24</v>
      </c>
      <c r="M1661" s="1" t="s">
        <v>24</v>
      </c>
      <c r="N1661" s="1" t="s">
        <v>1296</v>
      </c>
      <c r="O1661" s="2">
        <v>44490</v>
      </c>
      <c r="P1661" s="2">
        <v>44498</v>
      </c>
      <c r="Q1661" s="1" t="s">
        <v>29</v>
      </c>
      <c r="R1661" t="str">
        <f>VLOOKUP(F1661,'Seg 2 descriptions'!A:B,2)</f>
        <v>Measurement-SF</v>
      </c>
      <c r="S1661" t="str">
        <f>VLOOKUP(G1661,'Seg 3 descriptions'!A:B,2)</f>
        <v>Overtime/Comp Time/On Call</v>
      </c>
    </row>
    <row r="1662" spans="1:19" x14ac:dyDescent="0.25">
      <c r="A1662" s="1" t="s">
        <v>457</v>
      </c>
      <c r="B1662" s="1" t="s">
        <v>49</v>
      </c>
      <c r="C1662" s="1" t="s">
        <v>1206</v>
      </c>
      <c r="D1662" s="1" t="s">
        <v>1750</v>
      </c>
      <c r="E1662" s="1" t="s">
        <v>20</v>
      </c>
      <c r="F1662" s="1" t="s">
        <v>31</v>
      </c>
      <c r="G1662" s="1" t="s">
        <v>1055</v>
      </c>
      <c r="H1662" s="1" t="s">
        <v>76</v>
      </c>
      <c r="I1662" s="1" t="s">
        <v>24</v>
      </c>
      <c r="J1662" s="3">
        <v>14.8</v>
      </c>
      <c r="K1662" s="1" t="s">
        <v>1059</v>
      </c>
      <c r="L1662" s="1" t="s">
        <v>24</v>
      </c>
      <c r="M1662" s="1" t="s">
        <v>1060</v>
      </c>
      <c r="N1662" s="1" t="s">
        <v>463</v>
      </c>
      <c r="O1662" s="2">
        <v>44530</v>
      </c>
      <c r="P1662" s="2">
        <v>44535</v>
      </c>
      <c r="Q1662" s="1" t="s">
        <v>29</v>
      </c>
      <c r="R1662" t="str">
        <f>VLOOKUP(F1662,'Seg 2 descriptions'!A:B,2)</f>
        <v>Gas Operations-West</v>
      </c>
      <c r="S1662" t="str">
        <f>VLOOKUP(G1662,'Seg 3 descriptions'!A:B,2)</f>
        <v>Vehicle Depreciation</v>
      </c>
    </row>
    <row r="1663" spans="1:19" x14ac:dyDescent="0.25">
      <c r="A1663" s="144" t="s">
        <v>456</v>
      </c>
      <c r="B1663" s="144" t="s">
        <v>49</v>
      </c>
      <c r="C1663" s="144" t="s">
        <v>585</v>
      </c>
      <c r="D1663" s="144" t="s">
        <v>1690</v>
      </c>
      <c r="E1663" s="144" t="s">
        <v>20</v>
      </c>
      <c r="F1663" s="144" t="s">
        <v>21</v>
      </c>
      <c r="G1663" s="144" t="s">
        <v>22</v>
      </c>
      <c r="H1663" s="144" t="s">
        <v>76</v>
      </c>
      <c r="I1663" s="144" t="s">
        <v>24</v>
      </c>
      <c r="J1663" s="145">
        <v>-17.73</v>
      </c>
      <c r="K1663" s="144" t="s">
        <v>960</v>
      </c>
      <c r="L1663" s="144" t="s">
        <v>24</v>
      </c>
      <c r="M1663" s="144" t="s">
        <v>24</v>
      </c>
      <c r="N1663" s="144" t="s">
        <v>587</v>
      </c>
      <c r="O1663" s="146">
        <v>44255</v>
      </c>
      <c r="P1663" s="146">
        <v>44229</v>
      </c>
      <c r="Q1663" s="144" t="s">
        <v>29</v>
      </c>
      <c r="R1663" s="20" t="str">
        <f>VLOOKUP(F1663,'Seg 2 descriptions'!A:B,2)</f>
        <v>Facilities-West</v>
      </c>
      <c r="S1663" s="20" t="str">
        <f>VLOOKUP(G1663,'Seg 3 descriptions'!A:B,2)</f>
        <v>Facilities Maintenance</v>
      </c>
    </row>
    <row r="1664" spans="1:19" x14ac:dyDescent="0.25">
      <c r="A1664" s="144" t="s">
        <v>456</v>
      </c>
      <c r="B1664" s="144" t="s">
        <v>49</v>
      </c>
      <c r="C1664" s="144" t="s">
        <v>585</v>
      </c>
      <c r="D1664" s="144" t="s">
        <v>1690</v>
      </c>
      <c r="E1664" s="144" t="s">
        <v>20</v>
      </c>
      <c r="F1664" s="144" t="s">
        <v>21</v>
      </c>
      <c r="G1664" s="144" t="s">
        <v>22</v>
      </c>
      <c r="H1664" s="144" t="s">
        <v>76</v>
      </c>
      <c r="I1664" s="144" t="s">
        <v>24</v>
      </c>
      <c r="J1664" s="145">
        <v>-17.73</v>
      </c>
      <c r="K1664" s="144" t="s">
        <v>961</v>
      </c>
      <c r="L1664" s="144" t="s">
        <v>24</v>
      </c>
      <c r="M1664" s="144" t="s">
        <v>24</v>
      </c>
      <c r="N1664" s="144" t="s">
        <v>587</v>
      </c>
      <c r="O1664" s="146">
        <v>44255</v>
      </c>
      <c r="P1664" s="146">
        <v>44229</v>
      </c>
      <c r="Q1664" s="144" t="s">
        <v>29</v>
      </c>
      <c r="R1664" s="20" t="str">
        <f>VLOOKUP(F1664,'Seg 2 descriptions'!A:B,2)</f>
        <v>Facilities-West</v>
      </c>
      <c r="S1664" s="20" t="str">
        <f>VLOOKUP(G1664,'Seg 3 descriptions'!A:B,2)</f>
        <v>Facilities Maintenance</v>
      </c>
    </row>
    <row r="1665" spans="1:19" x14ac:dyDescent="0.25">
      <c r="A1665" s="144" t="s">
        <v>456</v>
      </c>
      <c r="B1665" s="144" t="s">
        <v>49</v>
      </c>
      <c r="C1665" s="144" t="s">
        <v>587</v>
      </c>
      <c r="D1665" s="144" t="s">
        <v>1690</v>
      </c>
      <c r="E1665" s="144" t="s">
        <v>20</v>
      </c>
      <c r="F1665" s="144" t="s">
        <v>21</v>
      </c>
      <c r="G1665" s="144" t="s">
        <v>22</v>
      </c>
      <c r="H1665" s="144" t="s">
        <v>76</v>
      </c>
      <c r="I1665" s="144" t="s">
        <v>24</v>
      </c>
      <c r="J1665" s="145">
        <v>17.73</v>
      </c>
      <c r="K1665" s="144" t="s">
        <v>960</v>
      </c>
      <c r="L1665" s="144" t="s">
        <v>24</v>
      </c>
      <c r="M1665" s="144" t="s">
        <v>24</v>
      </c>
      <c r="N1665" s="144" t="s">
        <v>587</v>
      </c>
      <c r="O1665" s="146">
        <v>44227</v>
      </c>
      <c r="P1665" s="146">
        <v>44229</v>
      </c>
      <c r="Q1665" s="144" t="s">
        <v>29</v>
      </c>
      <c r="R1665" s="20" t="str">
        <f>VLOOKUP(F1665,'Seg 2 descriptions'!A:B,2)</f>
        <v>Facilities-West</v>
      </c>
      <c r="S1665" s="20" t="str">
        <f>VLOOKUP(G1665,'Seg 3 descriptions'!A:B,2)</f>
        <v>Facilities Maintenance</v>
      </c>
    </row>
    <row r="1666" spans="1:19" x14ac:dyDescent="0.25">
      <c r="A1666" s="144" t="s">
        <v>456</v>
      </c>
      <c r="B1666" s="144" t="s">
        <v>49</v>
      </c>
      <c r="C1666" s="144" t="s">
        <v>587</v>
      </c>
      <c r="D1666" s="144" t="s">
        <v>1690</v>
      </c>
      <c r="E1666" s="144" t="s">
        <v>20</v>
      </c>
      <c r="F1666" s="144" t="s">
        <v>21</v>
      </c>
      <c r="G1666" s="144" t="s">
        <v>22</v>
      </c>
      <c r="H1666" s="144" t="s">
        <v>76</v>
      </c>
      <c r="I1666" s="144" t="s">
        <v>24</v>
      </c>
      <c r="J1666" s="145">
        <v>17.73</v>
      </c>
      <c r="K1666" s="144" t="s">
        <v>961</v>
      </c>
      <c r="L1666" s="144" t="s">
        <v>24</v>
      </c>
      <c r="M1666" s="144" t="s">
        <v>24</v>
      </c>
      <c r="N1666" s="144" t="s">
        <v>587</v>
      </c>
      <c r="O1666" s="146">
        <v>44227</v>
      </c>
      <c r="P1666" s="146">
        <v>44229</v>
      </c>
      <c r="Q1666" s="144" t="s">
        <v>29</v>
      </c>
      <c r="R1666" s="20" t="str">
        <f>VLOOKUP(F1666,'Seg 2 descriptions'!A:B,2)</f>
        <v>Facilities-West</v>
      </c>
      <c r="S1666" s="20" t="str">
        <f>VLOOKUP(G1666,'Seg 3 descriptions'!A:B,2)</f>
        <v>Facilities Maintenance</v>
      </c>
    </row>
    <row r="1667" spans="1:19" x14ac:dyDescent="0.25">
      <c r="A1667" s="1" t="s">
        <v>457</v>
      </c>
      <c r="B1667" s="1" t="s">
        <v>49</v>
      </c>
      <c r="C1667" s="1" t="s">
        <v>1269</v>
      </c>
      <c r="D1667" s="1" t="s">
        <v>1718</v>
      </c>
      <c r="E1667" s="1" t="s">
        <v>20</v>
      </c>
      <c r="F1667" s="1" t="s">
        <v>31</v>
      </c>
      <c r="G1667" s="1" t="s">
        <v>590</v>
      </c>
      <c r="H1667" s="1" t="s">
        <v>76</v>
      </c>
      <c r="I1667" s="1" t="s">
        <v>24</v>
      </c>
      <c r="J1667" s="3">
        <v>6.48</v>
      </c>
      <c r="K1667" s="1" t="s">
        <v>1271</v>
      </c>
      <c r="L1667" s="1" t="s">
        <v>24</v>
      </c>
      <c r="M1667" s="1" t="s">
        <v>1272</v>
      </c>
      <c r="N1667" s="1" t="s">
        <v>463</v>
      </c>
      <c r="O1667" s="2">
        <v>44530</v>
      </c>
      <c r="P1667" s="2">
        <v>44535</v>
      </c>
      <c r="Q1667" s="1" t="s">
        <v>29</v>
      </c>
      <c r="R1667" t="str">
        <f>VLOOKUP(F1667,'Seg 2 descriptions'!A:B,2)</f>
        <v>Gas Operations-West</v>
      </c>
      <c r="S1667" t="str">
        <f>VLOOKUP(G1667,'Seg 3 descriptions'!A:B,2)</f>
        <v>Overtime/Comp Time/On Call</v>
      </c>
    </row>
    <row r="1668" spans="1:19" x14ac:dyDescent="0.25">
      <c r="A1668" s="1" t="s">
        <v>457</v>
      </c>
      <c r="B1668" s="1" t="s">
        <v>49</v>
      </c>
      <c r="C1668" s="1" t="s">
        <v>1269</v>
      </c>
      <c r="D1668" s="1" t="s">
        <v>1723</v>
      </c>
      <c r="E1668" s="1" t="s">
        <v>20</v>
      </c>
      <c r="F1668" s="1" t="s">
        <v>31</v>
      </c>
      <c r="G1668" s="1" t="s">
        <v>460</v>
      </c>
      <c r="H1668" s="1" t="s">
        <v>76</v>
      </c>
      <c r="I1668" s="1" t="s">
        <v>24</v>
      </c>
      <c r="J1668" s="3">
        <v>35.24</v>
      </c>
      <c r="K1668" s="1" t="s">
        <v>1271</v>
      </c>
      <c r="L1668" s="1" t="s">
        <v>24</v>
      </c>
      <c r="M1668" s="1" t="s">
        <v>1272</v>
      </c>
      <c r="N1668" s="1" t="s">
        <v>463</v>
      </c>
      <c r="O1668" s="2">
        <v>44530</v>
      </c>
      <c r="P1668" s="2">
        <v>44535</v>
      </c>
      <c r="Q1668" s="1" t="s">
        <v>29</v>
      </c>
      <c r="R1668" t="str">
        <f>VLOOKUP(F1668,'Seg 2 descriptions'!A:B,2)</f>
        <v>Gas Operations-West</v>
      </c>
      <c r="S1668" t="str">
        <f>VLOOKUP(G1668,'Seg 3 descriptions'!A:B,2)</f>
        <v>Salaries</v>
      </c>
    </row>
    <row r="1669" spans="1:19" x14ac:dyDescent="0.25">
      <c r="A1669" s="1" t="s">
        <v>457</v>
      </c>
      <c r="B1669" s="1" t="s">
        <v>49</v>
      </c>
      <c r="C1669" s="1" t="s">
        <v>1269</v>
      </c>
      <c r="D1669" s="1" t="s">
        <v>1775</v>
      </c>
      <c r="E1669" s="1" t="s">
        <v>20</v>
      </c>
      <c r="F1669" s="1" t="s">
        <v>31</v>
      </c>
      <c r="G1669" s="1" t="s">
        <v>283</v>
      </c>
      <c r="H1669" s="1" t="s">
        <v>76</v>
      </c>
      <c r="I1669" s="1" t="s">
        <v>24</v>
      </c>
      <c r="J1669" s="3">
        <v>8.2899999999999991</v>
      </c>
      <c r="K1669" s="1" t="s">
        <v>1271</v>
      </c>
      <c r="L1669" s="1" t="s">
        <v>24</v>
      </c>
      <c r="M1669" s="1" t="s">
        <v>1272</v>
      </c>
      <c r="N1669" s="1" t="s">
        <v>463</v>
      </c>
      <c r="O1669" s="2">
        <v>44530</v>
      </c>
      <c r="P1669" s="2">
        <v>44535</v>
      </c>
      <c r="Q1669" s="1" t="s">
        <v>29</v>
      </c>
      <c r="R1669" t="str">
        <f>VLOOKUP(F1669,'Seg 2 descriptions'!A:B,2)</f>
        <v>Gas Operations-West</v>
      </c>
      <c r="S1669" t="str">
        <f>VLOOKUP(G1669,'Seg 3 descriptions'!A:B,2)</f>
        <v>Supplies &amp; Misc Dept Expenses</v>
      </c>
    </row>
    <row r="1670" spans="1:19" x14ac:dyDescent="0.25">
      <c r="A1670" s="1" t="s">
        <v>457</v>
      </c>
      <c r="B1670" s="1" t="s">
        <v>49</v>
      </c>
      <c r="C1670" s="1" t="s">
        <v>1269</v>
      </c>
      <c r="D1670" s="1" t="s">
        <v>1779</v>
      </c>
      <c r="E1670" s="1" t="s">
        <v>20</v>
      </c>
      <c r="F1670" s="1" t="s">
        <v>31</v>
      </c>
      <c r="G1670" s="1" t="s">
        <v>1301</v>
      </c>
      <c r="H1670" s="1" t="s">
        <v>76</v>
      </c>
      <c r="I1670" s="1" t="s">
        <v>24</v>
      </c>
      <c r="J1670" s="3">
        <v>0.43</v>
      </c>
      <c r="K1670" s="1" t="s">
        <v>1271</v>
      </c>
      <c r="L1670" s="1" t="s">
        <v>24</v>
      </c>
      <c r="M1670" s="1" t="s">
        <v>1272</v>
      </c>
      <c r="N1670" s="1" t="s">
        <v>463</v>
      </c>
      <c r="O1670" s="2">
        <v>44530</v>
      </c>
      <c r="P1670" s="2">
        <v>44535</v>
      </c>
      <c r="Q1670" s="1" t="s">
        <v>29</v>
      </c>
      <c r="R1670" t="str">
        <f>VLOOKUP(F1670,'Seg 2 descriptions'!A:B,2)</f>
        <v>Gas Operations-West</v>
      </c>
      <c r="S1670" t="str">
        <f>VLOOKUP(G1670,'Seg 3 descriptions'!A:B,2)</f>
        <v>Memberships &amp; Subscriptions</v>
      </c>
    </row>
    <row r="1671" spans="1:19" x14ac:dyDescent="0.25">
      <c r="A1671" s="1" t="s">
        <v>457</v>
      </c>
      <c r="B1671" s="1" t="s">
        <v>49</v>
      </c>
      <c r="C1671" s="1" t="s">
        <v>1269</v>
      </c>
      <c r="D1671" s="1" t="s">
        <v>1787</v>
      </c>
      <c r="E1671" s="1" t="s">
        <v>20</v>
      </c>
      <c r="F1671" s="1" t="s">
        <v>31</v>
      </c>
      <c r="G1671" s="1" t="s">
        <v>1302</v>
      </c>
      <c r="H1671" s="1" t="s">
        <v>76</v>
      </c>
      <c r="I1671" s="1" t="s">
        <v>24</v>
      </c>
      <c r="J1671" s="3">
        <v>4.62</v>
      </c>
      <c r="K1671" s="1" t="s">
        <v>1271</v>
      </c>
      <c r="L1671" s="1" t="s">
        <v>24</v>
      </c>
      <c r="M1671" s="1" t="s">
        <v>1272</v>
      </c>
      <c r="N1671" s="1" t="s">
        <v>463</v>
      </c>
      <c r="O1671" s="2">
        <v>44530</v>
      </c>
      <c r="P1671" s="2">
        <v>44535</v>
      </c>
      <c r="Q1671" s="1" t="s">
        <v>29</v>
      </c>
      <c r="R1671" t="str">
        <f>VLOOKUP(F1671,'Seg 2 descriptions'!A:B,2)</f>
        <v>Gas Operations-West</v>
      </c>
      <c r="S1671" t="str">
        <f>VLOOKUP(G1671,'Seg 3 descriptions'!A:B,2)</f>
        <v>Uniforms</v>
      </c>
    </row>
    <row r="1672" spans="1:19" x14ac:dyDescent="0.25">
      <c r="A1672" s="1" t="s">
        <v>457</v>
      </c>
      <c r="B1672" s="1" t="s">
        <v>49</v>
      </c>
      <c r="C1672" s="1" t="s">
        <v>1269</v>
      </c>
      <c r="D1672" s="1" t="s">
        <v>1793</v>
      </c>
      <c r="E1672" s="1" t="s">
        <v>20</v>
      </c>
      <c r="F1672" s="1" t="s">
        <v>31</v>
      </c>
      <c r="G1672" s="1" t="s">
        <v>868</v>
      </c>
      <c r="H1672" s="1" t="s">
        <v>76</v>
      </c>
      <c r="I1672" s="1" t="s">
        <v>24</v>
      </c>
      <c r="J1672" s="3">
        <v>5.87</v>
      </c>
      <c r="K1672" s="1" t="s">
        <v>1271</v>
      </c>
      <c r="L1672" s="1" t="s">
        <v>24</v>
      </c>
      <c r="M1672" s="1" t="s">
        <v>1272</v>
      </c>
      <c r="N1672" s="1" t="s">
        <v>463</v>
      </c>
      <c r="O1672" s="2">
        <v>44530</v>
      </c>
      <c r="P1672" s="2">
        <v>44535</v>
      </c>
      <c r="Q1672" s="1" t="s">
        <v>29</v>
      </c>
      <c r="R1672" t="str">
        <f>VLOOKUP(F1672,'Seg 2 descriptions'!A:B,2)</f>
        <v>Gas Operations-West</v>
      </c>
      <c r="S1672" t="str">
        <f>VLOOKUP(G1672,'Seg 3 descriptions'!A:B,2)</f>
        <v>Cell Phones</v>
      </c>
    </row>
    <row r="1673" spans="1:19" x14ac:dyDescent="0.25">
      <c r="A1673" s="1" t="s">
        <v>457</v>
      </c>
      <c r="B1673" s="1" t="s">
        <v>49</v>
      </c>
      <c r="C1673" s="1" t="s">
        <v>1304</v>
      </c>
      <c r="D1673" s="1" t="s">
        <v>1718</v>
      </c>
      <c r="E1673" s="1" t="s">
        <v>20</v>
      </c>
      <c r="F1673" s="1" t="s">
        <v>31</v>
      </c>
      <c r="G1673" s="1" t="s">
        <v>590</v>
      </c>
      <c r="H1673" s="1" t="s">
        <v>76</v>
      </c>
      <c r="I1673" s="1" t="s">
        <v>24</v>
      </c>
      <c r="J1673" s="3">
        <v>7.74</v>
      </c>
      <c r="K1673" s="1" t="s">
        <v>1271</v>
      </c>
      <c r="L1673" s="1" t="s">
        <v>24</v>
      </c>
      <c r="M1673" s="1" t="s">
        <v>1272</v>
      </c>
      <c r="N1673" s="1" t="s">
        <v>463</v>
      </c>
      <c r="O1673" s="2">
        <v>44561</v>
      </c>
      <c r="P1673" s="2">
        <v>44568</v>
      </c>
      <c r="Q1673" s="1" t="s">
        <v>29</v>
      </c>
      <c r="R1673" t="str">
        <f>VLOOKUP(F1673,'Seg 2 descriptions'!A:B,2)</f>
        <v>Gas Operations-West</v>
      </c>
      <c r="S1673" t="str">
        <f>VLOOKUP(G1673,'Seg 3 descriptions'!A:B,2)</f>
        <v>Overtime/Comp Time/On Call</v>
      </c>
    </row>
    <row r="1674" spans="1:19" x14ac:dyDescent="0.25">
      <c r="A1674" s="1" t="s">
        <v>457</v>
      </c>
      <c r="B1674" s="1" t="s">
        <v>49</v>
      </c>
      <c r="C1674" s="1" t="s">
        <v>1304</v>
      </c>
      <c r="D1674" s="1" t="s">
        <v>1723</v>
      </c>
      <c r="E1674" s="1" t="s">
        <v>20</v>
      </c>
      <c r="F1674" s="1" t="s">
        <v>31</v>
      </c>
      <c r="G1674" s="1" t="s">
        <v>460</v>
      </c>
      <c r="H1674" s="1" t="s">
        <v>76</v>
      </c>
      <c r="I1674" s="1" t="s">
        <v>24</v>
      </c>
      <c r="J1674" s="3">
        <v>66.98</v>
      </c>
      <c r="K1674" s="1" t="s">
        <v>1271</v>
      </c>
      <c r="L1674" s="1" t="s">
        <v>24</v>
      </c>
      <c r="M1674" s="1" t="s">
        <v>1272</v>
      </c>
      <c r="N1674" s="1" t="s">
        <v>463</v>
      </c>
      <c r="O1674" s="2">
        <v>44561</v>
      </c>
      <c r="P1674" s="2">
        <v>44568</v>
      </c>
      <c r="Q1674" s="1" t="s">
        <v>29</v>
      </c>
      <c r="R1674" t="str">
        <f>VLOOKUP(F1674,'Seg 2 descriptions'!A:B,2)</f>
        <v>Gas Operations-West</v>
      </c>
      <c r="S1674" t="str">
        <f>VLOOKUP(G1674,'Seg 3 descriptions'!A:B,2)</f>
        <v>Salaries</v>
      </c>
    </row>
    <row r="1675" spans="1:19" x14ac:dyDescent="0.25">
      <c r="A1675" s="1" t="s">
        <v>457</v>
      </c>
      <c r="B1675" s="1" t="s">
        <v>49</v>
      </c>
      <c r="C1675" s="1" t="s">
        <v>1304</v>
      </c>
      <c r="D1675" s="1" t="s">
        <v>1779</v>
      </c>
      <c r="E1675" s="1" t="s">
        <v>20</v>
      </c>
      <c r="F1675" s="1" t="s">
        <v>31</v>
      </c>
      <c r="G1675" s="1" t="s">
        <v>1301</v>
      </c>
      <c r="H1675" s="1" t="s">
        <v>76</v>
      </c>
      <c r="I1675" s="1" t="s">
        <v>24</v>
      </c>
      <c r="J1675" s="3">
        <v>0.85</v>
      </c>
      <c r="K1675" s="1" t="s">
        <v>1271</v>
      </c>
      <c r="L1675" s="1" t="s">
        <v>24</v>
      </c>
      <c r="M1675" s="1" t="s">
        <v>1272</v>
      </c>
      <c r="N1675" s="1" t="s">
        <v>463</v>
      </c>
      <c r="O1675" s="2">
        <v>44561</v>
      </c>
      <c r="P1675" s="2">
        <v>44568</v>
      </c>
      <c r="Q1675" s="1" t="s">
        <v>29</v>
      </c>
      <c r="R1675" t="str">
        <f>VLOOKUP(F1675,'Seg 2 descriptions'!A:B,2)</f>
        <v>Gas Operations-West</v>
      </c>
      <c r="S1675" t="str">
        <f>VLOOKUP(G1675,'Seg 3 descriptions'!A:B,2)</f>
        <v>Memberships &amp; Subscriptions</v>
      </c>
    </row>
    <row r="1676" spans="1:19" x14ac:dyDescent="0.25">
      <c r="A1676" s="1" t="s">
        <v>457</v>
      </c>
      <c r="B1676" s="1" t="s">
        <v>49</v>
      </c>
      <c r="C1676" s="1" t="s">
        <v>1304</v>
      </c>
      <c r="D1676" s="1" t="s">
        <v>1787</v>
      </c>
      <c r="E1676" s="1" t="s">
        <v>20</v>
      </c>
      <c r="F1676" s="1" t="s">
        <v>31</v>
      </c>
      <c r="G1676" s="1" t="s">
        <v>1302</v>
      </c>
      <c r="H1676" s="1" t="s">
        <v>76</v>
      </c>
      <c r="I1676" s="1" t="s">
        <v>24</v>
      </c>
      <c r="J1676" s="3">
        <v>9.34</v>
      </c>
      <c r="K1676" s="1" t="s">
        <v>1271</v>
      </c>
      <c r="L1676" s="1" t="s">
        <v>24</v>
      </c>
      <c r="M1676" s="1" t="s">
        <v>1272</v>
      </c>
      <c r="N1676" s="1" t="s">
        <v>463</v>
      </c>
      <c r="O1676" s="2">
        <v>44561</v>
      </c>
      <c r="P1676" s="2">
        <v>44568</v>
      </c>
      <c r="Q1676" s="1" t="s">
        <v>29</v>
      </c>
      <c r="R1676" t="str">
        <f>VLOOKUP(F1676,'Seg 2 descriptions'!A:B,2)</f>
        <v>Gas Operations-West</v>
      </c>
      <c r="S1676" t="str">
        <f>VLOOKUP(G1676,'Seg 3 descriptions'!A:B,2)</f>
        <v>Uniforms</v>
      </c>
    </row>
    <row r="1677" spans="1:19" x14ac:dyDescent="0.25">
      <c r="A1677" s="144" t="s">
        <v>456</v>
      </c>
      <c r="B1677" s="144" t="s">
        <v>49</v>
      </c>
      <c r="C1677" s="144" t="s">
        <v>587</v>
      </c>
      <c r="D1677" s="144" t="s">
        <v>1690</v>
      </c>
      <c r="E1677" s="144" t="s">
        <v>20</v>
      </c>
      <c r="F1677" s="144" t="s">
        <v>21</v>
      </c>
      <c r="G1677" s="144" t="s">
        <v>22</v>
      </c>
      <c r="H1677" s="144" t="s">
        <v>76</v>
      </c>
      <c r="I1677" s="144" t="s">
        <v>24</v>
      </c>
      <c r="J1677" s="145">
        <v>17.73</v>
      </c>
      <c r="K1677" s="144" t="s">
        <v>464</v>
      </c>
      <c r="L1677" s="144" t="s">
        <v>24</v>
      </c>
      <c r="M1677" s="144" t="s">
        <v>24</v>
      </c>
      <c r="N1677" s="144" t="s">
        <v>587</v>
      </c>
      <c r="O1677" s="146">
        <v>44227</v>
      </c>
      <c r="P1677" s="146">
        <v>44229</v>
      </c>
      <c r="Q1677" s="144" t="s">
        <v>29</v>
      </c>
      <c r="R1677" s="20" t="str">
        <f>VLOOKUP(F1677,'Seg 2 descriptions'!A:B,2)</f>
        <v>Facilities-West</v>
      </c>
      <c r="S1677" s="20" t="str">
        <f>VLOOKUP(G1677,'Seg 3 descriptions'!A:B,2)</f>
        <v>Facilities Maintenance</v>
      </c>
    </row>
    <row r="1678" spans="1:19" x14ac:dyDescent="0.25">
      <c r="A1678" s="144" t="s">
        <v>456</v>
      </c>
      <c r="B1678" s="144" t="s">
        <v>49</v>
      </c>
      <c r="C1678" s="144" t="s">
        <v>585</v>
      </c>
      <c r="D1678" s="144" t="s">
        <v>1690</v>
      </c>
      <c r="E1678" s="144" t="s">
        <v>20</v>
      </c>
      <c r="F1678" s="144" t="s">
        <v>21</v>
      </c>
      <c r="G1678" s="144" t="s">
        <v>22</v>
      </c>
      <c r="H1678" s="144" t="s">
        <v>76</v>
      </c>
      <c r="I1678" s="144" t="s">
        <v>24</v>
      </c>
      <c r="J1678" s="145">
        <v>-17.73</v>
      </c>
      <c r="K1678" s="144" t="s">
        <v>464</v>
      </c>
      <c r="L1678" s="144" t="s">
        <v>24</v>
      </c>
      <c r="M1678" s="144" t="s">
        <v>24</v>
      </c>
      <c r="N1678" s="144" t="s">
        <v>587</v>
      </c>
      <c r="O1678" s="146">
        <v>44255</v>
      </c>
      <c r="P1678" s="146">
        <v>44229</v>
      </c>
      <c r="Q1678" s="144" t="s">
        <v>29</v>
      </c>
      <c r="R1678" s="20" t="str">
        <f>VLOOKUP(F1678,'Seg 2 descriptions'!A:B,2)</f>
        <v>Facilities-West</v>
      </c>
      <c r="S1678" s="20" t="str">
        <f>VLOOKUP(G1678,'Seg 3 descriptions'!A:B,2)</f>
        <v>Facilities Maintenance</v>
      </c>
    </row>
    <row r="1679" spans="1:19" x14ac:dyDescent="0.25">
      <c r="A1679" s="1" t="s">
        <v>828</v>
      </c>
      <c r="B1679" s="1" t="s">
        <v>18</v>
      </c>
      <c r="C1679" s="1" t="s">
        <v>1310</v>
      </c>
      <c r="D1679" s="1" t="s">
        <v>1703</v>
      </c>
      <c r="E1679" s="1" t="s">
        <v>20</v>
      </c>
      <c r="F1679" s="1" t="s">
        <v>830</v>
      </c>
      <c r="G1679" s="1" t="s">
        <v>590</v>
      </c>
      <c r="H1679" s="1" t="s">
        <v>76</v>
      </c>
      <c r="I1679" s="1" t="s">
        <v>24</v>
      </c>
      <c r="J1679" s="3">
        <v>53.26</v>
      </c>
      <c r="K1679" s="1" t="s">
        <v>1311</v>
      </c>
      <c r="L1679" s="1" t="s">
        <v>24</v>
      </c>
      <c r="M1679" s="1" t="s">
        <v>24</v>
      </c>
      <c r="N1679" s="1" t="s">
        <v>1310</v>
      </c>
      <c r="O1679" s="2">
        <v>44434</v>
      </c>
      <c r="P1679" s="2">
        <v>44438</v>
      </c>
      <c r="Q1679" s="1" t="s">
        <v>29</v>
      </c>
      <c r="R1679" t="str">
        <f>VLOOKUP(F1679,'Seg 2 descriptions'!A:B,2)</f>
        <v>Measurement-SF</v>
      </c>
      <c r="S1679" t="str">
        <f>VLOOKUP(G1679,'Seg 3 descriptions'!A:B,2)</f>
        <v>Overtime/Comp Time/On Call</v>
      </c>
    </row>
    <row r="1680" spans="1:19" x14ac:dyDescent="0.25">
      <c r="A1680" s="1" t="s">
        <v>457</v>
      </c>
      <c r="B1680" s="1" t="s">
        <v>49</v>
      </c>
      <c r="C1680" s="1" t="s">
        <v>1304</v>
      </c>
      <c r="D1680" s="1" t="s">
        <v>1793</v>
      </c>
      <c r="E1680" s="1" t="s">
        <v>20</v>
      </c>
      <c r="F1680" s="1" t="s">
        <v>31</v>
      </c>
      <c r="G1680" s="1" t="s">
        <v>868</v>
      </c>
      <c r="H1680" s="1" t="s">
        <v>76</v>
      </c>
      <c r="I1680" s="1" t="s">
        <v>24</v>
      </c>
      <c r="J1680" s="3">
        <v>4.32</v>
      </c>
      <c r="K1680" s="1" t="s">
        <v>1271</v>
      </c>
      <c r="L1680" s="1" t="s">
        <v>24</v>
      </c>
      <c r="M1680" s="1" t="s">
        <v>1272</v>
      </c>
      <c r="N1680" s="1" t="s">
        <v>463</v>
      </c>
      <c r="O1680" s="2">
        <v>44561</v>
      </c>
      <c r="P1680" s="2">
        <v>44568</v>
      </c>
      <c r="Q1680" s="1" t="s">
        <v>29</v>
      </c>
      <c r="R1680" t="str">
        <f>VLOOKUP(F1680,'Seg 2 descriptions'!A:B,2)</f>
        <v>Gas Operations-West</v>
      </c>
      <c r="S1680" t="str">
        <f>VLOOKUP(G1680,'Seg 3 descriptions'!A:B,2)</f>
        <v>Cell Phones</v>
      </c>
    </row>
    <row r="1681" spans="1:19" x14ac:dyDescent="0.25">
      <c r="A1681" s="1" t="s">
        <v>457</v>
      </c>
      <c r="B1681" s="1" t="s">
        <v>49</v>
      </c>
      <c r="C1681" s="1" t="s">
        <v>1304</v>
      </c>
      <c r="D1681" s="1" t="s">
        <v>1765</v>
      </c>
      <c r="E1681" s="1" t="s">
        <v>20</v>
      </c>
      <c r="F1681" s="1" t="s">
        <v>31</v>
      </c>
      <c r="G1681" s="1" t="s">
        <v>1270</v>
      </c>
      <c r="H1681" s="1" t="s">
        <v>76</v>
      </c>
      <c r="I1681" s="1" t="s">
        <v>24</v>
      </c>
      <c r="J1681" s="3">
        <v>0.03</v>
      </c>
      <c r="K1681" s="1" t="s">
        <v>1271</v>
      </c>
      <c r="L1681" s="1" t="s">
        <v>24</v>
      </c>
      <c r="M1681" s="1" t="s">
        <v>1272</v>
      </c>
      <c r="N1681" s="1" t="s">
        <v>463</v>
      </c>
      <c r="O1681" s="2">
        <v>44561</v>
      </c>
      <c r="P1681" s="2">
        <v>44568</v>
      </c>
      <c r="Q1681" s="1" t="s">
        <v>29</v>
      </c>
      <c r="R1681" t="str">
        <f>VLOOKUP(F1681,'Seg 2 descriptions'!A:B,2)</f>
        <v>Gas Operations-West</v>
      </c>
      <c r="S1681" t="str">
        <f>VLOOKUP(G1681,'Seg 3 descriptions'!A:B,2)</f>
        <v>Seminars &amp; Training</v>
      </c>
    </row>
    <row r="1682" spans="1:19" x14ac:dyDescent="0.25">
      <c r="A1682" s="1" t="s">
        <v>457</v>
      </c>
      <c r="B1682" s="1" t="s">
        <v>49</v>
      </c>
      <c r="C1682" s="1" t="s">
        <v>1304</v>
      </c>
      <c r="D1682" s="1" t="s">
        <v>1775</v>
      </c>
      <c r="E1682" s="1" t="s">
        <v>20</v>
      </c>
      <c r="F1682" s="1" t="s">
        <v>31</v>
      </c>
      <c r="G1682" s="1" t="s">
        <v>283</v>
      </c>
      <c r="H1682" s="1" t="s">
        <v>76</v>
      </c>
      <c r="I1682" s="1" t="s">
        <v>24</v>
      </c>
      <c r="J1682" s="3">
        <v>8.34</v>
      </c>
      <c r="K1682" s="1" t="s">
        <v>1271</v>
      </c>
      <c r="L1682" s="1" t="s">
        <v>24</v>
      </c>
      <c r="M1682" s="1" t="s">
        <v>1272</v>
      </c>
      <c r="N1682" s="1" t="s">
        <v>463</v>
      </c>
      <c r="O1682" s="2">
        <v>44561</v>
      </c>
      <c r="P1682" s="2">
        <v>44568</v>
      </c>
      <c r="Q1682" s="1" t="s">
        <v>29</v>
      </c>
      <c r="R1682" t="str">
        <f>VLOOKUP(F1682,'Seg 2 descriptions'!A:B,2)</f>
        <v>Gas Operations-West</v>
      </c>
      <c r="S1682" t="str">
        <f>VLOOKUP(G1682,'Seg 3 descriptions'!A:B,2)</f>
        <v>Supplies &amp; Misc Dept Expenses</v>
      </c>
    </row>
    <row r="1683" spans="1:19" x14ac:dyDescent="0.25">
      <c r="A1683" s="1" t="s">
        <v>457</v>
      </c>
      <c r="B1683" s="1" t="s">
        <v>49</v>
      </c>
      <c r="C1683" s="1" t="s">
        <v>1304</v>
      </c>
      <c r="D1683" s="1" t="s">
        <v>1773</v>
      </c>
      <c r="E1683" s="1" t="s">
        <v>20</v>
      </c>
      <c r="F1683" s="1" t="s">
        <v>31</v>
      </c>
      <c r="G1683" s="1" t="s">
        <v>867</v>
      </c>
      <c r="H1683" s="1" t="s">
        <v>76</v>
      </c>
      <c r="I1683" s="1" t="s">
        <v>24</v>
      </c>
      <c r="J1683" s="3">
        <v>4.8600000000000003</v>
      </c>
      <c r="K1683" s="1" t="s">
        <v>1271</v>
      </c>
      <c r="L1683" s="1" t="s">
        <v>24</v>
      </c>
      <c r="M1683" s="1" t="s">
        <v>1272</v>
      </c>
      <c r="N1683" s="1" t="s">
        <v>463</v>
      </c>
      <c r="O1683" s="2">
        <v>44561</v>
      </c>
      <c r="P1683" s="2">
        <v>44568</v>
      </c>
      <c r="Q1683" s="1" t="s">
        <v>29</v>
      </c>
      <c r="R1683" t="str">
        <f>VLOOKUP(F1683,'Seg 2 descriptions'!A:B,2)</f>
        <v>Gas Operations-West</v>
      </c>
      <c r="S1683" t="str">
        <f>VLOOKUP(G1683,'Seg 3 descriptions'!A:B,2)</f>
        <v>Meals</v>
      </c>
    </row>
    <row r="1684" spans="1:19" x14ac:dyDescent="0.25">
      <c r="A1684" s="144" t="s">
        <v>456</v>
      </c>
      <c r="B1684" s="144" t="s">
        <v>49</v>
      </c>
      <c r="C1684" s="144" t="s">
        <v>585</v>
      </c>
      <c r="D1684" s="144" t="s">
        <v>1690</v>
      </c>
      <c r="E1684" s="144" t="s">
        <v>20</v>
      </c>
      <c r="F1684" s="144" t="s">
        <v>21</v>
      </c>
      <c r="G1684" s="144" t="s">
        <v>22</v>
      </c>
      <c r="H1684" s="144" t="s">
        <v>76</v>
      </c>
      <c r="I1684" s="144" t="s">
        <v>24</v>
      </c>
      <c r="J1684" s="145">
        <v>-17.940000000000001</v>
      </c>
      <c r="K1684" s="144" t="s">
        <v>1198</v>
      </c>
      <c r="L1684" s="144" t="s">
        <v>24</v>
      </c>
      <c r="M1684" s="144" t="s">
        <v>24</v>
      </c>
      <c r="N1684" s="144" t="s">
        <v>587</v>
      </c>
      <c r="O1684" s="146">
        <v>44255</v>
      </c>
      <c r="P1684" s="146">
        <v>44229</v>
      </c>
      <c r="Q1684" s="144" t="s">
        <v>29</v>
      </c>
      <c r="R1684" s="20" t="str">
        <f>VLOOKUP(F1684,'Seg 2 descriptions'!A:B,2)</f>
        <v>Facilities-West</v>
      </c>
      <c r="S1684" s="20" t="str">
        <f>VLOOKUP(G1684,'Seg 3 descriptions'!A:B,2)</f>
        <v>Facilities Maintenance</v>
      </c>
    </row>
    <row r="1685" spans="1:19" x14ac:dyDescent="0.25">
      <c r="A1685" s="144" t="s">
        <v>456</v>
      </c>
      <c r="B1685" s="144" t="s">
        <v>49</v>
      </c>
      <c r="C1685" s="144" t="s">
        <v>587</v>
      </c>
      <c r="D1685" s="144" t="s">
        <v>1690</v>
      </c>
      <c r="E1685" s="144" t="s">
        <v>20</v>
      </c>
      <c r="F1685" s="144" t="s">
        <v>21</v>
      </c>
      <c r="G1685" s="144" t="s">
        <v>22</v>
      </c>
      <c r="H1685" s="144" t="s">
        <v>76</v>
      </c>
      <c r="I1685" s="144" t="s">
        <v>24</v>
      </c>
      <c r="J1685" s="145">
        <v>17.940000000000001</v>
      </c>
      <c r="K1685" s="144" t="s">
        <v>1198</v>
      </c>
      <c r="L1685" s="144" t="s">
        <v>24</v>
      </c>
      <c r="M1685" s="144" t="s">
        <v>24</v>
      </c>
      <c r="N1685" s="144" t="s">
        <v>587</v>
      </c>
      <c r="O1685" s="146">
        <v>44227</v>
      </c>
      <c r="P1685" s="146">
        <v>44229</v>
      </c>
      <c r="Q1685" s="144" t="s">
        <v>29</v>
      </c>
      <c r="R1685" s="20" t="str">
        <f>VLOOKUP(F1685,'Seg 2 descriptions'!A:B,2)</f>
        <v>Facilities-West</v>
      </c>
      <c r="S1685" s="20" t="str">
        <f>VLOOKUP(G1685,'Seg 3 descriptions'!A:B,2)</f>
        <v>Facilities Maintenance</v>
      </c>
    </row>
    <row r="1686" spans="1:19" x14ac:dyDescent="0.25">
      <c r="A1686" s="144" t="s">
        <v>456</v>
      </c>
      <c r="B1686" s="144" t="s">
        <v>49</v>
      </c>
      <c r="C1686" s="144" t="s">
        <v>585</v>
      </c>
      <c r="D1686" s="144" t="s">
        <v>1690</v>
      </c>
      <c r="E1686" s="144" t="s">
        <v>20</v>
      </c>
      <c r="F1686" s="144" t="s">
        <v>21</v>
      </c>
      <c r="G1686" s="144" t="s">
        <v>22</v>
      </c>
      <c r="H1686" s="144" t="s">
        <v>76</v>
      </c>
      <c r="I1686" s="144" t="s">
        <v>24</v>
      </c>
      <c r="J1686" s="145">
        <v>-18.149999999999999</v>
      </c>
      <c r="K1686" s="144" t="s">
        <v>801</v>
      </c>
      <c r="L1686" s="144" t="s">
        <v>24</v>
      </c>
      <c r="M1686" s="144" t="s">
        <v>24</v>
      </c>
      <c r="N1686" s="144" t="s">
        <v>587</v>
      </c>
      <c r="O1686" s="146">
        <v>44255</v>
      </c>
      <c r="P1686" s="146">
        <v>44229</v>
      </c>
      <c r="Q1686" s="144" t="s">
        <v>29</v>
      </c>
      <c r="R1686" s="20" t="str">
        <f>VLOOKUP(F1686,'Seg 2 descriptions'!A:B,2)</f>
        <v>Facilities-West</v>
      </c>
      <c r="S1686" s="20" t="str">
        <f>VLOOKUP(G1686,'Seg 3 descriptions'!A:B,2)</f>
        <v>Facilities Maintenance</v>
      </c>
    </row>
    <row r="1687" spans="1:19" x14ac:dyDescent="0.25">
      <c r="A1687" s="144" t="s">
        <v>456</v>
      </c>
      <c r="B1687" s="144" t="s">
        <v>49</v>
      </c>
      <c r="C1687" s="144" t="s">
        <v>587</v>
      </c>
      <c r="D1687" s="144" t="s">
        <v>1690</v>
      </c>
      <c r="E1687" s="144" t="s">
        <v>20</v>
      </c>
      <c r="F1687" s="144" t="s">
        <v>21</v>
      </c>
      <c r="G1687" s="144" t="s">
        <v>22</v>
      </c>
      <c r="H1687" s="144" t="s">
        <v>76</v>
      </c>
      <c r="I1687" s="144" t="s">
        <v>24</v>
      </c>
      <c r="J1687" s="145">
        <v>18.149999999999999</v>
      </c>
      <c r="K1687" s="144" t="s">
        <v>801</v>
      </c>
      <c r="L1687" s="144" t="s">
        <v>24</v>
      </c>
      <c r="M1687" s="144" t="s">
        <v>24</v>
      </c>
      <c r="N1687" s="144" t="s">
        <v>587</v>
      </c>
      <c r="O1687" s="146">
        <v>44227</v>
      </c>
      <c r="P1687" s="146">
        <v>44229</v>
      </c>
      <c r="Q1687" s="144" t="s">
        <v>29</v>
      </c>
      <c r="R1687" s="20" t="str">
        <f>VLOOKUP(F1687,'Seg 2 descriptions'!A:B,2)</f>
        <v>Facilities-West</v>
      </c>
      <c r="S1687" s="20" t="str">
        <f>VLOOKUP(G1687,'Seg 3 descriptions'!A:B,2)</f>
        <v>Facilities Maintenance</v>
      </c>
    </row>
    <row r="1688" spans="1:19" x14ac:dyDescent="0.25">
      <c r="A1688" s="1" t="s">
        <v>457</v>
      </c>
      <c r="B1688" s="1" t="s">
        <v>49</v>
      </c>
      <c r="C1688" s="1" t="s">
        <v>897</v>
      </c>
      <c r="D1688" s="1" t="s">
        <v>1718</v>
      </c>
      <c r="E1688" s="1" t="s">
        <v>20</v>
      </c>
      <c r="F1688" s="1" t="s">
        <v>31</v>
      </c>
      <c r="G1688" s="1" t="s">
        <v>590</v>
      </c>
      <c r="H1688" s="1" t="s">
        <v>76</v>
      </c>
      <c r="I1688" s="1" t="s">
        <v>24</v>
      </c>
      <c r="J1688" s="3">
        <v>8.4600000000000009</v>
      </c>
      <c r="K1688" s="1" t="s">
        <v>891</v>
      </c>
      <c r="L1688" s="1" t="s">
        <v>24</v>
      </c>
      <c r="M1688" s="1" t="s">
        <v>892</v>
      </c>
      <c r="N1688" s="1" t="s">
        <v>463</v>
      </c>
      <c r="O1688" s="2">
        <v>44227</v>
      </c>
      <c r="P1688" s="2">
        <v>44237</v>
      </c>
      <c r="Q1688" s="1" t="s">
        <v>29</v>
      </c>
      <c r="R1688" t="str">
        <f>VLOOKUP(F1688,'Seg 2 descriptions'!A:B,2)</f>
        <v>Gas Operations-West</v>
      </c>
      <c r="S1688" t="str">
        <f>VLOOKUP(G1688,'Seg 3 descriptions'!A:B,2)</f>
        <v>Overtime/Comp Time/On Call</v>
      </c>
    </row>
    <row r="1689" spans="1:19" x14ac:dyDescent="0.25">
      <c r="A1689" s="144" t="s">
        <v>456</v>
      </c>
      <c r="B1689" s="144" t="s">
        <v>49</v>
      </c>
      <c r="C1689" s="144" t="s">
        <v>585</v>
      </c>
      <c r="D1689" s="144" t="s">
        <v>1690</v>
      </c>
      <c r="E1689" s="144" t="s">
        <v>20</v>
      </c>
      <c r="F1689" s="144" t="s">
        <v>21</v>
      </c>
      <c r="G1689" s="144" t="s">
        <v>22</v>
      </c>
      <c r="H1689" s="144" t="s">
        <v>76</v>
      </c>
      <c r="I1689" s="144" t="s">
        <v>24</v>
      </c>
      <c r="J1689" s="145">
        <v>-17.73</v>
      </c>
      <c r="K1689" s="144" t="s">
        <v>832</v>
      </c>
      <c r="L1689" s="144" t="s">
        <v>24</v>
      </c>
      <c r="M1689" s="144" t="s">
        <v>24</v>
      </c>
      <c r="N1689" s="144" t="s">
        <v>587</v>
      </c>
      <c r="O1689" s="146">
        <v>44255</v>
      </c>
      <c r="P1689" s="146">
        <v>44229</v>
      </c>
      <c r="Q1689" s="144" t="s">
        <v>29</v>
      </c>
      <c r="R1689" s="20" t="str">
        <f>VLOOKUP(F1689,'Seg 2 descriptions'!A:B,2)</f>
        <v>Facilities-West</v>
      </c>
      <c r="S1689" s="20" t="str">
        <f>VLOOKUP(G1689,'Seg 3 descriptions'!A:B,2)</f>
        <v>Facilities Maintenance</v>
      </c>
    </row>
    <row r="1690" spans="1:19" x14ac:dyDescent="0.25">
      <c r="A1690" s="1" t="s">
        <v>457</v>
      </c>
      <c r="B1690" s="1" t="s">
        <v>49</v>
      </c>
      <c r="C1690" s="1" t="s">
        <v>1323</v>
      </c>
      <c r="D1690" s="1" t="s">
        <v>1741</v>
      </c>
      <c r="E1690" s="1" t="s">
        <v>20</v>
      </c>
      <c r="F1690" s="1" t="s">
        <v>31</v>
      </c>
      <c r="G1690" s="1" t="s">
        <v>870</v>
      </c>
      <c r="H1690" s="1" t="s">
        <v>76</v>
      </c>
      <c r="I1690" s="1" t="s">
        <v>24</v>
      </c>
      <c r="J1690" s="3">
        <v>0.27</v>
      </c>
      <c r="K1690" s="1" t="s">
        <v>1059</v>
      </c>
      <c r="L1690" s="1" t="s">
        <v>24</v>
      </c>
      <c r="M1690" s="1" t="s">
        <v>1060</v>
      </c>
      <c r="N1690" s="1" t="s">
        <v>463</v>
      </c>
      <c r="O1690" s="2">
        <v>44286</v>
      </c>
      <c r="P1690" s="2">
        <v>44292</v>
      </c>
      <c r="Q1690" s="1" t="s">
        <v>29</v>
      </c>
      <c r="R1690" t="str">
        <f>VLOOKUP(F1690,'Seg 2 descriptions'!A:B,2)</f>
        <v>Gas Operations-West</v>
      </c>
      <c r="S1690" t="str">
        <f>VLOOKUP(G1690,'Seg 3 descriptions'!A:B,2)</f>
        <v>Other Vehicle Expenses</v>
      </c>
    </row>
    <row r="1691" spans="1:19" x14ac:dyDescent="0.25">
      <c r="A1691" s="1" t="s">
        <v>457</v>
      </c>
      <c r="B1691" s="1" t="s">
        <v>49</v>
      </c>
      <c r="C1691" s="1" t="s">
        <v>1323</v>
      </c>
      <c r="D1691" s="1" t="s">
        <v>1748</v>
      </c>
      <c r="E1691" s="1" t="s">
        <v>20</v>
      </c>
      <c r="F1691" s="1" t="s">
        <v>31</v>
      </c>
      <c r="G1691" s="1" t="s">
        <v>1049</v>
      </c>
      <c r="H1691" s="1" t="s">
        <v>76</v>
      </c>
      <c r="I1691" s="1" t="s">
        <v>24</v>
      </c>
      <c r="J1691" s="3">
        <v>2.62</v>
      </c>
      <c r="K1691" s="1" t="s">
        <v>1059</v>
      </c>
      <c r="L1691" s="1" t="s">
        <v>24</v>
      </c>
      <c r="M1691" s="1" t="s">
        <v>1060</v>
      </c>
      <c r="N1691" s="1" t="s">
        <v>463</v>
      </c>
      <c r="O1691" s="2">
        <v>44286</v>
      </c>
      <c r="P1691" s="2">
        <v>44292</v>
      </c>
      <c r="Q1691" s="1" t="s">
        <v>29</v>
      </c>
      <c r="R1691" t="str">
        <f>VLOOKUP(F1691,'Seg 2 descriptions'!A:B,2)</f>
        <v>Gas Operations-West</v>
      </c>
      <c r="S1691" t="str">
        <f>VLOOKUP(G1691,'Seg 3 descriptions'!A:B,2)</f>
        <v>Vehicle Insurance</v>
      </c>
    </row>
    <row r="1692" spans="1:19" x14ac:dyDescent="0.25">
      <c r="A1692" s="1" t="s">
        <v>457</v>
      </c>
      <c r="B1692" s="1" t="s">
        <v>49</v>
      </c>
      <c r="C1692" s="1" t="s">
        <v>1323</v>
      </c>
      <c r="D1692" s="1" t="s">
        <v>1750</v>
      </c>
      <c r="E1692" s="1" t="s">
        <v>20</v>
      </c>
      <c r="F1692" s="1" t="s">
        <v>31</v>
      </c>
      <c r="G1692" s="1" t="s">
        <v>1055</v>
      </c>
      <c r="H1692" s="1" t="s">
        <v>76</v>
      </c>
      <c r="I1692" s="1" t="s">
        <v>24</v>
      </c>
      <c r="J1692" s="3">
        <v>10.58</v>
      </c>
      <c r="K1692" s="1" t="s">
        <v>1059</v>
      </c>
      <c r="L1692" s="1" t="s">
        <v>24</v>
      </c>
      <c r="M1692" s="1" t="s">
        <v>1060</v>
      </c>
      <c r="N1692" s="1" t="s">
        <v>463</v>
      </c>
      <c r="O1692" s="2">
        <v>44286</v>
      </c>
      <c r="P1692" s="2">
        <v>44292</v>
      </c>
      <c r="Q1692" s="1" t="s">
        <v>29</v>
      </c>
      <c r="R1692" t="str">
        <f>VLOOKUP(F1692,'Seg 2 descriptions'!A:B,2)</f>
        <v>Gas Operations-West</v>
      </c>
      <c r="S1692" t="str">
        <f>VLOOKUP(G1692,'Seg 3 descriptions'!A:B,2)</f>
        <v>Vehicle Depreciation</v>
      </c>
    </row>
    <row r="1693" spans="1:19" x14ac:dyDescent="0.25">
      <c r="A1693" s="1" t="s">
        <v>457</v>
      </c>
      <c r="B1693" s="1" t="s">
        <v>49</v>
      </c>
      <c r="C1693" s="1" t="s">
        <v>1323</v>
      </c>
      <c r="D1693" s="1" t="s">
        <v>1729</v>
      </c>
      <c r="E1693" s="1" t="s">
        <v>20</v>
      </c>
      <c r="F1693" s="1" t="s">
        <v>31</v>
      </c>
      <c r="G1693" s="1" t="s">
        <v>869</v>
      </c>
      <c r="H1693" s="1" t="s">
        <v>76</v>
      </c>
      <c r="I1693" s="1" t="s">
        <v>24</v>
      </c>
      <c r="J1693" s="3">
        <v>7.29</v>
      </c>
      <c r="K1693" s="1" t="s">
        <v>1059</v>
      </c>
      <c r="L1693" s="1" t="s">
        <v>24</v>
      </c>
      <c r="M1693" s="1" t="s">
        <v>1060</v>
      </c>
      <c r="N1693" s="1" t="s">
        <v>463</v>
      </c>
      <c r="O1693" s="2">
        <v>44286</v>
      </c>
      <c r="P1693" s="2">
        <v>44292</v>
      </c>
      <c r="Q1693" s="1" t="s">
        <v>29</v>
      </c>
      <c r="R1693" t="str">
        <f>VLOOKUP(F1693,'Seg 2 descriptions'!A:B,2)</f>
        <v>Gas Operations-West</v>
      </c>
      <c r="S1693" t="str">
        <f>VLOOKUP(G1693,'Seg 3 descriptions'!A:B,2)</f>
        <v>Vehicle Fuel</v>
      </c>
    </row>
    <row r="1694" spans="1:19" x14ac:dyDescent="0.25">
      <c r="A1694" s="144" t="s">
        <v>456</v>
      </c>
      <c r="B1694" s="144" t="s">
        <v>49</v>
      </c>
      <c r="C1694" s="144" t="s">
        <v>585</v>
      </c>
      <c r="D1694" s="144" t="s">
        <v>1690</v>
      </c>
      <c r="E1694" s="144" t="s">
        <v>20</v>
      </c>
      <c r="F1694" s="144" t="s">
        <v>21</v>
      </c>
      <c r="G1694" s="144" t="s">
        <v>22</v>
      </c>
      <c r="H1694" s="144" t="s">
        <v>76</v>
      </c>
      <c r="I1694" s="144" t="s">
        <v>24</v>
      </c>
      <c r="J1694" s="145">
        <v>-17.73</v>
      </c>
      <c r="K1694" s="144" t="s">
        <v>1362</v>
      </c>
      <c r="L1694" s="144" t="s">
        <v>24</v>
      </c>
      <c r="M1694" s="144" t="s">
        <v>24</v>
      </c>
      <c r="N1694" s="144" t="s">
        <v>587</v>
      </c>
      <c r="O1694" s="146">
        <v>44255</v>
      </c>
      <c r="P1694" s="146">
        <v>44229</v>
      </c>
      <c r="Q1694" s="144" t="s">
        <v>29</v>
      </c>
      <c r="R1694" s="20" t="str">
        <f>VLOOKUP(F1694,'Seg 2 descriptions'!A:B,2)</f>
        <v>Facilities-West</v>
      </c>
      <c r="S1694" s="20" t="str">
        <f>VLOOKUP(G1694,'Seg 3 descriptions'!A:B,2)</f>
        <v>Facilities Maintenance</v>
      </c>
    </row>
    <row r="1695" spans="1:19" x14ac:dyDescent="0.25">
      <c r="A1695" s="1" t="s">
        <v>828</v>
      </c>
      <c r="B1695" s="1" t="s">
        <v>18</v>
      </c>
      <c r="C1695" s="1" t="s">
        <v>1296</v>
      </c>
      <c r="D1695" s="1" t="s">
        <v>1712</v>
      </c>
      <c r="E1695" s="1" t="s">
        <v>20</v>
      </c>
      <c r="F1695" s="1" t="s">
        <v>830</v>
      </c>
      <c r="G1695" s="1" t="s">
        <v>460</v>
      </c>
      <c r="H1695" s="1" t="s">
        <v>76</v>
      </c>
      <c r="I1695" s="1" t="s">
        <v>24</v>
      </c>
      <c r="J1695" s="3">
        <v>1794.1</v>
      </c>
      <c r="K1695" s="1" t="s">
        <v>1401</v>
      </c>
      <c r="L1695" s="1" t="s">
        <v>24</v>
      </c>
      <c r="M1695" s="1" t="s">
        <v>24</v>
      </c>
      <c r="N1695" s="1" t="s">
        <v>1296</v>
      </c>
      <c r="O1695" s="2">
        <v>44490</v>
      </c>
      <c r="P1695" s="2">
        <v>44498</v>
      </c>
      <c r="Q1695" s="1" t="s">
        <v>29</v>
      </c>
      <c r="R1695" t="str">
        <f>VLOOKUP(F1695,'Seg 2 descriptions'!A:B,2)</f>
        <v>Measurement-SF</v>
      </c>
      <c r="S1695" t="str">
        <f>VLOOKUP(G1695,'Seg 3 descriptions'!A:B,2)</f>
        <v>Salaries</v>
      </c>
    </row>
    <row r="1696" spans="1:19" x14ac:dyDescent="0.25">
      <c r="A1696" s="1" t="s">
        <v>828</v>
      </c>
      <c r="B1696" s="1" t="s">
        <v>18</v>
      </c>
      <c r="C1696" s="1" t="s">
        <v>1409</v>
      </c>
      <c r="D1696" s="1" t="s">
        <v>1712</v>
      </c>
      <c r="E1696" s="1" t="s">
        <v>20</v>
      </c>
      <c r="F1696" s="1" t="s">
        <v>830</v>
      </c>
      <c r="G1696" s="1" t="s">
        <v>460</v>
      </c>
      <c r="H1696" s="1" t="s">
        <v>76</v>
      </c>
      <c r="I1696" s="1" t="s">
        <v>24</v>
      </c>
      <c r="J1696" s="3">
        <v>1353.41</v>
      </c>
      <c r="K1696" s="1" t="s">
        <v>1410</v>
      </c>
      <c r="L1696" s="1" t="s">
        <v>24</v>
      </c>
      <c r="M1696" s="1" t="s">
        <v>24</v>
      </c>
      <c r="N1696" s="1" t="s">
        <v>1409</v>
      </c>
      <c r="O1696" s="2">
        <v>44408</v>
      </c>
      <c r="P1696" s="2">
        <v>44410</v>
      </c>
      <c r="Q1696" s="1" t="s">
        <v>29</v>
      </c>
      <c r="R1696" t="str">
        <f>VLOOKUP(F1696,'Seg 2 descriptions'!A:B,2)</f>
        <v>Measurement-SF</v>
      </c>
      <c r="S1696" t="str">
        <f>VLOOKUP(G1696,'Seg 3 descriptions'!A:B,2)</f>
        <v>Salaries</v>
      </c>
    </row>
    <row r="1697" spans="1:19" x14ac:dyDescent="0.25">
      <c r="A1697" s="144" t="s">
        <v>456</v>
      </c>
      <c r="B1697" s="144" t="s">
        <v>49</v>
      </c>
      <c r="C1697" s="144" t="s">
        <v>1395</v>
      </c>
      <c r="D1697" s="144" t="s">
        <v>1690</v>
      </c>
      <c r="E1697" s="144" t="s">
        <v>20</v>
      </c>
      <c r="F1697" s="144" t="s">
        <v>21</v>
      </c>
      <c r="G1697" s="144" t="s">
        <v>22</v>
      </c>
      <c r="H1697" s="144" t="s">
        <v>76</v>
      </c>
      <c r="I1697" s="144" t="s">
        <v>24</v>
      </c>
      <c r="J1697" s="145">
        <v>-17.73</v>
      </c>
      <c r="K1697" s="144" t="s">
        <v>915</v>
      </c>
      <c r="L1697" s="144" t="s">
        <v>24</v>
      </c>
      <c r="M1697" s="144" t="s">
        <v>24</v>
      </c>
      <c r="N1697" s="144" t="s">
        <v>1396</v>
      </c>
      <c r="O1697" s="146">
        <v>44227</v>
      </c>
      <c r="P1697" s="146">
        <v>44201</v>
      </c>
      <c r="Q1697" s="144" t="s">
        <v>29</v>
      </c>
      <c r="R1697" s="20" t="str">
        <f>VLOOKUP(F1697,'Seg 2 descriptions'!A:B,2)</f>
        <v>Facilities-West</v>
      </c>
      <c r="S1697" s="20" t="str">
        <f>VLOOKUP(G1697,'Seg 3 descriptions'!A:B,2)</f>
        <v>Facilities Maintenance</v>
      </c>
    </row>
    <row r="1698" spans="1:19" x14ac:dyDescent="0.25">
      <c r="A1698" s="144" t="s">
        <v>456</v>
      </c>
      <c r="B1698" s="144" t="s">
        <v>49</v>
      </c>
      <c r="C1698" s="144" t="s">
        <v>587</v>
      </c>
      <c r="D1698" s="144" t="s">
        <v>1690</v>
      </c>
      <c r="E1698" s="144" t="s">
        <v>20</v>
      </c>
      <c r="F1698" s="144" t="s">
        <v>21</v>
      </c>
      <c r="G1698" s="144" t="s">
        <v>22</v>
      </c>
      <c r="H1698" s="144" t="s">
        <v>76</v>
      </c>
      <c r="I1698" s="144" t="s">
        <v>24</v>
      </c>
      <c r="J1698" s="145">
        <v>17.73</v>
      </c>
      <c r="K1698" s="144" t="s">
        <v>1362</v>
      </c>
      <c r="L1698" s="144" t="s">
        <v>24</v>
      </c>
      <c r="M1698" s="144" t="s">
        <v>24</v>
      </c>
      <c r="N1698" s="144" t="s">
        <v>587</v>
      </c>
      <c r="O1698" s="146">
        <v>44227</v>
      </c>
      <c r="P1698" s="146">
        <v>44229</v>
      </c>
      <c r="Q1698" s="144" t="s">
        <v>29</v>
      </c>
      <c r="R1698" s="20" t="str">
        <f>VLOOKUP(F1698,'Seg 2 descriptions'!A:B,2)</f>
        <v>Facilities-West</v>
      </c>
      <c r="S1698" s="20" t="str">
        <f>VLOOKUP(G1698,'Seg 3 descriptions'!A:B,2)</f>
        <v>Facilities Maintenance</v>
      </c>
    </row>
    <row r="1699" spans="1:19" x14ac:dyDescent="0.25">
      <c r="A1699" s="1" t="s">
        <v>828</v>
      </c>
      <c r="B1699" s="1" t="s">
        <v>18</v>
      </c>
      <c r="C1699" s="1" t="s">
        <v>1264</v>
      </c>
      <c r="D1699" s="1" t="s">
        <v>1712</v>
      </c>
      <c r="E1699" s="1" t="s">
        <v>20</v>
      </c>
      <c r="F1699" s="1" t="s">
        <v>830</v>
      </c>
      <c r="G1699" s="1" t="s">
        <v>460</v>
      </c>
      <c r="H1699" s="1" t="s">
        <v>76</v>
      </c>
      <c r="I1699" s="1" t="s">
        <v>24</v>
      </c>
      <c r="J1699" s="3">
        <v>947.92</v>
      </c>
      <c r="K1699" s="1" t="s">
        <v>1417</v>
      </c>
      <c r="L1699" s="1" t="s">
        <v>24</v>
      </c>
      <c r="M1699" s="1" t="s">
        <v>24</v>
      </c>
      <c r="N1699" s="1" t="s">
        <v>1264</v>
      </c>
      <c r="O1699" s="2">
        <v>44238</v>
      </c>
      <c r="P1699" s="2">
        <v>44256</v>
      </c>
      <c r="Q1699" s="1" t="s">
        <v>29</v>
      </c>
      <c r="R1699" t="str">
        <f>VLOOKUP(F1699,'Seg 2 descriptions'!A:B,2)</f>
        <v>Measurement-SF</v>
      </c>
      <c r="S1699" t="str">
        <f>VLOOKUP(G1699,'Seg 3 descriptions'!A:B,2)</f>
        <v>Salaries</v>
      </c>
    </row>
    <row r="1700" spans="1:19" x14ac:dyDescent="0.25">
      <c r="A1700" s="1" t="s">
        <v>828</v>
      </c>
      <c r="B1700" s="1" t="s">
        <v>18</v>
      </c>
      <c r="C1700" s="1" t="s">
        <v>1418</v>
      </c>
      <c r="D1700" s="1" t="s">
        <v>1712</v>
      </c>
      <c r="E1700" s="1" t="s">
        <v>20</v>
      </c>
      <c r="F1700" s="1" t="s">
        <v>830</v>
      </c>
      <c r="G1700" s="1" t="s">
        <v>460</v>
      </c>
      <c r="H1700" s="1" t="s">
        <v>76</v>
      </c>
      <c r="I1700" s="1" t="s">
        <v>24</v>
      </c>
      <c r="J1700" s="3">
        <v>291.81</v>
      </c>
      <c r="K1700" s="1" t="s">
        <v>1419</v>
      </c>
      <c r="L1700" s="1" t="s">
        <v>24</v>
      </c>
      <c r="M1700" s="1" t="s">
        <v>24</v>
      </c>
      <c r="N1700" s="1" t="s">
        <v>1418</v>
      </c>
      <c r="O1700" s="2">
        <v>44308</v>
      </c>
      <c r="P1700" s="2">
        <v>44319</v>
      </c>
      <c r="Q1700" s="1" t="s">
        <v>29</v>
      </c>
      <c r="R1700" t="str">
        <f>VLOOKUP(F1700,'Seg 2 descriptions'!A:B,2)</f>
        <v>Measurement-SF</v>
      </c>
      <c r="S1700" t="str">
        <f>VLOOKUP(G1700,'Seg 3 descriptions'!A:B,2)</f>
        <v>Salaries</v>
      </c>
    </row>
    <row r="1701" spans="1:19" x14ac:dyDescent="0.25">
      <c r="A1701" s="1" t="s">
        <v>828</v>
      </c>
      <c r="B1701" s="1" t="s">
        <v>18</v>
      </c>
      <c r="C1701" s="1" t="s">
        <v>1192</v>
      </c>
      <c r="D1701" s="1" t="s">
        <v>1712</v>
      </c>
      <c r="E1701" s="1" t="s">
        <v>20</v>
      </c>
      <c r="F1701" s="1" t="s">
        <v>830</v>
      </c>
      <c r="G1701" s="1" t="s">
        <v>460</v>
      </c>
      <c r="H1701" s="1" t="s">
        <v>76</v>
      </c>
      <c r="I1701" s="1" t="s">
        <v>24</v>
      </c>
      <c r="J1701" s="3">
        <v>503.35</v>
      </c>
      <c r="K1701" s="1" t="s">
        <v>1420</v>
      </c>
      <c r="L1701" s="1" t="s">
        <v>24</v>
      </c>
      <c r="M1701" s="1" t="s">
        <v>24</v>
      </c>
      <c r="N1701" s="1" t="s">
        <v>1192</v>
      </c>
      <c r="O1701" s="2">
        <v>44294</v>
      </c>
      <c r="P1701" s="2">
        <v>44319</v>
      </c>
      <c r="Q1701" s="1" t="s">
        <v>29</v>
      </c>
      <c r="R1701" t="str">
        <f>VLOOKUP(F1701,'Seg 2 descriptions'!A:B,2)</f>
        <v>Measurement-SF</v>
      </c>
      <c r="S1701" t="str">
        <f>VLOOKUP(G1701,'Seg 3 descriptions'!A:B,2)</f>
        <v>Salaries</v>
      </c>
    </row>
    <row r="1702" spans="1:19" x14ac:dyDescent="0.25">
      <c r="A1702" s="1" t="s">
        <v>457</v>
      </c>
      <c r="B1702" s="1" t="s">
        <v>49</v>
      </c>
      <c r="C1702" s="1" t="s">
        <v>1428</v>
      </c>
      <c r="D1702" s="1" t="s">
        <v>1779</v>
      </c>
      <c r="E1702" s="1" t="s">
        <v>20</v>
      </c>
      <c r="F1702" s="1" t="s">
        <v>31</v>
      </c>
      <c r="G1702" s="1" t="s">
        <v>1301</v>
      </c>
      <c r="H1702" s="1" t="s">
        <v>76</v>
      </c>
      <c r="I1702" s="1" t="s">
        <v>24</v>
      </c>
      <c r="J1702" s="3">
        <v>3.54</v>
      </c>
      <c r="K1702" s="1" t="s">
        <v>1271</v>
      </c>
      <c r="L1702" s="1" t="s">
        <v>24</v>
      </c>
      <c r="M1702" s="1" t="s">
        <v>1272</v>
      </c>
      <c r="N1702" s="1" t="s">
        <v>463</v>
      </c>
      <c r="O1702" s="2">
        <v>44227</v>
      </c>
      <c r="P1702" s="2">
        <v>44237</v>
      </c>
      <c r="Q1702" s="1" t="s">
        <v>29</v>
      </c>
      <c r="R1702" t="str">
        <f>VLOOKUP(F1702,'Seg 2 descriptions'!A:B,2)</f>
        <v>Gas Operations-West</v>
      </c>
      <c r="S1702" t="str">
        <f>VLOOKUP(G1702,'Seg 3 descriptions'!A:B,2)</f>
        <v>Memberships &amp; Subscriptions</v>
      </c>
    </row>
    <row r="1703" spans="1:19" x14ac:dyDescent="0.25">
      <c r="A1703" s="1" t="s">
        <v>457</v>
      </c>
      <c r="B1703" s="1" t="s">
        <v>49</v>
      </c>
      <c r="C1703" s="1" t="s">
        <v>1428</v>
      </c>
      <c r="D1703" s="1" t="s">
        <v>1793</v>
      </c>
      <c r="E1703" s="1" t="s">
        <v>20</v>
      </c>
      <c r="F1703" s="1" t="s">
        <v>31</v>
      </c>
      <c r="G1703" s="1" t="s">
        <v>868</v>
      </c>
      <c r="H1703" s="1" t="s">
        <v>76</v>
      </c>
      <c r="I1703" s="1" t="s">
        <v>24</v>
      </c>
      <c r="J1703" s="3">
        <v>4.3899999999999997</v>
      </c>
      <c r="K1703" s="1" t="s">
        <v>1271</v>
      </c>
      <c r="L1703" s="1" t="s">
        <v>24</v>
      </c>
      <c r="M1703" s="1" t="s">
        <v>1272</v>
      </c>
      <c r="N1703" s="1" t="s">
        <v>463</v>
      </c>
      <c r="O1703" s="2">
        <v>44227</v>
      </c>
      <c r="P1703" s="2">
        <v>44237</v>
      </c>
      <c r="Q1703" s="1" t="s">
        <v>29</v>
      </c>
      <c r="R1703" t="str">
        <f>VLOOKUP(F1703,'Seg 2 descriptions'!A:B,2)</f>
        <v>Gas Operations-West</v>
      </c>
      <c r="S1703" t="str">
        <f>VLOOKUP(G1703,'Seg 3 descriptions'!A:B,2)</f>
        <v>Cell Phones</v>
      </c>
    </row>
    <row r="1704" spans="1:19" x14ac:dyDescent="0.25">
      <c r="A1704" s="1" t="s">
        <v>457</v>
      </c>
      <c r="B1704" s="1" t="s">
        <v>49</v>
      </c>
      <c r="C1704" s="1" t="s">
        <v>1428</v>
      </c>
      <c r="D1704" s="1" t="s">
        <v>1832</v>
      </c>
      <c r="E1704" s="1" t="s">
        <v>20</v>
      </c>
      <c r="F1704" s="1" t="s">
        <v>31</v>
      </c>
      <c r="G1704" s="1" t="s">
        <v>866</v>
      </c>
      <c r="H1704" s="1" t="s">
        <v>76</v>
      </c>
      <c r="I1704" s="1" t="s">
        <v>24</v>
      </c>
      <c r="J1704" s="3">
        <v>1.23</v>
      </c>
      <c r="K1704" s="1" t="s">
        <v>1271</v>
      </c>
      <c r="L1704" s="1" t="s">
        <v>24</v>
      </c>
      <c r="M1704" s="1" t="s">
        <v>1272</v>
      </c>
      <c r="N1704" s="1" t="s">
        <v>463</v>
      </c>
      <c r="O1704" s="2">
        <v>44227</v>
      </c>
      <c r="P1704" s="2">
        <v>44237</v>
      </c>
      <c r="Q1704" s="1" t="s">
        <v>29</v>
      </c>
      <c r="R1704" t="str">
        <f>VLOOKUP(F1704,'Seg 2 descriptions'!A:B,2)</f>
        <v>Gas Operations-West</v>
      </c>
      <c r="S1704" t="str">
        <f>VLOOKUP(G1704,'Seg 3 descriptions'!A:B,2)</f>
        <v>Lodging &amp; Travel</v>
      </c>
    </row>
    <row r="1705" spans="1:19" x14ac:dyDescent="0.25">
      <c r="A1705" s="1" t="s">
        <v>457</v>
      </c>
      <c r="B1705" s="1" t="s">
        <v>49</v>
      </c>
      <c r="C1705" s="1" t="s">
        <v>1428</v>
      </c>
      <c r="D1705" s="1" t="s">
        <v>1773</v>
      </c>
      <c r="E1705" s="1" t="s">
        <v>20</v>
      </c>
      <c r="F1705" s="1" t="s">
        <v>31</v>
      </c>
      <c r="G1705" s="1" t="s">
        <v>867</v>
      </c>
      <c r="H1705" s="1" t="s">
        <v>76</v>
      </c>
      <c r="I1705" s="1" t="s">
        <v>24</v>
      </c>
      <c r="J1705" s="3">
        <v>2.2799999999999998</v>
      </c>
      <c r="K1705" s="1" t="s">
        <v>1271</v>
      </c>
      <c r="L1705" s="1" t="s">
        <v>24</v>
      </c>
      <c r="M1705" s="1" t="s">
        <v>1272</v>
      </c>
      <c r="N1705" s="1" t="s">
        <v>463</v>
      </c>
      <c r="O1705" s="2">
        <v>44227</v>
      </c>
      <c r="P1705" s="2">
        <v>44237</v>
      </c>
      <c r="Q1705" s="1" t="s">
        <v>29</v>
      </c>
      <c r="R1705" t="str">
        <f>VLOOKUP(F1705,'Seg 2 descriptions'!A:B,2)</f>
        <v>Gas Operations-West</v>
      </c>
      <c r="S1705" t="str">
        <f>VLOOKUP(G1705,'Seg 3 descriptions'!A:B,2)</f>
        <v>Meals</v>
      </c>
    </row>
    <row r="1706" spans="1:19" x14ac:dyDescent="0.25">
      <c r="A1706" s="1" t="s">
        <v>457</v>
      </c>
      <c r="B1706" s="1" t="s">
        <v>49</v>
      </c>
      <c r="C1706" s="1" t="s">
        <v>1428</v>
      </c>
      <c r="D1706" s="1" t="s">
        <v>1718</v>
      </c>
      <c r="E1706" s="1" t="s">
        <v>20</v>
      </c>
      <c r="F1706" s="1" t="s">
        <v>31</v>
      </c>
      <c r="G1706" s="1" t="s">
        <v>590</v>
      </c>
      <c r="H1706" s="1" t="s">
        <v>76</v>
      </c>
      <c r="I1706" s="1" t="s">
        <v>24</v>
      </c>
      <c r="J1706" s="3">
        <v>5.31</v>
      </c>
      <c r="K1706" s="1" t="s">
        <v>1271</v>
      </c>
      <c r="L1706" s="1" t="s">
        <v>24</v>
      </c>
      <c r="M1706" s="1" t="s">
        <v>1272</v>
      </c>
      <c r="N1706" s="1" t="s">
        <v>463</v>
      </c>
      <c r="O1706" s="2">
        <v>44227</v>
      </c>
      <c r="P1706" s="2">
        <v>44237</v>
      </c>
      <c r="Q1706" s="1" t="s">
        <v>29</v>
      </c>
      <c r="R1706" t="str">
        <f>VLOOKUP(F1706,'Seg 2 descriptions'!A:B,2)</f>
        <v>Gas Operations-West</v>
      </c>
      <c r="S1706" t="str">
        <f>VLOOKUP(G1706,'Seg 3 descriptions'!A:B,2)</f>
        <v>Overtime/Comp Time/On Call</v>
      </c>
    </row>
    <row r="1707" spans="1:19" x14ac:dyDescent="0.25">
      <c r="A1707" s="1" t="s">
        <v>457</v>
      </c>
      <c r="B1707" s="1" t="s">
        <v>49</v>
      </c>
      <c r="C1707" s="1" t="s">
        <v>1428</v>
      </c>
      <c r="D1707" s="1" t="s">
        <v>1723</v>
      </c>
      <c r="E1707" s="1" t="s">
        <v>20</v>
      </c>
      <c r="F1707" s="1" t="s">
        <v>31</v>
      </c>
      <c r="G1707" s="1" t="s">
        <v>460</v>
      </c>
      <c r="H1707" s="1" t="s">
        <v>76</v>
      </c>
      <c r="I1707" s="1" t="s">
        <v>24</v>
      </c>
      <c r="J1707" s="3">
        <v>43.7</v>
      </c>
      <c r="K1707" s="1" t="s">
        <v>1271</v>
      </c>
      <c r="L1707" s="1" t="s">
        <v>24</v>
      </c>
      <c r="M1707" s="1" t="s">
        <v>1272</v>
      </c>
      <c r="N1707" s="1" t="s">
        <v>463</v>
      </c>
      <c r="O1707" s="2">
        <v>44227</v>
      </c>
      <c r="P1707" s="2">
        <v>44237</v>
      </c>
      <c r="Q1707" s="1" t="s">
        <v>29</v>
      </c>
      <c r="R1707" t="str">
        <f>VLOOKUP(F1707,'Seg 2 descriptions'!A:B,2)</f>
        <v>Gas Operations-West</v>
      </c>
      <c r="S1707" t="str">
        <f>VLOOKUP(G1707,'Seg 3 descriptions'!A:B,2)</f>
        <v>Salaries</v>
      </c>
    </row>
    <row r="1708" spans="1:19" x14ac:dyDescent="0.25">
      <c r="A1708" s="1" t="s">
        <v>457</v>
      </c>
      <c r="B1708" s="1" t="s">
        <v>49</v>
      </c>
      <c r="C1708" s="1" t="s">
        <v>1428</v>
      </c>
      <c r="D1708" s="1" t="s">
        <v>1775</v>
      </c>
      <c r="E1708" s="1" t="s">
        <v>20</v>
      </c>
      <c r="F1708" s="1" t="s">
        <v>31</v>
      </c>
      <c r="G1708" s="1" t="s">
        <v>283</v>
      </c>
      <c r="H1708" s="1" t="s">
        <v>76</v>
      </c>
      <c r="I1708" s="1" t="s">
        <v>24</v>
      </c>
      <c r="J1708" s="3">
        <v>-2.27</v>
      </c>
      <c r="K1708" s="1" t="s">
        <v>1271</v>
      </c>
      <c r="L1708" s="1" t="s">
        <v>24</v>
      </c>
      <c r="M1708" s="1" t="s">
        <v>1272</v>
      </c>
      <c r="N1708" s="1" t="s">
        <v>463</v>
      </c>
      <c r="O1708" s="2">
        <v>44227</v>
      </c>
      <c r="P1708" s="2">
        <v>44237</v>
      </c>
      <c r="Q1708" s="1" t="s">
        <v>29</v>
      </c>
      <c r="R1708" t="str">
        <f>VLOOKUP(F1708,'Seg 2 descriptions'!A:B,2)</f>
        <v>Gas Operations-West</v>
      </c>
      <c r="S1708" t="str">
        <f>VLOOKUP(G1708,'Seg 3 descriptions'!A:B,2)</f>
        <v>Supplies &amp; Misc Dept Expenses</v>
      </c>
    </row>
    <row r="1709" spans="1:19" x14ac:dyDescent="0.25">
      <c r="A1709" s="1" t="s">
        <v>828</v>
      </c>
      <c r="B1709" s="1" t="s">
        <v>18</v>
      </c>
      <c r="C1709" s="1" t="s">
        <v>1433</v>
      </c>
      <c r="D1709" s="1" t="s">
        <v>1703</v>
      </c>
      <c r="E1709" s="1" t="s">
        <v>20</v>
      </c>
      <c r="F1709" s="1" t="s">
        <v>830</v>
      </c>
      <c r="G1709" s="1" t="s">
        <v>590</v>
      </c>
      <c r="H1709" s="1" t="s">
        <v>76</v>
      </c>
      <c r="I1709" s="1" t="s">
        <v>24</v>
      </c>
      <c r="J1709" s="3">
        <v>106.52</v>
      </c>
      <c r="K1709" s="1" t="s">
        <v>1434</v>
      </c>
      <c r="L1709" s="1" t="s">
        <v>24</v>
      </c>
      <c r="M1709" s="1" t="s">
        <v>24</v>
      </c>
      <c r="N1709" s="1" t="s">
        <v>1433</v>
      </c>
      <c r="O1709" s="2">
        <v>44518</v>
      </c>
      <c r="P1709" s="2">
        <v>44531</v>
      </c>
      <c r="Q1709" s="1" t="s">
        <v>29</v>
      </c>
      <c r="R1709" t="str">
        <f>VLOOKUP(F1709,'Seg 2 descriptions'!A:B,2)</f>
        <v>Measurement-SF</v>
      </c>
      <c r="S1709" t="str">
        <f>VLOOKUP(G1709,'Seg 3 descriptions'!A:B,2)</f>
        <v>Overtime/Comp Time/On Call</v>
      </c>
    </row>
    <row r="1710" spans="1:19" x14ac:dyDescent="0.25">
      <c r="A1710" s="1" t="s">
        <v>828</v>
      </c>
      <c r="B1710" s="1" t="s">
        <v>18</v>
      </c>
      <c r="C1710" s="1" t="s">
        <v>1317</v>
      </c>
      <c r="D1710" s="1" t="s">
        <v>1703</v>
      </c>
      <c r="E1710" s="1" t="s">
        <v>20</v>
      </c>
      <c r="F1710" s="1" t="s">
        <v>830</v>
      </c>
      <c r="G1710" s="1" t="s">
        <v>590</v>
      </c>
      <c r="H1710" s="1" t="s">
        <v>76</v>
      </c>
      <c r="I1710" s="1" t="s">
        <v>24</v>
      </c>
      <c r="J1710" s="3">
        <v>53.26</v>
      </c>
      <c r="K1710" s="1" t="s">
        <v>1318</v>
      </c>
      <c r="L1710" s="1" t="s">
        <v>24</v>
      </c>
      <c r="M1710" s="1" t="s">
        <v>24</v>
      </c>
      <c r="N1710" s="1" t="s">
        <v>1317</v>
      </c>
      <c r="O1710" s="2">
        <v>44560</v>
      </c>
      <c r="P1710" s="2">
        <v>44565</v>
      </c>
      <c r="Q1710" s="1" t="s">
        <v>29</v>
      </c>
      <c r="R1710" t="str">
        <f>VLOOKUP(F1710,'Seg 2 descriptions'!A:B,2)</f>
        <v>Measurement-SF</v>
      </c>
      <c r="S1710" t="str">
        <f>VLOOKUP(G1710,'Seg 3 descriptions'!A:B,2)</f>
        <v>Overtime/Comp Time/On Call</v>
      </c>
    </row>
    <row r="1711" spans="1:19" x14ac:dyDescent="0.25">
      <c r="A1711" s="1" t="s">
        <v>457</v>
      </c>
      <c r="B1711" s="1" t="s">
        <v>49</v>
      </c>
      <c r="C1711" s="1" t="s">
        <v>1440</v>
      </c>
      <c r="D1711" s="1" t="s">
        <v>1703</v>
      </c>
      <c r="E1711" s="1" t="s">
        <v>20</v>
      </c>
      <c r="F1711" s="1" t="s">
        <v>830</v>
      </c>
      <c r="G1711" s="1" t="s">
        <v>590</v>
      </c>
      <c r="H1711" s="1" t="s">
        <v>76</v>
      </c>
      <c r="I1711" s="1" t="s">
        <v>24</v>
      </c>
      <c r="J1711" s="3">
        <v>-262.14999999999998</v>
      </c>
      <c r="K1711" s="1" t="s">
        <v>1441</v>
      </c>
      <c r="L1711" s="1" t="s">
        <v>24</v>
      </c>
      <c r="M1711" s="1" t="s">
        <v>1442</v>
      </c>
      <c r="N1711" s="1" t="s">
        <v>1443</v>
      </c>
      <c r="O1711" s="2">
        <v>44561</v>
      </c>
      <c r="P1711" s="2">
        <v>44568</v>
      </c>
      <c r="Q1711" s="1" t="s">
        <v>29</v>
      </c>
      <c r="R1711" t="str">
        <f>VLOOKUP(F1711,'Seg 2 descriptions'!A:B,2)</f>
        <v>Measurement-SF</v>
      </c>
      <c r="S1711" t="str">
        <f>VLOOKUP(G1711,'Seg 3 descriptions'!A:B,2)</f>
        <v>Overtime/Comp Time/On Call</v>
      </c>
    </row>
    <row r="1712" spans="1:19" x14ac:dyDescent="0.25">
      <c r="A1712" s="144" t="s">
        <v>456</v>
      </c>
      <c r="B1712" s="144" t="s">
        <v>49</v>
      </c>
      <c r="C1712" s="144" t="s">
        <v>1395</v>
      </c>
      <c r="D1712" s="144" t="s">
        <v>1690</v>
      </c>
      <c r="E1712" s="144" t="s">
        <v>20</v>
      </c>
      <c r="F1712" s="144" t="s">
        <v>21</v>
      </c>
      <c r="G1712" s="144" t="s">
        <v>22</v>
      </c>
      <c r="H1712" s="144" t="s">
        <v>76</v>
      </c>
      <c r="I1712" s="144" t="s">
        <v>24</v>
      </c>
      <c r="J1712" s="145">
        <v>-17.73</v>
      </c>
      <c r="K1712" s="144" t="s">
        <v>1293</v>
      </c>
      <c r="L1712" s="144" t="s">
        <v>24</v>
      </c>
      <c r="M1712" s="144" t="s">
        <v>24</v>
      </c>
      <c r="N1712" s="144" t="s">
        <v>1396</v>
      </c>
      <c r="O1712" s="146">
        <v>44227</v>
      </c>
      <c r="P1712" s="146">
        <v>44201</v>
      </c>
      <c r="Q1712" s="144" t="s">
        <v>29</v>
      </c>
      <c r="R1712" s="20" t="str">
        <f>VLOOKUP(F1712,'Seg 2 descriptions'!A:B,2)</f>
        <v>Facilities-West</v>
      </c>
      <c r="S1712" s="20" t="str">
        <f>VLOOKUP(G1712,'Seg 3 descriptions'!A:B,2)</f>
        <v>Facilities Maintenance</v>
      </c>
    </row>
    <row r="1713" spans="1:19" x14ac:dyDescent="0.25">
      <c r="A1713" s="1" t="s">
        <v>828</v>
      </c>
      <c r="B1713" s="1" t="s">
        <v>18</v>
      </c>
      <c r="C1713" s="1" t="s">
        <v>1468</v>
      </c>
      <c r="D1713" s="1" t="s">
        <v>1712</v>
      </c>
      <c r="E1713" s="1" t="s">
        <v>20</v>
      </c>
      <c r="F1713" s="1" t="s">
        <v>830</v>
      </c>
      <c r="G1713" s="1" t="s">
        <v>460</v>
      </c>
      <c r="H1713" s="1" t="s">
        <v>76</v>
      </c>
      <c r="I1713" s="1" t="s">
        <v>24</v>
      </c>
      <c r="J1713" s="3">
        <v>1387.93</v>
      </c>
      <c r="K1713" s="1" t="s">
        <v>1469</v>
      </c>
      <c r="L1713" s="1" t="s">
        <v>24</v>
      </c>
      <c r="M1713" s="1" t="s">
        <v>24</v>
      </c>
      <c r="N1713" s="1" t="s">
        <v>1468</v>
      </c>
      <c r="O1713" s="2">
        <v>44224</v>
      </c>
      <c r="P1713" s="2">
        <v>44229</v>
      </c>
      <c r="Q1713" s="1" t="s">
        <v>29</v>
      </c>
      <c r="R1713" t="str">
        <f>VLOOKUP(F1713,'Seg 2 descriptions'!A:B,2)</f>
        <v>Measurement-SF</v>
      </c>
      <c r="S1713" t="str">
        <f>VLOOKUP(G1713,'Seg 3 descriptions'!A:B,2)</f>
        <v>Salaries</v>
      </c>
    </row>
    <row r="1714" spans="1:19" x14ac:dyDescent="0.25">
      <c r="A1714" s="1" t="s">
        <v>828</v>
      </c>
      <c r="B1714" s="1" t="s">
        <v>18</v>
      </c>
      <c r="C1714" s="1" t="s">
        <v>1138</v>
      </c>
      <c r="D1714" s="1" t="s">
        <v>1703</v>
      </c>
      <c r="E1714" s="1" t="s">
        <v>20</v>
      </c>
      <c r="F1714" s="1" t="s">
        <v>830</v>
      </c>
      <c r="G1714" s="1" t="s">
        <v>590</v>
      </c>
      <c r="H1714" s="1" t="s">
        <v>76</v>
      </c>
      <c r="I1714" s="1" t="s">
        <v>24</v>
      </c>
      <c r="J1714" s="3">
        <v>122.18</v>
      </c>
      <c r="K1714" s="1" t="s">
        <v>1470</v>
      </c>
      <c r="L1714" s="1" t="s">
        <v>24</v>
      </c>
      <c r="M1714" s="1" t="s">
        <v>24</v>
      </c>
      <c r="N1714" s="1" t="s">
        <v>1138</v>
      </c>
      <c r="O1714" s="2">
        <v>44546</v>
      </c>
      <c r="P1714" s="2">
        <v>44564</v>
      </c>
      <c r="Q1714" s="1" t="s">
        <v>29</v>
      </c>
      <c r="R1714" t="str">
        <f>VLOOKUP(F1714,'Seg 2 descriptions'!A:B,2)</f>
        <v>Measurement-SF</v>
      </c>
      <c r="S1714" t="str">
        <f>VLOOKUP(G1714,'Seg 3 descriptions'!A:B,2)</f>
        <v>Overtime/Comp Time/On Call</v>
      </c>
    </row>
    <row r="1715" spans="1:19" x14ac:dyDescent="0.25">
      <c r="A1715" s="144" t="s">
        <v>456</v>
      </c>
      <c r="B1715" s="144" t="s">
        <v>49</v>
      </c>
      <c r="C1715" s="144" t="s">
        <v>1395</v>
      </c>
      <c r="D1715" s="144" t="s">
        <v>1690</v>
      </c>
      <c r="E1715" s="144" t="s">
        <v>20</v>
      </c>
      <c r="F1715" s="144" t="s">
        <v>21</v>
      </c>
      <c r="G1715" s="144" t="s">
        <v>22</v>
      </c>
      <c r="H1715" s="144" t="s">
        <v>76</v>
      </c>
      <c r="I1715" s="144" t="s">
        <v>24</v>
      </c>
      <c r="J1715" s="145">
        <v>-17.73</v>
      </c>
      <c r="K1715" s="144" t="s">
        <v>464</v>
      </c>
      <c r="L1715" s="144" t="s">
        <v>24</v>
      </c>
      <c r="M1715" s="144" t="s">
        <v>24</v>
      </c>
      <c r="N1715" s="144" t="s">
        <v>1396</v>
      </c>
      <c r="O1715" s="146">
        <v>44227</v>
      </c>
      <c r="P1715" s="146">
        <v>44201</v>
      </c>
      <c r="Q1715" s="144" t="s">
        <v>29</v>
      </c>
      <c r="R1715" s="20" t="str">
        <f>VLOOKUP(F1715,'Seg 2 descriptions'!A:B,2)</f>
        <v>Facilities-West</v>
      </c>
      <c r="S1715" s="20" t="str">
        <f>VLOOKUP(G1715,'Seg 3 descriptions'!A:B,2)</f>
        <v>Facilities Maintenance</v>
      </c>
    </row>
    <row r="1716" spans="1:19" x14ac:dyDescent="0.25">
      <c r="A1716" s="1" t="s">
        <v>457</v>
      </c>
      <c r="B1716" s="1" t="s">
        <v>49</v>
      </c>
      <c r="C1716" s="1" t="s">
        <v>1411</v>
      </c>
      <c r="D1716" s="1" t="s">
        <v>1712</v>
      </c>
      <c r="E1716" s="1" t="s">
        <v>20</v>
      </c>
      <c r="F1716" s="1" t="s">
        <v>830</v>
      </c>
      <c r="G1716" s="1" t="s">
        <v>460</v>
      </c>
      <c r="H1716" s="1" t="s">
        <v>76</v>
      </c>
      <c r="I1716" s="1" t="s">
        <v>24</v>
      </c>
      <c r="J1716" s="3">
        <v>-630.45000000000005</v>
      </c>
      <c r="K1716" s="1" t="s">
        <v>1487</v>
      </c>
      <c r="L1716" s="1" t="s">
        <v>24</v>
      </c>
      <c r="M1716" s="1" t="s">
        <v>1488</v>
      </c>
      <c r="N1716" s="1" t="s">
        <v>1412</v>
      </c>
      <c r="O1716" s="2">
        <v>44439</v>
      </c>
      <c r="P1716" s="2">
        <v>44447</v>
      </c>
      <c r="Q1716" s="1" t="s">
        <v>29</v>
      </c>
      <c r="R1716" t="str">
        <f>VLOOKUP(F1716,'Seg 2 descriptions'!A:B,2)</f>
        <v>Measurement-SF</v>
      </c>
      <c r="S1716" t="str">
        <f>VLOOKUP(G1716,'Seg 3 descriptions'!A:B,2)</f>
        <v>Salaries</v>
      </c>
    </row>
    <row r="1717" spans="1:19" x14ac:dyDescent="0.25">
      <c r="A1717" s="1" t="s">
        <v>457</v>
      </c>
      <c r="B1717" s="1" t="s">
        <v>49</v>
      </c>
      <c r="C1717" s="1" t="s">
        <v>1440</v>
      </c>
      <c r="D1717" s="1" t="s">
        <v>1712</v>
      </c>
      <c r="E1717" s="1" t="s">
        <v>20</v>
      </c>
      <c r="F1717" s="1" t="s">
        <v>830</v>
      </c>
      <c r="G1717" s="1" t="s">
        <v>460</v>
      </c>
      <c r="H1717" s="1" t="s">
        <v>76</v>
      </c>
      <c r="I1717" s="1" t="s">
        <v>24</v>
      </c>
      <c r="J1717" s="3">
        <v>-1827.03</v>
      </c>
      <c r="K1717" s="1" t="s">
        <v>1487</v>
      </c>
      <c r="L1717" s="1" t="s">
        <v>24</v>
      </c>
      <c r="M1717" s="1" t="s">
        <v>1488</v>
      </c>
      <c r="N1717" s="1" t="s">
        <v>1443</v>
      </c>
      <c r="O1717" s="2">
        <v>44561</v>
      </c>
      <c r="P1717" s="2">
        <v>44568</v>
      </c>
      <c r="Q1717" s="1" t="s">
        <v>29</v>
      </c>
      <c r="R1717" t="str">
        <f>VLOOKUP(F1717,'Seg 2 descriptions'!A:B,2)</f>
        <v>Measurement-SF</v>
      </c>
      <c r="S1717" t="str">
        <f>VLOOKUP(G1717,'Seg 3 descriptions'!A:B,2)</f>
        <v>Salaries</v>
      </c>
    </row>
    <row r="1718" spans="1:19" x14ac:dyDescent="0.25">
      <c r="A1718" s="144" t="s">
        <v>456</v>
      </c>
      <c r="B1718" s="144" t="s">
        <v>49</v>
      </c>
      <c r="C1718" s="144" t="s">
        <v>1395</v>
      </c>
      <c r="D1718" s="144" t="s">
        <v>1690</v>
      </c>
      <c r="E1718" s="144" t="s">
        <v>20</v>
      </c>
      <c r="F1718" s="144" t="s">
        <v>21</v>
      </c>
      <c r="G1718" s="144" t="s">
        <v>22</v>
      </c>
      <c r="H1718" s="144" t="s">
        <v>76</v>
      </c>
      <c r="I1718" s="144" t="s">
        <v>24</v>
      </c>
      <c r="J1718" s="145">
        <v>-17.73</v>
      </c>
      <c r="K1718" s="144" t="s">
        <v>832</v>
      </c>
      <c r="L1718" s="144" t="s">
        <v>24</v>
      </c>
      <c r="M1718" s="144" t="s">
        <v>24</v>
      </c>
      <c r="N1718" s="144" t="s">
        <v>1396</v>
      </c>
      <c r="O1718" s="146">
        <v>44227</v>
      </c>
      <c r="P1718" s="146">
        <v>44201</v>
      </c>
      <c r="Q1718" s="144" t="s">
        <v>29</v>
      </c>
      <c r="R1718" s="20" t="str">
        <f>VLOOKUP(F1718,'Seg 2 descriptions'!A:B,2)</f>
        <v>Facilities-West</v>
      </c>
      <c r="S1718" s="20" t="str">
        <f>VLOOKUP(G1718,'Seg 3 descriptions'!A:B,2)</f>
        <v>Facilities Maintenance</v>
      </c>
    </row>
    <row r="1719" spans="1:19" x14ac:dyDescent="0.25">
      <c r="A1719" s="1" t="s">
        <v>457</v>
      </c>
      <c r="B1719" s="1" t="s">
        <v>49</v>
      </c>
      <c r="C1719" s="1" t="s">
        <v>967</v>
      </c>
      <c r="D1719" s="1" t="s">
        <v>1723</v>
      </c>
      <c r="E1719" s="1" t="s">
        <v>20</v>
      </c>
      <c r="F1719" s="1" t="s">
        <v>31</v>
      </c>
      <c r="G1719" s="1" t="s">
        <v>460</v>
      </c>
      <c r="H1719" s="1" t="s">
        <v>76</v>
      </c>
      <c r="I1719" s="1" t="s">
        <v>24</v>
      </c>
      <c r="J1719" s="3">
        <v>44.18</v>
      </c>
      <c r="K1719" s="1" t="s">
        <v>1004</v>
      </c>
      <c r="L1719" s="1" t="s">
        <v>24</v>
      </c>
      <c r="M1719" s="1" t="s">
        <v>1005</v>
      </c>
      <c r="N1719" s="1" t="s">
        <v>463</v>
      </c>
      <c r="O1719" s="2">
        <v>44561</v>
      </c>
      <c r="P1719" s="2">
        <v>44568</v>
      </c>
      <c r="Q1719" s="1" t="s">
        <v>29</v>
      </c>
      <c r="R1719" t="str">
        <f>VLOOKUP(F1719,'Seg 2 descriptions'!A:B,2)</f>
        <v>Gas Operations-West</v>
      </c>
      <c r="S1719" t="str">
        <f>VLOOKUP(G1719,'Seg 3 descriptions'!A:B,2)</f>
        <v>Salaries</v>
      </c>
    </row>
    <row r="1720" spans="1:19" x14ac:dyDescent="0.25">
      <c r="A1720" s="144" t="s">
        <v>456</v>
      </c>
      <c r="B1720" s="144" t="s">
        <v>49</v>
      </c>
      <c r="C1720" s="144" t="s">
        <v>1395</v>
      </c>
      <c r="D1720" s="144" t="s">
        <v>1690</v>
      </c>
      <c r="E1720" s="144" t="s">
        <v>20</v>
      </c>
      <c r="F1720" s="144" t="s">
        <v>21</v>
      </c>
      <c r="G1720" s="144" t="s">
        <v>22</v>
      </c>
      <c r="H1720" s="144" t="s">
        <v>76</v>
      </c>
      <c r="I1720" s="144" t="s">
        <v>24</v>
      </c>
      <c r="J1720" s="145">
        <v>-17.73</v>
      </c>
      <c r="K1720" s="144" t="s">
        <v>801</v>
      </c>
      <c r="L1720" s="144" t="s">
        <v>24</v>
      </c>
      <c r="M1720" s="144" t="s">
        <v>24</v>
      </c>
      <c r="N1720" s="144" t="s">
        <v>1396</v>
      </c>
      <c r="O1720" s="146">
        <v>44227</v>
      </c>
      <c r="P1720" s="146">
        <v>44201</v>
      </c>
      <c r="Q1720" s="144" t="s">
        <v>29</v>
      </c>
      <c r="R1720" s="20" t="str">
        <f>VLOOKUP(F1720,'Seg 2 descriptions'!A:B,2)</f>
        <v>Facilities-West</v>
      </c>
      <c r="S1720" s="20" t="str">
        <f>VLOOKUP(G1720,'Seg 3 descriptions'!A:B,2)</f>
        <v>Facilities Maintenance</v>
      </c>
    </row>
    <row r="1721" spans="1:19" x14ac:dyDescent="0.25">
      <c r="A1721" s="1" t="s">
        <v>893</v>
      </c>
      <c r="B1721" s="1" t="s">
        <v>49</v>
      </c>
      <c r="C1721" s="1" t="s">
        <v>1364</v>
      </c>
      <c r="D1721" s="1" t="s">
        <v>1892</v>
      </c>
      <c r="E1721" s="1" t="s">
        <v>20</v>
      </c>
      <c r="F1721" s="1" t="s">
        <v>21</v>
      </c>
      <c r="G1721" s="1" t="s">
        <v>1496</v>
      </c>
      <c r="H1721" s="1" t="s">
        <v>76</v>
      </c>
      <c r="I1721" s="1" t="s">
        <v>24</v>
      </c>
      <c r="J1721" s="3">
        <v>222.25</v>
      </c>
      <c r="K1721" s="1" t="s">
        <v>894</v>
      </c>
      <c r="L1721" s="1" t="s">
        <v>24</v>
      </c>
      <c r="M1721" s="1" t="s">
        <v>1365</v>
      </c>
      <c r="N1721" s="1" t="s">
        <v>1364</v>
      </c>
      <c r="O1721" s="2">
        <v>44377</v>
      </c>
      <c r="P1721" s="2">
        <v>44377</v>
      </c>
      <c r="Q1721" s="1" t="s">
        <v>29</v>
      </c>
      <c r="R1721" t="str">
        <f>VLOOKUP(F1721,'Seg 2 descriptions'!A:B,2)</f>
        <v>Facilities-West</v>
      </c>
      <c r="S1721" t="str">
        <f>VLOOKUP(G1721,'Seg 3 descriptions'!A:B,2)</f>
        <v>Other Facilities Costs</v>
      </c>
    </row>
    <row r="1722" spans="1:19" x14ac:dyDescent="0.25">
      <c r="A1722" s="1" t="s">
        <v>457</v>
      </c>
      <c r="B1722" s="1" t="s">
        <v>49</v>
      </c>
      <c r="C1722" s="1" t="s">
        <v>1463</v>
      </c>
      <c r="D1722" s="1" t="s">
        <v>1703</v>
      </c>
      <c r="E1722" s="1" t="s">
        <v>20</v>
      </c>
      <c r="F1722" s="1" t="s">
        <v>830</v>
      </c>
      <c r="G1722" s="1" t="s">
        <v>590</v>
      </c>
      <c r="H1722" s="1" t="s">
        <v>76</v>
      </c>
      <c r="I1722" s="1" t="s">
        <v>24</v>
      </c>
      <c r="J1722" s="3">
        <v>-71.09</v>
      </c>
      <c r="K1722" s="1" t="s">
        <v>1441</v>
      </c>
      <c r="L1722" s="1" t="s">
        <v>24</v>
      </c>
      <c r="M1722" s="1" t="s">
        <v>1442</v>
      </c>
      <c r="N1722" s="1" t="s">
        <v>1464</v>
      </c>
      <c r="O1722" s="2">
        <v>44286</v>
      </c>
      <c r="P1722" s="2">
        <v>44292</v>
      </c>
      <c r="Q1722" s="1" t="s">
        <v>29</v>
      </c>
      <c r="R1722" t="str">
        <f>VLOOKUP(F1722,'Seg 2 descriptions'!A:B,2)</f>
        <v>Measurement-SF</v>
      </c>
      <c r="S1722" t="str">
        <f>VLOOKUP(G1722,'Seg 3 descriptions'!A:B,2)</f>
        <v>Overtime/Comp Time/On Call</v>
      </c>
    </row>
    <row r="1723" spans="1:19" x14ac:dyDescent="0.25">
      <c r="A1723" s="1" t="s">
        <v>828</v>
      </c>
      <c r="B1723" s="1" t="s">
        <v>18</v>
      </c>
      <c r="C1723" s="1" t="s">
        <v>1200</v>
      </c>
      <c r="D1723" s="1" t="s">
        <v>1703</v>
      </c>
      <c r="E1723" s="1" t="s">
        <v>20</v>
      </c>
      <c r="F1723" s="1" t="s">
        <v>830</v>
      </c>
      <c r="G1723" s="1" t="s">
        <v>590</v>
      </c>
      <c r="H1723" s="1" t="s">
        <v>76</v>
      </c>
      <c r="I1723" s="1" t="s">
        <v>24</v>
      </c>
      <c r="J1723" s="3">
        <v>180.57</v>
      </c>
      <c r="K1723" s="1" t="s">
        <v>1380</v>
      </c>
      <c r="L1723" s="1" t="s">
        <v>24</v>
      </c>
      <c r="M1723" s="1" t="s">
        <v>24</v>
      </c>
      <c r="N1723" s="1" t="s">
        <v>1200</v>
      </c>
      <c r="O1723" s="2">
        <v>44210</v>
      </c>
      <c r="P1723" s="2">
        <v>44229</v>
      </c>
      <c r="Q1723" s="1" t="s">
        <v>29</v>
      </c>
      <c r="R1723" t="str">
        <f>VLOOKUP(F1723,'Seg 2 descriptions'!A:B,2)</f>
        <v>Measurement-SF</v>
      </c>
      <c r="S1723" t="str">
        <f>VLOOKUP(G1723,'Seg 3 descriptions'!A:B,2)</f>
        <v>Overtime/Comp Time/On Call</v>
      </c>
    </row>
    <row r="1724" spans="1:19" x14ac:dyDescent="0.25">
      <c r="A1724" s="1" t="s">
        <v>893</v>
      </c>
      <c r="B1724" s="1" t="s">
        <v>49</v>
      </c>
      <c r="C1724" s="1" t="s">
        <v>1503</v>
      </c>
      <c r="D1724" s="1" t="s">
        <v>1892</v>
      </c>
      <c r="E1724" s="1" t="s">
        <v>20</v>
      </c>
      <c r="F1724" s="1" t="s">
        <v>21</v>
      </c>
      <c r="G1724" s="1" t="s">
        <v>1496</v>
      </c>
      <c r="H1724" s="1" t="s">
        <v>76</v>
      </c>
      <c r="I1724" s="1" t="s">
        <v>24</v>
      </c>
      <c r="J1724" s="3">
        <v>43.31</v>
      </c>
      <c r="K1724" s="1" t="s">
        <v>894</v>
      </c>
      <c r="L1724" s="1" t="s">
        <v>24</v>
      </c>
      <c r="M1724" s="1" t="s">
        <v>1504</v>
      </c>
      <c r="N1724" s="1" t="s">
        <v>1503</v>
      </c>
      <c r="O1724" s="2">
        <v>44347</v>
      </c>
      <c r="P1724" s="2">
        <v>44348</v>
      </c>
      <c r="Q1724" s="1" t="s">
        <v>29</v>
      </c>
      <c r="R1724" t="str">
        <f>VLOOKUP(F1724,'Seg 2 descriptions'!A:B,2)</f>
        <v>Facilities-West</v>
      </c>
      <c r="S1724" t="str">
        <f>VLOOKUP(G1724,'Seg 3 descriptions'!A:B,2)</f>
        <v>Other Facilities Costs</v>
      </c>
    </row>
    <row r="1725" spans="1:19" x14ac:dyDescent="0.25">
      <c r="A1725" s="1" t="s">
        <v>828</v>
      </c>
      <c r="B1725" s="1" t="s">
        <v>18</v>
      </c>
      <c r="C1725" s="1" t="s">
        <v>1294</v>
      </c>
      <c r="D1725" s="1" t="s">
        <v>1712</v>
      </c>
      <c r="E1725" s="1" t="s">
        <v>20</v>
      </c>
      <c r="F1725" s="1" t="s">
        <v>830</v>
      </c>
      <c r="G1725" s="1" t="s">
        <v>460</v>
      </c>
      <c r="H1725" s="1" t="s">
        <v>76</v>
      </c>
      <c r="I1725" s="1" t="s">
        <v>24</v>
      </c>
      <c r="J1725" s="3">
        <v>1083.5</v>
      </c>
      <c r="K1725" s="1" t="s">
        <v>1505</v>
      </c>
      <c r="L1725" s="1" t="s">
        <v>24</v>
      </c>
      <c r="M1725" s="1" t="s">
        <v>24</v>
      </c>
      <c r="N1725" s="1" t="s">
        <v>1294</v>
      </c>
      <c r="O1725" s="2">
        <v>44532</v>
      </c>
      <c r="P1725" s="2">
        <v>44564</v>
      </c>
      <c r="Q1725" s="1" t="s">
        <v>29</v>
      </c>
      <c r="R1725" t="str">
        <f>VLOOKUP(F1725,'Seg 2 descriptions'!A:B,2)</f>
        <v>Measurement-SF</v>
      </c>
      <c r="S1725" t="str">
        <f>VLOOKUP(G1725,'Seg 3 descriptions'!A:B,2)</f>
        <v>Salaries</v>
      </c>
    </row>
    <row r="1726" spans="1:19" x14ac:dyDescent="0.25">
      <c r="A1726" s="1" t="s">
        <v>457</v>
      </c>
      <c r="B1726" s="1" t="s">
        <v>49</v>
      </c>
      <c r="C1726" s="1" t="s">
        <v>1373</v>
      </c>
      <c r="D1726" s="1" t="s">
        <v>1703</v>
      </c>
      <c r="E1726" s="1" t="s">
        <v>20</v>
      </c>
      <c r="F1726" s="1" t="s">
        <v>830</v>
      </c>
      <c r="G1726" s="1" t="s">
        <v>590</v>
      </c>
      <c r="H1726" s="1" t="s">
        <v>76</v>
      </c>
      <c r="I1726" s="1" t="s">
        <v>24</v>
      </c>
      <c r="J1726" s="3">
        <v>-78.66</v>
      </c>
      <c r="K1726" s="1" t="s">
        <v>1441</v>
      </c>
      <c r="L1726" s="1" t="s">
        <v>24</v>
      </c>
      <c r="M1726" s="1" t="s">
        <v>1442</v>
      </c>
      <c r="N1726" s="1" t="s">
        <v>1377</v>
      </c>
      <c r="O1726" s="2">
        <v>44347</v>
      </c>
      <c r="P1726" s="2">
        <v>44350</v>
      </c>
      <c r="Q1726" s="1" t="s">
        <v>29</v>
      </c>
      <c r="R1726" t="str">
        <f>VLOOKUP(F1726,'Seg 2 descriptions'!A:B,2)</f>
        <v>Measurement-SF</v>
      </c>
      <c r="S1726" t="str">
        <f>VLOOKUP(G1726,'Seg 3 descriptions'!A:B,2)</f>
        <v>Overtime/Comp Time/On Call</v>
      </c>
    </row>
    <row r="1727" spans="1:19" x14ac:dyDescent="0.25">
      <c r="A1727" s="144" t="s">
        <v>456</v>
      </c>
      <c r="B1727" s="144" t="s">
        <v>49</v>
      </c>
      <c r="C1727" s="144" t="s">
        <v>1395</v>
      </c>
      <c r="D1727" s="144" t="s">
        <v>1690</v>
      </c>
      <c r="E1727" s="144" t="s">
        <v>20</v>
      </c>
      <c r="F1727" s="144" t="s">
        <v>21</v>
      </c>
      <c r="G1727" s="144" t="s">
        <v>22</v>
      </c>
      <c r="H1727" s="144" t="s">
        <v>76</v>
      </c>
      <c r="I1727" s="144" t="s">
        <v>24</v>
      </c>
      <c r="J1727" s="145">
        <v>-17.73</v>
      </c>
      <c r="K1727" s="144" t="s">
        <v>1362</v>
      </c>
      <c r="L1727" s="144" t="s">
        <v>24</v>
      </c>
      <c r="M1727" s="144" t="s">
        <v>24</v>
      </c>
      <c r="N1727" s="144" t="s">
        <v>1396</v>
      </c>
      <c r="O1727" s="146">
        <v>44227</v>
      </c>
      <c r="P1727" s="146">
        <v>44201</v>
      </c>
      <c r="Q1727" s="144" t="s">
        <v>29</v>
      </c>
      <c r="R1727" s="20" t="str">
        <f>VLOOKUP(F1727,'Seg 2 descriptions'!A:B,2)</f>
        <v>Facilities-West</v>
      </c>
      <c r="S1727" s="20" t="str">
        <f>VLOOKUP(G1727,'Seg 3 descriptions'!A:B,2)</f>
        <v>Facilities Maintenance</v>
      </c>
    </row>
    <row r="1728" spans="1:19" x14ac:dyDescent="0.25">
      <c r="A1728" s="1" t="s">
        <v>457</v>
      </c>
      <c r="B1728" s="1" t="s">
        <v>49</v>
      </c>
      <c r="C1728" s="1" t="s">
        <v>1058</v>
      </c>
      <c r="D1728" s="1" t="s">
        <v>1741</v>
      </c>
      <c r="E1728" s="1" t="s">
        <v>20</v>
      </c>
      <c r="F1728" s="1" t="s">
        <v>31</v>
      </c>
      <c r="G1728" s="1" t="s">
        <v>870</v>
      </c>
      <c r="H1728" s="1" t="s">
        <v>76</v>
      </c>
      <c r="I1728" s="1" t="s">
        <v>24</v>
      </c>
      <c r="J1728" s="3">
        <v>0.77</v>
      </c>
      <c r="K1728" s="1" t="s">
        <v>1059</v>
      </c>
      <c r="L1728" s="1" t="s">
        <v>24</v>
      </c>
      <c r="M1728" s="1" t="s">
        <v>1060</v>
      </c>
      <c r="N1728" s="1" t="s">
        <v>463</v>
      </c>
      <c r="O1728" s="2">
        <v>44227</v>
      </c>
      <c r="P1728" s="2">
        <v>44237</v>
      </c>
      <c r="Q1728" s="1" t="s">
        <v>29</v>
      </c>
      <c r="R1728" t="str">
        <f>VLOOKUP(F1728,'Seg 2 descriptions'!A:B,2)</f>
        <v>Gas Operations-West</v>
      </c>
      <c r="S1728" t="str">
        <f>VLOOKUP(G1728,'Seg 3 descriptions'!A:B,2)</f>
        <v>Other Vehicle Expenses</v>
      </c>
    </row>
    <row r="1729" spans="1:19" x14ac:dyDescent="0.25">
      <c r="A1729" s="1" t="s">
        <v>457</v>
      </c>
      <c r="B1729" s="1" t="s">
        <v>49</v>
      </c>
      <c r="C1729" s="1" t="s">
        <v>1058</v>
      </c>
      <c r="D1729" s="1" t="s">
        <v>1748</v>
      </c>
      <c r="E1729" s="1" t="s">
        <v>20</v>
      </c>
      <c r="F1729" s="1" t="s">
        <v>31</v>
      </c>
      <c r="G1729" s="1" t="s">
        <v>1049</v>
      </c>
      <c r="H1729" s="1" t="s">
        <v>76</v>
      </c>
      <c r="I1729" s="1" t="s">
        <v>24</v>
      </c>
      <c r="J1729" s="3">
        <v>2.63</v>
      </c>
      <c r="K1729" s="1" t="s">
        <v>1059</v>
      </c>
      <c r="L1729" s="1" t="s">
        <v>24</v>
      </c>
      <c r="M1729" s="1" t="s">
        <v>1060</v>
      </c>
      <c r="N1729" s="1" t="s">
        <v>463</v>
      </c>
      <c r="O1729" s="2">
        <v>44227</v>
      </c>
      <c r="P1729" s="2">
        <v>44237</v>
      </c>
      <c r="Q1729" s="1" t="s">
        <v>29</v>
      </c>
      <c r="R1729" t="str">
        <f>VLOOKUP(F1729,'Seg 2 descriptions'!A:B,2)</f>
        <v>Gas Operations-West</v>
      </c>
      <c r="S1729" t="str">
        <f>VLOOKUP(G1729,'Seg 3 descriptions'!A:B,2)</f>
        <v>Vehicle Insurance</v>
      </c>
    </row>
    <row r="1730" spans="1:19" x14ac:dyDescent="0.25">
      <c r="A1730" s="1" t="s">
        <v>457</v>
      </c>
      <c r="B1730" s="1" t="s">
        <v>49</v>
      </c>
      <c r="C1730" s="1" t="s">
        <v>1058</v>
      </c>
      <c r="D1730" s="1" t="s">
        <v>1750</v>
      </c>
      <c r="E1730" s="1" t="s">
        <v>20</v>
      </c>
      <c r="F1730" s="1" t="s">
        <v>31</v>
      </c>
      <c r="G1730" s="1" t="s">
        <v>1055</v>
      </c>
      <c r="H1730" s="1" t="s">
        <v>76</v>
      </c>
      <c r="I1730" s="1" t="s">
        <v>24</v>
      </c>
      <c r="J1730" s="3">
        <v>10.63</v>
      </c>
      <c r="K1730" s="1" t="s">
        <v>1059</v>
      </c>
      <c r="L1730" s="1" t="s">
        <v>24</v>
      </c>
      <c r="M1730" s="1" t="s">
        <v>1060</v>
      </c>
      <c r="N1730" s="1" t="s">
        <v>463</v>
      </c>
      <c r="O1730" s="2">
        <v>44227</v>
      </c>
      <c r="P1730" s="2">
        <v>44237</v>
      </c>
      <c r="Q1730" s="1" t="s">
        <v>29</v>
      </c>
      <c r="R1730" t="str">
        <f>VLOOKUP(F1730,'Seg 2 descriptions'!A:B,2)</f>
        <v>Gas Operations-West</v>
      </c>
      <c r="S1730" t="str">
        <f>VLOOKUP(G1730,'Seg 3 descriptions'!A:B,2)</f>
        <v>Vehicle Depreciation</v>
      </c>
    </row>
    <row r="1731" spans="1:19" x14ac:dyDescent="0.25">
      <c r="A1731" s="1" t="s">
        <v>828</v>
      </c>
      <c r="B1731" s="1" t="s">
        <v>18</v>
      </c>
      <c r="C1731" s="1" t="s">
        <v>1317</v>
      </c>
      <c r="D1731" s="1" t="s">
        <v>1712</v>
      </c>
      <c r="E1731" s="1" t="s">
        <v>20</v>
      </c>
      <c r="F1731" s="1" t="s">
        <v>830</v>
      </c>
      <c r="G1731" s="1" t="s">
        <v>460</v>
      </c>
      <c r="H1731" s="1" t="s">
        <v>76</v>
      </c>
      <c r="I1731" s="1" t="s">
        <v>24</v>
      </c>
      <c r="J1731" s="3">
        <v>535.52</v>
      </c>
      <c r="K1731" s="1" t="s">
        <v>1524</v>
      </c>
      <c r="L1731" s="1" t="s">
        <v>24</v>
      </c>
      <c r="M1731" s="1" t="s">
        <v>24</v>
      </c>
      <c r="N1731" s="1" t="s">
        <v>1317</v>
      </c>
      <c r="O1731" s="2">
        <v>44560</v>
      </c>
      <c r="P1731" s="2">
        <v>44565</v>
      </c>
      <c r="Q1731" s="1" t="s">
        <v>29</v>
      </c>
      <c r="R1731" t="str">
        <f>VLOOKUP(F1731,'Seg 2 descriptions'!A:B,2)</f>
        <v>Measurement-SF</v>
      </c>
      <c r="S1731" t="str">
        <f>VLOOKUP(G1731,'Seg 3 descriptions'!A:B,2)</f>
        <v>Salaries</v>
      </c>
    </row>
    <row r="1732" spans="1:19" x14ac:dyDescent="0.25">
      <c r="A1732" s="144" t="s">
        <v>456</v>
      </c>
      <c r="B1732" s="144" t="s">
        <v>49</v>
      </c>
      <c r="C1732" s="144" t="s">
        <v>1395</v>
      </c>
      <c r="D1732" s="144" t="s">
        <v>1690</v>
      </c>
      <c r="E1732" s="144" t="s">
        <v>20</v>
      </c>
      <c r="F1732" s="144" t="s">
        <v>21</v>
      </c>
      <c r="G1732" s="144" t="s">
        <v>22</v>
      </c>
      <c r="H1732" s="144" t="s">
        <v>76</v>
      </c>
      <c r="I1732" s="144" t="s">
        <v>24</v>
      </c>
      <c r="J1732" s="145">
        <v>-17.73</v>
      </c>
      <c r="K1732" s="144" t="s">
        <v>960</v>
      </c>
      <c r="L1732" s="144" t="s">
        <v>24</v>
      </c>
      <c r="M1732" s="144" t="s">
        <v>24</v>
      </c>
      <c r="N1732" s="144" t="s">
        <v>1396</v>
      </c>
      <c r="O1732" s="146">
        <v>44227</v>
      </c>
      <c r="P1732" s="146">
        <v>44201</v>
      </c>
      <c r="Q1732" s="144" t="s">
        <v>29</v>
      </c>
      <c r="R1732" s="20" t="str">
        <f>VLOOKUP(F1732,'Seg 2 descriptions'!A:B,2)</f>
        <v>Facilities-West</v>
      </c>
      <c r="S1732" s="20" t="str">
        <f>VLOOKUP(G1732,'Seg 3 descriptions'!A:B,2)</f>
        <v>Facilities Maintenance</v>
      </c>
    </row>
    <row r="1733" spans="1:19" x14ac:dyDescent="0.25">
      <c r="A1733" s="144" t="s">
        <v>456</v>
      </c>
      <c r="B1733" s="144" t="s">
        <v>49</v>
      </c>
      <c r="C1733" s="144" t="s">
        <v>1395</v>
      </c>
      <c r="D1733" s="144" t="s">
        <v>1690</v>
      </c>
      <c r="E1733" s="144" t="s">
        <v>20</v>
      </c>
      <c r="F1733" s="144" t="s">
        <v>21</v>
      </c>
      <c r="G1733" s="144" t="s">
        <v>22</v>
      </c>
      <c r="H1733" s="144" t="s">
        <v>76</v>
      </c>
      <c r="I1733" s="144" t="s">
        <v>24</v>
      </c>
      <c r="J1733" s="145">
        <v>-17.73</v>
      </c>
      <c r="K1733" s="144" t="s">
        <v>961</v>
      </c>
      <c r="L1733" s="144" t="s">
        <v>24</v>
      </c>
      <c r="M1733" s="144" t="s">
        <v>24</v>
      </c>
      <c r="N1733" s="144" t="s">
        <v>1396</v>
      </c>
      <c r="O1733" s="146">
        <v>44227</v>
      </c>
      <c r="P1733" s="146">
        <v>44201</v>
      </c>
      <c r="Q1733" s="144" t="s">
        <v>29</v>
      </c>
      <c r="R1733" s="20" t="str">
        <f>VLOOKUP(F1733,'Seg 2 descriptions'!A:B,2)</f>
        <v>Facilities-West</v>
      </c>
      <c r="S1733" s="20" t="str">
        <f>VLOOKUP(G1733,'Seg 3 descriptions'!A:B,2)</f>
        <v>Facilities Maintenance</v>
      </c>
    </row>
    <row r="1734" spans="1:19" x14ac:dyDescent="0.25">
      <c r="A1734" s="1" t="s">
        <v>828</v>
      </c>
      <c r="B1734" s="1" t="s">
        <v>18</v>
      </c>
      <c r="C1734" s="1" t="s">
        <v>1525</v>
      </c>
      <c r="D1734" s="1" t="s">
        <v>1703</v>
      </c>
      <c r="E1734" s="1" t="s">
        <v>20</v>
      </c>
      <c r="F1734" s="1" t="s">
        <v>830</v>
      </c>
      <c r="G1734" s="1" t="s">
        <v>590</v>
      </c>
      <c r="H1734" s="1" t="s">
        <v>76</v>
      </c>
      <c r="I1734" s="1" t="s">
        <v>24</v>
      </c>
      <c r="J1734" s="3">
        <v>244.37</v>
      </c>
      <c r="K1734" s="1" t="s">
        <v>1526</v>
      </c>
      <c r="L1734" s="1" t="s">
        <v>24</v>
      </c>
      <c r="M1734" s="1" t="s">
        <v>24</v>
      </c>
      <c r="N1734" s="1" t="s">
        <v>1525</v>
      </c>
      <c r="O1734" s="2">
        <v>44392</v>
      </c>
      <c r="P1734" s="2">
        <v>44410</v>
      </c>
      <c r="Q1734" s="1" t="s">
        <v>29</v>
      </c>
      <c r="R1734" t="str">
        <f>VLOOKUP(F1734,'Seg 2 descriptions'!A:B,2)</f>
        <v>Measurement-SF</v>
      </c>
      <c r="S1734" t="str">
        <f>VLOOKUP(G1734,'Seg 3 descriptions'!A:B,2)</f>
        <v>Overtime/Comp Time/On Call</v>
      </c>
    </row>
    <row r="1735" spans="1:19" x14ac:dyDescent="0.25">
      <c r="A1735" s="1" t="s">
        <v>828</v>
      </c>
      <c r="B1735" s="1" t="s">
        <v>18</v>
      </c>
      <c r="C1735" s="1" t="s">
        <v>1527</v>
      </c>
      <c r="D1735" s="1" t="s">
        <v>1703</v>
      </c>
      <c r="E1735" s="1" t="s">
        <v>20</v>
      </c>
      <c r="F1735" s="1" t="s">
        <v>830</v>
      </c>
      <c r="G1735" s="1" t="s">
        <v>590</v>
      </c>
      <c r="H1735" s="1" t="s">
        <v>76</v>
      </c>
      <c r="I1735" s="1" t="s">
        <v>24</v>
      </c>
      <c r="J1735" s="3">
        <v>194.24</v>
      </c>
      <c r="K1735" s="1" t="s">
        <v>1528</v>
      </c>
      <c r="L1735" s="1" t="s">
        <v>24</v>
      </c>
      <c r="M1735" s="1" t="s">
        <v>24</v>
      </c>
      <c r="N1735" s="1" t="s">
        <v>1527</v>
      </c>
      <c r="O1735" s="2">
        <v>44350</v>
      </c>
      <c r="P1735" s="2">
        <v>44378</v>
      </c>
      <c r="Q1735" s="1" t="s">
        <v>29</v>
      </c>
      <c r="R1735" t="str">
        <f>VLOOKUP(F1735,'Seg 2 descriptions'!A:B,2)</f>
        <v>Measurement-SF</v>
      </c>
      <c r="S1735" t="str">
        <f>VLOOKUP(G1735,'Seg 3 descriptions'!A:B,2)</f>
        <v>Overtime/Comp Time/On Call</v>
      </c>
    </row>
    <row r="1736" spans="1:19" x14ac:dyDescent="0.25">
      <c r="A1736" s="1" t="s">
        <v>828</v>
      </c>
      <c r="B1736" s="1" t="s">
        <v>18</v>
      </c>
      <c r="C1736" s="1" t="s">
        <v>1310</v>
      </c>
      <c r="D1736" s="1" t="s">
        <v>1712</v>
      </c>
      <c r="E1736" s="1" t="s">
        <v>20</v>
      </c>
      <c r="F1736" s="1" t="s">
        <v>830</v>
      </c>
      <c r="G1736" s="1" t="s">
        <v>460</v>
      </c>
      <c r="H1736" s="1" t="s">
        <v>76</v>
      </c>
      <c r="I1736" s="1" t="s">
        <v>24</v>
      </c>
      <c r="J1736" s="3">
        <v>591.57000000000005</v>
      </c>
      <c r="K1736" s="1" t="s">
        <v>1529</v>
      </c>
      <c r="L1736" s="1" t="s">
        <v>24</v>
      </c>
      <c r="M1736" s="1" t="s">
        <v>24</v>
      </c>
      <c r="N1736" s="1" t="s">
        <v>1310</v>
      </c>
      <c r="O1736" s="2">
        <v>44434</v>
      </c>
      <c r="P1736" s="2">
        <v>44438</v>
      </c>
      <c r="Q1736" s="1" t="s">
        <v>29</v>
      </c>
      <c r="R1736" t="str">
        <f>VLOOKUP(F1736,'Seg 2 descriptions'!A:B,2)</f>
        <v>Measurement-SF</v>
      </c>
      <c r="S1736" t="str">
        <f>VLOOKUP(G1736,'Seg 3 descriptions'!A:B,2)</f>
        <v>Salaries</v>
      </c>
    </row>
    <row r="1737" spans="1:19" x14ac:dyDescent="0.25">
      <c r="A1737" s="1" t="s">
        <v>828</v>
      </c>
      <c r="B1737" s="1" t="s">
        <v>18</v>
      </c>
      <c r="C1737" s="1" t="s">
        <v>1530</v>
      </c>
      <c r="D1737" s="1" t="s">
        <v>1712</v>
      </c>
      <c r="E1737" s="1" t="s">
        <v>20</v>
      </c>
      <c r="F1737" s="1" t="s">
        <v>830</v>
      </c>
      <c r="G1737" s="1" t="s">
        <v>460</v>
      </c>
      <c r="H1737" s="1" t="s">
        <v>76</v>
      </c>
      <c r="I1737" s="1" t="s">
        <v>24</v>
      </c>
      <c r="J1737" s="3">
        <v>1322.2</v>
      </c>
      <c r="K1737" s="1" t="s">
        <v>1531</v>
      </c>
      <c r="L1737" s="1" t="s">
        <v>24</v>
      </c>
      <c r="M1737" s="1" t="s">
        <v>24</v>
      </c>
      <c r="N1737" s="1" t="s">
        <v>1530</v>
      </c>
      <c r="O1737" s="2">
        <v>44476</v>
      </c>
      <c r="P1737" s="2">
        <v>44498</v>
      </c>
      <c r="Q1737" s="1" t="s">
        <v>29</v>
      </c>
      <c r="R1737" t="str">
        <f>VLOOKUP(F1737,'Seg 2 descriptions'!A:B,2)</f>
        <v>Measurement-SF</v>
      </c>
      <c r="S1737" t="str">
        <f>VLOOKUP(G1737,'Seg 3 descriptions'!A:B,2)</f>
        <v>Salaries</v>
      </c>
    </row>
    <row r="1738" spans="1:19" x14ac:dyDescent="0.25">
      <c r="A1738" s="1" t="s">
        <v>828</v>
      </c>
      <c r="B1738" s="1" t="s">
        <v>18</v>
      </c>
      <c r="C1738" s="1" t="s">
        <v>1534</v>
      </c>
      <c r="D1738" s="1" t="s">
        <v>1723</v>
      </c>
      <c r="E1738" s="1" t="s">
        <v>20</v>
      </c>
      <c r="F1738" s="1" t="s">
        <v>31</v>
      </c>
      <c r="G1738" s="1" t="s">
        <v>460</v>
      </c>
      <c r="H1738" s="1" t="s">
        <v>76</v>
      </c>
      <c r="I1738" s="1" t="s">
        <v>24</v>
      </c>
      <c r="J1738" s="3">
        <v>214.71</v>
      </c>
      <c r="K1738" s="1" t="s">
        <v>1535</v>
      </c>
      <c r="L1738" s="1" t="s">
        <v>24</v>
      </c>
      <c r="M1738" s="1" t="s">
        <v>24</v>
      </c>
      <c r="N1738" s="1" t="s">
        <v>1534</v>
      </c>
      <c r="O1738" s="2">
        <v>44266</v>
      </c>
      <c r="P1738" s="2">
        <v>44287</v>
      </c>
      <c r="Q1738" s="1" t="s">
        <v>29</v>
      </c>
      <c r="R1738" t="str">
        <f>VLOOKUP(F1738,'Seg 2 descriptions'!A:B,2)</f>
        <v>Gas Operations-West</v>
      </c>
      <c r="S1738" t="str">
        <f>VLOOKUP(G1738,'Seg 3 descriptions'!A:B,2)</f>
        <v>Salaries</v>
      </c>
    </row>
    <row r="1739" spans="1:19" x14ac:dyDescent="0.25">
      <c r="A1739" s="1" t="s">
        <v>828</v>
      </c>
      <c r="B1739" s="1" t="s">
        <v>18</v>
      </c>
      <c r="C1739" s="1" t="s">
        <v>1534</v>
      </c>
      <c r="D1739" s="1" t="s">
        <v>1712</v>
      </c>
      <c r="E1739" s="1" t="s">
        <v>20</v>
      </c>
      <c r="F1739" s="1" t="s">
        <v>830</v>
      </c>
      <c r="G1739" s="1" t="s">
        <v>460</v>
      </c>
      <c r="H1739" s="1" t="s">
        <v>76</v>
      </c>
      <c r="I1739" s="1" t="s">
        <v>24</v>
      </c>
      <c r="J1739" s="3">
        <v>1212.98</v>
      </c>
      <c r="K1739" s="1" t="s">
        <v>1535</v>
      </c>
      <c r="L1739" s="1" t="s">
        <v>24</v>
      </c>
      <c r="M1739" s="1" t="s">
        <v>24</v>
      </c>
      <c r="N1739" s="1" t="s">
        <v>1534</v>
      </c>
      <c r="O1739" s="2">
        <v>44266</v>
      </c>
      <c r="P1739" s="2">
        <v>44287</v>
      </c>
      <c r="Q1739" s="1" t="s">
        <v>29</v>
      </c>
      <c r="R1739" t="str">
        <f>VLOOKUP(F1739,'Seg 2 descriptions'!A:B,2)</f>
        <v>Measurement-SF</v>
      </c>
      <c r="S1739" t="str">
        <f>VLOOKUP(G1739,'Seg 3 descriptions'!A:B,2)</f>
        <v>Salaries</v>
      </c>
    </row>
    <row r="1740" spans="1:19" x14ac:dyDescent="0.25">
      <c r="A1740" s="1" t="s">
        <v>457</v>
      </c>
      <c r="B1740" s="1" t="s">
        <v>49</v>
      </c>
      <c r="C1740" s="1" t="s">
        <v>1536</v>
      </c>
      <c r="D1740" s="1" t="s">
        <v>1723</v>
      </c>
      <c r="E1740" s="1" t="s">
        <v>20</v>
      </c>
      <c r="F1740" s="1" t="s">
        <v>31</v>
      </c>
      <c r="G1740" s="1" t="s">
        <v>460</v>
      </c>
      <c r="H1740" s="1" t="s">
        <v>76</v>
      </c>
      <c r="I1740" s="1" t="s">
        <v>24</v>
      </c>
      <c r="J1740" s="3">
        <v>3.44</v>
      </c>
      <c r="K1740" s="1" t="s">
        <v>1271</v>
      </c>
      <c r="L1740" s="1" t="s">
        <v>24</v>
      </c>
      <c r="M1740" s="1" t="s">
        <v>1272</v>
      </c>
      <c r="N1740" s="1" t="s">
        <v>463</v>
      </c>
      <c r="O1740" s="2">
        <v>44286</v>
      </c>
      <c r="P1740" s="2">
        <v>44292</v>
      </c>
      <c r="Q1740" s="1" t="s">
        <v>29</v>
      </c>
      <c r="R1740" t="str">
        <f>VLOOKUP(F1740,'Seg 2 descriptions'!A:B,2)</f>
        <v>Gas Operations-West</v>
      </c>
      <c r="S1740" t="str">
        <f>VLOOKUP(G1740,'Seg 3 descriptions'!A:B,2)</f>
        <v>Salaries</v>
      </c>
    </row>
    <row r="1741" spans="1:19" x14ac:dyDescent="0.25">
      <c r="A1741" s="1" t="s">
        <v>457</v>
      </c>
      <c r="B1741" s="1" t="s">
        <v>49</v>
      </c>
      <c r="C1741" s="1" t="s">
        <v>1536</v>
      </c>
      <c r="D1741" s="1" t="s">
        <v>1779</v>
      </c>
      <c r="E1741" s="1" t="s">
        <v>20</v>
      </c>
      <c r="F1741" s="1" t="s">
        <v>31</v>
      </c>
      <c r="G1741" s="1" t="s">
        <v>1301</v>
      </c>
      <c r="H1741" s="1" t="s">
        <v>76</v>
      </c>
      <c r="I1741" s="1" t="s">
        <v>24</v>
      </c>
      <c r="J1741" s="3">
        <v>0.88</v>
      </c>
      <c r="K1741" s="1" t="s">
        <v>1271</v>
      </c>
      <c r="L1741" s="1" t="s">
        <v>24</v>
      </c>
      <c r="M1741" s="1" t="s">
        <v>1272</v>
      </c>
      <c r="N1741" s="1" t="s">
        <v>463</v>
      </c>
      <c r="O1741" s="2">
        <v>44286</v>
      </c>
      <c r="P1741" s="2">
        <v>44292</v>
      </c>
      <c r="Q1741" s="1" t="s">
        <v>29</v>
      </c>
      <c r="R1741" t="str">
        <f>VLOOKUP(F1741,'Seg 2 descriptions'!A:B,2)</f>
        <v>Gas Operations-West</v>
      </c>
      <c r="S1741" t="str">
        <f>VLOOKUP(G1741,'Seg 3 descriptions'!A:B,2)</f>
        <v>Memberships &amp; Subscriptions</v>
      </c>
    </row>
    <row r="1742" spans="1:19" x14ac:dyDescent="0.25">
      <c r="A1742" s="1" t="s">
        <v>457</v>
      </c>
      <c r="B1742" s="1" t="s">
        <v>49</v>
      </c>
      <c r="C1742" s="1" t="s">
        <v>1536</v>
      </c>
      <c r="D1742" s="1" t="s">
        <v>1787</v>
      </c>
      <c r="E1742" s="1" t="s">
        <v>20</v>
      </c>
      <c r="F1742" s="1" t="s">
        <v>31</v>
      </c>
      <c r="G1742" s="1" t="s">
        <v>1302</v>
      </c>
      <c r="H1742" s="1" t="s">
        <v>76</v>
      </c>
      <c r="I1742" s="1" t="s">
        <v>24</v>
      </c>
      <c r="J1742" s="3">
        <v>3.87</v>
      </c>
      <c r="K1742" s="1" t="s">
        <v>1271</v>
      </c>
      <c r="L1742" s="1" t="s">
        <v>24</v>
      </c>
      <c r="M1742" s="1" t="s">
        <v>1272</v>
      </c>
      <c r="N1742" s="1" t="s">
        <v>463</v>
      </c>
      <c r="O1742" s="2">
        <v>44286</v>
      </c>
      <c r="P1742" s="2">
        <v>44292</v>
      </c>
      <c r="Q1742" s="1" t="s">
        <v>29</v>
      </c>
      <c r="R1742" t="str">
        <f>VLOOKUP(F1742,'Seg 2 descriptions'!A:B,2)</f>
        <v>Gas Operations-West</v>
      </c>
      <c r="S1742" t="str">
        <f>VLOOKUP(G1742,'Seg 3 descriptions'!A:B,2)</f>
        <v>Uniforms</v>
      </c>
    </row>
    <row r="1743" spans="1:19" x14ac:dyDescent="0.25">
      <c r="A1743" s="1" t="s">
        <v>457</v>
      </c>
      <c r="B1743" s="1" t="s">
        <v>49</v>
      </c>
      <c r="C1743" s="1" t="s">
        <v>1536</v>
      </c>
      <c r="D1743" s="1" t="s">
        <v>1793</v>
      </c>
      <c r="E1743" s="1" t="s">
        <v>20</v>
      </c>
      <c r="F1743" s="1" t="s">
        <v>31</v>
      </c>
      <c r="G1743" s="1" t="s">
        <v>868</v>
      </c>
      <c r="H1743" s="1" t="s">
        <v>76</v>
      </c>
      <c r="I1743" s="1" t="s">
        <v>24</v>
      </c>
      <c r="J1743" s="3">
        <v>5.46</v>
      </c>
      <c r="K1743" s="1" t="s">
        <v>1271</v>
      </c>
      <c r="L1743" s="1" t="s">
        <v>24</v>
      </c>
      <c r="M1743" s="1" t="s">
        <v>1272</v>
      </c>
      <c r="N1743" s="1" t="s">
        <v>463</v>
      </c>
      <c r="O1743" s="2">
        <v>44286</v>
      </c>
      <c r="P1743" s="2">
        <v>44292</v>
      </c>
      <c r="Q1743" s="1" t="s">
        <v>29</v>
      </c>
      <c r="R1743" t="str">
        <f>VLOOKUP(F1743,'Seg 2 descriptions'!A:B,2)</f>
        <v>Gas Operations-West</v>
      </c>
      <c r="S1743" t="str">
        <f>VLOOKUP(G1743,'Seg 3 descriptions'!A:B,2)</f>
        <v>Cell Phones</v>
      </c>
    </row>
    <row r="1744" spans="1:19" x14ac:dyDescent="0.25">
      <c r="A1744" s="144" t="s">
        <v>456</v>
      </c>
      <c r="B1744" s="144" t="s">
        <v>49</v>
      </c>
      <c r="C1744" s="144" t="s">
        <v>1395</v>
      </c>
      <c r="D1744" s="144" t="s">
        <v>1690</v>
      </c>
      <c r="E1744" s="144" t="s">
        <v>20</v>
      </c>
      <c r="F1744" s="144" t="s">
        <v>21</v>
      </c>
      <c r="G1744" s="144" t="s">
        <v>22</v>
      </c>
      <c r="H1744" s="144" t="s">
        <v>76</v>
      </c>
      <c r="I1744" s="144" t="s">
        <v>24</v>
      </c>
      <c r="J1744" s="145">
        <v>-17.73</v>
      </c>
      <c r="K1744" s="144" t="s">
        <v>1198</v>
      </c>
      <c r="L1744" s="144" t="s">
        <v>24</v>
      </c>
      <c r="M1744" s="144" t="s">
        <v>24</v>
      </c>
      <c r="N1744" s="144" t="s">
        <v>1396</v>
      </c>
      <c r="O1744" s="146">
        <v>44227</v>
      </c>
      <c r="P1744" s="146">
        <v>44201</v>
      </c>
      <c r="Q1744" s="144" t="s">
        <v>29</v>
      </c>
      <c r="R1744" s="20" t="str">
        <f>VLOOKUP(F1744,'Seg 2 descriptions'!A:B,2)</f>
        <v>Facilities-West</v>
      </c>
      <c r="S1744" s="20" t="str">
        <f>VLOOKUP(G1744,'Seg 3 descriptions'!A:B,2)</f>
        <v>Facilities Maintenance</v>
      </c>
    </row>
    <row r="1745" spans="1:19" x14ac:dyDescent="0.25">
      <c r="A1745" s="1" t="s">
        <v>457</v>
      </c>
      <c r="B1745" s="1" t="s">
        <v>49</v>
      </c>
      <c r="C1745" s="1" t="s">
        <v>1463</v>
      </c>
      <c r="D1745" s="1" t="s">
        <v>1712</v>
      </c>
      <c r="E1745" s="1" t="s">
        <v>20</v>
      </c>
      <c r="F1745" s="1" t="s">
        <v>830</v>
      </c>
      <c r="G1745" s="1" t="s">
        <v>460</v>
      </c>
      <c r="H1745" s="1" t="s">
        <v>76</v>
      </c>
      <c r="I1745" s="1" t="s">
        <v>24</v>
      </c>
      <c r="J1745" s="3">
        <v>-694.34</v>
      </c>
      <c r="K1745" s="1" t="s">
        <v>1487</v>
      </c>
      <c r="L1745" s="1" t="s">
        <v>24</v>
      </c>
      <c r="M1745" s="1" t="s">
        <v>1488</v>
      </c>
      <c r="N1745" s="1" t="s">
        <v>1464</v>
      </c>
      <c r="O1745" s="2">
        <v>44286</v>
      </c>
      <c r="P1745" s="2">
        <v>44292</v>
      </c>
      <c r="Q1745" s="1" t="s">
        <v>29</v>
      </c>
      <c r="R1745" t="str">
        <f>VLOOKUP(F1745,'Seg 2 descriptions'!A:B,2)</f>
        <v>Measurement-SF</v>
      </c>
      <c r="S1745" t="str">
        <f>VLOOKUP(G1745,'Seg 3 descriptions'!A:B,2)</f>
        <v>Salaries</v>
      </c>
    </row>
    <row r="1746" spans="1:19" x14ac:dyDescent="0.25">
      <c r="A1746" s="1" t="s">
        <v>457</v>
      </c>
      <c r="B1746" s="1" t="s">
        <v>49</v>
      </c>
      <c r="C1746" s="1" t="s">
        <v>1536</v>
      </c>
      <c r="D1746" s="1" t="s">
        <v>1773</v>
      </c>
      <c r="E1746" s="1" t="s">
        <v>20</v>
      </c>
      <c r="F1746" s="1" t="s">
        <v>31</v>
      </c>
      <c r="G1746" s="1" t="s">
        <v>867</v>
      </c>
      <c r="H1746" s="1" t="s">
        <v>76</v>
      </c>
      <c r="I1746" s="1" t="s">
        <v>24</v>
      </c>
      <c r="J1746" s="3">
        <v>0.6</v>
      </c>
      <c r="K1746" s="1" t="s">
        <v>1271</v>
      </c>
      <c r="L1746" s="1" t="s">
        <v>24</v>
      </c>
      <c r="M1746" s="1" t="s">
        <v>1272</v>
      </c>
      <c r="N1746" s="1" t="s">
        <v>463</v>
      </c>
      <c r="O1746" s="2">
        <v>44286</v>
      </c>
      <c r="P1746" s="2">
        <v>44292</v>
      </c>
      <c r="Q1746" s="1" t="s">
        <v>29</v>
      </c>
      <c r="R1746" t="str">
        <f>VLOOKUP(F1746,'Seg 2 descriptions'!A:B,2)</f>
        <v>Gas Operations-West</v>
      </c>
      <c r="S1746" t="str">
        <f>VLOOKUP(G1746,'Seg 3 descriptions'!A:B,2)</f>
        <v>Meals</v>
      </c>
    </row>
    <row r="1747" spans="1:19" x14ac:dyDescent="0.25">
      <c r="A1747" s="1" t="s">
        <v>457</v>
      </c>
      <c r="B1747" s="1" t="s">
        <v>49</v>
      </c>
      <c r="C1747" s="1" t="s">
        <v>1536</v>
      </c>
      <c r="D1747" s="1" t="s">
        <v>1718</v>
      </c>
      <c r="E1747" s="1" t="s">
        <v>20</v>
      </c>
      <c r="F1747" s="1" t="s">
        <v>31</v>
      </c>
      <c r="G1747" s="1" t="s">
        <v>590</v>
      </c>
      <c r="H1747" s="1" t="s">
        <v>76</v>
      </c>
      <c r="I1747" s="1" t="s">
        <v>24</v>
      </c>
      <c r="J1747" s="3">
        <v>11.18</v>
      </c>
      <c r="K1747" s="1" t="s">
        <v>1271</v>
      </c>
      <c r="L1747" s="1" t="s">
        <v>24</v>
      </c>
      <c r="M1747" s="1" t="s">
        <v>1272</v>
      </c>
      <c r="N1747" s="1" t="s">
        <v>463</v>
      </c>
      <c r="O1747" s="2">
        <v>44286</v>
      </c>
      <c r="P1747" s="2">
        <v>44292</v>
      </c>
      <c r="Q1747" s="1" t="s">
        <v>29</v>
      </c>
      <c r="R1747" t="str">
        <f>VLOOKUP(F1747,'Seg 2 descriptions'!A:B,2)</f>
        <v>Gas Operations-West</v>
      </c>
      <c r="S1747" t="str">
        <f>VLOOKUP(G1747,'Seg 3 descriptions'!A:B,2)</f>
        <v>Overtime/Comp Time/On Call</v>
      </c>
    </row>
    <row r="1748" spans="1:19" x14ac:dyDescent="0.25">
      <c r="A1748" s="1" t="s">
        <v>457</v>
      </c>
      <c r="B1748" s="1" t="s">
        <v>49</v>
      </c>
      <c r="C1748" s="1" t="s">
        <v>1536</v>
      </c>
      <c r="D1748" s="1" t="s">
        <v>1775</v>
      </c>
      <c r="E1748" s="1" t="s">
        <v>20</v>
      </c>
      <c r="F1748" s="1" t="s">
        <v>31</v>
      </c>
      <c r="G1748" s="1" t="s">
        <v>283</v>
      </c>
      <c r="H1748" s="1" t="s">
        <v>76</v>
      </c>
      <c r="I1748" s="1" t="s">
        <v>24</v>
      </c>
      <c r="J1748" s="3">
        <v>6.58</v>
      </c>
      <c r="K1748" s="1" t="s">
        <v>1271</v>
      </c>
      <c r="L1748" s="1" t="s">
        <v>24</v>
      </c>
      <c r="M1748" s="1" t="s">
        <v>1272</v>
      </c>
      <c r="N1748" s="1" t="s">
        <v>463</v>
      </c>
      <c r="O1748" s="2">
        <v>44286</v>
      </c>
      <c r="P1748" s="2">
        <v>44292</v>
      </c>
      <c r="Q1748" s="1" t="s">
        <v>29</v>
      </c>
      <c r="R1748" t="str">
        <f>VLOOKUP(F1748,'Seg 2 descriptions'!A:B,2)</f>
        <v>Gas Operations-West</v>
      </c>
      <c r="S1748" t="str">
        <f>VLOOKUP(G1748,'Seg 3 descriptions'!A:B,2)</f>
        <v>Supplies &amp; Misc Dept Expenses</v>
      </c>
    </row>
    <row r="1749" spans="1:19" x14ac:dyDescent="0.25">
      <c r="A1749" s="144" t="s">
        <v>456</v>
      </c>
      <c r="B1749" s="144" t="s">
        <v>20</v>
      </c>
      <c r="C1749" s="144" t="s">
        <v>1366</v>
      </c>
      <c r="D1749" s="144" t="s">
        <v>1690</v>
      </c>
      <c r="E1749" s="144" t="s">
        <v>20</v>
      </c>
      <c r="F1749" s="144" t="s">
        <v>21</v>
      </c>
      <c r="G1749" s="144" t="s">
        <v>22</v>
      </c>
      <c r="H1749" s="144" t="s">
        <v>76</v>
      </c>
      <c r="I1749" s="144" t="s">
        <v>24</v>
      </c>
      <c r="J1749" s="145">
        <v>346.86</v>
      </c>
      <c r="K1749" s="144" t="s">
        <v>1537</v>
      </c>
      <c r="L1749" s="144" t="s">
        <v>24</v>
      </c>
      <c r="M1749" s="144" t="s">
        <v>1102</v>
      </c>
      <c r="N1749" s="144" t="s">
        <v>1366</v>
      </c>
      <c r="O1749" s="146">
        <v>44439</v>
      </c>
      <c r="P1749" s="146">
        <v>44447</v>
      </c>
      <c r="Q1749" s="144" t="s">
        <v>29</v>
      </c>
      <c r="R1749" s="20" t="str">
        <f>VLOOKUP(F1749,'Seg 2 descriptions'!A:B,2)</f>
        <v>Facilities-West</v>
      </c>
      <c r="S1749" s="20" t="str">
        <f>VLOOKUP(G1749,'Seg 3 descriptions'!A:B,2)</f>
        <v>Facilities Maintenance</v>
      </c>
    </row>
    <row r="1750" spans="1:19" x14ac:dyDescent="0.25">
      <c r="A1750" s="144" t="s">
        <v>456</v>
      </c>
      <c r="B1750" s="144" t="s">
        <v>20</v>
      </c>
      <c r="C1750" s="144" t="s">
        <v>1367</v>
      </c>
      <c r="D1750" s="144" t="s">
        <v>1690</v>
      </c>
      <c r="E1750" s="144" t="s">
        <v>20</v>
      </c>
      <c r="F1750" s="144" t="s">
        <v>21</v>
      </c>
      <c r="G1750" s="144" t="s">
        <v>22</v>
      </c>
      <c r="H1750" s="144" t="s">
        <v>76</v>
      </c>
      <c r="I1750" s="144" t="s">
        <v>24</v>
      </c>
      <c r="J1750" s="145">
        <v>-346.86</v>
      </c>
      <c r="K1750" s="144" t="s">
        <v>1537</v>
      </c>
      <c r="L1750" s="144" t="s">
        <v>24</v>
      </c>
      <c r="M1750" s="144" t="s">
        <v>1102</v>
      </c>
      <c r="N1750" s="144" t="s">
        <v>1366</v>
      </c>
      <c r="O1750" s="146">
        <v>44469</v>
      </c>
      <c r="P1750" s="146">
        <v>44447</v>
      </c>
      <c r="Q1750" s="144" t="s">
        <v>29</v>
      </c>
      <c r="R1750" s="20" t="str">
        <f>VLOOKUP(F1750,'Seg 2 descriptions'!A:B,2)</f>
        <v>Facilities-West</v>
      </c>
      <c r="S1750" s="20" t="str">
        <f>VLOOKUP(G1750,'Seg 3 descriptions'!A:B,2)</f>
        <v>Facilities Maintenance</v>
      </c>
    </row>
    <row r="1751" spans="1:19" x14ac:dyDescent="0.25">
      <c r="A1751" s="1" t="s">
        <v>828</v>
      </c>
      <c r="B1751" s="1" t="s">
        <v>18</v>
      </c>
      <c r="C1751" s="1" t="s">
        <v>1273</v>
      </c>
      <c r="D1751" s="1" t="s">
        <v>1712</v>
      </c>
      <c r="E1751" s="1" t="s">
        <v>20</v>
      </c>
      <c r="F1751" s="1" t="s">
        <v>830</v>
      </c>
      <c r="G1751" s="1" t="s">
        <v>460</v>
      </c>
      <c r="H1751" s="1" t="s">
        <v>76</v>
      </c>
      <c r="I1751" s="1" t="s">
        <v>24</v>
      </c>
      <c r="J1751" s="3">
        <v>1625.91</v>
      </c>
      <c r="K1751" s="1" t="s">
        <v>1533</v>
      </c>
      <c r="L1751" s="1" t="s">
        <v>24</v>
      </c>
      <c r="M1751" s="1" t="s">
        <v>24</v>
      </c>
      <c r="N1751" s="1" t="s">
        <v>1273</v>
      </c>
      <c r="O1751" s="2">
        <v>44336</v>
      </c>
      <c r="P1751" s="2">
        <v>44348</v>
      </c>
      <c r="Q1751" s="1" t="s">
        <v>29</v>
      </c>
      <c r="R1751" t="str">
        <f>VLOOKUP(F1751,'Seg 2 descriptions'!A:B,2)</f>
        <v>Measurement-SF</v>
      </c>
      <c r="S1751" t="str">
        <f>VLOOKUP(G1751,'Seg 3 descriptions'!A:B,2)</f>
        <v>Salaries</v>
      </c>
    </row>
    <row r="1752" spans="1:19" x14ac:dyDescent="0.25">
      <c r="A1752" s="1" t="s">
        <v>457</v>
      </c>
      <c r="B1752" s="1" t="s">
        <v>49</v>
      </c>
      <c r="C1752" s="1" t="s">
        <v>1411</v>
      </c>
      <c r="D1752" s="1" t="s">
        <v>1703</v>
      </c>
      <c r="E1752" s="1" t="s">
        <v>20</v>
      </c>
      <c r="F1752" s="1" t="s">
        <v>830</v>
      </c>
      <c r="G1752" s="1" t="s">
        <v>590</v>
      </c>
      <c r="H1752" s="1" t="s">
        <v>76</v>
      </c>
      <c r="I1752" s="1" t="s">
        <v>24</v>
      </c>
      <c r="J1752" s="3">
        <v>-80.290000000000006</v>
      </c>
      <c r="K1752" s="1" t="s">
        <v>1441</v>
      </c>
      <c r="L1752" s="1" t="s">
        <v>24</v>
      </c>
      <c r="M1752" s="1" t="s">
        <v>1442</v>
      </c>
      <c r="N1752" s="1" t="s">
        <v>1412</v>
      </c>
      <c r="O1752" s="2">
        <v>44439</v>
      </c>
      <c r="P1752" s="2">
        <v>44447</v>
      </c>
      <c r="Q1752" s="1" t="s">
        <v>29</v>
      </c>
      <c r="R1752" t="str">
        <f>VLOOKUP(F1752,'Seg 2 descriptions'!A:B,2)</f>
        <v>Measurement-SF</v>
      </c>
      <c r="S1752" t="str">
        <f>VLOOKUP(G1752,'Seg 3 descriptions'!A:B,2)</f>
        <v>Overtime/Comp Time/On Call</v>
      </c>
    </row>
    <row r="1753" spans="1:19" x14ac:dyDescent="0.25">
      <c r="A1753" s="1" t="s">
        <v>828</v>
      </c>
      <c r="B1753" s="1" t="s">
        <v>18</v>
      </c>
      <c r="C1753" s="1" t="s">
        <v>1550</v>
      </c>
      <c r="D1753" s="1" t="s">
        <v>1712</v>
      </c>
      <c r="E1753" s="1" t="s">
        <v>20</v>
      </c>
      <c r="F1753" s="1" t="s">
        <v>830</v>
      </c>
      <c r="G1753" s="1" t="s">
        <v>460</v>
      </c>
      <c r="H1753" s="1" t="s">
        <v>76</v>
      </c>
      <c r="I1753" s="1" t="s">
        <v>24</v>
      </c>
      <c r="J1753" s="3">
        <v>960.66</v>
      </c>
      <c r="K1753" s="1" t="s">
        <v>1551</v>
      </c>
      <c r="L1753" s="1" t="s">
        <v>24</v>
      </c>
      <c r="M1753" s="1" t="s">
        <v>24</v>
      </c>
      <c r="N1753" s="1" t="s">
        <v>1550</v>
      </c>
      <c r="O1753" s="2">
        <v>44462</v>
      </c>
      <c r="P1753" s="2">
        <v>44470</v>
      </c>
      <c r="Q1753" s="1" t="s">
        <v>29</v>
      </c>
      <c r="R1753" t="str">
        <f>VLOOKUP(F1753,'Seg 2 descriptions'!A:B,2)</f>
        <v>Measurement-SF</v>
      </c>
      <c r="S1753" t="str">
        <f>VLOOKUP(G1753,'Seg 3 descriptions'!A:B,2)</f>
        <v>Salaries</v>
      </c>
    </row>
    <row r="1754" spans="1:19" x14ac:dyDescent="0.25">
      <c r="A1754" s="1" t="s">
        <v>457</v>
      </c>
      <c r="B1754" s="1" t="s">
        <v>49</v>
      </c>
      <c r="C1754" s="1" t="s">
        <v>1373</v>
      </c>
      <c r="D1754" s="1" t="s">
        <v>1712</v>
      </c>
      <c r="E1754" s="1" t="s">
        <v>20</v>
      </c>
      <c r="F1754" s="1" t="s">
        <v>830</v>
      </c>
      <c r="G1754" s="1" t="s">
        <v>460</v>
      </c>
      <c r="H1754" s="1" t="s">
        <v>76</v>
      </c>
      <c r="I1754" s="1" t="s">
        <v>24</v>
      </c>
      <c r="J1754" s="3">
        <v>-597.94000000000005</v>
      </c>
      <c r="K1754" s="1" t="s">
        <v>1487</v>
      </c>
      <c r="L1754" s="1" t="s">
        <v>24</v>
      </c>
      <c r="M1754" s="1" t="s">
        <v>1488</v>
      </c>
      <c r="N1754" s="1" t="s">
        <v>1377</v>
      </c>
      <c r="O1754" s="2">
        <v>44347</v>
      </c>
      <c r="P1754" s="2">
        <v>44350</v>
      </c>
      <c r="Q1754" s="1" t="s">
        <v>29</v>
      </c>
      <c r="R1754" t="str">
        <f>VLOOKUP(F1754,'Seg 2 descriptions'!A:B,2)</f>
        <v>Measurement-SF</v>
      </c>
      <c r="S1754" t="str">
        <f>VLOOKUP(G1754,'Seg 3 descriptions'!A:B,2)</f>
        <v>Salaries</v>
      </c>
    </row>
    <row r="1755" spans="1:19" x14ac:dyDescent="0.25">
      <c r="A1755" s="144" t="s">
        <v>456</v>
      </c>
      <c r="B1755" s="144" t="s">
        <v>49</v>
      </c>
      <c r="C1755" s="144" t="s">
        <v>1395</v>
      </c>
      <c r="D1755" s="144" t="s">
        <v>1690</v>
      </c>
      <c r="E1755" s="144" t="s">
        <v>20</v>
      </c>
      <c r="F1755" s="144" t="s">
        <v>21</v>
      </c>
      <c r="G1755" s="144" t="s">
        <v>22</v>
      </c>
      <c r="H1755" s="144" t="s">
        <v>76</v>
      </c>
      <c r="I1755" s="144" t="s">
        <v>24</v>
      </c>
      <c r="J1755" s="145">
        <v>-19.45</v>
      </c>
      <c r="K1755" s="144" t="s">
        <v>943</v>
      </c>
      <c r="L1755" s="144" t="s">
        <v>24</v>
      </c>
      <c r="M1755" s="144" t="s">
        <v>24</v>
      </c>
      <c r="N1755" s="144" t="s">
        <v>1396</v>
      </c>
      <c r="O1755" s="146">
        <v>44227</v>
      </c>
      <c r="P1755" s="146">
        <v>44201</v>
      </c>
      <c r="Q1755" s="144" t="s">
        <v>29</v>
      </c>
      <c r="R1755" s="20" t="str">
        <f>VLOOKUP(F1755,'Seg 2 descriptions'!A:B,2)</f>
        <v>Facilities-West</v>
      </c>
      <c r="S1755" s="20" t="str">
        <f>VLOOKUP(G1755,'Seg 3 descriptions'!A:B,2)</f>
        <v>Facilities Maintenance</v>
      </c>
    </row>
    <row r="1756" spans="1:19" x14ac:dyDescent="0.25">
      <c r="A1756" s="144" t="s">
        <v>455</v>
      </c>
      <c r="B1756" s="144" t="s">
        <v>49</v>
      </c>
      <c r="C1756" s="144" t="s">
        <v>1405</v>
      </c>
      <c r="D1756" s="144" t="s">
        <v>1690</v>
      </c>
      <c r="E1756" s="144" t="s">
        <v>20</v>
      </c>
      <c r="F1756" s="144" t="s">
        <v>21</v>
      </c>
      <c r="G1756" s="144" t="s">
        <v>22</v>
      </c>
      <c r="H1756" s="144" t="s">
        <v>76</v>
      </c>
      <c r="I1756" s="144" t="s">
        <v>24</v>
      </c>
      <c r="J1756" s="145">
        <v>17.73</v>
      </c>
      <c r="K1756" s="144" t="s">
        <v>915</v>
      </c>
      <c r="L1756" s="144" t="s">
        <v>24</v>
      </c>
      <c r="M1756" s="144" t="s">
        <v>889</v>
      </c>
      <c r="N1756" s="144" t="s">
        <v>1405</v>
      </c>
      <c r="O1756" s="146">
        <v>44227</v>
      </c>
      <c r="P1756" s="146">
        <v>44229</v>
      </c>
      <c r="Q1756" s="144" t="s">
        <v>29</v>
      </c>
      <c r="R1756" s="20" t="str">
        <f>VLOOKUP(F1756,'Seg 2 descriptions'!A:B,2)</f>
        <v>Facilities-West</v>
      </c>
      <c r="S1756" s="20" t="str">
        <f>VLOOKUP(G1756,'Seg 3 descriptions'!A:B,2)</f>
        <v>Facilities Maintenance</v>
      </c>
    </row>
    <row r="1757" spans="1:19" x14ac:dyDescent="0.25">
      <c r="A1757" s="1" t="s">
        <v>1556</v>
      </c>
      <c r="B1757" s="1" t="s">
        <v>20</v>
      </c>
      <c r="C1757" s="1" t="s">
        <v>1557</v>
      </c>
      <c r="D1757" s="1" t="s">
        <v>1892</v>
      </c>
      <c r="E1757" s="1" t="s">
        <v>20</v>
      </c>
      <c r="F1757" s="1" t="s">
        <v>21</v>
      </c>
      <c r="G1757" s="1" t="s">
        <v>1496</v>
      </c>
      <c r="H1757" s="1" t="s">
        <v>76</v>
      </c>
      <c r="I1757" s="1" t="s">
        <v>24</v>
      </c>
      <c r="J1757" s="3">
        <v>500</v>
      </c>
      <c r="K1757" s="1" t="s">
        <v>1558</v>
      </c>
      <c r="L1757" s="1" t="s">
        <v>24</v>
      </c>
      <c r="M1757" s="1" t="s">
        <v>1559</v>
      </c>
      <c r="N1757" s="1" t="s">
        <v>1557</v>
      </c>
      <c r="O1757" s="2">
        <v>44347</v>
      </c>
      <c r="P1757" s="2">
        <v>44354</v>
      </c>
      <c r="Q1757" s="1" t="s">
        <v>29</v>
      </c>
      <c r="R1757" t="str">
        <f>VLOOKUP(F1757,'Seg 2 descriptions'!A:B,2)</f>
        <v>Facilities-West</v>
      </c>
      <c r="S1757" t="str">
        <f>VLOOKUP(G1757,'Seg 3 descriptions'!A:B,2)</f>
        <v>Other Facilities Costs</v>
      </c>
    </row>
    <row r="1758" spans="1:19" x14ac:dyDescent="0.25">
      <c r="A1758" s="144" t="s">
        <v>456</v>
      </c>
      <c r="B1758" s="144" t="s">
        <v>49</v>
      </c>
      <c r="C1758" s="144" t="s">
        <v>587</v>
      </c>
      <c r="D1758" s="144" t="s">
        <v>1690</v>
      </c>
      <c r="E1758" s="144" t="s">
        <v>20</v>
      </c>
      <c r="F1758" s="144" t="s">
        <v>21</v>
      </c>
      <c r="G1758" s="144" t="s">
        <v>22</v>
      </c>
      <c r="H1758" s="144" t="s">
        <v>76</v>
      </c>
      <c r="I1758" s="144" t="s">
        <v>24</v>
      </c>
      <c r="J1758" s="145">
        <v>17.73</v>
      </c>
      <c r="K1758" s="144" t="s">
        <v>1293</v>
      </c>
      <c r="L1758" s="144" t="s">
        <v>24</v>
      </c>
      <c r="M1758" s="144" t="s">
        <v>24</v>
      </c>
      <c r="N1758" s="144" t="s">
        <v>587</v>
      </c>
      <c r="O1758" s="146">
        <v>44227</v>
      </c>
      <c r="P1758" s="146">
        <v>44229</v>
      </c>
      <c r="Q1758" s="144" t="s">
        <v>29</v>
      </c>
      <c r="R1758" s="20" t="str">
        <f>VLOOKUP(F1758,'Seg 2 descriptions'!A:B,2)</f>
        <v>Facilities-West</v>
      </c>
      <c r="S1758" s="20" t="str">
        <f>VLOOKUP(G1758,'Seg 3 descriptions'!A:B,2)</f>
        <v>Facilities Maintenance</v>
      </c>
    </row>
    <row r="1759" spans="1:19" x14ac:dyDescent="0.25">
      <c r="A1759" s="144" t="s">
        <v>456</v>
      </c>
      <c r="B1759" s="144" t="s">
        <v>49</v>
      </c>
      <c r="C1759" s="144" t="s">
        <v>585</v>
      </c>
      <c r="D1759" s="144" t="s">
        <v>1690</v>
      </c>
      <c r="E1759" s="144" t="s">
        <v>20</v>
      </c>
      <c r="F1759" s="144" t="s">
        <v>21</v>
      </c>
      <c r="G1759" s="144" t="s">
        <v>22</v>
      </c>
      <c r="H1759" s="144" t="s">
        <v>76</v>
      </c>
      <c r="I1759" s="144" t="s">
        <v>24</v>
      </c>
      <c r="J1759" s="145">
        <v>-17.73</v>
      </c>
      <c r="K1759" s="144" t="s">
        <v>1293</v>
      </c>
      <c r="L1759" s="144" t="s">
        <v>24</v>
      </c>
      <c r="M1759" s="144" t="s">
        <v>24</v>
      </c>
      <c r="N1759" s="144" t="s">
        <v>587</v>
      </c>
      <c r="O1759" s="146">
        <v>44255</v>
      </c>
      <c r="P1759" s="146">
        <v>44229</v>
      </c>
      <c r="Q1759" s="144" t="s">
        <v>29</v>
      </c>
      <c r="R1759" s="20" t="str">
        <f>VLOOKUP(F1759,'Seg 2 descriptions'!A:B,2)</f>
        <v>Facilities-West</v>
      </c>
      <c r="S1759" s="20" t="str">
        <f>VLOOKUP(G1759,'Seg 3 descriptions'!A:B,2)</f>
        <v>Facilities Maintenance</v>
      </c>
    </row>
    <row r="1760" spans="1:19" x14ac:dyDescent="0.25">
      <c r="A1760" s="144" t="s">
        <v>456</v>
      </c>
      <c r="B1760" s="144" t="s">
        <v>20</v>
      </c>
      <c r="C1760" s="144" t="s">
        <v>1381</v>
      </c>
      <c r="D1760" s="144" t="s">
        <v>1690</v>
      </c>
      <c r="E1760" s="144" t="s">
        <v>20</v>
      </c>
      <c r="F1760" s="144" t="s">
        <v>21</v>
      </c>
      <c r="G1760" s="144" t="s">
        <v>22</v>
      </c>
      <c r="H1760" s="144" t="s">
        <v>76</v>
      </c>
      <c r="I1760" s="144" t="s">
        <v>24</v>
      </c>
      <c r="J1760" s="145">
        <v>-45.96</v>
      </c>
      <c r="K1760" s="144" t="s">
        <v>1560</v>
      </c>
      <c r="L1760" s="144" t="s">
        <v>24</v>
      </c>
      <c r="M1760" s="144" t="s">
        <v>1561</v>
      </c>
      <c r="N1760" s="144" t="s">
        <v>1382</v>
      </c>
      <c r="O1760" s="146">
        <v>44530</v>
      </c>
      <c r="P1760" s="146">
        <v>44504</v>
      </c>
      <c r="Q1760" s="144" t="s">
        <v>29</v>
      </c>
      <c r="R1760" s="20" t="str">
        <f>VLOOKUP(F1760,'Seg 2 descriptions'!A:B,2)</f>
        <v>Facilities-West</v>
      </c>
      <c r="S1760" s="20" t="str">
        <f>VLOOKUP(G1760,'Seg 3 descriptions'!A:B,2)</f>
        <v>Facilities Maintenance</v>
      </c>
    </row>
    <row r="1761" spans="1:19" x14ac:dyDescent="0.25">
      <c r="A1761" s="144" t="s">
        <v>456</v>
      </c>
      <c r="B1761" s="144" t="s">
        <v>20</v>
      </c>
      <c r="C1761" s="144" t="s">
        <v>1382</v>
      </c>
      <c r="D1761" s="144" t="s">
        <v>1690</v>
      </c>
      <c r="E1761" s="144" t="s">
        <v>20</v>
      </c>
      <c r="F1761" s="144" t="s">
        <v>21</v>
      </c>
      <c r="G1761" s="144" t="s">
        <v>22</v>
      </c>
      <c r="H1761" s="144" t="s">
        <v>76</v>
      </c>
      <c r="I1761" s="144" t="s">
        <v>24</v>
      </c>
      <c r="J1761" s="145">
        <v>45.96</v>
      </c>
      <c r="K1761" s="144" t="s">
        <v>1560</v>
      </c>
      <c r="L1761" s="144" t="s">
        <v>24</v>
      </c>
      <c r="M1761" s="144" t="s">
        <v>1561</v>
      </c>
      <c r="N1761" s="144" t="s">
        <v>1382</v>
      </c>
      <c r="O1761" s="146">
        <v>44500</v>
      </c>
      <c r="P1761" s="146">
        <v>44504</v>
      </c>
      <c r="Q1761" s="144" t="s">
        <v>29</v>
      </c>
      <c r="R1761" s="20" t="str">
        <f>VLOOKUP(F1761,'Seg 2 descriptions'!A:B,2)</f>
        <v>Facilities-West</v>
      </c>
      <c r="S1761" s="20" t="str">
        <f>VLOOKUP(G1761,'Seg 3 descriptions'!A:B,2)</f>
        <v>Facilities Maintenance</v>
      </c>
    </row>
    <row r="1762" spans="1:19" x14ac:dyDescent="0.25">
      <c r="A1762" s="144" t="s">
        <v>456</v>
      </c>
      <c r="B1762" s="144" t="s">
        <v>20</v>
      </c>
      <c r="C1762" s="144" t="s">
        <v>906</v>
      </c>
      <c r="D1762" s="144" t="s">
        <v>1690</v>
      </c>
      <c r="E1762" s="144" t="s">
        <v>20</v>
      </c>
      <c r="F1762" s="144" t="s">
        <v>21</v>
      </c>
      <c r="G1762" s="144" t="s">
        <v>22</v>
      </c>
      <c r="H1762" s="144" t="s">
        <v>76</v>
      </c>
      <c r="I1762" s="144" t="s">
        <v>24</v>
      </c>
      <c r="J1762" s="145">
        <v>467.74</v>
      </c>
      <c r="K1762" s="144" t="s">
        <v>1560</v>
      </c>
      <c r="L1762" s="144" t="s">
        <v>24</v>
      </c>
      <c r="M1762" s="144" t="s">
        <v>343</v>
      </c>
      <c r="N1762" s="144" t="s">
        <v>906</v>
      </c>
      <c r="O1762" s="146">
        <v>44316</v>
      </c>
      <c r="P1762" s="146">
        <v>44322</v>
      </c>
      <c r="Q1762" s="144" t="s">
        <v>29</v>
      </c>
      <c r="R1762" s="20" t="str">
        <f>VLOOKUP(F1762,'Seg 2 descriptions'!A:B,2)</f>
        <v>Facilities-West</v>
      </c>
      <c r="S1762" s="20" t="str">
        <f>VLOOKUP(G1762,'Seg 3 descriptions'!A:B,2)</f>
        <v>Facilities Maintenance</v>
      </c>
    </row>
    <row r="1763" spans="1:19" x14ac:dyDescent="0.25">
      <c r="A1763" s="144" t="s">
        <v>456</v>
      </c>
      <c r="B1763" s="144" t="s">
        <v>20</v>
      </c>
      <c r="C1763" s="144" t="s">
        <v>904</v>
      </c>
      <c r="D1763" s="144" t="s">
        <v>1690</v>
      </c>
      <c r="E1763" s="144" t="s">
        <v>20</v>
      </c>
      <c r="F1763" s="144" t="s">
        <v>21</v>
      </c>
      <c r="G1763" s="144" t="s">
        <v>22</v>
      </c>
      <c r="H1763" s="144" t="s">
        <v>76</v>
      </c>
      <c r="I1763" s="144" t="s">
        <v>24</v>
      </c>
      <c r="J1763" s="145">
        <v>-467.74</v>
      </c>
      <c r="K1763" s="144" t="s">
        <v>1560</v>
      </c>
      <c r="L1763" s="144" t="s">
        <v>24</v>
      </c>
      <c r="M1763" s="144" t="s">
        <v>343</v>
      </c>
      <c r="N1763" s="144" t="s">
        <v>906</v>
      </c>
      <c r="O1763" s="146">
        <v>44347</v>
      </c>
      <c r="P1763" s="146">
        <v>44322</v>
      </c>
      <c r="Q1763" s="144" t="s">
        <v>29</v>
      </c>
      <c r="R1763" s="20" t="str">
        <f>VLOOKUP(F1763,'Seg 2 descriptions'!A:B,2)</f>
        <v>Facilities-West</v>
      </c>
      <c r="S1763" s="20" t="str">
        <f>VLOOKUP(G1763,'Seg 3 descriptions'!A:B,2)</f>
        <v>Facilities Maintenance</v>
      </c>
    </row>
    <row r="1764" spans="1:19" x14ac:dyDescent="0.25">
      <c r="A1764" s="1" t="s">
        <v>457</v>
      </c>
      <c r="B1764" s="1" t="s">
        <v>49</v>
      </c>
      <c r="C1764" s="1" t="s">
        <v>1413</v>
      </c>
      <c r="D1764" s="1" t="s">
        <v>1712</v>
      </c>
      <c r="E1764" s="1" t="s">
        <v>20</v>
      </c>
      <c r="F1764" s="1" t="s">
        <v>830</v>
      </c>
      <c r="G1764" s="1" t="s">
        <v>460</v>
      </c>
      <c r="H1764" s="1" t="s">
        <v>76</v>
      </c>
      <c r="I1764" s="1" t="s">
        <v>24</v>
      </c>
      <c r="J1764" s="3">
        <v>-613.65</v>
      </c>
      <c r="K1764" s="1" t="s">
        <v>1487</v>
      </c>
      <c r="L1764" s="1" t="s">
        <v>24</v>
      </c>
      <c r="M1764" s="1" t="s">
        <v>1488</v>
      </c>
      <c r="N1764" s="1" t="s">
        <v>1414</v>
      </c>
      <c r="O1764" s="2">
        <v>44469</v>
      </c>
      <c r="P1764" s="2">
        <v>44474</v>
      </c>
      <c r="Q1764" s="1" t="s">
        <v>29</v>
      </c>
      <c r="R1764" t="str">
        <f>VLOOKUP(F1764,'Seg 2 descriptions'!A:B,2)</f>
        <v>Measurement-SF</v>
      </c>
      <c r="S1764" t="str">
        <f>VLOOKUP(G1764,'Seg 3 descriptions'!A:B,2)</f>
        <v>Salaries</v>
      </c>
    </row>
    <row r="1765" spans="1:19" x14ac:dyDescent="0.25">
      <c r="A1765" s="1" t="s">
        <v>457</v>
      </c>
      <c r="B1765" s="1" t="s">
        <v>49</v>
      </c>
      <c r="C1765" s="1" t="s">
        <v>1061</v>
      </c>
      <c r="D1765" s="1" t="s">
        <v>1915</v>
      </c>
      <c r="E1765" s="1" t="s">
        <v>20</v>
      </c>
      <c r="F1765" s="1" t="s">
        <v>830</v>
      </c>
      <c r="G1765" s="1" t="s">
        <v>867</v>
      </c>
      <c r="H1765" s="1" t="s">
        <v>76</v>
      </c>
      <c r="I1765" s="1" t="s">
        <v>24</v>
      </c>
      <c r="J1765" s="3">
        <v>11.76</v>
      </c>
      <c r="K1765" s="1" t="s">
        <v>1567</v>
      </c>
      <c r="L1765" s="1" t="s">
        <v>24</v>
      </c>
      <c r="M1765" s="1" t="s">
        <v>1568</v>
      </c>
      <c r="N1765" s="1" t="s">
        <v>463</v>
      </c>
      <c r="O1765" s="2">
        <v>44561</v>
      </c>
      <c r="P1765" s="2">
        <v>44568</v>
      </c>
      <c r="Q1765" s="1" t="s">
        <v>29</v>
      </c>
      <c r="R1765" t="str">
        <f>VLOOKUP(F1765,'Seg 2 descriptions'!A:B,2)</f>
        <v>Measurement-SF</v>
      </c>
      <c r="S1765" t="str">
        <f>VLOOKUP(G1765,'Seg 3 descriptions'!A:B,2)</f>
        <v>Meals</v>
      </c>
    </row>
    <row r="1766" spans="1:19" x14ac:dyDescent="0.25">
      <c r="A1766" s="1" t="s">
        <v>457</v>
      </c>
      <c r="B1766" s="1" t="s">
        <v>49</v>
      </c>
      <c r="C1766" s="1" t="s">
        <v>1061</v>
      </c>
      <c r="D1766" s="1" t="s">
        <v>1919</v>
      </c>
      <c r="E1766" s="1" t="s">
        <v>20</v>
      </c>
      <c r="F1766" s="1" t="s">
        <v>830</v>
      </c>
      <c r="G1766" s="1" t="s">
        <v>866</v>
      </c>
      <c r="H1766" s="1" t="s">
        <v>76</v>
      </c>
      <c r="I1766" s="1" t="s">
        <v>24</v>
      </c>
      <c r="J1766" s="3">
        <v>84.85</v>
      </c>
      <c r="K1766" s="1" t="s">
        <v>1567</v>
      </c>
      <c r="L1766" s="1" t="s">
        <v>24</v>
      </c>
      <c r="M1766" s="1" t="s">
        <v>1568</v>
      </c>
      <c r="N1766" s="1" t="s">
        <v>463</v>
      </c>
      <c r="O1766" s="2">
        <v>44561</v>
      </c>
      <c r="P1766" s="2">
        <v>44568</v>
      </c>
      <c r="Q1766" s="1" t="s">
        <v>29</v>
      </c>
      <c r="R1766" t="str">
        <f>VLOOKUP(F1766,'Seg 2 descriptions'!A:B,2)</f>
        <v>Measurement-SF</v>
      </c>
      <c r="S1766" t="str">
        <f>VLOOKUP(G1766,'Seg 3 descriptions'!A:B,2)</f>
        <v>Lodging &amp; Travel</v>
      </c>
    </row>
    <row r="1767" spans="1:19" x14ac:dyDescent="0.25">
      <c r="A1767" s="1" t="s">
        <v>457</v>
      </c>
      <c r="B1767" s="1" t="s">
        <v>49</v>
      </c>
      <c r="C1767" s="1" t="s">
        <v>1061</v>
      </c>
      <c r="D1767" s="1" t="s">
        <v>1703</v>
      </c>
      <c r="E1767" s="1" t="s">
        <v>20</v>
      </c>
      <c r="F1767" s="1" t="s">
        <v>830</v>
      </c>
      <c r="G1767" s="1" t="s">
        <v>590</v>
      </c>
      <c r="H1767" s="1" t="s">
        <v>76</v>
      </c>
      <c r="I1767" s="1" t="s">
        <v>24</v>
      </c>
      <c r="J1767" s="3">
        <v>30.79</v>
      </c>
      <c r="K1767" s="1" t="s">
        <v>1567</v>
      </c>
      <c r="L1767" s="1" t="s">
        <v>24</v>
      </c>
      <c r="M1767" s="1" t="s">
        <v>1568</v>
      </c>
      <c r="N1767" s="1" t="s">
        <v>463</v>
      </c>
      <c r="O1767" s="2">
        <v>44561</v>
      </c>
      <c r="P1767" s="2">
        <v>44568</v>
      </c>
      <c r="Q1767" s="1" t="s">
        <v>29</v>
      </c>
      <c r="R1767" t="str">
        <f>VLOOKUP(F1767,'Seg 2 descriptions'!A:B,2)</f>
        <v>Measurement-SF</v>
      </c>
      <c r="S1767" t="str">
        <f>VLOOKUP(G1767,'Seg 3 descriptions'!A:B,2)</f>
        <v>Overtime/Comp Time/On Call</v>
      </c>
    </row>
    <row r="1768" spans="1:19" x14ac:dyDescent="0.25">
      <c r="A1768" s="1" t="s">
        <v>457</v>
      </c>
      <c r="B1768" s="1" t="s">
        <v>49</v>
      </c>
      <c r="C1768" s="1" t="s">
        <v>1061</v>
      </c>
      <c r="D1768" s="1" t="s">
        <v>1712</v>
      </c>
      <c r="E1768" s="1" t="s">
        <v>20</v>
      </c>
      <c r="F1768" s="1" t="s">
        <v>830</v>
      </c>
      <c r="G1768" s="1" t="s">
        <v>460</v>
      </c>
      <c r="H1768" s="1" t="s">
        <v>76</v>
      </c>
      <c r="I1768" s="1" t="s">
        <v>24</v>
      </c>
      <c r="J1768" s="3">
        <v>1513.89</v>
      </c>
      <c r="K1768" s="1" t="s">
        <v>1567</v>
      </c>
      <c r="L1768" s="1" t="s">
        <v>24</v>
      </c>
      <c r="M1768" s="1" t="s">
        <v>1568</v>
      </c>
      <c r="N1768" s="1" t="s">
        <v>463</v>
      </c>
      <c r="O1768" s="2">
        <v>44561</v>
      </c>
      <c r="P1768" s="2">
        <v>44568</v>
      </c>
      <c r="Q1768" s="1" t="s">
        <v>29</v>
      </c>
      <c r="R1768" t="str">
        <f>VLOOKUP(F1768,'Seg 2 descriptions'!A:B,2)</f>
        <v>Measurement-SF</v>
      </c>
      <c r="S1768" t="str">
        <f>VLOOKUP(G1768,'Seg 3 descriptions'!A:B,2)</f>
        <v>Salaries</v>
      </c>
    </row>
    <row r="1769" spans="1:19" x14ac:dyDescent="0.25">
      <c r="A1769" s="1" t="s">
        <v>457</v>
      </c>
      <c r="B1769" s="1" t="s">
        <v>49</v>
      </c>
      <c r="C1769" s="1" t="s">
        <v>1061</v>
      </c>
      <c r="D1769" s="1" t="s">
        <v>1925</v>
      </c>
      <c r="E1769" s="1" t="s">
        <v>20</v>
      </c>
      <c r="F1769" s="1" t="s">
        <v>830</v>
      </c>
      <c r="G1769" s="1" t="s">
        <v>1049</v>
      </c>
      <c r="H1769" s="1" t="s">
        <v>76</v>
      </c>
      <c r="I1769" s="1" t="s">
        <v>24</v>
      </c>
      <c r="J1769" s="3">
        <v>30.27</v>
      </c>
      <c r="K1769" s="1" t="s">
        <v>1567</v>
      </c>
      <c r="L1769" s="1" t="s">
        <v>24</v>
      </c>
      <c r="M1769" s="1" t="s">
        <v>1568</v>
      </c>
      <c r="N1769" s="1" t="s">
        <v>463</v>
      </c>
      <c r="O1769" s="2">
        <v>44561</v>
      </c>
      <c r="P1769" s="2">
        <v>44568</v>
      </c>
      <c r="Q1769" s="1" t="s">
        <v>29</v>
      </c>
      <c r="R1769" t="str">
        <f>VLOOKUP(F1769,'Seg 2 descriptions'!A:B,2)</f>
        <v>Measurement-SF</v>
      </c>
      <c r="S1769" t="str">
        <f>VLOOKUP(G1769,'Seg 3 descriptions'!A:B,2)</f>
        <v>Vehicle Insurance</v>
      </c>
    </row>
    <row r="1770" spans="1:19" x14ac:dyDescent="0.25">
      <c r="A1770" s="1" t="s">
        <v>457</v>
      </c>
      <c r="B1770" s="1" t="s">
        <v>49</v>
      </c>
      <c r="C1770" s="1" t="s">
        <v>1061</v>
      </c>
      <c r="D1770" s="1" t="s">
        <v>1926</v>
      </c>
      <c r="E1770" s="1" t="s">
        <v>20</v>
      </c>
      <c r="F1770" s="1" t="s">
        <v>830</v>
      </c>
      <c r="G1770" s="1" t="s">
        <v>870</v>
      </c>
      <c r="H1770" s="1" t="s">
        <v>76</v>
      </c>
      <c r="I1770" s="1" t="s">
        <v>24</v>
      </c>
      <c r="J1770" s="3">
        <v>29.67</v>
      </c>
      <c r="K1770" s="1" t="s">
        <v>1567</v>
      </c>
      <c r="L1770" s="1" t="s">
        <v>24</v>
      </c>
      <c r="M1770" s="1" t="s">
        <v>1568</v>
      </c>
      <c r="N1770" s="1" t="s">
        <v>463</v>
      </c>
      <c r="O1770" s="2">
        <v>44561</v>
      </c>
      <c r="P1770" s="2">
        <v>44568</v>
      </c>
      <c r="Q1770" s="1" t="s">
        <v>29</v>
      </c>
      <c r="R1770" t="str">
        <f>VLOOKUP(F1770,'Seg 2 descriptions'!A:B,2)</f>
        <v>Measurement-SF</v>
      </c>
      <c r="S1770" t="str">
        <f>VLOOKUP(G1770,'Seg 3 descriptions'!A:B,2)</f>
        <v>Other Vehicle Expenses</v>
      </c>
    </row>
    <row r="1771" spans="1:19" x14ac:dyDescent="0.25">
      <c r="A1771" s="1" t="s">
        <v>457</v>
      </c>
      <c r="B1771" s="1" t="s">
        <v>49</v>
      </c>
      <c r="C1771" s="1" t="s">
        <v>1061</v>
      </c>
      <c r="D1771" s="1" t="s">
        <v>1934</v>
      </c>
      <c r="E1771" s="1" t="s">
        <v>20</v>
      </c>
      <c r="F1771" s="1" t="s">
        <v>830</v>
      </c>
      <c r="G1771" s="1" t="s">
        <v>1055</v>
      </c>
      <c r="H1771" s="1" t="s">
        <v>76</v>
      </c>
      <c r="I1771" s="1" t="s">
        <v>24</v>
      </c>
      <c r="J1771" s="3">
        <v>223.47</v>
      </c>
      <c r="K1771" s="1" t="s">
        <v>1567</v>
      </c>
      <c r="L1771" s="1" t="s">
        <v>24</v>
      </c>
      <c r="M1771" s="1" t="s">
        <v>1568</v>
      </c>
      <c r="N1771" s="1" t="s">
        <v>463</v>
      </c>
      <c r="O1771" s="2">
        <v>44561</v>
      </c>
      <c r="P1771" s="2">
        <v>44568</v>
      </c>
      <c r="Q1771" s="1" t="s">
        <v>29</v>
      </c>
      <c r="R1771" t="str">
        <f>VLOOKUP(F1771,'Seg 2 descriptions'!A:B,2)</f>
        <v>Measurement-SF</v>
      </c>
      <c r="S1771" t="str">
        <f>VLOOKUP(G1771,'Seg 3 descriptions'!A:B,2)</f>
        <v>Vehicle Depreciation</v>
      </c>
    </row>
    <row r="1772" spans="1:19" x14ac:dyDescent="0.25">
      <c r="A1772" s="1" t="s">
        <v>457</v>
      </c>
      <c r="B1772" s="1" t="s">
        <v>49</v>
      </c>
      <c r="C1772" s="1" t="s">
        <v>1061</v>
      </c>
      <c r="D1772" s="1" t="s">
        <v>1940</v>
      </c>
      <c r="E1772" s="1" t="s">
        <v>20</v>
      </c>
      <c r="F1772" s="1" t="s">
        <v>830</v>
      </c>
      <c r="G1772" s="1" t="s">
        <v>869</v>
      </c>
      <c r="H1772" s="1" t="s">
        <v>76</v>
      </c>
      <c r="I1772" s="1" t="s">
        <v>24</v>
      </c>
      <c r="J1772" s="3">
        <v>130.36000000000001</v>
      </c>
      <c r="K1772" s="1" t="s">
        <v>1567</v>
      </c>
      <c r="L1772" s="1" t="s">
        <v>24</v>
      </c>
      <c r="M1772" s="1" t="s">
        <v>1568</v>
      </c>
      <c r="N1772" s="1" t="s">
        <v>463</v>
      </c>
      <c r="O1772" s="2">
        <v>44561</v>
      </c>
      <c r="P1772" s="2">
        <v>44568</v>
      </c>
      <c r="Q1772" s="1" t="s">
        <v>29</v>
      </c>
      <c r="R1772" t="str">
        <f>VLOOKUP(F1772,'Seg 2 descriptions'!A:B,2)</f>
        <v>Measurement-SF</v>
      </c>
      <c r="S1772" t="str">
        <f>VLOOKUP(G1772,'Seg 3 descriptions'!A:B,2)</f>
        <v>Vehicle Fuel</v>
      </c>
    </row>
    <row r="1773" spans="1:19" x14ac:dyDescent="0.25">
      <c r="A1773" s="1" t="s">
        <v>457</v>
      </c>
      <c r="B1773" s="1" t="s">
        <v>49</v>
      </c>
      <c r="C1773" s="1" t="s">
        <v>1569</v>
      </c>
      <c r="D1773" s="1" t="s">
        <v>1703</v>
      </c>
      <c r="E1773" s="1" t="s">
        <v>20</v>
      </c>
      <c r="F1773" s="1" t="s">
        <v>830</v>
      </c>
      <c r="G1773" s="1" t="s">
        <v>590</v>
      </c>
      <c r="H1773" s="1" t="s">
        <v>76</v>
      </c>
      <c r="I1773" s="1" t="s">
        <v>24</v>
      </c>
      <c r="J1773" s="3">
        <v>-146.87</v>
      </c>
      <c r="K1773" s="1" t="s">
        <v>1441</v>
      </c>
      <c r="L1773" s="1" t="s">
        <v>24</v>
      </c>
      <c r="M1773" s="1" t="s">
        <v>1442</v>
      </c>
      <c r="N1773" s="1" t="s">
        <v>1570</v>
      </c>
      <c r="O1773" s="2">
        <v>44500</v>
      </c>
      <c r="P1773" s="2">
        <v>44503</v>
      </c>
      <c r="Q1773" s="1" t="s">
        <v>29</v>
      </c>
      <c r="R1773" t="str">
        <f>VLOOKUP(F1773,'Seg 2 descriptions'!A:B,2)</f>
        <v>Measurement-SF</v>
      </c>
      <c r="S1773" t="str">
        <f>VLOOKUP(G1773,'Seg 3 descriptions'!A:B,2)</f>
        <v>Overtime/Comp Time/On Call</v>
      </c>
    </row>
    <row r="1774" spans="1:19" x14ac:dyDescent="0.25">
      <c r="A1774" s="1" t="s">
        <v>457</v>
      </c>
      <c r="B1774" s="1" t="s">
        <v>49</v>
      </c>
      <c r="C1774" s="1" t="s">
        <v>1061</v>
      </c>
      <c r="D1774" s="1" t="s">
        <v>1952</v>
      </c>
      <c r="E1774" s="1" t="s">
        <v>20</v>
      </c>
      <c r="F1774" s="1" t="s">
        <v>830</v>
      </c>
      <c r="G1774" s="1" t="s">
        <v>1302</v>
      </c>
      <c r="H1774" s="1" t="s">
        <v>76</v>
      </c>
      <c r="I1774" s="1" t="s">
        <v>24</v>
      </c>
      <c r="J1774" s="3">
        <v>14.38</v>
      </c>
      <c r="K1774" s="1" t="s">
        <v>1567</v>
      </c>
      <c r="L1774" s="1" t="s">
        <v>24</v>
      </c>
      <c r="M1774" s="1" t="s">
        <v>1568</v>
      </c>
      <c r="N1774" s="1" t="s">
        <v>463</v>
      </c>
      <c r="O1774" s="2">
        <v>44561</v>
      </c>
      <c r="P1774" s="2">
        <v>44568</v>
      </c>
      <c r="Q1774" s="1" t="s">
        <v>29</v>
      </c>
      <c r="R1774" t="str">
        <f>VLOOKUP(F1774,'Seg 2 descriptions'!A:B,2)</f>
        <v>Measurement-SF</v>
      </c>
      <c r="S1774" t="str">
        <f>VLOOKUP(G1774,'Seg 3 descriptions'!A:B,2)</f>
        <v>Uniforms</v>
      </c>
    </row>
    <row r="1775" spans="1:19" x14ac:dyDescent="0.25">
      <c r="A1775" s="1" t="s">
        <v>457</v>
      </c>
      <c r="B1775" s="1" t="s">
        <v>49</v>
      </c>
      <c r="C1775" s="1" t="s">
        <v>1061</v>
      </c>
      <c r="D1775" s="1" t="s">
        <v>1953</v>
      </c>
      <c r="E1775" s="1" t="s">
        <v>20</v>
      </c>
      <c r="F1775" s="1" t="s">
        <v>830</v>
      </c>
      <c r="G1775" s="1" t="s">
        <v>283</v>
      </c>
      <c r="H1775" s="1" t="s">
        <v>76</v>
      </c>
      <c r="I1775" s="1" t="s">
        <v>24</v>
      </c>
      <c r="J1775" s="3">
        <v>148.93</v>
      </c>
      <c r="K1775" s="1" t="s">
        <v>1567</v>
      </c>
      <c r="L1775" s="1" t="s">
        <v>24</v>
      </c>
      <c r="M1775" s="1" t="s">
        <v>1568</v>
      </c>
      <c r="N1775" s="1" t="s">
        <v>463</v>
      </c>
      <c r="O1775" s="2">
        <v>44561</v>
      </c>
      <c r="P1775" s="2">
        <v>44568</v>
      </c>
      <c r="Q1775" s="1" t="s">
        <v>29</v>
      </c>
      <c r="R1775" t="str">
        <f>VLOOKUP(F1775,'Seg 2 descriptions'!A:B,2)</f>
        <v>Measurement-SF</v>
      </c>
      <c r="S1775" t="str">
        <f>VLOOKUP(G1775,'Seg 3 descriptions'!A:B,2)</f>
        <v>Supplies &amp; Misc Dept Expenses</v>
      </c>
    </row>
    <row r="1776" spans="1:19" x14ac:dyDescent="0.25">
      <c r="A1776" s="1" t="s">
        <v>457</v>
      </c>
      <c r="B1776" s="1" t="s">
        <v>49</v>
      </c>
      <c r="C1776" s="1" t="s">
        <v>1061</v>
      </c>
      <c r="D1776" s="1" t="s">
        <v>1957</v>
      </c>
      <c r="E1776" s="1" t="s">
        <v>20</v>
      </c>
      <c r="F1776" s="1" t="s">
        <v>830</v>
      </c>
      <c r="G1776" s="1" t="s">
        <v>868</v>
      </c>
      <c r="H1776" s="1" t="s">
        <v>76</v>
      </c>
      <c r="I1776" s="1" t="s">
        <v>24</v>
      </c>
      <c r="J1776" s="3">
        <v>49.61</v>
      </c>
      <c r="K1776" s="1" t="s">
        <v>1567</v>
      </c>
      <c r="L1776" s="1" t="s">
        <v>24</v>
      </c>
      <c r="M1776" s="1" t="s">
        <v>1568</v>
      </c>
      <c r="N1776" s="1" t="s">
        <v>463</v>
      </c>
      <c r="O1776" s="2">
        <v>44561</v>
      </c>
      <c r="P1776" s="2">
        <v>44568</v>
      </c>
      <c r="Q1776" s="1" t="s">
        <v>29</v>
      </c>
      <c r="R1776" t="str">
        <f>VLOOKUP(F1776,'Seg 2 descriptions'!A:B,2)</f>
        <v>Measurement-SF</v>
      </c>
      <c r="S1776" t="str">
        <f>VLOOKUP(G1776,'Seg 3 descriptions'!A:B,2)</f>
        <v>Cell Phones</v>
      </c>
    </row>
    <row r="1777" spans="1:19" x14ac:dyDescent="0.25">
      <c r="A1777" s="1" t="s">
        <v>457</v>
      </c>
      <c r="B1777" s="1" t="s">
        <v>49</v>
      </c>
      <c r="C1777" s="1" t="s">
        <v>1206</v>
      </c>
      <c r="D1777" s="1" t="s">
        <v>1919</v>
      </c>
      <c r="E1777" s="1" t="s">
        <v>20</v>
      </c>
      <c r="F1777" s="1" t="s">
        <v>830</v>
      </c>
      <c r="G1777" s="1" t="s">
        <v>866</v>
      </c>
      <c r="H1777" s="1" t="s">
        <v>76</v>
      </c>
      <c r="I1777" s="1" t="s">
        <v>24</v>
      </c>
      <c r="J1777" s="3">
        <v>273.7</v>
      </c>
      <c r="K1777" s="1" t="s">
        <v>1567</v>
      </c>
      <c r="L1777" s="1" t="s">
        <v>24</v>
      </c>
      <c r="M1777" s="1" t="s">
        <v>1568</v>
      </c>
      <c r="N1777" s="1" t="s">
        <v>463</v>
      </c>
      <c r="O1777" s="2">
        <v>44530</v>
      </c>
      <c r="P1777" s="2">
        <v>44535</v>
      </c>
      <c r="Q1777" s="1" t="s">
        <v>29</v>
      </c>
      <c r="R1777" t="str">
        <f>VLOOKUP(F1777,'Seg 2 descriptions'!A:B,2)</f>
        <v>Measurement-SF</v>
      </c>
      <c r="S1777" t="str">
        <f>VLOOKUP(G1777,'Seg 3 descriptions'!A:B,2)</f>
        <v>Lodging &amp; Travel</v>
      </c>
    </row>
    <row r="1778" spans="1:19" x14ac:dyDescent="0.25">
      <c r="A1778" s="1" t="s">
        <v>457</v>
      </c>
      <c r="B1778" s="1" t="s">
        <v>49</v>
      </c>
      <c r="C1778" s="1" t="s">
        <v>1206</v>
      </c>
      <c r="D1778" s="1" t="s">
        <v>1703</v>
      </c>
      <c r="E1778" s="1" t="s">
        <v>20</v>
      </c>
      <c r="F1778" s="1" t="s">
        <v>830</v>
      </c>
      <c r="G1778" s="1" t="s">
        <v>590</v>
      </c>
      <c r="H1778" s="1" t="s">
        <v>76</v>
      </c>
      <c r="I1778" s="1" t="s">
        <v>24</v>
      </c>
      <c r="J1778" s="3">
        <v>47.44</v>
      </c>
      <c r="K1778" s="1" t="s">
        <v>1567</v>
      </c>
      <c r="L1778" s="1" t="s">
        <v>24</v>
      </c>
      <c r="M1778" s="1" t="s">
        <v>1568</v>
      </c>
      <c r="N1778" s="1" t="s">
        <v>463</v>
      </c>
      <c r="O1778" s="2">
        <v>44530</v>
      </c>
      <c r="P1778" s="2">
        <v>44535</v>
      </c>
      <c r="Q1778" s="1" t="s">
        <v>29</v>
      </c>
      <c r="R1778" t="str">
        <f>VLOOKUP(F1778,'Seg 2 descriptions'!A:B,2)</f>
        <v>Measurement-SF</v>
      </c>
      <c r="S1778" t="str">
        <f>VLOOKUP(G1778,'Seg 3 descriptions'!A:B,2)</f>
        <v>Overtime/Comp Time/On Call</v>
      </c>
    </row>
    <row r="1779" spans="1:19" x14ac:dyDescent="0.25">
      <c r="A1779" s="1" t="s">
        <v>457</v>
      </c>
      <c r="B1779" s="1" t="s">
        <v>49</v>
      </c>
      <c r="C1779" s="1" t="s">
        <v>1206</v>
      </c>
      <c r="D1779" s="1" t="s">
        <v>1712</v>
      </c>
      <c r="E1779" s="1" t="s">
        <v>20</v>
      </c>
      <c r="F1779" s="1" t="s">
        <v>830</v>
      </c>
      <c r="G1779" s="1" t="s">
        <v>460</v>
      </c>
      <c r="H1779" s="1" t="s">
        <v>76</v>
      </c>
      <c r="I1779" s="1" t="s">
        <v>24</v>
      </c>
      <c r="J1779" s="3">
        <v>684.6</v>
      </c>
      <c r="K1779" s="1" t="s">
        <v>1567</v>
      </c>
      <c r="L1779" s="1" t="s">
        <v>24</v>
      </c>
      <c r="M1779" s="1" t="s">
        <v>1568</v>
      </c>
      <c r="N1779" s="1" t="s">
        <v>463</v>
      </c>
      <c r="O1779" s="2">
        <v>44530</v>
      </c>
      <c r="P1779" s="2">
        <v>44535</v>
      </c>
      <c r="Q1779" s="1" t="s">
        <v>29</v>
      </c>
      <c r="R1779" t="str">
        <f>VLOOKUP(F1779,'Seg 2 descriptions'!A:B,2)</f>
        <v>Measurement-SF</v>
      </c>
      <c r="S1779" t="str">
        <f>VLOOKUP(G1779,'Seg 3 descriptions'!A:B,2)</f>
        <v>Salaries</v>
      </c>
    </row>
    <row r="1780" spans="1:19" x14ac:dyDescent="0.25">
      <c r="A1780" s="1" t="s">
        <v>457</v>
      </c>
      <c r="B1780" s="1" t="s">
        <v>49</v>
      </c>
      <c r="C1780" s="1" t="s">
        <v>1206</v>
      </c>
      <c r="D1780" s="1" t="s">
        <v>1925</v>
      </c>
      <c r="E1780" s="1" t="s">
        <v>20</v>
      </c>
      <c r="F1780" s="1" t="s">
        <v>830</v>
      </c>
      <c r="G1780" s="1" t="s">
        <v>1049</v>
      </c>
      <c r="H1780" s="1" t="s">
        <v>76</v>
      </c>
      <c r="I1780" s="1" t="s">
        <v>24</v>
      </c>
      <c r="J1780" s="3">
        <v>31.24</v>
      </c>
      <c r="K1780" s="1" t="s">
        <v>1567</v>
      </c>
      <c r="L1780" s="1" t="s">
        <v>24</v>
      </c>
      <c r="M1780" s="1" t="s">
        <v>1568</v>
      </c>
      <c r="N1780" s="1" t="s">
        <v>463</v>
      </c>
      <c r="O1780" s="2">
        <v>44530</v>
      </c>
      <c r="P1780" s="2">
        <v>44535</v>
      </c>
      <c r="Q1780" s="1" t="s">
        <v>29</v>
      </c>
      <c r="R1780" t="str">
        <f>VLOOKUP(F1780,'Seg 2 descriptions'!A:B,2)</f>
        <v>Measurement-SF</v>
      </c>
      <c r="S1780" t="str">
        <f>VLOOKUP(G1780,'Seg 3 descriptions'!A:B,2)</f>
        <v>Vehicle Insurance</v>
      </c>
    </row>
    <row r="1781" spans="1:19" x14ac:dyDescent="0.25">
      <c r="A1781" s="1" t="s">
        <v>457</v>
      </c>
      <c r="B1781" s="1" t="s">
        <v>49</v>
      </c>
      <c r="C1781" s="1" t="s">
        <v>1206</v>
      </c>
      <c r="D1781" s="1" t="s">
        <v>1926</v>
      </c>
      <c r="E1781" s="1" t="s">
        <v>20</v>
      </c>
      <c r="F1781" s="1" t="s">
        <v>830</v>
      </c>
      <c r="G1781" s="1" t="s">
        <v>870</v>
      </c>
      <c r="H1781" s="1" t="s">
        <v>76</v>
      </c>
      <c r="I1781" s="1" t="s">
        <v>24</v>
      </c>
      <c r="J1781" s="3">
        <v>130.75</v>
      </c>
      <c r="K1781" s="1" t="s">
        <v>1567</v>
      </c>
      <c r="L1781" s="1" t="s">
        <v>24</v>
      </c>
      <c r="M1781" s="1" t="s">
        <v>1568</v>
      </c>
      <c r="N1781" s="1" t="s">
        <v>463</v>
      </c>
      <c r="O1781" s="2">
        <v>44530</v>
      </c>
      <c r="P1781" s="2">
        <v>44535</v>
      </c>
      <c r="Q1781" s="1" t="s">
        <v>29</v>
      </c>
      <c r="R1781" t="str">
        <f>VLOOKUP(F1781,'Seg 2 descriptions'!A:B,2)</f>
        <v>Measurement-SF</v>
      </c>
      <c r="S1781" t="str">
        <f>VLOOKUP(G1781,'Seg 3 descriptions'!A:B,2)</f>
        <v>Other Vehicle Expenses</v>
      </c>
    </row>
    <row r="1782" spans="1:19" x14ac:dyDescent="0.25">
      <c r="A1782" s="1" t="s">
        <v>457</v>
      </c>
      <c r="B1782" s="1" t="s">
        <v>49</v>
      </c>
      <c r="C1782" s="1" t="s">
        <v>1206</v>
      </c>
      <c r="D1782" s="1" t="s">
        <v>1934</v>
      </c>
      <c r="E1782" s="1" t="s">
        <v>20</v>
      </c>
      <c r="F1782" s="1" t="s">
        <v>830</v>
      </c>
      <c r="G1782" s="1" t="s">
        <v>1055</v>
      </c>
      <c r="H1782" s="1" t="s">
        <v>76</v>
      </c>
      <c r="I1782" s="1" t="s">
        <v>24</v>
      </c>
      <c r="J1782" s="3">
        <v>255.2</v>
      </c>
      <c r="K1782" s="1" t="s">
        <v>1567</v>
      </c>
      <c r="L1782" s="1" t="s">
        <v>24</v>
      </c>
      <c r="M1782" s="1" t="s">
        <v>1568</v>
      </c>
      <c r="N1782" s="1" t="s">
        <v>463</v>
      </c>
      <c r="O1782" s="2">
        <v>44530</v>
      </c>
      <c r="P1782" s="2">
        <v>44535</v>
      </c>
      <c r="Q1782" s="1" t="s">
        <v>29</v>
      </c>
      <c r="R1782" t="str">
        <f>VLOOKUP(F1782,'Seg 2 descriptions'!A:B,2)</f>
        <v>Measurement-SF</v>
      </c>
      <c r="S1782" t="str">
        <f>VLOOKUP(G1782,'Seg 3 descriptions'!A:B,2)</f>
        <v>Vehicle Depreciation</v>
      </c>
    </row>
    <row r="1783" spans="1:19" x14ac:dyDescent="0.25">
      <c r="A1783" s="1" t="s">
        <v>457</v>
      </c>
      <c r="B1783" s="1" t="s">
        <v>49</v>
      </c>
      <c r="C1783" s="1" t="s">
        <v>1206</v>
      </c>
      <c r="D1783" s="1" t="s">
        <v>1940</v>
      </c>
      <c r="E1783" s="1" t="s">
        <v>20</v>
      </c>
      <c r="F1783" s="1" t="s">
        <v>830</v>
      </c>
      <c r="G1783" s="1" t="s">
        <v>869</v>
      </c>
      <c r="H1783" s="1" t="s">
        <v>76</v>
      </c>
      <c r="I1783" s="1" t="s">
        <v>24</v>
      </c>
      <c r="J1783" s="3">
        <v>220.65</v>
      </c>
      <c r="K1783" s="1" t="s">
        <v>1567</v>
      </c>
      <c r="L1783" s="1" t="s">
        <v>24</v>
      </c>
      <c r="M1783" s="1" t="s">
        <v>1568</v>
      </c>
      <c r="N1783" s="1" t="s">
        <v>463</v>
      </c>
      <c r="O1783" s="2">
        <v>44530</v>
      </c>
      <c r="P1783" s="2">
        <v>44535</v>
      </c>
      <c r="Q1783" s="1" t="s">
        <v>29</v>
      </c>
      <c r="R1783" t="str">
        <f>VLOOKUP(F1783,'Seg 2 descriptions'!A:B,2)</f>
        <v>Measurement-SF</v>
      </c>
      <c r="S1783" t="str">
        <f>VLOOKUP(G1783,'Seg 3 descriptions'!A:B,2)</f>
        <v>Vehicle Fuel</v>
      </c>
    </row>
    <row r="1784" spans="1:19" x14ac:dyDescent="0.25">
      <c r="A1784" s="1" t="s">
        <v>457</v>
      </c>
      <c r="B1784" s="1" t="s">
        <v>49</v>
      </c>
      <c r="C1784" s="1" t="s">
        <v>1569</v>
      </c>
      <c r="D1784" s="1" t="s">
        <v>1712</v>
      </c>
      <c r="E1784" s="1" t="s">
        <v>20</v>
      </c>
      <c r="F1784" s="1" t="s">
        <v>830</v>
      </c>
      <c r="G1784" s="1" t="s">
        <v>460</v>
      </c>
      <c r="H1784" s="1" t="s">
        <v>76</v>
      </c>
      <c r="I1784" s="1" t="s">
        <v>24</v>
      </c>
      <c r="J1784" s="3">
        <v>-978.91</v>
      </c>
      <c r="K1784" s="1" t="s">
        <v>1487</v>
      </c>
      <c r="L1784" s="1" t="s">
        <v>24</v>
      </c>
      <c r="M1784" s="1" t="s">
        <v>1488</v>
      </c>
      <c r="N1784" s="1" t="s">
        <v>1570</v>
      </c>
      <c r="O1784" s="2">
        <v>44500</v>
      </c>
      <c r="P1784" s="2">
        <v>44503</v>
      </c>
      <c r="Q1784" s="1" t="s">
        <v>29</v>
      </c>
      <c r="R1784" t="str">
        <f>VLOOKUP(F1784,'Seg 2 descriptions'!A:B,2)</f>
        <v>Measurement-SF</v>
      </c>
      <c r="S1784" t="str">
        <f>VLOOKUP(G1784,'Seg 3 descriptions'!A:B,2)</f>
        <v>Salaries</v>
      </c>
    </row>
    <row r="1785" spans="1:19" x14ac:dyDescent="0.25">
      <c r="A1785" s="144" t="s">
        <v>456</v>
      </c>
      <c r="B1785" s="144" t="s">
        <v>49</v>
      </c>
      <c r="C1785" s="144" t="s">
        <v>1395</v>
      </c>
      <c r="D1785" s="144" t="s">
        <v>1690</v>
      </c>
      <c r="E1785" s="144" t="s">
        <v>20</v>
      </c>
      <c r="F1785" s="144" t="s">
        <v>21</v>
      </c>
      <c r="G1785" s="144" t="s">
        <v>22</v>
      </c>
      <c r="H1785" s="144" t="s">
        <v>76</v>
      </c>
      <c r="I1785" s="144" t="s">
        <v>24</v>
      </c>
      <c r="J1785" s="145">
        <v>-17.73</v>
      </c>
      <c r="K1785" s="144" t="s">
        <v>1195</v>
      </c>
      <c r="L1785" s="144" t="s">
        <v>24</v>
      </c>
      <c r="M1785" s="144" t="s">
        <v>24</v>
      </c>
      <c r="N1785" s="144" t="s">
        <v>1396</v>
      </c>
      <c r="O1785" s="146">
        <v>44227</v>
      </c>
      <c r="P1785" s="146">
        <v>44201</v>
      </c>
      <c r="Q1785" s="144" t="s">
        <v>29</v>
      </c>
      <c r="R1785" s="20" t="str">
        <f>VLOOKUP(F1785,'Seg 2 descriptions'!A:B,2)</f>
        <v>Facilities-West</v>
      </c>
      <c r="S1785" s="20" t="str">
        <f>VLOOKUP(G1785,'Seg 3 descriptions'!A:B,2)</f>
        <v>Facilities Maintenance</v>
      </c>
    </row>
    <row r="1786" spans="1:19" x14ac:dyDescent="0.25">
      <c r="A1786" s="1" t="s">
        <v>457</v>
      </c>
      <c r="B1786" s="1" t="s">
        <v>49</v>
      </c>
      <c r="C1786" s="1" t="s">
        <v>1262</v>
      </c>
      <c r="D1786" s="1" t="s">
        <v>1952</v>
      </c>
      <c r="E1786" s="1" t="s">
        <v>20</v>
      </c>
      <c r="F1786" s="1" t="s">
        <v>830</v>
      </c>
      <c r="G1786" s="1" t="s">
        <v>1302</v>
      </c>
      <c r="H1786" s="1" t="s">
        <v>76</v>
      </c>
      <c r="I1786" s="1" t="s">
        <v>24</v>
      </c>
      <c r="J1786" s="3">
        <v>97.67</v>
      </c>
      <c r="K1786" s="1" t="s">
        <v>1567</v>
      </c>
      <c r="L1786" s="1" t="s">
        <v>24</v>
      </c>
      <c r="M1786" s="1" t="s">
        <v>1568</v>
      </c>
      <c r="N1786" s="1" t="s">
        <v>463</v>
      </c>
      <c r="O1786" s="2">
        <v>44500</v>
      </c>
      <c r="P1786" s="2">
        <v>44503</v>
      </c>
      <c r="Q1786" s="1" t="s">
        <v>29</v>
      </c>
      <c r="R1786" t="str">
        <f>VLOOKUP(F1786,'Seg 2 descriptions'!A:B,2)</f>
        <v>Measurement-SF</v>
      </c>
      <c r="S1786" t="str">
        <f>VLOOKUP(G1786,'Seg 3 descriptions'!A:B,2)</f>
        <v>Uniforms</v>
      </c>
    </row>
    <row r="1787" spans="1:19" x14ac:dyDescent="0.25">
      <c r="A1787" s="1" t="s">
        <v>457</v>
      </c>
      <c r="B1787" s="1" t="s">
        <v>49</v>
      </c>
      <c r="C1787" s="1" t="s">
        <v>1262</v>
      </c>
      <c r="D1787" s="1" t="s">
        <v>1957</v>
      </c>
      <c r="E1787" s="1" t="s">
        <v>20</v>
      </c>
      <c r="F1787" s="1" t="s">
        <v>830</v>
      </c>
      <c r="G1787" s="1" t="s">
        <v>868</v>
      </c>
      <c r="H1787" s="1" t="s">
        <v>76</v>
      </c>
      <c r="I1787" s="1" t="s">
        <v>24</v>
      </c>
      <c r="J1787" s="3">
        <v>77.209999999999994</v>
      </c>
      <c r="K1787" s="1" t="s">
        <v>1567</v>
      </c>
      <c r="L1787" s="1" t="s">
        <v>24</v>
      </c>
      <c r="M1787" s="1" t="s">
        <v>1568</v>
      </c>
      <c r="N1787" s="1" t="s">
        <v>463</v>
      </c>
      <c r="O1787" s="2">
        <v>44500</v>
      </c>
      <c r="P1787" s="2">
        <v>44503</v>
      </c>
      <c r="Q1787" s="1" t="s">
        <v>29</v>
      </c>
      <c r="R1787" t="str">
        <f>VLOOKUP(F1787,'Seg 2 descriptions'!A:B,2)</f>
        <v>Measurement-SF</v>
      </c>
      <c r="S1787" t="str">
        <f>VLOOKUP(G1787,'Seg 3 descriptions'!A:B,2)</f>
        <v>Cell Phones</v>
      </c>
    </row>
    <row r="1788" spans="1:19" x14ac:dyDescent="0.25">
      <c r="A1788" s="1" t="s">
        <v>457</v>
      </c>
      <c r="B1788" s="1" t="s">
        <v>49</v>
      </c>
      <c r="C1788" s="1" t="s">
        <v>1206</v>
      </c>
      <c r="D1788" s="1" t="s">
        <v>1953</v>
      </c>
      <c r="E1788" s="1" t="s">
        <v>20</v>
      </c>
      <c r="F1788" s="1" t="s">
        <v>830</v>
      </c>
      <c r="G1788" s="1" t="s">
        <v>283</v>
      </c>
      <c r="H1788" s="1" t="s">
        <v>76</v>
      </c>
      <c r="I1788" s="1" t="s">
        <v>24</v>
      </c>
      <c r="J1788" s="3">
        <v>20.25</v>
      </c>
      <c r="K1788" s="1" t="s">
        <v>1567</v>
      </c>
      <c r="L1788" s="1" t="s">
        <v>24</v>
      </c>
      <c r="M1788" s="1" t="s">
        <v>1568</v>
      </c>
      <c r="N1788" s="1" t="s">
        <v>463</v>
      </c>
      <c r="O1788" s="2">
        <v>44530</v>
      </c>
      <c r="P1788" s="2">
        <v>44535</v>
      </c>
      <c r="Q1788" s="1" t="s">
        <v>29</v>
      </c>
      <c r="R1788" t="str">
        <f>VLOOKUP(F1788,'Seg 2 descriptions'!A:B,2)</f>
        <v>Measurement-SF</v>
      </c>
      <c r="S1788" t="str">
        <f>VLOOKUP(G1788,'Seg 3 descriptions'!A:B,2)</f>
        <v>Supplies &amp; Misc Dept Expenses</v>
      </c>
    </row>
    <row r="1789" spans="1:19" x14ac:dyDescent="0.25">
      <c r="A1789" s="1" t="s">
        <v>457</v>
      </c>
      <c r="B1789" s="1" t="s">
        <v>49</v>
      </c>
      <c r="C1789" s="1" t="s">
        <v>1206</v>
      </c>
      <c r="D1789" s="1" t="s">
        <v>1957</v>
      </c>
      <c r="E1789" s="1" t="s">
        <v>20</v>
      </c>
      <c r="F1789" s="1" t="s">
        <v>830</v>
      </c>
      <c r="G1789" s="1" t="s">
        <v>868</v>
      </c>
      <c r="H1789" s="1" t="s">
        <v>76</v>
      </c>
      <c r="I1789" s="1" t="s">
        <v>24</v>
      </c>
      <c r="J1789" s="3">
        <v>39.89</v>
      </c>
      <c r="K1789" s="1" t="s">
        <v>1567</v>
      </c>
      <c r="L1789" s="1" t="s">
        <v>24</v>
      </c>
      <c r="M1789" s="1" t="s">
        <v>1568</v>
      </c>
      <c r="N1789" s="1" t="s">
        <v>463</v>
      </c>
      <c r="O1789" s="2">
        <v>44530</v>
      </c>
      <c r="P1789" s="2">
        <v>44535</v>
      </c>
      <c r="Q1789" s="1" t="s">
        <v>29</v>
      </c>
      <c r="R1789" t="str">
        <f>VLOOKUP(F1789,'Seg 2 descriptions'!A:B,2)</f>
        <v>Measurement-SF</v>
      </c>
      <c r="S1789" t="str">
        <f>VLOOKUP(G1789,'Seg 3 descriptions'!A:B,2)</f>
        <v>Cell Phones</v>
      </c>
    </row>
    <row r="1790" spans="1:19" x14ac:dyDescent="0.25">
      <c r="A1790" s="1" t="s">
        <v>457</v>
      </c>
      <c r="B1790" s="1" t="s">
        <v>49</v>
      </c>
      <c r="C1790" s="1" t="s">
        <v>1206</v>
      </c>
      <c r="D1790" s="1" t="s">
        <v>1915</v>
      </c>
      <c r="E1790" s="1" t="s">
        <v>20</v>
      </c>
      <c r="F1790" s="1" t="s">
        <v>830</v>
      </c>
      <c r="G1790" s="1" t="s">
        <v>867</v>
      </c>
      <c r="H1790" s="1" t="s">
        <v>76</v>
      </c>
      <c r="I1790" s="1" t="s">
        <v>24</v>
      </c>
      <c r="J1790" s="3">
        <v>51.46</v>
      </c>
      <c r="K1790" s="1" t="s">
        <v>1567</v>
      </c>
      <c r="L1790" s="1" t="s">
        <v>24</v>
      </c>
      <c r="M1790" s="1" t="s">
        <v>1568</v>
      </c>
      <c r="N1790" s="1" t="s">
        <v>463</v>
      </c>
      <c r="O1790" s="2">
        <v>44530</v>
      </c>
      <c r="P1790" s="2">
        <v>44535</v>
      </c>
      <c r="Q1790" s="1" t="s">
        <v>29</v>
      </c>
      <c r="R1790" t="str">
        <f>VLOOKUP(F1790,'Seg 2 descriptions'!A:B,2)</f>
        <v>Measurement-SF</v>
      </c>
      <c r="S1790" t="str">
        <f>VLOOKUP(G1790,'Seg 3 descriptions'!A:B,2)</f>
        <v>Meals</v>
      </c>
    </row>
    <row r="1791" spans="1:19" x14ac:dyDescent="0.25">
      <c r="A1791" s="1" t="s">
        <v>457</v>
      </c>
      <c r="B1791" s="1" t="s">
        <v>49</v>
      </c>
      <c r="C1791" s="1" t="s">
        <v>1262</v>
      </c>
      <c r="D1791" s="1" t="s">
        <v>1915</v>
      </c>
      <c r="E1791" s="1" t="s">
        <v>20</v>
      </c>
      <c r="F1791" s="1" t="s">
        <v>830</v>
      </c>
      <c r="G1791" s="1" t="s">
        <v>867</v>
      </c>
      <c r="H1791" s="1" t="s">
        <v>76</v>
      </c>
      <c r="I1791" s="1" t="s">
        <v>24</v>
      </c>
      <c r="J1791" s="3">
        <v>47.78</v>
      </c>
      <c r="K1791" s="1" t="s">
        <v>1567</v>
      </c>
      <c r="L1791" s="1" t="s">
        <v>24</v>
      </c>
      <c r="M1791" s="1" t="s">
        <v>1568</v>
      </c>
      <c r="N1791" s="1" t="s">
        <v>463</v>
      </c>
      <c r="O1791" s="2">
        <v>44500</v>
      </c>
      <c r="P1791" s="2">
        <v>44503</v>
      </c>
      <c r="Q1791" s="1" t="s">
        <v>29</v>
      </c>
      <c r="R1791" t="str">
        <f>VLOOKUP(F1791,'Seg 2 descriptions'!A:B,2)</f>
        <v>Measurement-SF</v>
      </c>
      <c r="S1791" t="str">
        <f>VLOOKUP(G1791,'Seg 3 descriptions'!A:B,2)</f>
        <v>Meals</v>
      </c>
    </row>
    <row r="1792" spans="1:19" x14ac:dyDescent="0.25">
      <c r="A1792" s="1" t="s">
        <v>457</v>
      </c>
      <c r="B1792" s="1" t="s">
        <v>49</v>
      </c>
      <c r="C1792" s="1" t="s">
        <v>1262</v>
      </c>
      <c r="D1792" s="1" t="s">
        <v>1919</v>
      </c>
      <c r="E1792" s="1" t="s">
        <v>20</v>
      </c>
      <c r="F1792" s="1" t="s">
        <v>830</v>
      </c>
      <c r="G1792" s="1" t="s">
        <v>866</v>
      </c>
      <c r="H1792" s="1" t="s">
        <v>76</v>
      </c>
      <c r="I1792" s="1" t="s">
        <v>24</v>
      </c>
      <c r="J1792" s="3">
        <v>67.349999999999994</v>
      </c>
      <c r="K1792" s="1" t="s">
        <v>1567</v>
      </c>
      <c r="L1792" s="1" t="s">
        <v>24</v>
      </c>
      <c r="M1792" s="1" t="s">
        <v>1568</v>
      </c>
      <c r="N1792" s="1" t="s">
        <v>463</v>
      </c>
      <c r="O1792" s="2">
        <v>44500</v>
      </c>
      <c r="P1792" s="2">
        <v>44503</v>
      </c>
      <c r="Q1792" s="1" t="s">
        <v>29</v>
      </c>
      <c r="R1792" t="str">
        <f>VLOOKUP(F1792,'Seg 2 descriptions'!A:B,2)</f>
        <v>Measurement-SF</v>
      </c>
      <c r="S1792" t="str">
        <f>VLOOKUP(G1792,'Seg 3 descriptions'!A:B,2)</f>
        <v>Lodging &amp; Travel</v>
      </c>
    </row>
    <row r="1793" spans="1:19" x14ac:dyDescent="0.25">
      <c r="A1793" s="1" t="s">
        <v>457</v>
      </c>
      <c r="B1793" s="1" t="s">
        <v>49</v>
      </c>
      <c r="C1793" s="1" t="s">
        <v>1262</v>
      </c>
      <c r="D1793" s="1" t="s">
        <v>1712</v>
      </c>
      <c r="E1793" s="1" t="s">
        <v>20</v>
      </c>
      <c r="F1793" s="1" t="s">
        <v>830</v>
      </c>
      <c r="G1793" s="1" t="s">
        <v>460</v>
      </c>
      <c r="H1793" s="1" t="s">
        <v>76</v>
      </c>
      <c r="I1793" s="1" t="s">
        <v>24</v>
      </c>
      <c r="J1793" s="3">
        <v>722.56</v>
      </c>
      <c r="K1793" s="1" t="s">
        <v>1567</v>
      </c>
      <c r="L1793" s="1" t="s">
        <v>24</v>
      </c>
      <c r="M1793" s="1" t="s">
        <v>1568</v>
      </c>
      <c r="N1793" s="1" t="s">
        <v>463</v>
      </c>
      <c r="O1793" s="2">
        <v>44500</v>
      </c>
      <c r="P1793" s="2">
        <v>44503</v>
      </c>
      <c r="Q1793" s="1" t="s">
        <v>29</v>
      </c>
      <c r="R1793" t="str">
        <f>VLOOKUP(F1793,'Seg 2 descriptions'!A:B,2)</f>
        <v>Measurement-SF</v>
      </c>
      <c r="S1793" t="str">
        <f>VLOOKUP(G1793,'Seg 3 descriptions'!A:B,2)</f>
        <v>Salaries</v>
      </c>
    </row>
    <row r="1794" spans="1:19" x14ac:dyDescent="0.25">
      <c r="A1794" s="144" t="s">
        <v>455</v>
      </c>
      <c r="B1794" s="144" t="s">
        <v>49</v>
      </c>
      <c r="C1794" s="144" t="s">
        <v>1405</v>
      </c>
      <c r="D1794" s="144" t="s">
        <v>1690</v>
      </c>
      <c r="E1794" s="144" t="s">
        <v>20</v>
      </c>
      <c r="F1794" s="144" t="s">
        <v>21</v>
      </c>
      <c r="G1794" s="144" t="s">
        <v>22</v>
      </c>
      <c r="H1794" s="144" t="s">
        <v>76</v>
      </c>
      <c r="I1794" s="144" t="s">
        <v>24</v>
      </c>
      <c r="J1794" s="145">
        <v>17.73</v>
      </c>
      <c r="K1794" s="144" t="s">
        <v>960</v>
      </c>
      <c r="L1794" s="144" t="s">
        <v>24</v>
      </c>
      <c r="M1794" s="144" t="s">
        <v>889</v>
      </c>
      <c r="N1794" s="144" t="s">
        <v>1405</v>
      </c>
      <c r="O1794" s="146">
        <v>44227</v>
      </c>
      <c r="P1794" s="146">
        <v>44229</v>
      </c>
      <c r="Q1794" s="144" t="s">
        <v>29</v>
      </c>
      <c r="R1794" s="20" t="str">
        <f>VLOOKUP(F1794,'Seg 2 descriptions'!A:B,2)</f>
        <v>Facilities-West</v>
      </c>
      <c r="S1794" s="20" t="str">
        <f>VLOOKUP(G1794,'Seg 3 descriptions'!A:B,2)</f>
        <v>Facilities Maintenance</v>
      </c>
    </row>
    <row r="1795" spans="1:19" x14ac:dyDescent="0.25">
      <c r="A1795" s="144" t="s">
        <v>455</v>
      </c>
      <c r="B1795" s="144" t="s">
        <v>49</v>
      </c>
      <c r="C1795" s="144" t="s">
        <v>1405</v>
      </c>
      <c r="D1795" s="144" t="s">
        <v>1690</v>
      </c>
      <c r="E1795" s="144" t="s">
        <v>20</v>
      </c>
      <c r="F1795" s="144" t="s">
        <v>21</v>
      </c>
      <c r="G1795" s="144" t="s">
        <v>22</v>
      </c>
      <c r="H1795" s="144" t="s">
        <v>76</v>
      </c>
      <c r="I1795" s="144" t="s">
        <v>24</v>
      </c>
      <c r="J1795" s="145">
        <v>17.73</v>
      </c>
      <c r="K1795" s="144" t="s">
        <v>961</v>
      </c>
      <c r="L1795" s="144" t="s">
        <v>24</v>
      </c>
      <c r="M1795" s="144" t="s">
        <v>889</v>
      </c>
      <c r="N1795" s="144" t="s">
        <v>1405</v>
      </c>
      <c r="O1795" s="146">
        <v>44227</v>
      </c>
      <c r="P1795" s="146">
        <v>44229</v>
      </c>
      <c r="Q1795" s="144" t="s">
        <v>29</v>
      </c>
      <c r="R1795" s="20" t="str">
        <f>VLOOKUP(F1795,'Seg 2 descriptions'!A:B,2)</f>
        <v>Facilities-West</v>
      </c>
      <c r="S1795" s="20" t="str">
        <f>VLOOKUP(G1795,'Seg 3 descriptions'!A:B,2)</f>
        <v>Facilities Maintenance</v>
      </c>
    </row>
    <row r="1796" spans="1:19" x14ac:dyDescent="0.25">
      <c r="A1796" s="1" t="s">
        <v>457</v>
      </c>
      <c r="B1796" s="1" t="s">
        <v>49</v>
      </c>
      <c r="C1796" s="1" t="s">
        <v>1056</v>
      </c>
      <c r="D1796" s="1" t="s">
        <v>1723</v>
      </c>
      <c r="E1796" s="1" t="s">
        <v>20</v>
      </c>
      <c r="F1796" s="1" t="s">
        <v>31</v>
      </c>
      <c r="G1796" s="1" t="s">
        <v>460</v>
      </c>
      <c r="H1796" s="1" t="s">
        <v>76</v>
      </c>
      <c r="I1796" s="1" t="s">
        <v>24</v>
      </c>
      <c r="J1796" s="3">
        <v>-76.28</v>
      </c>
      <c r="K1796" s="1" t="s">
        <v>1004</v>
      </c>
      <c r="L1796" s="1" t="s">
        <v>24</v>
      </c>
      <c r="M1796" s="1" t="s">
        <v>1005</v>
      </c>
      <c r="N1796" s="1" t="s">
        <v>969</v>
      </c>
      <c r="O1796" s="2">
        <v>44316</v>
      </c>
      <c r="P1796" s="2">
        <v>44321</v>
      </c>
      <c r="Q1796" s="1" t="s">
        <v>29</v>
      </c>
      <c r="R1796" t="str">
        <f>VLOOKUP(F1796,'Seg 2 descriptions'!A:B,2)</f>
        <v>Gas Operations-West</v>
      </c>
      <c r="S1796" t="str">
        <f>VLOOKUP(G1796,'Seg 3 descriptions'!A:B,2)</f>
        <v>Salaries</v>
      </c>
    </row>
    <row r="1797" spans="1:19" x14ac:dyDescent="0.25">
      <c r="A1797" s="144" t="s">
        <v>456</v>
      </c>
      <c r="B1797" s="144" t="s">
        <v>49</v>
      </c>
      <c r="C1797" s="144" t="s">
        <v>1395</v>
      </c>
      <c r="D1797" s="144" t="s">
        <v>1690</v>
      </c>
      <c r="E1797" s="144" t="s">
        <v>20</v>
      </c>
      <c r="F1797" s="144" t="s">
        <v>21</v>
      </c>
      <c r="G1797" s="144" t="s">
        <v>22</v>
      </c>
      <c r="H1797" s="144" t="s">
        <v>76</v>
      </c>
      <c r="I1797" s="144" t="s">
        <v>24</v>
      </c>
      <c r="J1797" s="145">
        <v>-18.989999999999998</v>
      </c>
      <c r="K1797" s="144" t="s">
        <v>1000</v>
      </c>
      <c r="L1797" s="144" t="s">
        <v>24</v>
      </c>
      <c r="M1797" s="144" t="s">
        <v>24</v>
      </c>
      <c r="N1797" s="144" t="s">
        <v>1396</v>
      </c>
      <c r="O1797" s="146">
        <v>44227</v>
      </c>
      <c r="P1797" s="146">
        <v>44201</v>
      </c>
      <c r="Q1797" s="144" t="s">
        <v>29</v>
      </c>
      <c r="R1797" s="20" t="str">
        <f>VLOOKUP(F1797,'Seg 2 descriptions'!A:B,2)</f>
        <v>Facilities-West</v>
      </c>
      <c r="S1797" s="20" t="str">
        <f>VLOOKUP(G1797,'Seg 3 descriptions'!A:B,2)</f>
        <v>Facilities Maintenance</v>
      </c>
    </row>
    <row r="1798" spans="1:19" x14ac:dyDescent="0.25">
      <c r="A1798" s="144" t="s">
        <v>456</v>
      </c>
      <c r="B1798" s="144" t="s">
        <v>49</v>
      </c>
      <c r="C1798" s="144" t="s">
        <v>585</v>
      </c>
      <c r="D1798" s="144" t="s">
        <v>1690</v>
      </c>
      <c r="E1798" s="144" t="s">
        <v>20</v>
      </c>
      <c r="F1798" s="144" t="s">
        <v>21</v>
      </c>
      <c r="G1798" s="144" t="s">
        <v>22</v>
      </c>
      <c r="H1798" s="144" t="s">
        <v>76</v>
      </c>
      <c r="I1798" s="144" t="s">
        <v>24</v>
      </c>
      <c r="J1798" s="145">
        <v>-17.940000000000001</v>
      </c>
      <c r="K1798" s="144" t="s">
        <v>1000</v>
      </c>
      <c r="L1798" s="144" t="s">
        <v>24</v>
      </c>
      <c r="M1798" s="144" t="s">
        <v>24</v>
      </c>
      <c r="N1798" s="144" t="s">
        <v>587</v>
      </c>
      <c r="O1798" s="146">
        <v>44255</v>
      </c>
      <c r="P1798" s="146">
        <v>44229</v>
      </c>
      <c r="Q1798" s="144" t="s">
        <v>29</v>
      </c>
      <c r="R1798" s="20" t="str">
        <f>VLOOKUP(F1798,'Seg 2 descriptions'!A:B,2)</f>
        <v>Facilities-West</v>
      </c>
      <c r="S1798" s="20" t="str">
        <f>VLOOKUP(G1798,'Seg 3 descriptions'!A:B,2)</f>
        <v>Facilities Maintenance</v>
      </c>
    </row>
    <row r="1799" spans="1:19" x14ac:dyDescent="0.25">
      <c r="A1799" s="144" t="s">
        <v>456</v>
      </c>
      <c r="B1799" s="144" t="s">
        <v>49</v>
      </c>
      <c r="C1799" s="144" t="s">
        <v>587</v>
      </c>
      <c r="D1799" s="144" t="s">
        <v>1690</v>
      </c>
      <c r="E1799" s="144" t="s">
        <v>20</v>
      </c>
      <c r="F1799" s="144" t="s">
        <v>21</v>
      </c>
      <c r="G1799" s="144" t="s">
        <v>22</v>
      </c>
      <c r="H1799" s="144" t="s">
        <v>76</v>
      </c>
      <c r="I1799" s="144" t="s">
        <v>24</v>
      </c>
      <c r="J1799" s="145">
        <v>17.940000000000001</v>
      </c>
      <c r="K1799" s="144" t="s">
        <v>1000</v>
      </c>
      <c r="L1799" s="144" t="s">
        <v>24</v>
      </c>
      <c r="M1799" s="144" t="s">
        <v>24</v>
      </c>
      <c r="N1799" s="144" t="s">
        <v>587</v>
      </c>
      <c r="O1799" s="146">
        <v>44227</v>
      </c>
      <c r="P1799" s="146">
        <v>44229</v>
      </c>
      <c r="Q1799" s="144" t="s">
        <v>29</v>
      </c>
      <c r="R1799" s="20" t="str">
        <f>VLOOKUP(F1799,'Seg 2 descriptions'!A:B,2)</f>
        <v>Facilities-West</v>
      </c>
      <c r="S1799" s="20" t="str">
        <f>VLOOKUP(G1799,'Seg 3 descriptions'!A:B,2)</f>
        <v>Facilities Maintenance</v>
      </c>
    </row>
    <row r="1800" spans="1:19" x14ac:dyDescent="0.25">
      <c r="A1800" s="1" t="s">
        <v>457</v>
      </c>
      <c r="B1800" s="1" t="s">
        <v>49</v>
      </c>
      <c r="C1800" s="1" t="s">
        <v>593</v>
      </c>
      <c r="D1800" s="1" t="s">
        <v>1723</v>
      </c>
      <c r="E1800" s="1" t="s">
        <v>20</v>
      </c>
      <c r="F1800" s="1" t="s">
        <v>31</v>
      </c>
      <c r="G1800" s="1" t="s">
        <v>460</v>
      </c>
      <c r="H1800" s="1" t="s">
        <v>76</v>
      </c>
      <c r="I1800" s="1" t="s">
        <v>24</v>
      </c>
      <c r="J1800" s="3">
        <v>-141.53</v>
      </c>
      <c r="K1800" s="1" t="s">
        <v>1004</v>
      </c>
      <c r="L1800" s="1" t="s">
        <v>24</v>
      </c>
      <c r="M1800" s="1" t="s">
        <v>1005</v>
      </c>
      <c r="N1800" s="1" t="s">
        <v>594</v>
      </c>
      <c r="O1800" s="2">
        <v>44561</v>
      </c>
      <c r="P1800" s="2">
        <v>44568</v>
      </c>
      <c r="Q1800" s="1" t="s">
        <v>29</v>
      </c>
      <c r="R1800" t="str">
        <f>VLOOKUP(F1800,'Seg 2 descriptions'!A:B,2)</f>
        <v>Gas Operations-West</v>
      </c>
      <c r="S1800" t="str">
        <f>VLOOKUP(G1800,'Seg 3 descriptions'!A:B,2)</f>
        <v>Salaries</v>
      </c>
    </row>
    <row r="1801" spans="1:19" x14ac:dyDescent="0.25">
      <c r="A1801" s="144" t="s">
        <v>455</v>
      </c>
      <c r="B1801" s="144" t="s">
        <v>49</v>
      </c>
      <c r="C1801" s="144" t="s">
        <v>1405</v>
      </c>
      <c r="D1801" s="144" t="s">
        <v>1690</v>
      </c>
      <c r="E1801" s="144" t="s">
        <v>20</v>
      </c>
      <c r="F1801" s="144" t="s">
        <v>21</v>
      </c>
      <c r="G1801" s="144" t="s">
        <v>22</v>
      </c>
      <c r="H1801" s="144" t="s">
        <v>76</v>
      </c>
      <c r="I1801" s="144" t="s">
        <v>24</v>
      </c>
      <c r="J1801" s="145">
        <v>18.149999999999999</v>
      </c>
      <c r="K1801" s="144" t="s">
        <v>801</v>
      </c>
      <c r="L1801" s="144" t="s">
        <v>24</v>
      </c>
      <c r="M1801" s="144" t="s">
        <v>889</v>
      </c>
      <c r="N1801" s="144" t="s">
        <v>1405</v>
      </c>
      <c r="O1801" s="146">
        <v>44227</v>
      </c>
      <c r="P1801" s="146">
        <v>44229</v>
      </c>
      <c r="Q1801" s="144" t="s">
        <v>29</v>
      </c>
      <c r="R1801" s="20" t="str">
        <f>VLOOKUP(F1801,'Seg 2 descriptions'!A:B,2)</f>
        <v>Facilities-West</v>
      </c>
      <c r="S1801" s="20" t="str">
        <f>VLOOKUP(G1801,'Seg 3 descriptions'!A:B,2)</f>
        <v>Facilities Maintenance</v>
      </c>
    </row>
    <row r="1802" spans="1:19" x14ac:dyDescent="0.25">
      <c r="A1802" s="1" t="s">
        <v>457</v>
      </c>
      <c r="B1802" s="1" t="s">
        <v>49</v>
      </c>
      <c r="C1802" s="1" t="s">
        <v>1056</v>
      </c>
      <c r="D1802" s="1" t="s">
        <v>1718</v>
      </c>
      <c r="E1802" s="1" t="s">
        <v>20</v>
      </c>
      <c r="F1802" s="1" t="s">
        <v>31</v>
      </c>
      <c r="G1802" s="1" t="s">
        <v>590</v>
      </c>
      <c r="H1802" s="1" t="s">
        <v>76</v>
      </c>
      <c r="I1802" s="1" t="s">
        <v>24</v>
      </c>
      <c r="J1802" s="3">
        <v>-15.42</v>
      </c>
      <c r="K1802" s="1" t="s">
        <v>891</v>
      </c>
      <c r="L1802" s="1" t="s">
        <v>24</v>
      </c>
      <c r="M1802" s="1" t="s">
        <v>892</v>
      </c>
      <c r="N1802" s="1" t="s">
        <v>969</v>
      </c>
      <c r="O1802" s="2">
        <v>44316</v>
      </c>
      <c r="P1802" s="2">
        <v>44321</v>
      </c>
      <c r="Q1802" s="1" t="s">
        <v>29</v>
      </c>
      <c r="R1802" t="str">
        <f>VLOOKUP(F1802,'Seg 2 descriptions'!A:B,2)</f>
        <v>Gas Operations-West</v>
      </c>
      <c r="S1802" t="str">
        <f>VLOOKUP(G1802,'Seg 3 descriptions'!A:B,2)</f>
        <v>Overtime/Comp Time/On Call</v>
      </c>
    </row>
    <row r="1803" spans="1:19" x14ac:dyDescent="0.25">
      <c r="A1803" s="1" t="s">
        <v>457</v>
      </c>
      <c r="B1803" s="1" t="s">
        <v>49</v>
      </c>
      <c r="C1803" s="1" t="s">
        <v>1521</v>
      </c>
      <c r="D1803" s="1" t="s">
        <v>1703</v>
      </c>
      <c r="E1803" s="1" t="s">
        <v>20</v>
      </c>
      <c r="F1803" s="1" t="s">
        <v>830</v>
      </c>
      <c r="G1803" s="1" t="s">
        <v>590</v>
      </c>
      <c r="H1803" s="1" t="s">
        <v>76</v>
      </c>
      <c r="I1803" s="1" t="s">
        <v>24</v>
      </c>
      <c r="J1803" s="3">
        <v>-51.05</v>
      </c>
      <c r="K1803" s="1" t="s">
        <v>1441</v>
      </c>
      <c r="L1803" s="1" t="s">
        <v>24</v>
      </c>
      <c r="M1803" s="1" t="s">
        <v>1442</v>
      </c>
      <c r="N1803" s="1" t="s">
        <v>1484</v>
      </c>
      <c r="O1803" s="2">
        <v>44408</v>
      </c>
      <c r="P1803" s="2">
        <v>44412</v>
      </c>
      <c r="Q1803" s="1" t="s">
        <v>29</v>
      </c>
      <c r="R1803" t="str">
        <f>VLOOKUP(F1803,'Seg 2 descriptions'!A:B,2)</f>
        <v>Measurement-SF</v>
      </c>
      <c r="S1803" t="str">
        <f>VLOOKUP(G1803,'Seg 3 descriptions'!A:B,2)</f>
        <v>Overtime/Comp Time/On Call</v>
      </c>
    </row>
    <row r="1804" spans="1:19" x14ac:dyDescent="0.25">
      <c r="A1804" s="1" t="s">
        <v>457</v>
      </c>
      <c r="B1804" s="1" t="s">
        <v>49</v>
      </c>
      <c r="C1804" s="1" t="s">
        <v>1413</v>
      </c>
      <c r="D1804" s="1" t="s">
        <v>1703</v>
      </c>
      <c r="E1804" s="1" t="s">
        <v>20</v>
      </c>
      <c r="F1804" s="1" t="s">
        <v>830</v>
      </c>
      <c r="G1804" s="1" t="s">
        <v>590</v>
      </c>
      <c r="H1804" s="1" t="s">
        <v>76</v>
      </c>
      <c r="I1804" s="1" t="s">
        <v>24</v>
      </c>
      <c r="J1804" s="3">
        <v>-56.31</v>
      </c>
      <c r="K1804" s="1" t="s">
        <v>1441</v>
      </c>
      <c r="L1804" s="1" t="s">
        <v>24</v>
      </c>
      <c r="M1804" s="1" t="s">
        <v>1442</v>
      </c>
      <c r="N1804" s="1" t="s">
        <v>1414</v>
      </c>
      <c r="O1804" s="2">
        <v>44469</v>
      </c>
      <c r="P1804" s="2">
        <v>44474</v>
      </c>
      <c r="Q1804" s="1" t="s">
        <v>29</v>
      </c>
      <c r="R1804" t="str">
        <f>VLOOKUP(F1804,'Seg 2 descriptions'!A:B,2)</f>
        <v>Measurement-SF</v>
      </c>
      <c r="S1804" t="str">
        <f>VLOOKUP(G1804,'Seg 3 descriptions'!A:B,2)</f>
        <v>Overtime/Comp Time/On Call</v>
      </c>
    </row>
    <row r="1805" spans="1:19" x14ac:dyDescent="0.25">
      <c r="A1805" s="1" t="s">
        <v>457</v>
      </c>
      <c r="B1805" s="1" t="s">
        <v>49</v>
      </c>
      <c r="C1805" s="1" t="s">
        <v>593</v>
      </c>
      <c r="D1805" s="1" t="s">
        <v>1718</v>
      </c>
      <c r="E1805" s="1" t="s">
        <v>20</v>
      </c>
      <c r="F1805" s="1" t="s">
        <v>31</v>
      </c>
      <c r="G1805" s="1" t="s">
        <v>590</v>
      </c>
      <c r="H1805" s="1" t="s">
        <v>76</v>
      </c>
      <c r="I1805" s="1" t="s">
        <v>24</v>
      </c>
      <c r="J1805" s="3">
        <v>-30.45</v>
      </c>
      <c r="K1805" s="1" t="s">
        <v>891</v>
      </c>
      <c r="L1805" s="1" t="s">
        <v>24</v>
      </c>
      <c r="M1805" s="1" t="s">
        <v>892</v>
      </c>
      <c r="N1805" s="1" t="s">
        <v>594</v>
      </c>
      <c r="O1805" s="2">
        <v>44561</v>
      </c>
      <c r="P1805" s="2">
        <v>44568</v>
      </c>
      <c r="Q1805" s="1" t="s">
        <v>29</v>
      </c>
      <c r="R1805" t="str">
        <f>VLOOKUP(F1805,'Seg 2 descriptions'!A:B,2)</f>
        <v>Gas Operations-West</v>
      </c>
      <c r="S1805" t="str">
        <f>VLOOKUP(G1805,'Seg 3 descriptions'!A:B,2)</f>
        <v>Overtime/Comp Time/On Call</v>
      </c>
    </row>
    <row r="1806" spans="1:19" x14ac:dyDescent="0.25">
      <c r="A1806" s="144" t="s">
        <v>455</v>
      </c>
      <c r="B1806" s="144" t="s">
        <v>49</v>
      </c>
      <c r="C1806" s="144" t="s">
        <v>1405</v>
      </c>
      <c r="D1806" s="144" t="s">
        <v>1690</v>
      </c>
      <c r="E1806" s="144" t="s">
        <v>20</v>
      </c>
      <c r="F1806" s="144" t="s">
        <v>21</v>
      </c>
      <c r="G1806" s="144" t="s">
        <v>22</v>
      </c>
      <c r="H1806" s="144" t="s">
        <v>76</v>
      </c>
      <c r="I1806" s="144" t="s">
        <v>24</v>
      </c>
      <c r="J1806" s="145">
        <v>17.73</v>
      </c>
      <c r="K1806" s="144" t="s">
        <v>464</v>
      </c>
      <c r="L1806" s="144" t="s">
        <v>24</v>
      </c>
      <c r="M1806" s="144" t="s">
        <v>889</v>
      </c>
      <c r="N1806" s="144" t="s">
        <v>1405</v>
      </c>
      <c r="O1806" s="146">
        <v>44227</v>
      </c>
      <c r="P1806" s="146">
        <v>44229</v>
      </c>
      <c r="Q1806" s="144" t="s">
        <v>29</v>
      </c>
      <c r="R1806" s="20" t="str">
        <f>VLOOKUP(F1806,'Seg 2 descriptions'!A:B,2)</f>
        <v>Facilities-West</v>
      </c>
      <c r="S1806" s="20" t="str">
        <f>VLOOKUP(G1806,'Seg 3 descriptions'!A:B,2)</f>
        <v>Facilities Maintenance</v>
      </c>
    </row>
    <row r="1807" spans="1:19" x14ac:dyDescent="0.25">
      <c r="A1807" s="144" t="s">
        <v>455</v>
      </c>
      <c r="B1807" s="144" t="s">
        <v>49</v>
      </c>
      <c r="C1807" s="144" t="s">
        <v>1405</v>
      </c>
      <c r="D1807" s="144" t="s">
        <v>1690</v>
      </c>
      <c r="E1807" s="144" t="s">
        <v>20</v>
      </c>
      <c r="F1807" s="144" t="s">
        <v>21</v>
      </c>
      <c r="G1807" s="144" t="s">
        <v>22</v>
      </c>
      <c r="H1807" s="144" t="s">
        <v>76</v>
      </c>
      <c r="I1807" s="144" t="s">
        <v>24</v>
      </c>
      <c r="J1807" s="145">
        <v>17.73</v>
      </c>
      <c r="K1807" s="144" t="s">
        <v>1362</v>
      </c>
      <c r="L1807" s="144" t="s">
        <v>24</v>
      </c>
      <c r="M1807" s="144" t="s">
        <v>889</v>
      </c>
      <c r="N1807" s="144" t="s">
        <v>1405</v>
      </c>
      <c r="O1807" s="146">
        <v>44227</v>
      </c>
      <c r="P1807" s="146">
        <v>44229</v>
      </c>
      <c r="Q1807" s="144" t="s">
        <v>29</v>
      </c>
      <c r="R1807" s="20" t="str">
        <f>VLOOKUP(F1807,'Seg 2 descriptions'!A:B,2)</f>
        <v>Facilities-West</v>
      </c>
      <c r="S1807" s="20" t="str">
        <f>VLOOKUP(G1807,'Seg 3 descriptions'!A:B,2)</f>
        <v>Facilities Maintenance</v>
      </c>
    </row>
    <row r="1808" spans="1:19" x14ac:dyDescent="0.25">
      <c r="A1808" s="144" t="s">
        <v>456</v>
      </c>
      <c r="B1808" s="144" t="s">
        <v>49</v>
      </c>
      <c r="C1808" s="144" t="s">
        <v>1395</v>
      </c>
      <c r="D1808" s="144" t="s">
        <v>1690</v>
      </c>
      <c r="E1808" s="144" t="s">
        <v>20</v>
      </c>
      <c r="F1808" s="144" t="s">
        <v>21</v>
      </c>
      <c r="G1808" s="144" t="s">
        <v>22</v>
      </c>
      <c r="H1808" s="144" t="s">
        <v>76</v>
      </c>
      <c r="I1808" s="144" t="s">
        <v>24</v>
      </c>
      <c r="J1808" s="145">
        <v>-19.87</v>
      </c>
      <c r="K1808" s="144" t="s">
        <v>1363</v>
      </c>
      <c r="L1808" s="144" t="s">
        <v>24</v>
      </c>
      <c r="M1808" s="144" t="s">
        <v>24</v>
      </c>
      <c r="N1808" s="144" t="s">
        <v>1396</v>
      </c>
      <c r="O1808" s="146">
        <v>44227</v>
      </c>
      <c r="P1808" s="146">
        <v>44201</v>
      </c>
      <c r="Q1808" s="144" t="s">
        <v>29</v>
      </c>
      <c r="R1808" s="20" t="str">
        <f>VLOOKUP(F1808,'Seg 2 descriptions'!A:B,2)</f>
        <v>Facilities-West</v>
      </c>
      <c r="S1808" s="20" t="str">
        <f>VLOOKUP(G1808,'Seg 3 descriptions'!A:B,2)</f>
        <v>Facilities Maintenance</v>
      </c>
    </row>
    <row r="1809" spans="1:19" x14ac:dyDescent="0.25">
      <c r="A1809" s="144" t="s">
        <v>456</v>
      </c>
      <c r="B1809" s="144" t="s">
        <v>49</v>
      </c>
      <c r="C1809" s="144" t="s">
        <v>585</v>
      </c>
      <c r="D1809" s="144" t="s">
        <v>1690</v>
      </c>
      <c r="E1809" s="144" t="s">
        <v>20</v>
      </c>
      <c r="F1809" s="144" t="s">
        <v>21</v>
      </c>
      <c r="G1809" s="144" t="s">
        <v>22</v>
      </c>
      <c r="H1809" s="144" t="s">
        <v>76</v>
      </c>
      <c r="I1809" s="144" t="s">
        <v>24</v>
      </c>
      <c r="J1809" s="145">
        <v>-19.87</v>
      </c>
      <c r="K1809" s="144" t="s">
        <v>1363</v>
      </c>
      <c r="L1809" s="144" t="s">
        <v>24</v>
      </c>
      <c r="M1809" s="144" t="s">
        <v>24</v>
      </c>
      <c r="N1809" s="144" t="s">
        <v>587</v>
      </c>
      <c r="O1809" s="146">
        <v>44255</v>
      </c>
      <c r="P1809" s="146">
        <v>44229</v>
      </c>
      <c r="Q1809" s="144" t="s">
        <v>29</v>
      </c>
      <c r="R1809" s="20" t="str">
        <f>VLOOKUP(F1809,'Seg 2 descriptions'!A:B,2)</f>
        <v>Facilities-West</v>
      </c>
      <c r="S1809" s="20" t="str">
        <f>VLOOKUP(G1809,'Seg 3 descriptions'!A:B,2)</f>
        <v>Facilities Maintenance</v>
      </c>
    </row>
    <row r="1810" spans="1:19" x14ac:dyDescent="0.25">
      <c r="A1810" s="144" t="s">
        <v>456</v>
      </c>
      <c r="B1810" s="144" t="s">
        <v>49</v>
      </c>
      <c r="C1810" s="144" t="s">
        <v>587</v>
      </c>
      <c r="D1810" s="144" t="s">
        <v>1690</v>
      </c>
      <c r="E1810" s="144" t="s">
        <v>20</v>
      </c>
      <c r="F1810" s="144" t="s">
        <v>21</v>
      </c>
      <c r="G1810" s="144" t="s">
        <v>22</v>
      </c>
      <c r="H1810" s="144" t="s">
        <v>76</v>
      </c>
      <c r="I1810" s="144" t="s">
        <v>24</v>
      </c>
      <c r="J1810" s="145">
        <v>19.87</v>
      </c>
      <c r="K1810" s="144" t="s">
        <v>1363</v>
      </c>
      <c r="L1810" s="144" t="s">
        <v>24</v>
      </c>
      <c r="M1810" s="144" t="s">
        <v>24</v>
      </c>
      <c r="N1810" s="144" t="s">
        <v>587</v>
      </c>
      <c r="O1810" s="146">
        <v>44227</v>
      </c>
      <c r="P1810" s="146">
        <v>44229</v>
      </c>
      <c r="Q1810" s="144" t="s">
        <v>29</v>
      </c>
      <c r="R1810" s="20" t="str">
        <f>VLOOKUP(F1810,'Seg 2 descriptions'!A:B,2)</f>
        <v>Facilities-West</v>
      </c>
      <c r="S1810" s="20" t="str">
        <f>VLOOKUP(G1810,'Seg 3 descriptions'!A:B,2)</f>
        <v>Facilities Maintenance</v>
      </c>
    </row>
    <row r="1811" spans="1:19" x14ac:dyDescent="0.25">
      <c r="A1811" s="144" t="s">
        <v>456</v>
      </c>
      <c r="B1811" s="144" t="s">
        <v>20</v>
      </c>
      <c r="C1811" s="144" t="s">
        <v>1564</v>
      </c>
      <c r="D1811" s="144" t="s">
        <v>1690</v>
      </c>
      <c r="E1811" s="144" t="s">
        <v>20</v>
      </c>
      <c r="F1811" s="144" t="s">
        <v>21</v>
      </c>
      <c r="G1811" s="144" t="s">
        <v>22</v>
      </c>
      <c r="H1811" s="144" t="s">
        <v>76</v>
      </c>
      <c r="I1811" s="144" t="s">
        <v>24</v>
      </c>
      <c r="J1811" s="145">
        <v>1982.74</v>
      </c>
      <c r="K1811" s="144" t="s">
        <v>1581</v>
      </c>
      <c r="L1811" s="144" t="s">
        <v>24</v>
      </c>
      <c r="M1811" s="144" t="s">
        <v>1086</v>
      </c>
      <c r="N1811" s="144" t="s">
        <v>1564</v>
      </c>
      <c r="O1811" s="146">
        <v>44227</v>
      </c>
      <c r="P1811" s="146">
        <v>44239</v>
      </c>
      <c r="Q1811" s="144" t="s">
        <v>29</v>
      </c>
      <c r="R1811" s="20" t="str">
        <f>VLOOKUP(F1811,'Seg 2 descriptions'!A:B,2)</f>
        <v>Facilities-West</v>
      </c>
      <c r="S1811" s="20" t="str">
        <f>VLOOKUP(G1811,'Seg 3 descriptions'!A:B,2)</f>
        <v>Facilities Maintenance</v>
      </c>
    </row>
    <row r="1812" spans="1:19" x14ac:dyDescent="0.25">
      <c r="A1812" s="144" t="s">
        <v>456</v>
      </c>
      <c r="B1812" s="144" t="s">
        <v>20</v>
      </c>
      <c r="C1812" s="144" t="s">
        <v>1582</v>
      </c>
      <c r="D1812" s="144" t="s">
        <v>1690</v>
      </c>
      <c r="E1812" s="144" t="s">
        <v>20</v>
      </c>
      <c r="F1812" s="144" t="s">
        <v>21</v>
      </c>
      <c r="G1812" s="144" t="s">
        <v>22</v>
      </c>
      <c r="H1812" s="144" t="s">
        <v>76</v>
      </c>
      <c r="I1812" s="144" t="s">
        <v>24</v>
      </c>
      <c r="J1812" s="145">
        <v>-1982.74</v>
      </c>
      <c r="K1812" s="144" t="s">
        <v>1581</v>
      </c>
      <c r="L1812" s="144" t="s">
        <v>24</v>
      </c>
      <c r="M1812" s="144" t="s">
        <v>1086</v>
      </c>
      <c r="N1812" s="144" t="s">
        <v>1564</v>
      </c>
      <c r="O1812" s="146">
        <v>44255</v>
      </c>
      <c r="P1812" s="146">
        <v>44239</v>
      </c>
      <c r="Q1812" s="144" t="s">
        <v>29</v>
      </c>
      <c r="R1812" s="20" t="str">
        <f>VLOOKUP(F1812,'Seg 2 descriptions'!A:B,2)</f>
        <v>Facilities-West</v>
      </c>
      <c r="S1812" s="20" t="str">
        <f>VLOOKUP(G1812,'Seg 3 descriptions'!A:B,2)</f>
        <v>Facilities Maintenance</v>
      </c>
    </row>
    <row r="1813" spans="1:19" x14ac:dyDescent="0.25">
      <c r="A1813" s="1" t="s">
        <v>828</v>
      </c>
      <c r="B1813" s="1" t="s">
        <v>18</v>
      </c>
      <c r="C1813" s="1" t="s">
        <v>1527</v>
      </c>
      <c r="D1813" s="1" t="s">
        <v>1712</v>
      </c>
      <c r="E1813" s="1" t="s">
        <v>20</v>
      </c>
      <c r="F1813" s="1" t="s">
        <v>830</v>
      </c>
      <c r="G1813" s="1" t="s">
        <v>460</v>
      </c>
      <c r="H1813" s="1" t="s">
        <v>76</v>
      </c>
      <c r="I1813" s="1" t="s">
        <v>24</v>
      </c>
      <c r="J1813" s="3">
        <v>1029.6600000000001</v>
      </c>
      <c r="K1813" s="1" t="s">
        <v>1583</v>
      </c>
      <c r="L1813" s="1" t="s">
        <v>24</v>
      </c>
      <c r="M1813" s="1" t="s">
        <v>24</v>
      </c>
      <c r="N1813" s="1" t="s">
        <v>1527</v>
      </c>
      <c r="O1813" s="2">
        <v>44350</v>
      </c>
      <c r="P1813" s="2">
        <v>44378</v>
      </c>
      <c r="Q1813" s="1" t="s">
        <v>29</v>
      </c>
      <c r="R1813" t="str">
        <f>VLOOKUP(F1813,'Seg 2 descriptions'!A:B,2)</f>
        <v>Measurement-SF</v>
      </c>
      <c r="S1813" t="str">
        <f>VLOOKUP(G1813,'Seg 3 descriptions'!A:B,2)</f>
        <v>Salaries</v>
      </c>
    </row>
    <row r="1814" spans="1:19" x14ac:dyDescent="0.25">
      <c r="A1814" s="144" t="s">
        <v>455</v>
      </c>
      <c r="B1814" s="144" t="s">
        <v>49</v>
      </c>
      <c r="C1814" s="144" t="s">
        <v>1405</v>
      </c>
      <c r="D1814" s="144" t="s">
        <v>1690</v>
      </c>
      <c r="E1814" s="144" t="s">
        <v>20</v>
      </c>
      <c r="F1814" s="144" t="s">
        <v>21</v>
      </c>
      <c r="G1814" s="144" t="s">
        <v>22</v>
      </c>
      <c r="H1814" s="144" t="s">
        <v>76</v>
      </c>
      <c r="I1814" s="144" t="s">
        <v>24</v>
      </c>
      <c r="J1814" s="145">
        <v>17.73</v>
      </c>
      <c r="K1814" s="144" t="s">
        <v>832</v>
      </c>
      <c r="L1814" s="144" t="s">
        <v>24</v>
      </c>
      <c r="M1814" s="144" t="s">
        <v>889</v>
      </c>
      <c r="N1814" s="144" t="s">
        <v>1405</v>
      </c>
      <c r="O1814" s="146">
        <v>44227</v>
      </c>
      <c r="P1814" s="146">
        <v>44229</v>
      </c>
      <c r="Q1814" s="144" t="s">
        <v>29</v>
      </c>
      <c r="R1814" s="20" t="str">
        <f>VLOOKUP(F1814,'Seg 2 descriptions'!A:B,2)</f>
        <v>Facilities-West</v>
      </c>
      <c r="S1814" s="20" t="str">
        <f>VLOOKUP(G1814,'Seg 3 descriptions'!A:B,2)</f>
        <v>Facilities Maintenance</v>
      </c>
    </row>
    <row r="1815" spans="1:19" x14ac:dyDescent="0.25">
      <c r="A1815" s="144" t="s">
        <v>456</v>
      </c>
      <c r="B1815" s="144" t="s">
        <v>49</v>
      </c>
      <c r="C1815" s="144" t="s">
        <v>1395</v>
      </c>
      <c r="D1815" s="144" t="s">
        <v>1690</v>
      </c>
      <c r="E1815" s="144" t="s">
        <v>20</v>
      </c>
      <c r="F1815" s="144" t="s">
        <v>21</v>
      </c>
      <c r="G1815" s="144" t="s">
        <v>22</v>
      </c>
      <c r="H1815" s="144" t="s">
        <v>76</v>
      </c>
      <c r="I1815" s="144" t="s">
        <v>24</v>
      </c>
      <c r="J1815" s="145">
        <v>-19.66</v>
      </c>
      <c r="K1815" s="144" t="s">
        <v>863</v>
      </c>
      <c r="L1815" s="144" t="s">
        <v>24</v>
      </c>
      <c r="M1815" s="144" t="s">
        <v>24</v>
      </c>
      <c r="N1815" s="144" t="s">
        <v>1396</v>
      </c>
      <c r="O1815" s="146">
        <v>44227</v>
      </c>
      <c r="P1815" s="146">
        <v>44201</v>
      </c>
      <c r="Q1815" s="144" t="s">
        <v>29</v>
      </c>
      <c r="R1815" s="20" t="str">
        <f>VLOOKUP(F1815,'Seg 2 descriptions'!A:B,2)</f>
        <v>Facilities-West</v>
      </c>
      <c r="S1815" s="20" t="str">
        <f>VLOOKUP(G1815,'Seg 3 descriptions'!A:B,2)</f>
        <v>Facilities Maintenance</v>
      </c>
    </row>
    <row r="1816" spans="1:19" x14ac:dyDescent="0.25">
      <c r="A1816" s="144" t="s">
        <v>456</v>
      </c>
      <c r="B1816" s="144" t="s">
        <v>49</v>
      </c>
      <c r="C1816" s="144" t="s">
        <v>585</v>
      </c>
      <c r="D1816" s="144" t="s">
        <v>1690</v>
      </c>
      <c r="E1816" s="144" t="s">
        <v>20</v>
      </c>
      <c r="F1816" s="144" t="s">
        <v>21</v>
      </c>
      <c r="G1816" s="144" t="s">
        <v>22</v>
      </c>
      <c r="H1816" s="144" t="s">
        <v>76</v>
      </c>
      <c r="I1816" s="144" t="s">
        <v>24</v>
      </c>
      <c r="J1816" s="145">
        <v>-20.71</v>
      </c>
      <c r="K1816" s="144" t="s">
        <v>863</v>
      </c>
      <c r="L1816" s="144" t="s">
        <v>24</v>
      </c>
      <c r="M1816" s="144" t="s">
        <v>24</v>
      </c>
      <c r="N1816" s="144" t="s">
        <v>587</v>
      </c>
      <c r="O1816" s="146">
        <v>44255</v>
      </c>
      <c r="P1816" s="146">
        <v>44229</v>
      </c>
      <c r="Q1816" s="144" t="s">
        <v>29</v>
      </c>
      <c r="R1816" s="20" t="str">
        <f>VLOOKUP(F1816,'Seg 2 descriptions'!A:B,2)</f>
        <v>Facilities-West</v>
      </c>
      <c r="S1816" s="20" t="str">
        <f>VLOOKUP(G1816,'Seg 3 descriptions'!A:B,2)</f>
        <v>Facilities Maintenance</v>
      </c>
    </row>
    <row r="1817" spans="1:19" x14ac:dyDescent="0.25">
      <c r="A1817" s="144" t="s">
        <v>456</v>
      </c>
      <c r="B1817" s="144" t="s">
        <v>49</v>
      </c>
      <c r="C1817" s="144" t="s">
        <v>587</v>
      </c>
      <c r="D1817" s="144" t="s">
        <v>1690</v>
      </c>
      <c r="E1817" s="144" t="s">
        <v>20</v>
      </c>
      <c r="F1817" s="144" t="s">
        <v>21</v>
      </c>
      <c r="G1817" s="144" t="s">
        <v>22</v>
      </c>
      <c r="H1817" s="144" t="s">
        <v>76</v>
      </c>
      <c r="I1817" s="144" t="s">
        <v>24</v>
      </c>
      <c r="J1817" s="145">
        <v>20.71</v>
      </c>
      <c r="K1817" s="144" t="s">
        <v>863</v>
      </c>
      <c r="L1817" s="144" t="s">
        <v>24</v>
      </c>
      <c r="M1817" s="144" t="s">
        <v>24</v>
      </c>
      <c r="N1817" s="144" t="s">
        <v>587</v>
      </c>
      <c r="O1817" s="146">
        <v>44227</v>
      </c>
      <c r="P1817" s="146">
        <v>44229</v>
      </c>
      <c r="Q1817" s="144" t="s">
        <v>29</v>
      </c>
      <c r="R1817" s="20" t="str">
        <f>VLOOKUP(F1817,'Seg 2 descriptions'!A:B,2)</f>
        <v>Facilities-West</v>
      </c>
      <c r="S1817" s="20" t="str">
        <f>VLOOKUP(G1817,'Seg 3 descriptions'!A:B,2)</f>
        <v>Facilities Maintenance</v>
      </c>
    </row>
    <row r="1818" spans="1:19" x14ac:dyDescent="0.25">
      <c r="A1818" s="1" t="s">
        <v>457</v>
      </c>
      <c r="B1818" s="1" t="s">
        <v>49</v>
      </c>
      <c r="C1818" s="1" t="s">
        <v>1262</v>
      </c>
      <c r="D1818" s="1" t="s">
        <v>1925</v>
      </c>
      <c r="E1818" s="1" t="s">
        <v>20</v>
      </c>
      <c r="F1818" s="1" t="s">
        <v>830</v>
      </c>
      <c r="G1818" s="1" t="s">
        <v>1049</v>
      </c>
      <c r="H1818" s="1" t="s">
        <v>76</v>
      </c>
      <c r="I1818" s="1" t="s">
        <v>24</v>
      </c>
      <c r="J1818" s="3">
        <v>42.26</v>
      </c>
      <c r="K1818" s="1" t="s">
        <v>1567</v>
      </c>
      <c r="L1818" s="1" t="s">
        <v>24</v>
      </c>
      <c r="M1818" s="1" t="s">
        <v>1568</v>
      </c>
      <c r="N1818" s="1" t="s">
        <v>463</v>
      </c>
      <c r="O1818" s="2">
        <v>44500</v>
      </c>
      <c r="P1818" s="2">
        <v>44503</v>
      </c>
      <c r="Q1818" s="1" t="s">
        <v>29</v>
      </c>
      <c r="R1818" t="str">
        <f>VLOOKUP(F1818,'Seg 2 descriptions'!A:B,2)</f>
        <v>Measurement-SF</v>
      </c>
      <c r="S1818" t="str">
        <f>VLOOKUP(G1818,'Seg 3 descriptions'!A:B,2)</f>
        <v>Vehicle Insurance</v>
      </c>
    </row>
    <row r="1819" spans="1:19" x14ac:dyDescent="0.25">
      <c r="A1819" s="1" t="s">
        <v>457</v>
      </c>
      <c r="B1819" s="1" t="s">
        <v>49</v>
      </c>
      <c r="C1819" s="1" t="s">
        <v>1262</v>
      </c>
      <c r="D1819" s="1" t="s">
        <v>1926</v>
      </c>
      <c r="E1819" s="1" t="s">
        <v>20</v>
      </c>
      <c r="F1819" s="1" t="s">
        <v>830</v>
      </c>
      <c r="G1819" s="1" t="s">
        <v>870</v>
      </c>
      <c r="H1819" s="1" t="s">
        <v>76</v>
      </c>
      <c r="I1819" s="1" t="s">
        <v>24</v>
      </c>
      <c r="J1819" s="3">
        <v>98.55</v>
      </c>
      <c r="K1819" s="1" t="s">
        <v>1567</v>
      </c>
      <c r="L1819" s="1" t="s">
        <v>24</v>
      </c>
      <c r="M1819" s="1" t="s">
        <v>1568</v>
      </c>
      <c r="N1819" s="1" t="s">
        <v>463</v>
      </c>
      <c r="O1819" s="2">
        <v>44500</v>
      </c>
      <c r="P1819" s="2">
        <v>44503</v>
      </c>
      <c r="Q1819" s="1" t="s">
        <v>29</v>
      </c>
      <c r="R1819" t="str">
        <f>VLOOKUP(F1819,'Seg 2 descriptions'!A:B,2)</f>
        <v>Measurement-SF</v>
      </c>
      <c r="S1819" t="str">
        <f>VLOOKUP(G1819,'Seg 3 descriptions'!A:B,2)</f>
        <v>Other Vehicle Expenses</v>
      </c>
    </row>
    <row r="1820" spans="1:19" x14ac:dyDescent="0.25">
      <c r="A1820" s="1" t="s">
        <v>457</v>
      </c>
      <c r="B1820" s="1" t="s">
        <v>49</v>
      </c>
      <c r="C1820" s="1" t="s">
        <v>1262</v>
      </c>
      <c r="D1820" s="1" t="s">
        <v>1934</v>
      </c>
      <c r="E1820" s="1" t="s">
        <v>20</v>
      </c>
      <c r="F1820" s="1" t="s">
        <v>830</v>
      </c>
      <c r="G1820" s="1" t="s">
        <v>1055</v>
      </c>
      <c r="H1820" s="1" t="s">
        <v>76</v>
      </c>
      <c r="I1820" s="1" t="s">
        <v>24</v>
      </c>
      <c r="J1820" s="3">
        <v>348.1</v>
      </c>
      <c r="K1820" s="1" t="s">
        <v>1567</v>
      </c>
      <c r="L1820" s="1" t="s">
        <v>24</v>
      </c>
      <c r="M1820" s="1" t="s">
        <v>1568</v>
      </c>
      <c r="N1820" s="1" t="s">
        <v>463</v>
      </c>
      <c r="O1820" s="2">
        <v>44500</v>
      </c>
      <c r="P1820" s="2">
        <v>44503</v>
      </c>
      <c r="Q1820" s="1" t="s">
        <v>29</v>
      </c>
      <c r="R1820" t="str">
        <f>VLOOKUP(F1820,'Seg 2 descriptions'!A:B,2)</f>
        <v>Measurement-SF</v>
      </c>
      <c r="S1820" t="str">
        <f>VLOOKUP(G1820,'Seg 3 descriptions'!A:B,2)</f>
        <v>Vehicle Depreciation</v>
      </c>
    </row>
    <row r="1821" spans="1:19" x14ac:dyDescent="0.25">
      <c r="A1821" s="1" t="s">
        <v>457</v>
      </c>
      <c r="B1821" s="1" t="s">
        <v>49</v>
      </c>
      <c r="C1821" s="1" t="s">
        <v>1262</v>
      </c>
      <c r="D1821" s="1" t="s">
        <v>1940</v>
      </c>
      <c r="E1821" s="1" t="s">
        <v>20</v>
      </c>
      <c r="F1821" s="1" t="s">
        <v>830</v>
      </c>
      <c r="G1821" s="1" t="s">
        <v>869</v>
      </c>
      <c r="H1821" s="1" t="s">
        <v>76</v>
      </c>
      <c r="I1821" s="1" t="s">
        <v>24</v>
      </c>
      <c r="J1821" s="3">
        <v>242.7</v>
      </c>
      <c r="K1821" s="1" t="s">
        <v>1567</v>
      </c>
      <c r="L1821" s="1" t="s">
        <v>24</v>
      </c>
      <c r="M1821" s="1" t="s">
        <v>1568</v>
      </c>
      <c r="N1821" s="1" t="s">
        <v>463</v>
      </c>
      <c r="O1821" s="2">
        <v>44500</v>
      </c>
      <c r="P1821" s="2">
        <v>44503</v>
      </c>
      <c r="Q1821" s="1" t="s">
        <v>29</v>
      </c>
      <c r="R1821" t="str">
        <f>VLOOKUP(F1821,'Seg 2 descriptions'!A:B,2)</f>
        <v>Measurement-SF</v>
      </c>
      <c r="S1821" t="str">
        <f>VLOOKUP(G1821,'Seg 3 descriptions'!A:B,2)</f>
        <v>Vehicle Fuel</v>
      </c>
    </row>
    <row r="1822" spans="1:19" x14ac:dyDescent="0.25">
      <c r="A1822" s="1" t="s">
        <v>457</v>
      </c>
      <c r="B1822" s="1" t="s">
        <v>49</v>
      </c>
      <c r="C1822" s="1" t="s">
        <v>1262</v>
      </c>
      <c r="D1822" s="1" t="s">
        <v>1953</v>
      </c>
      <c r="E1822" s="1" t="s">
        <v>20</v>
      </c>
      <c r="F1822" s="1" t="s">
        <v>830</v>
      </c>
      <c r="G1822" s="1" t="s">
        <v>283</v>
      </c>
      <c r="H1822" s="1" t="s">
        <v>76</v>
      </c>
      <c r="I1822" s="1" t="s">
        <v>24</v>
      </c>
      <c r="J1822" s="3">
        <v>-165.4</v>
      </c>
      <c r="K1822" s="1" t="s">
        <v>1567</v>
      </c>
      <c r="L1822" s="1" t="s">
        <v>24</v>
      </c>
      <c r="M1822" s="1" t="s">
        <v>1568</v>
      </c>
      <c r="N1822" s="1" t="s">
        <v>463</v>
      </c>
      <c r="O1822" s="2">
        <v>44500</v>
      </c>
      <c r="P1822" s="2">
        <v>44503</v>
      </c>
      <c r="Q1822" s="1" t="s">
        <v>29</v>
      </c>
      <c r="R1822" t="str">
        <f>VLOOKUP(F1822,'Seg 2 descriptions'!A:B,2)</f>
        <v>Measurement-SF</v>
      </c>
      <c r="S1822" t="str">
        <f>VLOOKUP(G1822,'Seg 3 descriptions'!A:B,2)</f>
        <v>Supplies &amp; Misc Dept Expenses</v>
      </c>
    </row>
    <row r="1823" spans="1:19" x14ac:dyDescent="0.25">
      <c r="A1823" s="1" t="s">
        <v>457</v>
      </c>
      <c r="B1823" s="1" t="s">
        <v>49</v>
      </c>
      <c r="C1823" s="1" t="s">
        <v>1320</v>
      </c>
      <c r="D1823" s="1" t="s">
        <v>1934</v>
      </c>
      <c r="E1823" s="1" t="s">
        <v>20</v>
      </c>
      <c r="F1823" s="1" t="s">
        <v>830</v>
      </c>
      <c r="G1823" s="1" t="s">
        <v>1055</v>
      </c>
      <c r="H1823" s="1" t="s">
        <v>76</v>
      </c>
      <c r="I1823" s="1" t="s">
        <v>24</v>
      </c>
      <c r="J1823" s="3">
        <v>190.71</v>
      </c>
      <c r="K1823" s="1" t="s">
        <v>1567</v>
      </c>
      <c r="L1823" s="1" t="s">
        <v>24</v>
      </c>
      <c r="M1823" s="1" t="s">
        <v>1568</v>
      </c>
      <c r="N1823" s="1" t="s">
        <v>463</v>
      </c>
      <c r="O1823" s="2">
        <v>44469</v>
      </c>
      <c r="P1823" s="2">
        <v>44474</v>
      </c>
      <c r="Q1823" s="1" t="s">
        <v>29</v>
      </c>
      <c r="R1823" t="str">
        <f>VLOOKUP(F1823,'Seg 2 descriptions'!A:B,2)</f>
        <v>Measurement-SF</v>
      </c>
      <c r="S1823" t="str">
        <f>VLOOKUP(G1823,'Seg 3 descriptions'!A:B,2)</f>
        <v>Vehicle Depreciation</v>
      </c>
    </row>
    <row r="1824" spans="1:19" x14ac:dyDescent="0.25">
      <c r="A1824" s="1" t="s">
        <v>457</v>
      </c>
      <c r="B1824" s="1" t="s">
        <v>49</v>
      </c>
      <c r="C1824" s="1" t="s">
        <v>1320</v>
      </c>
      <c r="D1824" s="1" t="s">
        <v>1940</v>
      </c>
      <c r="E1824" s="1" t="s">
        <v>20</v>
      </c>
      <c r="F1824" s="1" t="s">
        <v>830</v>
      </c>
      <c r="G1824" s="1" t="s">
        <v>869</v>
      </c>
      <c r="H1824" s="1" t="s">
        <v>76</v>
      </c>
      <c r="I1824" s="1" t="s">
        <v>24</v>
      </c>
      <c r="J1824" s="3">
        <v>133.06</v>
      </c>
      <c r="K1824" s="1" t="s">
        <v>1567</v>
      </c>
      <c r="L1824" s="1" t="s">
        <v>24</v>
      </c>
      <c r="M1824" s="1" t="s">
        <v>1568</v>
      </c>
      <c r="N1824" s="1" t="s">
        <v>463</v>
      </c>
      <c r="O1824" s="2">
        <v>44469</v>
      </c>
      <c r="P1824" s="2">
        <v>44474</v>
      </c>
      <c r="Q1824" s="1" t="s">
        <v>29</v>
      </c>
      <c r="R1824" t="str">
        <f>VLOOKUP(F1824,'Seg 2 descriptions'!A:B,2)</f>
        <v>Measurement-SF</v>
      </c>
      <c r="S1824" t="str">
        <f>VLOOKUP(G1824,'Seg 3 descriptions'!A:B,2)</f>
        <v>Vehicle Fuel</v>
      </c>
    </row>
    <row r="1825" spans="1:19" x14ac:dyDescent="0.25">
      <c r="A1825" s="1" t="s">
        <v>457</v>
      </c>
      <c r="B1825" s="1" t="s">
        <v>49</v>
      </c>
      <c r="C1825" s="1" t="s">
        <v>1320</v>
      </c>
      <c r="D1825" s="1" t="s">
        <v>1952</v>
      </c>
      <c r="E1825" s="1" t="s">
        <v>20</v>
      </c>
      <c r="F1825" s="1" t="s">
        <v>830</v>
      </c>
      <c r="G1825" s="1" t="s">
        <v>1302</v>
      </c>
      <c r="H1825" s="1" t="s">
        <v>76</v>
      </c>
      <c r="I1825" s="1" t="s">
        <v>24</v>
      </c>
      <c r="J1825" s="3">
        <v>11.85</v>
      </c>
      <c r="K1825" s="1" t="s">
        <v>1567</v>
      </c>
      <c r="L1825" s="1" t="s">
        <v>24</v>
      </c>
      <c r="M1825" s="1" t="s">
        <v>1568</v>
      </c>
      <c r="N1825" s="1" t="s">
        <v>463</v>
      </c>
      <c r="O1825" s="2">
        <v>44469</v>
      </c>
      <c r="P1825" s="2">
        <v>44474</v>
      </c>
      <c r="Q1825" s="1" t="s">
        <v>29</v>
      </c>
      <c r="R1825" t="str">
        <f>VLOOKUP(F1825,'Seg 2 descriptions'!A:B,2)</f>
        <v>Measurement-SF</v>
      </c>
      <c r="S1825" t="str">
        <f>VLOOKUP(G1825,'Seg 3 descriptions'!A:B,2)</f>
        <v>Uniforms</v>
      </c>
    </row>
    <row r="1826" spans="1:19" x14ac:dyDescent="0.25">
      <c r="A1826" s="1" t="s">
        <v>457</v>
      </c>
      <c r="B1826" s="1" t="s">
        <v>49</v>
      </c>
      <c r="C1826" s="1" t="s">
        <v>1320</v>
      </c>
      <c r="D1826" s="1" t="s">
        <v>1953</v>
      </c>
      <c r="E1826" s="1" t="s">
        <v>20</v>
      </c>
      <c r="F1826" s="1" t="s">
        <v>830</v>
      </c>
      <c r="G1826" s="1" t="s">
        <v>283</v>
      </c>
      <c r="H1826" s="1" t="s">
        <v>76</v>
      </c>
      <c r="I1826" s="1" t="s">
        <v>24</v>
      </c>
      <c r="J1826" s="3">
        <v>171.4</v>
      </c>
      <c r="K1826" s="1" t="s">
        <v>1567</v>
      </c>
      <c r="L1826" s="1" t="s">
        <v>24</v>
      </c>
      <c r="M1826" s="1" t="s">
        <v>1568</v>
      </c>
      <c r="N1826" s="1" t="s">
        <v>463</v>
      </c>
      <c r="O1826" s="2">
        <v>44469</v>
      </c>
      <c r="P1826" s="2">
        <v>44474</v>
      </c>
      <c r="Q1826" s="1" t="s">
        <v>29</v>
      </c>
      <c r="R1826" t="str">
        <f>VLOOKUP(F1826,'Seg 2 descriptions'!A:B,2)</f>
        <v>Measurement-SF</v>
      </c>
      <c r="S1826" t="str">
        <f>VLOOKUP(G1826,'Seg 3 descriptions'!A:B,2)</f>
        <v>Supplies &amp; Misc Dept Expenses</v>
      </c>
    </row>
    <row r="1827" spans="1:19" x14ac:dyDescent="0.25">
      <c r="A1827" s="1" t="s">
        <v>457</v>
      </c>
      <c r="B1827" s="1" t="s">
        <v>49</v>
      </c>
      <c r="C1827" s="1" t="s">
        <v>1320</v>
      </c>
      <c r="D1827" s="1" t="s">
        <v>1957</v>
      </c>
      <c r="E1827" s="1" t="s">
        <v>20</v>
      </c>
      <c r="F1827" s="1" t="s">
        <v>830</v>
      </c>
      <c r="G1827" s="1" t="s">
        <v>868</v>
      </c>
      <c r="H1827" s="1" t="s">
        <v>76</v>
      </c>
      <c r="I1827" s="1" t="s">
        <v>24</v>
      </c>
      <c r="J1827" s="3">
        <v>46.91</v>
      </c>
      <c r="K1827" s="1" t="s">
        <v>1567</v>
      </c>
      <c r="L1827" s="1" t="s">
        <v>24</v>
      </c>
      <c r="M1827" s="1" t="s">
        <v>1568</v>
      </c>
      <c r="N1827" s="1" t="s">
        <v>463</v>
      </c>
      <c r="O1827" s="2">
        <v>44469</v>
      </c>
      <c r="P1827" s="2">
        <v>44474</v>
      </c>
      <c r="Q1827" s="1" t="s">
        <v>29</v>
      </c>
      <c r="R1827" t="str">
        <f>VLOOKUP(F1827,'Seg 2 descriptions'!A:B,2)</f>
        <v>Measurement-SF</v>
      </c>
      <c r="S1827" t="str">
        <f>VLOOKUP(G1827,'Seg 3 descriptions'!A:B,2)</f>
        <v>Cell Phones</v>
      </c>
    </row>
    <row r="1828" spans="1:19" x14ac:dyDescent="0.25">
      <c r="A1828" s="1" t="s">
        <v>457</v>
      </c>
      <c r="B1828" s="1" t="s">
        <v>49</v>
      </c>
      <c r="C1828" s="1" t="s">
        <v>1320</v>
      </c>
      <c r="D1828" s="1" t="s">
        <v>1915</v>
      </c>
      <c r="E1828" s="1" t="s">
        <v>20</v>
      </c>
      <c r="F1828" s="1" t="s">
        <v>830</v>
      </c>
      <c r="G1828" s="1" t="s">
        <v>867</v>
      </c>
      <c r="H1828" s="1" t="s">
        <v>76</v>
      </c>
      <c r="I1828" s="1" t="s">
        <v>24</v>
      </c>
      <c r="J1828" s="3">
        <v>12.1</v>
      </c>
      <c r="K1828" s="1" t="s">
        <v>1567</v>
      </c>
      <c r="L1828" s="1" t="s">
        <v>24</v>
      </c>
      <c r="M1828" s="1" t="s">
        <v>1568</v>
      </c>
      <c r="N1828" s="1" t="s">
        <v>463</v>
      </c>
      <c r="O1828" s="2">
        <v>44469</v>
      </c>
      <c r="P1828" s="2">
        <v>44474</v>
      </c>
      <c r="Q1828" s="1" t="s">
        <v>29</v>
      </c>
      <c r="R1828" t="str">
        <f>VLOOKUP(F1828,'Seg 2 descriptions'!A:B,2)</f>
        <v>Measurement-SF</v>
      </c>
      <c r="S1828" t="str">
        <f>VLOOKUP(G1828,'Seg 3 descriptions'!A:B,2)</f>
        <v>Meals</v>
      </c>
    </row>
    <row r="1829" spans="1:19" x14ac:dyDescent="0.25">
      <c r="A1829" s="1" t="s">
        <v>457</v>
      </c>
      <c r="B1829" s="1" t="s">
        <v>49</v>
      </c>
      <c r="C1829" s="1" t="s">
        <v>1320</v>
      </c>
      <c r="D1829" s="1" t="s">
        <v>1712</v>
      </c>
      <c r="E1829" s="1" t="s">
        <v>20</v>
      </c>
      <c r="F1829" s="1" t="s">
        <v>830</v>
      </c>
      <c r="G1829" s="1" t="s">
        <v>460</v>
      </c>
      <c r="H1829" s="1" t="s">
        <v>76</v>
      </c>
      <c r="I1829" s="1" t="s">
        <v>24</v>
      </c>
      <c r="J1829" s="3">
        <v>249.41</v>
      </c>
      <c r="K1829" s="1" t="s">
        <v>1567</v>
      </c>
      <c r="L1829" s="1" t="s">
        <v>24</v>
      </c>
      <c r="M1829" s="1" t="s">
        <v>1568</v>
      </c>
      <c r="N1829" s="1" t="s">
        <v>463</v>
      </c>
      <c r="O1829" s="2">
        <v>44469</v>
      </c>
      <c r="P1829" s="2">
        <v>44474</v>
      </c>
      <c r="Q1829" s="1" t="s">
        <v>29</v>
      </c>
      <c r="R1829" t="str">
        <f>VLOOKUP(F1829,'Seg 2 descriptions'!A:B,2)</f>
        <v>Measurement-SF</v>
      </c>
      <c r="S1829" t="str">
        <f>VLOOKUP(G1829,'Seg 3 descriptions'!A:B,2)</f>
        <v>Salaries</v>
      </c>
    </row>
    <row r="1830" spans="1:19" x14ac:dyDescent="0.25">
      <c r="A1830" s="1" t="s">
        <v>457</v>
      </c>
      <c r="B1830" s="1" t="s">
        <v>49</v>
      </c>
      <c r="C1830" s="1" t="s">
        <v>1320</v>
      </c>
      <c r="D1830" s="1" t="s">
        <v>1919</v>
      </c>
      <c r="E1830" s="1" t="s">
        <v>20</v>
      </c>
      <c r="F1830" s="1" t="s">
        <v>830</v>
      </c>
      <c r="G1830" s="1" t="s">
        <v>866</v>
      </c>
      <c r="H1830" s="1" t="s">
        <v>76</v>
      </c>
      <c r="I1830" s="1" t="s">
        <v>24</v>
      </c>
      <c r="J1830" s="3">
        <v>23.64</v>
      </c>
      <c r="K1830" s="1" t="s">
        <v>1567</v>
      </c>
      <c r="L1830" s="1" t="s">
        <v>24</v>
      </c>
      <c r="M1830" s="1" t="s">
        <v>1568</v>
      </c>
      <c r="N1830" s="1" t="s">
        <v>463</v>
      </c>
      <c r="O1830" s="2">
        <v>44469</v>
      </c>
      <c r="P1830" s="2">
        <v>44474</v>
      </c>
      <c r="Q1830" s="1" t="s">
        <v>29</v>
      </c>
      <c r="R1830" t="str">
        <f>VLOOKUP(F1830,'Seg 2 descriptions'!A:B,2)</f>
        <v>Measurement-SF</v>
      </c>
      <c r="S1830" t="str">
        <f>VLOOKUP(G1830,'Seg 3 descriptions'!A:B,2)</f>
        <v>Lodging &amp; Travel</v>
      </c>
    </row>
    <row r="1831" spans="1:19" x14ac:dyDescent="0.25">
      <c r="A1831" s="1" t="s">
        <v>457</v>
      </c>
      <c r="B1831" s="1" t="s">
        <v>49</v>
      </c>
      <c r="C1831" s="1" t="s">
        <v>1320</v>
      </c>
      <c r="D1831" s="1" t="s">
        <v>1925</v>
      </c>
      <c r="E1831" s="1" t="s">
        <v>20</v>
      </c>
      <c r="F1831" s="1" t="s">
        <v>830</v>
      </c>
      <c r="G1831" s="1" t="s">
        <v>1049</v>
      </c>
      <c r="H1831" s="1" t="s">
        <v>76</v>
      </c>
      <c r="I1831" s="1" t="s">
        <v>24</v>
      </c>
      <c r="J1831" s="3">
        <v>21.98</v>
      </c>
      <c r="K1831" s="1" t="s">
        <v>1567</v>
      </c>
      <c r="L1831" s="1" t="s">
        <v>24</v>
      </c>
      <c r="M1831" s="1" t="s">
        <v>1568</v>
      </c>
      <c r="N1831" s="1" t="s">
        <v>463</v>
      </c>
      <c r="O1831" s="2">
        <v>44469</v>
      </c>
      <c r="P1831" s="2">
        <v>44474</v>
      </c>
      <c r="Q1831" s="1" t="s">
        <v>29</v>
      </c>
      <c r="R1831" t="str">
        <f>VLOOKUP(F1831,'Seg 2 descriptions'!A:B,2)</f>
        <v>Measurement-SF</v>
      </c>
      <c r="S1831" t="str">
        <f>VLOOKUP(G1831,'Seg 3 descriptions'!A:B,2)</f>
        <v>Vehicle Insurance</v>
      </c>
    </row>
    <row r="1832" spans="1:19" x14ac:dyDescent="0.25">
      <c r="A1832" s="1" t="s">
        <v>457</v>
      </c>
      <c r="B1832" s="1" t="s">
        <v>49</v>
      </c>
      <c r="C1832" s="1" t="s">
        <v>1320</v>
      </c>
      <c r="D1832" s="1" t="s">
        <v>1926</v>
      </c>
      <c r="E1832" s="1" t="s">
        <v>20</v>
      </c>
      <c r="F1832" s="1" t="s">
        <v>830</v>
      </c>
      <c r="G1832" s="1" t="s">
        <v>870</v>
      </c>
      <c r="H1832" s="1" t="s">
        <v>76</v>
      </c>
      <c r="I1832" s="1" t="s">
        <v>24</v>
      </c>
      <c r="J1832" s="3">
        <v>53.14</v>
      </c>
      <c r="K1832" s="1" t="s">
        <v>1567</v>
      </c>
      <c r="L1832" s="1" t="s">
        <v>24</v>
      </c>
      <c r="M1832" s="1" t="s">
        <v>1568</v>
      </c>
      <c r="N1832" s="1" t="s">
        <v>463</v>
      </c>
      <c r="O1832" s="2">
        <v>44469</v>
      </c>
      <c r="P1832" s="2">
        <v>44474</v>
      </c>
      <c r="Q1832" s="1" t="s">
        <v>29</v>
      </c>
      <c r="R1832" t="str">
        <f>VLOOKUP(F1832,'Seg 2 descriptions'!A:B,2)</f>
        <v>Measurement-SF</v>
      </c>
      <c r="S1832" t="str">
        <f>VLOOKUP(G1832,'Seg 3 descriptions'!A:B,2)</f>
        <v>Other Vehicle Expenses</v>
      </c>
    </row>
    <row r="1833" spans="1:19" x14ac:dyDescent="0.25">
      <c r="A1833" s="1" t="s">
        <v>457</v>
      </c>
      <c r="B1833" s="1" t="s">
        <v>49</v>
      </c>
      <c r="C1833" s="1" t="s">
        <v>1321</v>
      </c>
      <c r="D1833" s="1" t="s">
        <v>1919</v>
      </c>
      <c r="E1833" s="1" t="s">
        <v>20</v>
      </c>
      <c r="F1833" s="1" t="s">
        <v>830</v>
      </c>
      <c r="G1833" s="1" t="s">
        <v>866</v>
      </c>
      <c r="H1833" s="1" t="s">
        <v>76</v>
      </c>
      <c r="I1833" s="1" t="s">
        <v>24</v>
      </c>
      <c r="J1833" s="3">
        <v>125.95</v>
      </c>
      <c r="K1833" s="1" t="s">
        <v>1567</v>
      </c>
      <c r="L1833" s="1" t="s">
        <v>24</v>
      </c>
      <c r="M1833" s="1" t="s">
        <v>1568</v>
      </c>
      <c r="N1833" s="1" t="s">
        <v>463</v>
      </c>
      <c r="O1833" s="2">
        <v>44377</v>
      </c>
      <c r="P1833" s="2">
        <v>44383</v>
      </c>
      <c r="Q1833" s="1" t="s">
        <v>29</v>
      </c>
      <c r="R1833" t="str">
        <f>VLOOKUP(F1833,'Seg 2 descriptions'!A:B,2)</f>
        <v>Measurement-SF</v>
      </c>
      <c r="S1833" t="str">
        <f>VLOOKUP(G1833,'Seg 3 descriptions'!A:B,2)</f>
        <v>Lodging &amp; Travel</v>
      </c>
    </row>
    <row r="1834" spans="1:19" x14ac:dyDescent="0.25">
      <c r="A1834" s="1" t="s">
        <v>457</v>
      </c>
      <c r="B1834" s="1" t="s">
        <v>49</v>
      </c>
      <c r="C1834" s="1" t="s">
        <v>1321</v>
      </c>
      <c r="D1834" s="1" t="s">
        <v>1703</v>
      </c>
      <c r="E1834" s="1" t="s">
        <v>20</v>
      </c>
      <c r="F1834" s="1" t="s">
        <v>830</v>
      </c>
      <c r="G1834" s="1" t="s">
        <v>590</v>
      </c>
      <c r="H1834" s="1" t="s">
        <v>76</v>
      </c>
      <c r="I1834" s="1" t="s">
        <v>24</v>
      </c>
      <c r="J1834" s="3">
        <v>18.239999999999998</v>
      </c>
      <c r="K1834" s="1" t="s">
        <v>1567</v>
      </c>
      <c r="L1834" s="1" t="s">
        <v>24</v>
      </c>
      <c r="M1834" s="1" t="s">
        <v>1568</v>
      </c>
      <c r="N1834" s="1" t="s">
        <v>463</v>
      </c>
      <c r="O1834" s="2">
        <v>44377</v>
      </c>
      <c r="P1834" s="2">
        <v>44383</v>
      </c>
      <c r="Q1834" s="1" t="s">
        <v>29</v>
      </c>
      <c r="R1834" t="str">
        <f>VLOOKUP(F1834,'Seg 2 descriptions'!A:B,2)</f>
        <v>Measurement-SF</v>
      </c>
      <c r="S1834" t="str">
        <f>VLOOKUP(G1834,'Seg 3 descriptions'!A:B,2)</f>
        <v>Overtime/Comp Time/On Call</v>
      </c>
    </row>
    <row r="1835" spans="1:19" x14ac:dyDescent="0.25">
      <c r="A1835" s="1" t="s">
        <v>457</v>
      </c>
      <c r="B1835" s="1" t="s">
        <v>49</v>
      </c>
      <c r="C1835" s="1" t="s">
        <v>1321</v>
      </c>
      <c r="D1835" s="1" t="s">
        <v>1712</v>
      </c>
      <c r="E1835" s="1" t="s">
        <v>20</v>
      </c>
      <c r="F1835" s="1" t="s">
        <v>830</v>
      </c>
      <c r="G1835" s="1" t="s">
        <v>460</v>
      </c>
      <c r="H1835" s="1" t="s">
        <v>76</v>
      </c>
      <c r="I1835" s="1" t="s">
        <v>24</v>
      </c>
      <c r="J1835" s="3">
        <v>421.59</v>
      </c>
      <c r="K1835" s="1" t="s">
        <v>1567</v>
      </c>
      <c r="L1835" s="1" t="s">
        <v>24</v>
      </c>
      <c r="M1835" s="1" t="s">
        <v>1568</v>
      </c>
      <c r="N1835" s="1" t="s">
        <v>463</v>
      </c>
      <c r="O1835" s="2">
        <v>44377</v>
      </c>
      <c r="P1835" s="2">
        <v>44383</v>
      </c>
      <c r="Q1835" s="1" t="s">
        <v>29</v>
      </c>
      <c r="R1835" t="str">
        <f>VLOOKUP(F1835,'Seg 2 descriptions'!A:B,2)</f>
        <v>Measurement-SF</v>
      </c>
      <c r="S1835" t="str">
        <f>VLOOKUP(G1835,'Seg 3 descriptions'!A:B,2)</f>
        <v>Salaries</v>
      </c>
    </row>
    <row r="1836" spans="1:19" x14ac:dyDescent="0.25">
      <c r="A1836" s="1" t="s">
        <v>457</v>
      </c>
      <c r="B1836" s="1" t="s">
        <v>49</v>
      </c>
      <c r="C1836" s="1" t="s">
        <v>1321</v>
      </c>
      <c r="D1836" s="1" t="s">
        <v>1953</v>
      </c>
      <c r="E1836" s="1" t="s">
        <v>20</v>
      </c>
      <c r="F1836" s="1" t="s">
        <v>830</v>
      </c>
      <c r="G1836" s="1" t="s">
        <v>283</v>
      </c>
      <c r="H1836" s="1" t="s">
        <v>76</v>
      </c>
      <c r="I1836" s="1" t="s">
        <v>24</v>
      </c>
      <c r="J1836" s="3">
        <v>51.46</v>
      </c>
      <c r="K1836" s="1" t="s">
        <v>1567</v>
      </c>
      <c r="L1836" s="1" t="s">
        <v>24</v>
      </c>
      <c r="M1836" s="1" t="s">
        <v>1568</v>
      </c>
      <c r="N1836" s="1" t="s">
        <v>463</v>
      </c>
      <c r="O1836" s="2">
        <v>44377</v>
      </c>
      <c r="P1836" s="2">
        <v>44383</v>
      </c>
      <c r="Q1836" s="1" t="s">
        <v>29</v>
      </c>
      <c r="R1836" t="str">
        <f>VLOOKUP(F1836,'Seg 2 descriptions'!A:B,2)</f>
        <v>Measurement-SF</v>
      </c>
      <c r="S1836" t="str">
        <f>VLOOKUP(G1836,'Seg 3 descriptions'!A:B,2)</f>
        <v>Supplies &amp; Misc Dept Expenses</v>
      </c>
    </row>
    <row r="1837" spans="1:19" x14ac:dyDescent="0.25">
      <c r="A1837" s="1" t="s">
        <v>457</v>
      </c>
      <c r="B1837" s="1" t="s">
        <v>49</v>
      </c>
      <c r="C1837" s="1" t="s">
        <v>1321</v>
      </c>
      <c r="D1837" s="1" t="s">
        <v>1957</v>
      </c>
      <c r="E1837" s="1" t="s">
        <v>20</v>
      </c>
      <c r="F1837" s="1" t="s">
        <v>830</v>
      </c>
      <c r="G1837" s="1" t="s">
        <v>868</v>
      </c>
      <c r="H1837" s="1" t="s">
        <v>76</v>
      </c>
      <c r="I1837" s="1" t="s">
        <v>24</v>
      </c>
      <c r="J1837" s="3">
        <v>66.33</v>
      </c>
      <c r="K1837" s="1" t="s">
        <v>1567</v>
      </c>
      <c r="L1837" s="1" t="s">
        <v>24</v>
      </c>
      <c r="M1837" s="1" t="s">
        <v>1568</v>
      </c>
      <c r="N1837" s="1" t="s">
        <v>463</v>
      </c>
      <c r="O1837" s="2">
        <v>44377</v>
      </c>
      <c r="P1837" s="2">
        <v>44383</v>
      </c>
      <c r="Q1837" s="1" t="s">
        <v>29</v>
      </c>
      <c r="R1837" t="str">
        <f>VLOOKUP(F1837,'Seg 2 descriptions'!A:B,2)</f>
        <v>Measurement-SF</v>
      </c>
      <c r="S1837" t="str">
        <f>VLOOKUP(G1837,'Seg 3 descriptions'!A:B,2)</f>
        <v>Cell Phones</v>
      </c>
    </row>
    <row r="1838" spans="1:19" x14ac:dyDescent="0.25">
      <c r="A1838" s="1" t="s">
        <v>457</v>
      </c>
      <c r="B1838" s="1" t="s">
        <v>49</v>
      </c>
      <c r="C1838" s="1" t="s">
        <v>1321</v>
      </c>
      <c r="D1838" s="1" t="s">
        <v>1915</v>
      </c>
      <c r="E1838" s="1" t="s">
        <v>20</v>
      </c>
      <c r="F1838" s="1" t="s">
        <v>830</v>
      </c>
      <c r="G1838" s="1" t="s">
        <v>867</v>
      </c>
      <c r="H1838" s="1" t="s">
        <v>76</v>
      </c>
      <c r="I1838" s="1" t="s">
        <v>24</v>
      </c>
      <c r="J1838" s="3">
        <v>8.34</v>
      </c>
      <c r="K1838" s="1" t="s">
        <v>1567</v>
      </c>
      <c r="L1838" s="1" t="s">
        <v>24</v>
      </c>
      <c r="M1838" s="1" t="s">
        <v>1568</v>
      </c>
      <c r="N1838" s="1" t="s">
        <v>463</v>
      </c>
      <c r="O1838" s="2">
        <v>44377</v>
      </c>
      <c r="P1838" s="2">
        <v>44383</v>
      </c>
      <c r="Q1838" s="1" t="s">
        <v>29</v>
      </c>
      <c r="R1838" t="str">
        <f>VLOOKUP(F1838,'Seg 2 descriptions'!A:B,2)</f>
        <v>Measurement-SF</v>
      </c>
      <c r="S1838" t="str">
        <f>VLOOKUP(G1838,'Seg 3 descriptions'!A:B,2)</f>
        <v>Meals</v>
      </c>
    </row>
    <row r="1839" spans="1:19" x14ac:dyDescent="0.25">
      <c r="A1839" s="1" t="s">
        <v>457</v>
      </c>
      <c r="B1839" s="1" t="s">
        <v>49</v>
      </c>
      <c r="C1839" s="1" t="s">
        <v>1321</v>
      </c>
      <c r="D1839" s="1" t="s">
        <v>1926</v>
      </c>
      <c r="E1839" s="1" t="s">
        <v>20</v>
      </c>
      <c r="F1839" s="1" t="s">
        <v>830</v>
      </c>
      <c r="G1839" s="1" t="s">
        <v>870</v>
      </c>
      <c r="H1839" s="1" t="s">
        <v>76</v>
      </c>
      <c r="I1839" s="1" t="s">
        <v>24</v>
      </c>
      <c r="J1839" s="3">
        <v>57.13</v>
      </c>
      <c r="K1839" s="1" t="s">
        <v>1567</v>
      </c>
      <c r="L1839" s="1" t="s">
        <v>24</v>
      </c>
      <c r="M1839" s="1" t="s">
        <v>1568</v>
      </c>
      <c r="N1839" s="1" t="s">
        <v>463</v>
      </c>
      <c r="O1839" s="2">
        <v>44377</v>
      </c>
      <c r="P1839" s="2">
        <v>44383</v>
      </c>
      <c r="Q1839" s="1" t="s">
        <v>29</v>
      </c>
      <c r="R1839" t="str">
        <f>VLOOKUP(F1839,'Seg 2 descriptions'!A:B,2)</f>
        <v>Measurement-SF</v>
      </c>
      <c r="S1839" t="str">
        <f>VLOOKUP(G1839,'Seg 3 descriptions'!A:B,2)</f>
        <v>Other Vehicle Expenses</v>
      </c>
    </row>
    <row r="1840" spans="1:19" x14ac:dyDescent="0.25">
      <c r="A1840" s="1" t="s">
        <v>457</v>
      </c>
      <c r="B1840" s="1" t="s">
        <v>49</v>
      </c>
      <c r="C1840" s="1" t="s">
        <v>1321</v>
      </c>
      <c r="D1840" s="1" t="s">
        <v>1925</v>
      </c>
      <c r="E1840" s="1" t="s">
        <v>20</v>
      </c>
      <c r="F1840" s="1" t="s">
        <v>830</v>
      </c>
      <c r="G1840" s="1" t="s">
        <v>1049</v>
      </c>
      <c r="H1840" s="1" t="s">
        <v>76</v>
      </c>
      <c r="I1840" s="1" t="s">
        <v>24</v>
      </c>
      <c r="J1840" s="3">
        <v>21.79</v>
      </c>
      <c r="K1840" s="1" t="s">
        <v>1567</v>
      </c>
      <c r="L1840" s="1" t="s">
        <v>24</v>
      </c>
      <c r="M1840" s="1" t="s">
        <v>1568</v>
      </c>
      <c r="N1840" s="1" t="s">
        <v>463</v>
      </c>
      <c r="O1840" s="2">
        <v>44377</v>
      </c>
      <c r="P1840" s="2">
        <v>44383</v>
      </c>
      <c r="Q1840" s="1" t="s">
        <v>29</v>
      </c>
      <c r="R1840" t="str">
        <f>VLOOKUP(F1840,'Seg 2 descriptions'!A:B,2)</f>
        <v>Measurement-SF</v>
      </c>
      <c r="S1840" t="str">
        <f>VLOOKUP(G1840,'Seg 3 descriptions'!A:B,2)</f>
        <v>Vehicle Insurance</v>
      </c>
    </row>
    <row r="1841" spans="1:19" x14ac:dyDescent="0.25">
      <c r="A1841" s="1" t="s">
        <v>828</v>
      </c>
      <c r="B1841" s="1" t="s">
        <v>18</v>
      </c>
      <c r="C1841" s="1" t="s">
        <v>1596</v>
      </c>
      <c r="D1841" s="1" t="s">
        <v>1712</v>
      </c>
      <c r="E1841" s="1" t="s">
        <v>20</v>
      </c>
      <c r="F1841" s="1" t="s">
        <v>830</v>
      </c>
      <c r="G1841" s="1" t="s">
        <v>460</v>
      </c>
      <c r="H1841" s="1" t="s">
        <v>76</v>
      </c>
      <c r="I1841" s="1" t="s">
        <v>24</v>
      </c>
      <c r="J1841" s="3">
        <v>554.53</v>
      </c>
      <c r="K1841" s="1" t="s">
        <v>1597</v>
      </c>
      <c r="L1841" s="1" t="s">
        <v>24</v>
      </c>
      <c r="M1841" s="1" t="s">
        <v>24</v>
      </c>
      <c r="N1841" s="1" t="s">
        <v>1596</v>
      </c>
      <c r="O1841" s="2">
        <v>44322</v>
      </c>
      <c r="P1841" s="2">
        <v>44348</v>
      </c>
      <c r="Q1841" s="1" t="s">
        <v>29</v>
      </c>
      <c r="R1841" t="str">
        <f>VLOOKUP(F1841,'Seg 2 descriptions'!A:B,2)</f>
        <v>Measurement-SF</v>
      </c>
      <c r="S1841" t="str">
        <f>VLOOKUP(G1841,'Seg 3 descriptions'!A:B,2)</f>
        <v>Salaries</v>
      </c>
    </row>
    <row r="1842" spans="1:19" x14ac:dyDescent="0.25">
      <c r="A1842" s="144" t="s">
        <v>455</v>
      </c>
      <c r="B1842" s="144" t="s">
        <v>49</v>
      </c>
      <c r="C1842" s="144" t="s">
        <v>1405</v>
      </c>
      <c r="D1842" s="144" t="s">
        <v>1690</v>
      </c>
      <c r="E1842" s="144" t="s">
        <v>20</v>
      </c>
      <c r="F1842" s="144" t="s">
        <v>21</v>
      </c>
      <c r="G1842" s="144" t="s">
        <v>22</v>
      </c>
      <c r="H1842" s="144" t="s">
        <v>76</v>
      </c>
      <c r="I1842" s="144" t="s">
        <v>24</v>
      </c>
      <c r="J1842" s="145">
        <v>17.940000000000001</v>
      </c>
      <c r="K1842" s="144" t="s">
        <v>1198</v>
      </c>
      <c r="L1842" s="144" t="s">
        <v>24</v>
      </c>
      <c r="M1842" s="144" t="s">
        <v>889</v>
      </c>
      <c r="N1842" s="144" t="s">
        <v>1405</v>
      </c>
      <c r="O1842" s="146">
        <v>44227</v>
      </c>
      <c r="P1842" s="146">
        <v>44229</v>
      </c>
      <c r="Q1842" s="144" t="s">
        <v>29</v>
      </c>
      <c r="R1842" s="20" t="str">
        <f>VLOOKUP(F1842,'Seg 2 descriptions'!A:B,2)</f>
        <v>Facilities-West</v>
      </c>
      <c r="S1842" s="20" t="str">
        <f>VLOOKUP(G1842,'Seg 3 descriptions'!A:B,2)</f>
        <v>Facilities Maintenance</v>
      </c>
    </row>
    <row r="1843" spans="1:19" x14ac:dyDescent="0.25">
      <c r="A1843" s="1" t="s">
        <v>457</v>
      </c>
      <c r="B1843" s="1" t="s">
        <v>49</v>
      </c>
      <c r="C1843" s="1" t="s">
        <v>1521</v>
      </c>
      <c r="D1843" s="1" t="s">
        <v>1712</v>
      </c>
      <c r="E1843" s="1" t="s">
        <v>20</v>
      </c>
      <c r="F1843" s="1" t="s">
        <v>830</v>
      </c>
      <c r="G1843" s="1" t="s">
        <v>460</v>
      </c>
      <c r="H1843" s="1" t="s">
        <v>76</v>
      </c>
      <c r="I1843" s="1" t="s">
        <v>24</v>
      </c>
      <c r="J1843" s="3">
        <v>-308.11</v>
      </c>
      <c r="K1843" s="1" t="s">
        <v>1487</v>
      </c>
      <c r="L1843" s="1" t="s">
        <v>24</v>
      </c>
      <c r="M1843" s="1" t="s">
        <v>1488</v>
      </c>
      <c r="N1843" s="1" t="s">
        <v>1484</v>
      </c>
      <c r="O1843" s="2">
        <v>44408</v>
      </c>
      <c r="P1843" s="2">
        <v>44412</v>
      </c>
      <c r="Q1843" s="1" t="s">
        <v>29</v>
      </c>
      <c r="R1843" t="str">
        <f>VLOOKUP(F1843,'Seg 2 descriptions'!A:B,2)</f>
        <v>Measurement-SF</v>
      </c>
      <c r="S1843" t="str">
        <f>VLOOKUP(G1843,'Seg 3 descriptions'!A:B,2)</f>
        <v>Salaries</v>
      </c>
    </row>
    <row r="1844" spans="1:19" x14ac:dyDescent="0.25">
      <c r="A1844" s="144" t="s">
        <v>456</v>
      </c>
      <c r="B1844" s="144" t="s">
        <v>49</v>
      </c>
      <c r="C1844" s="144" t="s">
        <v>1395</v>
      </c>
      <c r="D1844" s="144" t="s">
        <v>1690</v>
      </c>
      <c r="E1844" s="144" t="s">
        <v>20</v>
      </c>
      <c r="F1844" s="144" t="s">
        <v>21</v>
      </c>
      <c r="G1844" s="144" t="s">
        <v>22</v>
      </c>
      <c r="H1844" s="144" t="s">
        <v>76</v>
      </c>
      <c r="I1844" s="144" t="s">
        <v>24</v>
      </c>
      <c r="J1844" s="145">
        <v>-20.079999999999998</v>
      </c>
      <c r="K1844" s="144" t="s">
        <v>1199</v>
      </c>
      <c r="L1844" s="144" t="s">
        <v>24</v>
      </c>
      <c r="M1844" s="144" t="s">
        <v>24</v>
      </c>
      <c r="N1844" s="144" t="s">
        <v>1396</v>
      </c>
      <c r="O1844" s="146">
        <v>44227</v>
      </c>
      <c r="P1844" s="146">
        <v>44201</v>
      </c>
      <c r="Q1844" s="144" t="s">
        <v>29</v>
      </c>
      <c r="R1844" s="20" t="str">
        <f>VLOOKUP(F1844,'Seg 2 descriptions'!A:B,2)</f>
        <v>Facilities-West</v>
      </c>
      <c r="S1844" s="20" t="str">
        <f>VLOOKUP(G1844,'Seg 3 descriptions'!A:B,2)</f>
        <v>Facilities Maintenance</v>
      </c>
    </row>
    <row r="1845" spans="1:19" x14ac:dyDescent="0.25">
      <c r="A1845" s="144" t="s">
        <v>456</v>
      </c>
      <c r="B1845" s="144" t="s">
        <v>49</v>
      </c>
      <c r="C1845" s="144" t="s">
        <v>585</v>
      </c>
      <c r="D1845" s="144" t="s">
        <v>1690</v>
      </c>
      <c r="E1845" s="144" t="s">
        <v>20</v>
      </c>
      <c r="F1845" s="144" t="s">
        <v>21</v>
      </c>
      <c r="G1845" s="144" t="s">
        <v>22</v>
      </c>
      <c r="H1845" s="144" t="s">
        <v>76</v>
      </c>
      <c r="I1845" s="144" t="s">
        <v>24</v>
      </c>
      <c r="J1845" s="145">
        <v>-19.87</v>
      </c>
      <c r="K1845" s="144" t="s">
        <v>1199</v>
      </c>
      <c r="L1845" s="144" t="s">
        <v>24</v>
      </c>
      <c r="M1845" s="144" t="s">
        <v>24</v>
      </c>
      <c r="N1845" s="144" t="s">
        <v>587</v>
      </c>
      <c r="O1845" s="146">
        <v>44255</v>
      </c>
      <c r="P1845" s="146">
        <v>44229</v>
      </c>
      <c r="Q1845" s="144" t="s">
        <v>29</v>
      </c>
      <c r="R1845" s="20" t="str">
        <f>VLOOKUP(F1845,'Seg 2 descriptions'!A:B,2)</f>
        <v>Facilities-West</v>
      </c>
      <c r="S1845" s="20" t="str">
        <f>VLOOKUP(G1845,'Seg 3 descriptions'!A:B,2)</f>
        <v>Facilities Maintenance</v>
      </c>
    </row>
    <row r="1846" spans="1:19" x14ac:dyDescent="0.25">
      <c r="A1846" s="144" t="s">
        <v>456</v>
      </c>
      <c r="B1846" s="144" t="s">
        <v>49</v>
      </c>
      <c r="C1846" s="144" t="s">
        <v>587</v>
      </c>
      <c r="D1846" s="144" t="s">
        <v>1690</v>
      </c>
      <c r="E1846" s="144" t="s">
        <v>20</v>
      </c>
      <c r="F1846" s="144" t="s">
        <v>21</v>
      </c>
      <c r="G1846" s="144" t="s">
        <v>22</v>
      </c>
      <c r="H1846" s="144" t="s">
        <v>76</v>
      </c>
      <c r="I1846" s="144" t="s">
        <v>24</v>
      </c>
      <c r="J1846" s="145">
        <v>19.87</v>
      </c>
      <c r="K1846" s="144" t="s">
        <v>1199</v>
      </c>
      <c r="L1846" s="144" t="s">
        <v>24</v>
      </c>
      <c r="M1846" s="144" t="s">
        <v>24</v>
      </c>
      <c r="N1846" s="144" t="s">
        <v>587</v>
      </c>
      <c r="O1846" s="146">
        <v>44227</v>
      </c>
      <c r="P1846" s="146">
        <v>44229</v>
      </c>
      <c r="Q1846" s="144" t="s">
        <v>29</v>
      </c>
      <c r="R1846" s="20" t="str">
        <f>VLOOKUP(F1846,'Seg 2 descriptions'!A:B,2)</f>
        <v>Facilities-West</v>
      </c>
      <c r="S1846" s="20" t="str">
        <f>VLOOKUP(G1846,'Seg 3 descriptions'!A:B,2)</f>
        <v>Facilities Maintenance</v>
      </c>
    </row>
    <row r="1847" spans="1:19" x14ac:dyDescent="0.25">
      <c r="A1847" s="1" t="s">
        <v>457</v>
      </c>
      <c r="B1847" s="1" t="s">
        <v>49</v>
      </c>
      <c r="C1847" s="1" t="s">
        <v>1321</v>
      </c>
      <c r="D1847" s="1" t="s">
        <v>1934</v>
      </c>
      <c r="E1847" s="1" t="s">
        <v>20</v>
      </c>
      <c r="F1847" s="1" t="s">
        <v>830</v>
      </c>
      <c r="G1847" s="1" t="s">
        <v>1055</v>
      </c>
      <c r="H1847" s="1" t="s">
        <v>76</v>
      </c>
      <c r="I1847" s="1" t="s">
        <v>24</v>
      </c>
      <c r="J1847" s="3">
        <v>215.9</v>
      </c>
      <c r="K1847" s="1" t="s">
        <v>1567</v>
      </c>
      <c r="L1847" s="1" t="s">
        <v>24</v>
      </c>
      <c r="M1847" s="1" t="s">
        <v>1568</v>
      </c>
      <c r="N1847" s="1" t="s">
        <v>463</v>
      </c>
      <c r="O1847" s="2">
        <v>44377</v>
      </c>
      <c r="P1847" s="2">
        <v>44383</v>
      </c>
      <c r="Q1847" s="1" t="s">
        <v>29</v>
      </c>
      <c r="R1847" t="str">
        <f>VLOOKUP(F1847,'Seg 2 descriptions'!A:B,2)</f>
        <v>Measurement-SF</v>
      </c>
      <c r="S1847" t="str">
        <f>VLOOKUP(G1847,'Seg 3 descriptions'!A:B,2)</f>
        <v>Vehicle Depreciation</v>
      </c>
    </row>
    <row r="1848" spans="1:19" x14ac:dyDescent="0.25">
      <c r="A1848" s="1" t="s">
        <v>457</v>
      </c>
      <c r="B1848" s="1" t="s">
        <v>49</v>
      </c>
      <c r="C1848" s="1" t="s">
        <v>1321</v>
      </c>
      <c r="D1848" s="1" t="s">
        <v>1940</v>
      </c>
      <c r="E1848" s="1" t="s">
        <v>20</v>
      </c>
      <c r="F1848" s="1" t="s">
        <v>830</v>
      </c>
      <c r="G1848" s="1" t="s">
        <v>869</v>
      </c>
      <c r="H1848" s="1" t="s">
        <v>76</v>
      </c>
      <c r="I1848" s="1" t="s">
        <v>24</v>
      </c>
      <c r="J1848" s="3">
        <v>137.47</v>
      </c>
      <c r="K1848" s="1" t="s">
        <v>1567</v>
      </c>
      <c r="L1848" s="1" t="s">
        <v>24</v>
      </c>
      <c r="M1848" s="1" t="s">
        <v>1568</v>
      </c>
      <c r="N1848" s="1" t="s">
        <v>463</v>
      </c>
      <c r="O1848" s="2">
        <v>44377</v>
      </c>
      <c r="P1848" s="2">
        <v>44383</v>
      </c>
      <c r="Q1848" s="1" t="s">
        <v>29</v>
      </c>
      <c r="R1848" t="str">
        <f>VLOOKUP(F1848,'Seg 2 descriptions'!A:B,2)</f>
        <v>Measurement-SF</v>
      </c>
      <c r="S1848" t="str">
        <f>VLOOKUP(G1848,'Seg 3 descriptions'!A:B,2)</f>
        <v>Vehicle Fuel</v>
      </c>
    </row>
    <row r="1849" spans="1:19" x14ac:dyDescent="0.25">
      <c r="A1849" s="1" t="s">
        <v>457</v>
      </c>
      <c r="B1849" s="1" t="s">
        <v>49</v>
      </c>
      <c r="C1849" s="1" t="s">
        <v>1323</v>
      </c>
      <c r="D1849" s="1" t="s">
        <v>1915</v>
      </c>
      <c r="E1849" s="1" t="s">
        <v>20</v>
      </c>
      <c r="F1849" s="1" t="s">
        <v>830</v>
      </c>
      <c r="G1849" s="1" t="s">
        <v>867</v>
      </c>
      <c r="H1849" s="1" t="s">
        <v>76</v>
      </c>
      <c r="I1849" s="1" t="s">
        <v>24</v>
      </c>
      <c r="J1849" s="3">
        <v>4.37</v>
      </c>
      <c r="K1849" s="1" t="s">
        <v>1567</v>
      </c>
      <c r="L1849" s="1" t="s">
        <v>24</v>
      </c>
      <c r="M1849" s="1" t="s">
        <v>1568</v>
      </c>
      <c r="N1849" s="1" t="s">
        <v>463</v>
      </c>
      <c r="O1849" s="2">
        <v>44286</v>
      </c>
      <c r="P1849" s="2">
        <v>44292</v>
      </c>
      <c r="Q1849" s="1" t="s">
        <v>29</v>
      </c>
      <c r="R1849" t="str">
        <f>VLOOKUP(F1849,'Seg 2 descriptions'!A:B,2)</f>
        <v>Measurement-SF</v>
      </c>
      <c r="S1849" t="str">
        <f>VLOOKUP(G1849,'Seg 3 descriptions'!A:B,2)</f>
        <v>Meals</v>
      </c>
    </row>
    <row r="1850" spans="1:19" x14ac:dyDescent="0.25">
      <c r="A1850" s="1" t="s">
        <v>457</v>
      </c>
      <c r="B1850" s="1" t="s">
        <v>49</v>
      </c>
      <c r="C1850" s="1" t="s">
        <v>1323</v>
      </c>
      <c r="D1850" s="1" t="s">
        <v>1703</v>
      </c>
      <c r="E1850" s="1" t="s">
        <v>20</v>
      </c>
      <c r="F1850" s="1" t="s">
        <v>830</v>
      </c>
      <c r="G1850" s="1" t="s">
        <v>590</v>
      </c>
      <c r="H1850" s="1" t="s">
        <v>76</v>
      </c>
      <c r="I1850" s="1" t="s">
        <v>24</v>
      </c>
      <c r="J1850" s="3">
        <v>109.82</v>
      </c>
      <c r="K1850" s="1" t="s">
        <v>1567</v>
      </c>
      <c r="L1850" s="1" t="s">
        <v>24</v>
      </c>
      <c r="M1850" s="1" t="s">
        <v>1568</v>
      </c>
      <c r="N1850" s="1" t="s">
        <v>463</v>
      </c>
      <c r="O1850" s="2">
        <v>44286</v>
      </c>
      <c r="P1850" s="2">
        <v>44292</v>
      </c>
      <c r="Q1850" s="1" t="s">
        <v>29</v>
      </c>
      <c r="R1850" t="str">
        <f>VLOOKUP(F1850,'Seg 2 descriptions'!A:B,2)</f>
        <v>Measurement-SF</v>
      </c>
      <c r="S1850" t="str">
        <f>VLOOKUP(G1850,'Seg 3 descriptions'!A:B,2)</f>
        <v>Overtime/Comp Time/On Call</v>
      </c>
    </row>
    <row r="1851" spans="1:19" x14ac:dyDescent="0.25">
      <c r="A1851" s="1" t="s">
        <v>457</v>
      </c>
      <c r="B1851" s="1" t="s">
        <v>49</v>
      </c>
      <c r="C1851" s="1" t="s">
        <v>1323</v>
      </c>
      <c r="D1851" s="1" t="s">
        <v>1919</v>
      </c>
      <c r="E1851" s="1" t="s">
        <v>20</v>
      </c>
      <c r="F1851" s="1" t="s">
        <v>830</v>
      </c>
      <c r="G1851" s="1" t="s">
        <v>866</v>
      </c>
      <c r="H1851" s="1" t="s">
        <v>76</v>
      </c>
      <c r="I1851" s="1" t="s">
        <v>24</v>
      </c>
      <c r="J1851" s="3">
        <v>27.04</v>
      </c>
      <c r="K1851" s="1" t="s">
        <v>1567</v>
      </c>
      <c r="L1851" s="1" t="s">
        <v>24</v>
      </c>
      <c r="M1851" s="1" t="s">
        <v>1568</v>
      </c>
      <c r="N1851" s="1" t="s">
        <v>463</v>
      </c>
      <c r="O1851" s="2">
        <v>44286</v>
      </c>
      <c r="P1851" s="2">
        <v>44292</v>
      </c>
      <c r="Q1851" s="1" t="s">
        <v>29</v>
      </c>
      <c r="R1851" t="str">
        <f>VLOOKUP(F1851,'Seg 2 descriptions'!A:B,2)</f>
        <v>Measurement-SF</v>
      </c>
      <c r="S1851" t="str">
        <f>VLOOKUP(G1851,'Seg 3 descriptions'!A:B,2)</f>
        <v>Lodging &amp; Travel</v>
      </c>
    </row>
    <row r="1852" spans="1:19" x14ac:dyDescent="0.25">
      <c r="A1852" s="1" t="s">
        <v>457</v>
      </c>
      <c r="B1852" s="1" t="s">
        <v>49</v>
      </c>
      <c r="C1852" s="1" t="s">
        <v>1323</v>
      </c>
      <c r="D1852" s="1" t="s">
        <v>1712</v>
      </c>
      <c r="E1852" s="1" t="s">
        <v>20</v>
      </c>
      <c r="F1852" s="1" t="s">
        <v>830</v>
      </c>
      <c r="G1852" s="1" t="s">
        <v>460</v>
      </c>
      <c r="H1852" s="1" t="s">
        <v>76</v>
      </c>
      <c r="I1852" s="1" t="s">
        <v>24</v>
      </c>
      <c r="J1852" s="3">
        <v>232.09</v>
      </c>
      <c r="K1852" s="1" t="s">
        <v>1567</v>
      </c>
      <c r="L1852" s="1" t="s">
        <v>24</v>
      </c>
      <c r="M1852" s="1" t="s">
        <v>1568</v>
      </c>
      <c r="N1852" s="1" t="s">
        <v>463</v>
      </c>
      <c r="O1852" s="2">
        <v>44286</v>
      </c>
      <c r="P1852" s="2">
        <v>44292</v>
      </c>
      <c r="Q1852" s="1" t="s">
        <v>29</v>
      </c>
      <c r="R1852" t="str">
        <f>VLOOKUP(F1852,'Seg 2 descriptions'!A:B,2)</f>
        <v>Measurement-SF</v>
      </c>
      <c r="S1852" t="str">
        <f>VLOOKUP(G1852,'Seg 3 descriptions'!A:B,2)</f>
        <v>Salaries</v>
      </c>
    </row>
    <row r="1853" spans="1:19" x14ac:dyDescent="0.25">
      <c r="A1853" s="1" t="s">
        <v>457</v>
      </c>
      <c r="B1853" s="1" t="s">
        <v>49</v>
      </c>
      <c r="C1853" s="1" t="s">
        <v>1322</v>
      </c>
      <c r="D1853" s="1" t="s">
        <v>1712</v>
      </c>
      <c r="E1853" s="1" t="s">
        <v>20</v>
      </c>
      <c r="F1853" s="1" t="s">
        <v>830</v>
      </c>
      <c r="G1853" s="1" t="s">
        <v>460</v>
      </c>
      <c r="H1853" s="1" t="s">
        <v>76</v>
      </c>
      <c r="I1853" s="1" t="s">
        <v>24</v>
      </c>
      <c r="J1853" s="3">
        <v>233.1</v>
      </c>
      <c r="K1853" s="1" t="s">
        <v>1567</v>
      </c>
      <c r="L1853" s="1" t="s">
        <v>24</v>
      </c>
      <c r="M1853" s="1" t="s">
        <v>1568</v>
      </c>
      <c r="N1853" s="1" t="s">
        <v>463</v>
      </c>
      <c r="O1853" s="2">
        <v>44316</v>
      </c>
      <c r="P1853" s="2">
        <v>44321</v>
      </c>
      <c r="Q1853" s="1" t="s">
        <v>29</v>
      </c>
      <c r="R1853" t="str">
        <f>VLOOKUP(F1853,'Seg 2 descriptions'!A:B,2)</f>
        <v>Measurement-SF</v>
      </c>
      <c r="S1853" t="str">
        <f>VLOOKUP(G1853,'Seg 3 descriptions'!A:B,2)</f>
        <v>Salaries</v>
      </c>
    </row>
    <row r="1854" spans="1:19" x14ac:dyDescent="0.25">
      <c r="A1854" s="1" t="s">
        <v>457</v>
      </c>
      <c r="B1854" s="1" t="s">
        <v>49</v>
      </c>
      <c r="C1854" s="1" t="s">
        <v>1322</v>
      </c>
      <c r="D1854" s="1" t="s">
        <v>1925</v>
      </c>
      <c r="E1854" s="1" t="s">
        <v>20</v>
      </c>
      <c r="F1854" s="1" t="s">
        <v>830</v>
      </c>
      <c r="G1854" s="1" t="s">
        <v>1049</v>
      </c>
      <c r="H1854" s="1" t="s">
        <v>76</v>
      </c>
      <c r="I1854" s="1" t="s">
        <v>24</v>
      </c>
      <c r="J1854" s="3">
        <v>11.34</v>
      </c>
      <c r="K1854" s="1" t="s">
        <v>1567</v>
      </c>
      <c r="L1854" s="1" t="s">
        <v>24</v>
      </c>
      <c r="M1854" s="1" t="s">
        <v>1568</v>
      </c>
      <c r="N1854" s="1" t="s">
        <v>463</v>
      </c>
      <c r="O1854" s="2">
        <v>44316</v>
      </c>
      <c r="P1854" s="2">
        <v>44321</v>
      </c>
      <c r="Q1854" s="1" t="s">
        <v>29</v>
      </c>
      <c r="R1854" t="str">
        <f>VLOOKUP(F1854,'Seg 2 descriptions'!A:B,2)</f>
        <v>Measurement-SF</v>
      </c>
      <c r="S1854" t="str">
        <f>VLOOKUP(G1854,'Seg 3 descriptions'!A:B,2)</f>
        <v>Vehicle Insurance</v>
      </c>
    </row>
    <row r="1855" spans="1:19" x14ac:dyDescent="0.25">
      <c r="A1855" s="1" t="s">
        <v>457</v>
      </c>
      <c r="B1855" s="1" t="s">
        <v>49</v>
      </c>
      <c r="C1855" s="1" t="s">
        <v>1322</v>
      </c>
      <c r="D1855" s="1" t="s">
        <v>1926</v>
      </c>
      <c r="E1855" s="1" t="s">
        <v>20</v>
      </c>
      <c r="F1855" s="1" t="s">
        <v>830</v>
      </c>
      <c r="G1855" s="1" t="s">
        <v>870</v>
      </c>
      <c r="H1855" s="1" t="s">
        <v>76</v>
      </c>
      <c r="I1855" s="1" t="s">
        <v>24</v>
      </c>
      <c r="J1855" s="3">
        <v>37.07</v>
      </c>
      <c r="K1855" s="1" t="s">
        <v>1567</v>
      </c>
      <c r="L1855" s="1" t="s">
        <v>24</v>
      </c>
      <c r="M1855" s="1" t="s">
        <v>1568</v>
      </c>
      <c r="N1855" s="1" t="s">
        <v>463</v>
      </c>
      <c r="O1855" s="2">
        <v>44316</v>
      </c>
      <c r="P1855" s="2">
        <v>44321</v>
      </c>
      <c r="Q1855" s="1" t="s">
        <v>29</v>
      </c>
      <c r="R1855" t="str">
        <f>VLOOKUP(F1855,'Seg 2 descriptions'!A:B,2)</f>
        <v>Measurement-SF</v>
      </c>
      <c r="S1855" t="str">
        <f>VLOOKUP(G1855,'Seg 3 descriptions'!A:B,2)</f>
        <v>Other Vehicle Expenses</v>
      </c>
    </row>
    <row r="1856" spans="1:19" x14ac:dyDescent="0.25">
      <c r="A1856" s="1" t="s">
        <v>457</v>
      </c>
      <c r="B1856" s="1" t="s">
        <v>49</v>
      </c>
      <c r="C1856" s="1" t="s">
        <v>1322</v>
      </c>
      <c r="D1856" s="1" t="s">
        <v>1934</v>
      </c>
      <c r="E1856" s="1" t="s">
        <v>20</v>
      </c>
      <c r="F1856" s="1" t="s">
        <v>830</v>
      </c>
      <c r="G1856" s="1" t="s">
        <v>1055</v>
      </c>
      <c r="H1856" s="1" t="s">
        <v>76</v>
      </c>
      <c r="I1856" s="1" t="s">
        <v>24</v>
      </c>
      <c r="J1856" s="3">
        <v>165.55</v>
      </c>
      <c r="K1856" s="1" t="s">
        <v>1567</v>
      </c>
      <c r="L1856" s="1" t="s">
        <v>24</v>
      </c>
      <c r="M1856" s="1" t="s">
        <v>1568</v>
      </c>
      <c r="N1856" s="1" t="s">
        <v>463</v>
      </c>
      <c r="O1856" s="2">
        <v>44316</v>
      </c>
      <c r="P1856" s="2">
        <v>44321</v>
      </c>
      <c r="Q1856" s="1" t="s">
        <v>29</v>
      </c>
      <c r="R1856" t="str">
        <f>VLOOKUP(F1856,'Seg 2 descriptions'!A:B,2)</f>
        <v>Measurement-SF</v>
      </c>
      <c r="S1856" t="str">
        <f>VLOOKUP(G1856,'Seg 3 descriptions'!A:B,2)</f>
        <v>Vehicle Depreciation</v>
      </c>
    </row>
    <row r="1857" spans="1:19" x14ac:dyDescent="0.25">
      <c r="A1857" s="1" t="s">
        <v>457</v>
      </c>
      <c r="B1857" s="1" t="s">
        <v>49</v>
      </c>
      <c r="C1857" s="1" t="s">
        <v>1322</v>
      </c>
      <c r="D1857" s="1" t="s">
        <v>1940</v>
      </c>
      <c r="E1857" s="1" t="s">
        <v>20</v>
      </c>
      <c r="F1857" s="1" t="s">
        <v>830</v>
      </c>
      <c r="G1857" s="1" t="s">
        <v>869</v>
      </c>
      <c r="H1857" s="1" t="s">
        <v>76</v>
      </c>
      <c r="I1857" s="1" t="s">
        <v>24</v>
      </c>
      <c r="J1857" s="3">
        <v>76.91</v>
      </c>
      <c r="K1857" s="1" t="s">
        <v>1567</v>
      </c>
      <c r="L1857" s="1" t="s">
        <v>24</v>
      </c>
      <c r="M1857" s="1" t="s">
        <v>1568</v>
      </c>
      <c r="N1857" s="1" t="s">
        <v>463</v>
      </c>
      <c r="O1857" s="2">
        <v>44316</v>
      </c>
      <c r="P1857" s="2">
        <v>44321</v>
      </c>
      <c r="Q1857" s="1" t="s">
        <v>29</v>
      </c>
      <c r="R1857" t="str">
        <f>VLOOKUP(F1857,'Seg 2 descriptions'!A:B,2)</f>
        <v>Measurement-SF</v>
      </c>
      <c r="S1857" t="str">
        <f>VLOOKUP(G1857,'Seg 3 descriptions'!A:B,2)</f>
        <v>Vehicle Fuel</v>
      </c>
    </row>
    <row r="1858" spans="1:19" x14ac:dyDescent="0.25">
      <c r="A1858" s="1" t="s">
        <v>457</v>
      </c>
      <c r="B1858" s="1" t="s">
        <v>49</v>
      </c>
      <c r="C1858" s="1" t="s">
        <v>1323</v>
      </c>
      <c r="D1858" s="1" t="s">
        <v>1953</v>
      </c>
      <c r="E1858" s="1" t="s">
        <v>20</v>
      </c>
      <c r="F1858" s="1" t="s">
        <v>830</v>
      </c>
      <c r="G1858" s="1" t="s">
        <v>283</v>
      </c>
      <c r="H1858" s="1" t="s">
        <v>76</v>
      </c>
      <c r="I1858" s="1" t="s">
        <v>24</v>
      </c>
      <c r="J1858" s="3">
        <v>-29.14</v>
      </c>
      <c r="K1858" s="1" t="s">
        <v>1567</v>
      </c>
      <c r="L1858" s="1" t="s">
        <v>24</v>
      </c>
      <c r="M1858" s="1" t="s">
        <v>1568</v>
      </c>
      <c r="N1858" s="1" t="s">
        <v>463</v>
      </c>
      <c r="O1858" s="2">
        <v>44286</v>
      </c>
      <c r="P1858" s="2">
        <v>44292</v>
      </c>
      <c r="Q1858" s="1" t="s">
        <v>29</v>
      </c>
      <c r="R1858" t="str">
        <f>VLOOKUP(F1858,'Seg 2 descriptions'!A:B,2)</f>
        <v>Measurement-SF</v>
      </c>
      <c r="S1858" t="str">
        <f>VLOOKUP(G1858,'Seg 3 descriptions'!A:B,2)</f>
        <v>Supplies &amp; Misc Dept Expenses</v>
      </c>
    </row>
    <row r="1859" spans="1:19" x14ac:dyDescent="0.25">
      <c r="A1859" s="1" t="s">
        <v>457</v>
      </c>
      <c r="B1859" s="1" t="s">
        <v>49</v>
      </c>
      <c r="C1859" s="1" t="s">
        <v>1323</v>
      </c>
      <c r="D1859" s="1" t="s">
        <v>1952</v>
      </c>
      <c r="E1859" s="1" t="s">
        <v>20</v>
      </c>
      <c r="F1859" s="1" t="s">
        <v>830</v>
      </c>
      <c r="G1859" s="1" t="s">
        <v>1302</v>
      </c>
      <c r="H1859" s="1" t="s">
        <v>76</v>
      </c>
      <c r="I1859" s="1" t="s">
        <v>24</v>
      </c>
      <c r="J1859" s="3">
        <v>40.51</v>
      </c>
      <c r="K1859" s="1" t="s">
        <v>1567</v>
      </c>
      <c r="L1859" s="1" t="s">
        <v>24</v>
      </c>
      <c r="M1859" s="1" t="s">
        <v>1568</v>
      </c>
      <c r="N1859" s="1" t="s">
        <v>463</v>
      </c>
      <c r="O1859" s="2">
        <v>44286</v>
      </c>
      <c r="P1859" s="2">
        <v>44292</v>
      </c>
      <c r="Q1859" s="1" t="s">
        <v>29</v>
      </c>
      <c r="R1859" t="str">
        <f>VLOOKUP(F1859,'Seg 2 descriptions'!A:B,2)</f>
        <v>Measurement-SF</v>
      </c>
      <c r="S1859" t="str">
        <f>VLOOKUP(G1859,'Seg 3 descriptions'!A:B,2)</f>
        <v>Uniforms</v>
      </c>
    </row>
    <row r="1860" spans="1:19" x14ac:dyDescent="0.25">
      <c r="A1860" s="1" t="s">
        <v>457</v>
      </c>
      <c r="B1860" s="1" t="s">
        <v>49</v>
      </c>
      <c r="C1860" s="1" t="s">
        <v>1323</v>
      </c>
      <c r="D1860" s="1" t="s">
        <v>1957</v>
      </c>
      <c r="E1860" s="1" t="s">
        <v>20</v>
      </c>
      <c r="F1860" s="1" t="s">
        <v>830</v>
      </c>
      <c r="G1860" s="1" t="s">
        <v>868</v>
      </c>
      <c r="H1860" s="1" t="s">
        <v>76</v>
      </c>
      <c r="I1860" s="1" t="s">
        <v>24</v>
      </c>
      <c r="J1860" s="3">
        <v>52.91</v>
      </c>
      <c r="K1860" s="1" t="s">
        <v>1567</v>
      </c>
      <c r="L1860" s="1" t="s">
        <v>24</v>
      </c>
      <c r="M1860" s="1" t="s">
        <v>1568</v>
      </c>
      <c r="N1860" s="1" t="s">
        <v>463</v>
      </c>
      <c r="O1860" s="2">
        <v>44286</v>
      </c>
      <c r="P1860" s="2">
        <v>44292</v>
      </c>
      <c r="Q1860" s="1" t="s">
        <v>29</v>
      </c>
      <c r="R1860" t="str">
        <f>VLOOKUP(F1860,'Seg 2 descriptions'!A:B,2)</f>
        <v>Measurement-SF</v>
      </c>
      <c r="S1860" t="str">
        <f>VLOOKUP(G1860,'Seg 3 descriptions'!A:B,2)</f>
        <v>Cell Phones</v>
      </c>
    </row>
    <row r="1861" spans="1:19" x14ac:dyDescent="0.25">
      <c r="A1861" s="1" t="s">
        <v>457</v>
      </c>
      <c r="B1861" s="1" t="s">
        <v>49</v>
      </c>
      <c r="C1861" s="1" t="s">
        <v>1322</v>
      </c>
      <c r="D1861" s="1" t="s">
        <v>1957</v>
      </c>
      <c r="E1861" s="1" t="s">
        <v>20</v>
      </c>
      <c r="F1861" s="1" t="s">
        <v>830</v>
      </c>
      <c r="G1861" s="1" t="s">
        <v>868</v>
      </c>
      <c r="H1861" s="1" t="s">
        <v>76</v>
      </c>
      <c r="I1861" s="1" t="s">
        <v>24</v>
      </c>
      <c r="J1861" s="3">
        <v>17.37</v>
      </c>
      <c r="K1861" s="1" t="s">
        <v>1567</v>
      </c>
      <c r="L1861" s="1" t="s">
        <v>24</v>
      </c>
      <c r="M1861" s="1" t="s">
        <v>1568</v>
      </c>
      <c r="N1861" s="1" t="s">
        <v>463</v>
      </c>
      <c r="O1861" s="2">
        <v>44316</v>
      </c>
      <c r="P1861" s="2">
        <v>44321</v>
      </c>
      <c r="Q1861" s="1" t="s">
        <v>29</v>
      </c>
      <c r="R1861" t="str">
        <f>VLOOKUP(F1861,'Seg 2 descriptions'!A:B,2)</f>
        <v>Measurement-SF</v>
      </c>
      <c r="S1861" t="str">
        <f>VLOOKUP(G1861,'Seg 3 descriptions'!A:B,2)</f>
        <v>Cell Phones</v>
      </c>
    </row>
    <row r="1862" spans="1:19" x14ac:dyDescent="0.25">
      <c r="A1862" s="1" t="s">
        <v>457</v>
      </c>
      <c r="B1862" s="1" t="s">
        <v>49</v>
      </c>
      <c r="C1862" s="1" t="s">
        <v>1322</v>
      </c>
      <c r="D1862" s="1" t="s">
        <v>1953</v>
      </c>
      <c r="E1862" s="1" t="s">
        <v>20</v>
      </c>
      <c r="F1862" s="1" t="s">
        <v>830</v>
      </c>
      <c r="G1862" s="1" t="s">
        <v>283</v>
      </c>
      <c r="H1862" s="1" t="s">
        <v>76</v>
      </c>
      <c r="I1862" s="1" t="s">
        <v>24</v>
      </c>
      <c r="J1862" s="3">
        <v>4.59</v>
      </c>
      <c r="K1862" s="1" t="s">
        <v>1567</v>
      </c>
      <c r="L1862" s="1" t="s">
        <v>24</v>
      </c>
      <c r="M1862" s="1" t="s">
        <v>1568</v>
      </c>
      <c r="N1862" s="1" t="s">
        <v>463</v>
      </c>
      <c r="O1862" s="2">
        <v>44316</v>
      </c>
      <c r="P1862" s="2">
        <v>44321</v>
      </c>
      <c r="Q1862" s="1" t="s">
        <v>29</v>
      </c>
      <c r="R1862" t="str">
        <f>VLOOKUP(F1862,'Seg 2 descriptions'!A:B,2)</f>
        <v>Measurement-SF</v>
      </c>
      <c r="S1862" t="str">
        <f>VLOOKUP(G1862,'Seg 3 descriptions'!A:B,2)</f>
        <v>Supplies &amp; Misc Dept Expenses</v>
      </c>
    </row>
    <row r="1863" spans="1:19" x14ac:dyDescent="0.25">
      <c r="A1863" s="1" t="s">
        <v>457</v>
      </c>
      <c r="B1863" s="1" t="s">
        <v>49</v>
      </c>
      <c r="C1863" s="1" t="s">
        <v>1322</v>
      </c>
      <c r="D1863" s="1" t="s">
        <v>1915</v>
      </c>
      <c r="E1863" s="1" t="s">
        <v>20</v>
      </c>
      <c r="F1863" s="1" t="s">
        <v>830</v>
      </c>
      <c r="G1863" s="1" t="s">
        <v>867</v>
      </c>
      <c r="H1863" s="1" t="s">
        <v>76</v>
      </c>
      <c r="I1863" s="1" t="s">
        <v>24</v>
      </c>
      <c r="J1863" s="3">
        <v>5.01</v>
      </c>
      <c r="K1863" s="1" t="s">
        <v>1567</v>
      </c>
      <c r="L1863" s="1" t="s">
        <v>24</v>
      </c>
      <c r="M1863" s="1" t="s">
        <v>1568</v>
      </c>
      <c r="N1863" s="1" t="s">
        <v>463</v>
      </c>
      <c r="O1863" s="2">
        <v>44316</v>
      </c>
      <c r="P1863" s="2">
        <v>44321</v>
      </c>
      <c r="Q1863" s="1" t="s">
        <v>29</v>
      </c>
      <c r="R1863" t="str">
        <f>VLOOKUP(F1863,'Seg 2 descriptions'!A:B,2)</f>
        <v>Measurement-SF</v>
      </c>
      <c r="S1863" t="str">
        <f>VLOOKUP(G1863,'Seg 3 descriptions'!A:B,2)</f>
        <v>Meals</v>
      </c>
    </row>
    <row r="1864" spans="1:19" x14ac:dyDescent="0.25">
      <c r="A1864" s="1" t="s">
        <v>457</v>
      </c>
      <c r="B1864" s="1" t="s">
        <v>49</v>
      </c>
      <c r="C1864" s="1" t="s">
        <v>1323</v>
      </c>
      <c r="D1864" s="1" t="s">
        <v>1925</v>
      </c>
      <c r="E1864" s="1" t="s">
        <v>20</v>
      </c>
      <c r="F1864" s="1" t="s">
        <v>830</v>
      </c>
      <c r="G1864" s="1" t="s">
        <v>1049</v>
      </c>
      <c r="H1864" s="1" t="s">
        <v>76</v>
      </c>
      <c r="I1864" s="1" t="s">
        <v>24</v>
      </c>
      <c r="J1864" s="3">
        <v>57.15</v>
      </c>
      <c r="K1864" s="1" t="s">
        <v>1567</v>
      </c>
      <c r="L1864" s="1" t="s">
        <v>24</v>
      </c>
      <c r="M1864" s="1" t="s">
        <v>1568</v>
      </c>
      <c r="N1864" s="1" t="s">
        <v>463</v>
      </c>
      <c r="O1864" s="2">
        <v>44286</v>
      </c>
      <c r="P1864" s="2">
        <v>44292</v>
      </c>
      <c r="Q1864" s="1" t="s">
        <v>29</v>
      </c>
      <c r="R1864" t="str">
        <f>VLOOKUP(F1864,'Seg 2 descriptions'!A:B,2)</f>
        <v>Measurement-SF</v>
      </c>
      <c r="S1864" t="str">
        <f>VLOOKUP(G1864,'Seg 3 descriptions'!A:B,2)</f>
        <v>Vehicle Insurance</v>
      </c>
    </row>
    <row r="1865" spans="1:19" x14ac:dyDescent="0.25">
      <c r="A1865" s="1" t="s">
        <v>457</v>
      </c>
      <c r="B1865" s="1" t="s">
        <v>49</v>
      </c>
      <c r="C1865" s="1" t="s">
        <v>1323</v>
      </c>
      <c r="D1865" s="1" t="s">
        <v>1926</v>
      </c>
      <c r="E1865" s="1" t="s">
        <v>20</v>
      </c>
      <c r="F1865" s="1" t="s">
        <v>830</v>
      </c>
      <c r="G1865" s="1" t="s">
        <v>870</v>
      </c>
      <c r="H1865" s="1" t="s">
        <v>76</v>
      </c>
      <c r="I1865" s="1" t="s">
        <v>24</v>
      </c>
      <c r="J1865" s="3">
        <v>8.5</v>
      </c>
      <c r="K1865" s="1" t="s">
        <v>1567</v>
      </c>
      <c r="L1865" s="1" t="s">
        <v>24</v>
      </c>
      <c r="M1865" s="1" t="s">
        <v>1568</v>
      </c>
      <c r="N1865" s="1" t="s">
        <v>463</v>
      </c>
      <c r="O1865" s="2">
        <v>44286</v>
      </c>
      <c r="P1865" s="2">
        <v>44292</v>
      </c>
      <c r="Q1865" s="1" t="s">
        <v>29</v>
      </c>
      <c r="R1865" t="str">
        <f>VLOOKUP(F1865,'Seg 2 descriptions'!A:B,2)</f>
        <v>Measurement-SF</v>
      </c>
      <c r="S1865" t="str">
        <f>VLOOKUP(G1865,'Seg 3 descriptions'!A:B,2)</f>
        <v>Other Vehicle Expenses</v>
      </c>
    </row>
    <row r="1866" spans="1:19" x14ac:dyDescent="0.25">
      <c r="A1866" s="1" t="s">
        <v>457</v>
      </c>
      <c r="B1866" s="1" t="s">
        <v>49</v>
      </c>
      <c r="C1866" s="1" t="s">
        <v>1322</v>
      </c>
      <c r="D1866" s="1" t="s">
        <v>1919</v>
      </c>
      <c r="E1866" s="1" t="s">
        <v>20</v>
      </c>
      <c r="F1866" s="1" t="s">
        <v>830</v>
      </c>
      <c r="G1866" s="1" t="s">
        <v>866</v>
      </c>
      <c r="H1866" s="1" t="s">
        <v>76</v>
      </c>
      <c r="I1866" s="1" t="s">
        <v>24</v>
      </c>
      <c r="J1866" s="3">
        <v>25.45</v>
      </c>
      <c r="K1866" s="1" t="s">
        <v>1567</v>
      </c>
      <c r="L1866" s="1" t="s">
        <v>24</v>
      </c>
      <c r="M1866" s="1" t="s">
        <v>1568</v>
      </c>
      <c r="N1866" s="1" t="s">
        <v>463</v>
      </c>
      <c r="O1866" s="2">
        <v>44316</v>
      </c>
      <c r="P1866" s="2">
        <v>44321</v>
      </c>
      <c r="Q1866" s="1" t="s">
        <v>29</v>
      </c>
      <c r="R1866" t="str">
        <f>VLOOKUP(F1866,'Seg 2 descriptions'!A:B,2)</f>
        <v>Measurement-SF</v>
      </c>
      <c r="S1866" t="str">
        <f>VLOOKUP(G1866,'Seg 3 descriptions'!A:B,2)</f>
        <v>Lodging &amp; Travel</v>
      </c>
    </row>
    <row r="1867" spans="1:19" x14ac:dyDescent="0.25">
      <c r="A1867" s="1" t="s">
        <v>457</v>
      </c>
      <c r="B1867" s="1" t="s">
        <v>49</v>
      </c>
      <c r="C1867" s="1" t="s">
        <v>1322</v>
      </c>
      <c r="D1867" s="1" t="s">
        <v>1703</v>
      </c>
      <c r="E1867" s="1" t="s">
        <v>20</v>
      </c>
      <c r="F1867" s="1" t="s">
        <v>830</v>
      </c>
      <c r="G1867" s="1" t="s">
        <v>590</v>
      </c>
      <c r="H1867" s="1" t="s">
        <v>76</v>
      </c>
      <c r="I1867" s="1" t="s">
        <v>24</v>
      </c>
      <c r="J1867" s="3">
        <v>0.3</v>
      </c>
      <c r="K1867" s="1" t="s">
        <v>1567</v>
      </c>
      <c r="L1867" s="1" t="s">
        <v>24</v>
      </c>
      <c r="M1867" s="1" t="s">
        <v>1568</v>
      </c>
      <c r="N1867" s="1" t="s">
        <v>463</v>
      </c>
      <c r="O1867" s="2">
        <v>44316</v>
      </c>
      <c r="P1867" s="2">
        <v>44321</v>
      </c>
      <c r="Q1867" s="1" t="s">
        <v>29</v>
      </c>
      <c r="R1867" t="str">
        <f>VLOOKUP(F1867,'Seg 2 descriptions'!A:B,2)</f>
        <v>Measurement-SF</v>
      </c>
      <c r="S1867" t="str">
        <f>VLOOKUP(G1867,'Seg 3 descriptions'!A:B,2)</f>
        <v>Overtime/Comp Time/On Call</v>
      </c>
    </row>
    <row r="1868" spans="1:19" x14ac:dyDescent="0.25">
      <c r="A1868" s="1" t="s">
        <v>457</v>
      </c>
      <c r="B1868" s="1" t="s">
        <v>49</v>
      </c>
      <c r="C1868" s="1" t="s">
        <v>1323</v>
      </c>
      <c r="D1868" s="1" t="s">
        <v>1934</v>
      </c>
      <c r="E1868" s="1" t="s">
        <v>20</v>
      </c>
      <c r="F1868" s="1" t="s">
        <v>830</v>
      </c>
      <c r="G1868" s="1" t="s">
        <v>1055</v>
      </c>
      <c r="H1868" s="1" t="s">
        <v>76</v>
      </c>
      <c r="I1868" s="1" t="s">
        <v>24</v>
      </c>
      <c r="J1868" s="3">
        <v>404.37</v>
      </c>
      <c r="K1868" s="1" t="s">
        <v>1567</v>
      </c>
      <c r="L1868" s="1" t="s">
        <v>24</v>
      </c>
      <c r="M1868" s="1" t="s">
        <v>1568</v>
      </c>
      <c r="N1868" s="1" t="s">
        <v>463</v>
      </c>
      <c r="O1868" s="2">
        <v>44286</v>
      </c>
      <c r="P1868" s="2">
        <v>44292</v>
      </c>
      <c r="Q1868" s="1" t="s">
        <v>29</v>
      </c>
      <c r="R1868" t="str">
        <f>VLOOKUP(F1868,'Seg 2 descriptions'!A:B,2)</f>
        <v>Measurement-SF</v>
      </c>
      <c r="S1868" t="str">
        <f>VLOOKUP(G1868,'Seg 3 descriptions'!A:B,2)</f>
        <v>Vehicle Depreciation</v>
      </c>
    </row>
    <row r="1869" spans="1:19" x14ac:dyDescent="0.25">
      <c r="A1869" s="1" t="s">
        <v>457</v>
      </c>
      <c r="B1869" s="1" t="s">
        <v>49</v>
      </c>
      <c r="C1869" s="1" t="s">
        <v>1323</v>
      </c>
      <c r="D1869" s="1" t="s">
        <v>1940</v>
      </c>
      <c r="E1869" s="1" t="s">
        <v>20</v>
      </c>
      <c r="F1869" s="1" t="s">
        <v>830</v>
      </c>
      <c r="G1869" s="1" t="s">
        <v>869</v>
      </c>
      <c r="H1869" s="1" t="s">
        <v>76</v>
      </c>
      <c r="I1869" s="1" t="s">
        <v>24</v>
      </c>
      <c r="J1869" s="3">
        <v>203.43</v>
      </c>
      <c r="K1869" s="1" t="s">
        <v>1567</v>
      </c>
      <c r="L1869" s="1" t="s">
        <v>24</v>
      </c>
      <c r="M1869" s="1" t="s">
        <v>1568</v>
      </c>
      <c r="N1869" s="1" t="s">
        <v>463</v>
      </c>
      <c r="O1869" s="2">
        <v>44286</v>
      </c>
      <c r="P1869" s="2">
        <v>44292</v>
      </c>
      <c r="Q1869" s="1" t="s">
        <v>29</v>
      </c>
      <c r="R1869" t="str">
        <f>VLOOKUP(F1869,'Seg 2 descriptions'!A:B,2)</f>
        <v>Measurement-SF</v>
      </c>
      <c r="S1869" t="str">
        <f>VLOOKUP(G1869,'Seg 3 descriptions'!A:B,2)</f>
        <v>Vehicle Fuel</v>
      </c>
    </row>
    <row r="1870" spans="1:19" x14ac:dyDescent="0.25">
      <c r="A1870" s="1" t="s">
        <v>457</v>
      </c>
      <c r="B1870" s="1" t="s">
        <v>49</v>
      </c>
      <c r="C1870" s="1" t="s">
        <v>1324</v>
      </c>
      <c r="D1870" s="1" t="s">
        <v>1925</v>
      </c>
      <c r="E1870" s="1" t="s">
        <v>20</v>
      </c>
      <c r="F1870" s="1" t="s">
        <v>830</v>
      </c>
      <c r="G1870" s="1" t="s">
        <v>1049</v>
      </c>
      <c r="H1870" s="1" t="s">
        <v>76</v>
      </c>
      <c r="I1870" s="1" t="s">
        <v>24</v>
      </c>
      <c r="J1870" s="3">
        <v>26.34</v>
      </c>
      <c r="K1870" s="1" t="s">
        <v>1567</v>
      </c>
      <c r="L1870" s="1" t="s">
        <v>24</v>
      </c>
      <c r="M1870" s="1" t="s">
        <v>1568</v>
      </c>
      <c r="N1870" s="1" t="s">
        <v>463</v>
      </c>
      <c r="O1870" s="2">
        <v>44408</v>
      </c>
      <c r="P1870" s="2">
        <v>44412</v>
      </c>
      <c r="Q1870" s="1" t="s">
        <v>29</v>
      </c>
      <c r="R1870" t="str">
        <f>VLOOKUP(F1870,'Seg 2 descriptions'!A:B,2)</f>
        <v>Measurement-SF</v>
      </c>
      <c r="S1870" t="str">
        <f>VLOOKUP(G1870,'Seg 3 descriptions'!A:B,2)</f>
        <v>Vehicle Insurance</v>
      </c>
    </row>
    <row r="1871" spans="1:19" x14ac:dyDescent="0.25">
      <c r="A1871" s="1" t="s">
        <v>457</v>
      </c>
      <c r="B1871" s="1" t="s">
        <v>49</v>
      </c>
      <c r="C1871" s="1" t="s">
        <v>1324</v>
      </c>
      <c r="D1871" s="1" t="s">
        <v>1926</v>
      </c>
      <c r="E1871" s="1" t="s">
        <v>20</v>
      </c>
      <c r="F1871" s="1" t="s">
        <v>830</v>
      </c>
      <c r="G1871" s="1" t="s">
        <v>870</v>
      </c>
      <c r="H1871" s="1" t="s">
        <v>76</v>
      </c>
      <c r="I1871" s="1" t="s">
        <v>24</v>
      </c>
      <c r="J1871" s="3">
        <v>108.76</v>
      </c>
      <c r="K1871" s="1" t="s">
        <v>1567</v>
      </c>
      <c r="L1871" s="1" t="s">
        <v>24</v>
      </c>
      <c r="M1871" s="1" t="s">
        <v>1568</v>
      </c>
      <c r="N1871" s="1" t="s">
        <v>463</v>
      </c>
      <c r="O1871" s="2">
        <v>44408</v>
      </c>
      <c r="P1871" s="2">
        <v>44412</v>
      </c>
      <c r="Q1871" s="1" t="s">
        <v>29</v>
      </c>
      <c r="R1871" t="str">
        <f>VLOOKUP(F1871,'Seg 2 descriptions'!A:B,2)</f>
        <v>Measurement-SF</v>
      </c>
      <c r="S1871" t="str">
        <f>VLOOKUP(G1871,'Seg 3 descriptions'!A:B,2)</f>
        <v>Other Vehicle Expenses</v>
      </c>
    </row>
    <row r="1872" spans="1:19" x14ac:dyDescent="0.25">
      <c r="A1872" s="1" t="s">
        <v>457</v>
      </c>
      <c r="B1872" s="1" t="s">
        <v>49</v>
      </c>
      <c r="C1872" s="1" t="s">
        <v>1324</v>
      </c>
      <c r="D1872" s="1" t="s">
        <v>1934</v>
      </c>
      <c r="E1872" s="1" t="s">
        <v>20</v>
      </c>
      <c r="F1872" s="1" t="s">
        <v>830</v>
      </c>
      <c r="G1872" s="1" t="s">
        <v>1055</v>
      </c>
      <c r="H1872" s="1" t="s">
        <v>76</v>
      </c>
      <c r="I1872" s="1" t="s">
        <v>24</v>
      </c>
      <c r="J1872" s="3">
        <v>227.69</v>
      </c>
      <c r="K1872" s="1" t="s">
        <v>1567</v>
      </c>
      <c r="L1872" s="1" t="s">
        <v>24</v>
      </c>
      <c r="M1872" s="1" t="s">
        <v>1568</v>
      </c>
      <c r="N1872" s="1" t="s">
        <v>463</v>
      </c>
      <c r="O1872" s="2">
        <v>44408</v>
      </c>
      <c r="P1872" s="2">
        <v>44412</v>
      </c>
      <c r="Q1872" s="1" t="s">
        <v>29</v>
      </c>
      <c r="R1872" t="str">
        <f>VLOOKUP(F1872,'Seg 2 descriptions'!A:B,2)</f>
        <v>Measurement-SF</v>
      </c>
      <c r="S1872" t="str">
        <f>VLOOKUP(G1872,'Seg 3 descriptions'!A:B,2)</f>
        <v>Vehicle Depreciation</v>
      </c>
    </row>
    <row r="1873" spans="1:19" x14ac:dyDescent="0.25">
      <c r="A1873" s="1" t="s">
        <v>457</v>
      </c>
      <c r="B1873" s="1" t="s">
        <v>49</v>
      </c>
      <c r="C1873" s="1" t="s">
        <v>1324</v>
      </c>
      <c r="D1873" s="1" t="s">
        <v>1940</v>
      </c>
      <c r="E1873" s="1" t="s">
        <v>20</v>
      </c>
      <c r="F1873" s="1" t="s">
        <v>830</v>
      </c>
      <c r="G1873" s="1" t="s">
        <v>869</v>
      </c>
      <c r="H1873" s="1" t="s">
        <v>76</v>
      </c>
      <c r="I1873" s="1" t="s">
        <v>24</v>
      </c>
      <c r="J1873" s="3">
        <v>158.46</v>
      </c>
      <c r="K1873" s="1" t="s">
        <v>1567</v>
      </c>
      <c r="L1873" s="1" t="s">
        <v>24</v>
      </c>
      <c r="M1873" s="1" t="s">
        <v>1568</v>
      </c>
      <c r="N1873" s="1" t="s">
        <v>463</v>
      </c>
      <c r="O1873" s="2">
        <v>44408</v>
      </c>
      <c r="P1873" s="2">
        <v>44412</v>
      </c>
      <c r="Q1873" s="1" t="s">
        <v>29</v>
      </c>
      <c r="R1873" t="str">
        <f>VLOOKUP(F1873,'Seg 2 descriptions'!A:B,2)</f>
        <v>Measurement-SF</v>
      </c>
      <c r="S1873" t="str">
        <f>VLOOKUP(G1873,'Seg 3 descriptions'!A:B,2)</f>
        <v>Vehicle Fuel</v>
      </c>
    </row>
    <row r="1874" spans="1:19" x14ac:dyDescent="0.25">
      <c r="A1874" s="1" t="s">
        <v>457</v>
      </c>
      <c r="B1874" s="1" t="s">
        <v>49</v>
      </c>
      <c r="C1874" s="1" t="s">
        <v>1324</v>
      </c>
      <c r="D1874" s="1" t="s">
        <v>1952</v>
      </c>
      <c r="E1874" s="1" t="s">
        <v>20</v>
      </c>
      <c r="F1874" s="1" t="s">
        <v>830</v>
      </c>
      <c r="G1874" s="1" t="s">
        <v>1302</v>
      </c>
      <c r="H1874" s="1" t="s">
        <v>76</v>
      </c>
      <c r="I1874" s="1" t="s">
        <v>24</v>
      </c>
      <c r="J1874" s="3">
        <v>21.76</v>
      </c>
      <c r="K1874" s="1" t="s">
        <v>1567</v>
      </c>
      <c r="L1874" s="1" t="s">
        <v>24</v>
      </c>
      <c r="M1874" s="1" t="s">
        <v>1568</v>
      </c>
      <c r="N1874" s="1" t="s">
        <v>463</v>
      </c>
      <c r="O1874" s="2">
        <v>44408</v>
      </c>
      <c r="P1874" s="2">
        <v>44412</v>
      </c>
      <c r="Q1874" s="1" t="s">
        <v>29</v>
      </c>
      <c r="R1874" t="str">
        <f>VLOOKUP(F1874,'Seg 2 descriptions'!A:B,2)</f>
        <v>Measurement-SF</v>
      </c>
      <c r="S1874" t="str">
        <f>VLOOKUP(G1874,'Seg 3 descriptions'!A:B,2)</f>
        <v>Uniforms</v>
      </c>
    </row>
    <row r="1875" spans="1:19" x14ac:dyDescent="0.25">
      <c r="A1875" s="1" t="s">
        <v>457</v>
      </c>
      <c r="B1875" s="1" t="s">
        <v>49</v>
      </c>
      <c r="C1875" s="1" t="s">
        <v>1324</v>
      </c>
      <c r="D1875" s="1" t="s">
        <v>1953</v>
      </c>
      <c r="E1875" s="1" t="s">
        <v>20</v>
      </c>
      <c r="F1875" s="1" t="s">
        <v>830</v>
      </c>
      <c r="G1875" s="1" t="s">
        <v>283</v>
      </c>
      <c r="H1875" s="1" t="s">
        <v>76</v>
      </c>
      <c r="I1875" s="1" t="s">
        <v>24</v>
      </c>
      <c r="J1875" s="3">
        <v>-68.88</v>
      </c>
      <c r="K1875" s="1" t="s">
        <v>1567</v>
      </c>
      <c r="L1875" s="1" t="s">
        <v>24</v>
      </c>
      <c r="M1875" s="1" t="s">
        <v>1568</v>
      </c>
      <c r="N1875" s="1" t="s">
        <v>463</v>
      </c>
      <c r="O1875" s="2">
        <v>44408</v>
      </c>
      <c r="P1875" s="2">
        <v>44412</v>
      </c>
      <c r="Q1875" s="1" t="s">
        <v>29</v>
      </c>
      <c r="R1875" t="str">
        <f>VLOOKUP(F1875,'Seg 2 descriptions'!A:B,2)</f>
        <v>Measurement-SF</v>
      </c>
      <c r="S1875" t="str">
        <f>VLOOKUP(G1875,'Seg 3 descriptions'!A:B,2)</f>
        <v>Supplies &amp; Misc Dept Expenses</v>
      </c>
    </row>
    <row r="1876" spans="1:19" x14ac:dyDescent="0.25">
      <c r="A1876" s="1" t="s">
        <v>828</v>
      </c>
      <c r="B1876" s="1" t="s">
        <v>18</v>
      </c>
      <c r="C1876" s="1" t="s">
        <v>1604</v>
      </c>
      <c r="D1876" s="1" t="s">
        <v>1703</v>
      </c>
      <c r="E1876" s="1" t="s">
        <v>20</v>
      </c>
      <c r="F1876" s="1" t="s">
        <v>830</v>
      </c>
      <c r="G1876" s="1" t="s">
        <v>590</v>
      </c>
      <c r="H1876" s="1" t="s">
        <v>76</v>
      </c>
      <c r="I1876" s="1" t="s">
        <v>24</v>
      </c>
      <c r="J1876" s="3">
        <v>389.26</v>
      </c>
      <c r="K1876" s="1" t="s">
        <v>1605</v>
      </c>
      <c r="L1876" s="1" t="s">
        <v>24</v>
      </c>
      <c r="M1876" s="1" t="s">
        <v>24</v>
      </c>
      <c r="N1876" s="1" t="s">
        <v>1604</v>
      </c>
      <c r="O1876" s="2">
        <v>44420</v>
      </c>
      <c r="P1876" s="2">
        <v>44438</v>
      </c>
      <c r="Q1876" s="1" t="s">
        <v>29</v>
      </c>
      <c r="R1876" t="str">
        <f>VLOOKUP(F1876,'Seg 2 descriptions'!A:B,2)</f>
        <v>Measurement-SF</v>
      </c>
      <c r="S1876" t="str">
        <f>VLOOKUP(G1876,'Seg 3 descriptions'!A:B,2)</f>
        <v>Overtime/Comp Time/On Call</v>
      </c>
    </row>
    <row r="1877" spans="1:19" x14ac:dyDescent="0.25">
      <c r="A1877" s="1" t="s">
        <v>457</v>
      </c>
      <c r="B1877" s="1" t="s">
        <v>49</v>
      </c>
      <c r="C1877" s="1" t="s">
        <v>1324</v>
      </c>
      <c r="D1877" s="1" t="s">
        <v>1957</v>
      </c>
      <c r="E1877" s="1" t="s">
        <v>20</v>
      </c>
      <c r="F1877" s="1" t="s">
        <v>830</v>
      </c>
      <c r="G1877" s="1" t="s">
        <v>868</v>
      </c>
      <c r="H1877" s="1" t="s">
        <v>76</v>
      </c>
      <c r="I1877" s="1" t="s">
        <v>24</v>
      </c>
      <c r="J1877" s="3">
        <v>50.91</v>
      </c>
      <c r="K1877" s="1" t="s">
        <v>1567</v>
      </c>
      <c r="L1877" s="1" t="s">
        <v>24</v>
      </c>
      <c r="M1877" s="1" t="s">
        <v>1568</v>
      </c>
      <c r="N1877" s="1" t="s">
        <v>463</v>
      </c>
      <c r="O1877" s="2">
        <v>44408</v>
      </c>
      <c r="P1877" s="2">
        <v>44412</v>
      </c>
      <c r="Q1877" s="1" t="s">
        <v>29</v>
      </c>
      <c r="R1877" t="str">
        <f>VLOOKUP(F1877,'Seg 2 descriptions'!A:B,2)</f>
        <v>Measurement-SF</v>
      </c>
      <c r="S1877" t="str">
        <f>VLOOKUP(G1877,'Seg 3 descriptions'!A:B,2)</f>
        <v>Cell Phones</v>
      </c>
    </row>
    <row r="1878" spans="1:19" x14ac:dyDescent="0.25">
      <c r="A1878" s="1" t="s">
        <v>457</v>
      </c>
      <c r="B1878" s="1" t="s">
        <v>49</v>
      </c>
      <c r="C1878" s="1" t="s">
        <v>1324</v>
      </c>
      <c r="D1878" s="1" t="s">
        <v>1915</v>
      </c>
      <c r="E1878" s="1" t="s">
        <v>20</v>
      </c>
      <c r="F1878" s="1" t="s">
        <v>830</v>
      </c>
      <c r="G1878" s="1" t="s">
        <v>867</v>
      </c>
      <c r="H1878" s="1" t="s">
        <v>76</v>
      </c>
      <c r="I1878" s="1" t="s">
        <v>24</v>
      </c>
      <c r="J1878" s="3">
        <v>25.61</v>
      </c>
      <c r="K1878" s="1" t="s">
        <v>1567</v>
      </c>
      <c r="L1878" s="1" t="s">
        <v>24</v>
      </c>
      <c r="M1878" s="1" t="s">
        <v>1568</v>
      </c>
      <c r="N1878" s="1" t="s">
        <v>463</v>
      </c>
      <c r="O1878" s="2">
        <v>44408</v>
      </c>
      <c r="P1878" s="2">
        <v>44412</v>
      </c>
      <c r="Q1878" s="1" t="s">
        <v>29</v>
      </c>
      <c r="R1878" t="str">
        <f>VLOOKUP(F1878,'Seg 2 descriptions'!A:B,2)</f>
        <v>Measurement-SF</v>
      </c>
      <c r="S1878" t="str">
        <f>VLOOKUP(G1878,'Seg 3 descriptions'!A:B,2)</f>
        <v>Meals</v>
      </c>
    </row>
    <row r="1879" spans="1:19" x14ac:dyDescent="0.25">
      <c r="A1879" s="1" t="s">
        <v>457</v>
      </c>
      <c r="B1879" s="1" t="s">
        <v>49</v>
      </c>
      <c r="C1879" s="1" t="s">
        <v>1324</v>
      </c>
      <c r="D1879" s="1" t="s">
        <v>1919</v>
      </c>
      <c r="E1879" s="1" t="s">
        <v>20</v>
      </c>
      <c r="F1879" s="1" t="s">
        <v>830</v>
      </c>
      <c r="G1879" s="1" t="s">
        <v>866</v>
      </c>
      <c r="H1879" s="1" t="s">
        <v>76</v>
      </c>
      <c r="I1879" s="1" t="s">
        <v>24</v>
      </c>
      <c r="J1879" s="3">
        <v>131.69999999999999</v>
      </c>
      <c r="K1879" s="1" t="s">
        <v>1567</v>
      </c>
      <c r="L1879" s="1" t="s">
        <v>24</v>
      </c>
      <c r="M1879" s="1" t="s">
        <v>1568</v>
      </c>
      <c r="N1879" s="1" t="s">
        <v>463</v>
      </c>
      <c r="O1879" s="2">
        <v>44408</v>
      </c>
      <c r="P1879" s="2">
        <v>44412</v>
      </c>
      <c r="Q1879" s="1" t="s">
        <v>29</v>
      </c>
      <c r="R1879" t="str">
        <f>VLOOKUP(F1879,'Seg 2 descriptions'!A:B,2)</f>
        <v>Measurement-SF</v>
      </c>
      <c r="S1879" t="str">
        <f>VLOOKUP(G1879,'Seg 3 descriptions'!A:B,2)</f>
        <v>Lodging &amp; Travel</v>
      </c>
    </row>
    <row r="1880" spans="1:19" x14ac:dyDescent="0.25">
      <c r="A1880" s="1" t="s">
        <v>457</v>
      </c>
      <c r="B1880" s="1" t="s">
        <v>49</v>
      </c>
      <c r="C1880" s="1" t="s">
        <v>1324</v>
      </c>
      <c r="D1880" s="1" t="s">
        <v>1712</v>
      </c>
      <c r="E1880" s="1" t="s">
        <v>20</v>
      </c>
      <c r="F1880" s="1" t="s">
        <v>830</v>
      </c>
      <c r="G1880" s="1" t="s">
        <v>460</v>
      </c>
      <c r="H1880" s="1" t="s">
        <v>76</v>
      </c>
      <c r="I1880" s="1" t="s">
        <v>24</v>
      </c>
      <c r="J1880" s="3">
        <v>309.17</v>
      </c>
      <c r="K1880" s="1" t="s">
        <v>1567</v>
      </c>
      <c r="L1880" s="1" t="s">
        <v>24</v>
      </c>
      <c r="M1880" s="1" t="s">
        <v>1568</v>
      </c>
      <c r="N1880" s="1" t="s">
        <v>463</v>
      </c>
      <c r="O1880" s="2">
        <v>44408</v>
      </c>
      <c r="P1880" s="2">
        <v>44412</v>
      </c>
      <c r="Q1880" s="1" t="s">
        <v>29</v>
      </c>
      <c r="R1880" t="str">
        <f>VLOOKUP(F1880,'Seg 2 descriptions'!A:B,2)</f>
        <v>Measurement-SF</v>
      </c>
      <c r="S1880" t="str">
        <f>VLOOKUP(G1880,'Seg 3 descriptions'!A:B,2)</f>
        <v>Salaries</v>
      </c>
    </row>
    <row r="1881" spans="1:19" x14ac:dyDescent="0.25">
      <c r="A1881" s="1" t="s">
        <v>457</v>
      </c>
      <c r="B1881" s="1" t="s">
        <v>49</v>
      </c>
      <c r="C1881" s="1" t="s">
        <v>1353</v>
      </c>
      <c r="D1881" s="1" t="s">
        <v>1925</v>
      </c>
      <c r="E1881" s="1" t="s">
        <v>20</v>
      </c>
      <c r="F1881" s="1" t="s">
        <v>830</v>
      </c>
      <c r="G1881" s="1" t="s">
        <v>1049</v>
      </c>
      <c r="H1881" s="1" t="s">
        <v>76</v>
      </c>
      <c r="I1881" s="1" t="s">
        <v>24</v>
      </c>
      <c r="J1881" s="3">
        <v>17.72</v>
      </c>
      <c r="K1881" s="1" t="s">
        <v>1567</v>
      </c>
      <c r="L1881" s="1" t="s">
        <v>24</v>
      </c>
      <c r="M1881" s="1" t="s">
        <v>1568</v>
      </c>
      <c r="N1881" s="1" t="s">
        <v>463</v>
      </c>
      <c r="O1881" s="2">
        <v>44439</v>
      </c>
      <c r="P1881" s="2">
        <v>44447</v>
      </c>
      <c r="Q1881" s="1" t="s">
        <v>29</v>
      </c>
      <c r="R1881" t="str">
        <f>VLOOKUP(F1881,'Seg 2 descriptions'!A:B,2)</f>
        <v>Measurement-SF</v>
      </c>
      <c r="S1881" t="str">
        <f>VLOOKUP(G1881,'Seg 3 descriptions'!A:B,2)</f>
        <v>Vehicle Insurance</v>
      </c>
    </row>
    <row r="1882" spans="1:19" x14ac:dyDescent="0.25">
      <c r="A1882" s="1" t="s">
        <v>457</v>
      </c>
      <c r="B1882" s="1" t="s">
        <v>49</v>
      </c>
      <c r="C1882" s="1" t="s">
        <v>1353</v>
      </c>
      <c r="D1882" s="1" t="s">
        <v>1926</v>
      </c>
      <c r="E1882" s="1" t="s">
        <v>20</v>
      </c>
      <c r="F1882" s="1" t="s">
        <v>830</v>
      </c>
      <c r="G1882" s="1" t="s">
        <v>870</v>
      </c>
      <c r="H1882" s="1" t="s">
        <v>76</v>
      </c>
      <c r="I1882" s="1" t="s">
        <v>24</v>
      </c>
      <c r="J1882" s="3">
        <v>95.85</v>
      </c>
      <c r="K1882" s="1" t="s">
        <v>1567</v>
      </c>
      <c r="L1882" s="1" t="s">
        <v>24</v>
      </c>
      <c r="M1882" s="1" t="s">
        <v>1568</v>
      </c>
      <c r="N1882" s="1" t="s">
        <v>463</v>
      </c>
      <c r="O1882" s="2">
        <v>44439</v>
      </c>
      <c r="P1882" s="2">
        <v>44447</v>
      </c>
      <c r="Q1882" s="1" t="s">
        <v>29</v>
      </c>
      <c r="R1882" t="str">
        <f>VLOOKUP(F1882,'Seg 2 descriptions'!A:B,2)</f>
        <v>Measurement-SF</v>
      </c>
      <c r="S1882" t="str">
        <f>VLOOKUP(G1882,'Seg 3 descriptions'!A:B,2)</f>
        <v>Other Vehicle Expenses</v>
      </c>
    </row>
    <row r="1883" spans="1:19" x14ac:dyDescent="0.25">
      <c r="A1883" s="1" t="s">
        <v>457</v>
      </c>
      <c r="B1883" s="1" t="s">
        <v>49</v>
      </c>
      <c r="C1883" s="1" t="s">
        <v>1353</v>
      </c>
      <c r="D1883" s="1" t="s">
        <v>1934</v>
      </c>
      <c r="E1883" s="1" t="s">
        <v>20</v>
      </c>
      <c r="F1883" s="1" t="s">
        <v>830</v>
      </c>
      <c r="G1883" s="1" t="s">
        <v>1055</v>
      </c>
      <c r="H1883" s="1" t="s">
        <v>76</v>
      </c>
      <c r="I1883" s="1" t="s">
        <v>24</v>
      </c>
      <c r="J1883" s="3">
        <v>153.07</v>
      </c>
      <c r="K1883" s="1" t="s">
        <v>1567</v>
      </c>
      <c r="L1883" s="1" t="s">
        <v>24</v>
      </c>
      <c r="M1883" s="1" t="s">
        <v>1568</v>
      </c>
      <c r="N1883" s="1" t="s">
        <v>463</v>
      </c>
      <c r="O1883" s="2">
        <v>44439</v>
      </c>
      <c r="P1883" s="2">
        <v>44447</v>
      </c>
      <c r="Q1883" s="1" t="s">
        <v>29</v>
      </c>
      <c r="R1883" t="str">
        <f>VLOOKUP(F1883,'Seg 2 descriptions'!A:B,2)</f>
        <v>Measurement-SF</v>
      </c>
      <c r="S1883" t="str">
        <f>VLOOKUP(G1883,'Seg 3 descriptions'!A:B,2)</f>
        <v>Vehicle Depreciation</v>
      </c>
    </row>
    <row r="1884" spans="1:19" x14ac:dyDescent="0.25">
      <c r="A1884" s="1" t="s">
        <v>457</v>
      </c>
      <c r="B1884" s="1" t="s">
        <v>49</v>
      </c>
      <c r="C1884" s="1" t="s">
        <v>1353</v>
      </c>
      <c r="D1884" s="1" t="s">
        <v>1953</v>
      </c>
      <c r="E1884" s="1" t="s">
        <v>20</v>
      </c>
      <c r="F1884" s="1" t="s">
        <v>830</v>
      </c>
      <c r="G1884" s="1" t="s">
        <v>283</v>
      </c>
      <c r="H1884" s="1" t="s">
        <v>76</v>
      </c>
      <c r="I1884" s="1" t="s">
        <v>24</v>
      </c>
      <c r="J1884" s="3">
        <v>92.4</v>
      </c>
      <c r="K1884" s="1" t="s">
        <v>1567</v>
      </c>
      <c r="L1884" s="1" t="s">
        <v>24</v>
      </c>
      <c r="M1884" s="1" t="s">
        <v>1568</v>
      </c>
      <c r="N1884" s="1" t="s">
        <v>463</v>
      </c>
      <c r="O1884" s="2">
        <v>44439</v>
      </c>
      <c r="P1884" s="2">
        <v>44447</v>
      </c>
      <c r="Q1884" s="1" t="s">
        <v>29</v>
      </c>
      <c r="R1884" t="str">
        <f>VLOOKUP(F1884,'Seg 2 descriptions'!A:B,2)</f>
        <v>Measurement-SF</v>
      </c>
      <c r="S1884" t="str">
        <f>VLOOKUP(G1884,'Seg 3 descriptions'!A:B,2)</f>
        <v>Supplies &amp; Misc Dept Expenses</v>
      </c>
    </row>
    <row r="1885" spans="1:19" x14ac:dyDescent="0.25">
      <c r="A1885" s="1" t="s">
        <v>457</v>
      </c>
      <c r="B1885" s="1" t="s">
        <v>49</v>
      </c>
      <c r="C1885" s="1" t="s">
        <v>1353</v>
      </c>
      <c r="D1885" s="1" t="s">
        <v>1957</v>
      </c>
      <c r="E1885" s="1" t="s">
        <v>20</v>
      </c>
      <c r="F1885" s="1" t="s">
        <v>830</v>
      </c>
      <c r="G1885" s="1" t="s">
        <v>868</v>
      </c>
      <c r="H1885" s="1" t="s">
        <v>76</v>
      </c>
      <c r="I1885" s="1" t="s">
        <v>24</v>
      </c>
      <c r="J1885" s="3">
        <v>49.68</v>
      </c>
      <c r="K1885" s="1" t="s">
        <v>1567</v>
      </c>
      <c r="L1885" s="1" t="s">
        <v>24</v>
      </c>
      <c r="M1885" s="1" t="s">
        <v>1568</v>
      </c>
      <c r="N1885" s="1" t="s">
        <v>463</v>
      </c>
      <c r="O1885" s="2">
        <v>44439</v>
      </c>
      <c r="P1885" s="2">
        <v>44447</v>
      </c>
      <c r="Q1885" s="1" t="s">
        <v>29</v>
      </c>
      <c r="R1885" t="str">
        <f>VLOOKUP(F1885,'Seg 2 descriptions'!A:B,2)</f>
        <v>Measurement-SF</v>
      </c>
      <c r="S1885" t="str">
        <f>VLOOKUP(G1885,'Seg 3 descriptions'!A:B,2)</f>
        <v>Cell Phones</v>
      </c>
    </row>
    <row r="1886" spans="1:19" x14ac:dyDescent="0.25">
      <c r="A1886" s="1" t="s">
        <v>457</v>
      </c>
      <c r="B1886" s="1" t="s">
        <v>49</v>
      </c>
      <c r="C1886" s="1" t="s">
        <v>1353</v>
      </c>
      <c r="D1886" s="1" t="s">
        <v>1915</v>
      </c>
      <c r="E1886" s="1" t="s">
        <v>20</v>
      </c>
      <c r="F1886" s="1" t="s">
        <v>830</v>
      </c>
      <c r="G1886" s="1" t="s">
        <v>867</v>
      </c>
      <c r="H1886" s="1" t="s">
        <v>76</v>
      </c>
      <c r="I1886" s="1" t="s">
        <v>24</v>
      </c>
      <c r="J1886" s="3">
        <v>20.69</v>
      </c>
      <c r="K1886" s="1" t="s">
        <v>1567</v>
      </c>
      <c r="L1886" s="1" t="s">
        <v>24</v>
      </c>
      <c r="M1886" s="1" t="s">
        <v>1568</v>
      </c>
      <c r="N1886" s="1" t="s">
        <v>463</v>
      </c>
      <c r="O1886" s="2">
        <v>44439</v>
      </c>
      <c r="P1886" s="2">
        <v>44447</v>
      </c>
      <c r="Q1886" s="1" t="s">
        <v>29</v>
      </c>
      <c r="R1886" t="str">
        <f>VLOOKUP(F1886,'Seg 2 descriptions'!A:B,2)</f>
        <v>Measurement-SF</v>
      </c>
      <c r="S1886" t="str">
        <f>VLOOKUP(G1886,'Seg 3 descriptions'!A:B,2)</f>
        <v>Meals</v>
      </c>
    </row>
    <row r="1887" spans="1:19" x14ac:dyDescent="0.25">
      <c r="A1887" s="1" t="s">
        <v>457</v>
      </c>
      <c r="B1887" s="1" t="s">
        <v>49</v>
      </c>
      <c r="C1887" s="1" t="s">
        <v>1353</v>
      </c>
      <c r="D1887" s="1" t="s">
        <v>1712</v>
      </c>
      <c r="E1887" s="1" t="s">
        <v>20</v>
      </c>
      <c r="F1887" s="1" t="s">
        <v>830</v>
      </c>
      <c r="G1887" s="1" t="s">
        <v>460</v>
      </c>
      <c r="H1887" s="1" t="s">
        <v>76</v>
      </c>
      <c r="I1887" s="1" t="s">
        <v>24</v>
      </c>
      <c r="J1887" s="3">
        <v>200.83</v>
      </c>
      <c r="K1887" s="1" t="s">
        <v>1567</v>
      </c>
      <c r="L1887" s="1" t="s">
        <v>24</v>
      </c>
      <c r="M1887" s="1" t="s">
        <v>1568</v>
      </c>
      <c r="N1887" s="1" t="s">
        <v>463</v>
      </c>
      <c r="O1887" s="2">
        <v>44439</v>
      </c>
      <c r="P1887" s="2">
        <v>44447</v>
      </c>
      <c r="Q1887" s="1" t="s">
        <v>29</v>
      </c>
      <c r="R1887" t="str">
        <f>VLOOKUP(F1887,'Seg 2 descriptions'!A:B,2)</f>
        <v>Measurement-SF</v>
      </c>
      <c r="S1887" t="str">
        <f>VLOOKUP(G1887,'Seg 3 descriptions'!A:B,2)</f>
        <v>Salaries</v>
      </c>
    </row>
    <row r="1888" spans="1:19" x14ac:dyDescent="0.25">
      <c r="A1888" s="1" t="s">
        <v>457</v>
      </c>
      <c r="B1888" s="1" t="s">
        <v>49</v>
      </c>
      <c r="C1888" s="1" t="s">
        <v>1353</v>
      </c>
      <c r="D1888" s="1" t="s">
        <v>1919</v>
      </c>
      <c r="E1888" s="1" t="s">
        <v>20</v>
      </c>
      <c r="F1888" s="1" t="s">
        <v>830</v>
      </c>
      <c r="G1888" s="1" t="s">
        <v>866</v>
      </c>
      <c r="H1888" s="1" t="s">
        <v>76</v>
      </c>
      <c r="I1888" s="1" t="s">
        <v>24</v>
      </c>
      <c r="J1888" s="3">
        <v>77.680000000000007</v>
      </c>
      <c r="K1888" s="1" t="s">
        <v>1567</v>
      </c>
      <c r="L1888" s="1" t="s">
        <v>24</v>
      </c>
      <c r="M1888" s="1" t="s">
        <v>1568</v>
      </c>
      <c r="N1888" s="1" t="s">
        <v>463</v>
      </c>
      <c r="O1888" s="2">
        <v>44439</v>
      </c>
      <c r="P1888" s="2">
        <v>44447</v>
      </c>
      <c r="Q1888" s="1" t="s">
        <v>29</v>
      </c>
      <c r="R1888" t="str">
        <f>VLOOKUP(F1888,'Seg 2 descriptions'!A:B,2)</f>
        <v>Measurement-SF</v>
      </c>
      <c r="S1888" t="str">
        <f>VLOOKUP(G1888,'Seg 3 descriptions'!A:B,2)</f>
        <v>Lodging &amp; Travel</v>
      </c>
    </row>
    <row r="1889" spans="1:19" x14ac:dyDescent="0.25">
      <c r="A1889" s="1" t="s">
        <v>457</v>
      </c>
      <c r="B1889" s="1" t="s">
        <v>49</v>
      </c>
      <c r="C1889" s="1" t="s">
        <v>1353</v>
      </c>
      <c r="D1889" s="1" t="s">
        <v>1940</v>
      </c>
      <c r="E1889" s="1" t="s">
        <v>20</v>
      </c>
      <c r="F1889" s="1" t="s">
        <v>830</v>
      </c>
      <c r="G1889" s="1" t="s">
        <v>869</v>
      </c>
      <c r="H1889" s="1" t="s">
        <v>76</v>
      </c>
      <c r="I1889" s="1" t="s">
        <v>24</v>
      </c>
      <c r="J1889" s="3">
        <v>103.85</v>
      </c>
      <c r="K1889" s="1" t="s">
        <v>1567</v>
      </c>
      <c r="L1889" s="1" t="s">
        <v>24</v>
      </c>
      <c r="M1889" s="1" t="s">
        <v>1568</v>
      </c>
      <c r="N1889" s="1" t="s">
        <v>463</v>
      </c>
      <c r="O1889" s="2">
        <v>44439</v>
      </c>
      <c r="P1889" s="2">
        <v>44447</v>
      </c>
      <c r="Q1889" s="1" t="s">
        <v>29</v>
      </c>
      <c r="R1889" t="str">
        <f>VLOOKUP(F1889,'Seg 2 descriptions'!A:B,2)</f>
        <v>Measurement-SF</v>
      </c>
      <c r="S1889" t="str">
        <f>VLOOKUP(G1889,'Seg 3 descriptions'!A:B,2)</f>
        <v>Vehicle Fuel</v>
      </c>
    </row>
    <row r="1890" spans="1:19" x14ac:dyDescent="0.25">
      <c r="A1890" s="1" t="s">
        <v>457</v>
      </c>
      <c r="B1890" s="1" t="s">
        <v>49</v>
      </c>
      <c r="C1890" s="1" t="s">
        <v>1467</v>
      </c>
      <c r="D1890" s="1" t="s">
        <v>1926</v>
      </c>
      <c r="E1890" s="1" t="s">
        <v>20</v>
      </c>
      <c r="F1890" s="1" t="s">
        <v>830</v>
      </c>
      <c r="G1890" s="1" t="s">
        <v>870</v>
      </c>
      <c r="H1890" s="1" t="s">
        <v>76</v>
      </c>
      <c r="I1890" s="1" t="s">
        <v>24</v>
      </c>
      <c r="J1890" s="3">
        <v>23.36</v>
      </c>
      <c r="K1890" s="1" t="s">
        <v>1567</v>
      </c>
      <c r="L1890" s="1" t="s">
        <v>24</v>
      </c>
      <c r="M1890" s="1" t="s">
        <v>1568</v>
      </c>
      <c r="N1890" s="1" t="s">
        <v>463</v>
      </c>
      <c r="O1890" s="2">
        <v>44347</v>
      </c>
      <c r="P1890" s="2">
        <v>44350</v>
      </c>
      <c r="Q1890" s="1" t="s">
        <v>29</v>
      </c>
      <c r="R1890" t="str">
        <f>VLOOKUP(F1890,'Seg 2 descriptions'!A:B,2)</f>
        <v>Measurement-SF</v>
      </c>
      <c r="S1890" t="str">
        <f>VLOOKUP(G1890,'Seg 3 descriptions'!A:B,2)</f>
        <v>Other Vehicle Expenses</v>
      </c>
    </row>
    <row r="1891" spans="1:19" x14ac:dyDescent="0.25">
      <c r="A1891" s="1" t="s">
        <v>457</v>
      </c>
      <c r="B1891" s="1" t="s">
        <v>49</v>
      </c>
      <c r="C1891" s="1" t="s">
        <v>1467</v>
      </c>
      <c r="D1891" s="1" t="s">
        <v>1925</v>
      </c>
      <c r="E1891" s="1" t="s">
        <v>20</v>
      </c>
      <c r="F1891" s="1" t="s">
        <v>830</v>
      </c>
      <c r="G1891" s="1" t="s">
        <v>1049</v>
      </c>
      <c r="H1891" s="1" t="s">
        <v>76</v>
      </c>
      <c r="I1891" s="1" t="s">
        <v>24</v>
      </c>
      <c r="J1891" s="3">
        <v>26.1</v>
      </c>
      <c r="K1891" s="1" t="s">
        <v>1567</v>
      </c>
      <c r="L1891" s="1" t="s">
        <v>24</v>
      </c>
      <c r="M1891" s="1" t="s">
        <v>1568</v>
      </c>
      <c r="N1891" s="1" t="s">
        <v>463</v>
      </c>
      <c r="O1891" s="2">
        <v>44347</v>
      </c>
      <c r="P1891" s="2">
        <v>44350</v>
      </c>
      <c r="Q1891" s="1" t="s">
        <v>29</v>
      </c>
      <c r="R1891" t="str">
        <f>VLOOKUP(F1891,'Seg 2 descriptions'!A:B,2)</f>
        <v>Measurement-SF</v>
      </c>
      <c r="S1891" t="str">
        <f>VLOOKUP(G1891,'Seg 3 descriptions'!A:B,2)</f>
        <v>Vehicle Insurance</v>
      </c>
    </row>
    <row r="1892" spans="1:19" x14ac:dyDescent="0.25">
      <c r="A1892" s="1" t="s">
        <v>457</v>
      </c>
      <c r="B1892" s="1" t="s">
        <v>49</v>
      </c>
      <c r="C1892" s="1" t="s">
        <v>1467</v>
      </c>
      <c r="D1892" s="1" t="s">
        <v>1934</v>
      </c>
      <c r="E1892" s="1" t="s">
        <v>20</v>
      </c>
      <c r="F1892" s="1" t="s">
        <v>830</v>
      </c>
      <c r="G1892" s="1" t="s">
        <v>1055</v>
      </c>
      <c r="H1892" s="1" t="s">
        <v>76</v>
      </c>
      <c r="I1892" s="1" t="s">
        <v>24</v>
      </c>
      <c r="J1892" s="3">
        <v>373.32</v>
      </c>
      <c r="K1892" s="1" t="s">
        <v>1567</v>
      </c>
      <c r="L1892" s="1" t="s">
        <v>24</v>
      </c>
      <c r="M1892" s="1" t="s">
        <v>1568</v>
      </c>
      <c r="N1892" s="1" t="s">
        <v>463</v>
      </c>
      <c r="O1892" s="2">
        <v>44347</v>
      </c>
      <c r="P1892" s="2">
        <v>44350</v>
      </c>
      <c r="Q1892" s="1" t="s">
        <v>29</v>
      </c>
      <c r="R1892" t="str">
        <f>VLOOKUP(F1892,'Seg 2 descriptions'!A:B,2)</f>
        <v>Measurement-SF</v>
      </c>
      <c r="S1892" t="str">
        <f>VLOOKUP(G1892,'Seg 3 descriptions'!A:B,2)</f>
        <v>Vehicle Depreciation</v>
      </c>
    </row>
    <row r="1893" spans="1:19" x14ac:dyDescent="0.25">
      <c r="A1893" s="1" t="s">
        <v>457</v>
      </c>
      <c r="B1893" s="1" t="s">
        <v>49</v>
      </c>
      <c r="C1893" s="1" t="s">
        <v>1467</v>
      </c>
      <c r="D1893" s="1" t="s">
        <v>1940</v>
      </c>
      <c r="E1893" s="1" t="s">
        <v>20</v>
      </c>
      <c r="F1893" s="1" t="s">
        <v>830</v>
      </c>
      <c r="G1893" s="1" t="s">
        <v>869</v>
      </c>
      <c r="H1893" s="1" t="s">
        <v>76</v>
      </c>
      <c r="I1893" s="1" t="s">
        <v>24</v>
      </c>
      <c r="J1893" s="3">
        <v>158.54</v>
      </c>
      <c r="K1893" s="1" t="s">
        <v>1567</v>
      </c>
      <c r="L1893" s="1" t="s">
        <v>24</v>
      </c>
      <c r="M1893" s="1" t="s">
        <v>1568</v>
      </c>
      <c r="N1893" s="1" t="s">
        <v>463</v>
      </c>
      <c r="O1893" s="2">
        <v>44347</v>
      </c>
      <c r="P1893" s="2">
        <v>44350</v>
      </c>
      <c r="Q1893" s="1" t="s">
        <v>29</v>
      </c>
      <c r="R1893" t="str">
        <f>VLOOKUP(F1893,'Seg 2 descriptions'!A:B,2)</f>
        <v>Measurement-SF</v>
      </c>
      <c r="S1893" t="str">
        <f>VLOOKUP(G1893,'Seg 3 descriptions'!A:B,2)</f>
        <v>Vehicle Fuel</v>
      </c>
    </row>
    <row r="1894" spans="1:19" x14ac:dyDescent="0.25">
      <c r="A1894" s="1" t="s">
        <v>457</v>
      </c>
      <c r="B1894" s="1" t="s">
        <v>49</v>
      </c>
      <c r="C1894" s="1" t="s">
        <v>1467</v>
      </c>
      <c r="D1894" s="1" t="s">
        <v>1953</v>
      </c>
      <c r="E1894" s="1" t="s">
        <v>20</v>
      </c>
      <c r="F1894" s="1" t="s">
        <v>830</v>
      </c>
      <c r="G1894" s="1" t="s">
        <v>283</v>
      </c>
      <c r="H1894" s="1" t="s">
        <v>76</v>
      </c>
      <c r="I1894" s="1" t="s">
        <v>24</v>
      </c>
      <c r="J1894" s="3">
        <v>130.24</v>
      </c>
      <c r="K1894" s="1" t="s">
        <v>1567</v>
      </c>
      <c r="L1894" s="1" t="s">
        <v>24</v>
      </c>
      <c r="M1894" s="1" t="s">
        <v>1568</v>
      </c>
      <c r="N1894" s="1" t="s">
        <v>463</v>
      </c>
      <c r="O1894" s="2">
        <v>44347</v>
      </c>
      <c r="P1894" s="2">
        <v>44350</v>
      </c>
      <c r="Q1894" s="1" t="s">
        <v>29</v>
      </c>
      <c r="R1894" t="str">
        <f>VLOOKUP(F1894,'Seg 2 descriptions'!A:B,2)</f>
        <v>Measurement-SF</v>
      </c>
      <c r="S1894" t="str">
        <f>VLOOKUP(G1894,'Seg 3 descriptions'!A:B,2)</f>
        <v>Supplies &amp; Misc Dept Expenses</v>
      </c>
    </row>
    <row r="1895" spans="1:19" x14ac:dyDescent="0.25">
      <c r="A1895" s="1" t="s">
        <v>457</v>
      </c>
      <c r="B1895" s="1" t="s">
        <v>49</v>
      </c>
      <c r="C1895" s="1" t="s">
        <v>1467</v>
      </c>
      <c r="D1895" s="1" t="s">
        <v>1957</v>
      </c>
      <c r="E1895" s="1" t="s">
        <v>20</v>
      </c>
      <c r="F1895" s="1" t="s">
        <v>830</v>
      </c>
      <c r="G1895" s="1" t="s">
        <v>868</v>
      </c>
      <c r="H1895" s="1" t="s">
        <v>76</v>
      </c>
      <c r="I1895" s="1" t="s">
        <v>24</v>
      </c>
      <c r="J1895" s="3">
        <v>41.68</v>
      </c>
      <c r="K1895" s="1" t="s">
        <v>1567</v>
      </c>
      <c r="L1895" s="1" t="s">
        <v>24</v>
      </c>
      <c r="M1895" s="1" t="s">
        <v>1568</v>
      </c>
      <c r="N1895" s="1" t="s">
        <v>463</v>
      </c>
      <c r="O1895" s="2">
        <v>44347</v>
      </c>
      <c r="P1895" s="2">
        <v>44350</v>
      </c>
      <c r="Q1895" s="1" t="s">
        <v>29</v>
      </c>
      <c r="R1895" t="str">
        <f>VLOOKUP(F1895,'Seg 2 descriptions'!A:B,2)</f>
        <v>Measurement-SF</v>
      </c>
      <c r="S1895" t="str">
        <f>VLOOKUP(G1895,'Seg 3 descriptions'!A:B,2)</f>
        <v>Cell Phones</v>
      </c>
    </row>
    <row r="1896" spans="1:19" x14ac:dyDescent="0.25">
      <c r="A1896" s="1" t="s">
        <v>457</v>
      </c>
      <c r="B1896" s="1" t="s">
        <v>49</v>
      </c>
      <c r="C1896" s="1" t="s">
        <v>1467</v>
      </c>
      <c r="D1896" s="1" t="s">
        <v>1915</v>
      </c>
      <c r="E1896" s="1" t="s">
        <v>20</v>
      </c>
      <c r="F1896" s="1" t="s">
        <v>830</v>
      </c>
      <c r="G1896" s="1" t="s">
        <v>867</v>
      </c>
      <c r="H1896" s="1" t="s">
        <v>76</v>
      </c>
      <c r="I1896" s="1" t="s">
        <v>24</v>
      </c>
      <c r="J1896" s="3">
        <v>5.43</v>
      </c>
      <c r="K1896" s="1" t="s">
        <v>1567</v>
      </c>
      <c r="L1896" s="1" t="s">
        <v>24</v>
      </c>
      <c r="M1896" s="1" t="s">
        <v>1568</v>
      </c>
      <c r="N1896" s="1" t="s">
        <v>463</v>
      </c>
      <c r="O1896" s="2">
        <v>44347</v>
      </c>
      <c r="P1896" s="2">
        <v>44350</v>
      </c>
      <c r="Q1896" s="1" t="s">
        <v>29</v>
      </c>
      <c r="R1896" t="str">
        <f>VLOOKUP(F1896,'Seg 2 descriptions'!A:B,2)</f>
        <v>Measurement-SF</v>
      </c>
      <c r="S1896" t="str">
        <f>VLOOKUP(G1896,'Seg 3 descriptions'!A:B,2)</f>
        <v>Meals</v>
      </c>
    </row>
    <row r="1897" spans="1:19" x14ac:dyDescent="0.25">
      <c r="A1897" s="1" t="s">
        <v>457</v>
      </c>
      <c r="B1897" s="1" t="s">
        <v>49</v>
      </c>
      <c r="C1897" s="1" t="s">
        <v>1467</v>
      </c>
      <c r="D1897" s="1" t="s">
        <v>1712</v>
      </c>
      <c r="E1897" s="1" t="s">
        <v>20</v>
      </c>
      <c r="F1897" s="1" t="s">
        <v>830</v>
      </c>
      <c r="G1897" s="1" t="s">
        <v>460</v>
      </c>
      <c r="H1897" s="1" t="s">
        <v>76</v>
      </c>
      <c r="I1897" s="1" t="s">
        <v>24</v>
      </c>
      <c r="J1897" s="3">
        <v>399.87</v>
      </c>
      <c r="K1897" s="1" t="s">
        <v>1567</v>
      </c>
      <c r="L1897" s="1" t="s">
        <v>24</v>
      </c>
      <c r="M1897" s="1" t="s">
        <v>1568</v>
      </c>
      <c r="N1897" s="1" t="s">
        <v>463</v>
      </c>
      <c r="O1897" s="2">
        <v>44347</v>
      </c>
      <c r="P1897" s="2">
        <v>44350</v>
      </c>
      <c r="Q1897" s="1" t="s">
        <v>29</v>
      </c>
      <c r="R1897" t="str">
        <f>VLOOKUP(F1897,'Seg 2 descriptions'!A:B,2)</f>
        <v>Measurement-SF</v>
      </c>
      <c r="S1897" t="str">
        <f>VLOOKUP(G1897,'Seg 3 descriptions'!A:B,2)</f>
        <v>Salaries</v>
      </c>
    </row>
    <row r="1898" spans="1:19" x14ac:dyDescent="0.25">
      <c r="A1898" s="1" t="s">
        <v>457</v>
      </c>
      <c r="B1898" s="1" t="s">
        <v>49</v>
      </c>
      <c r="C1898" s="1" t="s">
        <v>1404</v>
      </c>
      <c r="D1898" s="1" t="s">
        <v>1925</v>
      </c>
      <c r="E1898" s="1" t="s">
        <v>20</v>
      </c>
      <c r="F1898" s="1" t="s">
        <v>830</v>
      </c>
      <c r="G1898" s="1" t="s">
        <v>1049</v>
      </c>
      <c r="H1898" s="1" t="s">
        <v>76</v>
      </c>
      <c r="I1898" s="1" t="s">
        <v>24</v>
      </c>
      <c r="J1898" s="3">
        <v>53.64</v>
      </c>
      <c r="K1898" s="1" t="s">
        <v>1567</v>
      </c>
      <c r="L1898" s="1" t="s">
        <v>24</v>
      </c>
      <c r="M1898" s="1" t="s">
        <v>1568</v>
      </c>
      <c r="N1898" s="1" t="s">
        <v>463</v>
      </c>
      <c r="O1898" s="2">
        <v>44255</v>
      </c>
      <c r="P1898" s="2">
        <v>44258</v>
      </c>
      <c r="Q1898" s="1" t="s">
        <v>29</v>
      </c>
      <c r="R1898" t="str">
        <f>VLOOKUP(F1898,'Seg 2 descriptions'!A:B,2)</f>
        <v>Measurement-SF</v>
      </c>
      <c r="S1898" t="str">
        <f>VLOOKUP(G1898,'Seg 3 descriptions'!A:B,2)</f>
        <v>Vehicle Insurance</v>
      </c>
    </row>
    <row r="1899" spans="1:19" x14ac:dyDescent="0.25">
      <c r="A1899" s="1" t="s">
        <v>457</v>
      </c>
      <c r="B1899" s="1" t="s">
        <v>49</v>
      </c>
      <c r="C1899" s="1" t="s">
        <v>1404</v>
      </c>
      <c r="D1899" s="1" t="s">
        <v>1934</v>
      </c>
      <c r="E1899" s="1" t="s">
        <v>20</v>
      </c>
      <c r="F1899" s="1" t="s">
        <v>830</v>
      </c>
      <c r="G1899" s="1" t="s">
        <v>1055</v>
      </c>
      <c r="H1899" s="1" t="s">
        <v>76</v>
      </c>
      <c r="I1899" s="1" t="s">
        <v>24</v>
      </c>
      <c r="J1899" s="3">
        <v>406.43</v>
      </c>
      <c r="K1899" s="1" t="s">
        <v>1567</v>
      </c>
      <c r="L1899" s="1" t="s">
        <v>24</v>
      </c>
      <c r="M1899" s="1" t="s">
        <v>1568</v>
      </c>
      <c r="N1899" s="1" t="s">
        <v>463</v>
      </c>
      <c r="O1899" s="2">
        <v>44255</v>
      </c>
      <c r="P1899" s="2">
        <v>44258</v>
      </c>
      <c r="Q1899" s="1" t="s">
        <v>29</v>
      </c>
      <c r="R1899" t="str">
        <f>VLOOKUP(F1899,'Seg 2 descriptions'!A:B,2)</f>
        <v>Measurement-SF</v>
      </c>
      <c r="S1899" t="str">
        <f>VLOOKUP(G1899,'Seg 3 descriptions'!A:B,2)</f>
        <v>Vehicle Depreciation</v>
      </c>
    </row>
    <row r="1900" spans="1:19" x14ac:dyDescent="0.25">
      <c r="A1900" s="1" t="s">
        <v>457</v>
      </c>
      <c r="B1900" s="1" t="s">
        <v>49</v>
      </c>
      <c r="C1900" s="1" t="s">
        <v>1404</v>
      </c>
      <c r="D1900" s="1" t="s">
        <v>1940</v>
      </c>
      <c r="E1900" s="1" t="s">
        <v>20</v>
      </c>
      <c r="F1900" s="1" t="s">
        <v>830</v>
      </c>
      <c r="G1900" s="1" t="s">
        <v>869</v>
      </c>
      <c r="H1900" s="1" t="s">
        <v>76</v>
      </c>
      <c r="I1900" s="1" t="s">
        <v>24</v>
      </c>
      <c r="J1900" s="3">
        <v>162.33000000000001</v>
      </c>
      <c r="K1900" s="1" t="s">
        <v>1567</v>
      </c>
      <c r="L1900" s="1" t="s">
        <v>24</v>
      </c>
      <c r="M1900" s="1" t="s">
        <v>1568</v>
      </c>
      <c r="N1900" s="1" t="s">
        <v>463</v>
      </c>
      <c r="O1900" s="2">
        <v>44255</v>
      </c>
      <c r="P1900" s="2">
        <v>44258</v>
      </c>
      <c r="Q1900" s="1" t="s">
        <v>29</v>
      </c>
      <c r="R1900" t="str">
        <f>VLOOKUP(F1900,'Seg 2 descriptions'!A:B,2)</f>
        <v>Measurement-SF</v>
      </c>
      <c r="S1900" t="str">
        <f>VLOOKUP(G1900,'Seg 3 descriptions'!A:B,2)</f>
        <v>Vehicle Fuel</v>
      </c>
    </row>
    <row r="1901" spans="1:19" x14ac:dyDescent="0.25">
      <c r="A1901" s="1" t="s">
        <v>457</v>
      </c>
      <c r="B1901" s="1" t="s">
        <v>49</v>
      </c>
      <c r="C1901" s="1" t="s">
        <v>1404</v>
      </c>
      <c r="D1901" s="1" t="s">
        <v>1926</v>
      </c>
      <c r="E1901" s="1" t="s">
        <v>20</v>
      </c>
      <c r="F1901" s="1" t="s">
        <v>830</v>
      </c>
      <c r="G1901" s="1" t="s">
        <v>870</v>
      </c>
      <c r="H1901" s="1" t="s">
        <v>76</v>
      </c>
      <c r="I1901" s="1" t="s">
        <v>24</v>
      </c>
      <c r="J1901" s="3">
        <v>89.2</v>
      </c>
      <c r="K1901" s="1" t="s">
        <v>1567</v>
      </c>
      <c r="L1901" s="1" t="s">
        <v>24</v>
      </c>
      <c r="M1901" s="1" t="s">
        <v>1568</v>
      </c>
      <c r="N1901" s="1" t="s">
        <v>463</v>
      </c>
      <c r="O1901" s="2">
        <v>44255</v>
      </c>
      <c r="P1901" s="2">
        <v>44258</v>
      </c>
      <c r="Q1901" s="1" t="s">
        <v>29</v>
      </c>
      <c r="R1901" t="str">
        <f>VLOOKUP(F1901,'Seg 2 descriptions'!A:B,2)</f>
        <v>Measurement-SF</v>
      </c>
      <c r="S1901" t="str">
        <f>VLOOKUP(G1901,'Seg 3 descriptions'!A:B,2)</f>
        <v>Other Vehicle Expenses</v>
      </c>
    </row>
    <row r="1902" spans="1:19" x14ac:dyDescent="0.25">
      <c r="A1902" s="1" t="s">
        <v>457</v>
      </c>
      <c r="B1902" s="1" t="s">
        <v>49</v>
      </c>
      <c r="C1902" s="1" t="s">
        <v>1461</v>
      </c>
      <c r="D1902" s="1" t="s">
        <v>1703</v>
      </c>
      <c r="E1902" s="1" t="s">
        <v>20</v>
      </c>
      <c r="F1902" s="1" t="s">
        <v>830</v>
      </c>
      <c r="G1902" s="1" t="s">
        <v>590</v>
      </c>
      <c r="H1902" s="1" t="s">
        <v>76</v>
      </c>
      <c r="I1902" s="1" t="s">
        <v>24</v>
      </c>
      <c r="J1902" s="3">
        <v>-114.06</v>
      </c>
      <c r="K1902" s="1" t="s">
        <v>1441</v>
      </c>
      <c r="L1902" s="1" t="s">
        <v>24</v>
      </c>
      <c r="M1902" s="1" t="s">
        <v>1442</v>
      </c>
      <c r="N1902" s="1" t="s">
        <v>1462</v>
      </c>
      <c r="O1902" s="2">
        <v>44255</v>
      </c>
      <c r="P1902" s="2">
        <v>44258</v>
      </c>
      <c r="Q1902" s="1" t="s">
        <v>29</v>
      </c>
      <c r="R1902" t="str">
        <f>VLOOKUP(F1902,'Seg 2 descriptions'!A:B,2)</f>
        <v>Measurement-SF</v>
      </c>
      <c r="S1902" t="str">
        <f>VLOOKUP(G1902,'Seg 3 descriptions'!A:B,2)</f>
        <v>Overtime/Comp Time/On Call</v>
      </c>
    </row>
    <row r="1903" spans="1:19" x14ac:dyDescent="0.25">
      <c r="A1903" s="1" t="s">
        <v>457</v>
      </c>
      <c r="B1903" s="1" t="s">
        <v>49</v>
      </c>
      <c r="C1903" s="1" t="s">
        <v>1368</v>
      </c>
      <c r="D1903" s="1" t="s">
        <v>1703</v>
      </c>
      <c r="E1903" s="1" t="s">
        <v>20</v>
      </c>
      <c r="F1903" s="1" t="s">
        <v>830</v>
      </c>
      <c r="G1903" s="1" t="s">
        <v>590</v>
      </c>
      <c r="H1903" s="1" t="s">
        <v>76</v>
      </c>
      <c r="I1903" s="1" t="s">
        <v>24</v>
      </c>
      <c r="J1903" s="3">
        <v>-240.12</v>
      </c>
      <c r="K1903" s="1" t="s">
        <v>1441</v>
      </c>
      <c r="L1903" s="1" t="s">
        <v>24</v>
      </c>
      <c r="M1903" s="1" t="s">
        <v>1442</v>
      </c>
      <c r="N1903" s="1" t="s">
        <v>1369</v>
      </c>
      <c r="O1903" s="2">
        <v>44530</v>
      </c>
      <c r="P1903" s="2">
        <v>44535</v>
      </c>
      <c r="Q1903" s="1" t="s">
        <v>29</v>
      </c>
      <c r="R1903" t="str">
        <f>VLOOKUP(F1903,'Seg 2 descriptions'!A:B,2)</f>
        <v>Measurement-SF</v>
      </c>
      <c r="S1903" t="str">
        <f>VLOOKUP(G1903,'Seg 3 descriptions'!A:B,2)</f>
        <v>Overtime/Comp Time/On Call</v>
      </c>
    </row>
    <row r="1904" spans="1:19" x14ac:dyDescent="0.25">
      <c r="A1904" s="1" t="s">
        <v>457</v>
      </c>
      <c r="B1904" s="1" t="s">
        <v>49</v>
      </c>
      <c r="C1904" s="1" t="s">
        <v>1290</v>
      </c>
      <c r="D1904" s="1" t="s">
        <v>1703</v>
      </c>
      <c r="E1904" s="1" t="s">
        <v>20</v>
      </c>
      <c r="F1904" s="1" t="s">
        <v>830</v>
      </c>
      <c r="G1904" s="1" t="s">
        <v>590</v>
      </c>
      <c r="H1904" s="1" t="s">
        <v>76</v>
      </c>
      <c r="I1904" s="1" t="s">
        <v>24</v>
      </c>
      <c r="J1904" s="3">
        <v>-109.22</v>
      </c>
      <c r="K1904" s="1" t="s">
        <v>1441</v>
      </c>
      <c r="L1904" s="1" t="s">
        <v>24</v>
      </c>
      <c r="M1904" s="1" t="s">
        <v>1442</v>
      </c>
      <c r="N1904" s="1" t="s">
        <v>1292</v>
      </c>
      <c r="O1904" s="2">
        <v>44227</v>
      </c>
      <c r="P1904" s="2">
        <v>44237</v>
      </c>
      <c r="Q1904" s="1" t="s">
        <v>29</v>
      </c>
      <c r="R1904" t="str">
        <f>VLOOKUP(F1904,'Seg 2 descriptions'!A:B,2)</f>
        <v>Measurement-SF</v>
      </c>
      <c r="S1904" t="str">
        <f>VLOOKUP(G1904,'Seg 3 descriptions'!A:B,2)</f>
        <v>Overtime/Comp Time/On Call</v>
      </c>
    </row>
    <row r="1905" spans="1:19" x14ac:dyDescent="0.25">
      <c r="A1905" s="1" t="s">
        <v>457</v>
      </c>
      <c r="B1905" s="1" t="s">
        <v>49</v>
      </c>
      <c r="C1905" s="1" t="s">
        <v>1458</v>
      </c>
      <c r="D1905" s="1" t="s">
        <v>1703</v>
      </c>
      <c r="E1905" s="1" t="s">
        <v>20</v>
      </c>
      <c r="F1905" s="1" t="s">
        <v>830</v>
      </c>
      <c r="G1905" s="1" t="s">
        <v>590</v>
      </c>
      <c r="H1905" s="1" t="s">
        <v>76</v>
      </c>
      <c r="I1905" s="1" t="s">
        <v>24</v>
      </c>
      <c r="J1905" s="3">
        <v>-119.4</v>
      </c>
      <c r="K1905" s="1" t="s">
        <v>1441</v>
      </c>
      <c r="L1905" s="1" t="s">
        <v>24</v>
      </c>
      <c r="M1905" s="1" t="s">
        <v>1442</v>
      </c>
      <c r="N1905" s="1" t="s">
        <v>1459</v>
      </c>
      <c r="O1905" s="2">
        <v>44316</v>
      </c>
      <c r="P1905" s="2">
        <v>44321</v>
      </c>
      <c r="Q1905" s="1" t="s">
        <v>29</v>
      </c>
      <c r="R1905" t="str">
        <f>VLOOKUP(F1905,'Seg 2 descriptions'!A:B,2)</f>
        <v>Measurement-SF</v>
      </c>
      <c r="S1905" t="str">
        <f>VLOOKUP(G1905,'Seg 3 descriptions'!A:B,2)</f>
        <v>Overtime/Comp Time/On Call</v>
      </c>
    </row>
    <row r="1906" spans="1:19" x14ac:dyDescent="0.25">
      <c r="A1906" s="144" t="s">
        <v>456</v>
      </c>
      <c r="B1906" s="144" t="s">
        <v>49</v>
      </c>
      <c r="C1906" s="144" t="s">
        <v>585</v>
      </c>
      <c r="D1906" s="144" t="s">
        <v>1690</v>
      </c>
      <c r="E1906" s="144" t="s">
        <v>20</v>
      </c>
      <c r="F1906" s="144" t="s">
        <v>21</v>
      </c>
      <c r="G1906" s="144" t="s">
        <v>22</v>
      </c>
      <c r="H1906" s="144" t="s">
        <v>76</v>
      </c>
      <c r="I1906" s="144" t="s">
        <v>24</v>
      </c>
      <c r="J1906" s="145">
        <v>-19.45</v>
      </c>
      <c r="K1906" s="144" t="s">
        <v>943</v>
      </c>
      <c r="L1906" s="144" t="s">
        <v>24</v>
      </c>
      <c r="M1906" s="144" t="s">
        <v>24</v>
      </c>
      <c r="N1906" s="144" t="s">
        <v>587</v>
      </c>
      <c r="O1906" s="146">
        <v>44255</v>
      </c>
      <c r="P1906" s="146">
        <v>44229</v>
      </c>
      <c r="Q1906" s="144" t="s">
        <v>29</v>
      </c>
      <c r="R1906" s="20" t="str">
        <f>VLOOKUP(F1906,'Seg 2 descriptions'!A:B,2)</f>
        <v>Facilities-West</v>
      </c>
      <c r="S1906" s="20" t="str">
        <f>VLOOKUP(G1906,'Seg 3 descriptions'!A:B,2)</f>
        <v>Facilities Maintenance</v>
      </c>
    </row>
    <row r="1907" spans="1:19" x14ac:dyDescent="0.25">
      <c r="A1907" s="144" t="s">
        <v>456</v>
      </c>
      <c r="B1907" s="144" t="s">
        <v>49</v>
      </c>
      <c r="C1907" s="144" t="s">
        <v>587</v>
      </c>
      <c r="D1907" s="144" t="s">
        <v>1690</v>
      </c>
      <c r="E1907" s="144" t="s">
        <v>20</v>
      </c>
      <c r="F1907" s="144" t="s">
        <v>21</v>
      </c>
      <c r="G1907" s="144" t="s">
        <v>22</v>
      </c>
      <c r="H1907" s="144" t="s">
        <v>76</v>
      </c>
      <c r="I1907" s="144" t="s">
        <v>24</v>
      </c>
      <c r="J1907" s="145">
        <v>19.45</v>
      </c>
      <c r="K1907" s="144" t="s">
        <v>943</v>
      </c>
      <c r="L1907" s="144" t="s">
        <v>24</v>
      </c>
      <c r="M1907" s="144" t="s">
        <v>24</v>
      </c>
      <c r="N1907" s="144" t="s">
        <v>587</v>
      </c>
      <c r="O1907" s="146">
        <v>44227</v>
      </c>
      <c r="P1907" s="146">
        <v>44229</v>
      </c>
      <c r="Q1907" s="144" t="s">
        <v>29</v>
      </c>
      <c r="R1907" s="20" t="str">
        <f>VLOOKUP(F1907,'Seg 2 descriptions'!A:B,2)</f>
        <v>Facilities-West</v>
      </c>
      <c r="S1907" s="20" t="str">
        <f>VLOOKUP(G1907,'Seg 3 descriptions'!A:B,2)</f>
        <v>Facilities Maintenance</v>
      </c>
    </row>
    <row r="1908" spans="1:19" x14ac:dyDescent="0.25">
      <c r="A1908" s="1" t="s">
        <v>457</v>
      </c>
      <c r="B1908" s="1" t="s">
        <v>49</v>
      </c>
      <c r="C1908" s="1" t="s">
        <v>1611</v>
      </c>
      <c r="D1908" s="1" t="s">
        <v>1703</v>
      </c>
      <c r="E1908" s="1" t="s">
        <v>20</v>
      </c>
      <c r="F1908" s="1" t="s">
        <v>830</v>
      </c>
      <c r="G1908" s="1" t="s">
        <v>590</v>
      </c>
      <c r="H1908" s="1" t="s">
        <v>76</v>
      </c>
      <c r="I1908" s="1" t="s">
        <v>24</v>
      </c>
      <c r="J1908" s="3">
        <v>70</v>
      </c>
      <c r="K1908" s="1" t="s">
        <v>1441</v>
      </c>
      <c r="L1908" s="1" t="s">
        <v>24</v>
      </c>
      <c r="M1908" s="1" t="s">
        <v>1442</v>
      </c>
      <c r="N1908" s="1" t="s">
        <v>463</v>
      </c>
      <c r="O1908" s="2">
        <v>44561</v>
      </c>
      <c r="P1908" s="2">
        <v>44568</v>
      </c>
      <c r="Q1908" s="1" t="s">
        <v>29</v>
      </c>
      <c r="R1908" t="str">
        <f>VLOOKUP(F1908,'Seg 2 descriptions'!A:B,2)</f>
        <v>Measurement-SF</v>
      </c>
      <c r="S1908" t="str">
        <f>VLOOKUP(G1908,'Seg 3 descriptions'!A:B,2)</f>
        <v>Overtime/Comp Time/On Call</v>
      </c>
    </row>
    <row r="1909" spans="1:19" x14ac:dyDescent="0.25">
      <c r="A1909" s="1" t="s">
        <v>457</v>
      </c>
      <c r="B1909" s="1" t="s">
        <v>49</v>
      </c>
      <c r="C1909" s="1" t="s">
        <v>1369</v>
      </c>
      <c r="D1909" s="1" t="s">
        <v>1703</v>
      </c>
      <c r="E1909" s="1" t="s">
        <v>20</v>
      </c>
      <c r="F1909" s="1" t="s">
        <v>830</v>
      </c>
      <c r="G1909" s="1" t="s">
        <v>590</v>
      </c>
      <c r="H1909" s="1" t="s">
        <v>76</v>
      </c>
      <c r="I1909" s="1" t="s">
        <v>24</v>
      </c>
      <c r="J1909" s="3">
        <v>240.12</v>
      </c>
      <c r="K1909" s="1" t="s">
        <v>1441</v>
      </c>
      <c r="L1909" s="1" t="s">
        <v>24</v>
      </c>
      <c r="M1909" s="1" t="s">
        <v>1442</v>
      </c>
      <c r="N1909" s="1" t="s">
        <v>463</v>
      </c>
      <c r="O1909" s="2">
        <v>44500</v>
      </c>
      <c r="P1909" s="2">
        <v>44503</v>
      </c>
      <c r="Q1909" s="1" t="s">
        <v>29</v>
      </c>
      <c r="R1909" t="str">
        <f>VLOOKUP(F1909,'Seg 2 descriptions'!A:B,2)</f>
        <v>Measurement-SF</v>
      </c>
      <c r="S1909" t="str">
        <f>VLOOKUP(G1909,'Seg 3 descriptions'!A:B,2)</f>
        <v>Overtime/Comp Time/On Call</v>
      </c>
    </row>
    <row r="1910" spans="1:19" x14ac:dyDescent="0.25">
      <c r="A1910" s="1" t="s">
        <v>457</v>
      </c>
      <c r="B1910" s="1" t="s">
        <v>49</v>
      </c>
      <c r="C1910" s="1" t="s">
        <v>1443</v>
      </c>
      <c r="D1910" s="1" t="s">
        <v>1703</v>
      </c>
      <c r="E1910" s="1" t="s">
        <v>20</v>
      </c>
      <c r="F1910" s="1" t="s">
        <v>830</v>
      </c>
      <c r="G1910" s="1" t="s">
        <v>590</v>
      </c>
      <c r="H1910" s="1" t="s">
        <v>76</v>
      </c>
      <c r="I1910" s="1" t="s">
        <v>24</v>
      </c>
      <c r="J1910" s="3">
        <v>262.14999999999998</v>
      </c>
      <c r="K1910" s="1" t="s">
        <v>1441</v>
      </c>
      <c r="L1910" s="1" t="s">
        <v>24</v>
      </c>
      <c r="M1910" s="1" t="s">
        <v>1442</v>
      </c>
      <c r="N1910" s="1" t="s">
        <v>463</v>
      </c>
      <c r="O1910" s="2">
        <v>44530</v>
      </c>
      <c r="P1910" s="2">
        <v>44535</v>
      </c>
      <c r="Q1910" s="1" t="s">
        <v>29</v>
      </c>
      <c r="R1910" t="str">
        <f>VLOOKUP(F1910,'Seg 2 descriptions'!A:B,2)</f>
        <v>Measurement-SF</v>
      </c>
      <c r="S1910" t="str">
        <f>VLOOKUP(G1910,'Seg 3 descriptions'!A:B,2)</f>
        <v>Overtime/Comp Time/On Call</v>
      </c>
    </row>
    <row r="1911" spans="1:19" x14ac:dyDescent="0.25">
      <c r="A1911" s="144" t="s">
        <v>456</v>
      </c>
      <c r="B1911" s="144" t="s">
        <v>20</v>
      </c>
      <c r="C1911" s="144" t="s">
        <v>1594</v>
      </c>
      <c r="D1911" s="144" t="s">
        <v>1690</v>
      </c>
      <c r="E1911" s="144" t="s">
        <v>20</v>
      </c>
      <c r="F1911" s="144" t="s">
        <v>21</v>
      </c>
      <c r="G1911" s="144" t="s">
        <v>22</v>
      </c>
      <c r="H1911" s="144" t="s">
        <v>76</v>
      </c>
      <c r="I1911" s="144" t="s">
        <v>24</v>
      </c>
      <c r="J1911" s="145">
        <v>-508.88</v>
      </c>
      <c r="K1911" s="144" t="s">
        <v>792</v>
      </c>
      <c r="L1911" s="144" t="s">
        <v>24</v>
      </c>
      <c r="M1911" s="144" t="s">
        <v>643</v>
      </c>
      <c r="N1911" s="144" t="s">
        <v>1510</v>
      </c>
      <c r="O1911" s="146">
        <v>44316</v>
      </c>
      <c r="P1911" s="146">
        <v>44292</v>
      </c>
      <c r="Q1911" s="144" t="s">
        <v>29</v>
      </c>
      <c r="R1911" s="20" t="str">
        <f>VLOOKUP(F1911,'Seg 2 descriptions'!A:B,2)</f>
        <v>Facilities-West</v>
      </c>
      <c r="S1911" s="20" t="str">
        <f>VLOOKUP(G1911,'Seg 3 descriptions'!A:B,2)</f>
        <v>Facilities Maintenance</v>
      </c>
    </row>
    <row r="1912" spans="1:19" x14ac:dyDescent="0.25">
      <c r="A1912" s="144" t="s">
        <v>456</v>
      </c>
      <c r="B1912" s="144" t="s">
        <v>20</v>
      </c>
      <c r="C1912" s="144" t="s">
        <v>1510</v>
      </c>
      <c r="D1912" s="144" t="s">
        <v>1690</v>
      </c>
      <c r="E1912" s="144" t="s">
        <v>20</v>
      </c>
      <c r="F1912" s="144" t="s">
        <v>21</v>
      </c>
      <c r="G1912" s="144" t="s">
        <v>22</v>
      </c>
      <c r="H1912" s="144" t="s">
        <v>76</v>
      </c>
      <c r="I1912" s="144" t="s">
        <v>24</v>
      </c>
      <c r="J1912" s="145">
        <v>508.88</v>
      </c>
      <c r="K1912" s="144" t="s">
        <v>792</v>
      </c>
      <c r="L1912" s="144" t="s">
        <v>24</v>
      </c>
      <c r="M1912" s="144" t="s">
        <v>643</v>
      </c>
      <c r="N1912" s="144" t="s">
        <v>1510</v>
      </c>
      <c r="O1912" s="146">
        <v>44286</v>
      </c>
      <c r="P1912" s="146">
        <v>44292</v>
      </c>
      <c r="Q1912" s="144" t="s">
        <v>29</v>
      </c>
      <c r="R1912" s="20" t="str">
        <f>VLOOKUP(F1912,'Seg 2 descriptions'!A:B,2)</f>
        <v>Facilities-West</v>
      </c>
      <c r="S1912" s="20" t="str">
        <f>VLOOKUP(G1912,'Seg 3 descriptions'!A:B,2)</f>
        <v>Facilities Maintenance</v>
      </c>
    </row>
    <row r="1913" spans="1:19" x14ac:dyDescent="0.25">
      <c r="A1913" s="1" t="s">
        <v>828</v>
      </c>
      <c r="B1913" s="1" t="s">
        <v>18</v>
      </c>
      <c r="C1913" s="1" t="s">
        <v>1468</v>
      </c>
      <c r="D1913" s="1" t="s">
        <v>1703</v>
      </c>
      <c r="E1913" s="1" t="s">
        <v>20</v>
      </c>
      <c r="F1913" s="1" t="s">
        <v>830</v>
      </c>
      <c r="G1913" s="1" t="s">
        <v>590</v>
      </c>
      <c r="H1913" s="1" t="s">
        <v>76</v>
      </c>
      <c r="I1913" s="1" t="s">
        <v>24</v>
      </c>
      <c r="J1913" s="3">
        <v>353.41</v>
      </c>
      <c r="K1913" s="1" t="s">
        <v>1621</v>
      </c>
      <c r="L1913" s="1" t="s">
        <v>24</v>
      </c>
      <c r="M1913" s="1" t="s">
        <v>24</v>
      </c>
      <c r="N1913" s="1" t="s">
        <v>1468</v>
      </c>
      <c r="O1913" s="2">
        <v>44224</v>
      </c>
      <c r="P1913" s="2">
        <v>44229</v>
      </c>
      <c r="Q1913" s="1" t="s">
        <v>29</v>
      </c>
      <c r="R1913" t="str">
        <f>VLOOKUP(F1913,'Seg 2 descriptions'!A:B,2)</f>
        <v>Measurement-SF</v>
      </c>
      <c r="S1913" t="str">
        <f>VLOOKUP(G1913,'Seg 3 descriptions'!A:B,2)</f>
        <v>Overtime/Comp Time/On Call</v>
      </c>
    </row>
    <row r="1914" spans="1:19" x14ac:dyDescent="0.25">
      <c r="A1914" s="1" t="s">
        <v>828</v>
      </c>
      <c r="B1914" s="1" t="s">
        <v>18</v>
      </c>
      <c r="C1914" s="1" t="s">
        <v>1468</v>
      </c>
      <c r="D1914" s="1" t="s">
        <v>1718</v>
      </c>
      <c r="E1914" s="1" t="s">
        <v>20</v>
      </c>
      <c r="F1914" s="1" t="s">
        <v>31</v>
      </c>
      <c r="G1914" s="1" t="s">
        <v>590</v>
      </c>
      <c r="H1914" s="1" t="s">
        <v>76</v>
      </c>
      <c r="I1914" s="1" t="s">
        <v>24</v>
      </c>
      <c r="J1914" s="3">
        <v>177.45</v>
      </c>
      <c r="K1914" s="1" t="s">
        <v>1621</v>
      </c>
      <c r="L1914" s="1" t="s">
        <v>24</v>
      </c>
      <c r="M1914" s="1" t="s">
        <v>24</v>
      </c>
      <c r="N1914" s="1" t="s">
        <v>1468</v>
      </c>
      <c r="O1914" s="2">
        <v>44224</v>
      </c>
      <c r="P1914" s="2">
        <v>44229</v>
      </c>
      <c r="Q1914" s="1" t="s">
        <v>29</v>
      </c>
      <c r="R1914" t="str">
        <f>VLOOKUP(F1914,'Seg 2 descriptions'!A:B,2)</f>
        <v>Gas Operations-West</v>
      </c>
      <c r="S1914" t="str">
        <f>VLOOKUP(G1914,'Seg 3 descriptions'!A:B,2)</f>
        <v>Overtime/Comp Time/On Call</v>
      </c>
    </row>
    <row r="1915" spans="1:19" x14ac:dyDescent="0.25">
      <c r="A1915" s="1" t="s">
        <v>828</v>
      </c>
      <c r="B1915" s="1" t="s">
        <v>18</v>
      </c>
      <c r="C1915" s="1" t="s">
        <v>1530</v>
      </c>
      <c r="D1915" s="1" t="s">
        <v>1703</v>
      </c>
      <c r="E1915" s="1" t="s">
        <v>20</v>
      </c>
      <c r="F1915" s="1" t="s">
        <v>830</v>
      </c>
      <c r="G1915" s="1" t="s">
        <v>590</v>
      </c>
      <c r="H1915" s="1" t="s">
        <v>76</v>
      </c>
      <c r="I1915" s="1" t="s">
        <v>24</v>
      </c>
      <c r="J1915" s="3">
        <v>165.6</v>
      </c>
      <c r="K1915" s="1" t="s">
        <v>1623</v>
      </c>
      <c r="L1915" s="1" t="s">
        <v>24</v>
      </c>
      <c r="M1915" s="1" t="s">
        <v>24</v>
      </c>
      <c r="N1915" s="1" t="s">
        <v>1530</v>
      </c>
      <c r="O1915" s="2">
        <v>44476</v>
      </c>
      <c r="P1915" s="2">
        <v>44498</v>
      </c>
      <c r="Q1915" s="1" t="s">
        <v>29</v>
      </c>
      <c r="R1915" t="str">
        <f>VLOOKUP(F1915,'Seg 2 descriptions'!A:B,2)</f>
        <v>Measurement-SF</v>
      </c>
      <c r="S1915" t="str">
        <f>VLOOKUP(G1915,'Seg 3 descriptions'!A:B,2)</f>
        <v>Overtime/Comp Time/On Call</v>
      </c>
    </row>
    <row r="1916" spans="1:19" x14ac:dyDescent="0.25">
      <c r="A1916" s="1" t="s">
        <v>457</v>
      </c>
      <c r="B1916" s="1" t="s">
        <v>49</v>
      </c>
      <c r="C1916" s="1" t="s">
        <v>1404</v>
      </c>
      <c r="D1916" s="1" t="s">
        <v>1953</v>
      </c>
      <c r="E1916" s="1" t="s">
        <v>20</v>
      </c>
      <c r="F1916" s="1" t="s">
        <v>830</v>
      </c>
      <c r="G1916" s="1" t="s">
        <v>283</v>
      </c>
      <c r="H1916" s="1" t="s">
        <v>76</v>
      </c>
      <c r="I1916" s="1" t="s">
        <v>24</v>
      </c>
      <c r="J1916" s="3">
        <v>89.35</v>
      </c>
      <c r="K1916" s="1" t="s">
        <v>1567</v>
      </c>
      <c r="L1916" s="1" t="s">
        <v>24</v>
      </c>
      <c r="M1916" s="1" t="s">
        <v>1568</v>
      </c>
      <c r="N1916" s="1" t="s">
        <v>463</v>
      </c>
      <c r="O1916" s="2">
        <v>44255</v>
      </c>
      <c r="P1916" s="2">
        <v>44258</v>
      </c>
      <c r="Q1916" s="1" t="s">
        <v>29</v>
      </c>
      <c r="R1916" t="str">
        <f>VLOOKUP(F1916,'Seg 2 descriptions'!A:B,2)</f>
        <v>Measurement-SF</v>
      </c>
      <c r="S1916" t="str">
        <f>VLOOKUP(G1916,'Seg 3 descriptions'!A:B,2)</f>
        <v>Supplies &amp; Misc Dept Expenses</v>
      </c>
    </row>
    <row r="1917" spans="1:19" x14ac:dyDescent="0.25">
      <c r="A1917" s="1" t="s">
        <v>457</v>
      </c>
      <c r="B1917" s="1" t="s">
        <v>49</v>
      </c>
      <c r="C1917" s="1" t="s">
        <v>1404</v>
      </c>
      <c r="D1917" s="1" t="s">
        <v>1957</v>
      </c>
      <c r="E1917" s="1" t="s">
        <v>20</v>
      </c>
      <c r="F1917" s="1" t="s">
        <v>830</v>
      </c>
      <c r="G1917" s="1" t="s">
        <v>868</v>
      </c>
      <c r="H1917" s="1" t="s">
        <v>76</v>
      </c>
      <c r="I1917" s="1" t="s">
        <v>24</v>
      </c>
      <c r="J1917" s="3">
        <v>43.72</v>
      </c>
      <c r="K1917" s="1" t="s">
        <v>1567</v>
      </c>
      <c r="L1917" s="1" t="s">
        <v>24</v>
      </c>
      <c r="M1917" s="1" t="s">
        <v>1568</v>
      </c>
      <c r="N1917" s="1" t="s">
        <v>463</v>
      </c>
      <c r="O1917" s="2">
        <v>44255</v>
      </c>
      <c r="P1917" s="2">
        <v>44258</v>
      </c>
      <c r="Q1917" s="1" t="s">
        <v>29</v>
      </c>
      <c r="R1917" t="str">
        <f>VLOOKUP(F1917,'Seg 2 descriptions'!A:B,2)</f>
        <v>Measurement-SF</v>
      </c>
      <c r="S1917" t="str">
        <f>VLOOKUP(G1917,'Seg 3 descriptions'!A:B,2)</f>
        <v>Cell Phones</v>
      </c>
    </row>
    <row r="1918" spans="1:19" x14ac:dyDescent="0.25">
      <c r="A1918" s="1" t="s">
        <v>457</v>
      </c>
      <c r="B1918" s="1" t="s">
        <v>49</v>
      </c>
      <c r="C1918" s="1" t="s">
        <v>1404</v>
      </c>
      <c r="D1918" s="1" t="s">
        <v>1919</v>
      </c>
      <c r="E1918" s="1" t="s">
        <v>20</v>
      </c>
      <c r="F1918" s="1" t="s">
        <v>830</v>
      </c>
      <c r="G1918" s="1" t="s">
        <v>866</v>
      </c>
      <c r="H1918" s="1" t="s">
        <v>76</v>
      </c>
      <c r="I1918" s="1" t="s">
        <v>24</v>
      </c>
      <c r="J1918" s="3">
        <v>6.66</v>
      </c>
      <c r="K1918" s="1" t="s">
        <v>1567</v>
      </c>
      <c r="L1918" s="1" t="s">
        <v>24</v>
      </c>
      <c r="M1918" s="1" t="s">
        <v>1568</v>
      </c>
      <c r="N1918" s="1" t="s">
        <v>463</v>
      </c>
      <c r="O1918" s="2">
        <v>44255</v>
      </c>
      <c r="P1918" s="2">
        <v>44258</v>
      </c>
      <c r="Q1918" s="1" t="s">
        <v>29</v>
      </c>
      <c r="R1918" t="str">
        <f>VLOOKUP(F1918,'Seg 2 descriptions'!A:B,2)</f>
        <v>Measurement-SF</v>
      </c>
      <c r="S1918" t="str">
        <f>VLOOKUP(G1918,'Seg 3 descriptions'!A:B,2)</f>
        <v>Lodging &amp; Travel</v>
      </c>
    </row>
    <row r="1919" spans="1:19" x14ac:dyDescent="0.25">
      <c r="A1919" s="1" t="s">
        <v>457</v>
      </c>
      <c r="B1919" s="1" t="s">
        <v>49</v>
      </c>
      <c r="C1919" s="1" t="s">
        <v>1404</v>
      </c>
      <c r="D1919" s="1" t="s">
        <v>1712</v>
      </c>
      <c r="E1919" s="1" t="s">
        <v>20</v>
      </c>
      <c r="F1919" s="1" t="s">
        <v>830</v>
      </c>
      <c r="G1919" s="1" t="s">
        <v>460</v>
      </c>
      <c r="H1919" s="1" t="s">
        <v>76</v>
      </c>
      <c r="I1919" s="1" t="s">
        <v>24</v>
      </c>
      <c r="J1919" s="3">
        <v>136.13</v>
      </c>
      <c r="K1919" s="1" t="s">
        <v>1567</v>
      </c>
      <c r="L1919" s="1" t="s">
        <v>24</v>
      </c>
      <c r="M1919" s="1" t="s">
        <v>1568</v>
      </c>
      <c r="N1919" s="1" t="s">
        <v>463</v>
      </c>
      <c r="O1919" s="2">
        <v>44255</v>
      </c>
      <c r="P1919" s="2">
        <v>44258</v>
      </c>
      <c r="Q1919" s="1" t="s">
        <v>29</v>
      </c>
      <c r="R1919" t="str">
        <f>VLOOKUP(F1919,'Seg 2 descriptions'!A:B,2)</f>
        <v>Measurement-SF</v>
      </c>
      <c r="S1919" t="str">
        <f>VLOOKUP(G1919,'Seg 3 descriptions'!A:B,2)</f>
        <v>Salaries</v>
      </c>
    </row>
    <row r="1920" spans="1:19" x14ac:dyDescent="0.25">
      <c r="A1920" s="1" t="s">
        <v>457</v>
      </c>
      <c r="B1920" s="1" t="s">
        <v>49</v>
      </c>
      <c r="C1920" s="1" t="s">
        <v>1058</v>
      </c>
      <c r="D1920" s="1" t="s">
        <v>1925</v>
      </c>
      <c r="E1920" s="1" t="s">
        <v>20</v>
      </c>
      <c r="F1920" s="1" t="s">
        <v>830</v>
      </c>
      <c r="G1920" s="1" t="s">
        <v>1049</v>
      </c>
      <c r="H1920" s="1" t="s">
        <v>76</v>
      </c>
      <c r="I1920" s="1" t="s">
        <v>24</v>
      </c>
      <c r="J1920" s="3">
        <v>64.75</v>
      </c>
      <c r="K1920" s="1" t="s">
        <v>1567</v>
      </c>
      <c r="L1920" s="1" t="s">
        <v>24</v>
      </c>
      <c r="M1920" s="1" t="s">
        <v>1568</v>
      </c>
      <c r="N1920" s="1" t="s">
        <v>463</v>
      </c>
      <c r="O1920" s="2">
        <v>44227</v>
      </c>
      <c r="P1920" s="2">
        <v>44237</v>
      </c>
      <c r="Q1920" s="1" t="s">
        <v>29</v>
      </c>
      <c r="R1920" t="str">
        <f>VLOOKUP(F1920,'Seg 2 descriptions'!A:B,2)</f>
        <v>Measurement-SF</v>
      </c>
      <c r="S1920" t="str">
        <f>VLOOKUP(G1920,'Seg 3 descriptions'!A:B,2)</f>
        <v>Vehicle Insurance</v>
      </c>
    </row>
    <row r="1921" spans="1:19" x14ac:dyDescent="0.25">
      <c r="A1921" s="1" t="s">
        <v>457</v>
      </c>
      <c r="B1921" s="1" t="s">
        <v>49</v>
      </c>
      <c r="C1921" s="1" t="s">
        <v>1058</v>
      </c>
      <c r="D1921" s="1" t="s">
        <v>1926</v>
      </c>
      <c r="E1921" s="1" t="s">
        <v>20</v>
      </c>
      <c r="F1921" s="1" t="s">
        <v>830</v>
      </c>
      <c r="G1921" s="1" t="s">
        <v>870</v>
      </c>
      <c r="H1921" s="1" t="s">
        <v>76</v>
      </c>
      <c r="I1921" s="1" t="s">
        <v>24</v>
      </c>
      <c r="J1921" s="3">
        <v>31.95</v>
      </c>
      <c r="K1921" s="1" t="s">
        <v>1567</v>
      </c>
      <c r="L1921" s="1" t="s">
        <v>24</v>
      </c>
      <c r="M1921" s="1" t="s">
        <v>1568</v>
      </c>
      <c r="N1921" s="1" t="s">
        <v>463</v>
      </c>
      <c r="O1921" s="2">
        <v>44227</v>
      </c>
      <c r="P1921" s="2">
        <v>44237</v>
      </c>
      <c r="Q1921" s="1" t="s">
        <v>29</v>
      </c>
      <c r="R1921" t="str">
        <f>VLOOKUP(F1921,'Seg 2 descriptions'!A:B,2)</f>
        <v>Measurement-SF</v>
      </c>
      <c r="S1921" t="str">
        <f>VLOOKUP(G1921,'Seg 3 descriptions'!A:B,2)</f>
        <v>Other Vehicle Expenses</v>
      </c>
    </row>
    <row r="1922" spans="1:19" x14ac:dyDescent="0.25">
      <c r="A1922" s="1" t="s">
        <v>457</v>
      </c>
      <c r="B1922" s="1" t="s">
        <v>49</v>
      </c>
      <c r="C1922" s="1" t="s">
        <v>1058</v>
      </c>
      <c r="D1922" s="1" t="s">
        <v>1934</v>
      </c>
      <c r="E1922" s="1" t="s">
        <v>20</v>
      </c>
      <c r="F1922" s="1" t="s">
        <v>830</v>
      </c>
      <c r="G1922" s="1" t="s">
        <v>1055</v>
      </c>
      <c r="H1922" s="1" t="s">
        <v>76</v>
      </c>
      <c r="I1922" s="1" t="s">
        <v>24</v>
      </c>
      <c r="J1922" s="3">
        <v>483.66</v>
      </c>
      <c r="K1922" s="1" t="s">
        <v>1567</v>
      </c>
      <c r="L1922" s="1" t="s">
        <v>24</v>
      </c>
      <c r="M1922" s="1" t="s">
        <v>1568</v>
      </c>
      <c r="N1922" s="1" t="s">
        <v>463</v>
      </c>
      <c r="O1922" s="2">
        <v>44227</v>
      </c>
      <c r="P1922" s="2">
        <v>44237</v>
      </c>
      <c r="Q1922" s="1" t="s">
        <v>29</v>
      </c>
      <c r="R1922" t="str">
        <f>VLOOKUP(F1922,'Seg 2 descriptions'!A:B,2)</f>
        <v>Measurement-SF</v>
      </c>
      <c r="S1922" t="str">
        <f>VLOOKUP(G1922,'Seg 3 descriptions'!A:B,2)</f>
        <v>Vehicle Depreciation</v>
      </c>
    </row>
    <row r="1923" spans="1:19" x14ac:dyDescent="0.25">
      <c r="A1923" s="1" t="s">
        <v>457</v>
      </c>
      <c r="B1923" s="1" t="s">
        <v>49</v>
      </c>
      <c r="C1923" s="1" t="s">
        <v>1414</v>
      </c>
      <c r="D1923" s="1" t="s">
        <v>1703</v>
      </c>
      <c r="E1923" s="1" t="s">
        <v>20</v>
      </c>
      <c r="F1923" s="1" t="s">
        <v>830</v>
      </c>
      <c r="G1923" s="1" t="s">
        <v>590</v>
      </c>
      <c r="H1923" s="1" t="s">
        <v>76</v>
      </c>
      <c r="I1923" s="1" t="s">
        <v>24</v>
      </c>
      <c r="J1923" s="3">
        <v>56.31</v>
      </c>
      <c r="K1923" s="1" t="s">
        <v>1441</v>
      </c>
      <c r="L1923" s="1" t="s">
        <v>24</v>
      </c>
      <c r="M1923" s="1" t="s">
        <v>1442</v>
      </c>
      <c r="N1923" s="1" t="s">
        <v>463</v>
      </c>
      <c r="O1923" s="2">
        <v>44439</v>
      </c>
      <c r="P1923" s="2">
        <v>44447</v>
      </c>
      <c r="Q1923" s="1" t="s">
        <v>29</v>
      </c>
      <c r="R1923" t="str">
        <f>VLOOKUP(F1923,'Seg 2 descriptions'!A:B,2)</f>
        <v>Measurement-SF</v>
      </c>
      <c r="S1923" t="str">
        <f>VLOOKUP(G1923,'Seg 3 descriptions'!A:B,2)</f>
        <v>Overtime/Comp Time/On Call</v>
      </c>
    </row>
    <row r="1924" spans="1:19" x14ac:dyDescent="0.25">
      <c r="A1924" s="1" t="s">
        <v>457</v>
      </c>
      <c r="B1924" s="1" t="s">
        <v>49</v>
      </c>
      <c r="C1924" s="1" t="s">
        <v>1464</v>
      </c>
      <c r="D1924" s="1" t="s">
        <v>1703</v>
      </c>
      <c r="E1924" s="1" t="s">
        <v>20</v>
      </c>
      <c r="F1924" s="1" t="s">
        <v>830</v>
      </c>
      <c r="G1924" s="1" t="s">
        <v>590</v>
      </c>
      <c r="H1924" s="1" t="s">
        <v>76</v>
      </c>
      <c r="I1924" s="1" t="s">
        <v>24</v>
      </c>
      <c r="J1924" s="3">
        <v>71.09</v>
      </c>
      <c r="K1924" s="1" t="s">
        <v>1441</v>
      </c>
      <c r="L1924" s="1" t="s">
        <v>24</v>
      </c>
      <c r="M1924" s="1" t="s">
        <v>1442</v>
      </c>
      <c r="N1924" s="1" t="s">
        <v>463</v>
      </c>
      <c r="O1924" s="2">
        <v>44255</v>
      </c>
      <c r="P1924" s="2">
        <v>44258</v>
      </c>
      <c r="Q1924" s="1" t="s">
        <v>29</v>
      </c>
      <c r="R1924" t="str">
        <f>VLOOKUP(F1924,'Seg 2 descriptions'!A:B,2)</f>
        <v>Measurement-SF</v>
      </c>
      <c r="S1924" t="str">
        <f>VLOOKUP(G1924,'Seg 3 descriptions'!A:B,2)</f>
        <v>Overtime/Comp Time/On Call</v>
      </c>
    </row>
    <row r="1925" spans="1:19" x14ac:dyDescent="0.25">
      <c r="A1925" s="1" t="s">
        <v>457</v>
      </c>
      <c r="B1925" s="1" t="s">
        <v>49</v>
      </c>
      <c r="C1925" s="1" t="s">
        <v>1462</v>
      </c>
      <c r="D1925" s="1" t="s">
        <v>1703</v>
      </c>
      <c r="E1925" s="1" t="s">
        <v>20</v>
      </c>
      <c r="F1925" s="1" t="s">
        <v>830</v>
      </c>
      <c r="G1925" s="1" t="s">
        <v>590</v>
      </c>
      <c r="H1925" s="1" t="s">
        <v>76</v>
      </c>
      <c r="I1925" s="1" t="s">
        <v>24</v>
      </c>
      <c r="J1925" s="3">
        <v>114.06</v>
      </c>
      <c r="K1925" s="1" t="s">
        <v>1441</v>
      </c>
      <c r="L1925" s="1" t="s">
        <v>24</v>
      </c>
      <c r="M1925" s="1" t="s">
        <v>1442</v>
      </c>
      <c r="N1925" s="1" t="s">
        <v>463</v>
      </c>
      <c r="O1925" s="2">
        <v>44227</v>
      </c>
      <c r="P1925" s="2">
        <v>44237</v>
      </c>
      <c r="Q1925" s="1" t="s">
        <v>29</v>
      </c>
      <c r="R1925" t="str">
        <f>VLOOKUP(F1925,'Seg 2 descriptions'!A:B,2)</f>
        <v>Measurement-SF</v>
      </c>
      <c r="S1925" t="str">
        <f>VLOOKUP(G1925,'Seg 3 descriptions'!A:B,2)</f>
        <v>Overtime/Comp Time/On Call</v>
      </c>
    </row>
    <row r="1926" spans="1:19" x14ac:dyDescent="0.25">
      <c r="A1926" s="1" t="s">
        <v>457</v>
      </c>
      <c r="B1926" s="1" t="s">
        <v>49</v>
      </c>
      <c r="C1926" s="1" t="s">
        <v>1058</v>
      </c>
      <c r="D1926" s="1" t="s">
        <v>1940</v>
      </c>
      <c r="E1926" s="1" t="s">
        <v>20</v>
      </c>
      <c r="F1926" s="1" t="s">
        <v>830</v>
      </c>
      <c r="G1926" s="1" t="s">
        <v>869</v>
      </c>
      <c r="H1926" s="1" t="s">
        <v>76</v>
      </c>
      <c r="I1926" s="1" t="s">
        <v>24</v>
      </c>
      <c r="J1926" s="3">
        <v>180.96</v>
      </c>
      <c r="K1926" s="1" t="s">
        <v>1567</v>
      </c>
      <c r="L1926" s="1" t="s">
        <v>24</v>
      </c>
      <c r="M1926" s="1" t="s">
        <v>1568</v>
      </c>
      <c r="N1926" s="1" t="s">
        <v>463</v>
      </c>
      <c r="O1926" s="2">
        <v>44227</v>
      </c>
      <c r="P1926" s="2">
        <v>44237</v>
      </c>
      <c r="Q1926" s="1" t="s">
        <v>29</v>
      </c>
      <c r="R1926" t="str">
        <f>VLOOKUP(F1926,'Seg 2 descriptions'!A:B,2)</f>
        <v>Measurement-SF</v>
      </c>
      <c r="S1926" t="str">
        <f>VLOOKUP(G1926,'Seg 3 descriptions'!A:B,2)</f>
        <v>Vehicle Fuel</v>
      </c>
    </row>
    <row r="1927" spans="1:19" x14ac:dyDescent="0.25">
      <c r="A1927" s="1" t="s">
        <v>457</v>
      </c>
      <c r="B1927" s="1" t="s">
        <v>49</v>
      </c>
      <c r="C1927" s="1" t="s">
        <v>1058</v>
      </c>
      <c r="D1927" s="1" t="s">
        <v>1953</v>
      </c>
      <c r="E1927" s="1" t="s">
        <v>20</v>
      </c>
      <c r="F1927" s="1" t="s">
        <v>830</v>
      </c>
      <c r="G1927" s="1" t="s">
        <v>283</v>
      </c>
      <c r="H1927" s="1" t="s">
        <v>76</v>
      </c>
      <c r="I1927" s="1" t="s">
        <v>24</v>
      </c>
      <c r="J1927" s="3">
        <v>99.33</v>
      </c>
      <c r="K1927" s="1" t="s">
        <v>1567</v>
      </c>
      <c r="L1927" s="1" t="s">
        <v>24</v>
      </c>
      <c r="M1927" s="1" t="s">
        <v>1568</v>
      </c>
      <c r="N1927" s="1" t="s">
        <v>463</v>
      </c>
      <c r="O1927" s="2">
        <v>44227</v>
      </c>
      <c r="P1927" s="2">
        <v>44237</v>
      </c>
      <c r="Q1927" s="1" t="s">
        <v>29</v>
      </c>
      <c r="R1927" t="str">
        <f>VLOOKUP(F1927,'Seg 2 descriptions'!A:B,2)</f>
        <v>Measurement-SF</v>
      </c>
      <c r="S1927" t="str">
        <f>VLOOKUP(G1927,'Seg 3 descriptions'!A:B,2)</f>
        <v>Supplies &amp; Misc Dept Expenses</v>
      </c>
    </row>
    <row r="1928" spans="1:19" x14ac:dyDescent="0.25">
      <c r="A1928" s="1" t="s">
        <v>457</v>
      </c>
      <c r="B1928" s="1" t="s">
        <v>49</v>
      </c>
      <c r="C1928" s="1" t="s">
        <v>1058</v>
      </c>
      <c r="D1928" s="1" t="s">
        <v>1957</v>
      </c>
      <c r="E1928" s="1" t="s">
        <v>20</v>
      </c>
      <c r="F1928" s="1" t="s">
        <v>830</v>
      </c>
      <c r="G1928" s="1" t="s">
        <v>868</v>
      </c>
      <c r="H1928" s="1" t="s">
        <v>76</v>
      </c>
      <c r="I1928" s="1" t="s">
        <v>24</v>
      </c>
      <c r="J1928" s="3">
        <v>44.09</v>
      </c>
      <c r="K1928" s="1" t="s">
        <v>1567</v>
      </c>
      <c r="L1928" s="1" t="s">
        <v>24</v>
      </c>
      <c r="M1928" s="1" t="s">
        <v>1568</v>
      </c>
      <c r="N1928" s="1" t="s">
        <v>463</v>
      </c>
      <c r="O1928" s="2">
        <v>44227</v>
      </c>
      <c r="P1928" s="2">
        <v>44237</v>
      </c>
      <c r="Q1928" s="1" t="s">
        <v>29</v>
      </c>
      <c r="R1928" t="str">
        <f>VLOOKUP(F1928,'Seg 2 descriptions'!A:B,2)</f>
        <v>Measurement-SF</v>
      </c>
      <c r="S1928" t="str">
        <f>VLOOKUP(G1928,'Seg 3 descriptions'!A:B,2)</f>
        <v>Cell Phones</v>
      </c>
    </row>
    <row r="1929" spans="1:19" x14ac:dyDescent="0.25">
      <c r="A1929" s="1" t="s">
        <v>457</v>
      </c>
      <c r="B1929" s="1" t="s">
        <v>49</v>
      </c>
      <c r="C1929" s="1" t="s">
        <v>1058</v>
      </c>
      <c r="D1929" s="1" t="s">
        <v>1915</v>
      </c>
      <c r="E1929" s="1" t="s">
        <v>20</v>
      </c>
      <c r="F1929" s="1" t="s">
        <v>830</v>
      </c>
      <c r="G1929" s="1" t="s">
        <v>867</v>
      </c>
      <c r="H1929" s="1" t="s">
        <v>76</v>
      </c>
      <c r="I1929" s="1" t="s">
        <v>24</v>
      </c>
      <c r="J1929" s="3">
        <v>7.28</v>
      </c>
      <c r="K1929" s="1" t="s">
        <v>1567</v>
      </c>
      <c r="L1929" s="1" t="s">
        <v>24</v>
      </c>
      <c r="M1929" s="1" t="s">
        <v>1568</v>
      </c>
      <c r="N1929" s="1" t="s">
        <v>463</v>
      </c>
      <c r="O1929" s="2">
        <v>44227</v>
      </c>
      <c r="P1929" s="2">
        <v>44237</v>
      </c>
      <c r="Q1929" s="1" t="s">
        <v>29</v>
      </c>
      <c r="R1929" t="str">
        <f>VLOOKUP(F1929,'Seg 2 descriptions'!A:B,2)</f>
        <v>Measurement-SF</v>
      </c>
      <c r="S1929" t="str">
        <f>VLOOKUP(G1929,'Seg 3 descriptions'!A:B,2)</f>
        <v>Meals</v>
      </c>
    </row>
    <row r="1930" spans="1:19" x14ac:dyDescent="0.25">
      <c r="A1930" s="1" t="s">
        <v>457</v>
      </c>
      <c r="B1930" s="1" t="s">
        <v>49</v>
      </c>
      <c r="C1930" s="1" t="s">
        <v>1058</v>
      </c>
      <c r="D1930" s="1" t="s">
        <v>1712</v>
      </c>
      <c r="E1930" s="1" t="s">
        <v>20</v>
      </c>
      <c r="F1930" s="1" t="s">
        <v>830</v>
      </c>
      <c r="G1930" s="1" t="s">
        <v>460</v>
      </c>
      <c r="H1930" s="1" t="s">
        <v>76</v>
      </c>
      <c r="I1930" s="1" t="s">
        <v>24</v>
      </c>
      <c r="J1930" s="3">
        <v>677.02</v>
      </c>
      <c r="K1930" s="1" t="s">
        <v>1567</v>
      </c>
      <c r="L1930" s="1" t="s">
        <v>24</v>
      </c>
      <c r="M1930" s="1" t="s">
        <v>1568</v>
      </c>
      <c r="N1930" s="1" t="s">
        <v>463</v>
      </c>
      <c r="O1930" s="2">
        <v>44227</v>
      </c>
      <c r="P1930" s="2">
        <v>44237</v>
      </c>
      <c r="Q1930" s="1" t="s">
        <v>29</v>
      </c>
      <c r="R1930" t="str">
        <f>VLOOKUP(F1930,'Seg 2 descriptions'!A:B,2)</f>
        <v>Measurement-SF</v>
      </c>
      <c r="S1930" t="str">
        <f>VLOOKUP(G1930,'Seg 3 descriptions'!A:B,2)</f>
        <v>Salaries</v>
      </c>
    </row>
    <row r="1931" spans="1:19" x14ac:dyDescent="0.25">
      <c r="A1931" s="1" t="s">
        <v>828</v>
      </c>
      <c r="B1931" s="1" t="s">
        <v>18</v>
      </c>
      <c r="C1931" s="1" t="s">
        <v>1534</v>
      </c>
      <c r="D1931" s="1" t="s">
        <v>1703</v>
      </c>
      <c r="E1931" s="1" t="s">
        <v>20</v>
      </c>
      <c r="F1931" s="1" t="s">
        <v>830</v>
      </c>
      <c r="G1931" s="1" t="s">
        <v>590</v>
      </c>
      <c r="H1931" s="1" t="s">
        <v>76</v>
      </c>
      <c r="I1931" s="1" t="s">
        <v>24</v>
      </c>
      <c r="J1931" s="3">
        <v>955.31</v>
      </c>
      <c r="K1931" s="1" t="s">
        <v>1632</v>
      </c>
      <c r="L1931" s="1" t="s">
        <v>24</v>
      </c>
      <c r="M1931" s="1" t="s">
        <v>24</v>
      </c>
      <c r="N1931" s="1" t="s">
        <v>1534</v>
      </c>
      <c r="O1931" s="2">
        <v>44266</v>
      </c>
      <c r="P1931" s="2">
        <v>44287</v>
      </c>
      <c r="Q1931" s="1" t="s">
        <v>29</v>
      </c>
      <c r="R1931" t="str">
        <f>VLOOKUP(F1931,'Seg 2 descriptions'!A:B,2)</f>
        <v>Measurement-SF</v>
      </c>
      <c r="S1931" t="str">
        <f>VLOOKUP(G1931,'Seg 3 descriptions'!A:B,2)</f>
        <v>Overtime/Comp Time/On Call</v>
      </c>
    </row>
    <row r="1932" spans="1:19" x14ac:dyDescent="0.25">
      <c r="A1932" s="1" t="s">
        <v>828</v>
      </c>
      <c r="B1932" s="1" t="s">
        <v>18</v>
      </c>
      <c r="C1932" s="1" t="s">
        <v>1633</v>
      </c>
      <c r="D1932" s="1" t="s">
        <v>1712</v>
      </c>
      <c r="E1932" s="1" t="s">
        <v>20</v>
      </c>
      <c r="F1932" s="1" t="s">
        <v>830</v>
      </c>
      <c r="G1932" s="1" t="s">
        <v>460</v>
      </c>
      <c r="H1932" s="1" t="s">
        <v>76</v>
      </c>
      <c r="I1932" s="1" t="s">
        <v>24</v>
      </c>
      <c r="J1932" s="3">
        <v>844.06</v>
      </c>
      <c r="K1932" s="1" t="s">
        <v>1634</v>
      </c>
      <c r="L1932" s="1" t="s">
        <v>24</v>
      </c>
      <c r="M1932" s="1" t="s">
        <v>24</v>
      </c>
      <c r="N1932" s="1" t="s">
        <v>1633</v>
      </c>
      <c r="O1932" s="2">
        <v>44280</v>
      </c>
      <c r="P1932" s="2">
        <v>44287</v>
      </c>
      <c r="Q1932" s="1" t="s">
        <v>29</v>
      </c>
      <c r="R1932" t="str">
        <f>VLOOKUP(F1932,'Seg 2 descriptions'!A:B,2)</f>
        <v>Measurement-SF</v>
      </c>
      <c r="S1932" t="str">
        <f>VLOOKUP(G1932,'Seg 3 descriptions'!A:B,2)</f>
        <v>Salaries</v>
      </c>
    </row>
    <row r="1933" spans="1:19" x14ac:dyDescent="0.25">
      <c r="A1933" s="1" t="s">
        <v>457</v>
      </c>
      <c r="B1933" s="1" t="s">
        <v>49</v>
      </c>
      <c r="C1933" s="1" t="s">
        <v>1461</v>
      </c>
      <c r="D1933" s="1" t="s">
        <v>1712</v>
      </c>
      <c r="E1933" s="1" t="s">
        <v>20</v>
      </c>
      <c r="F1933" s="1" t="s">
        <v>830</v>
      </c>
      <c r="G1933" s="1" t="s">
        <v>460</v>
      </c>
      <c r="H1933" s="1" t="s">
        <v>76</v>
      </c>
      <c r="I1933" s="1" t="s">
        <v>24</v>
      </c>
      <c r="J1933" s="3">
        <v>-836.14</v>
      </c>
      <c r="K1933" s="1" t="s">
        <v>1487</v>
      </c>
      <c r="L1933" s="1" t="s">
        <v>24</v>
      </c>
      <c r="M1933" s="1" t="s">
        <v>1488</v>
      </c>
      <c r="N1933" s="1" t="s">
        <v>1462</v>
      </c>
      <c r="O1933" s="2">
        <v>44255</v>
      </c>
      <c r="P1933" s="2">
        <v>44258</v>
      </c>
      <c r="Q1933" s="1" t="s">
        <v>29</v>
      </c>
      <c r="R1933" t="str">
        <f>VLOOKUP(F1933,'Seg 2 descriptions'!A:B,2)</f>
        <v>Measurement-SF</v>
      </c>
      <c r="S1933" t="str">
        <f>VLOOKUP(G1933,'Seg 3 descriptions'!A:B,2)</f>
        <v>Salaries</v>
      </c>
    </row>
    <row r="1934" spans="1:19" x14ac:dyDescent="0.25">
      <c r="A1934" s="1" t="s">
        <v>457</v>
      </c>
      <c r="B1934" s="1" t="s">
        <v>49</v>
      </c>
      <c r="C1934" s="1" t="s">
        <v>1368</v>
      </c>
      <c r="D1934" s="1" t="s">
        <v>1712</v>
      </c>
      <c r="E1934" s="1" t="s">
        <v>20</v>
      </c>
      <c r="F1934" s="1" t="s">
        <v>830</v>
      </c>
      <c r="G1934" s="1" t="s">
        <v>460</v>
      </c>
      <c r="H1934" s="1" t="s">
        <v>76</v>
      </c>
      <c r="I1934" s="1" t="s">
        <v>24</v>
      </c>
      <c r="J1934" s="3">
        <v>-1898.52</v>
      </c>
      <c r="K1934" s="1" t="s">
        <v>1487</v>
      </c>
      <c r="L1934" s="1" t="s">
        <v>24</v>
      </c>
      <c r="M1934" s="1" t="s">
        <v>1488</v>
      </c>
      <c r="N1934" s="1" t="s">
        <v>1369</v>
      </c>
      <c r="O1934" s="2">
        <v>44530</v>
      </c>
      <c r="P1934" s="2">
        <v>44535</v>
      </c>
      <c r="Q1934" s="1" t="s">
        <v>29</v>
      </c>
      <c r="R1934" t="str">
        <f>VLOOKUP(F1934,'Seg 2 descriptions'!A:B,2)</f>
        <v>Measurement-SF</v>
      </c>
      <c r="S1934" t="str">
        <f>VLOOKUP(G1934,'Seg 3 descriptions'!A:B,2)</f>
        <v>Salaries</v>
      </c>
    </row>
    <row r="1935" spans="1:19" x14ac:dyDescent="0.25">
      <c r="A1935" s="144" t="s">
        <v>455</v>
      </c>
      <c r="B1935" s="144" t="s">
        <v>49</v>
      </c>
      <c r="C1935" s="144" t="s">
        <v>1405</v>
      </c>
      <c r="D1935" s="144" t="s">
        <v>1690</v>
      </c>
      <c r="E1935" s="144" t="s">
        <v>20</v>
      </c>
      <c r="F1935" s="144" t="s">
        <v>21</v>
      </c>
      <c r="G1935" s="144" t="s">
        <v>22</v>
      </c>
      <c r="H1935" s="144" t="s">
        <v>76</v>
      </c>
      <c r="I1935" s="144" t="s">
        <v>24</v>
      </c>
      <c r="J1935" s="145">
        <v>17.73</v>
      </c>
      <c r="K1935" s="144" t="s">
        <v>1195</v>
      </c>
      <c r="L1935" s="144" t="s">
        <v>24</v>
      </c>
      <c r="M1935" s="144" t="s">
        <v>889</v>
      </c>
      <c r="N1935" s="144" t="s">
        <v>1405</v>
      </c>
      <c r="O1935" s="146">
        <v>44227</v>
      </c>
      <c r="P1935" s="146">
        <v>44229</v>
      </c>
      <c r="Q1935" s="144" t="s">
        <v>29</v>
      </c>
      <c r="R1935" s="20" t="str">
        <f>VLOOKUP(F1935,'Seg 2 descriptions'!A:B,2)</f>
        <v>Facilities-West</v>
      </c>
      <c r="S1935" s="20" t="str">
        <f>VLOOKUP(G1935,'Seg 3 descriptions'!A:B,2)</f>
        <v>Facilities Maintenance</v>
      </c>
    </row>
    <row r="1936" spans="1:19" x14ac:dyDescent="0.25">
      <c r="A1936" s="1" t="s">
        <v>457</v>
      </c>
      <c r="B1936" s="1" t="s">
        <v>49</v>
      </c>
      <c r="C1936" s="1" t="s">
        <v>1290</v>
      </c>
      <c r="D1936" s="1" t="s">
        <v>1712</v>
      </c>
      <c r="E1936" s="1" t="s">
        <v>20</v>
      </c>
      <c r="F1936" s="1" t="s">
        <v>830</v>
      </c>
      <c r="G1936" s="1" t="s">
        <v>460</v>
      </c>
      <c r="H1936" s="1" t="s">
        <v>76</v>
      </c>
      <c r="I1936" s="1" t="s">
        <v>24</v>
      </c>
      <c r="J1936" s="3">
        <v>-829.79</v>
      </c>
      <c r="K1936" s="1" t="s">
        <v>1487</v>
      </c>
      <c r="L1936" s="1" t="s">
        <v>24</v>
      </c>
      <c r="M1936" s="1" t="s">
        <v>1488</v>
      </c>
      <c r="N1936" s="1" t="s">
        <v>1292</v>
      </c>
      <c r="O1936" s="2">
        <v>44227</v>
      </c>
      <c r="P1936" s="2">
        <v>44237</v>
      </c>
      <c r="Q1936" s="1" t="s">
        <v>29</v>
      </c>
      <c r="R1936" t="str">
        <f>VLOOKUP(F1936,'Seg 2 descriptions'!A:B,2)</f>
        <v>Measurement-SF</v>
      </c>
      <c r="S1936" t="str">
        <f>VLOOKUP(G1936,'Seg 3 descriptions'!A:B,2)</f>
        <v>Salaries</v>
      </c>
    </row>
    <row r="1937" spans="1:19" x14ac:dyDescent="0.25">
      <c r="A1937" s="1" t="s">
        <v>457</v>
      </c>
      <c r="B1937" s="1" t="s">
        <v>49</v>
      </c>
      <c r="C1937" s="1" t="s">
        <v>1458</v>
      </c>
      <c r="D1937" s="1" t="s">
        <v>1712</v>
      </c>
      <c r="E1937" s="1" t="s">
        <v>20</v>
      </c>
      <c r="F1937" s="1" t="s">
        <v>830</v>
      </c>
      <c r="G1937" s="1" t="s">
        <v>460</v>
      </c>
      <c r="H1937" s="1" t="s">
        <v>76</v>
      </c>
      <c r="I1937" s="1" t="s">
        <v>24</v>
      </c>
      <c r="J1937" s="3">
        <v>-1186.98</v>
      </c>
      <c r="K1937" s="1" t="s">
        <v>1487</v>
      </c>
      <c r="L1937" s="1" t="s">
        <v>24</v>
      </c>
      <c r="M1937" s="1" t="s">
        <v>1488</v>
      </c>
      <c r="N1937" s="1" t="s">
        <v>1459</v>
      </c>
      <c r="O1937" s="2">
        <v>44316</v>
      </c>
      <c r="P1937" s="2">
        <v>44321</v>
      </c>
      <c r="Q1937" s="1" t="s">
        <v>29</v>
      </c>
      <c r="R1937" t="str">
        <f>VLOOKUP(F1937,'Seg 2 descriptions'!A:B,2)</f>
        <v>Measurement-SF</v>
      </c>
      <c r="S1937" t="str">
        <f>VLOOKUP(G1937,'Seg 3 descriptions'!A:B,2)</f>
        <v>Salaries</v>
      </c>
    </row>
    <row r="1938" spans="1:19" x14ac:dyDescent="0.25">
      <c r="A1938" s="1" t="s">
        <v>457</v>
      </c>
      <c r="B1938" s="1" t="s">
        <v>49</v>
      </c>
      <c r="C1938" s="1" t="s">
        <v>1611</v>
      </c>
      <c r="D1938" s="1" t="s">
        <v>1712</v>
      </c>
      <c r="E1938" s="1" t="s">
        <v>20</v>
      </c>
      <c r="F1938" s="1" t="s">
        <v>830</v>
      </c>
      <c r="G1938" s="1" t="s">
        <v>460</v>
      </c>
      <c r="H1938" s="1" t="s">
        <v>76</v>
      </c>
      <c r="I1938" s="1" t="s">
        <v>24</v>
      </c>
      <c r="J1938" s="3">
        <v>660.94</v>
      </c>
      <c r="K1938" s="1" t="s">
        <v>1487</v>
      </c>
      <c r="L1938" s="1" t="s">
        <v>24</v>
      </c>
      <c r="M1938" s="1" t="s">
        <v>1488</v>
      </c>
      <c r="N1938" s="1" t="s">
        <v>463</v>
      </c>
      <c r="O1938" s="2">
        <v>44561</v>
      </c>
      <c r="P1938" s="2">
        <v>44568</v>
      </c>
      <c r="Q1938" s="1" t="s">
        <v>29</v>
      </c>
      <c r="R1938" t="str">
        <f>VLOOKUP(F1938,'Seg 2 descriptions'!A:B,2)</f>
        <v>Measurement-SF</v>
      </c>
      <c r="S1938" t="str">
        <f>VLOOKUP(G1938,'Seg 3 descriptions'!A:B,2)</f>
        <v>Salaries</v>
      </c>
    </row>
    <row r="1939" spans="1:19" x14ac:dyDescent="0.25">
      <c r="A1939" s="1" t="s">
        <v>457</v>
      </c>
      <c r="B1939" s="1" t="s">
        <v>49</v>
      </c>
      <c r="C1939" s="1" t="s">
        <v>1369</v>
      </c>
      <c r="D1939" s="1" t="s">
        <v>1712</v>
      </c>
      <c r="E1939" s="1" t="s">
        <v>20</v>
      </c>
      <c r="F1939" s="1" t="s">
        <v>830</v>
      </c>
      <c r="G1939" s="1" t="s">
        <v>460</v>
      </c>
      <c r="H1939" s="1" t="s">
        <v>76</v>
      </c>
      <c r="I1939" s="1" t="s">
        <v>24</v>
      </c>
      <c r="J1939" s="3">
        <v>1898.52</v>
      </c>
      <c r="K1939" s="1" t="s">
        <v>1487</v>
      </c>
      <c r="L1939" s="1" t="s">
        <v>24</v>
      </c>
      <c r="M1939" s="1" t="s">
        <v>1488</v>
      </c>
      <c r="N1939" s="1" t="s">
        <v>463</v>
      </c>
      <c r="O1939" s="2">
        <v>44500</v>
      </c>
      <c r="P1939" s="2">
        <v>44503</v>
      </c>
      <c r="Q1939" s="1" t="s">
        <v>29</v>
      </c>
      <c r="R1939" t="str">
        <f>VLOOKUP(F1939,'Seg 2 descriptions'!A:B,2)</f>
        <v>Measurement-SF</v>
      </c>
      <c r="S1939" t="str">
        <f>VLOOKUP(G1939,'Seg 3 descriptions'!A:B,2)</f>
        <v>Salaries</v>
      </c>
    </row>
    <row r="1940" spans="1:19" x14ac:dyDescent="0.25">
      <c r="A1940" s="1" t="s">
        <v>457</v>
      </c>
      <c r="B1940" s="1" t="s">
        <v>49</v>
      </c>
      <c r="C1940" s="1" t="s">
        <v>1570</v>
      </c>
      <c r="D1940" s="1" t="s">
        <v>1703</v>
      </c>
      <c r="E1940" s="1" t="s">
        <v>20</v>
      </c>
      <c r="F1940" s="1" t="s">
        <v>830</v>
      </c>
      <c r="G1940" s="1" t="s">
        <v>590</v>
      </c>
      <c r="H1940" s="1" t="s">
        <v>76</v>
      </c>
      <c r="I1940" s="1" t="s">
        <v>24</v>
      </c>
      <c r="J1940" s="3">
        <v>146.87</v>
      </c>
      <c r="K1940" s="1" t="s">
        <v>1441</v>
      </c>
      <c r="L1940" s="1" t="s">
        <v>24</v>
      </c>
      <c r="M1940" s="1" t="s">
        <v>1442</v>
      </c>
      <c r="N1940" s="1" t="s">
        <v>463</v>
      </c>
      <c r="O1940" s="2">
        <v>44469</v>
      </c>
      <c r="P1940" s="2">
        <v>44474</v>
      </c>
      <c r="Q1940" s="1" t="s">
        <v>29</v>
      </c>
      <c r="R1940" t="str">
        <f>VLOOKUP(F1940,'Seg 2 descriptions'!A:B,2)</f>
        <v>Measurement-SF</v>
      </c>
      <c r="S1940" t="str">
        <f>VLOOKUP(G1940,'Seg 3 descriptions'!A:B,2)</f>
        <v>Overtime/Comp Time/On Call</v>
      </c>
    </row>
    <row r="1941" spans="1:19" x14ac:dyDescent="0.25">
      <c r="A1941" s="1" t="s">
        <v>457</v>
      </c>
      <c r="B1941" s="1" t="s">
        <v>49</v>
      </c>
      <c r="C1941" s="1" t="s">
        <v>1412</v>
      </c>
      <c r="D1941" s="1" t="s">
        <v>1703</v>
      </c>
      <c r="E1941" s="1" t="s">
        <v>20</v>
      </c>
      <c r="F1941" s="1" t="s">
        <v>830</v>
      </c>
      <c r="G1941" s="1" t="s">
        <v>590</v>
      </c>
      <c r="H1941" s="1" t="s">
        <v>76</v>
      </c>
      <c r="I1941" s="1" t="s">
        <v>24</v>
      </c>
      <c r="J1941" s="3">
        <v>80.290000000000006</v>
      </c>
      <c r="K1941" s="1" t="s">
        <v>1441</v>
      </c>
      <c r="L1941" s="1" t="s">
        <v>24</v>
      </c>
      <c r="M1941" s="1" t="s">
        <v>1442</v>
      </c>
      <c r="N1941" s="1" t="s">
        <v>463</v>
      </c>
      <c r="O1941" s="2">
        <v>44408</v>
      </c>
      <c r="P1941" s="2">
        <v>44412</v>
      </c>
      <c r="Q1941" s="1" t="s">
        <v>29</v>
      </c>
      <c r="R1941" t="str">
        <f>VLOOKUP(F1941,'Seg 2 descriptions'!A:B,2)</f>
        <v>Measurement-SF</v>
      </c>
      <c r="S1941" t="str">
        <f>VLOOKUP(G1941,'Seg 3 descriptions'!A:B,2)</f>
        <v>Overtime/Comp Time/On Call</v>
      </c>
    </row>
    <row r="1942" spans="1:19" x14ac:dyDescent="0.25">
      <c r="A1942" s="1" t="s">
        <v>457</v>
      </c>
      <c r="B1942" s="1" t="s">
        <v>49</v>
      </c>
      <c r="C1942" s="1" t="s">
        <v>1483</v>
      </c>
      <c r="D1942" s="1" t="s">
        <v>1703</v>
      </c>
      <c r="E1942" s="1" t="s">
        <v>20</v>
      </c>
      <c r="F1942" s="1" t="s">
        <v>830</v>
      </c>
      <c r="G1942" s="1" t="s">
        <v>590</v>
      </c>
      <c r="H1942" s="1" t="s">
        <v>76</v>
      </c>
      <c r="I1942" s="1" t="s">
        <v>24</v>
      </c>
      <c r="J1942" s="3">
        <v>185.33</v>
      </c>
      <c r="K1942" s="1" t="s">
        <v>1441</v>
      </c>
      <c r="L1942" s="1" t="s">
        <v>24</v>
      </c>
      <c r="M1942" s="1" t="s">
        <v>1442</v>
      </c>
      <c r="N1942" s="1" t="s">
        <v>463</v>
      </c>
      <c r="O1942" s="2">
        <v>44347</v>
      </c>
      <c r="P1942" s="2">
        <v>44350</v>
      </c>
      <c r="Q1942" s="1" t="s">
        <v>29</v>
      </c>
      <c r="R1942" t="str">
        <f>VLOOKUP(F1942,'Seg 2 descriptions'!A:B,2)</f>
        <v>Measurement-SF</v>
      </c>
      <c r="S1942" t="str">
        <f>VLOOKUP(G1942,'Seg 3 descriptions'!A:B,2)</f>
        <v>Overtime/Comp Time/On Call</v>
      </c>
    </row>
    <row r="1943" spans="1:19" x14ac:dyDescent="0.25">
      <c r="A1943" s="1" t="s">
        <v>457</v>
      </c>
      <c r="B1943" s="1" t="s">
        <v>49</v>
      </c>
      <c r="C1943" s="1" t="s">
        <v>1377</v>
      </c>
      <c r="D1943" s="1" t="s">
        <v>1703</v>
      </c>
      <c r="E1943" s="1" t="s">
        <v>20</v>
      </c>
      <c r="F1943" s="1" t="s">
        <v>830</v>
      </c>
      <c r="G1943" s="1" t="s">
        <v>590</v>
      </c>
      <c r="H1943" s="1" t="s">
        <v>76</v>
      </c>
      <c r="I1943" s="1" t="s">
        <v>24</v>
      </c>
      <c r="J1943" s="3">
        <v>78.66</v>
      </c>
      <c r="K1943" s="1" t="s">
        <v>1441</v>
      </c>
      <c r="L1943" s="1" t="s">
        <v>24</v>
      </c>
      <c r="M1943" s="1" t="s">
        <v>1442</v>
      </c>
      <c r="N1943" s="1" t="s">
        <v>463</v>
      </c>
      <c r="O1943" s="2">
        <v>44316</v>
      </c>
      <c r="P1943" s="2">
        <v>44321</v>
      </c>
      <c r="Q1943" s="1" t="s">
        <v>29</v>
      </c>
      <c r="R1943" t="str">
        <f>VLOOKUP(F1943,'Seg 2 descriptions'!A:B,2)</f>
        <v>Measurement-SF</v>
      </c>
      <c r="S1943" t="str">
        <f>VLOOKUP(G1943,'Seg 3 descriptions'!A:B,2)</f>
        <v>Overtime/Comp Time/On Call</v>
      </c>
    </row>
    <row r="1944" spans="1:19" x14ac:dyDescent="0.25">
      <c r="A1944" s="1" t="s">
        <v>457</v>
      </c>
      <c r="B1944" s="1" t="s">
        <v>49</v>
      </c>
      <c r="C1944" s="1" t="s">
        <v>1484</v>
      </c>
      <c r="D1944" s="1" t="s">
        <v>1703</v>
      </c>
      <c r="E1944" s="1" t="s">
        <v>20</v>
      </c>
      <c r="F1944" s="1" t="s">
        <v>830</v>
      </c>
      <c r="G1944" s="1" t="s">
        <v>590</v>
      </c>
      <c r="H1944" s="1" t="s">
        <v>76</v>
      </c>
      <c r="I1944" s="1" t="s">
        <v>24</v>
      </c>
      <c r="J1944" s="3">
        <v>51.05</v>
      </c>
      <c r="K1944" s="1" t="s">
        <v>1441</v>
      </c>
      <c r="L1944" s="1" t="s">
        <v>24</v>
      </c>
      <c r="M1944" s="1" t="s">
        <v>1442</v>
      </c>
      <c r="N1944" s="1" t="s">
        <v>463</v>
      </c>
      <c r="O1944" s="2">
        <v>44377</v>
      </c>
      <c r="P1944" s="2">
        <v>44383</v>
      </c>
      <c r="Q1944" s="1" t="s">
        <v>29</v>
      </c>
      <c r="R1944" t="str">
        <f>VLOOKUP(F1944,'Seg 2 descriptions'!A:B,2)</f>
        <v>Measurement-SF</v>
      </c>
      <c r="S1944" t="str">
        <f>VLOOKUP(G1944,'Seg 3 descriptions'!A:B,2)</f>
        <v>Overtime/Comp Time/On Call</v>
      </c>
    </row>
    <row r="1945" spans="1:19" x14ac:dyDescent="0.25">
      <c r="A1945" s="1" t="s">
        <v>457</v>
      </c>
      <c r="B1945" s="1" t="s">
        <v>49</v>
      </c>
      <c r="C1945" s="1" t="s">
        <v>1459</v>
      </c>
      <c r="D1945" s="1" t="s">
        <v>1703</v>
      </c>
      <c r="E1945" s="1" t="s">
        <v>20</v>
      </c>
      <c r="F1945" s="1" t="s">
        <v>830</v>
      </c>
      <c r="G1945" s="1" t="s">
        <v>590</v>
      </c>
      <c r="H1945" s="1" t="s">
        <v>76</v>
      </c>
      <c r="I1945" s="1" t="s">
        <v>24</v>
      </c>
      <c r="J1945" s="3">
        <v>119.4</v>
      </c>
      <c r="K1945" s="1" t="s">
        <v>1441</v>
      </c>
      <c r="L1945" s="1" t="s">
        <v>24</v>
      </c>
      <c r="M1945" s="1" t="s">
        <v>1442</v>
      </c>
      <c r="N1945" s="1" t="s">
        <v>463</v>
      </c>
      <c r="O1945" s="2">
        <v>44286</v>
      </c>
      <c r="P1945" s="2">
        <v>44292</v>
      </c>
      <c r="Q1945" s="1" t="s">
        <v>29</v>
      </c>
      <c r="R1945" t="str">
        <f>VLOOKUP(F1945,'Seg 2 descriptions'!A:B,2)</f>
        <v>Measurement-SF</v>
      </c>
      <c r="S1945" t="str">
        <f>VLOOKUP(G1945,'Seg 3 descriptions'!A:B,2)</f>
        <v>Overtime/Comp Time/On Call</v>
      </c>
    </row>
    <row r="1946" spans="1:19" x14ac:dyDescent="0.25">
      <c r="A1946" s="1" t="s">
        <v>828</v>
      </c>
      <c r="B1946" s="1" t="s">
        <v>18</v>
      </c>
      <c r="C1946" s="1" t="s">
        <v>829</v>
      </c>
      <c r="D1946" s="1" t="s">
        <v>1712</v>
      </c>
      <c r="E1946" s="1" t="s">
        <v>20</v>
      </c>
      <c r="F1946" s="1" t="s">
        <v>830</v>
      </c>
      <c r="G1946" s="1" t="s">
        <v>460</v>
      </c>
      <c r="H1946" s="1" t="s">
        <v>76</v>
      </c>
      <c r="I1946" s="1" t="s">
        <v>24</v>
      </c>
      <c r="J1946" s="3">
        <v>1866.64</v>
      </c>
      <c r="K1946" s="1" t="s">
        <v>1635</v>
      </c>
      <c r="L1946" s="1" t="s">
        <v>24</v>
      </c>
      <c r="M1946" s="1" t="s">
        <v>24</v>
      </c>
      <c r="N1946" s="1" t="s">
        <v>829</v>
      </c>
      <c r="O1946" s="2">
        <v>44252</v>
      </c>
      <c r="P1946" s="2">
        <v>44256</v>
      </c>
      <c r="Q1946" s="1" t="s">
        <v>29</v>
      </c>
      <c r="R1946" t="str">
        <f>VLOOKUP(F1946,'Seg 2 descriptions'!A:B,2)</f>
        <v>Measurement-SF</v>
      </c>
      <c r="S1946" t="str">
        <f>VLOOKUP(G1946,'Seg 3 descriptions'!A:B,2)</f>
        <v>Salaries</v>
      </c>
    </row>
    <row r="1947" spans="1:19" x14ac:dyDescent="0.25">
      <c r="A1947" s="1" t="s">
        <v>828</v>
      </c>
      <c r="B1947" s="1" t="s">
        <v>18</v>
      </c>
      <c r="C1947" s="1" t="s">
        <v>1525</v>
      </c>
      <c r="D1947" s="1" t="s">
        <v>1712</v>
      </c>
      <c r="E1947" s="1" t="s">
        <v>20</v>
      </c>
      <c r="F1947" s="1" t="s">
        <v>830</v>
      </c>
      <c r="G1947" s="1" t="s">
        <v>460</v>
      </c>
      <c r="H1947" s="1" t="s">
        <v>76</v>
      </c>
      <c r="I1947" s="1" t="s">
        <v>24</v>
      </c>
      <c r="J1947" s="3">
        <v>868.86</v>
      </c>
      <c r="K1947" s="1" t="s">
        <v>1622</v>
      </c>
      <c r="L1947" s="1" t="s">
        <v>24</v>
      </c>
      <c r="M1947" s="1" t="s">
        <v>24</v>
      </c>
      <c r="N1947" s="1" t="s">
        <v>1525</v>
      </c>
      <c r="O1947" s="2">
        <v>44392</v>
      </c>
      <c r="P1947" s="2">
        <v>44410</v>
      </c>
      <c r="Q1947" s="1" t="s">
        <v>29</v>
      </c>
      <c r="R1947" t="str">
        <f>VLOOKUP(F1947,'Seg 2 descriptions'!A:B,2)</f>
        <v>Measurement-SF</v>
      </c>
      <c r="S1947" t="str">
        <f>VLOOKUP(G1947,'Seg 3 descriptions'!A:B,2)</f>
        <v>Salaries</v>
      </c>
    </row>
    <row r="1948" spans="1:19" x14ac:dyDescent="0.25">
      <c r="A1948" s="1" t="s">
        <v>828</v>
      </c>
      <c r="B1948" s="1" t="s">
        <v>18</v>
      </c>
      <c r="C1948" s="1" t="s">
        <v>1492</v>
      </c>
      <c r="D1948" s="1" t="s">
        <v>1712</v>
      </c>
      <c r="E1948" s="1" t="s">
        <v>20</v>
      </c>
      <c r="F1948" s="1" t="s">
        <v>830</v>
      </c>
      <c r="G1948" s="1" t="s">
        <v>460</v>
      </c>
      <c r="H1948" s="1" t="s">
        <v>76</v>
      </c>
      <c r="I1948" s="1" t="s">
        <v>24</v>
      </c>
      <c r="J1948" s="3">
        <v>919.98</v>
      </c>
      <c r="K1948" s="1" t="s">
        <v>1636</v>
      </c>
      <c r="L1948" s="1" t="s">
        <v>24</v>
      </c>
      <c r="M1948" s="1" t="s">
        <v>24</v>
      </c>
      <c r="N1948" s="1" t="s">
        <v>1492</v>
      </c>
      <c r="O1948" s="2">
        <v>44448</v>
      </c>
      <c r="P1948" s="2">
        <v>44470</v>
      </c>
      <c r="Q1948" s="1" t="s">
        <v>29</v>
      </c>
      <c r="R1948" t="str">
        <f>VLOOKUP(F1948,'Seg 2 descriptions'!A:B,2)</f>
        <v>Measurement-SF</v>
      </c>
      <c r="S1948" t="str">
        <f>VLOOKUP(G1948,'Seg 3 descriptions'!A:B,2)</f>
        <v>Salaries</v>
      </c>
    </row>
    <row r="1949" spans="1:19" x14ac:dyDescent="0.25">
      <c r="A1949" s="144" t="s">
        <v>455</v>
      </c>
      <c r="B1949" s="144" t="s">
        <v>49</v>
      </c>
      <c r="C1949" s="144" t="s">
        <v>1405</v>
      </c>
      <c r="D1949" s="144" t="s">
        <v>1690</v>
      </c>
      <c r="E1949" s="144" t="s">
        <v>20</v>
      </c>
      <c r="F1949" s="144" t="s">
        <v>21</v>
      </c>
      <c r="G1949" s="144" t="s">
        <v>22</v>
      </c>
      <c r="H1949" s="144" t="s">
        <v>76</v>
      </c>
      <c r="I1949" s="144" t="s">
        <v>24</v>
      </c>
      <c r="J1949" s="145">
        <v>17.940000000000001</v>
      </c>
      <c r="K1949" s="144" t="s">
        <v>1000</v>
      </c>
      <c r="L1949" s="144" t="s">
        <v>24</v>
      </c>
      <c r="M1949" s="144" t="s">
        <v>889</v>
      </c>
      <c r="N1949" s="144" t="s">
        <v>1405</v>
      </c>
      <c r="O1949" s="146">
        <v>44227</v>
      </c>
      <c r="P1949" s="146">
        <v>44229</v>
      </c>
      <c r="Q1949" s="144" t="s">
        <v>29</v>
      </c>
      <c r="R1949" s="20" t="str">
        <f>VLOOKUP(F1949,'Seg 2 descriptions'!A:B,2)</f>
        <v>Facilities-West</v>
      </c>
      <c r="S1949" s="20" t="str">
        <f>VLOOKUP(G1949,'Seg 3 descriptions'!A:B,2)</f>
        <v>Facilities Maintenance</v>
      </c>
    </row>
    <row r="1950" spans="1:19" x14ac:dyDescent="0.25">
      <c r="A1950" s="1" t="s">
        <v>828</v>
      </c>
      <c r="B1950" s="1" t="s">
        <v>18</v>
      </c>
      <c r="C1950" s="1" t="s">
        <v>1633</v>
      </c>
      <c r="D1950" s="1" t="s">
        <v>1703</v>
      </c>
      <c r="E1950" s="1" t="s">
        <v>20</v>
      </c>
      <c r="F1950" s="1" t="s">
        <v>830</v>
      </c>
      <c r="G1950" s="1" t="s">
        <v>590</v>
      </c>
      <c r="H1950" s="1" t="s">
        <v>76</v>
      </c>
      <c r="I1950" s="1" t="s">
        <v>24</v>
      </c>
      <c r="J1950" s="3">
        <v>90.28</v>
      </c>
      <c r="K1950" s="1" t="s">
        <v>1643</v>
      </c>
      <c r="L1950" s="1" t="s">
        <v>24</v>
      </c>
      <c r="M1950" s="1" t="s">
        <v>24</v>
      </c>
      <c r="N1950" s="1" t="s">
        <v>1633</v>
      </c>
      <c r="O1950" s="2">
        <v>44280</v>
      </c>
      <c r="P1950" s="2">
        <v>44287</v>
      </c>
      <c r="Q1950" s="1" t="s">
        <v>29</v>
      </c>
      <c r="R1950" t="str">
        <f>VLOOKUP(F1950,'Seg 2 descriptions'!A:B,2)</f>
        <v>Measurement-SF</v>
      </c>
      <c r="S1950" t="str">
        <f>VLOOKUP(G1950,'Seg 3 descriptions'!A:B,2)</f>
        <v>Overtime/Comp Time/On Call</v>
      </c>
    </row>
    <row r="1951" spans="1:19" x14ac:dyDescent="0.25">
      <c r="A1951" s="1" t="s">
        <v>828</v>
      </c>
      <c r="B1951" s="1" t="s">
        <v>18</v>
      </c>
      <c r="C1951" s="1" t="s">
        <v>1604</v>
      </c>
      <c r="D1951" s="1" t="s">
        <v>1712</v>
      </c>
      <c r="E1951" s="1" t="s">
        <v>20</v>
      </c>
      <c r="F1951" s="1" t="s">
        <v>830</v>
      </c>
      <c r="G1951" s="1" t="s">
        <v>460</v>
      </c>
      <c r="H1951" s="1" t="s">
        <v>76</v>
      </c>
      <c r="I1951" s="1" t="s">
        <v>24</v>
      </c>
      <c r="J1951" s="3">
        <v>751.89</v>
      </c>
      <c r="K1951" s="1" t="s">
        <v>1648</v>
      </c>
      <c r="L1951" s="1" t="s">
        <v>24</v>
      </c>
      <c r="M1951" s="1" t="s">
        <v>24</v>
      </c>
      <c r="N1951" s="1" t="s">
        <v>1604</v>
      </c>
      <c r="O1951" s="2">
        <v>44420</v>
      </c>
      <c r="P1951" s="2">
        <v>44438</v>
      </c>
      <c r="Q1951" s="1" t="s">
        <v>29</v>
      </c>
      <c r="R1951" t="str">
        <f>VLOOKUP(F1951,'Seg 2 descriptions'!A:B,2)</f>
        <v>Measurement-SF</v>
      </c>
      <c r="S1951" t="str">
        <f>VLOOKUP(G1951,'Seg 3 descriptions'!A:B,2)</f>
        <v>Salaries</v>
      </c>
    </row>
    <row r="1952" spans="1:19" x14ac:dyDescent="0.25">
      <c r="A1952" s="144" t="s">
        <v>455</v>
      </c>
      <c r="B1952" s="144" t="s">
        <v>49</v>
      </c>
      <c r="C1952" s="144" t="s">
        <v>1405</v>
      </c>
      <c r="D1952" s="144" t="s">
        <v>1690</v>
      </c>
      <c r="E1952" s="144" t="s">
        <v>20</v>
      </c>
      <c r="F1952" s="144" t="s">
        <v>21</v>
      </c>
      <c r="G1952" s="144" t="s">
        <v>22</v>
      </c>
      <c r="H1952" s="144" t="s">
        <v>76</v>
      </c>
      <c r="I1952" s="144" t="s">
        <v>24</v>
      </c>
      <c r="J1952" s="145">
        <v>20.71</v>
      </c>
      <c r="K1952" s="144" t="s">
        <v>863</v>
      </c>
      <c r="L1952" s="144" t="s">
        <v>24</v>
      </c>
      <c r="M1952" s="144" t="s">
        <v>889</v>
      </c>
      <c r="N1952" s="144" t="s">
        <v>1405</v>
      </c>
      <c r="O1952" s="146">
        <v>44227</v>
      </c>
      <c r="P1952" s="146">
        <v>44229</v>
      </c>
      <c r="Q1952" s="144" t="s">
        <v>29</v>
      </c>
      <c r="R1952" s="20" t="str">
        <f>VLOOKUP(F1952,'Seg 2 descriptions'!A:B,2)</f>
        <v>Facilities-West</v>
      </c>
      <c r="S1952" s="20" t="str">
        <f>VLOOKUP(G1952,'Seg 3 descriptions'!A:B,2)</f>
        <v>Facilities Maintenance</v>
      </c>
    </row>
    <row r="1953" spans="1:19" x14ac:dyDescent="0.25">
      <c r="A1953" s="144" t="s">
        <v>455</v>
      </c>
      <c r="B1953" s="144" t="s">
        <v>49</v>
      </c>
      <c r="C1953" s="144" t="s">
        <v>1405</v>
      </c>
      <c r="D1953" s="144" t="s">
        <v>1690</v>
      </c>
      <c r="E1953" s="144" t="s">
        <v>20</v>
      </c>
      <c r="F1953" s="144" t="s">
        <v>21</v>
      </c>
      <c r="G1953" s="144" t="s">
        <v>22</v>
      </c>
      <c r="H1953" s="144" t="s">
        <v>76</v>
      </c>
      <c r="I1953" s="144" t="s">
        <v>24</v>
      </c>
      <c r="J1953" s="145">
        <v>19.87</v>
      </c>
      <c r="K1953" s="144" t="s">
        <v>1363</v>
      </c>
      <c r="L1953" s="144" t="s">
        <v>24</v>
      </c>
      <c r="M1953" s="144" t="s">
        <v>889</v>
      </c>
      <c r="N1953" s="144" t="s">
        <v>1405</v>
      </c>
      <c r="O1953" s="146">
        <v>44227</v>
      </c>
      <c r="P1953" s="146">
        <v>44229</v>
      </c>
      <c r="Q1953" s="144" t="s">
        <v>29</v>
      </c>
      <c r="R1953" s="20" t="str">
        <f>VLOOKUP(F1953,'Seg 2 descriptions'!A:B,2)</f>
        <v>Facilities-West</v>
      </c>
      <c r="S1953" s="20" t="str">
        <f>VLOOKUP(G1953,'Seg 3 descriptions'!A:B,2)</f>
        <v>Facilities Maintenance</v>
      </c>
    </row>
    <row r="1954" spans="1:19" x14ac:dyDescent="0.25">
      <c r="A1954" s="1" t="s">
        <v>828</v>
      </c>
      <c r="B1954" s="1" t="s">
        <v>18</v>
      </c>
      <c r="C1954" s="1" t="s">
        <v>1418</v>
      </c>
      <c r="D1954" s="1" t="s">
        <v>1703</v>
      </c>
      <c r="E1954" s="1" t="s">
        <v>20</v>
      </c>
      <c r="F1954" s="1" t="s">
        <v>830</v>
      </c>
      <c r="G1954" s="1" t="s">
        <v>590</v>
      </c>
      <c r="H1954" s="1" t="s">
        <v>76</v>
      </c>
      <c r="I1954" s="1" t="s">
        <v>24</v>
      </c>
      <c r="J1954" s="3">
        <v>122.18</v>
      </c>
      <c r="K1954" s="1" t="s">
        <v>1655</v>
      </c>
      <c r="L1954" s="1" t="s">
        <v>24</v>
      </c>
      <c r="M1954" s="1" t="s">
        <v>24</v>
      </c>
      <c r="N1954" s="1" t="s">
        <v>1418</v>
      </c>
      <c r="O1954" s="2">
        <v>44308</v>
      </c>
      <c r="P1954" s="2">
        <v>44319</v>
      </c>
      <c r="Q1954" s="1" t="s">
        <v>29</v>
      </c>
      <c r="R1954" t="str">
        <f>VLOOKUP(F1954,'Seg 2 descriptions'!A:B,2)</f>
        <v>Measurement-SF</v>
      </c>
      <c r="S1954" t="str">
        <f>VLOOKUP(G1954,'Seg 3 descriptions'!A:B,2)</f>
        <v>Overtime/Comp Time/On Call</v>
      </c>
    </row>
    <row r="1955" spans="1:19" x14ac:dyDescent="0.25">
      <c r="A1955" s="144" t="s">
        <v>455</v>
      </c>
      <c r="B1955" s="144" t="s">
        <v>49</v>
      </c>
      <c r="C1955" s="144" t="s">
        <v>1405</v>
      </c>
      <c r="D1955" s="144" t="s">
        <v>1690</v>
      </c>
      <c r="E1955" s="144" t="s">
        <v>20</v>
      </c>
      <c r="F1955" s="144" t="s">
        <v>21</v>
      </c>
      <c r="G1955" s="144" t="s">
        <v>22</v>
      </c>
      <c r="H1955" s="144" t="s">
        <v>76</v>
      </c>
      <c r="I1955" s="144" t="s">
        <v>24</v>
      </c>
      <c r="J1955" s="145">
        <v>19.45</v>
      </c>
      <c r="K1955" s="144" t="s">
        <v>943</v>
      </c>
      <c r="L1955" s="144" t="s">
        <v>24</v>
      </c>
      <c r="M1955" s="144" t="s">
        <v>889</v>
      </c>
      <c r="N1955" s="144" t="s">
        <v>1405</v>
      </c>
      <c r="O1955" s="146">
        <v>44227</v>
      </c>
      <c r="P1955" s="146">
        <v>44229</v>
      </c>
      <c r="Q1955" s="144" t="s">
        <v>29</v>
      </c>
      <c r="R1955" s="20" t="str">
        <f>VLOOKUP(F1955,'Seg 2 descriptions'!A:B,2)</f>
        <v>Facilities-West</v>
      </c>
      <c r="S1955" s="20" t="str">
        <f>VLOOKUP(G1955,'Seg 3 descriptions'!A:B,2)</f>
        <v>Facilities Maintenance</v>
      </c>
    </row>
    <row r="1956" spans="1:19" x14ac:dyDescent="0.25">
      <c r="A1956" s="1" t="s">
        <v>457</v>
      </c>
      <c r="B1956" s="1" t="s">
        <v>49</v>
      </c>
      <c r="C1956" s="1" t="s">
        <v>1443</v>
      </c>
      <c r="D1956" s="1" t="s">
        <v>1712</v>
      </c>
      <c r="E1956" s="1" t="s">
        <v>20</v>
      </c>
      <c r="F1956" s="1" t="s">
        <v>830</v>
      </c>
      <c r="G1956" s="1" t="s">
        <v>460</v>
      </c>
      <c r="H1956" s="1" t="s">
        <v>76</v>
      </c>
      <c r="I1956" s="1" t="s">
        <v>24</v>
      </c>
      <c r="J1956" s="3">
        <v>1827.03</v>
      </c>
      <c r="K1956" s="1" t="s">
        <v>1487</v>
      </c>
      <c r="L1956" s="1" t="s">
        <v>24</v>
      </c>
      <c r="M1956" s="1" t="s">
        <v>1488</v>
      </c>
      <c r="N1956" s="1" t="s">
        <v>463</v>
      </c>
      <c r="O1956" s="2">
        <v>44530</v>
      </c>
      <c r="P1956" s="2">
        <v>44535</v>
      </c>
      <c r="Q1956" s="1" t="s">
        <v>29</v>
      </c>
      <c r="R1956" t="str">
        <f>VLOOKUP(F1956,'Seg 2 descriptions'!A:B,2)</f>
        <v>Measurement-SF</v>
      </c>
      <c r="S1956" t="str">
        <f>VLOOKUP(G1956,'Seg 3 descriptions'!A:B,2)</f>
        <v>Salaries</v>
      </c>
    </row>
    <row r="1957" spans="1:19" x14ac:dyDescent="0.25">
      <c r="A1957" s="1" t="s">
        <v>457</v>
      </c>
      <c r="B1957" s="1" t="s">
        <v>49</v>
      </c>
      <c r="C1957" s="1" t="s">
        <v>1414</v>
      </c>
      <c r="D1957" s="1" t="s">
        <v>1712</v>
      </c>
      <c r="E1957" s="1" t="s">
        <v>20</v>
      </c>
      <c r="F1957" s="1" t="s">
        <v>830</v>
      </c>
      <c r="G1957" s="1" t="s">
        <v>460</v>
      </c>
      <c r="H1957" s="1" t="s">
        <v>76</v>
      </c>
      <c r="I1957" s="1" t="s">
        <v>24</v>
      </c>
      <c r="J1957" s="3">
        <v>613.65</v>
      </c>
      <c r="K1957" s="1" t="s">
        <v>1487</v>
      </c>
      <c r="L1957" s="1" t="s">
        <v>24</v>
      </c>
      <c r="M1957" s="1" t="s">
        <v>1488</v>
      </c>
      <c r="N1957" s="1" t="s">
        <v>463</v>
      </c>
      <c r="O1957" s="2">
        <v>44439</v>
      </c>
      <c r="P1957" s="2">
        <v>44447</v>
      </c>
      <c r="Q1957" s="1" t="s">
        <v>29</v>
      </c>
      <c r="R1957" t="str">
        <f>VLOOKUP(F1957,'Seg 2 descriptions'!A:B,2)</f>
        <v>Measurement-SF</v>
      </c>
      <c r="S1957" t="str">
        <f>VLOOKUP(G1957,'Seg 3 descriptions'!A:B,2)</f>
        <v>Salaries</v>
      </c>
    </row>
    <row r="1958" spans="1:19" x14ac:dyDescent="0.25">
      <c r="A1958" s="1" t="s">
        <v>457</v>
      </c>
      <c r="B1958" s="1" t="s">
        <v>49</v>
      </c>
      <c r="C1958" s="1" t="s">
        <v>1464</v>
      </c>
      <c r="D1958" s="1" t="s">
        <v>1712</v>
      </c>
      <c r="E1958" s="1" t="s">
        <v>20</v>
      </c>
      <c r="F1958" s="1" t="s">
        <v>830</v>
      </c>
      <c r="G1958" s="1" t="s">
        <v>460</v>
      </c>
      <c r="H1958" s="1" t="s">
        <v>76</v>
      </c>
      <c r="I1958" s="1" t="s">
        <v>24</v>
      </c>
      <c r="J1958" s="3">
        <v>694.34</v>
      </c>
      <c r="K1958" s="1" t="s">
        <v>1487</v>
      </c>
      <c r="L1958" s="1" t="s">
        <v>24</v>
      </c>
      <c r="M1958" s="1" t="s">
        <v>1488</v>
      </c>
      <c r="N1958" s="1" t="s">
        <v>463</v>
      </c>
      <c r="O1958" s="2">
        <v>44255</v>
      </c>
      <c r="P1958" s="2">
        <v>44258</v>
      </c>
      <c r="Q1958" s="1" t="s">
        <v>29</v>
      </c>
      <c r="R1958" t="str">
        <f>VLOOKUP(F1958,'Seg 2 descriptions'!A:B,2)</f>
        <v>Measurement-SF</v>
      </c>
      <c r="S1958" t="str">
        <f>VLOOKUP(G1958,'Seg 3 descriptions'!A:B,2)</f>
        <v>Salaries</v>
      </c>
    </row>
    <row r="1959" spans="1:19" x14ac:dyDescent="0.25">
      <c r="A1959" s="1" t="s">
        <v>457</v>
      </c>
      <c r="B1959" s="1" t="s">
        <v>49</v>
      </c>
      <c r="C1959" s="1" t="s">
        <v>1462</v>
      </c>
      <c r="D1959" s="1" t="s">
        <v>1712</v>
      </c>
      <c r="E1959" s="1" t="s">
        <v>20</v>
      </c>
      <c r="F1959" s="1" t="s">
        <v>830</v>
      </c>
      <c r="G1959" s="1" t="s">
        <v>460</v>
      </c>
      <c r="H1959" s="1" t="s">
        <v>76</v>
      </c>
      <c r="I1959" s="1" t="s">
        <v>24</v>
      </c>
      <c r="J1959" s="3">
        <v>836.14</v>
      </c>
      <c r="K1959" s="1" t="s">
        <v>1487</v>
      </c>
      <c r="L1959" s="1" t="s">
        <v>24</v>
      </c>
      <c r="M1959" s="1" t="s">
        <v>1488</v>
      </c>
      <c r="N1959" s="1" t="s">
        <v>463</v>
      </c>
      <c r="O1959" s="2">
        <v>44227</v>
      </c>
      <c r="P1959" s="2">
        <v>44237</v>
      </c>
      <c r="Q1959" s="1" t="s">
        <v>29</v>
      </c>
      <c r="R1959" t="str">
        <f>VLOOKUP(F1959,'Seg 2 descriptions'!A:B,2)</f>
        <v>Measurement-SF</v>
      </c>
      <c r="S1959" t="str">
        <f>VLOOKUP(G1959,'Seg 3 descriptions'!A:B,2)</f>
        <v>Salaries</v>
      </c>
    </row>
    <row r="1960" spans="1:19" x14ac:dyDescent="0.25">
      <c r="A1960" s="1" t="s">
        <v>457</v>
      </c>
      <c r="B1960" s="1" t="s">
        <v>49</v>
      </c>
      <c r="C1960" s="1" t="s">
        <v>1570</v>
      </c>
      <c r="D1960" s="1" t="s">
        <v>1712</v>
      </c>
      <c r="E1960" s="1" t="s">
        <v>20</v>
      </c>
      <c r="F1960" s="1" t="s">
        <v>830</v>
      </c>
      <c r="G1960" s="1" t="s">
        <v>460</v>
      </c>
      <c r="H1960" s="1" t="s">
        <v>76</v>
      </c>
      <c r="I1960" s="1" t="s">
        <v>24</v>
      </c>
      <c r="J1960" s="3">
        <v>978.91</v>
      </c>
      <c r="K1960" s="1" t="s">
        <v>1487</v>
      </c>
      <c r="L1960" s="1" t="s">
        <v>24</v>
      </c>
      <c r="M1960" s="1" t="s">
        <v>1488</v>
      </c>
      <c r="N1960" s="1" t="s">
        <v>463</v>
      </c>
      <c r="O1960" s="2">
        <v>44469</v>
      </c>
      <c r="P1960" s="2">
        <v>44474</v>
      </c>
      <c r="Q1960" s="1" t="s">
        <v>29</v>
      </c>
      <c r="R1960" t="str">
        <f>VLOOKUP(F1960,'Seg 2 descriptions'!A:B,2)</f>
        <v>Measurement-SF</v>
      </c>
      <c r="S1960" t="str">
        <f>VLOOKUP(G1960,'Seg 3 descriptions'!A:B,2)</f>
        <v>Salaries</v>
      </c>
    </row>
    <row r="1961" spans="1:19" x14ac:dyDescent="0.25">
      <c r="A1961" s="1" t="s">
        <v>457</v>
      </c>
      <c r="B1961" s="1" t="s">
        <v>49</v>
      </c>
      <c r="C1961" s="1" t="s">
        <v>1412</v>
      </c>
      <c r="D1961" s="1" t="s">
        <v>1712</v>
      </c>
      <c r="E1961" s="1" t="s">
        <v>20</v>
      </c>
      <c r="F1961" s="1" t="s">
        <v>830</v>
      </c>
      <c r="G1961" s="1" t="s">
        <v>460</v>
      </c>
      <c r="H1961" s="1" t="s">
        <v>76</v>
      </c>
      <c r="I1961" s="1" t="s">
        <v>24</v>
      </c>
      <c r="J1961" s="3">
        <v>630.45000000000005</v>
      </c>
      <c r="K1961" s="1" t="s">
        <v>1487</v>
      </c>
      <c r="L1961" s="1" t="s">
        <v>24</v>
      </c>
      <c r="M1961" s="1" t="s">
        <v>1488</v>
      </c>
      <c r="N1961" s="1" t="s">
        <v>463</v>
      </c>
      <c r="O1961" s="2">
        <v>44408</v>
      </c>
      <c r="P1961" s="2">
        <v>44412</v>
      </c>
      <c r="Q1961" s="1" t="s">
        <v>29</v>
      </c>
      <c r="R1961" t="str">
        <f>VLOOKUP(F1961,'Seg 2 descriptions'!A:B,2)</f>
        <v>Measurement-SF</v>
      </c>
      <c r="S1961" t="str">
        <f>VLOOKUP(G1961,'Seg 3 descriptions'!A:B,2)</f>
        <v>Salaries</v>
      </c>
    </row>
    <row r="1962" spans="1:19" x14ac:dyDescent="0.25">
      <c r="A1962" s="1" t="s">
        <v>457</v>
      </c>
      <c r="B1962" s="1" t="s">
        <v>49</v>
      </c>
      <c r="C1962" s="1" t="s">
        <v>1483</v>
      </c>
      <c r="D1962" s="1" t="s">
        <v>1712</v>
      </c>
      <c r="E1962" s="1" t="s">
        <v>20</v>
      </c>
      <c r="F1962" s="1" t="s">
        <v>830</v>
      </c>
      <c r="G1962" s="1" t="s">
        <v>460</v>
      </c>
      <c r="H1962" s="1" t="s">
        <v>76</v>
      </c>
      <c r="I1962" s="1" t="s">
        <v>24</v>
      </c>
      <c r="J1962" s="3">
        <v>1513.22</v>
      </c>
      <c r="K1962" s="1" t="s">
        <v>1487</v>
      </c>
      <c r="L1962" s="1" t="s">
        <v>24</v>
      </c>
      <c r="M1962" s="1" t="s">
        <v>1488</v>
      </c>
      <c r="N1962" s="1" t="s">
        <v>463</v>
      </c>
      <c r="O1962" s="2">
        <v>44347</v>
      </c>
      <c r="P1962" s="2">
        <v>44350</v>
      </c>
      <c r="Q1962" s="1" t="s">
        <v>29</v>
      </c>
      <c r="R1962" t="str">
        <f>VLOOKUP(F1962,'Seg 2 descriptions'!A:B,2)</f>
        <v>Measurement-SF</v>
      </c>
      <c r="S1962" t="str">
        <f>VLOOKUP(G1962,'Seg 3 descriptions'!A:B,2)</f>
        <v>Salaries</v>
      </c>
    </row>
    <row r="1963" spans="1:19" x14ac:dyDescent="0.25">
      <c r="A1963" s="1" t="s">
        <v>457</v>
      </c>
      <c r="B1963" s="1" t="s">
        <v>49</v>
      </c>
      <c r="C1963" s="1" t="s">
        <v>1377</v>
      </c>
      <c r="D1963" s="1" t="s">
        <v>1712</v>
      </c>
      <c r="E1963" s="1" t="s">
        <v>20</v>
      </c>
      <c r="F1963" s="1" t="s">
        <v>830</v>
      </c>
      <c r="G1963" s="1" t="s">
        <v>460</v>
      </c>
      <c r="H1963" s="1" t="s">
        <v>76</v>
      </c>
      <c r="I1963" s="1" t="s">
        <v>24</v>
      </c>
      <c r="J1963" s="3">
        <v>597.94000000000005</v>
      </c>
      <c r="K1963" s="1" t="s">
        <v>1487</v>
      </c>
      <c r="L1963" s="1" t="s">
        <v>24</v>
      </c>
      <c r="M1963" s="1" t="s">
        <v>1488</v>
      </c>
      <c r="N1963" s="1" t="s">
        <v>463</v>
      </c>
      <c r="O1963" s="2">
        <v>44316</v>
      </c>
      <c r="P1963" s="2">
        <v>44321</v>
      </c>
      <c r="Q1963" s="1" t="s">
        <v>29</v>
      </c>
      <c r="R1963" t="str">
        <f>VLOOKUP(F1963,'Seg 2 descriptions'!A:B,2)</f>
        <v>Measurement-SF</v>
      </c>
      <c r="S1963" t="str">
        <f>VLOOKUP(G1963,'Seg 3 descriptions'!A:B,2)</f>
        <v>Salaries</v>
      </c>
    </row>
    <row r="1964" spans="1:19" x14ac:dyDescent="0.25">
      <c r="A1964" s="1" t="s">
        <v>457</v>
      </c>
      <c r="B1964" s="1" t="s">
        <v>49</v>
      </c>
      <c r="C1964" s="1" t="s">
        <v>1484</v>
      </c>
      <c r="D1964" s="1" t="s">
        <v>1712</v>
      </c>
      <c r="E1964" s="1" t="s">
        <v>20</v>
      </c>
      <c r="F1964" s="1" t="s">
        <v>830</v>
      </c>
      <c r="G1964" s="1" t="s">
        <v>460</v>
      </c>
      <c r="H1964" s="1" t="s">
        <v>76</v>
      </c>
      <c r="I1964" s="1" t="s">
        <v>24</v>
      </c>
      <c r="J1964" s="3">
        <v>308.11</v>
      </c>
      <c r="K1964" s="1" t="s">
        <v>1487</v>
      </c>
      <c r="L1964" s="1" t="s">
        <v>24</v>
      </c>
      <c r="M1964" s="1" t="s">
        <v>1488</v>
      </c>
      <c r="N1964" s="1" t="s">
        <v>463</v>
      </c>
      <c r="O1964" s="2">
        <v>44377</v>
      </c>
      <c r="P1964" s="2">
        <v>44383</v>
      </c>
      <c r="Q1964" s="1" t="s">
        <v>29</v>
      </c>
      <c r="R1964" t="str">
        <f>VLOOKUP(F1964,'Seg 2 descriptions'!A:B,2)</f>
        <v>Measurement-SF</v>
      </c>
      <c r="S1964" t="str">
        <f>VLOOKUP(G1964,'Seg 3 descriptions'!A:B,2)</f>
        <v>Salaries</v>
      </c>
    </row>
    <row r="1965" spans="1:19" x14ac:dyDescent="0.25">
      <c r="A1965" s="1" t="s">
        <v>457</v>
      </c>
      <c r="B1965" s="1" t="s">
        <v>49</v>
      </c>
      <c r="C1965" s="1" t="s">
        <v>1459</v>
      </c>
      <c r="D1965" s="1" t="s">
        <v>1712</v>
      </c>
      <c r="E1965" s="1" t="s">
        <v>20</v>
      </c>
      <c r="F1965" s="1" t="s">
        <v>830</v>
      </c>
      <c r="G1965" s="1" t="s">
        <v>460</v>
      </c>
      <c r="H1965" s="1" t="s">
        <v>76</v>
      </c>
      <c r="I1965" s="1" t="s">
        <v>24</v>
      </c>
      <c r="J1965" s="3">
        <v>1186.98</v>
      </c>
      <c r="K1965" s="1" t="s">
        <v>1487</v>
      </c>
      <c r="L1965" s="1" t="s">
        <v>24</v>
      </c>
      <c r="M1965" s="1" t="s">
        <v>1488</v>
      </c>
      <c r="N1965" s="1" t="s">
        <v>463</v>
      </c>
      <c r="O1965" s="2">
        <v>44286</v>
      </c>
      <c r="P1965" s="2">
        <v>44292</v>
      </c>
      <c r="Q1965" s="1" t="s">
        <v>29</v>
      </c>
      <c r="R1965" t="str">
        <f>VLOOKUP(F1965,'Seg 2 descriptions'!A:B,2)</f>
        <v>Measurement-SF</v>
      </c>
      <c r="S1965" t="str">
        <f>VLOOKUP(G1965,'Seg 3 descriptions'!A:B,2)</f>
        <v>Salaries</v>
      </c>
    </row>
    <row r="1966" spans="1:19" x14ac:dyDescent="0.25">
      <c r="A1966" s="1" t="s">
        <v>828</v>
      </c>
      <c r="B1966" s="1" t="s">
        <v>18</v>
      </c>
      <c r="C1966" s="1" t="s">
        <v>1602</v>
      </c>
      <c r="D1966" s="1" t="s">
        <v>1703</v>
      </c>
      <c r="E1966" s="1" t="s">
        <v>20</v>
      </c>
      <c r="F1966" s="1" t="s">
        <v>830</v>
      </c>
      <c r="G1966" s="1" t="s">
        <v>590</v>
      </c>
      <c r="H1966" s="1" t="s">
        <v>76</v>
      </c>
      <c r="I1966" s="1" t="s">
        <v>24</v>
      </c>
      <c r="J1966" s="3">
        <v>522.03</v>
      </c>
      <c r="K1966" s="1" t="s">
        <v>1660</v>
      </c>
      <c r="L1966" s="1" t="s">
        <v>24</v>
      </c>
      <c r="M1966" s="1" t="s">
        <v>24</v>
      </c>
      <c r="N1966" s="1" t="s">
        <v>1602</v>
      </c>
      <c r="O1966" s="2">
        <v>44504</v>
      </c>
      <c r="P1966" s="2">
        <v>44531</v>
      </c>
      <c r="Q1966" s="1" t="s">
        <v>29</v>
      </c>
      <c r="R1966" t="str">
        <f>VLOOKUP(F1966,'Seg 2 descriptions'!A:B,2)</f>
        <v>Measurement-SF</v>
      </c>
      <c r="S1966" t="str">
        <f>VLOOKUP(G1966,'Seg 3 descriptions'!A:B,2)</f>
        <v>Overtime/Comp Time/On Call</v>
      </c>
    </row>
    <row r="1967" spans="1:19" x14ac:dyDescent="0.25">
      <c r="A1967" s="144" t="s">
        <v>455</v>
      </c>
      <c r="B1967" s="144" t="s">
        <v>49</v>
      </c>
      <c r="C1967" s="144" t="s">
        <v>1405</v>
      </c>
      <c r="D1967" s="144" t="s">
        <v>1690</v>
      </c>
      <c r="E1967" s="144" t="s">
        <v>20</v>
      </c>
      <c r="F1967" s="144" t="s">
        <v>21</v>
      </c>
      <c r="G1967" s="144" t="s">
        <v>22</v>
      </c>
      <c r="H1967" s="144" t="s">
        <v>76</v>
      </c>
      <c r="I1967" s="144" t="s">
        <v>24</v>
      </c>
      <c r="J1967" s="145">
        <v>17.73</v>
      </c>
      <c r="K1967" s="144" t="s">
        <v>1293</v>
      </c>
      <c r="L1967" s="144" t="s">
        <v>24</v>
      </c>
      <c r="M1967" s="144" t="s">
        <v>889</v>
      </c>
      <c r="N1967" s="144" t="s">
        <v>1405</v>
      </c>
      <c r="O1967" s="146">
        <v>44227</v>
      </c>
      <c r="P1967" s="146">
        <v>44229</v>
      </c>
      <c r="Q1967" s="144" t="s">
        <v>29</v>
      </c>
      <c r="R1967" s="20" t="str">
        <f>VLOOKUP(F1967,'Seg 2 descriptions'!A:B,2)</f>
        <v>Facilities-West</v>
      </c>
      <c r="S1967" s="20" t="str">
        <f>VLOOKUP(G1967,'Seg 3 descriptions'!A:B,2)</f>
        <v>Facilities Maintenance</v>
      </c>
    </row>
    <row r="1968" spans="1:19" x14ac:dyDescent="0.25">
      <c r="A1968" s="144" t="s">
        <v>17</v>
      </c>
      <c r="B1968" s="144" t="s">
        <v>18</v>
      </c>
      <c r="C1968" s="144" t="s">
        <v>760</v>
      </c>
      <c r="D1968" s="144" t="s">
        <v>1690</v>
      </c>
      <c r="E1968" s="144" t="s">
        <v>20</v>
      </c>
      <c r="F1968" s="144" t="s">
        <v>21</v>
      </c>
      <c r="G1968" s="144" t="s">
        <v>22</v>
      </c>
      <c r="H1968" s="144" t="s">
        <v>76</v>
      </c>
      <c r="I1968" s="144" t="s">
        <v>24</v>
      </c>
      <c r="J1968" s="145">
        <v>45.96</v>
      </c>
      <c r="K1968" s="144" t="s">
        <v>1672</v>
      </c>
      <c r="L1968" s="144" t="s">
        <v>78</v>
      </c>
      <c r="M1968" s="144" t="s">
        <v>1561</v>
      </c>
      <c r="N1968" s="144" t="s">
        <v>1673</v>
      </c>
      <c r="O1968" s="146">
        <v>44503</v>
      </c>
      <c r="P1968" s="146">
        <v>44504</v>
      </c>
      <c r="Q1968" s="144" t="s">
        <v>29</v>
      </c>
      <c r="R1968" s="20" t="str">
        <f>VLOOKUP(F1968,'Seg 2 descriptions'!A:B,2)</f>
        <v>Facilities-West</v>
      </c>
      <c r="S1968" s="20" t="str">
        <f>VLOOKUP(G1968,'Seg 3 descriptions'!A:B,2)</f>
        <v>Facilities Maintenance</v>
      </c>
    </row>
    <row r="1969" spans="1:19" x14ac:dyDescent="0.25">
      <c r="A1969" s="144" t="s">
        <v>17</v>
      </c>
      <c r="B1969" s="144" t="s">
        <v>18</v>
      </c>
      <c r="C1969" s="144" t="s">
        <v>980</v>
      </c>
      <c r="D1969" s="144" t="s">
        <v>1690</v>
      </c>
      <c r="E1969" s="144" t="s">
        <v>20</v>
      </c>
      <c r="F1969" s="144" t="s">
        <v>21</v>
      </c>
      <c r="G1969" s="144" t="s">
        <v>22</v>
      </c>
      <c r="H1969" s="144" t="s">
        <v>76</v>
      </c>
      <c r="I1969" s="144" t="s">
        <v>24</v>
      </c>
      <c r="J1969" s="145">
        <v>2185</v>
      </c>
      <c r="K1969" s="144" t="s">
        <v>1674</v>
      </c>
      <c r="L1969" s="144" t="s">
        <v>78</v>
      </c>
      <c r="M1969" s="144" t="s">
        <v>982</v>
      </c>
      <c r="N1969" s="144" t="s">
        <v>983</v>
      </c>
      <c r="O1969" s="146">
        <v>44250</v>
      </c>
      <c r="P1969" s="146">
        <v>44251</v>
      </c>
      <c r="Q1969" s="144" t="s">
        <v>29</v>
      </c>
      <c r="R1969" s="20" t="str">
        <f>VLOOKUP(F1969,'Seg 2 descriptions'!A:B,2)</f>
        <v>Facilities-West</v>
      </c>
      <c r="S1969" s="20" t="str">
        <f>VLOOKUP(G1969,'Seg 3 descriptions'!A:B,2)</f>
        <v>Facilities Maintenance</v>
      </c>
    </row>
    <row r="1970" spans="1:19" x14ac:dyDescent="0.25">
      <c r="A1970" s="1" t="s">
        <v>457</v>
      </c>
      <c r="B1970" s="1" t="s">
        <v>49</v>
      </c>
      <c r="C1970" s="1" t="s">
        <v>1516</v>
      </c>
      <c r="D1970" s="1" t="s">
        <v>1703</v>
      </c>
      <c r="E1970" s="1" t="s">
        <v>20</v>
      </c>
      <c r="F1970" s="1" t="s">
        <v>830</v>
      </c>
      <c r="G1970" s="1" t="s">
        <v>590</v>
      </c>
      <c r="H1970" s="1" t="s">
        <v>76</v>
      </c>
      <c r="I1970" s="1" t="s">
        <v>24</v>
      </c>
      <c r="J1970" s="3">
        <v>-185.33</v>
      </c>
      <c r="K1970" s="1" t="s">
        <v>1441</v>
      </c>
      <c r="L1970" s="1" t="s">
        <v>24</v>
      </c>
      <c r="M1970" s="1" t="s">
        <v>1442</v>
      </c>
      <c r="N1970" s="1" t="s">
        <v>1483</v>
      </c>
      <c r="O1970" s="2">
        <v>44377</v>
      </c>
      <c r="P1970" s="2">
        <v>44383</v>
      </c>
      <c r="Q1970" s="1" t="s">
        <v>29</v>
      </c>
      <c r="R1970" t="str">
        <f>VLOOKUP(F1970,'Seg 2 descriptions'!A:B,2)</f>
        <v>Measurement-SF</v>
      </c>
      <c r="S1970" t="str">
        <f>VLOOKUP(G1970,'Seg 3 descriptions'!A:B,2)</f>
        <v>Overtime/Comp Time/On Call</v>
      </c>
    </row>
    <row r="1971" spans="1:19" x14ac:dyDescent="0.25">
      <c r="A1971" s="1" t="s">
        <v>828</v>
      </c>
      <c r="B1971" s="1" t="s">
        <v>18</v>
      </c>
      <c r="C1971" s="1" t="s">
        <v>1596</v>
      </c>
      <c r="D1971" s="1" t="s">
        <v>1703</v>
      </c>
      <c r="E1971" s="1" t="s">
        <v>20</v>
      </c>
      <c r="F1971" s="1" t="s">
        <v>830</v>
      </c>
      <c r="G1971" s="1" t="s">
        <v>590</v>
      </c>
      <c r="H1971" s="1" t="s">
        <v>76</v>
      </c>
      <c r="I1971" s="1" t="s">
        <v>24</v>
      </c>
      <c r="J1971" s="3">
        <v>183.28</v>
      </c>
      <c r="K1971" s="1" t="s">
        <v>1681</v>
      </c>
      <c r="L1971" s="1" t="s">
        <v>24</v>
      </c>
      <c r="M1971" s="1" t="s">
        <v>24</v>
      </c>
      <c r="N1971" s="1" t="s">
        <v>1596</v>
      </c>
      <c r="O1971" s="2">
        <v>44322</v>
      </c>
      <c r="P1971" s="2">
        <v>44348</v>
      </c>
      <c r="Q1971" s="1" t="s">
        <v>29</v>
      </c>
      <c r="R1971" t="str">
        <f>VLOOKUP(F1971,'Seg 2 descriptions'!A:B,2)</f>
        <v>Measurement-SF</v>
      </c>
      <c r="S1971" t="str">
        <f>VLOOKUP(G1971,'Seg 3 descriptions'!A:B,2)</f>
        <v>Overtime/Comp Time/On Call</v>
      </c>
    </row>
    <row r="1972" spans="1:19" x14ac:dyDescent="0.25">
      <c r="A1972" s="1" t="s">
        <v>828</v>
      </c>
      <c r="B1972" s="1" t="s">
        <v>18</v>
      </c>
      <c r="C1972" s="1" t="s">
        <v>1602</v>
      </c>
      <c r="D1972" s="1" t="s">
        <v>1712</v>
      </c>
      <c r="E1972" s="1" t="s">
        <v>20</v>
      </c>
      <c r="F1972" s="1" t="s">
        <v>830</v>
      </c>
      <c r="G1972" s="1" t="s">
        <v>460</v>
      </c>
      <c r="H1972" s="1" t="s">
        <v>76</v>
      </c>
      <c r="I1972" s="1" t="s">
        <v>24</v>
      </c>
      <c r="J1972" s="3">
        <v>1126.01</v>
      </c>
      <c r="K1972" s="1" t="s">
        <v>1603</v>
      </c>
      <c r="L1972" s="1" t="s">
        <v>24</v>
      </c>
      <c r="M1972" s="1" t="s">
        <v>24</v>
      </c>
      <c r="N1972" s="1" t="s">
        <v>1602</v>
      </c>
      <c r="O1972" s="2">
        <v>44504</v>
      </c>
      <c r="P1972" s="2">
        <v>44531</v>
      </c>
      <c r="Q1972" s="1" t="s">
        <v>29</v>
      </c>
      <c r="R1972" t="str">
        <f>VLOOKUP(F1972,'Seg 2 descriptions'!A:B,2)</f>
        <v>Measurement-SF</v>
      </c>
      <c r="S1972" t="str">
        <f>VLOOKUP(G1972,'Seg 3 descriptions'!A:B,2)</f>
        <v>Salaries</v>
      </c>
    </row>
    <row r="1973" spans="1:19" x14ac:dyDescent="0.25">
      <c r="A1973" s="144" t="s">
        <v>455</v>
      </c>
      <c r="B1973" s="144" t="s">
        <v>49</v>
      </c>
      <c r="C1973" s="144" t="s">
        <v>1405</v>
      </c>
      <c r="D1973" s="144" t="s">
        <v>1690</v>
      </c>
      <c r="E1973" s="144" t="s">
        <v>20</v>
      </c>
      <c r="F1973" s="144" t="s">
        <v>21</v>
      </c>
      <c r="G1973" s="144" t="s">
        <v>22</v>
      </c>
      <c r="H1973" s="144" t="s">
        <v>76</v>
      </c>
      <c r="I1973" s="144" t="s">
        <v>24</v>
      </c>
      <c r="J1973" s="145">
        <v>19.87</v>
      </c>
      <c r="K1973" s="144" t="s">
        <v>1199</v>
      </c>
      <c r="L1973" s="144" t="s">
        <v>24</v>
      </c>
      <c r="M1973" s="144" t="s">
        <v>889</v>
      </c>
      <c r="N1973" s="144" t="s">
        <v>1405</v>
      </c>
      <c r="O1973" s="146">
        <v>44227</v>
      </c>
      <c r="P1973" s="146">
        <v>44229</v>
      </c>
      <c r="Q1973" s="144" t="s">
        <v>29</v>
      </c>
      <c r="R1973" s="20" t="str">
        <f>VLOOKUP(F1973,'Seg 2 descriptions'!A:B,2)</f>
        <v>Facilities-West</v>
      </c>
      <c r="S1973" s="20" t="str">
        <f>VLOOKUP(G1973,'Seg 3 descriptions'!A:B,2)</f>
        <v>Facilities Maintenance</v>
      </c>
    </row>
    <row r="1974" spans="1:19" x14ac:dyDescent="0.25">
      <c r="A1974" s="1" t="s">
        <v>828</v>
      </c>
      <c r="B1974" s="1" t="s">
        <v>18</v>
      </c>
      <c r="C1974" s="1" t="s">
        <v>1433</v>
      </c>
      <c r="D1974" s="1" t="s">
        <v>1712</v>
      </c>
      <c r="E1974" s="1" t="s">
        <v>20</v>
      </c>
      <c r="F1974" s="1" t="s">
        <v>830</v>
      </c>
      <c r="G1974" s="1" t="s">
        <v>460</v>
      </c>
      <c r="H1974" s="1" t="s">
        <v>76</v>
      </c>
      <c r="I1974" s="1" t="s">
        <v>24</v>
      </c>
      <c r="J1974" s="3">
        <v>1083.98</v>
      </c>
      <c r="K1974" s="1" t="s">
        <v>1684</v>
      </c>
      <c r="L1974" s="1" t="s">
        <v>24</v>
      </c>
      <c r="M1974" s="1" t="s">
        <v>24</v>
      </c>
      <c r="N1974" s="1" t="s">
        <v>1433</v>
      </c>
      <c r="O1974" s="2">
        <v>44518</v>
      </c>
      <c r="P1974" s="2">
        <v>44531</v>
      </c>
      <c r="Q1974" s="1" t="s">
        <v>29</v>
      </c>
      <c r="R1974" t="str">
        <f>VLOOKUP(F1974,'Seg 2 descriptions'!A:B,2)</f>
        <v>Measurement-SF</v>
      </c>
      <c r="S1974" t="str">
        <f>VLOOKUP(G1974,'Seg 3 descriptions'!A:B,2)</f>
        <v>Salaries</v>
      </c>
    </row>
    <row r="1975" spans="1:19" x14ac:dyDescent="0.25">
      <c r="A1975" s="1" t="s">
        <v>828</v>
      </c>
      <c r="B1975" s="1" t="s">
        <v>18</v>
      </c>
      <c r="C1975" s="1" t="s">
        <v>1433</v>
      </c>
      <c r="D1975" s="1" t="s">
        <v>1723</v>
      </c>
      <c r="E1975" s="1" t="s">
        <v>20</v>
      </c>
      <c r="F1975" s="1" t="s">
        <v>31</v>
      </c>
      <c r="G1975" s="1" t="s">
        <v>460</v>
      </c>
      <c r="H1975" s="1" t="s">
        <v>76</v>
      </c>
      <c r="I1975" s="1" t="s">
        <v>24</v>
      </c>
      <c r="J1975" s="3">
        <v>240.15</v>
      </c>
      <c r="K1975" s="1" t="s">
        <v>1684</v>
      </c>
      <c r="L1975" s="1" t="s">
        <v>24</v>
      </c>
      <c r="M1975" s="1" t="s">
        <v>24</v>
      </c>
      <c r="N1975" s="1" t="s">
        <v>1433</v>
      </c>
      <c r="O1975" s="2">
        <v>44518</v>
      </c>
      <c r="P1975" s="2">
        <v>44531</v>
      </c>
      <c r="Q1975" s="1" t="s">
        <v>29</v>
      </c>
      <c r="R1975" t="str">
        <f>VLOOKUP(F1975,'Seg 2 descriptions'!A:B,2)</f>
        <v>Gas Operations-West</v>
      </c>
      <c r="S1975" t="str">
        <f>VLOOKUP(G1975,'Seg 3 descriptions'!A:B,2)</f>
        <v>Salaries</v>
      </c>
    </row>
    <row r="1976" spans="1:19" x14ac:dyDescent="0.25">
      <c r="A1976" s="1" t="s">
        <v>457</v>
      </c>
      <c r="B1976" s="1" t="s">
        <v>49</v>
      </c>
      <c r="C1976" s="1" t="s">
        <v>1516</v>
      </c>
      <c r="D1976" s="1" t="s">
        <v>1712</v>
      </c>
      <c r="E1976" s="1" t="s">
        <v>20</v>
      </c>
      <c r="F1976" s="1" t="s">
        <v>830</v>
      </c>
      <c r="G1976" s="1" t="s">
        <v>460</v>
      </c>
      <c r="H1976" s="1" t="s">
        <v>76</v>
      </c>
      <c r="I1976" s="1" t="s">
        <v>24</v>
      </c>
      <c r="J1976" s="3">
        <v>-1513.22</v>
      </c>
      <c r="K1976" s="1" t="s">
        <v>1487</v>
      </c>
      <c r="L1976" s="1" t="s">
        <v>24</v>
      </c>
      <c r="M1976" s="1" t="s">
        <v>1488</v>
      </c>
      <c r="N1976" s="1" t="s">
        <v>1483</v>
      </c>
      <c r="O1976" s="2">
        <v>44377</v>
      </c>
      <c r="P1976" s="2">
        <v>44383</v>
      </c>
      <c r="Q1976" s="1" t="s">
        <v>29</v>
      </c>
      <c r="R1976" t="str">
        <f>VLOOKUP(F1976,'Seg 2 descriptions'!A:B,2)</f>
        <v>Measurement-SF</v>
      </c>
      <c r="S1976" t="str">
        <f>VLOOKUP(G1976,'Seg 3 descriptions'!A:B,2)</f>
        <v>Salaries</v>
      </c>
    </row>
    <row r="1977" spans="1:19" x14ac:dyDescent="0.25">
      <c r="A1977" s="1" t="s">
        <v>828</v>
      </c>
      <c r="B1977" s="1" t="s">
        <v>18</v>
      </c>
      <c r="C1977" s="1" t="s">
        <v>1550</v>
      </c>
      <c r="D1977" s="1" t="s">
        <v>1703</v>
      </c>
      <c r="E1977" s="1" t="s">
        <v>20</v>
      </c>
      <c r="F1977" s="1" t="s">
        <v>830</v>
      </c>
      <c r="G1977" s="1" t="s">
        <v>590</v>
      </c>
      <c r="H1977" s="1" t="s">
        <v>76</v>
      </c>
      <c r="I1977" s="1" t="s">
        <v>24</v>
      </c>
      <c r="J1977" s="3">
        <v>244.36</v>
      </c>
      <c r="K1977" s="1" t="s">
        <v>1686</v>
      </c>
      <c r="L1977" s="1" t="s">
        <v>24</v>
      </c>
      <c r="M1977" s="1" t="s">
        <v>24</v>
      </c>
      <c r="N1977" s="1" t="s">
        <v>1550</v>
      </c>
      <c r="O1977" s="2">
        <v>44462</v>
      </c>
      <c r="P1977" s="2">
        <v>44470</v>
      </c>
      <c r="Q1977" s="1" t="s">
        <v>29</v>
      </c>
      <c r="R1977" t="str">
        <f>VLOOKUP(F1977,'Seg 2 descriptions'!A:B,2)</f>
        <v>Measurement-SF</v>
      </c>
      <c r="S1977" t="str">
        <f>VLOOKUP(G1977,'Seg 3 descriptions'!A:B,2)</f>
        <v>Overtime/Comp Time/On Call</v>
      </c>
    </row>
    <row r="1978" spans="1:19" x14ac:dyDescent="0.25">
      <c r="A1978" s="144" t="s">
        <v>17</v>
      </c>
      <c r="B1978" s="144" t="s">
        <v>18</v>
      </c>
      <c r="C1978" s="144" t="s">
        <v>19</v>
      </c>
      <c r="D1978" s="144" t="s">
        <v>1689</v>
      </c>
      <c r="E1978" s="144" t="s">
        <v>20</v>
      </c>
      <c r="F1978" s="144" t="s">
        <v>21</v>
      </c>
      <c r="G1978" s="144" t="s">
        <v>22</v>
      </c>
      <c r="H1978" s="144" t="s">
        <v>23</v>
      </c>
      <c r="I1978" s="144" t="s">
        <v>24</v>
      </c>
      <c r="J1978" s="145">
        <v>3590.5</v>
      </c>
      <c r="K1978" s="144" t="s">
        <v>25</v>
      </c>
      <c r="L1978" s="144" t="s">
        <v>26</v>
      </c>
      <c r="M1978" s="144" t="s">
        <v>27</v>
      </c>
      <c r="N1978" s="144" t="s">
        <v>28</v>
      </c>
      <c r="O1978" s="146">
        <v>44256</v>
      </c>
      <c r="P1978" s="146">
        <v>44257</v>
      </c>
      <c r="Q1978" s="144" t="s">
        <v>29</v>
      </c>
      <c r="R1978" s="20" t="str">
        <f>VLOOKUP(F1978,'Seg 2 descriptions'!A:B,2)</f>
        <v>Facilities-West</v>
      </c>
      <c r="S1978" s="20" t="str">
        <f>VLOOKUP(G1978,'Seg 3 descriptions'!A:B,2)</f>
        <v>Facilities Maintenance</v>
      </c>
    </row>
    <row r="1979" spans="1:19" x14ac:dyDescent="0.25">
      <c r="A1979" s="144" t="s">
        <v>17</v>
      </c>
      <c r="B1979" s="144" t="s">
        <v>18</v>
      </c>
      <c r="C1979" s="144" t="s">
        <v>63</v>
      </c>
      <c r="D1979" s="144" t="s">
        <v>1689</v>
      </c>
      <c r="E1979" s="144" t="s">
        <v>20</v>
      </c>
      <c r="F1979" s="144" t="s">
        <v>21</v>
      </c>
      <c r="G1979" s="144" t="s">
        <v>22</v>
      </c>
      <c r="H1979" s="144" t="s">
        <v>23</v>
      </c>
      <c r="I1979" s="144" t="s">
        <v>24</v>
      </c>
      <c r="J1979" s="145">
        <v>3820.91</v>
      </c>
      <c r="K1979" s="144" t="s">
        <v>64</v>
      </c>
      <c r="L1979" s="144" t="s">
        <v>65</v>
      </c>
      <c r="M1979" s="144" t="s">
        <v>66</v>
      </c>
      <c r="N1979" s="144" t="s">
        <v>67</v>
      </c>
      <c r="O1979" s="146">
        <v>44246</v>
      </c>
      <c r="P1979" s="146">
        <v>44249</v>
      </c>
      <c r="Q1979" s="144" t="s">
        <v>29</v>
      </c>
      <c r="R1979" s="20" t="str">
        <f>VLOOKUP(F1979,'Seg 2 descriptions'!A:B,2)</f>
        <v>Facilities-West</v>
      </c>
      <c r="S1979" s="20" t="str">
        <f>VLOOKUP(G1979,'Seg 3 descriptions'!A:B,2)</f>
        <v>Facilities Maintenance</v>
      </c>
    </row>
    <row r="1980" spans="1:19" x14ac:dyDescent="0.25">
      <c r="A1980" s="144" t="s">
        <v>17</v>
      </c>
      <c r="B1980" s="144" t="s">
        <v>18</v>
      </c>
      <c r="C1980" s="144" t="s">
        <v>119</v>
      </c>
      <c r="D1980" s="144" t="s">
        <v>1689</v>
      </c>
      <c r="E1980" s="144" t="s">
        <v>20</v>
      </c>
      <c r="F1980" s="144" t="s">
        <v>21</v>
      </c>
      <c r="G1980" s="144" t="s">
        <v>22</v>
      </c>
      <c r="H1980" s="144" t="s">
        <v>23</v>
      </c>
      <c r="I1980" s="144" t="s">
        <v>24</v>
      </c>
      <c r="J1980" s="145">
        <v>950</v>
      </c>
      <c r="K1980" s="144" t="s">
        <v>120</v>
      </c>
      <c r="L1980" s="144" t="s">
        <v>78</v>
      </c>
      <c r="M1980" s="144" t="s">
        <v>121</v>
      </c>
      <c r="N1980" s="144" t="s">
        <v>122</v>
      </c>
      <c r="O1980" s="146">
        <v>44330</v>
      </c>
      <c r="P1980" s="146">
        <v>44333</v>
      </c>
      <c r="Q1980" s="144" t="s">
        <v>29</v>
      </c>
      <c r="R1980" s="20" t="str">
        <f>VLOOKUP(F1980,'Seg 2 descriptions'!A:B,2)</f>
        <v>Facilities-West</v>
      </c>
      <c r="S1980" s="20" t="str">
        <f>VLOOKUP(G1980,'Seg 3 descriptions'!A:B,2)</f>
        <v>Facilities Maintenance</v>
      </c>
    </row>
    <row r="1981" spans="1:19" x14ac:dyDescent="0.25">
      <c r="A1981" s="144" t="s">
        <v>17</v>
      </c>
      <c r="B1981" s="144" t="s">
        <v>18</v>
      </c>
      <c r="C1981" s="144" t="s">
        <v>55</v>
      </c>
      <c r="D1981" s="144" t="s">
        <v>1689</v>
      </c>
      <c r="E1981" s="144" t="s">
        <v>20</v>
      </c>
      <c r="F1981" s="144" t="s">
        <v>21</v>
      </c>
      <c r="G1981" s="144" t="s">
        <v>22</v>
      </c>
      <c r="H1981" s="144" t="s">
        <v>23</v>
      </c>
      <c r="I1981" s="144" t="s">
        <v>24</v>
      </c>
      <c r="J1981" s="145">
        <v>10808.33</v>
      </c>
      <c r="K1981" s="144" t="s">
        <v>219</v>
      </c>
      <c r="L1981" s="144" t="s">
        <v>65</v>
      </c>
      <c r="M1981" s="144" t="s">
        <v>220</v>
      </c>
      <c r="N1981" s="144" t="s">
        <v>221</v>
      </c>
      <c r="O1981" s="146">
        <v>44348</v>
      </c>
      <c r="P1981" s="146">
        <v>44349</v>
      </c>
      <c r="Q1981" s="144" t="s">
        <v>29</v>
      </c>
      <c r="R1981" s="20" t="str">
        <f>VLOOKUP(F1981,'Seg 2 descriptions'!A:B,2)</f>
        <v>Facilities-West</v>
      </c>
      <c r="S1981" s="20" t="str">
        <f>VLOOKUP(G1981,'Seg 3 descriptions'!A:B,2)</f>
        <v>Facilities Maintenance</v>
      </c>
    </row>
    <row r="1982" spans="1:19" x14ac:dyDescent="0.25">
      <c r="A1982" s="144" t="s">
        <v>17</v>
      </c>
      <c r="B1982" s="144" t="s">
        <v>18</v>
      </c>
      <c r="C1982" s="144" t="s">
        <v>57</v>
      </c>
      <c r="D1982" s="144" t="s">
        <v>1689</v>
      </c>
      <c r="E1982" s="144" t="s">
        <v>20</v>
      </c>
      <c r="F1982" s="144" t="s">
        <v>21</v>
      </c>
      <c r="G1982" s="144" t="s">
        <v>22</v>
      </c>
      <c r="H1982" s="144" t="s">
        <v>23</v>
      </c>
      <c r="I1982" s="144" t="s">
        <v>24</v>
      </c>
      <c r="J1982" s="145">
        <v>655.43</v>
      </c>
      <c r="K1982" s="144" t="s">
        <v>222</v>
      </c>
      <c r="L1982" s="144" t="s">
        <v>26</v>
      </c>
      <c r="M1982" s="144" t="s">
        <v>223</v>
      </c>
      <c r="N1982" s="144" t="s">
        <v>224</v>
      </c>
      <c r="O1982" s="146">
        <v>44438</v>
      </c>
      <c r="P1982" s="146">
        <v>44439</v>
      </c>
      <c r="Q1982" s="144" t="s">
        <v>29</v>
      </c>
      <c r="R1982" s="20" t="str">
        <f>VLOOKUP(F1982,'Seg 2 descriptions'!A:B,2)</f>
        <v>Facilities-West</v>
      </c>
      <c r="S1982" s="20" t="str">
        <f>VLOOKUP(G1982,'Seg 3 descriptions'!A:B,2)</f>
        <v>Facilities Maintenance</v>
      </c>
    </row>
    <row r="1983" spans="1:19" x14ac:dyDescent="0.25">
      <c r="A1983" s="144" t="s">
        <v>17</v>
      </c>
      <c r="B1983" s="144" t="s">
        <v>18</v>
      </c>
      <c r="C1983" s="144" t="s">
        <v>30</v>
      </c>
      <c r="D1983" s="144" t="s">
        <v>1689</v>
      </c>
      <c r="E1983" s="144" t="s">
        <v>20</v>
      </c>
      <c r="F1983" s="144" t="s">
        <v>21</v>
      </c>
      <c r="G1983" s="144" t="s">
        <v>22</v>
      </c>
      <c r="H1983" s="144" t="s">
        <v>23</v>
      </c>
      <c r="I1983" s="144" t="s">
        <v>24</v>
      </c>
      <c r="J1983" s="145">
        <v>373.98</v>
      </c>
      <c r="K1983" s="144" t="s">
        <v>243</v>
      </c>
      <c r="L1983" s="144" t="s">
        <v>26</v>
      </c>
      <c r="M1983" s="144" t="s">
        <v>244</v>
      </c>
      <c r="N1983" s="144" t="s">
        <v>245</v>
      </c>
      <c r="O1983" s="146">
        <v>44328</v>
      </c>
      <c r="P1983" s="146">
        <v>44329</v>
      </c>
      <c r="Q1983" s="144" t="s">
        <v>29</v>
      </c>
      <c r="R1983" s="20" t="str">
        <f>VLOOKUP(F1983,'Seg 2 descriptions'!A:B,2)</f>
        <v>Facilities-West</v>
      </c>
      <c r="S1983" s="20" t="str">
        <f>VLOOKUP(G1983,'Seg 3 descriptions'!A:B,2)</f>
        <v>Facilities Maintenance</v>
      </c>
    </row>
    <row r="1984" spans="1:19" x14ac:dyDescent="0.25">
      <c r="A1984" s="144" t="s">
        <v>17</v>
      </c>
      <c r="B1984" s="144" t="s">
        <v>18</v>
      </c>
      <c r="C1984" s="144" t="s">
        <v>63</v>
      </c>
      <c r="D1984" s="144" t="s">
        <v>1689</v>
      </c>
      <c r="E1984" s="144" t="s">
        <v>20</v>
      </c>
      <c r="F1984" s="144" t="s">
        <v>21</v>
      </c>
      <c r="G1984" s="144" t="s">
        <v>22</v>
      </c>
      <c r="H1984" s="144" t="s">
        <v>23</v>
      </c>
      <c r="I1984" s="144" t="s">
        <v>24</v>
      </c>
      <c r="J1984" s="145">
        <v>1948.32</v>
      </c>
      <c r="K1984" s="144" t="s">
        <v>257</v>
      </c>
      <c r="L1984" s="144" t="s">
        <v>65</v>
      </c>
      <c r="M1984" s="144" t="s">
        <v>66</v>
      </c>
      <c r="N1984" s="144" t="s">
        <v>67</v>
      </c>
      <c r="O1984" s="146">
        <v>44246</v>
      </c>
      <c r="P1984" s="146">
        <v>44249</v>
      </c>
      <c r="Q1984" s="144" t="s">
        <v>29</v>
      </c>
      <c r="R1984" s="20" t="str">
        <f>VLOOKUP(F1984,'Seg 2 descriptions'!A:B,2)</f>
        <v>Facilities-West</v>
      </c>
      <c r="S1984" s="20" t="str">
        <f>VLOOKUP(G1984,'Seg 3 descriptions'!A:B,2)</f>
        <v>Facilities Maintenance</v>
      </c>
    </row>
    <row r="1985" spans="1:19" x14ac:dyDescent="0.25">
      <c r="A1985" s="144" t="s">
        <v>17</v>
      </c>
      <c r="B1985" s="144" t="s">
        <v>18</v>
      </c>
      <c r="C1985" s="144" t="s">
        <v>269</v>
      </c>
      <c r="D1985" s="144" t="s">
        <v>1689</v>
      </c>
      <c r="E1985" s="144" t="s">
        <v>20</v>
      </c>
      <c r="F1985" s="144" t="s">
        <v>21</v>
      </c>
      <c r="G1985" s="144" t="s">
        <v>22</v>
      </c>
      <c r="H1985" s="144" t="s">
        <v>23</v>
      </c>
      <c r="I1985" s="144" t="s">
        <v>24</v>
      </c>
      <c r="J1985" s="145">
        <v>2779.14</v>
      </c>
      <c r="K1985" s="144" t="s">
        <v>270</v>
      </c>
      <c r="L1985" s="144" t="s">
        <v>26</v>
      </c>
      <c r="M1985" s="144" t="s">
        <v>271</v>
      </c>
      <c r="N1985" s="144" t="s">
        <v>272</v>
      </c>
      <c r="O1985" s="146">
        <v>44306</v>
      </c>
      <c r="P1985" s="146">
        <v>44307</v>
      </c>
      <c r="Q1985" s="144" t="s">
        <v>29</v>
      </c>
      <c r="R1985" s="20" t="str">
        <f>VLOOKUP(F1985,'Seg 2 descriptions'!A:B,2)</f>
        <v>Facilities-West</v>
      </c>
      <c r="S1985" s="20" t="str">
        <f>VLOOKUP(G1985,'Seg 3 descriptions'!A:B,2)</f>
        <v>Facilities Maintenance</v>
      </c>
    </row>
    <row r="1986" spans="1:19" x14ac:dyDescent="0.25">
      <c r="A1986" s="144" t="s">
        <v>17</v>
      </c>
      <c r="B1986" s="144" t="s">
        <v>18</v>
      </c>
      <c r="C1986" s="144" t="s">
        <v>63</v>
      </c>
      <c r="D1986" s="144" t="s">
        <v>1689</v>
      </c>
      <c r="E1986" s="144" t="s">
        <v>20</v>
      </c>
      <c r="F1986" s="144" t="s">
        <v>21</v>
      </c>
      <c r="G1986" s="144" t="s">
        <v>22</v>
      </c>
      <c r="H1986" s="144" t="s">
        <v>23</v>
      </c>
      <c r="I1986" s="144" t="s">
        <v>24</v>
      </c>
      <c r="J1986" s="145">
        <v>1376.6</v>
      </c>
      <c r="K1986" s="144" t="s">
        <v>340</v>
      </c>
      <c r="L1986" s="144" t="s">
        <v>65</v>
      </c>
      <c r="M1986" s="144" t="s">
        <v>66</v>
      </c>
      <c r="N1986" s="144" t="s">
        <v>67</v>
      </c>
      <c r="O1986" s="146">
        <v>44246</v>
      </c>
      <c r="P1986" s="146">
        <v>44249</v>
      </c>
      <c r="Q1986" s="144" t="s">
        <v>29</v>
      </c>
      <c r="R1986" s="20" t="str">
        <f>VLOOKUP(F1986,'Seg 2 descriptions'!A:B,2)</f>
        <v>Facilities-West</v>
      </c>
      <c r="S1986" s="20" t="str">
        <f>VLOOKUP(G1986,'Seg 3 descriptions'!A:B,2)</f>
        <v>Facilities Maintenance</v>
      </c>
    </row>
    <row r="1987" spans="1:19" x14ac:dyDescent="0.25">
      <c r="A1987" s="144" t="s">
        <v>17</v>
      </c>
      <c r="B1987" s="144" t="s">
        <v>18</v>
      </c>
      <c r="C1987" s="144" t="s">
        <v>341</v>
      </c>
      <c r="D1987" s="144" t="s">
        <v>1689</v>
      </c>
      <c r="E1987" s="144" t="s">
        <v>20</v>
      </c>
      <c r="F1987" s="144" t="s">
        <v>21</v>
      </c>
      <c r="G1987" s="144" t="s">
        <v>22</v>
      </c>
      <c r="H1987" s="144" t="s">
        <v>23</v>
      </c>
      <c r="I1987" s="144" t="s">
        <v>24</v>
      </c>
      <c r="J1987" s="145">
        <v>500</v>
      </c>
      <c r="K1987" s="144" t="s">
        <v>342</v>
      </c>
      <c r="L1987" s="144" t="s">
        <v>78</v>
      </c>
      <c r="M1987" s="144" t="s">
        <v>343</v>
      </c>
      <c r="N1987" s="144" t="s">
        <v>344</v>
      </c>
      <c r="O1987" s="146">
        <v>44326</v>
      </c>
      <c r="P1987" s="146">
        <v>44327</v>
      </c>
      <c r="Q1987" s="144" t="s">
        <v>29</v>
      </c>
      <c r="R1987" s="20" t="str">
        <f>VLOOKUP(F1987,'Seg 2 descriptions'!A:B,2)</f>
        <v>Facilities-West</v>
      </c>
      <c r="S1987" s="20" t="str">
        <f>VLOOKUP(G1987,'Seg 3 descriptions'!A:B,2)</f>
        <v>Facilities Maintenance</v>
      </c>
    </row>
    <row r="1988" spans="1:19" x14ac:dyDescent="0.25">
      <c r="A1988" s="144" t="s">
        <v>17</v>
      </c>
      <c r="B1988" s="144" t="s">
        <v>18</v>
      </c>
      <c r="C1988" s="144" t="s">
        <v>387</v>
      </c>
      <c r="D1988" s="144" t="s">
        <v>1689</v>
      </c>
      <c r="E1988" s="144" t="s">
        <v>20</v>
      </c>
      <c r="F1988" s="144" t="s">
        <v>21</v>
      </c>
      <c r="G1988" s="144" t="s">
        <v>22</v>
      </c>
      <c r="H1988" s="144" t="s">
        <v>23</v>
      </c>
      <c r="I1988" s="144" t="s">
        <v>24</v>
      </c>
      <c r="J1988" s="145">
        <v>2930.73</v>
      </c>
      <c r="K1988" s="144" t="s">
        <v>388</v>
      </c>
      <c r="L1988" s="144" t="s">
        <v>26</v>
      </c>
      <c r="M1988" s="144" t="s">
        <v>389</v>
      </c>
      <c r="N1988" s="144" t="s">
        <v>390</v>
      </c>
      <c r="O1988" s="146">
        <v>44433</v>
      </c>
      <c r="P1988" s="146">
        <v>44434</v>
      </c>
      <c r="Q1988" s="144" t="s">
        <v>29</v>
      </c>
      <c r="R1988" s="20" t="str">
        <f>VLOOKUP(F1988,'Seg 2 descriptions'!A:B,2)</f>
        <v>Facilities-West</v>
      </c>
      <c r="S1988" s="20" t="str">
        <f>VLOOKUP(G1988,'Seg 3 descriptions'!A:B,2)</f>
        <v>Facilities Maintenance</v>
      </c>
    </row>
    <row r="1989" spans="1:19" x14ac:dyDescent="0.25">
      <c r="A1989" s="144" t="s">
        <v>17</v>
      </c>
      <c r="B1989" s="144" t="s">
        <v>18</v>
      </c>
      <c r="C1989" s="144" t="s">
        <v>119</v>
      </c>
      <c r="D1989" s="144" t="s">
        <v>1689</v>
      </c>
      <c r="E1989" s="144" t="s">
        <v>20</v>
      </c>
      <c r="F1989" s="144" t="s">
        <v>21</v>
      </c>
      <c r="G1989" s="144" t="s">
        <v>22</v>
      </c>
      <c r="H1989" s="144" t="s">
        <v>23</v>
      </c>
      <c r="I1989" s="144" t="s">
        <v>24</v>
      </c>
      <c r="J1989" s="145">
        <v>242.28</v>
      </c>
      <c r="K1989" s="144" t="s">
        <v>422</v>
      </c>
      <c r="L1989" s="144" t="s">
        <v>78</v>
      </c>
      <c r="M1989" s="144" t="s">
        <v>423</v>
      </c>
      <c r="N1989" s="144" t="s">
        <v>424</v>
      </c>
      <c r="O1989" s="146">
        <v>44330</v>
      </c>
      <c r="P1989" s="146">
        <v>44333</v>
      </c>
      <c r="Q1989" s="144" t="s">
        <v>29</v>
      </c>
      <c r="R1989" s="20" t="str">
        <f>VLOOKUP(F1989,'Seg 2 descriptions'!A:B,2)</f>
        <v>Facilities-West</v>
      </c>
      <c r="S1989" s="20" t="str">
        <f>VLOOKUP(G1989,'Seg 3 descriptions'!A:B,2)</f>
        <v>Facilities Maintenance</v>
      </c>
    </row>
    <row r="1990" spans="1:19" x14ac:dyDescent="0.25">
      <c r="A1990" s="144" t="s">
        <v>17</v>
      </c>
      <c r="B1990" s="144" t="s">
        <v>18</v>
      </c>
      <c r="C1990" s="144" t="s">
        <v>288</v>
      </c>
      <c r="D1990" s="144" t="s">
        <v>1689</v>
      </c>
      <c r="E1990" s="144" t="s">
        <v>20</v>
      </c>
      <c r="F1990" s="144" t="s">
        <v>21</v>
      </c>
      <c r="G1990" s="144" t="s">
        <v>22</v>
      </c>
      <c r="H1990" s="144" t="s">
        <v>23</v>
      </c>
      <c r="I1990" s="144" t="s">
        <v>24</v>
      </c>
      <c r="J1990" s="145">
        <v>1751</v>
      </c>
      <c r="K1990" s="144" t="s">
        <v>436</v>
      </c>
      <c r="L1990" s="144" t="s">
        <v>88</v>
      </c>
      <c r="M1990" s="144" t="s">
        <v>437</v>
      </c>
      <c r="N1990" s="144" t="s">
        <v>438</v>
      </c>
      <c r="O1990" s="146">
        <v>44201</v>
      </c>
      <c r="P1990" s="146">
        <v>44202</v>
      </c>
      <c r="Q1990" s="144" t="s">
        <v>29</v>
      </c>
      <c r="R1990" s="20" t="str">
        <f>VLOOKUP(F1990,'Seg 2 descriptions'!A:B,2)</f>
        <v>Facilities-West</v>
      </c>
      <c r="S1990" s="20" t="str">
        <f>VLOOKUP(G1990,'Seg 3 descriptions'!A:B,2)</f>
        <v>Facilities Maintenance</v>
      </c>
    </row>
    <row r="1991" spans="1:19" x14ac:dyDescent="0.25">
      <c r="A1991" s="144" t="s">
        <v>17</v>
      </c>
      <c r="B1991" s="144" t="s">
        <v>18</v>
      </c>
      <c r="C1991" s="144" t="s">
        <v>47</v>
      </c>
      <c r="D1991" s="144" t="s">
        <v>1689</v>
      </c>
      <c r="E1991" s="144" t="s">
        <v>20</v>
      </c>
      <c r="F1991" s="144" t="s">
        <v>21</v>
      </c>
      <c r="G1991" s="144" t="s">
        <v>22</v>
      </c>
      <c r="H1991" s="144" t="s">
        <v>23</v>
      </c>
      <c r="I1991" s="144" t="s">
        <v>24</v>
      </c>
      <c r="J1991" s="145">
        <v>2668.58</v>
      </c>
      <c r="K1991" s="144" t="s">
        <v>25</v>
      </c>
      <c r="L1991" s="144" t="s">
        <v>26</v>
      </c>
      <c r="M1991" s="144" t="s">
        <v>451</v>
      </c>
      <c r="N1991" s="144" t="s">
        <v>452</v>
      </c>
      <c r="O1991" s="146">
        <v>44210</v>
      </c>
      <c r="P1991" s="146">
        <v>44211</v>
      </c>
      <c r="Q1991" s="144" t="s">
        <v>29</v>
      </c>
      <c r="R1991" s="20" t="str">
        <f>VLOOKUP(F1991,'Seg 2 descriptions'!A:B,2)</f>
        <v>Facilities-West</v>
      </c>
      <c r="S1991" s="20" t="str">
        <f>VLOOKUP(G1991,'Seg 3 descriptions'!A:B,2)</f>
        <v>Facilities Maintenance</v>
      </c>
    </row>
    <row r="1992" spans="1:19" x14ac:dyDescent="0.25">
      <c r="A1992" s="144" t="s">
        <v>17</v>
      </c>
      <c r="B1992" s="144" t="s">
        <v>18</v>
      </c>
      <c r="C1992" s="144" t="s">
        <v>44</v>
      </c>
      <c r="D1992" s="144" t="s">
        <v>1689</v>
      </c>
      <c r="E1992" s="144" t="s">
        <v>20</v>
      </c>
      <c r="F1992" s="144" t="s">
        <v>21</v>
      </c>
      <c r="G1992" s="144" t="s">
        <v>22</v>
      </c>
      <c r="H1992" s="144" t="s">
        <v>23</v>
      </c>
      <c r="I1992" s="144" t="s">
        <v>24</v>
      </c>
      <c r="J1992" s="145">
        <v>267.37</v>
      </c>
      <c r="K1992" s="144" t="s">
        <v>483</v>
      </c>
      <c r="L1992" s="144" t="s">
        <v>78</v>
      </c>
      <c r="M1992" s="144" t="s">
        <v>484</v>
      </c>
      <c r="N1992" s="144" t="s">
        <v>485</v>
      </c>
      <c r="O1992" s="146">
        <v>44557</v>
      </c>
      <c r="P1992" s="146">
        <v>44558</v>
      </c>
      <c r="Q1992" s="144" t="s">
        <v>29</v>
      </c>
      <c r="R1992" s="20" t="str">
        <f>VLOOKUP(F1992,'Seg 2 descriptions'!A:B,2)</f>
        <v>Facilities-West</v>
      </c>
      <c r="S1992" s="20" t="str">
        <f>VLOOKUP(G1992,'Seg 3 descriptions'!A:B,2)</f>
        <v>Facilities Maintenance</v>
      </c>
    </row>
    <row r="1993" spans="1:19" x14ac:dyDescent="0.25">
      <c r="A1993" s="144" t="s">
        <v>17</v>
      </c>
      <c r="B1993" s="144" t="s">
        <v>18</v>
      </c>
      <c r="C1993" s="144" t="s">
        <v>269</v>
      </c>
      <c r="D1993" s="144" t="s">
        <v>1689</v>
      </c>
      <c r="E1993" s="144" t="s">
        <v>20</v>
      </c>
      <c r="F1993" s="144" t="s">
        <v>21</v>
      </c>
      <c r="G1993" s="144" t="s">
        <v>22</v>
      </c>
      <c r="H1993" s="144" t="s">
        <v>23</v>
      </c>
      <c r="I1993" s="144" t="s">
        <v>24</v>
      </c>
      <c r="J1993" s="145">
        <v>2777.72</v>
      </c>
      <c r="K1993" s="144" t="s">
        <v>524</v>
      </c>
      <c r="L1993" s="144" t="s">
        <v>26</v>
      </c>
      <c r="M1993" s="144" t="s">
        <v>525</v>
      </c>
      <c r="N1993" s="144" t="s">
        <v>526</v>
      </c>
      <c r="O1993" s="146">
        <v>44306</v>
      </c>
      <c r="P1993" s="146">
        <v>44307</v>
      </c>
      <c r="Q1993" s="144" t="s">
        <v>29</v>
      </c>
      <c r="R1993" s="20" t="str">
        <f>VLOOKUP(F1993,'Seg 2 descriptions'!A:B,2)</f>
        <v>Facilities-West</v>
      </c>
      <c r="S1993" s="20" t="str">
        <f>VLOOKUP(G1993,'Seg 3 descriptions'!A:B,2)</f>
        <v>Facilities Maintenance</v>
      </c>
    </row>
    <row r="1994" spans="1:19" x14ac:dyDescent="0.25">
      <c r="A1994" s="144" t="s">
        <v>17</v>
      </c>
      <c r="B1994" s="144" t="s">
        <v>18</v>
      </c>
      <c r="C1994" s="144" t="s">
        <v>71</v>
      </c>
      <c r="D1994" s="144" t="s">
        <v>1689</v>
      </c>
      <c r="E1994" s="144" t="s">
        <v>20</v>
      </c>
      <c r="F1994" s="144" t="s">
        <v>21</v>
      </c>
      <c r="G1994" s="144" t="s">
        <v>22</v>
      </c>
      <c r="H1994" s="144" t="s">
        <v>23</v>
      </c>
      <c r="I1994" s="144" t="s">
        <v>24</v>
      </c>
      <c r="J1994" s="145">
        <v>314.58</v>
      </c>
      <c r="K1994" s="144" t="s">
        <v>539</v>
      </c>
      <c r="L1994" s="144" t="s">
        <v>26</v>
      </c>
      <c r="M1994" s="144" t="s">
        <v>540</v>
      </c>
      <c r="N1994" s="144" t="s">
        <v>541</v>
      </c>
      <c r="O1994" s="146">
        <v>44314</v>
      </c>
      <c r="P1994" s="146">
        <v>44315</v>
      </c>
      <c r="Q1994" s="144" t="s">
        <v>29</v>
      </c>
      <c r="R1994" s="20" t="str">
        <f>VLOOKUP(F1994,'Seg 2 descriptions'!A:B,2)</f>
        <v>Facilities-West</v>
      </c>
      <c r="S1994" s="20" t="str">
        <f>VLOOKUP(G1994,'Seg 3 descriptions'!A:B,2)</f>
        <v>Facilities Maintenance</v>
      </c>
    </row>
    <row r="1995" spans="1:19" x14ac:dyDescent="0.25">
      <c r="A1995" s="144" t="s">
        <v>17</v>
      </c>
      <c r="B1995" s="144" t="s">
        <v>18</v>
      </c>
      <c r="C1995" s="144" t="s">
        <v>75</v>
      </c>
      <c r="D1995" s="144" t="s">
        <v>1689</v>
      </c>
      <c r="E1995" s="144" t="s">
        <v>20</v>
      </c>
      <c r="F1995" s="144" t="s">
        <v>21</v>
      </c>
      <c r="G1995" s="144" t="s">
        <v>22</v>
      </c>
      <c r="H1995" s="144" t="s">
        <v>23</v>
      </c>
      <c r="I1995" s="144" t="s">
        <v>24</v>
      </c>
      <c r="J1995" s="145">
        <v>509.12</v>
      </c>
      <c r="K1995" s="144" t="s">
        <v>574</v>
      </c>
      <c r="L1995" s="144" t="s">
        <v>78</v>
      </c>
      <c r="M1995" s="144" t="s">
        <v>79</v>
      </c>
      <c r="N1995" s="144" t="s">
        <v>80</v>
      </c>
      <c r="O1995" s="146">
        <v>44391</v>
      </c>
      <c r="P1995" s="146">
        <v>44392</v>
      </c>
      <c r="Q1995" s="144" t="s">
        <v>29</v>
      </c>
      <c r="R1995" s="20" t="str">
        <f>VLOOKUP(F1995,'Seg 2 descriptions'!A:B,2)</f>
        <v>Facilities-West</v>
      </c>
      <c r="S1995" s="20" t="str">
        <f>VLOOKUP(G1995,'Seg 3 descriptions'!A:B,2)</f>
        <v>Facilities Maintenance</v>
      </c>
    </row>
    <row r="1996" spans="1:19" x14ac:dyDescent="0.25">
      <c r="A1996" s="144" t="s">
        <v>17</v>
      </c>
      <c r="B1996" s="144" t="s">
        <v>18</v>
      </c>
      <c r="C1996" s="144" t="s">
        <v>427</v>
      </c>
      <c r="D1996" s="144" t="s">
        <v>1689</v>
      </c>
      <c r="E1996" s="144" t="s">
        <v>20</v>
      </c>
      <c r="F1996" s="144" t="s">
        <v>21</v>
      </c>
      <c r="G1996" s="144" t="s">
        <v>22</v>
      </c>
      <c r="H1996" s="144" t="s">
        <v>23</v>
      </c>
      <c r="I1996" s="144" t="s">
        <v>24</v>
      </c>
      <c r="J1996" s="145">
        <v>2729.57</v>
      </c>
      <c r="K1996" s="144" t="s">
        <v>668</v>
      </c>
      <c r="L1996" s="144" t="s">
        <v>26</v>
      </c>
      <c r="M1996" s="144" t="s">
        <v>669</v>
      </c>
      <c r="N1996" s="144" t="s">
        <v>670</v>
      </c>
      <c r="O1996" s="146">
        <v>44543</v>
      </c>
      <c r="P1996" s="146">
        <v>44544</v>
      </c>
      <c r="Q1996" s="144" t="s">
        <v>29</v>
      </c>
      <c r="R1996" s="20" t="str">
        <f>VLOOKUP(F1996,'Seg 2 descriptions'!A:B,2)</f>
        <v>Facilities-West</v>
      </c>
      <c r="S1996" s="20" t="str">
        <f>VLOOKUP(G1996,'Seg 3 descriptions'!A:B,2)</f>
        <v>Facilities Maintenance</v>
      </c>
    </row>
    <row r="1997" spans="1:19" x14ac:dyDescent="0.25">
      <c r="A1997" s="144" t="s">
        <v>17</v>
      </c>
      <c r="B1997" s="144" t="s">
        <v>18</v>
      </c>
      <c r="C1997" s="144" t="s">
        <v>63</v>
      </c>
      <c r="D1997" s="144" t="s">
        <v>1689</v>
      </c>
      <c r="E1997" s="144" t="s">
        <v>20</v>
      </c>
      <c r="F1997" s="144" t="s">
        <v>21</v>
      </c>
      <c r="G1997" s="144" t="s">
        <v>22</v>
      </c>
      <c r="H1997" s="144" t="s">
        <v>23</v>
      </c>
      <c r="I1997" s="144" t="s">
        <v>24</v>
      </c>
      <c r="J1997" s="145">
        <v>5882.09</v>
      </c>
      <c r="K1997" s="144" t="s">
        <v>671</v>
      </c>
      <c r="L1997" s="144" t="s">
        <v>65</v>
      </c>
      <c r="M1997" s="144" t="s">
        <v>66</v>
      </c>
      <c r="N1997" s="144" t="s">
        <v>67</v>
      </c>
      <c r="O1997" s="146">
        <v>44246</v>
      </c>
      <c r="P1997" s="146">
        <v>44249</v>
      </c>
      <c r="Q1997" s="144" t="s">
        <v>29</v>
      </c>
      <c r="R1997" s="20" t="str">
        <f>VLOOKUP(F1997,'Seg 2 descriptions'!A:B,2)</f>
        <v>Facilities-West</v>
      </c>
      <c r="S1997" s="20" t="str">
        <f>VLOOKUP(G1997,'Seg 3 descriptions'!A:B,2)</f>
        <v>Facilities Maintenance</v>
      </c>
    </row>
    <row r="1998" spans="1:19" x14ac:dyDescent="0.25">
      <c r="A1998" s="144" t="s">
        <v>17</v>
      </c>
      <c r="B1998" s="144" t="s">
        <v>18</v>
      </c>
      <c r="C1998" s="144" t="s">
        <v>680</v>
      </c>
      <c r="D1998" s="144" t="s">
        <v>1689</v>
      </c>
      <c r="E1998" s="144" t="s">
        <v>20</v>
      </c>
      <c r="F1998" s="144" t="s">
        <v>21</v>
      </c>
      <c r="G1998" s="144" t="s">
        <v>22</v>
      </c>
      <c r="H1998" s="144" t="s">
        <v>23</v>
      </c>
      <c r="I1998" s="144" t="s">
        <v>24</v>
      </c>
      <c r="J1998" s="145">
        <v>110.21</v>
      </c>
      <c r="K1998" s="144" t="s">
        <v>681</v>
      </c>
      <c r="L1998" s="144" t="s">
        <v>26</v>
      </c>
      <c r="M1998" s="144" t="s">
        <v>682</v>
      </c>
      <c r="N1998" s="144" t="s">
        <v>683</v>
      </c>
      <c r="O1998" s="146">
        <v>44257</v>
      </c>
      <c r="P1998" s="146">
        <v>44258</v>
      </c>
      <c r="Q1998" s="144" t="s">
        <v>29</v>
      </c>
      <c r="R1998" s="20" t="str">
        <f>VLOOKUP(F1998,'Seg 2 descriptions'!A:B,2)</f>
        <v>Facilities-West</v>
      </c>
      <c r="S1998" s="20" t="str">
        <f>VLOOKUP(G1998,'Seg 3 descriptions'!A:B,2)</f>
        <v>Facilities Maintenance</v>
      </c>
    </row>
    <row r="1999" spans="1:19" x14ac:dyDescent="0.25">
      <c r="A1999" s="144" t="s">
        <v>17</v>
      </c>
      <c r="B1999" s="144" t="s">
        <v>18</v>
      </c>
      <c r="C1999" s="144" t="s">
        <v>108</v>
      </c>
      <c r="D1999" s="144" t="s">
        <v>1689</v>
      </c>
      <c r="E1999" s="144" t="s">
        <v>20</v>
      </c>
      <c r="F1999" s="144" t="s">
        <v>21</v>
      </c>
      <c r="G1999" s="144" t="s">
        <v>22</v>
      </c>
      <c r="H1999" s="144" t="s">
        <v>23</v>
      </c>
      <c r="I1999" s="144" t="s">
        <v>24</v>
      </c>
      <c r="J1999" s="145">
        <v>2553.02</v>
      </c>
      <c r="K1999" s="144" t="s">
        <v>751</v>
      </c>
      <c r="L1999" s="144" t="s">
        <v>26</v>
      </c>
      <c r="M1999" s="144" t="s">
        <v>752</v>
      </c>
      <c r="N1999" s="144" t="s">
        <v>753</v>
      </c>
      <c r="O1999" s="146">
        <v>44467</v>
      </c>
      <c r="P1999" s="146">
        <v>44468</v>
      </c>
      <c r="Q1999" s="144" t="s">
        <v>29</v>
      </c>
      <c r="R1999" s="20" t="str">
        <f>VLOOKUP(F1999,'Seg 2 descriptions'!A:B,2)</f>
        <v>Facilities-West</v>
      </c>
      <c r="S1999" s="20" t="str">
        <f>VLOOKUP(G1999,'Seg 3 descriptions'!A:B,2)</f>
        <v>Facilities Maintenance</v>
      </c>
    </row>
    <row r="2000" spans="1:19" x14ac:dyDescent="0.25">
      <c r="A2000" s="144" t="s">
        <v>17</v>
      </c>
      <c r="B2000" s="144" t="s">
        <v>18</v>
      </c>
      <c r="C2000" s="144" t="s">
        <v>215</v>
      </c>
      <c r="D2000" s="144" t="s">
        <v>1689</v>
      </c>
      <c r="E2000" s="144" t="s">
        <v>20</v>
      </c>
      <c r="F2000" s="144" t="s">
        <v>21</v>
      </c>
      <c r="G2000" s="144" t="s">
        <v>22</v>
      </c>
      <c r="H2000" s="144" t="s">
        <v>23</v>
      </c>
      <c r="I2000" s="144" t="s">
        <v>24</v>
      </c>
      <c r="J2000" s="145">
        <v>7248.88</v>
      </c>
      <c r="K2000" s="144" t="s">
        <v>786</v>
      </c>
      <c r="L2000" s="144" t="s">
        <v>26</v>
      </c>
      <c r="M2000" s="144" t="s">
        <v>787</v>
      </c>
      <c r="N2000" s="144" t="s">
        <v>788</v>
      </c>
      <c r="O2000" s="146">
        <v>44532</v>
      </c>
      <c r="P2000" s="146">
        <v>44533</v>
      </c>
      <c r="Q2000" s="144" t="s">
        <v>29</v>
      </c>
      <c r="R2000" s="20" t="str">
        <f>VLOOKUP(F2000,'Seg 2 descriptions'!A:B,2)</f>
        <v>Facilities-West</v>
      </c>
      <c r="S2000" s="20" t="str">
        <f>VLOOKUP(G2000,'Seg 3 descriptions'!A:B,2)</f>
        <v>Facilities Maintenance</v>
      </c>
    </row>
    <row r="2001" spans="1:19" x14ac:dyDescent="0.25">
      <c r="A2001" s="144" t="s">
        <v>456</v>
      </c>
      <c r="B2001" s="144" t="s">
        <v>20</v>
      </c>
      <c r="C2001" s="144" t="s">
        <v>791</v>
      </c>
      <c r="D2001" s="144" t="s">
        <v>1689</v>
      </c>
      <c r="E2001" s="144" t="s">
        <v>20</v>
      </c>
      <c r="F2001" s="144" t="s">
        <v>21</v>
      </c>
      <c r="G2001" s="144" t="s">
        <v>22</v>
      </c>
      <c r="H2001" s="144" t="s">
        <v>23</v>
      </c>
      <c r="I2001" s="144" t="s">
        <v>24</v>
      </c>
      <c r="J2001" s="145">
        <v>-3590.5</v>
      </c>
      <c r="K2001" s="144" t="s">
        <v>792</v>
      </c>
      <c r="L2001" s="144" t="s">
        <v>24</v>
      </c>
      <c r="M2001" s="144" t="s">
        <v>27</v>
      </c>
      <c r="N2001" s="144" t="s">
        <v>793</v>
      </c>
      <c r="O2001" s="146">
        <v>44286</v>
      </c>
      <c r="P2001" s="146">
        <v>44261</v>
      </c>
      <c r="Q2001" s="144" t="s">
        <v>29</v>
      </c>
      <c r="R2001" s="20" t="str">
        <f>VLOOKUP(F2001,'Seg 2 descriptions'!A:B,2)</f>
        <v>Facilities-West</v>
      </c>
      <c r="S2001" s="20" t="str">
        <f>VLOOKUP(G2001,'Seg 3 descriptions'!A:B,2)</f>
        <v>Facilities Maintenance</v>
      </c>
    </row>
    <row r="2002" spans="1:19" x14ac:dyDescent="0.25">
      <c r="A2002" s="1" t="s">
        <v>828</v>
      </c>
      <c r="B2002" s="1" t="s">
        <v>18</v>
      </c>
      <c r="C2002" s="1" t="s">
        <v>829</v>
      </c>
      <c r="D2002" s="1" t="s">
        <v>1704</v>
      </c>
      <c r="E2002" s="1" t="s">
        <v>20</v>
      </c>
      <c r="F2002" s="1" t="s">
        <v>830</v>
      </c>
      <c r="G2002" s="1" t="s">
        <v>590</v>
      </c>
      <c r="H2002" s="1" t="s">
        <v>23</v>
      </c>
      <c r="I2002" s="1" t="s">
        <v>24</v>
      </c>
      <c r="J2002" s="3">
        <v>424.6</v>
      </c>
      <c r="K2002" s="1" t="s">
        <v>831</v>
      </c>
      <c r="L2002" s="1" t="s">
        <v>24</v>
      </c>
      <c r="M2002" s="1" t="s">
        <v>24</v>
      </c>
      <c r="N2002" s="1" t="s">
        <v>829</v>
      </c>
      <c r="O2002" s="2">
        <v>44252</v>
      </c>
      <c r="P2002" s="2">
        <v>44256</v>
      </c>
      <c r="Q2002" s="1" t="s">
        <v>29</v>
      </c>
      <c r="R2002" t="str">
        <f>VLOOKUP(F2002,'Seg 2 descriptions'!A:B,2)</f>
        <v>Measurement-SF</v>
      </c>
      <c r="S2002" t="str">
        <f>VLOOKUP(G2002,'Seg 3 descriptions'!A:B,2)</f>
        <v>Overtime/Comp Time/On Call</v>
      </c>
    </row>
    <row r="2003" spans="1:19" x14ac:dyDescent="0.25">
      <c r="A2003" s="144" t="s">
        <v>17</v>
      </c>
      <c r="B2003" s="144" t="s">
        <v>18</v>
      </c>
      <c r="C2003" s="144" t="s">
        <v>30</v>
      </c>
      <c r="D2003" s="144" t="s">
        <v>1689</v>
      </c>
      <c r="E2003" s="144" t="s">
        <v>20</v>
      </c>
      <c r="F2003" s="144" t="s">
        <v>21</v>
      </c>
      <c r="G2003" s="144" t="s">
        <v>22</v>
      </c>
      <c r="H2003" s="144" t="s">
        <v>23</v>
      </c>
      <c r="I2003" s="144" t="s">
        <v>24</v>
      </c>
      <c r="J2003" s="145">
        <v>465.88</v>
      </c>
      <c r="K2003" s="144" t="s">
        <v>847</v>
      </c>
      <c r="L2003" s="144" t="s">
        <v>26</v>
      </c>
      <c r="M2003" s="144" t="s">
        <v>848</v>
      </c>
      <c r="N2003" s="144" t="s">
        <v>849</v>
      </c>
      <c r="O2003" s="146">
        <v>44328</v>
      </c>
      <c r="P2003" s="146">
        <v>44329</v>
      </c>
      <c r="Q2003" s="144" t="s">
        <v>29</v>
      </c>
      <c r="R2003" s="20" t="str">
        <f>VLOOKUP(F2003,'Seg 2 descriptions'!A:B,2)</f>
        <v>Facilities-West</v>
      </c>
      <c r="S2003" s="20" t="str">
        <f>VLOOKUP(G2003,'Seg 3 descriptions'!A:B,2)</f>
        <v>Facilities Maintenance</v>
      </c>
    </row>
    <row r="2004" spans="1:19" x14ac:dyDescent="0.25">
      <c r="A2004" s="144" t="s">
        <v>17</v>
      </c>
      <c r="B2004" s="144" t="s">
        <v>18</v>
      </c>
      <c r="C2004" s="144" t="s">
        <v>197</v>
      </c>
      <c r="D2004" s="144" t="s">
        <v>1689</v>
      </c>
      <c r="E2004" s="144" t="s">
        <v>20</v>
      </c>
      <c r="F2004" s="144" t="s">
        <v>21</v>
      </c>
      <c r="G2004" s="144" t="s">
        <v>22</v>
      </c>
      <c r="H2004" s="144" t="s">
        <v>23</v>
      </c>
      <c r="I2004" s="144" t="s">
        <v>24</v>
      </c>
      <c r="J2004" s="145">
        <v>690</v>
      </c>
      <c r="K2004" s="144" t="s">
        <v>855</v>
      </c>
      <c r="L2004" s="144" t="s">
        <v>98</v>
      </c>
      <c r="M2004" s="144" t="s">
        <v>858</v>
      </c>
      <c r="N2004" s="144" t="s">
        <v>859</v>
      </c>
      <c r="O2004" s="146">
        <v>44440</v>
      </c>
      <c r="P2004" s="146">
        <v>44441</v>
      </c>
      <c r="Q2004" s="144" t="s">
        <v>29</v>
      </c>
      <c r="R2004" s="20" t="str">
        <f>VLOOKUP(F2004,'Seg 2 descriptions'!A:B,2)</f>
        <v>Facilities-West</v>
      </c>
      <c r="S2004" s="20" t="str">
        <f>VLOOKUP(G2004,'Seg 3 descriptions'!A:B,2)</f>
        <v>Facilities Maintenance</v>
      </c>
    </row>
    <row r="2005" spans="1:19" x14ac:dyDescent="0.25">
      <c r="A2005" s="1" t="s">
        <v>828</v>
      </c>
      <c r="B2005" s="1" t="s">
        <v>18</v>
      </c>
      <c r="C2005" s="1" t="s">
        <v>887</v>
      </c>
      <c r="D2005" s="1" t="s">
        <v>1713</v>
      </c>
      <c r="E2005" s="1" t="s">
        <v>20</v>
      </c>
      <c r="F2005" s="1" t="s">
        <v>830</v>
      </c>
      <c r="G2005" s="1" t="s">
        <v>460</v>
      </c>
      <c r="H2005" s="1" t="s">
        <v>23</v>
      </c>
      <c r="I2005" s="1" t="s">
        <v>24</v>
      </c>
      <c r="J2005" s="3">
        <v>1898.49</v>
      </c>
      <c r="K2005" s="1" t="s">
        <v>888</v>
      </c>
      <c r="L2005" s="1" t="s">
        <v>24</v>
      </c>
      <c r="M2005" s="1" t="s">
        <v>24</v>
      </c>
      <c r="N2005" s="1" t="s">
        <v>887</v>
      </c>
      <c r="O2005" s="2">
        <v>44364</v>
      </c>
      <c r="P2005" s="2">
        <v>44378</v>
      </c>
      <c r="Q2005" s="1" t="s">
        <v>29</v>
      </c>
      <c r="R2005" t="str">
        <f>VLOOKUP(F2005,'Seg 2 descriptions'!A:B,2)</f>
        <v>Measurement-SF</v>
      </c>
      <c r="S2005" t="str">
        <f>VLOOKUP(G2005,'Seg 3 descriptions'!A:B,2)</f>
        <v>Salaries</v>
      </c>
    </row>
    <row r="2006" spans="1:19" x14ac:dyDescent="0.25">
      <c r="A2006" s="1" t="s">
        <v>457</v>
      </c>
      <c r="B2006" s="1" t="s">
        <v>49</v>
      </c>
      <c r="C2006" s="1" t="s">
        <v>592</v>
      </c>
      <c r="D2006" s="1" t="s">
        <v>1716</v>
      </c>
      <c r="E2006" s="1" t="s">
        <v>20</v>
      </c>
      <c r="F2006" s="1" t="s">
        <v>31</v>
      </c>
      <c r="G2006" s="1" t="s">
        <v>590</v>
      </c>
      <c r="H2006" s="1" t="s">
        <v>23</v>
      </c>
      <c r="I2006" s="1" t="s">
        <v>24</v>
      </c>
      <c r="J2006" s="3">
        <v>20.97</v>
      </c>
      <c r="K2006" s="1" t="s">
        <v>891</v>
      </c>
      <c r="L2006" s="1" t="s">
        <v>24</v>
      </c>
      <c r="M2006" s="1" t="s">
        <v>892</v>
      </c>
      <c r="N2006" s="1" t="s">
        <v>463</v>
      </c>
      <c r="O2006" s="2">
        <v>44500</v>
      </c>
      <c r="P2006" s="2">
        <v>44503</v>
      </c>
      <c r="Q2006" s="1" t="s">
        <v>29</v>
      </c>
      <c r="R2006" t="str">
        <f>VLOOKUP(F2006,'Seg 2 descriptions'!A:B,2)</f>
        <v>Gas Operations-West</v>
      </c>
      <c r="S2006" t="str">
        <f>VLOOKUP(G2006,'Seg 3 descriptions'!A:B,2)</f>
        <v>Overtime/Comp Time/On Call</v>
      </c>
    </row>
    <row r="2007" spans="1:19" x14ac:dyDescent="0.25">
      <c r="A2007" s="144" t="s">
        <v>456</v>
      </c>
      <c r="B2007" s="144" t="s">
        <v>20</v>
      </c>
      <c r="C2007" s="144" t="s">
        <v>904</v>
      </c>
      <c r="D2007" s="144" t="s">
        <v>1720</v>
      </c>
      <c r="E2007" s="144" t="s">
        <v>20</v>
      </c>
      <c r="F2007" s="144" t="s">
        <v>31</v>
      </c>
      <c r="G2007" s="144" t="s">
        <v>22</v>
      </c>
      <c r="H2007" s="144" t="s">
        <v>23</v>
      </c>
      <c r="I2007" s="144" t="s">
        <v>24</v>
      </c>
      <c r="J2007" s="145">
        <v>-561</v>
      </c>
      <c r="K2007" s="144" t="s">
        <v>806</v>
      </c>
      <c r="L2007" s="144" t="s">
        <v>24</v>
      </c>
      <c r="M2007" s="144" t="s">
        <v>905</v>
      </c>
      <c r="N2007" s="144" t="s">
        <v>906</v>
      </c>
      <c r="O2007" s="146">
        <v>44347</v>
      </c>
      <c r="P2007" s="146">
        <v>44322</v>
      </c>
      <c r="Q2007" s="144" t="s">
        <v>29</v>
      </c>
      <c r="R2007" s="20" t="str">
        <f>VLOOKUP(F2007,'Seg 2 descriptions'!A:B,2)</f>
        <v>Gas Operations-West</v>
      </c>
      <c r="S2007" s="20" t="str">
        <f>VLOOKUP(G2007,'Seg 3 descriptions'!A:B,2)</f>
        <v>Facilities Maintenance</v>
      </c>
    </row>
    <row r="2008" spans="1:19" x14ac:dyDescent="0.25">
      <c r="A2008" s="144" t="s">
        <v>456</v>
      </c>
      <c r="B2008" s="144" t="s">
        <v>20</v>
      </c>
      <c r="C2008" s="144" t="s">
        <v>904</v>
      </c>
      <c r="D2008" s="144" t="s">
        <v>1720</v>
      </c>
      <c r="E2008" s="144" t="s">
        <v>20</v>
      </c>
      <c r="F2008" s="144" t="s">
        <v>31</v>
      </c>
      <c r="G2008" s="144" t="s">
        <v>22</v>
      </c>
      <c r="H2008" s="144" t="s">
        <v>23</v>
      </c>
      <c r="I2008" s="144" t="s">
        <v>24</v>
      </c>
      <c r="J2008" s="145">
        <v>-125</v>
      </c>
      <c r="K2008" s="144" t="s">
        <v>806</v>
      </c>
      <c r="L2008" s="144" t="s">
        <v>24</v>
      </c>
      <c r="M2008" s="144" t="s">
        <v>905</v>
      </c>
      <c r="N2008" s="144" t="s">
        <v>906</v>
      </c>
      <c r="O2008" s="146">
        <v>44347</v>
      </c>
      <c r="P2008" s="146">
        <v>44322</v>
      </c>
      <c r="Q2008" s="144" t="s">
        <v>29</v>
      </c>
      <c r="R2008" s="20" t="str">
        <f>VLOOKUP(F2008,'Seg 2 descriptions'!A:B,2)</f>
        <v>Gas Operations-West</v>
      </c>
      <c r="S2008" s="20" t="str">
        <f>VLOOKUP(G2008,'Seg 3 descriptions'!A:B,2)</f>
        <v>Facilities Maintenance</v>
      </c>
    </row>
    <row r="2009" spans="1:19" x14ac:dyDescent="0.25">
      <c r="A2009" s="144" t="s">
        <v>456</v>
      </c>
      <c r="B2009" s="144" t="s">
        <v>20</v>
      </c>
      <c r="C2009" s="144" t="s">
        <v>904</v>
      </c>
      <c r="D2009" s="144" t="s">
        <v>1720</v>
      </c>
      <c r="E2009" s="144" t="s">
        <v>20</v>
      </c>
      <c r="F2009" s="144" t="s">
        <v>31</v>
      </c>
      <c r="G2009" s="144" t="s">
        <v>22</v>
      </c>
      <c r="H2009" s="144" t="s">
        <v>23</v>
      </c>
      <c r="I2009" s="144" t="s">
        <v>24</v>
      </c>
      <c r="J2009" s="145">
        <v>-264</v>
      </c>
      <c r="K2009" s="144" t="s">
        <v>806</v>
      </c>
      <c r="L2009" s="144" t="s">
        <v>24</v>
      </c>
      <c r="M2009" s="144" t="s">
        <v>905</v>
      </c>
      <c r="N2009" s="144" t="s">
        <v>906</v>
      </c>
      <c r="O2009" s="146">
        <v>44347</v>
      </c>
      <c r="P2009" s="146">
        <v>44322</v>
      </c>
      <c r="Q2009" s="144" t="s">
        <v>29</v>
      </c>
      <c r="R2009" s="20" t="str">
        <f>VLOOKUP(F2009,'Seg 2 descriptions'!A:B,2)</f>
        <v>Gas Operations-West</v>
      </c>
      <c r="S2009" s="20" t="str">
        <f>VLOOKUP(G2009,'Seg 3 descriptions'!A:B,2)</f>
        <v>Facilities Maintenance</v>
      </c>
    </row>
    <row r="2010" spans="1:19" x14ac:dyDescent="0.25">
      <c r="A2010" s="144" t="s">
        <v>456</v>
      </c>
      <c r="B2010" s="144" t="s">
        <v>20</v>
      </c>
      <c r="C2010" s="144" t="s">
        <v>904</v>
      </c>
      <c r="D2010" s="144" t="s">
        <v>1720</v>
      </c>
      <c r="E2010" s="144" t="s">
        <v>20</v>
      </c>
      <c r="F2010" s="144" t="s">
        <v>31</v>
      </c>
      <c r="G2010" s="144" t="s">
        <v>22</v>
      </c>
      <c r="H2010" s="144" t="s">
        <v>23</v>
      </c>
      <c r="I2010" s="144" t="s">
        <v>24</v>
      </c>
      <c r="J2010" s="145">
        <v>-3463.75</v>
      </c>
      <c r="K2010" s="144" t="s">
        <v>806</v>
      </c>
      <c r="L2010" s="144" t="s">
        <v>24</v>
      </c>
      <c r="M2010" s="144" t="s">
        <v>689</v>
      </c>
      <c r="N2010" s="144" t="s">
        <v>906</v>
      </c>
      <c r="O2010" s="146">
        <v>44347</v>
      </c>
      <c r="P2010" s="146">
        <v>44322</v>
      </c>
      <c r="Q2010" s="144" t="s">
        <v>29</v>
      </c>
      <c r="R2010" s="20" t="str">
        <f>VLOOKUP(F2010,'Seg 2 descriptions'!A:B,2)</f>
        <v>Gas Operations-West</v>
      </c>
      <c r="S2010" s="20" t="str">
        <f>VLOOKUP(G2010,'Seg 3 descriptions'!A:B,2)</f>
        <v>Facilities Maintenance</v>
      </c>
    </row>
    <row r="2011" spans="1:19" x14ac:dyDescent="0.25">
      <c r="A2011" s="144" t="s">
        <v>456</v>
      </c>
      <c r="B2011" s="144" t="s">
        <v>20</v>
      </c>
      <c r="C2011" s="144" t="s">
        <v>904</v>
      </c>
      <c r="D2011" s="144" t="s">
        <v>1720</v>
      </c>
      <c r="E2011" s="144" t="s">
        <v>20</v>
      </c>
      <c r="F2011" s="144" t="s">
        <v>31</v>
      </c>
      <c r="G2011" s="144" t="s">
        <v>22</v>
      </c>
      <c r="H2011" s="144" t="s">
        <v>23</v>
      </c>
      <c r="I2011" s="144" t="s">
        <v>24</v>
      </c>
      <c r="J2011" s="145">
        <v>-3612.5</v>
      </c>
      <c r="K2011" s="144" t="s">
        <v>806</v>
      </c>
      <c r="L2011" s="144" t="s">
        <v>24</v>
      </c>
      <c r="M2011" s="144" t="s">
        <v>908</v>
      </c>
      <c r="N2011" s="144" t="s">
        <v>906</v>
      </c>
      <c r="O2011" s="146">
        <v>44347</v>
      </c>
      <c r="P2011" s="146">
        <v>44322</v>
      </c>
      <c r="Q2011" s="144" t="s">
        <v>29</v>
      </c>
      <c r="R2011" s="20" t="str">
        <f>VLOOKUP(F2011,'Seg 2 descriptions'!A:B,2)</f>
        <v>Gas Operations-West</v>
      </c>
      <c r="S2011" s="20" t="str">
        <f>VLOOKUP(G2011,'Seg 3 descriptions'!A:B,2)</f>
        <v>Facilities Maintenance</v>
      </c>
    </row>
    <row r="2012" spans="1:19" x14ac:dyDescent="0.25">
      <c r="A2012" s="144" t="s">
        <v>456</v>
      </c>
      <c r="B2012" s="144" t="s">
        <v>20</v>
      </c>
      <c r="C2012" s="144" t="s">
        <v>904</v>
      </c>
      <c r="D2012" s="144" t="s">
        <v>1720</v>
      </c>
      <c r="E2012" s="144" t="s">
        <v>20</v>
      </c>
      <c r="F2012" s="144" t="s">
        <v>31</v>
      </c>
      <c r="G2012" s="144" t="s">
        <v>22</v>
      </c>
      <c r="H2012" s="144" t="s">
        <v>23</v>
      </c>
      <c r="I2012" s="144" t="s">
        <v>24</v>
      </c>
      <c r="J2012" s="145">
        <v>-3485</v>
      </c>
      <c r="K2012" s="144" t="s">
        <v>806</v>
      </c>
      <c r="L2012" s="144" t="s">
        <v>24</v>
      </c>
      <c r="M2012" s="144" t="s">
        <v>909</v>
      </c>
      <c r="N2012" s="144" t="s">
        <v>906</v>
      </c>
      <c r="O2012" s="146">
        <v>44347</v>
      </c>
      <c r="P2012" s="146">
        <v>44322</v>
      </c>
      <c r="Q2012" s="144" t="s">
        <v>29</v>
      </c>
      <c r="R2012" s="20" t="str">
        <f>VLOOKUP(F2012,'Seg 2 descriptions'!A:B,2)</f>
        <v>Gas Operations-West</v>
      </c>
      <c r="S2012" s="20" t="str">
        <f>VLOOKUP(G2012,'Seg 3 descriptions'!A:B,2)</f>
        <v>Facilities Maintenance</v>
      </c>
    </row>
    <row r="2013" spans="1:19" x14ac:dyDescent="0.25">
      <c r="A2013" s="144" t="s">
        <v>17</v>
      </c>
      <c r="B2013" s="144" t="s">
        <v>18</v>
      </c>
      <c r="C2013" s="144" t="s">
        <v>269</v>
      </c>
      <c r="D2013" s="144" t="s">
        <v>1689</v>
      </c>
      <c r="E2013" s="144" t="s">
        <v>20</v>
      </c>
      <c r="F2013" s="144" t="s">
        <v>21</v>
      </c>
      <c r="G2013" s="144" t="s">
        <v>22</v>
      </c>
      <c r="H2013" s="144" t="s">
        <v>23</v>
      </c>
      <c r="I2013" s="144" t="s">
        <v>24</v>
      </c>
      <c r="J2013" s="145">
        <v>2732.78</v>
      </c>
      <c r="K2013" s="144" t="s">
        <v>923</v>
      </c>
      <c r="L2013" s="144" t="s">
        <v>26</v>
      </c>
      <c r="M2013" s="144" t="s">
        <v>924</v>
      </c>
      <c r="N2013" s="144" t="s">
        <v>925</v>
      </c>
      <c r="O2013" s="146">
        <v>44306</v>
      </c>
      <c r="P2013" s="146">
        <v>44307</v>
      </c>
      <c r="Q2013" s="144" t="s">
        <v>29</v>
      </c>
      <c r="R2013" s="20" t="str">
        <f>VLOOKUP(F2013,'Seg 2 descriptions'!A:B,2)</f>
        <v>Facilities-West</v>
      </c>
      <c r="S2013" s="20" t="str">
        <f>VLOOKUP(G2013,'Seg 3 descriptions'!A:B,2)</f>
        <v>Facilities Maintenance</v>
      </c>
    </row>
    <row r="2014" spans="1:19" x14ac:dyDescent="0.25">
      <c r="A2014" s="144" t="s">
        <v>17</v>
      </c>
      <c r="B2014" s="144" t="s">
        <v>18</v>
      </c>
      <c r="C2014" s="144" t="s">
        <v>980</v>
      </c>
      <c r="D2014" s="144" t="s">
        <v>1689</v>
      </c>
      <c r="E2014" s="144" t="s">
        <v>20</v>
      </c>
      <c r="F2014" s="144" t="s">
        <v>21</v>
      </c>
      <c r="G2014" s="144" t="s">
        <v>22</v>
      </c>
      <c r="H2014" s="144" t="s">
        <v>23</v>
      </c>
      <c r="I2014" s="144" t="s">
        <v>24</v>
      </c>
      <c r="J2014" s="145">
        <v>2174.0700000000002</v>
      </c>
      <c r="K2014" s="144" t="s">
        <v>981</v>
      </c>
      <c r="L2014" s="144" t="s">
        <v>78</v>
      </c>
      <c r="M2014" s="144" t="s">
        <v>982</v>
      </c>
      <c r="N2014" s="144" t="s">
        <v>983</v>
      </c>
      <c r="O2014" s="146">
        <v>44250</v>
      </c>
      <c r="P2014" s="146">
        <v>44251</v>
      </c>
      <c r="Q2014" s="144" t="s">
        <v>29</v>
      </c>
      <c r="R2014" s="20" t="str">
        <f>VLOOKUP(F2014,'Seg 2 descriptions'!A:B,2)</f>
        <v>Facilities-West</v>
      </c>
      <c r="S2014" s="20" t="str">
        <f>VLOOKUP(G2014,'Seg 3 descriptions'!A:B,2)</f>
        <v>Facilities Maintenance</v>
      </c>
    </row>
    <row r="2015" spans="1:19" x14ac:dyDescent="0.25">
      <c r="A2015" s="144" t="s">
        <v>17</v>
      </c>
      <c r="B2015" s="144" t="s">
        <v>18</v>
      </c>
      <c r="C2015" s="144" t="s">
        <v>754</v>
      </c>
      <c r="D2015" s="144" t="s">
        <v>1689</v>
      </c>
      <c r="E2015" s="144" t="s">
        <v>20</v>
      </c>
      <c r="F2015" s="144" t="s">
        <v>21</v>
      </c>
      <c r="G2015" s="144" t="s">
        <v>22</v>
      </c>
      <c r="H2015" s="144" t="s">
        <v>23</v>
      </c>
      <c r="I2015" s="144" t="s">
        <v>24</v>
      </c>
      <c r="J2015" s="145">
        <v>2597.96</v>
      </c>
      <c r="K2015" s="144" t="s">
        <v>987</v>
      </c>
      <c r="L2015" s="144" t="s">
        <v>26</v>
      </c>
      <c r="M2015" s="144" t="s">
        <v>988</v>
      </c>
      <c r="N2015" s="144" t="s">
        <v>989</v>
      </c>
      <c r="O2015" s="146">
        <v>44267</v>
      </c>
      <c r="P2015" s="146">
        <v>44270</v>
      </c>
      <c r="Q2015" s="144" t="s">
        <v>29</v>
      </c>
      <c r="R2015" s="20" t="str">
        <f>VLOOKUP(F2015,'Seg 2 descriptions'!A:B,2)</f>
        <v>Facilities-West</v>
      </c>
      <c r="S2015" s="20" t="str">
        <f>VLOOKUP(G2015,'Seg 3 descriptions'!A:B,2)</f>
        <v>Facilities Maintenance</v>
      </c>
    </row>
    <row r="2016" spans="1:19" x14ac:dyDescent="0.25">
      <c r="A2016" s="1" t="s">
        <v>457</v>
      </c>
      <c r="B2016" s="1" t="s">
        <v>49</v>
      </c>
      <c r="C2016" s="1" t="s">
        <v>592</v>
      </c>
      <c r="D2016" s="1" t="s">
        <v>1726</v>
      </c>
      <c r="E2016" s="1" t="s">
        <v>20</v>
      </c>
      <c r="F2016" s="1" t="s">
        <v>31</v>
      </c>
      <c r="G2016" s="1" t="s">
        <v>460</v>
      </c>
      <c r="H2016" s="1" t="s">
        <v>23</v>
      </c>
      <c r="I2016" s="1" t="s">
        <v>24</v>
      </c>
      <c r="J2016" s="3">
        <v>121.72</v>
      </c>
      <c r="K2016" s="1" t="s">
        <v>1004</v>
      </c>
      <c r="L2016" s="1" t="s">
        <v>24</v>
      </c>
      <c r="M2016" s="1" t="s">
        <v>1005</v>
      </c>
      <c r="N2016" s="1" t="s">
        <v>463</v>
      </c>
      <c r="O2016" s="2">
        <v>44500</v>
      </c>
      <c r="P2016" s="2">
        <v>44503</v>
      </c>
      <c r="Q2016" s="1" t="s">
        <v>29</v>
      </c>
      <c r="R2016" t="str">
        <f>VLOOKUP(F2016,'Seg 2 descriptions'!A:B,2)</f>
        <v>Gas Operations-West</v>
      </c>
      <c r="S2016" t="str">
        <f>VLOOKUP(G2016,'Seg 3 descriptions'!A:B,2)</f>
        <v>Salaries</v>
      </c>
    </row>
    <row r="2017" spans="1:19" x14ac:dyDescent="0.25">
      <c r="A2017" s="144" t="s">
        <v>1051</v>
      </c>
      <c r="B2017" s="144" t="s">
        <v>49</v>
      </c>
      <c r="C2017" s="144" t="s">
        <v>1052</v>
      </c>
      <c r="D2017" s="144" t="s">
        <v>1689</v>
      </c>
      <c r="E2017" s="144" t="s">
        <v>20</v>
      </c>
      <c r="F2017" s="144" t="s">
        <v>21</v>
      </c>
      <c r="G2017" s="144" t="s">
        <v>22</v>
      </c>
      <c r="H2017" s="144" t="s">
        <v>23</v>
      </c>
      <c r="I2017" s="144" t="s">
        <v>24</v>
      </c>
      <c r="J2017" s="145">
        <v>58.57</v>
      </c>
      <c r="K2017" s="144" t="s">
        <v>1053</v>
      </c>
      <c r="L2017" s="144" t="s">
        <v>24</v>
      </c>
      <c r="M2017" s="144" t="s">
        <v>1054</v>
      </c>
      <c r="N2017" s="144" t="s">
        <v>1052</v>
      </c>
      <c r="O2017" s="146">
        <v>44561</v>
      </c>
      <c r="P2017" s="146">
        <v>44564</v>
      </c>
      <c r="Q2017" s="144" t="s">
        <v>29</v>
      </c>
      <c r="R2017" s="20" t="str">
        <f>VLOOKUP(F2017,'Seg 2 descriptions'!A:B,2)</f>
        <v>Facilities-West</v>
      </c>
      <c r="S2017" s="20" t="str">
        <f>VLOOKUP(G2017,'Seg 3 descriptions'!A:B,2)</f>
        <v>Facilities Maintenance</v>
      </c>
    </row>
    <row r="2018" spans="1:19" x14ac:dyDescent="0.25">
      <c r="A2018" s="1" t="s">
        <v>457</v>
      </c>
      <c r="B2018" s="1" t="s">
        <v>49</v>
      </c>
      <c r="C2018" s="1" t="s">
        <v>1061</v>
      </c>
      <c r="D2018" s="1" t="s">
        <v>1730</v>
      </c>
      <c r="E2018" s="1" t="s">
        <v>20</v>
      </c>
      <c r="F2018" s="1" t="s">
        <v>31</v>
      </c>
      <c r="G2018" s="1" t="s">
        <v>1055</v>
      </c>
      <c r="H2018" s="1" t="s">
        <v>23</v>
      </c>
      <c r="I2018" s="1" t="s">
        <v>24</v>
      </c>
      <c r="J2018" s="3">
        <v>12.51</v>
      </c>
      <c r="K2018" s="1" t="s">
        <v>1059</v>
      </c>
      <c r="L2018" s="1" t="s">
        <v>24</v>
      </c>
      <c r="M2018" s="1" t="s">
        <v>1060</v>
      </c>
      <c r="N2018" s="1" t="s">
        <v>463</v>
      </c>
      <c r="O2018" s="2">
        <v>44561</v>
      </c>
      <c r="P2018" s="2">
        <v>44568</v>
      </c>
      <c r="Q2018" s="1" t="s">
        <v>29</v>
      </c>
      <c r="R2018" t="str">
        <f>VLOOKUP(F2018,'Seg 2 descriptions'!A:B,2)</f>
        <v>Gas Operations-West</v>
      </c>
      <c r="S2018" t="str">
        <f>VLOOKUP(G2018,'Seg 3 descriptions'!A:B,2)</f>
        <v>Vehicle Depreciation</v>
      </c>
    </row>
    <row r="2019" spans="1:19" x14ac:dyDescent="0.25">
      <c r="A2019" s="1" t="s">
        <v>457</v>
      </c>
      <c r="B2019" s="1" t="s">
        <v>49</v>
      </c>
      <c r="C2019" s="1" t="s">
        <v>1061</v>
      </c>
      <c r="D2019" s="1" t="s">
        <v>1736</v>
      </c>
      <c r="E2019" s="1" t="s">
        <v>20</v>
      </c>
      <c r="F2019" s="1" t="s">
        <v>31</v>
      </c>
      <c r="G2019" s="1" t="s">
        <v>869</v>
      </c>
      <c r="H2019" s="1" t="s">
        <v>23</v>
      </c>
      <c r="I2019" s="1" t="s">
        <v>24</v>
      </c>
      <c r="J2019" s="3">
        <v>5.4</v>
      </c>
      <c r="K2019" s="1" t="s">
        <v>1059</v>
      </c>
      <c r="L2019" s="1" t="s">
        <v>24</v>
      </c>
      <c r="M2019" s="1" t="s">
        <v>1060</v>
      </c>
      <c r="N2019" s="1" t="s">
        <v>463</v>
      </c>
      <c r="O2019" s="2">
        <v>44561</v>
      </c>
      <c r="P2019" s="2">
        <v>44568</v>
      </c>
      <c r="Q2019" s="1" t="s">
        <v>29</v>
      </c>
      <c r="R2019" t="str">
        <f>VLOOKUP(F2019,'Seg 2 descriptions'!A:B,2)</f>
        <v>Gas Operations-West</v>
      </c>
      <c r="S2019" t="str">
        <f>VLOOKUP(G2019,'Seg 3 descriptions'!A:B,2)</f>
        <v>Vehicle Fuel</v>
      </c>
    </row>
    <row r="2020" spans="1:19" x14ac:dyDescent="0.25">
      <c r="A2020" s="144" t="s">
        <v>17</v>
      </c>
      <c r="B2020" s="144" t="s">
        <v>18</v>
      </c>
      <c r="C2020" s="144" t="s">
        <v>496</v>
      </c>
      <c r="D2020" s="144" t="s">
        <v>1689</v>
      </c>
      <c r="E2020" s="144" t="s">
        <v>20</v>
      </c>
      <c r="F2020" s="144" t="s">
        <v>21</v>
      </c>
      <c r="G2020" s="144" t="s">
        <v>22</v>
      </c>
      <c r="H2020" s="144" t="s">
        <v>23</v>
      </c>
      <c r="I2020" s="144" t="s">
        <v>24</v>
      </c>
      <c r="J2020" s="145">
        <v>950</v>
      </c>
      <c r="K2020" s="144" t="s">
        <v>1077</v>
      </c>
      <c r="L2020" s="144" t="s">
        <v>78</v>
      </c>
      <c r="M2020" s="144" t="s">
        <v>1078</v>
      </c>
      <c r="N2020" s="144" t="s">
        <v>1079</v>
      </c>
      <c r="O2020" s="146">
        <v>44425</v>
      </c>
      <c r="P2020" s="146">
        <v>44425</v>
      </c>
      <c r="Q2020" s="144" t="s">
        <v>29</v>
      </c>
      <c r="R2020" s="20" t="str">
        <f>VLOOKUP(F2020,'Seg 2 descriptions'!A:B,2)</f>
        <v>Facilities-West</v>
      </c>
      <c r="S2020" s="20" t="str">
        <f>VLOOKUP(G2020,'Seg 3 descriptions'!A:B,2)</f>
        <v>Facilities Maintenance</v>
      </c>
    </row>
    <row r="2021" spans="1:19" x14ac:dyDescent="0.25">
      <c r="A2021" s="144" t="s">
        <v>17</v>
      </c>
      <c r="B2021" s="144" t="s">
        <v>18</v>
      </c>
      <c r="C2021" s="144" t="s">
        <v>376</v>
      </c>
      <c r="D2021" s="144" t="s">
        <v>1689</v>
      </c>
      <c r="E2021" s="144" t="s">
        <v>20</v>
      </c>
      <c r="F2021" s="144" t="s">
        <v>21</v>
      </c>
      <c r="G2021" s="144" t="s">
        <v>22</v>
      </c>
      <c r="H2021" s="144" t="s">
        <v>23</v>
      </c>
      <c r="I2021" s="144" t="s">
        <v>24</v>
      </c>
      <c r="J2021" s="145">
        <v>2777.72</v>
      </c>
      <c r="K2021" s="144" t="s">
        <v>1143</v>
      </c>
      <c r="L2021" s="144" t="s">
        <v>26</v>
      </c>
      <c r="M2021" s="144" t="s">
        <v>1144</v>
      </c>
      <c r="N2021" s="144" t="s">
        <v>1145</v>
      </c>
      <c r="O2021" s="146">
        <v>44421</v>
      </c>
      <c r="P2021" s="146">
        <v>44424</v>
      </c>
      <c r="Q2021" s="144" t="s">
        <v>29</v>
      </c>
      <c r="R2021" s="20" t="str">
        <f>VLOOKUP(F2021,'Seg 2 descriptions'!A:B,2)</f>
        <v>Facilities-West</v>
      </c>
      <c r="S2021" s="20" t="str">
        <f>VLOOKUP(G2021,'Seg 3 descriptions'!A:B,2)</f>
        <v>Facilities Maintenance</v>
      </c>
    </row>
    <row r="2022" spans="1:19" x14ac:dyDescent="0.25">
      <c r="A2022" s="144" t="s">
        <v>17</v>
      </c>
      <c r="B2022" s="144" t="s">
        <v>18</v>
      </c>
      <c r="C2022" s="144" t="s">
        <v>629</v>
      </c>
      <c r="D2022" s="144" t="s">
        <v>1689</v>
      </c>
      <c r="E2022" s="144" t="s">
        <v>20</v>
      </c>
      <c r="F2022" s="144" t="s">
        <v>21</v>
      </c>
      <c r="G2022" s="144" t="s">
        <v>22</v>
      </c>
      <c r="H2022" s="144" t="s">
        <v>23</v>
      </c>
      <c r="I2022" s="144" t="s">
        <v>24</v>
      </c>
      <c r="J2022" s="145">
        <v>508.9</v>
      </c>
      <c r="K2022" s="144" t="s">
        <v>1147</v>
      </c>
      <c r="L2022" s="144" t="s">
        <v>26</v>
      </c>
      <c r="M2022" s="144" t="s">
        <v>643</v>
      </c>
      <c r="N2022" s="144" t="s">
        <v>644</v>
      </c>
      <c r="O2022" s="146">
        <v>44287</v>
      </c>
      <c r="P2022" s="146">
        <v>44287</v>
      </c>
      <c r="Q2022" s="144" t="s">
        <v>29</v>
      </c>
      <c r="R2022" s="20" t="str">
        <f>VLOOKUP(F2022,'Seg 2 descriptions'!A:B,2)</f>
        <v>Facilities-West</v>
      </c>
      <c r="S2022" s="20" t="str">
        <f>VLOOKUP(G2022,'Seg 3 descriptions'!A:B,2)</f>
        <v>Facilities Maintenance</v>
      </c>
    </row>
    <row r="2023" spans="1:19" x14ac:dyDescent="0.25">
      <c r="A2023" s="144" t="s">
        <v>17</v>
      </c>
      <c r="B2023" s="144" t="s">
        <v>18</v>
      </c>
      <c r="C2023" s="144" t="s">
        <v>629</v>
      </c>
      <c r="D2023" s="144" t="s">
        <v>1689</v>
      </c>
      <c r="E2023" s="144" t="s">
        <v>20</v>
      </c>
      <c r="F2023" s="144" t="s">
        <v>21</v>
      </c>
      <c r="G2023" s="144" t="s">
        <v>22</v>
      </c>
      <c r="H2023" s="144" t="s">
        <v>23</v>
      </c>
      <c r="I2023" s="144" t="s">
        <v>24</v>
      </c>
      <c r="J2023" s="145">
        <v>950</v>
      </c>
      <c r="K2023" s="144" t="s">
        <v>120</v>
      </c>
      <c r="L2023" s="144" t="s">
        <v>78</v>
      </c>
      <c r="M2023" s="144" t="s">
        <v>1148</v>
      </c>
      <c r="N2023" s="144" t="s">
        <v>1149</v>
      </c>
      <c r="O2023" s="146">
        <v>44287</v>
      </c>
      <c r="P2023" s="146">
        <v>44287</v>
      </c>
      <c r="Q2023" s="144" t="s">
        <v>29</v>
      </c>
      <c r="R2023" s="20" t="str">
        <f>VLOOKUP(F2023,'Seg 2 descriptions'!A:B,2)</f>
        <v>Facilities-West</v>
      </c>
      <c r="S2023" s="20" t="str">
        <f>VLOOKUP(G2023,'Seg 3 descriptions'!A:B,2)</f>
        <v>Facilities Maintenance</v>
      </c>
    </row>
    <row r="2024" spans="1:19" x14ac:dyDescent="0.25">
      <c r="A2024" s="144" t="s">
        <v>17</v>
      </c>
      <c r="B2024" s="144" t="s">
        <v>18</v>
      </c>
      <c r="C2024" s="144" t="s">
        <v>754</v>
      </c>
      <c r="D2024" s="144" t="s">
        <v>1689</v>
      </c>
      <c r="E2024" s="144" t="s">
        <v>20</v>
      </c>
      <c r="F2024" s="144" t="s">
        <v>21</v>
      </c>
      <c r="G2024" s="144" t="s">
        <v>22</v>
      </c>
      <c r="H2024" s="144" t="s">
        <v>23</v>
      </c>
      <c r="I2024" s="144" t="s">
        <v>24</v>
      </c>
      <c r="J2024" s="145">
        <v>2774.51</v>
      </c>
      <c r="K2024" s="144" t="s">
        <v>1158</v>
      </c>
      <c r="L2024" s="144" t="s">
        <v>26</v>
      </c>
      <c r="M2024" s="144" t="s">
        <v>1159</v>
      </c>
      <c r="N2024" s="144" t="s">
        <v>1160</v>
      </c>
      <c r="O2024" s="146">
        <v>44267</v>
      </c>
      <c r="P2024" s="146">
        <v>44270</v>
      </c>
      <c r="Q2024" s="144" t="s">
        <v>29</v>
      </c>
      <c r="R2024" s="20" t="str">
        <f>VLOOKUP(F2024,'Seg 2 descriptions'!A:B,2)</f>
        <v>Facilities-West</v>
      </c>
      <c r="S2024" s="20" t="str">
        <f>VLOOKUP(G2024,'Seg 3 descriptions'!A:B,2)</f>
        <v>Facilities Maintenance</v>
      </c>
    </row>
    <row r="2025" spans="1:19" x14ac:dyDescent="0.25">
      <c r="A2025" s="1" t="s">
        <v>457</v>
      </c>
      <c r="B2025" s="1" t="s">
        <v>49</v>
      </c>
      <c r="C2025" s="1" t="s">
        <v>967</v>
      </c>
      <c r="D2025" s="1" t="s">
        <v>1716</v>
      </c>
      <c r="E2025" s="1" t="s">
        <v>20</v>
      </c>
      <c r="F2025" s="1" t="s">
        <v>31</v>
      </c>
      <c r="G2025" s="1" t="s">
        <v>590</v>
      </c>
      <c r="H2025" s="1" t="s">
        <v>23</v>
      </c>
      <c r="I2025" s="1" t="s">
        <v>24</v>
      </c>
      <c r="J2025" s="3">
        <v>7.91</v>
      </c>
      <c r="K2025" s="1" t="s">
        <v>891</v>
      </c>
      <c r="L2025" s="1" t="s">
        <v>24</v>
      </c>
      <c r="M2025" s="1" t="s">
        <v>892</v>
      </c>
      <c r="N2025" s="1" t="s">
        <v>463</v>
      </c>
      <c r="O2025" s="2">
        <v>44561</v>
      </c>
      <c r="P2025" s="2">
        <v>44568</v>
      </c>
      <c r="Q2025" s="1" t="s">
        <v>29</v>
      </c>
      <c r="R2025" t="str">
        <f>VLOOKUP(F2025,'Seg 2 descriptions'!A:B,2)</f>
        <v>Gas Operations-West</v>
      </c>
      <c r="S2025" t="str">
        <f>VLOOKUP(G2025,'Seg 3 descriptions'!A:B,2)</f>
        <v>Overtime/Comp Time/On Call</v>
      </c>
    </row>
    <row r="2026" spans="1:19" x14ac:dyDescent="0.25">
      <c r="A2026" s="144" t="s">
        <v>17</v>
      </c>
      <c r="B2026" s="144" t="s">
        <v>18</v>
      </c>
      <c r="C2026" s="144" t="s">
        <v>215</v>
      </c>
      <c r="D2026" s="144" t="s">
        <v>1689</v>
      </c>
      <c r="E2026" s="144" t="s">
        <v>20</v>
      </c>
      <c r="F2026" s="144" t="s">
        <v>21</v>
      </c>
      <c r="G2026" s="144" t="s">
        <v>22</v>
      </c>
      <c r="H2026" s="144" t="s">
        <v>23</v>
      </c>
      <c r="I2026" s="144" t="s">
        <v>24</v>
      </c>
      <c r="J2026" s="145">
        <v>3262.64</v>
      </c>
      <c r="K2026" s="144" t="s">
        <v>1185</v>
      </c>
      <c r="L2026" s="144" t="s">
        <v>26</v>
      </c>
      <c r="M2026" s="144" t="s">
        <v>1186</v>
      </c>
      <c r="N2026" s="144" t="s">
        <v>1187</v>
      </c>
      <c r="O2026" s="146">
        <v>44532</v>
      </c>
      <c r="P2026" s="146">
        <v>44533</v>
      </c>
      <c r="Q2026" s="144" t="s">
        <v>29</v>
      </c>
      <c r="R2026" s="20" t="str">
        <f>VLOOKUP(F2026,'Seg 2 descriptions'!A:B,2)</f>
        <v>Facilities-West</v>
      </c>
      <c r="S2026" s="20" t="str">
        <f>VLOOKUP(G2026,'Seg 3 descriptions'!A:B,2)</f>
        <v>Facilities Maintenance</v>
      </c>
    </row>
    <row r="2027" spans="1:19" x14ac:dyDescent="0.25">
      <c r="A2027" s="1" t="s">
        <v>457</v>
      </c>
      <c r="B2027" s="1" t="s">
        <v>49</v>
      </c>
      <c r="C2027" s="1" t="s">
        <v>1061</v>
      </c>
      <c r="D2027" s="1" t="s">
        <v>1742</v>
      </c>
      <c r="E2027" s="1" t="s">
        <v>20</v>
      </c>
      <c r="F2027" s="1" t="s">
        <v>31</v>
      </c>
      <c r="G2027" s="1" t="s">
        <v>870</v>
      </c>
      <c r="H2027" s="1" t="s">
        <v>23</v>
      </c>
      <c r="I2027" s="1" t="s">
        <v>24</v>
      </c>
      <c r="J2027" s="3">
        <v>2.59</v>
      </c>
      <c r="K2027" s="1" t="s">
        <v>1059</v>
      </c>
      <c r="L2027" s="1" t="s">
        <v>24</v>
      </c>
      <c r="M2027" s="1" t="s">
        <v>1060</v>
      </c>
      <c r="N2027" s="1" t="s">
        <v>463</v>
      </c>
      <c r="O2027" s="2">
        <v>44561</v>
      </c>
      <c r="P2027" s="2">
        <v>44568</v>
      </c>
      <c r="Q2027" s="1" t="s">
        <v>29</v>
      </c>
      <c r="R2027" t="str">
        <f>VLOOKUP(F2027,'Seg 2 descriptions'!A:B,2)</f>
        <v>Gas Operations-West</v>
      </c>
      <c r="S2027" t="str">
        <f>VLOOKUP(G2027,'Seg 3 descriptions'!A:B,2)</f>
        <v>Other Vehicle Expenses</v>
      </c>
    </row>
    <row r="2028" spans="1:19" x14ac:dyDescent="0.25">
      <c r="A2028" s="1" t="s">
        <v>457</v>
      </c>
      <c r="B2028" s="1" t="s">
        <v>49</v>
      </c>
      <c r="C2028" s="1" t="s">
        <v>1061</v>
      </c>
      <c r="D2028" s="1" t="s">
        <v>1746</v>
      </c>
      <c r="E2028" s="1" t="s">
        <v>20</v>
      </c>
      <c r="F2028" s="1" t="s">
        <v>31</v>
      </c>
      <c r="G2028" s="1" t="s">
        <v>1049</v>
      </c>
      <c r="H2028" s="1" t="s">
        <v>23</v>
      </c>
      <c r="I2028" s="1" t="s">
        <v>24</v>
      </c>
      <c r="J2028" s="3">
        <v>1.94</v>
      </c>
      <c r="K2028" s="1" t="s">
        <v>1059</v>
      </c>
      <c r="L2028" s="1" t="s">
        <v>24</v>
      </c>
      <c r="M2028" s="1" t="s">
        <v>1060</v>
      </c>
      <c r="N2028" s="1" t="s">
        <v>463</v>
      </c>
      <c r="O2028" s="2">
        <v>44561</v>
      </c>
      <c r="P2028" s="2">
        <v>44568</v>
      </c>
      <c r="Q2028" s="1" t="s">
        <v>29</v>
      </c>
      <c r="R2028" t="str">
        <f>VLOOKUP(F2028,'Seg 2 descriptions'!A:B,2)</f>
        <v>Gas Operations-West</v>
      </c>
      <c r="S2028" t="str">
        <f>VLOOKUP(G2028,'Seg 3 descriptions'!A:B,2)</f>
        <v>Vehicle Insurance</v>
      </c>
    </row>
    <row r="2029" spans="1:19" x14ac:dyDescent="0.25">
      <c r="A2029" s="1" t="s">
        <v>828</v>
      </c>
      <c r="B2029" s="1" t="s">
        <v>18</v>
      </c>
      <c r="C2029" s="1" t="s">
        <v>1192</v>
      </c>
      <c r="D2029" s="1" t="s">
        <v>1704</v>
      </c>
      <c r="E2029" s="1" t="s">
        <v>20</v>
      </c>
      <c r="F2029" s="1" t="s">
        <v>830</v>
      </c>
      <c r="G2029" s="1" t="s">
        <v>590</v>
      </c>
      <c r="H2029" s="1" t="s">
        <v>23</v>
      </c>
      <c r="I2029" s="1" t="s">
        <v>24</v>
      </c>
      <c r="J2029" s="3">
        <v>366.55</v>
      </c>
      <c r="K2029" s="1" t="s">
        <v>1193</v>
      </c>
      <c r="L2029" s="1" t="s">
        <v>24</v>
      </c>
      <c r="M2029" s="1" t="s">
        <v>24</v>
      </c>
      <c r="N2029" s="1" t="s">
        <v>1192</v>
      </c>
      <c r="O2029" s="2">
        <v>44294</v>
      </c>
      <c r="P2029" s="2">
        <v>44319</v>
      </c>
      <c r="Q2029" s="1" t="s">
        <v>29</v>
      </c>
      <c r="R2029" t="str">
        <f>VLOOKUP(F2029,'Seg 2 descriptions'!A:B,2)</f>
        <v>Measurement-SF</v>
      </c>
      <c r="S2029" t="str">
        <f>VLOOKUP(G2029,'Seg 3 descriptions'!A:B,2)</f>
        <v>Overtime/Comp Time/On Call</v>
      </c>
    </row>
    <row r="2030" spans="1:19" x14ac:dyDescent="0.25">
      <c r="A2030" s="144" t="s">
        <v>456</v>
      </c>
      <c r="B2030" s="144" t="s">
        <v>20</v>
      </c>
      <c r="C2030" s="144" t="s">
        <v>791</v>
      </c>
      <c r="D2030" s="144" t="s">
        <v>1689</v>
      </c>
      <c r="E2030" s="144" t="s">
        <v>20</v>
      </c>
      <c r="F2030" s="144" t="s">
        <v>21</v>
      </c>
      <c r="G2030" s="144" t="s">
        <v>22</v>
      </c>
      <c r="H2030" s="144" t="s">
        <v>23</v>
      </c>
      <c r="I2030" s="144" t="s">
        <v>24</v>
      </c>
      <c r="J2030" s="145">
        <v>-110.21</v>
      </c>
      <c r="K2030" s="144" t="s">
        <v>792</v>
      </c>
      <c r="L2030" s="144" t="s">
        <v>24</v>
      </c>
      <c r="M2030" s="144" t="s">
        <v>682</v>
      </c>
      <c r="N2030" s="144" t="s">
        <v>793</v>
      </c>
      <c r="O2030" s="146">
        <v>44286</v>
      </c>
      <c r="P2030" s="146">
        <v>44261</v>
      </c>
      <c r="Q2030" s="144" t="s">
        <v>29</v>
      </c>
      <c r="R2030" s="20" t="str">
        <f>VLOOKUP(F2030,'Seg 2 descriptions'!A:B,2)</f>
        <v>Facilities-West</v>
      </c>
      <c r="S2030" s="20" t="str">
        <f>VLOOKUP(G2030,'Seg 3 descriptions'!A:B,2)</f>
        <v>Facilities Maintenance</v>
      </c>
    </row>
    <row r="2031" spans="1:19" x14ac:dyDescent="0.25">
      <c r="A2031" s="144" t="s">
        <v>456</v>
      </c>
      <c r="B2031" s="144" t="s">
        <v>20</v>
      </c>
      <c r="C2031" s="144" t="s">
        <v>793</v>
      </c>
      <c r="D2031" s="144" t="s">
        <v>1689</v>
      </c>
      <c r="E2031" s="144" t="s">
        <v>20</v>
      </c>
      <c r="F2031" s="144" t="s">
        <v>21</v>
      </c>
      <c r="G2031" s="144" t="s">
        <v>22</v>
      </c>
      <c r="H2031" s="144" t="s">
        <v>23</v>
      </c>
      <c r="I2031" s="144" t="s">
        <v>24</v>
      </c>
      <c r="J2031" s="145">
        <v>3590.5</v>
      </c>
      <c r="K2031" s="144" t="s">
        <v>792</v>
      </c>
      <c r="L2031" s="144" t="s">
        <v>24</v>
      </c>
      <c r="M2031" s="144" t="s">
        <v>27</v>
      </c>
      <c r="N2031" s="144" t="s">
        <v>793</v>
      </c>
      <c r="O2031" s="146">
        <v>44255</v>
      </c>
      <c r="P2031" s="146">
        <v>44261</v>
      </c>
      <c r="Q2031" s="144" t="s">
        <v>29</v>
      </c>
      <c r="R2031" s="20" t="str">
        <f>VLOOKUP(F2031,'Seg 2 descriptions'!A:B,2)</f>
        <v>Facilities-West</v>
      </c>
      <c r="S2031" s="20" t="str">
        <f>VLOOKUP(G2031,'Seg 3 descriptions'!A:B,2)</f>
        <v>Facilities Maintenance</v>
      </c>
    </row>
    <row r="2032" spans="1:19" x14ac:dyDescent="0.25">
      <c r="A2032" s="144" t="s">
        <v>456</v>
      </c>
      <c r="B2032" s="144" t="s">
        <v>20</v>
      </c>
      <c r="C2032" s="144" t="s">
        <v>793</v>
      </c>
      <c r="D2032" s="144" t="s">
        <v>1689</v>
      </c>
      <c r="E2032" s="144" t="s">
        <v>20</v>
      </c>
      <c r="F2032" s="144" t="s">
        <v>21</v>
      </c>
      <c r="G2032" s="144" t="s">
        <v>22</v>
      </c>
      <c r="H2032" s="144" t="s">
        <v>23</v>
      </c>
      <c r="I2032" s="144" t="s">
        <v>24</v>
      </c>
      <c r="J2032" s="145">
        <v>110.21</v>
      </c>
      <c r="K2032" s="144" t="s">
        <v>792</v>
      </c>
      <c r="L2032" s="144" t="s">
        <v>24</v>
      </c>
      <c r="M2032" s="144" t="s">
        <v>682</v>
      </c>
      <c r="N2032" s="144" t="s">
        <v>793</v>
      </c>
      <c r="O2032" s="146">
        <v>44255</v>
      </c>
      <c r="P2032" s="146">
        <v>44261</v>
      </c>
      <c r="Q2032" s="144" t="s">
        <v>29</v>
      </c>
      <c r="R2032" s="20" t="str">
        <f>VLOOKUP(F2032,'Seg 2 descriptions'!A:B,2)</f>
        <v>Facilities-West</v>
      </c>
      <c r="S2032" s="20" t="str">
        <f>VLOOKUP(G2032,'Seg 3 descriptions'!A:B,2)</f>
        <v>Facilities Maintenance</v>
      </c>
    </row>
    <row r="2033" spans="1:19" x14ac:dyDescent="0.25">
      <c r="A2033" s="1" t="s">
        <v>828</v>
      </c>
      <c r="B2033" s="1" t="s">
        <v>18</v>
      </c>
      <c r="C2033" s="1" t="s">
        <v>1200</v>
      </c>
      <c r="D2033" s="1" t="s">
        <v>1713</v>
      </c>
      <c r="E2033" s="1" t="s">
        <v>20</v>
      </c>
      <c r="F2033" s="1" t="s">
        <v>830</v>
      </c>
      <c r="G2033" s="1" t="s">
        <v>460</v>
      </c>
      <c r="H2033" s="1" t="s">
        <v>23</v>
      </c>
      <c r="I2033" s="1" t="s">
        <v>24</v>
      </c>
      <c r="J2033" s="3">
        <v>1904.25</v>
      </c>
      <c r="K2033" s="1" t="s">
        <v>1201</v>
      </c>
      <c r="L2033" s="1" t="s">
        <v>24</v>
      </c>
      <c r="M2033" s="1" t="s">
        <v>24</v>
      </c>
      <c r="N2033" s="1" t="s">
        <v>1200</v>
      </c>
      <c r="O2033" s="2">
        <v>44210</v>
      </c>
      <c r="P2033" s="2">
        <v>44229</v>
      </c>
      <c r="Q2033" s="1" t="s">
        <v>29</v>
      </c>
      <c r="R2033" t="str">
        <f>VLOOKUP(F2033,'Seg 2 descriptions'!A:B,2)</f>
        <v>Measurement-SF</v>
      </c>
      <c r="S2033" t="str">
        <f>VLOOKUP(G2033,'Seg 3 descriptions'!A:B,2)</f>
        <v>Salaries</v>
      </c>
    </row>
    <row r="2034" spans="1:19" x14ac:dyDescent="0.25">
      <c r="A2034" s="144" t="s">
        <v>17</v>
      </c>
      <c r="B2034" s="144" t="s">
        <v>18</v>
      </c>
      <c r="C2034" s="144" t="s">
        <v>108</v>
      </c>
      <c r="D2034" s="144" t="s">
        <v>1689</v>
      </c>
      <c r="E2034" s="144" t="s">
        <v>20</v>
      </c>
      <c r="F2034" s="144" t="s">
        <v>21</v>
      </c>
      <c r="G2034" s="144" t="s">
        <v>22</v>
      </c>
      <c r="H2034" s="144" t="s">
        <v>23</v>
      </c>
      <c r="I2034" s="144" t="s">
        <v>24</v>
      </c>
      <c r="J2034" s="145">
        <v>2729.57</v>
      </c>
      <c r="K2034" s="144" t="s">
        <v>1239</v>
      </c>
      <c r="L2034" s="144" t="s">
        <v>26</v>
      </c>
      <c r="M2034" s="144" t="s">
        <v>1240</v>
      </c>
      <c r="N2034" s="144" t="s">
        <v>1241</v>
      </c>
      <c r="O2034" s="146">
        <v>44467</v>
      </c>
      <c r="P2034" s="146">
        <v>44468</v>
      </c>
      <c r="Q2034" s="144" t="s">
        <v>29</v>
      </c>
      <c r="R2034" s="20" t="str">
        <f>VLOOKUP(F2034,'Seg 2 descriptions'!A:B,2)</f>
        <v>Facilities-West</v>
      </c>
      <c r="S2034" s="20" t="str">
        <f>VLOOKUP(G2034,'Seg 3 descriptions'!A:B,2)</f>
        <v>Facilities Maintenance</v>
      </c>
    </row>
    <row r="2035" spans="1:19" x14ac:dyDescent="0.25">
      <c r="A2035" s="144" t="s">
        <v>17</v>
      </c>
      <c r="B2035" s="144" t="s">
        <v>18</v>
      </c>
      <c r="C2035" s="144" t="s">
        <v>1009</v>
      </c>
      <c r="D2035" s="144" t="s">
        <v>1689</v>
      </c>
      <c r="E2035" s="144" t="s">
        <v>20</v>
      </c>
      <c r="F2035" s="144" t="s">
        <v>21</v>
      </c>
      <c r="G2035" s="144" t="s">
        <v>22</v>
      </c>
      <c r="H2035" s="144" t="s">
        <v>23</v>
      </c>
      <c r="I2035" s="144" t="s">
        <v>24</v>
      </c>
      <c r="J2035" s="145">
        <v>490.73</v>
      </c>
      <c r="K2035" s="144" t="s">
        <v>1243</v>
      </c>
      <c r="L2035" s="144" t="s">
        <v>26</v>
      </c>
      <c r="M2035" s="144" t="s">
        <v>1011</v>
      </c>
      <c r="N2035" s="144" t="s">
        <v>1012</v>
      </c>
      <c r="O2035" s="146">
        <v>44477</v>
      </c>
      <c r="P2035" s="146">
        <v>44480</v>
      </c>
      <c r="Q2035" s="144" t="s">
        <v>29</v>
      </c>
      <c r="R2035" s="20" t="str">
        <f>VLOOKUP(F2035,'Seg 2 descriptions'!A:B,2)</f>
        <v>Facilities-West</v>
      </c>
      <c r="S2035" s="20" t="str">
        <f>VLOOKUP(G2035,'Seg 3 descriptions'!A:B,2)</f>
        <v>Facilities Maintenance</v>
      </c>
    </row>
    <row r="2036" spans="1:19" x14ac:dyDescent="0.25">
      <c r="A2036" s="144" t="s">
        <v>17</v>
      </c>
      <c r="B2036" s="144" t="s">
        <v>18</v>
      </c>
      <c r="C2036" s="144" t="s">
        <v>878</v>
      </c>
      <c r="D2036" s="144" t="s">
        <v>1689</v>
      </c>
      <c r="E2036" s="144" t="s">
        <v>20</v>
      </c>
      <c r="F2036" s="144" t="s">
        <v>21</v>
      </c>
      <c r="G2036" s="144" t="s">
        <v>22</v>
      </c>
      <c r="H2036" s="144" t="s">
        <v>23</v>
      </c>
      <c r="I2036" s="144" t="s">
        <v>24</v>
      </c>
      <c r="J2036" s="145">
        <v>500</v>
      </c>
      <c r="K2036" s="144" t="s">
        <v>1251</v>
      </c>
      <c r="L2036" s="144" t="s">
        <v>78</v>
      </c>
      <c r="M2036" s="144" t="s">
        <v>1252</v>
      </c>
      <c r="N2036" s="144" t="s">
        <v>1253</v>
      </c>
      <c r="O2036" s="146">
        <v>44491</v>
      </c>
      <c r="P2036" s="146">
        <v>44492</v>
      </c>
      <c r="Q2036" s="144" t="s">
        <v>29</v>
      </c>
      <c r="R2036" s="20" t="str">
        <f>VLOOKUP(F2036,'Seg 2 descriptions'!A:B,2)</f>
        <v>Facilities-West</v>
      </c>
      <c r="S2036" s="20" t="str">
        <f>VLOOKUP(G2036,'Seg 3 descriptions'!A:B,2)</f>
        <v>Facilities Maintenance</v>
      </c>
    </row>
    <row r="2037" spans="1:19" x14ac:dyDescent="0.25">
      <c r="A2037" s="1" t="s">
        <v>828</v>
      </c>
      <c r="B2037" s="1" t="s">
        <v>18</v>
      </c>
      <c r="C2037" s="1" t="s">
        <v>1264</v>
      </c>
      <c r="D2037" s="1" t="s">
        <v>1704</v>
      </c>
      <c r="E2037" s="1" t="s">
        <v>20</v>
      </c>
      <c r="F2037" s="1" t="s">
        <v>830</v>
      </c>
      <c r="G2037" s="1" t="s">
        <v>590</v>
      </c>
      <c r="H2037" s="1" t="s">
        <v>23</v>
      </c>
      <c r="I2037" s="1" t="s">
        <v>24</v>
      </c>
      <c r="J2037" s="3">
        <v>391.23</v>
      </c>
      <c r="K2037" s="1" t="s">
        <v>1266</v>
      </c>
      <c r="L2037" s="1" t="s">
        <v>24</v>
      </c>
      <c r="M2037" s="1" t="s">
        <v>24</v>
      </c>
      <c r="N2037" s="1" t="s">
        <v>1264</v>
      </c>
      <c r="O2037" s="2">
        <v>44238</v>
      </c>
      <c r="P2037" s="2">
        <v>44256</v>
      </c>
      <c r="Q2037" s="1" t="s">
        <v>29</v>
      </c>
      <c r="R2037" t="str">
        <f>VLOOKUP(F2037,'Seg 2 descriptions'!A:B,2)</f>
        <v>Measurement-SF</v>
      </c>
      <c r="S2037" t="str">
        <f>VLOOKUP(G2037,'Seg 3 descriptions'!A:B,2)</f>
        <v>Overtime/Comp Time/On Call</v>
      </c>
    </row>
    <row r="2038" spans="1:19" x14ac:dyDescent="0.25">
      <c r="A2038" s="1" t="s">
        <v>828</v>
      </c>
      <c r="B2038" s="1" t="s">
        <v>18</v>
      </c>
      <c r="C2038" s="1" t="s">
        <v>1267</v>
      </c>
      <c r="D2038" s="1" t="s">
        <v>1713</v>
      </c>
      <c r="E2038" s="1" t="s">
        <v>20</v>
      </c>
      <c r="F2038" s="1" t="s">
        <v>830</v>
      </c>
      <c r="G2038" s="1" t="s">
        <v>460</v>
      </c>
      <c r="H2038" s="1" t="s">
        <v>23</v>
      </c>
      <c r="I2038" s="1" t="s">
        <v>24</v>
      </c>
      <c r="J2038" s="3">
        <v>1775.17</v>
      </c>
      <c r="K2038" s="1" t="s">
        <v>1268</v>
      </c>
      <c r="L2038" s="1" t="s">
        <v>24</v>
      </c>
      <c r="M2038" s="1" t="s">
        <v>24</v>
      </c>
      <c r="N2038" s="1" t="s">
        <v>1267</v>
      </c>
      <c r="O2038" s="2">
        <v>44377</v>
      </c>
      <c r="P2038" s="2">
        <v>44378</v>
      </c>
      <c r="Q2038" s="1" t="s">
        <v>29</v>
      </c>
      <c r="R2038" t="str">
        <f>VLOOKUP(F2038,'Seg 2 descriptions'!A:B,2)</f>
        <v>Measurement-SF</v>
      </c>
      <c r="S2038" t="str">
        <f>VLOOKUP(G2038,'Seg 3 descriptions'!A:B,2)</f>
        <v>Salaries</v>
      </c>
    </row>
    <row r="2039" spans="1:19" x14ac:dyDescent="0.25">
      <c r="A2039" s="1" t="s">
        <v>828</v>
      </c>
      <c r="B2039" s="1" t="s">
        <v>18</v>
      </c>
      <c r="C2039" s="1" t="s">
        <v>1273</v>
      </c>
      <c r="D2039" s="1" t="s">
        <v>1704</v>
      </c>
      <c r="E2039" s="1" t="s">
        <v>20</v>
      </c>
      <c r="F2039" s="1" t="s">
        <v>830</v>
      </c>
      <c r="G2039" s="1" t="s">
        <v>590</v>
      </c>
      <c r="H2039" s="1" t="s">
        <v>23</v>
      </c>
      <c r="I2039" s="1" t="s">
        <v>24</v>
      </c>
      <c r="J2039" s="3">
        <v>733.09</v>
      </c>
      <c r="K2039" s="1" t="s">
        <v>1274</v>
      </c>
      <c r="L2039" s="1" t="s">
        <v>24</v>
      </c>
      <c r="M2039" s="1" t="s">
        <v>24</v>
      </c>
      <c r="N2039" s="1" t="s">
        <v>1273</v>
      </c>
      <c r="O2039" s="2">
        <v>44336</v>
      </c>
      <c r="P2039" s="2">
        <v>44348</v>
      </c>
      <c r="Q2039" s="1" t="s">
        <v>29</v>
      </c>
      <c r="R2039" t="str">
        <f>VLOOKUP(F2039,'Seg 2 descriptions'!A:B,2)</f>
        <v>Measurement-SF</v>
      </c>
      <c r="S2039" t="str">
        <f>VLOOKUP(G2039,'Seg 3 descriptions'!A:B,2)</f>
        <v>Overtime/Comp Time/On Call</v>
      </c>
    </row>
    <row r="2040" spans="1:19" x14ac:dyDescent="0.25">
      <c r="A2040" s="144" t="s">
        <v>893</v>
      </c>
      <c r="B2040" s="144" t="s">
        <v>49</v>
      </c>
      <c r="C2040" s="144" t="s">
        <v>1287</v>
      </c>
      <c r="D2040" s="144" t="s">
        <v>1720</v>
      </c>
      <c r="E2040" s="144" t="s">
        <v>20</v>
      </c>
      <c r="F2040" s="144" t="s">
        <v>31</v>
      </c>
      <c r="G2040" s="144" t="s">
        <v>22</v>
      </c>
      <c r="H2040" s="144" t="s">
        <v>23</v>
      </c>
      <c r="I2040" s="144" t="s">
        <v>24</v>
      </c>
      <c r="J2040" s="145">
        <v>63.24</v>
      </c>
      <c r="K2040" s="144" t="s">
        <v>1288</v>
      </c>
      <c r="L2040" s="144" t="s">
        <v>24</v>
      </c>
      <c r="M2040" s="144" t="s">
        <v>1289</v>
      </c>
      <c r="N2040" s="144" t="s">
        <v>1287</v>
      </c>
      <c r="O2040" s="146">
        <v>44408</v>
      </c>
      <c r="P2040" s="146">
        <v>44407</v>
      </c>
      <c r="Q2040" s="144" t="s">
        <v>29</v>
      </c>
      <c r="R2040" s="20" t="str">
        <f>VLOOKUP(F2040,'Seg 2 descriptions'!A:B,2)</f>
        <v>Gas Operations-West</v>
      </c>
      <c r="S2040" s="20" t="str">
        <f>VLOOKUP(G2040,'Seg 3 descriptions'!A:B,2)</f>
        <v>Facilities Maintenance</v>
      </c>
    </row>
    <row r="2041" spans="1:19" x14ac:dyDescent="0.25">
      <c r="A2041" s="144" t="s">
        <v>893</v>
      </c>
      <c r="B2041" s="144" t="s">
        <v>49</v>
      </c>
      <c r="C2041" s="144" t="s">
        <v>1287</v>
      </c>
      <c r="D2041" s="144" t="s">
        <v>1720</v>
      </c>
      <c r="E2041" s="144" t="s">
        <v>20</v>
      </c>
      <c r="F2041" s="144" t="s">
        <v>31</v>
      </c>
      <c r="G2041" s="144" t="s">
        <v>22</v>
      </c>
      <c r="H2041" s="144" t="s">
        <v>23</v>
      </c>
      <c r="I2041" s="144" t="s">
        <v>24</v>
      </c>
      <c r="J2041" s="145">
        <v>31</v>
      </c>
      <c r="K2041" s="144" t="s">
        <v>1288</v>
      </c>
      <c r="L2041" s="144" t="s">
        <v>24</v>
      </c>
      <c r="M2041" s="144" t="s">
        <v>1289</v>
      </c>
      <c r="N2041" s="144" t="s">
        <v>1287</v>
      </c>
      <c r="O2041" s="146">
        <v>44408</v>
      </c>
      <c r="P2041" s="146">
        <v>44407</v>
      </c>
      <c r="Q2041" s="144" t="s">
        <v>29</v>
      </c>
      <c r="R2041" s="20" t="str">
        <f>VLOOKUP(F2041,'Seg 2 descriptions'!A:B,2)</f>
        <v>Gas Operations-West</v>
      </c>
      <c r="S2041" s="20" t="str">
        <f>VLOOKUP(G2041,'Seg 3 descriptions'!A:B,2)</f>
        <v>Facilities Maintenance</v>
      </c>
    </row>
    <row r="2042" spans="1:19" x14ac:dyDescent="0.25">
      <c r="A2042" s="144" t="s">
        <v>893</v>
      </c>
      <c r="B2042" s="144" t="s">
        <v>49</v>
      </c>
      <c r="C2042" s="144" t="s">
        <v>1287</v>
      </c>
      <c r="D2042" s="144" t="s">
        <v>1720</v>
      </c>
      <c r="E2042" s="144" t="s">
        <v>20</v>
      </c>
      <c r="F2042" s="144" t="s">
        <v>31</v>
      </c>
      <c r="G2042" s="144" t="s">
        <v>22</v>
      </c>
      <c r="H2042" s="144" t="s">
        <v>23</v>
      </c>
      <c r="I2042" s="144" t="s">
        <v>24</v>
      </c>
      <c r="J2042" s="145">
        <v>44.63</v>
      </c>
      <c r="K2042" s="144" t="s">
        <v>1288</v>
      </c>
      <c r="L2042" s="144" t="s">
        <v>24</v>
      </c>
      <c r="M2042" s="144" t="s">
        <v>1289</v>
      </c>
      <c r="N2042" s="144" t="s">
        <v>1287</v>
      </c>
      <c r="O2042" s="146">
        <v>44408</v>
      </c>
      <c r="P2042" s="146">
        <v>44407</v>
      </c>
      <c r="Q2042" s="144" t="s">
        <v>29</v>
      </c>
      <c r="R2042" s="20" t="str">
        <f>VLOOKUP(F2042,'Seg 2 descriptions'!A:B,2)</f>
        <v>Gas Operations-West</v>
      </c>
      <c r="S2042" s="20" t="str">
        <f>VLOOKUP(G2042,'Seg 3 descriptions'!A:B,2)</f>
        <v>Facilities Maintenance</v>
      </c>
    </row>
    <row r="2043" spans="1:19" x14ac:dyDescent="0.25">
      <c r="A2043" s="1" t="s">
        <v>828</v>
      </c>
      <c r="B2043" s="1" t="s">
        <v>18</v>
      </c>
      <c r="C2043" s="1" t="s">
        <v>1294</v>
      </c>
      <c r="D2043" s="1" t="s">
        <v>1704</v>
      </c>
      <c r="E2043" s="1" t="s">
        <v>20</v>
      </c>
      <c r="F2043" s="1" t="s">
        <v>830</v>
      </c>
      <c r="G2043" s="1" t="s">
        <v>590</v>
      </c>
      <c r="H2043" s="1" t="s">
        <v>23</v>
      </c>
      <c r="I2043" s="1" t="s">
        <v>24</v>
      </c>
      <c r="J2043" s="3">
        <v>55.2</v>
      </c>
      <c r="K2043" s="1" t="s">
        <v>1295</v>
      </c>
      <c r="L2043" s="1" t="s">
        <v>24</v>
      </c>
      <c r="M2043" s="1" t="s">
        <v>24</v>
      </c>
      <c r="N2043" s="1" t="s">
        <v>1294</v>
      </c>
      <c r="O2043" s="2">
        <v>44532</v>
      </c>
      <c r="P2043" s="2">
        <v>44564</v>
      </c>
      <c r="Q2043" s="1" t="s">
        <v>29</v>
      </c>
      <c r="R2043" t="str">
        <f>VLOOKUP(F2043,'Seg 2 descriptions'!A:B,2)</f>
        <v>Measurement-SF</v>
      </c>
      <c r="S2043" t="str">
        <f>VLOOKUP(G2043,'Seg 3 descriptions'!A:B,2)</f>
        <v>Overtime/Comp Time/On Call</v>
      </c>
    </row>
    <row r="2044" spans="1:19" x14ac:dyDescent="0.25">
      <c r="A2044" s="1" t="s">
        <v>828</v>
      </c>
      <c r="B2044" s="1" t="s">
        <v>18</v>
      </c>
      <c r="C2044" s="1" t="s">
        <v>1296</v>
      </c>
      <c r="D2044" s="1" t="s">
        <v>1704</v>
      </c>
      <c r="E2044" s="1" t="s">
        <v>20</v>
      </c>
      <c r="F2044" s="1" t="s">
        <v>830</v>
      </c>
      <c r="G2044" s="1" t="s">
        <v>590</v>
      </c>
      <c r="H2044" s="1" t="s">
        <v>23</v>
      </c>
      <c r="I2044" s="1" t="s">
        <v>24</v>
      </c>
      <c r="J2044" s="3">
        <v>427.64</v>
      </c>
      <c r="K2044" s="1" t="s">
        <v>1297</v>
      </c>
      <c r="L2044" s="1" t="s">
        <v>24</v>
      </c>
      <c r="M2044" s="1" t="s">
        <v>24</v>
      </c>
      <c r="N2044" s="1" t="s">
        <v>1296</v>
      </c>
      <c r="O2044" s="2">
        <v>44490</v>
      </c>
      <c r="P2044" s="2">
        <v>44498</v>
      </c>
      <c r="Q2044" s="1" t="s">
        <v>29</v>
      </c>
      <c r="R2044" t="str">
        <f>VLOOKUP(F2044,'Seg 2 descriptions'!A:B,2)</f>
        <v>Measurement-SF</v>
      </c>
      <c r="S2044" t="str">
        <f>VLOOKUP(G2044,'Seg 3 descriptions'!A:B,2)</f>
        <v>Overtime/Comp Time/On Call</v>
      </c>
    </row>
    <row r="2045" spans="1:19" x14ac:dyDescent="0.25">
      <c r="A2045" s="1" t="s">
        <v>457</v>
      </c>
      <c r="B2045" s="1" t="s">
        <v>49</v>
      </c>
      <c r="C2045" s="1" t="s">
        <v>1262</v>
      </c>
      <c r="D2045" s="1" t="s">
        <v>1742</v>
      </c>
      <c r="E2045" s="1" t="s">
        <v>20</v>
      </c>
      <c r="F2045" s="1" t="s">
        <v>31</v>
      </c>
      <c r="G2045" s="1" t="s">
        <v>870</v>
      </c>
      <c r="H2045" s="1" t="s">
        <v>23</v>
      </c>
      <c r="I2045" s="1" t="s">
        <v>24</v>
      </c>
      <c r="J2045" s="3">
        <v>0.92</v>
      </c>
      <c r="K2045" s="1" t="s">
        <v>1059</v>
      </c>
      <c r="L2045" s="1" t="s">
        <v>24</v>
      </c>
      <c r="M2045" s="1" t="s">
        <v>1060</v>
      </c>
      <c r="N2045" s="1" t="s">
        <v>463</v>
      </c>
      <c r="O2045" s="2">
        <v>44500</v>
      </c>
      <c r="P2045" s="2">
        <v>44503</v>
      </c>
      <c r="Q2045" s="1" t="s">
        <v>29</v>
      </c>
      <c r="R2045" t="str">
        <f>VLOOKUP(F2045,'Seg 2 descriptions'!A:B,2)</f>
        <v>Gas Operations-West</v>
      </c>
      <c r="S2045" t="str">
        <f>VLOOKUP(G2045,'Seg 3 descriptions'!A:B,2)</f>
        <v>Other Vehicle Expenses</v>
      </c>
    </row>
    <row r="2046" spans="1:19" x14ac:dyDescent="0.25">
      <c r="A2046" s="144" t="s">
        <v>456</v>
      </c>
      <c r="B2046" s="144" t="s">
        <v>20</v>
      </c>
      <c r="C2046" s="144" t="s">
        <v>1133</v>
      </c>
      <c r="D2046" s="144" t="s">
        <v>1689</v>
      </c>
      <c r="E2046" s="144" t="s">
        <v>20</v>
      </c>
      <c r="F2046" s="144" t="s">
        <v>21</v>
      </c>
      <c r="G2046" s="144" t="s">
        <v>22</v>
      </c>
      <c r="H2046" s="144" t="s">
        <v>23</v>
      </c>
      <c r="I2046" s="144" t="s">
        <v>24</v>
      </c>
      <c r="J2046" s="145">
        <v>-1751</v>
      </c>
      <c r="K2046" s="144" t="s">
        <v>1298</v>
      </c>
      <c r="L2046" s="144" t="s">
        <v>24</v>
      </c>
      <c r="M2046" s="144" t="s">
        <v>437</v>
      </c>
      <c r="N2046" s="144" t="s">
        <v>1135</v>
      </c>
      <c r="O2046" s="146">
        <v>44227</v>
      </c>
      <c r="P2046" s="146">
        <v>44204</v>
      </c>
      <c r="Q2046" s="144" t="s">
        <v>29</v>
      </c>
      <c r="R2046" s="20" t="str">
        <f>VLOOKUP(F2046,'Seg 2 descriptions'!A:B,2)</f>
        <v>Facilities-West</v>
      </c>
      <c r="S2046" s="20" t="str">
        <f>VLOOKUP(G2046,'Seg 3 descriptions'!A:B,2)</f>
        <v>Facilities Maintenance</v>
      </c>
    </row>
    <row r="2047" spans="1:19" x14ac:dyDescent="0.25">
      <c r="A2047" s="144" t="s">
        <v>456</v>
      </c>
      <c r="B2047" s="144" t="s">
        <v>20</v>
      </c>
      <c r="C2047" s="144" t="s">
        <v>904</v>
      </c>
      <c r="D2047" s="144" t="s">
        <v>1720</v>
      </c>
      <c r="E2047" s="144" t="s">
        <v>20</v>
      </c>
      <c r="F2047" s="144" t="s">
        <v>31</v>
      </c>
      <c r="G2047" s="144" t="s">
        <v>22</v>
      </c>
      <c r="H2047" s="144" t="s">
        <v>23</v>
      </c>
      <c r="I2047" s="144" t="s">
        <v>24</v>
      </c>
      <c r="J2047" s="145">
        <v>-132</v>
      </c>
      <c r="K2047" s="144" t="s">
        <v>806</v>
      </c>
      <c r="L2047" s="144" t="s">
        <v>24</v>
      </c>
      <c r="M2047" s="144" t="s">
        <v>871</v>
      </c>
      <c r="N2047" s="144" t="s">
        <v>906</v>
      </c>
      <c r="O2047" s="146">
        <v>44347</v>
      </c>
      <c r="P2047" s="146">
        <v>44322</v>
      </c>
      <c r="Q2047" s="144" t="s">
        <v>29</v>
      </c>
      <c r="R2047" s="20" t="str">
        <f>VLOOKUP(F2047,'Seg 2 descriptions'!A:B,2)</f>
        <v>Gas Operations-West</v>
      </c>
      <c r="S2047" s="20" t="str">
        <f>VLOOKUP(G2047,'Seg 3 descriptions'!A:B,2)</f>
        <v>Facilities Maintenance</v>
      </c>
    </row>
    <row r="2048" spans="1:19" x14ac:dyDescent="0.25">
      <c r="A2048" s="144" t="s">
        <v>456</v>
      </c>
      <c r="B2048" s="144" t="s">
        <v>20</v>
      </c>
      <c r="C2048" s="144" t="s">
        <v>906</v>
      </c>
      <c r="D2048" s="144" t="s">
        <v>1720</v>
      </c>
      <c r="E2048" s="144" t="s">
        <v>20</v>
      </c>
      <c r="F2048" s="144" t="s">
        <v>31</v>
      </c>
      <c r="G2048" s="144" t="s">
        <v>22</v>
      </c>
      <c r="H2048" s="144" t="s">
        <v>23</v>
      </c>
      <c r="I2048" s="144" t="s">
        <v>24</v>
      </c>
      <c r="J2048" s="145">
        <v>132</v>
      </c>
      <c r="K2048" s="144" t="s">
        <v>806</v>
      </c>
      <c r="L2048" s="144" t="s">
        <v>24</v>
      </c>
      <c r="M2048" s="144" t="s">
        <v>871</v>
      </c>
      <c r="N2048" s="144" t="s">
        <v>906</v>
      </c>
      <c r="O2048" s="146">
        <v>44316</v>
      </c>
      <c r="P2048" s="146">
        <v>44322</v>
      </c>
      <c r="Q2048" s="144" t="s">
        <v>29</v>
      </c>
      <c r="R2048" s="20" t="str">
        <f>VLOOKUP(F2048,'Seg 2 descriptions'!A:B,2)</f>
        <v>Gas Operations-West</v>
      </c>
      <c r="S2048" s="20" t="str">
        <f>VLOOKUP(G2048,'Seg 3 descriptions'!A:B,2)</f>
        <v>Facilities Maintenance</v>
      </c>
    </row>
    <row r="2049" spans="1:19" x14ac:dyDescent="0.25">
      <c r="A2049" s="144" t="s">
        <v>456</v>
      </c>
      <c r="B2049" s="144" t="s">
        <v>20</v>
      </c>
      <c r="C2049" s="144" t="s">
        <v>906</v>
      </c>
      <c r="D2049" s="144" t="s">
        <v>1720</v>
      </c>
      <c r="E2049" s="144" t="s">
        <v>20</v>
      </c>
      <c r="F2049" s="144" t="s">
        <v>31</v>
      </c>
      <c r="G2049" s="144" t="s">
        <v>22</v>
      </c>
      <c r="H2049" s="144" t="s">
        <v>23</v>
      </c>
      <c r="I2049" s="144" t="s">
        <v>24</v>
      </c>
      <c r="J2049" s="145">
        <v>561</v>
      </c>
      <c r="K2049" s="144" t="s">
        <v>806</v>
      </c>
      <c r="L2049" s="144" t="s">
        <v>24</v>
      </c>
      <c r="M2049" s="144" t="s">
        <v>905</v>
      </c>
      <c r="N2049" s="144" t="s">
        <v>906</v>
      </c>
      <c r="O2049" s="146">
        <v>44316</v>
      </c>
      <c r="P2049" s="146">
        <v>44322</v>
      </c>
      <c r="Q2049" s="144" t="s">
        <v>29</v>
      </c>
      <c r="R2049" s="20" t="str">
        <f>VLOOKUP(F2049,'Seg 2 descriptions'!A:B,2)</f>
        <v>Gas Operations-West</v>
      </c>
      <c r="S2049" s="20" t="str">
        <f>VLOOKUP(G2049,'Seg 3 descriptions'!A:B,2)</f>
        <v>Facilities Maintenance</v>
      </c>
    </row>
    <row r="2050" spans="1:19" x14ac:dyDescent="0.25">
      <c r="A2050" s="144" t="s">
        <v>456</v>
      </c>
      <c r="B2050" s="144" t="s">
        <v>20</v>
      </c>
      <c r="C2050" s="144" t="s">
        <v>906</v>
      </c>
      <c r="D2050" s="144" t="s">
        <v>1720</v>
      </c>
      <c r="E2050" s="144" t="s">
        <v>20</v>
      </c>
      <c r="F2050" s="144" t="s">
        <v>31</v>
      </c>
      <c r="G2050" s="144" t="s">
        <v>22</v>
      </c>
      <c r="H2050" s="144" t="s">
        <v>23</v>
      </c>
      <c r="I2050" s="144" t="s">
        <v>24</v>
      </c>
      <c r="J2050" s="145">
        <v>125</v>
      </c>
      <c r="K2050" s="144" t="s">
        <v>806</v>
      </c>
      <c r="L2050" s="144" t="s">
        <v>24</v>
      </c>
      <c r="M2050" s="144" t="s">
        <v>905</v>
      </c>
      <c r="N2050" s="144" t="s">
        <v>906</v>
      </c>
      <c r="O2050" s="146">
        <v>44316</v>
      </c>
      <c r="P2050" s="146">
        <v>44322</v>
      </c>
      <c r="Q2050" s="144" t="s">
        <v>29</v>
      </c>
      <c r="R2050" s="20" t="str">
        <f>VLOOKUP(F2050,'Seg 2 descriptions'!A:B,2)</f>
        <v>Gas Operations-West</v>
      </c>
      <c r="S2050" s="20" t="str">
        <f>VLOOKUP(G2050,'Seg 3 descriptions'!A:B,2)</f>
        <v>Facilities Maintenance</v>
      </c>
    </row>
    <row r="2051" spans="1:19" x14ac:dyDescent="0.25">
      <c r="A2051" s="144" t="s">
        <v>456</v>
      </c>
      <c r="B2051" s="144" t="s">
        <v>20</v>
      </c>
      <c r="C2051" s="144" t="s">
        <v>906</v>
      </c>
      <c r="D2051" s="144" t="s">
        <v>1720</v>
      </c>
      <c r="E2051" s="144" t="s">
        <v>20</v>
      </c>
      <c r="F2051" s="144" t="s">
        <v>31</v>
      </c>
      <c r="G2051" s="144" t="s">
        <v>22</v>
      </c>
      <c r="H2051" s="144" t="s">
        <v>23</v>
      </c>
      <c r="I2051" s="144" t="s">
        <v>24</v>
      </c>
      <c r="J2051" s="145">
        <v>264</v>
      </c>
      <c r="K2051" s="144" t="s">
        <v>806</v>
      </c>
      <c r="L2051" s="144" t="s">
        <v>24</v>
      </c>
      <c r="M2051" s="144" t="s">
        <v>905</v>
      </c>
      <c r="N2051" s="144" t="s">
        <v>906</v>
      </c>
      <c r="O2051" s="146">
        <v>44316</v>
      </c>
      <c r="P2051" s="146">
        <v>44322</v>
      </c>
      <c r="Q2051" s="144" t="s">
        <v>29</v>
      </c>
      <c r="R2051" s="20" t="str">
        <f>VLOOKUP(F2051,'Seg 2 descriptions'!A:B,2)</f>
        <v>Gas Operations-West</v>
      </c>
      <c r="S2051" s="20" t="str">
        <f>VLOOKUP(G2051,'Seg 3 descriptions'!A:B,2)</f>
        <v>Facilities Maintenance</v>
      </c>
    </row>
    <row r="2052" spans="1:19" x14ac:dyDescent="0.25">
      <c r="A2052" s="144" t="s">
        <v>456</v>
      </c>
      <c r="B2052" s="144" t="s">
        <v>20</v>
      </c>
      <c r="C2052" s="144" t="s">
        <v>906</v>
      </c>
      <c r="D2052" s="144" t="s">
        <v>1720</v>
      </c>
      <c r="E2052" s="144" t="s">
        <v>20</v>
      </c>
      <c r="F2052" s="144" t="s">
        <v>31</v>
      </c>
      <c r="G2052" s="144" t="s">
        <v>22</v>
      </c>
      <c r="H2052" s="144" t="s">
        <v>23</v>
      </c>
      <c r="I2052" s="144" t="s">
        <v>24</v>
      </c>
      <c r="J2052" s="145">
        <v>3463.75</v>
      </c>
      <c r="K2052" s="144" t="s">
        <v>806</v>
      </c>
      <c r="L2052" s="144" t="s">
        <v>24</v>
      </c>
      <c r="M2052" s="144" t="s">
        <v>689</v>
      </c>
      <c r="N2052" s="144" t="s">
        <v>906</v>
      </c>
      <c r="O2052" s="146">
        <v>44316</v>
      </c>
      <c r="P2052" s="146">
        <v>44322</v>
      </c>
      <c r="Q2052" s="144" t="s">
        <v>29</v>
      </c>
      <c r="R2052" s="20" t="str">
        <f>VLOOKUP(F2052,'Seg 2 descriptions'!A:B,2)</f>
        <v>Gas Operations-West</v>
      </c>
      <c r="S2052" s="20" t="str">
        <f>VLOOKUP(G2052,'Seg 3 descriptions'!A:B,2)</f>
        <v>Facilities Maintenance</v>
      </c>
    </row>
    <row r="2053" spans="1:19" x14ac:dyDescent="0.25">
      <c r="A2053" s="144" t="s">
        <v>456</v>
      </c>
      <c r="B2053" s="144" t="s">
        <v>20</v>
      </c>
      <c r="C2053" s="144" t="s">
        <v>906</v>
      </c>
      <c r="D2053" s="144" t="s">
        <v>1720</v>
      </c>
      <c r="E2053" s="144" t="s">
        <v>20</v>
      </c>
      <c r="F2053" s="144" t="s">
        <v>31</v>
      </c>
      <c r="G2053" s="144" t="s">
        <v>22</v>
      </c>
      <c r="H2053" s="144" t="s">
        <v>23</v>
      </c>
      <c r="I2053" s="144" t="s">
        <v>24</v>
      </c>
      <c r="J2053" s="145">
        <v>3612.5</v>
      </c>
      <c r="K2053" s="144" t="s">
        <v>806</v>
      </c>
      <c r="L2053" s="144" t="s">
        <v>24</v>
      </c>
      <c r="M2053" s="144" t="s">
        <v>908</v>
      </c>
      <c r="N2053" s="144" t="s">
        <v>906</v>
      </c>
      <c r="O2053" s="146">
        <v>44316</v>
      </c>
      <c r="P2053" s="146">
        <v>44322</v>
      </c>
      <c r="Q2053" s="144" t="s">
        <v>29</v>
      </c>
      <c r="R2053" s="20" t="str">
        <f>VLOOKUP(F2053,'Seg 2 descriptions'!A:B,2)</f>
        <v>Gas Operations-West</v>
      </c>
      <c r="S2053" s="20" t="str">
        <f>VLOOKUP(G2053,'Seg 3 descriptions'!A:B,2)</f>
        <v>Facilities Maintenance</v>
      </c>
    </row>
    <row r="2054" spans="1:19" x14ac:dyDescent="0.25">
      <c r="A2054" s="144" t="s">
        <v>456</v>
      </c>
      <c r="B2054" s="144" t="s">
        <v>20</v>
      </c>
      <c r="C2054" s="144" t="s">
        <v>906</v>
      </c>
      <c r="D2054" s="144" t="s">
        <v>1720</v>
      </c>
      <c r="E2054" s="144" t="s">
        <v>20</v>
      </c>
      <c r="F2054" s="144" t="s">
        <v>31</v>
      </c>
      <c r="G2054" s="144" t="s">
        <v>22</v>
      </c>
      <c r="H2054" s="144" t="s">
        <v>23</v>
      </c>
      <c r="I2054" s="144" t="s">
        <v>24</v>
      </c>
      <c r="J2054" s="145">
        <v>3485</v>
      </c>
      <c r="K2054" s="144" t="s">
        <v>806</v>
      </c>
      <c r="L2054" s="144" t="s">
        <v>24</v>
      </c>
      <c r="M2054" s="144" t="s">
        <v>909</v>
      </c>
      <c r="N2054" s="144" t="s">
        <v>906</v>
      </c>
      <c r="O2054" s="146">
        <v>44316</v>
      </c>
      <c r="P2054" s="146">
        <v>44322</v>
      </c>
      <c r="Q2054" s="144" t="s">
        <v>29</v>
      </c>
      <c r="R2054" s="20" t="str">
        <f>VLOOKUP(F2054,'Seg 2 descriptions'!A:B,2)</f>
        <v>Gas Operations-West</v>
      </c>
      <c r="S2054" s="20" t="str">
        <f>VLOOKUP(G2054,'Seg 3 descriptions'!A:B,2)</f>
        <v>Facilities Maintenance</v>
      </c>
    </row>
    <row r="2055" spans="1:19" x14ac:dyDescent="0.25">
      <c r="A2055" s="1" t="s">
        <v>457</v>
      </c>
      <c r="B2055" s="1" t="s">
        <v>49</v>
      </c>
      <c r="C2055" s="1" t="s">
        <v>1304</v>
      </c>
      <c r="D2055" s="1" t="s">
        <v>1716</v>
      </c>
      <c r="E2055" s="1" t="s">
        <v>20</v>
      </c>
      <c r="F2055" s="1" t="s">
        <v>31</v>
      </c>
      <c r="G2055" s="1" t="s">
        <v>590</v>
      </c>
      <c r="H2055" s="1" t="s">
        <v>23</v>
      </c>
      <c r="I2055" s="1" t="s">
        <v>24</v>
      </c>
      <c r="J2055" s="3">
        <v>7.74</v>
      </c>
      <c r="K2055" s="1" t="s">
        <v>1271</v>
      </c>
      <c r="L2055" s="1" t="s">
        <v>24</v>
      </c>
      <c r="M2055" s="1" t="s">
        <v>1272</v>
      </c>
      <c r="N2055" s="1" t="s">
        <v>463</v>
      </c>
      <c r="O2055" s="2">
        <v>44561</v>
      </c>
      <c r="P2055" s="2">
        <v>44568</v>
      </c>
      <c r="Q2055" s="1" t="s">
        <v>29</v>
      </c>
      <c r="R2055" t="str">
        <f>VLOOKUP(F2055,'Seg 2 descriptions'!A:B,2)</f>
        <v>Gas Operations-West</v>
      </c>
      <c r="S2055" t="str">
        <f>VLOOKUP(G2055,'Seg 3 descriptions'!A:B,2)</f>
        <v>Overtime/Comp Time/On Call</v>
      </c>
    </row>
    <row r="2056" spans="1:19" x14ac:dyDescent="0.25">
      <c r="A2056" s="1" t="s">
        <v>457</v>
      </c>
      <c r="B2056" s="1" t="s">
        <v>49</v>
      </c>
      <c r="C2056" s="1" t="s">
        <v>1304</v>
      </c>
      <c r="D2056" s="1" t="s">
        <v>1726</v>
      </c>
      <c r="E2056" s="1" t="s">
        <v>20</v>
      </c>
      <c r="F2056" s="1" t="s">
        <v>31</v>
      </c>
      <c r="G2056" s="1" t="s">
        <v>460</v>
      </c>
      <c r="H2056" s="1" t="s">
        <v>23</v>
      </c>
      <c r="I2056" s="1" t="s">
        <v>24</v>
      </c>
      <c r="J2056" s="3">
        <v>66.98</v>
      </c>
      <c r="K2056" s="1" t="s">
        <v>1271</v>
      </c>
      <c r="L2056" s="1" t="s">
        <v>24</v>
      </c>
      <c r="M2056" s="1" t="s">
        <v>1272</v>
      </c>
      <c r="N2056" s="1" t="s">
        <v>463</v>
      </c>
      <c r="O2056" s="2">
        <v>44561</v>
      </c>
      <c r="P2056" s="2">
        <v>44568</v>
      </c>
      <c r="Q2056" s="1" t="s">
        <v>29</v>
      </c>
      <c r="R2056" t="str">
        <f>VLOOKUP(F2056,'Seg 2 descriptions'!A:B,2)</f>
        <v>Gas Operations-West</v>
      </c>
      <c r="S2056" t="str">
        <f>VLOOKUP(G2056,'Seg 3 descriptions'!A:B,2)</f>
        <v>Salaries</v>
      </c>
    </row>
    <row r="2057" spans="1:19" x14ac:dyDescent="0.25">
      <c r="A2057" s="1" t="s">
        <v>457</v>
      </c>
      <c r="B2057" s="1" t="s">
        <v>49</v>
      </c>
      <c r="C2057" s="1" t="s">
        <v>1304</v>
      </c>
      <c r="D2057" s="1" t="s">
        <v>1798</v>
      </c>
      <c r="E2057" s="1" t="s">
        <v>20</v>
      </c>
      <c r="F2057" s="1" t="s">
        <v>31</v>
      </c>
      <c r="G2057" s="1" t="s">
        <v>1301</v>
      </c>
      <c r="H2057" s="1" t="s">
        <v>23</v>
      </c>
      <c r="I2057" s="1" t="s">
        <v>24</v>
      </c>
      <c r="J2057" s="3">
        <v>0.85</v>
      </c>
      <c r="K2057" s="1" t="s">
        <v>1271</v>
      </c>
      <c r="L2057" s="1" t="s">
        <v>24</v>
      </c>
      <c r="M2057" s="1" t="s">
        <v>1272</v>
      </c>
      <c r="N2057" s="1" t="s">
        <v>463</v>
      </c>
      <c r="O2057" s="2">
        <v>44561</v>
      </c>
      <c r="P2057" s="2">
        <v>44568</v>
      </c>
      <c r="Q2057" s="1" t="s">
        <v>29</v>
      </c>
      <c r="R2057" t="str">
        <f>VLOOKUP(F2057,'Seg 2 descriptions'!A:B,2)</f>
        <v>Gas Operations-West</v>
      </c>
      <c r="S2057" t="str">
        <f>VLOOKUP(G2057,'Seg 3 descriptions'!A:B,2)</f>
        <v>Memberships &amp; Subscriptions</v>
      </c>
    </row>
    <row r="2058" spans="1:19" x14ac:dyDescent="0.25">
      <c r="A2058" s="1" t="s">
        <v>828</v>
      </c>
      <c r="B2058" s="1" t="s">
        <v>18</v>
      </c>
      <c r="C2058" s="1" t="s">
        <v>1310</v>
      </c>
      <c r="D2058" s="1" t="s">
        <v>1704</v>
      </c>
      <c r="E2058" s="1" t="s">
        <v>20</v>
      </c>
      <c r="F2058" s="1" t="s">
        <v>830</v>
      </c>
      <c r="G2058" s="1" t="s">
        <v>590</v>
      </c>
      <c r="H2058" s="1" t="s">
        <v>23</v>
      </c>
      <c r="I2058" s="1" t="s">
        <v>24</v>
      </c>
      <c r="J2058" s="3">
        <v>122.18</v>
      </c>
      <c r="K2058" s="1" t="s">
        <v>1311</v>
      </c>
      <c r="L2058" s="1" t="s">
        <v>24</v>
      </c>
      <c r="M2058" s="1" t="s">
        <v>24</v>
      </c>
      <c r="N2058" s="1" t="s">
        <v>1310</v>
      </c>
      <c r="O2058" s="2">
        <v>44434</v>
      </c>
      <c r="P2058" s="2">
        <v>44438</v>
      </c>
      <c r="Q2058" s="1" t="s">
        <v>29</v>
      </c>
      <c r="R2058" t="str">
        <f>VLOOKUP(F2058,'Seg 2 descriptions'!A:B,2)</f>
        <v>Measurement-SF</v>
      </c>
      <c r="S2058" t="str">
        <f>VLOOKUP(G2058,'Seg 3 descriptions'!A:B,2)</f>
        <v>Overtime/Comp Time/On Call</v>
      </c>
    </row>
    <row r="2059" spans="1:19" x14ac:dyDescent="0.25">
      <c r="A2059" s="1" t="s">
        <v>457</v>
      </c>
      <c r="B2059" s="1" t="s">
        <v>49</v>
      </c>
      <c r="C2059" s="1" t="s">
        <v>1304</v>
      </c>
      <c r="D2059" s="1" t="s">
        <v>1800</v>
      </c>
      <c r="E2059" s="1" t="s">
        <v>20</v>
      </c>
      <c r="F2059" s="1" t="s">
        <v>31</v>
      </c>
      <c r="G2059" s="1" t="s">
        <v>1302</v>
      </c>
      <c r="H2059" s="1" t="s">
        <v>23</v>
      </c>
      <c r="I2059" s="1" t="s">
        <v>24</v>
      </c>
      <c r="J2059" s="3">
        <v>9.34</v>
      </c>
      <c r="K2059" s="1" t="s">
        <v>1271</v>
      </c>
      <c r="L2059" s="1" t="s">
        <v>24</v>
      </c>
      <c r="M2059" s="1" t="s">
        <v>1272</v>
      </c>
      <c r="N2059" s="1" t="s">
        <v>463</v>
      </c>
      <c r="O2059" s="2">
        <v>44561</v>
      </c>
      <c r="P2059" s="2">
        <v>44568</v>
      </c>
      <c r="Q2059" s="1" t="s">
        <v>29</v>
      </c>
      <c r="R2059" t="str">
        <f>VLOOKUP(F2059,'Seg 2 descriptions'!A:B,2)</f>
        <v>Gas Operations-West</v>
      </c>
      <c r="S2059" t="str">
        <f>VLOOKUP(G2059,'Seg 3 descriptions'!A:B,2)</f>
        <v>Uniforms</v>
      </c>
    </row>
    <row r="2060" spans="1:19" x14ac:dyDescent="0.25">
      <c r="A2060" s="1" t="s">
        <v>457</v>
      </c>
      <c r="B2060" s="1" t="s">
        <v>49</v>
      </c>
      <c r="C2060" s="1" t="s">
        <v>1304</v>
      </c>
      <c r="D2060" s="1" t="s">
        <v>1802</v>
      </c>
      <c r="E2060" s="1" t="s">
        <v>20</v>
      </c>
      <c r="F2060" s="1" t="s">
        <v>31</v>
      </c>
      <c r="G2060" s="1" t="s">
        <v>1270</v>
      </c>
      <c r="H2060" s="1" t="s">
        <v>23</v>
      </c>
      <c r="I2060" s="1" t="s">
        <v>24</v>
      </c>
      <c r="J2060" s="3">
        <v>0.03</v>
      </c>
      <c r="K2060" s="1" t="s">
        <v>1271</v>
      </c>
      <c r="L2060" s="1" t="s">
        <v>24</v>
      </c>
      <c r="M2060" s="1" t="s">
        <v>1272</v>
      </c>
      <c r="N2060" s="1" t="s">
        <v>463</v>
      </c>
      <c r="O2060" s="2">
        <v>44561</v>
      </c>
      <c r="P2060" s="2">
        <v>44568</v>
      </c>
      <c r="Q2060" s="1" t="s">
        <v>29</v>
      </c>
      <c r="R2060" t="str">
        <f>VLOOKUP(F2060,'Seg 2 descriptions'!A:B,2)</f>
        <v>Gas Operations-West</v>
      </c>
      <c r="S2060" t="str">
        <f>VLOOKUP(G2060,'Seg 3 descriptions'!A:B,2)</f>
        <v>Seminars &amp; Training</v>
      </c>
    </row>
    <row r="2061" spans="1:19" x14ac:dyDescent="0.25">
      <c r="A2061" s="1" t="s">
        <v>457</v>
      </c>
      <c r="B2061" s="1" t="s">
        <v>49</v>
      </c>
      <c r="C2061" s="1" t="s">
        <v>1304</v>
      </c>
      <c r="D2061" s="1" t="s">
        <v>1803</v>
      </c>
      <c r="E2061" s="1" t="s">
        <v>20</v>
      </c>
      <c r="F2061" s="1" t="s">
        <v>31</v>
      </c>
      <c r="G2061" s="1" t="s">
        <v>868</v>
      </c>
      <c r="H2061" s="1" t="s">
        <v>23</v>
      </c>
      <c r="I2061" s="1" t="s">
        <v>24</v>
      </c>
      <c r="J2061" s="3">
        <v>4.32</v>
      </c>
      <c r="K2061" s="1" t="s">
        <v>1271</v>
      </c>
      <c r="L2061" s="1" t="s">
        <v>24</v>
      </c>
      <c r="M2061" s="1" t="s">
        <v>1272</v>
      </c>
      <c r="N2061" s="1" t="s">
        <v>463</v>
      </c>
      <c r="O2061" s="2">
        <v>44561</v>
      </c>
      <c r="P2061" s="2">
        <v>44568</v>
      </c>
      <c r="Q2061" s="1" t="s">
        <v>29</v>
      </c>
      <c r="R2061" t="str">
        <f>VLOOKUP(F2061,'Seg 2 descriptions'!A:B,2)</f>
        <v>Gas Operations-West</v>
      </c>
      <c r="S2061" t="str">
        <f>VLOOKUP(G2061,'Seg 3 descriptions'!A:B,2)</f>
        <v>Cell Phones</v>
      </c>
    </row>
    <row r="2062" spans="1:19" x14ac:dyDescent="0.25">
      <c r="A2062" s="1" t="s">
        <v>457</v>
      </c>
      <c r="B2062" s="1" t="s">
        <v>49</v>
      </c>
      <c r="C2062" s="1" t="s">
        <v>1304</v>
      </c>
      <c r="D2062" s="1" t="s">
        <v>1808</v>
      </c>
      <c r="E2062" s="1" t="s">
        <v>20</v>
      </c>
      <c r="F2062" s="1" t="s">
        <v>31</v>
      </c>
      <c r="G2062" s="1" t="s">
        <v>867</v>
      </c>
      <c r="H2062" s="1" t="s">
        <v>23</v>
      </c>
      <c r="I2062" s="1" t="s">
        <v>24</v>
      </c>
      <c r="J2062" s="3">
        <v>4.8600000000000003</v>
      </c>
      <c r="K2062" s="1" t="s">
        <v>1271</v>
      </c>
      <c r="L2062" s="1" t="s">
        <v>24</v>
      </c>
      <c r="M2062" s="1" t="s">
        <v>1272</v>
      </c>
      <c r="N2062" s="1" t="s">
        <v>463</v>
      </c>
      <c r="O2062" s="2">
        <v>44561</v>
      </c>
      <c r="P2062" s="2">
        <v>44568</v>
      </c>
      <c r="Q2062" s="1" t="s">
        <v>29</v>
      </c>
      <c r="R2062" t="str">
        <f>VLOOKUP(F2062,'Seg 2 descriptions'!A:B,2)</f>
        <v>Gas Operations-West</v>
      </c>
      <c r="S2062" t="str">
        <f>VLOOKUP(G2062,'Seg 3 descriptions'!A:B,2)</f>
        <v>Meals</v>
      </c>
    </row>
    <row r="2063" spans="1:19" x14ac:dyDescent="0.25">
      <c r="A2063" s="1" t="s">
        <v>457</v>
      </c>
      <c r="B2063" s="1" t="s">
        <v>49</v>
      </c>
      <c r="C2063" s="1" t="s">
        <v>1304</v>
      </c>
      <c r="D2063" s="1" t="s">
        <v>1810</v>
      </c>
      <c r="E2063" s="1" t="s">
        <v>20</v>
      </c>
      <c r="F2063" s="1" t="s">
        <v>31</v>
      </c>
      <c r="G2063" s="1" t="s">
        <v>283</v>
      </c>
      <c r="H2063" s="1" t="s">
        <v>23</v>
      </c>
      <c r="I2063" s="1" t="s">
        <v>24</v>
      </c>
      <c r="J2063" s="3">
        <v>8.34</v>
      </c>
      <c r="K2063" s="1" t="s">
        <v>1271</v>
      </c>
      <c r="L2063" s="1" t="s">
        <v>24</v>
      </c>
      <c r="M2063" s="1" t="s">
        <v>1272</v>
      </c>
      <c r="N2063" s="1" t="s">
        <v>463</v>
      </c>
      <c r="O2063" s="2">
        <v>44561</v>
      </c>
      <c r="P2063" s="2">
        <v>44568</v>
      </c>
      <c r="Q2063" s="1" t="s">
        <v>29</v>
      </c>
      <c r="R2063" t="str">
        <f>VLOOKUP(F2063,'Seg 2 descriptions'!A:B,2)</f>
        <v>Gas Operations-West</v>
      </c>
      <c r="S2063" t="str">
        <f>VLOOKUP(G2063,'Seg 3 descriptions'!A:B,2)</f>
        <v>Supplies &amp; Misc Dept Expenses</v>
      </c>
    </row>
    <row r="2064" spans="1:19" x14ac:dyDescent="0.25">
      <c r="A2064" s="1" t="s">
        <v>457</v>
      </c>
      <c r="B2064" s="1" t="s">
        <v>49</v>
      </c>
      <c r="C2064" s="1" t="s">
        <v>1315</v>
      </c>
      <c r="D2064" s="1" t="s">
        <v>1810</v>
      </c>
      <c r="E2064" s="1" t="s">
        <v>20</v>
      </c>
      <c r="F2064" s="1" t="s">
        <v>31</v>
      </c>
      <c r="G2064" s="1" t="s">
        <v>283</v>
      </c>
      <c r="H2064" s="1" t="s">
        <v>23</v>
      </c>
      <c r="I2064" s="1" t="s">
        <v>24</v>
      </c>
      <c r="J2064" s="3">
        <v>29.28</v>
      </c>
      <c r="K2064" s="1" t="s">
        <v>1271</v>
      </c>
      <c r="L2064" s="1" t="s">
        <v>24</v>
      </c>
      <c r="M2064" s="1" t="s">
        <v>1272</v>
      </c>
      <c r="N2064" s="1" t="s">
        <v>463</v>
      </c>
      <c r="O2064" s="2">
        <v>44500</v>
      </c>
      <c r="P2064" s="2">
        <v>44503</v>
      </c>
      <c r="Q2064" s="1" t="s">
        <v>29</v>
      </c>
      <c r="R2064" t="str">
        <f>VLOOKUP(F2064,'Seg 2 descriptions'!A:B,2)</f>
        <v>Gas Operations-West</v>
      </c>
      <c r="S2064" t="str">
        <f>VLOOKUP(G2064,'Seg 3 descriptions'!A:B,2)</f>
        <v>Supplies &amp; Misc Dept Expenses</v>
      </c>
    </row>
    <row r="2065" spans="1:19" x14ac:dyDescent="0.25">
      <c r="A2065" s="1" t="s">
        <v>457</v>
      </c>
      <c r="B2065" s="1" t="s">
        <v>49</v>
      </c>
      <c r="C2065" s="1" t="s">
        <v>1315</v>
      </c>
      <c r="D2065" s="1" t="s">
        <v>1798</v>
      </c>
      <c r="E2065" s="1" t="s">
        <v>20</v>
      </c>
      <c r="F2065" s="1" t="s">
        <v>31</v>
      </c>
      <c r="G2065" s="1" t="s">
        <v>1301</v>
      </c>
      <c r="H2065" s="1" t="s">
        <v>23</v>
      </c>
      <c r="I2065" s="1" t="s">
        <v>24</v>
      </c>
      <c r="J2065" s="3">
        <v>8.48</v>
      </c>
      <c r="K2065" s="1" t="s">
        <v>1271</v>
      </c>
      <c r="L2065" s="1" t="s">
        <v>24</v>
      </c>
      <c r="M2065" s="1" t="s">
        <v>1272</v>
      </c>
      <c r="N2065" s="1" t="s">
        <v>463</v>
      </c>
      <c r="O2065" s="2">
        <v>44500</v>
      </c>
      <c r="P2065" s="2">
        <v>44503</v>
      </c>
      <c r="Q2065" s="1" t="s">
        <v>29</v>
      </c>
      <c r="R2065" t="str">
        <f>VLOOKUP(F2065,'Seg 2 descriptions'!A:B,2)</f>
        <v>Gas Operations-West</v>
      </c>
      <c r="S2065" t="str">
        <f>VLOOKUP(G2065,'Seg 3 descriptions'!A:B,2)</f>
        <v>Memberships &amp; Subscriptions</v>
      </c>
    </row>
    <row r="2066" spans="1:19" x14ac:dyDescent="0.25">
      <c r="A2066" s="1" t="s">
        <v>457</v>
      </c>
      <c r="B2066" s="1" t="s">
        <v>49</v>
      </c>
      <c r="C2066" s="1" t="s">
        <v>1315</v>
      </c>
      <c r="D2066" s="1" t="s">
        <v>1800</v>
      </c>
      <c r="E2066" s="1" t="s">
        <v>20</v>
      </c>
      <c r="F2066" s="1" t="s">
        <v>31</v>
      </c>
      <c r="G2066" s="1" t="s">
        <v>1302</v>
      </c>
      <c r="H2066" s="1" t="s">
        <v>23</v>
      </c>
      <c r="I2066" s="1" t="s">
        <v>24</v>
      </c>
      <c r="J2066" s="3">
        <v>0.5</v>
      </c>
      <c r="K2066" s="1" t="s">
        <v>1271</v>
      </c>
      <c r="L2066" s="1" t="s">
        <v>24</v>
      </c>
      <c r="M2066" s="1" t="s">
        <v>1272</v>
      </c>
      <c r="N2066" s="1" t="s">
        <v>463</v>
      </c>
      <c r="O2066" s="2">
        <v>44500</v>
      </c>
      <c r="P2066" s="2">
        <v>44503</v>
      </c>
      <c r="Q2066" s="1" t="s">
        <v>29</v>
      </c>
      <c r="R2066" t="str">
        <f>VLOOKUP(F2066,'Seg 2 descriptions'!A:B,2)</f>
        <v>Gas Operations-West</v>
      </c>
      <c r="S2066" t="str">
        <f>VLOOKUP(G2066,'Seg 3 descriptions'!A:B,2)</f>
        <v>Uniforms</v>
      </c>
    </row>
    <row r="2067" spans="1:19" x14ac:dyDescent="0.25">
      <c r="A2067" s="1" t="s">
        <v>457</v>
      </c>
      <c r="B2067" s="1" t="s">
        <v>49</v>
      </c>
      <c r="C2067" s="1" t="s">
        <v>1315</v>
      </c>
      <c r="D2067" s="1" t="s">
        <v>1803</v>
      </c>
      <c r="E2067" s="1" t="s">
        <v>20</v>
      </c>
      <c r="F2067" s="1" t="s">
        <v>31</v>
      </c>
      <c r="G2067" s="1" t="s">
        <v>868</v>
      </c>
      <c r="H2067" s="1" t="s">
        <v>23</v>
      </c>
      <c r="I2067" s="1" t="s">
        <v>24</v>
      </c>
      <c r="J2067" s="3">
        <v>6.3</v>
      </c>
      <c r="K2067" s="1" t="s">
        <v>1271</v>
      </c>
      <c r="L2067" s="1" t="s">
        <v>24</v>
      </c>
      <c r="M2067" s="1" t="s">
        <v>1272</v>
      </c>
      <c r="N2067" s="1" t="s">
        <v>463</v>
      </c>
      <c r="O2067" s="2">
        <v>44500</v>
      </c>
      <c r="P2067" s="2">
        <v>44503</v>
      </c>
      <c r="Q2067" s="1" t="s">
        <v>29</v>
      </c>
      <c r="R2067" t="str">
        <f>VLOOKUP(F2067,'Seg 2 descriptions'!A:B,2)</f>
        <v>Gas Operations-West</v>
      </c>
      <c r="S2067" t="str">
        <f>VLOOKUP(G2067,'Seg 3 descriptions'!A:B,2)</f>
        <v>Cell Phones</v>
      </c>
    </row>
    <row r="2068" spans="1:19" x14ac:dyDescent="0.25">
      <c r="A2068" s="1" t="s">
        <v>457</v>
      </c>
      <c r="B2068" s="1" t="s">
        <v>49</v>
      </c>
      <c r="C2068" s="1" t="s">
        <v>1315</v>
      </c>
      <c r="D2068" s="1" t="s">
        <v>1808</v>
      </c>
      <c r="E2068" s="1" t="s">
        <v>20</v>
      </c>
      <c r="F2068" s="1" t="s">
        <v>31</v>
      </c>
      <c r="G2068" s="1" t="s">
        <v>867</v>
      </c>
      <c r="H2068" s="1" t="s">
        <v>23</v>
      </c>
      <c r="I2068" s="1" t="s">
        <v>24</v>
      </c>
      <c r="J2068" s="3">
        <v>2.17</v>
      </c>
      <c r="K2068" s="1" t="s">
        <v>1271</v>
      </c>
      <c r="L2068" s="1" t="s">
        <v>24</v>
      </c>
      <c r="M2068" s="1" t="s">
        <v>1272</v>
      </c>
      <c r="N2068" s="1" t="s">
        <v>463</v>
      </c>
      <c r="O2068" s="2">
        <v>44500</v>
      </c>
      <c r="P2068" s="2">
        <v>44503</v>
      </c>
      <c r="Q2068" s="1" t="s">
        <v>29</v>
      </c>
      <c r="R2068" t="str">
        <f>VLOOKUP(F2068,'Seg 2 descriptions'!A:B,2)</f>
        <v>Gas Operations-West</v>
      </c>
      <c r="S2068" t="str">
        <f>VLOOKUP(G2068,'Seg 3 descriptions'!A:B,2)</f>
        <v>Meals</v>
      </c>
    </row>
    <row r="2069" spans="1:19" x14ac:dyDescent="0.25">
      <c r="A2069" s="1" t="s">
        <v>457</v>
      </c>
      <c r="B2069" s="1" t="s">
        <v>49</v>
      </c>
      <c r="C2069" s="1" t="s">
        <v>1315</v>
      </c>
      <c r="D2069" s="1" t="s">
        <v>1716</v>
      </c>
      <c r="E2069" s="1" t="s">
        <v>20</v>
      </c>
      <c r="F2069" s="1" t="s">
        <v>31</v>
      </c>
      <c r="G2069" s="1" t="s">
        <v>590</v>
      </c>
      <c r="H2069" s="1" t="s">
        <v>23</v>
      </c>
      <c r="I2069" s="1" t="s">
        <v>24</v>
      </c>
      <c r="J2069" s="3">
        <v>6.51</v>
      </c>
      <c r="K2069" s="1" t="s">
        <v>1271</v>
      </c>
      <c r="L2069" s="1" t="s">
        <v>24</v>
      </c>
      <c r="M2069" s="1" t="s">
        <v>1272</v>
      </c>
      <c r="N2069" s="1" t="s">
        <v>463</v>
      </c>
      <c r="O2069" s="2">
        <v>44500</v>
      </c>
      <c r="P2069" s="2">
        <v>44503</v>
      </c>
      <c r="Q2069" s="1" t="s">
        <v>29</v>
      </c>
      <c r="R2069" t="str">
        <f>VLOOKUP(F2069,'Seg 2 descriptions'!A:B,2)</f>
        <v>Gas Operations-West</v>
      </c>
      <c r="S2069" t="str">
        <f>VLOOKUP(G2069,'Seg 3 descriptions'!A:B,2)</f>
        <v>Overtime/Comp Time/On Call</v>
      </c>
    </row>
    <row r="2070" spans="1:19" x14ac:dyDescent="0.25">
      <c r="A2070" s="1" t="s">
        <v>457</v>
      </c>
      <c r="B2070" s="1" t="s">
        <v>49</v>
      </c>
      <c r="C2070" s="1" t="s">
        <v>1315</v>
      </c>
      <c r="D2070" s="1" t="s">
        <v>1726</v>
      </c>
      <c r="E2070" s="1" t="s">
        <v>20</v>
      </c>
      <c r="F2070" s="1" t="s">
        <v>31</v>
      </c>
      <c r="G2070" s="1" t="s">
        <v>460</v>
      </c>
      <c r="H2070" s="1" t="s">
        <v>23</v>
      </c>
      <c r="I2070" s="1" t="s">
        <v>24</v>
      </c>
      <c r="J2070" s="3">
        <v>35.28</v>
      </c>
      <c r="K2070" s="1" t="s">
        <v>1271</v>
      </c>
      <c r="L2070" s="1" t="s">
        <v>24</v>
      </c>
      <c r="M2070" s="1" t="s">
        <v>1272</v>
      </c>
      <c r="N2070" s="1" t="s">
        <v>463</v>
      </c>
      <c r="O2070" s="2">
        <v>44500</v>
      </c>
      <c r="P2070" s="2">
        <v>44503</v>
      </c>
      <c r="Q2070" s="1" t="s">
        <v>29</v>
      </c>
      <c r="R2070" t="str">
        <f>VLOOKUP(F2070,'Seg 2 descriptions'!A:B,2)</f>
        <v>Gas Operations-West</v>
      </c>
      <c r="S2070" t="str">
        <f>VLOOKUP(G2070,'Seg 3 descriptions'!A:B,2)</f>
        <v>Salaries</v>
      </c>
    </row>
    <row r="2071" spans="1:19" x14ac:dyDescent="0.25">
      <c r="A2071" s="1" t="s">
        <v>457</v>
      </c>
      <c r="B2071" s="1" t="s">
        <v>49</v>
      </c>
      <c r="C2071" s="1" t="s">
        <v>1262</v>
      </c>
      <c r="D2071" s="1" t="s">
        <v>1746</v>
      </c>
      <c r="E2071" s="1" t="s">
        <v>20</v>
      </c>
      <c r="F2071" s="1" t="s">
        <v>31</v>
      </c>
      <c r="G2071" s="1" t="s">
        <v>1049</v>
      </c>
      <c r="H2071" s="1" t="s">
        <v>23</v>
      </c>
      <c r="I2071" s="1" t="s">
        <v>24</v>
      </c>
      <c r="J2071" s="3">
        <v>2.78</v>
      </c>
      <c r="K2071" s="1" t="s">
        <v>1059</v>
      </c>
      <c r="L2071" s="1" t="s">
        <v>24</v>
      </c>
      <c r="M2071" s="1" t="s">
        <v>1060</v>
      </c>
      <c r="N2071" s="1" t="s">
        <v>463</v>
      </c>
      <c r="O2071" s="2">
        <v>44500</v>
      </c>
      <c r="P2071" s="2">
        <v>44503</v>
      </c>
      <c r="Q2071" s="1" t="s">
        <v>29</v>
      </c>
      <c r="R2071" t="str">
        <f>VLOOKUP(F2071,'Seg 2 descriptions'!A:B,2)</f>
        <v>Gas Operations-West</v>
      </c>
      <c r="S2071" t="str">
        <f>VLOOKUP(G2071,'Seg 3 descriptions'!A:B,2)</f>
        <v>Vehicle Insurance</v>
      </c>
    </row>
    <row r="2072" spans="1:19" x14ac:dyDescent="0.25">
      <c r="A2072" s="1" t="s">
        <v>457</v>
      </c>
      <c r="B2072" s="1" t="s">
        <v>49</v>
      </c>
      <c r="C2072" s="1" t="s">
        <v>1262</v>
      </c>
      <c r="D2072" s="1" t="s">
        <v>1730</v>
      </c>
      <c r="E2072" s="1" t="s">
        <v>20</v>
      </c>
      <c r="F2072" s="1" t="s">
        <v>31</v>
      </c>
      <c r="G2072" s="1" t="s">
        <v>1055</v>
      </c>
      <c r="H2072" s="1" t="s">
        <v>23</v>
      </c>
      <c r="I2072" s="1" t="s">
        <v>24</v>
      </c>
      <c r="J2072" s="3">
        <v>15.32</v>
      </c>
      <c r="K2072" s="1" t="s">
        <v>1059</v>
      </c>
      <c r="L2072" s="1" t="s">
        <v>24</v>
      </c>
      <c r="M2072" s="1" t="s">
        <v>1060</v>
      </c>
      <c r="N2072" s="1" t="s">
        <v>463</v>
      </c>
      <c r="O2072" s="2">
        <v>44500</v>
      </c>
      <c r="P2072" s="2">
        <v>44503</v>
      </c>
      <c r="Q2072" s="1" t="s">
        <v>29</v>
      </c>
      <c r="R2072" t="str">
        <f>VLOOKUP(F2072,'Seg 2 descriptions'!A:B,2)</f>
        <v>Gas Operations-West</v>
      </c>
      <c r="S2072" t="str">
        <f>VLOOKUP(G2072,'Seg 3 descriptions'!A:B,2)</f>
        <v>Vehicle Depreciation</v>
      </c>
    </row>
    <row r="2073" spans="1:19" x14ac:dyDescent="0.25">
      <c r="A2073" s="1" t="s">
        <v>457</v>
      </c>
      <c r="B2073" s="1" t="s">
        <v>49</v>
      </c>
      <c r="C2073" s="1" t="s">
        <v>1262</v>
      </c>
      <c r="D2073" s="1" t="s">
        <v>1736</v>
      </c>
      <c r="E2073" s="1" t="s">
        <v>20</v>
      </c>
      <c r="F2073" s="1" t="s">
        <v>31</v>
      </c>
      <c r="G2073" s="1" t="s">
        <v>869</v>
      </c>
      <c r="H2073" s="1" t="s">
        <v>23</v>
      </c>
      <c r="I2073" s="1" t="s">
        <v>24</v>
      </c>
      <c r="J2073" s="3">
        <v>10.57</v>
      </c>
      <c r="K2073" s="1" t="s">
        <v>1059</v>
      </c>
      <c r="L2073" s="1" t="s">
        <v>24</v>
      </c>
      <c r="M2073" s="1" t="s">
        <v>1060</v>
      </c>
      <c r="N2073" s="1" t="s">
        <v>463</v>
      </c>
      <c r="O2073" s="2">
        <v>44500</v>
      </c>
      <c r="P2073" s="2">
        <v>44503</v>
      </c>
      <c r="Q2073" s="1" t="s">
        <v>29</v>
      </c>
      <c r="R2073" t="str">
        <f>VLOOKUP(F2073,'Seg 2 descriptions'!A:B,2)</f>
        <v>Gas Operations-West</v>
      </c>
      <c r="S2073" t="str">
        <f>VLOOKUP(G2073,'Seg 3 descriptions'!A:B,2)</f>
        <v>Vehicle Fuel</v>
      </c>
    </row>
    <row r="2074" spans="1:19" x14ac:dyDescent="0.25">
      <c r="A2074" s="144" t="s">
        <v>893</v>
      </c>
      <c r="B2074" s="144" t="s">
        <v>49</v>
      </c>
      <c r="C2074" s="144" t="s">
        <v>1364</v>
      </c>
      <c r="D2074" s="144" t="s">
        <v>1720</v>
      </c>
      <c r="E2074" s="144" t="s">
        <v>20</v>
      </c>
      <c r="F2074" s="144" t="s">
        <v>31</v>
      </c>
      <c r="G2074" s="144" t="s">
        <v>22</v>
      </c>
      <c r="H2074" s="144" t="s">
        <v>23</v>
      </c>
      <c r="I2074" s="144" t="s">
        <v>24</v>
      </c>
      <c r="J2074" s="145">
        <v>65.760000000000005</v>
      </c>
      <c r="K2074" s="144" t="s">
        <v>1288</v>
      </c>
      <c r="L2074" s="144" t="s">
        <v>24</v>
      </c>
      <c r="M2074" s="144" t="s">
        <v>1365</v>
      </c>
      <c r="N2074" s="144" t="s">
        <v>1364</v>
      </c>
      <c r="O2074" s="146">
        <v>44377</v>
      </c>
      <c r="P2074" s="146">
        <v>44377</v>
      </c>
      <c r="Q2074" s="144" t="s">
        <v>29</v>
      </c>
      <c r="R2074" s="20" t="str">
        <f>VLOOKUP(F2074,'Seg 2 descriptions'!A:B,2)</f>
        <v>Gas Operations-West</v>
      </c>
      <c r="S2074" s="20" t="str">
        <f>VLOOKUP(G2074,'Seg 3 descriptions'!A:B,2)</f>
        <v>Facilities Maintenance</v>
      </c>
    </row>
    <row r="2075" spans="1:19" x14ac:dyDescent="0.25">
      <c r="A2075" s="144" t="s">
        <v>456</v>
      </c>
      <c r="B2075" s="144" t="s">
        <v>20</v>
      </c>
      <c r="C2075" s="144" t="s">
        <v>904</v>
      </c>
      <c r="D2075" s="144" t="s">
        <v>1720</v>
      </c>
      <c r="E2075" s="144" t="s">
        <v>20</v>
      </c>
      <c r="F2075" s="144" t="s">
        <v>31</v>
      </c>
      <c r="G2075" s="144" t="s">
        <v>22</v>
      </c>
      <c r="H2075" s="144" t="s">
        <v>23</v>
      </c>
      <c r="I2075" s="144" t="s">
        <v>24</v>
      </c>
      <c r="J2075" s="145">
        <v>-526.29</v>
      </c>
      <c r="K2075" s="144" t="s">
        <v>1378</v>
      </c>
      <c r="L2075" s="144" t="s">
        <v>24</v>
      </c>
      <c r="M2075" s="144" t="s">
        <v>1379</v>
      </c>
      <c r="N2075" s="144" t="s">
        <v>906</v>
      </c>
      <c r="O2075" s="146">
        <v>44347</v>
      </c>
      <c r="P2075" s="146">
        <v>44322</v>
      </c>
      <c r="Q2075" s="144" t="s">
        <v>29</v>
      </c>
      <c r="R2075" s="20" t="str">
        <f>VLOOKUP(F2075,'Seg 2 descriptions'!A:B,2)</f>
        <v>Gas Operations-West</v>
      </c>
      <c r="S2075" s="20" t="str">
        <f>VLOOKUP(G2075,'Seg 3 descriptions'!A:B,2)</f>
        <v>Facilities Maintenance</v>
      </c>
    </row>
    <row r="2076" spans="1:19" x14ac:dyDescent="0.25">
      <c r="A2076" s="144" t="s">
        <v>456</v>
      </c>
      <c r="B2076" s="144" t="s">
        <v>20</v>
      </c>
      <c r="C2076" s="144" t="s">
        <v>906</v>
      </c>
      <c r="D2076" s="144" t="s">
        <v>1720</v>
      </c>
      <c r="E2076" s="144" t="s">
        <v>20</v>
      </c>
      <c r="F2076" s="144" t="s">
        <v>31</v>
      </c>
      <c r="G2076" s="144" t="s">
        <v>22</v>
      </c>
      <c r="H2076" s="144" t="s">
        <v>23</v>
      </c>
      <c r="I2076" s="144" t="s">
        <v>24</v>
      </c>
      <c r="J2076" s="145">
        <v>526.29</v>
      </c>
      <c r="K2076" s="144" t="s">
        <v>1378</v>
      </c>
      <c r="L2076" s="144" t="s">
        <v>24</v>
      </c>
      <c r="M2076" s="144" t="s">
        <v>1379</v>
      </c>
      <c r="N2076" s="144" t="s">
        <v>906</v>
      </c>
      <c r="O2076" s="146">
        <v>44316</v>
      </c>
      <c r="P2076" s="146">
        <v>44322</v>
      </c>
      <c r="Q2076" s="144" t="s">
        <v>29</v>
      </c>
      <c r="R2076" s="20" t="str">
        <f>VLOOKUP(F2076,'Seg 2 descriptions'!A:B,2)</f>
        <v>Gas Operations-West</v>
      </c>
      <c r="S2076" s="20" t="str">
        <f>VLOOKUP(G2076,'Seg 3 descriptions'!A:B,2)</f>
        <v>Facilities Maintenance</v>
      </c>
    </row>
    <row r="2077" spans="1:19" x14ac:dyDescent="0.25">
      <c r="A2077" s="1" t="s">
        <v>457</v>
      </c>
      <c r="B2077" s="1" t="s">
        <v>49</v>
      </c>
      <c r="C2077" s="1" t="s">
        <v>1384</v>
      </c>
      <c r="D2077" s="1" t="s">
        <v>1820</v>
      </c>
      <c r="E2077" s="1" t="s">
        <v>20</v>
      </c>
      <c r="F2077" s="1" t="s">
        <v>471</v>
      </c>
      <c r="G2077" s="1" t="s">
        <v>460</v>
      </c>
      <c r="H2077" s="1" t="s">
        <v>23</v>
      </c>
      <c r="I2077" s="1" t="s">
        <v>24</v>
      </c>
      <c r="J2077" s="3">
        <v>28.39</v>
      </c>
      <c r="K2077" s="1" t="s">
        <v>1357</v>
      </c>
      <c r="L2077" s="1" t="s">
        <v>24</v>
      </c>
      <c r="M2077" s="1" t="s">
        <v>1358</v>
      </c>
      <c r="N2077" s="1" t="s">
        <v>463</v>
      </c>
      <c r="O2077" s="2">
        <v>44227</v>
      </c>
      <c r="P2077" s="2">
        <v>44237</v>
      </c>
      <c r="Q2077" s="1" t="s">
        <v>29</v>
      </c>
      <c r="R2077" t="str">
        <f>VLOOKUP(F2077,'Seg 2 descriptions'!A:B,2)</f>
        <v>Propane Operations-Hernando</v>
      </c>
      <c r="S2077" t="str">
        <f>VLOOKUP(G2077,'Seg 3 descriptions'!A:B,2)</f>
        <v>Salaries</v>
      </c>
    </row>
    <row r="2078" spans="1:19" x14ac:dyDescent="0.25">
      <c r="A2078" s="1" t="s">
        <v>828</v>
      </c>
      <c r="B2078" s="1" t="s">
        <v>18</v>
      </c>
      <c r="C2078" s="1" t="s">
        <v>1296</v>
      </c>
      <c r="D2078" s="1" t="s">
        <v>1713</v>
      </c>
      <c r="E2078" s="1" t="s">
        <v>20</v>
      </c>
      <c r="F2078" s="1" t="s">
        <v>830</v>
      </c>
      <c r="G2078" s="1" t="s">
        <v>460</v>
      </c>
      <c r="H2078" s="1" t="s">
        <v>23</v>
      </c>
      <c r="I2078" s="1" t="s">
        <v>24</v>
      </c>
      <c r="J2078" s="3">
        <v>2257.1799999999998</v>
      </c>
      <c r="K2078" s="1" t="s">
        <v>1401</v>
      </c>
      <c r="L2078" s="1" t="s">
        <v>24</v>
      </c>
      <c r="M2078" s="1" t="s">
        <v>24</v>
      </c>
      <c r="N2078" s="1" t="s">
        <v>1296</v>
      </c>
      <c r="O2078" s="2">
        <v>44490</v>
      </c>
      <c r="P2078" s="2">
        <v>44498</v>
      </c>
      <c r="Q2078" s="1" t="s">
        <v>29</v>
      </c>
      <c r="R2078" t="str">
        <f>VLOOKUP(F2078,'Seg 2 descriptions'!A:B,2)</f>
        <v>Measurement-SF</v>
      </c>
      <c r="S2078" t="str">
        <f>VLOOKUP(G2078,'Seg 3 descriptions'!A:B,2)</f>
        <v>Salaries</v>
      </c>
    </row>
    <row r="2079" spans="1:19" x14ac:dyDescent="0.25">
      <c r="A2079" s="144" t="s">
        <v>455</v>
      </c>
      <c r="B2079" s="144" t="s">
        <v>20</v>
      </c>
      <c r="C2079" s="144" t="s">
        <v>1406</v>
      </c>
      <c r="D2079" s="144" t="s">
        <v>1720</v>
      </c>
      <c r="E2079" s="144" t="s">
        <v>20</v>
      </c>
      <c r="F2079" s="144" t="s">
        <v>31</v>
      </c>
      <c r="G2079" s="144" t="s">
        <v>22</v>
      </c>
      <c r="H2079" s="144" t="s">
        <v>23</v>
      </c>
      <c r="I2079" s="144" t="s">
        <v>24</v>
      </c>
      <c r="J2079" s="145">
        <v>3612.5</v>
      </c>
      <c r="K2079" s="144" t="s">
        <v>806</v>
      </c>
      <c r="L2079" s="144" t="s">
        <v>24</v>
      </c>
      <c r="M2079" s="144" t="s">
        <v>908</v>
      </c>
      <c r="N2079" s="144" t="s">
        <v>1407</v>
      </c>
      <c r="O2079" s="146">
        <v>44347</v>
      </c>
      <c r="P2079" s="146">
        <v>44326</v>
      </c>
      <c r="Q2079" s="144" t="s">
        <v>29</v>
      </c>
      <c r="R2079" s="20" t="str">
        <f>VLOOKUP(F2079,'Seg 2 descriptions'!A:B,2)</f>
        <v>Gas Operations-West</v>
      </c>
      <c r="S2079" s="20" t="str">
        <f>VLOOKUP(G2079,'Seg 3 descriptions'!A:B,2)</f>
        <v>Facilities Maintenance</v>
      </c>
    </row>
    <row r="2080" spans="1:19" x14ac:dyDescent="0.25">
      <c r="A2080" s="144" t="s">
        <v>455</v>
      </c>
      <c r="B2080" s="144" t="s">
        <v>20</v>
      </c>
      <c r="C2080" s="144" t="s">
        <v>1406</v>
      </c>
      <c r="D2080" s="144" t="s">
        <v>1720</v>
      </c>
      <c r="E2080" s="144" t="s">
        <v>20</v>
      </c>
      <c r="F2080" s="144" t="s">
        <v>31</v>
      </c>
      <c r="G2080" s="144" t="s">
        <v>22</v>
      </c>
      <c r="H2080" s="144" t="s">
        <v>23</v>
      </c>
      <c r="I2080" s="144" t="s">
        <v>24</v>
      </c>
      <c r="J2080" s="145">
        <v>3485</v>
      </c>
      <c r="K2080" s="144" t="s">
        <v>806</v>
      </c>
      <c r="L2080" s="144" t="s">
        <v>24</v>
      </c>
      <c r="M2080" s="144" t="s">
        <v>909</v>
      </c>
      <c r="N2080" s="144" t="s">
        <v>1407</v>
      </c>
      <c r="O2080" s="146">
        <v>44347</v>
      </c>
      <c r="P2080" s="146">
        <v>44326</v>
      </c>
      <c r="Q2080" s="144" t="s">
        <v>29</v>
      </c>
      <c r="R2080" s="20" t="str">
        <f>VLOOKUP(F2080,'Seg 2 descriptions'!A:B,2)</f>
        <v>Gas Operations-West</v>
      </c>
      <c r="S2080" s="20" t="str">
        <f>VLOOKUP(G2080,'Seg 3 descriptions'!A:B,2)</f>
        <v>Facilities Maintenance</v>
      </c>
    </row>
    <row r="2081" spans="1:19" x14ac:dyDescent="0.25">
      <c r="A2081" s="144" t="s">
        <v>455</v>
      </c>
      <c r="B2081" s="144" t="s">
        <v>20</v>
      </c>
      <c r="C2081" s="144" t="s">
        <v>1406</v>
      </c>
      <c r="D2081" s="144" t="s">
        <v>1720</v>
      </c>
      <c r="E2081" s="144" t="s">
        <v>20</v>
      </c>
      <c r="F2081" s="144" t="s">
        <v>31</v>
      </c>
      <c r="G2081" s="144" t="s">
        <v>22</v>
      </c>
      <c r="H2081" s="144" t="s">
        <v>23</v>
      </c>
      <c r="I2081" s="144" t="s">
        <v>24</v>
      </c>
      <c r="J2081" s="145">
        <v>132</v>
      </c>
      <c r="K2081" s="144" t="s">
        <v>806</v>
      </c>
      <c r="L2081" s="144" t="s">
        <v>24</v>
      </c>
      <c r="M2081" s="144" t="s">
        <v>871</v>
      </c>
      <c r="N2081" s="144" t="s">
        <v>1407</v>
      </c>
      <c r="O2081" s="146">
        <v>44347</v>
      </c>
      <c r="P2081" s="146">
        <v>44326</v>
      </c>
      <c r="Q2081" s="144" t="s">
        <v>29</v>
      </c>
      <c r="R2081" s="20" t="str">
        <f>VLOOKUP(F2081,'Seg 2 descriptions'!A:B,2)</f>
        <v>Gas Operations-West</v>
      </c>
      <c r="S2081" s="20" t="str">
        <f>VLOOKUP(G2081,'Seg 3 descriptions'!A:B,2)</f>
        <v>Facilities Maintenance</v>
      </c>
    </row>
    <row r="2082" spans="1:19" x14ac:dyDescent="0.25">
      <c r="A2082" s="144" t="s">
        <v>455</v>
      </c>
      <c r="B2082" s="144" t="s">
        <v>20</v>
      </c>
      <c r="C2082" s="144" t="s">
        <v>1406</v>
      </c>
      <c r="D2082" s="144" t="s">
        <v>1720</v>
      </c>
      <c r="E2082" s="144" t="s">
        <v>20</v>
      </c>
      <c r="F2082" s="144" t="s">
        <v>31</v>
      </c>
      <c r="G2082" s="144" t="s">
        <v>22</v>
      </c>
      <c r="H2082" s="144" t="s">
        <v>23</v>
      </c>
      <c r="I2082" s="144" t="s">
        <v>24</v>
      </c>
      <c r="J2082" s="145">
        <v>561</v>
      </c>
      <c r="K2082" s="144" t="s">
        <v>806</v>
      </c>
      <c r="L2082" s="144" t="s">
        <v>24</v>
      </c>
      <c r="M2082" s="144" t="s">
        <v>905</v>
      </c>
      <c r="N2082" s="144" t="s">
        <v>1407</v>
      </c>
      <c r="O2082" s="146">
        <v>44347</v>
      </c>
      <c r="P2082" s="146">
        <v>44326</v>
      </c>
      <c r="Q2082" s="144" t="s">
        <v>29</v>
      </c>
      <c r="R2082" s="20" t="str">
        <f>VLOOKUP(F2082,'Seg 2 descriptions'!A:B,2)</f>
        <v>Gas Operations-West</v>
      </c>
      <c r="S2082" s="20" t="str">
        <f>VLOOKUP(G2082,'Seg 3 descriptions'!A:B,2)</f>
        <v>Facilities Maintenance</v>
      </c>
    </row>
    <row r="2083" spans="1:19" x14ac:dyDescent="0.25">
      <c r="A2083" s="144" t="s">
        <v>455</v>
      </c>
      <c r="B2083" s="144" t="s">
        <v>20</v>
      </c>
      <c r="C2083" s="144" t="s">
        <v>1406</v>
      </c>
      <c r="D2083" s="144" t="s">
        <v>1720</v>
      </c>
      <c r="E2083" s="144" t="s">
        <v>20</v>
      </c>
      <c r="F2083" s="144" t="s">
        <v>31</v>
      </c>
      <c r="G2083" s="144" t="s">
        <v>22</v>
      </c>
      <c r="H2083" s="144" t="s">
        <v>23</v>
      </c>
      <c r="I2083" s="144" t="s">
        <v>24</v>
      </c>
      <c r="J2083" s="145">
        <v>125</v>
      </c>
      <c r="K2083" s="144" t="s">
        <v>806</v>
      </c>
      <c r="L2083" s="144" t="s">
        <v>24</v>
      </c>
      <c r="M2083" s="144" t="s">
        <v>905</v>
      </c>
      <c r="N2083" s="144" t="s">
        <v>1407</v>
      </c>
      <c r="O2083" s="146">
        <v>44347</v>
      </c>
      <c r="P2083" s="146">
        <v>44326</v>
      </c>
      <c r="Q2083" s="144" t="s">
        <v>29</v>
      </c>
      <c r="R2083" s="20" t="str">
        <f>VLOOKUP(F2083,'Seg 2 descriptions'!A:B,2)</f>
        <v>Gas Operations-West</v>
      </c>
      <c r="S2083" s="20" t="str">
        <f>VLOOKUP(G2083,'Seg 3 descriptions'!A:B,2)</f>
        <v>Facilities Maintenance</v>
      </c>
    </row>
    <row r="2084" spans="1:19" x14ac:dyDescent="0.25">
      <c r="A2084" s="144" t="s">
        <v>455</v>
      </c>
      <c r="B2084" s="144" t="s">
        <v>20</v>
      </c>
      <c r="C2084" s="144" t="s">
        <v>1406</v>
      </c>
      <c r="D2084" s="144" t="s">
        <v>1720</v>
      </c>
      <c r="E2084" s="144" t="s">
        <v>20</v>
      </c>
      <c r="F2084" s="144" t="s">
        <v>31</v>
      </c>
      <c r="G2084" s="144" t="s">
        <v>22</v>
      </c>
      <c r="H2084" s="144" t="s">
        <v>23</v>
      </c>
      <c r="I2084" s="144" t="s">
        <v>24</v>
      </c>
      <c r="J2084" s="145">
        <v>264</v>
      </c>
      <c r="K2084" s="144" t="s">
        <v>806</v>
      </c>
      <c r="L2084" s="144" t="s">
        <v>24</v>
      </c>
      <c r="M2084" s="144" t="s">
        <v>905</v>
      </c>
      <c r="N2084" s="144" t="s">
        <v>1407</v>
      </c>
      <c r="O2084" s="146">
        <v>44347</v>
      </c>
      <c r="P2084" s="146">
        <v>44326</v>
      </c>
      <c r="Q2084" s="144" t="s">
        <v>29</v>
      </c>
      <c r="R2084" s="20" t="str">
        <f>VLOOKUP(F2084,'Seg 2 descriptions'!A:B,2)</f>
        <v>Gas Operations-West</v>
      </c>
      <c r="S2084" s="20" t="str">
        <f>VLOOKUP(G2084,'Seg 3 descriptions'!A:B,2)</f>
        <v>Facilities Maintenance</v>
      </c>
    </row>
    <row r="2085" spans="1:19" x14ac:dyDescent="0.25">
      <c r="A2085" s="144" t="s">
        <v>455</v>
      </c>
      <c r="B2085" s="144" t="s">
        <v>20</v>
      </c>
      <c r="C2085" s="144" t="s">
        <v>1407</v>
      </c>
      <c r="D2085" s="144" t="s">
        <v>1689</v>
      </c>
      <c r="E2085" s="144" t="s">
        <v>20</v>
      </c>
      <c r="F2085" s="144" t="s">
        <v>21</v>
      </c>
      <c r="G2085" s="144" t="s">
        <v>22</v>
      </c>
      <c r="H2085" s="144" t="s">
        <v>23</v>
      </c>
      <c r="I2085" s="144" t="s">
        <v>24</v>
      </c>
      <c r="J2085" s="145">
        <v>3485</v>
      </c>
      <c r="K2085" s="144" t="s">
        <v>806</v>
      </c>
      <c r="L2085" s="144" t="s">
        <v>24</v>
      </c>
      <c r="M2085" s="144" t="s">
        <v>909</v>
      </c>
      <c r="N2085" s="144" t="s">
        <v>1407</v>
      </c>
      <c r="O2085" s="146">
        <v>44316</v>
      </c>
      <c r="P2085" s="146">
        <v>44326</v>
      </c>
      <c r="Q2085" s="144" t="s">
        <v>29</v>
      </c>
      <c r="R2085" s="20" t="str">
        <f>VLOOKUP(F2085,'Seg 2 descriptions'!A:B,2)</f>
        <v>Facilities-West</v>
      </c>
      <c r="S2085" s="20" t="str">
        <f>VLOOKUP(G2085,'Seg 3 descriptions'!A:B,2)</f>
        <v>Facilities Maintenance</v>
      </c>
    </row>
    <row r="2086" spans="1:19" x14ac:dyDescent="0.25">
      <c r="A2086" s="144" t="s">
        <v>455</v>
      </c>
      <c r="B2086" s="144" t="s">
        <v>20</v>
      </c>
      <c r="C2086" s="144" t="s">
        <v>1407</v>
      </c>
      <c r="D2086" s="144" t="s">
        <v>1689</v>
      </c>
      <c r="E2086" s="144" t="s">
        <v>20</v>
      </c>
      <c r="F2086" s="144" t="s">
        <v>21</v>
      </c>
      <c r="G2086" s="144" t="s">
        <v>22</v>
      </c>
      <c r="H2086" s="144" t="s">
        <v>23</v>
      </c>
      <c r="I2086" s="144" t="s">
        <v>24</v>
      </c>
      <c r="J2086" s="145">
        <v>132</v>
      </c>
      <c r="K2086" s="144" t="s">
        <v>806</v>
      </c>
      <c r="L2086" s="144" t="s">
        <v>24</v>
      </c>
      <c r="M2086" s="144" t="s">
        <v>871</v>
      </c>
      <c r="N2086" s="144" t="s">
        <v>1407</v>
      </c>
      <c r="O2086" s="146">
        <v>44316</v>
      </c>
      <c r="P2086" s="146">
        <v>44326</v>
      </c>
      <c r="Q2086" s="144" t="s">
        <v>29</v>
      </c>
      <c r="R2086" s="20" t="str">
        <f>VLOOKUP(F2086,'Seg 2 descriptions'!A:B,2)</f>
        <v>Facilities-West</v>
      </c>
      <c r="S2086" s="20" t="str">
        <f>VLOOKUP(G2086,'Seg 3 descriptions'!A:B,2)</f>
        <v>Facilities Maintenance</v>
      </c>
    </row>
    <row r="2087" spans="1:19" x14ac:dyDescent="0.25">
      <c r="A2087" s="144" t="s">
        <v>455</v>
      </c>
      <c r="B2087" s="144" t="s">
        <v>20</v>
      </c>
      <c r="C2087" s="144" t="s">
        <v>1407</v>
      </c>
      <c r="D2087" s="144" t="s">
        <v>1689</v>
      </c>
      <c r="E2087" s="144" t="s">
        <v>20</v>
      </c>
      <c r="F2087" s="144" t="s">
        <v>21</v>
      </c>
      <c r="G2087" s="144" t="s">
        <v>22</v>
      </c>
      <c r="H2087" s="144" t="s">
        <v>23</v>
      </c>
      <c r="I2087" s="144" t="s">
        <v>24</v>
      </c>
      <c r="J2087" s="145">
        <v>561</v>
      </c>
      <c r="K2087" s="144" t="s">
        <v>806</v>
      </c>
      <c r="L2087" s="144" t="s">
        <v>24</v>
      </c>
      <c r="M2087" s="144" t="s">
        <v>905</v>
      </c>
      <c r="N2087" s="144" t="s">
        <v>1407</v>
      </c>
      <c r="O2087" s="146">
        <v>44316</v>
      </c>
      <c r="P2087" s="146">
        <v>44326</v>
      </c>
      <c r="Q2087" s="144" t="s">
        <v>29</v>
      </c>
      <c r="R2087" s="20" t="str">
        <f>VLOOKUP(F2087,'Seg 2 descriptions'!A:B,2)</f>
        <v>Facilities-West</v>
      </c>
      <c r="S2087" s="20" t="str">
        <f>VLOOKUP(G2087,'Seg 3 descriptions'!A:B,2)</f>
        <v>Facilities Maintenance</v>
      </c>
    </row>
    <row r="2088" spans="1:19" x14ac:dyDescent="0.25">
      <c r="A2088" s="144" t="s">
        <v>455</v>
      </c>
      <c r="B2088" s="144" t="s">
        <v>20</v>
      </c>
      <c r="C2088" s="144" t="s">
        <v>1407</v>
      </c>
      <c r="D2088" s="144" t="s">
        <v>1689</v>
      </c>
      <c r="E2088" s="144" t="s">
        <v>20</v>
      </c>
      <c r="F2088" s="144" t="s">
        <v>21</v>
      </c>
      <c r="G2088" s="144" t="s">
        <v>22</v>
      </c>
      <c r="H2088" s="144" t="s">
        <v>23</v>
      </c>
      <c r="I2088" s="144" t="s">
        <v>24</v>
      </c>
      <c r="J2088" s="145">
        <v>125</v>
      </c>
      <c r="K2088" s="144" t="s">
        <v>806</v>
      </c>
      <c r="L2088" s="144" t="s">
        <v>24</v>
      </c>
      <c r="M2088" s="144" t="s">
        <v>905</v>
      </c>
      <c r="N2088" s="144" t="s">
        <v>1407</v>
      </c>
      <c r="O2088" s="146">
        <v>44316</v>
      </c>
      <c r="P2088" s="146">
        <v>44326</v>
      </c>
      <c r="Q2088" s="144" t="s">
        <v>29</v>
      </c>
      <c r="R2088" s="20" t="str">
        <f>VLOOKUP(F2088,'Seg 2 descriptions'!A:B,2)</f>
        <v>Facilities-West</v>
      </c>
      <c r="S2088" s="20" t="str">
        <f>VLOOKUP(G2088,'Seg 3 descriptions'!A:B,2)</f>
        <v>Facilities Maintenance</v>
      </c>
    </row>
    <row r="2089" spans="1:19" x14ac:dyDescent="0.25">
      <c r="A2089" s="144" t="s">
        <v>455</v>
      </c>
      <c r="B2089" s="144" t="s">
        <v>20</v>
      </c>
      <c r="C2089" s="144" t="s">
        <v>1407</v>
      </c>
      <c r="D2089" s="144" t="s">
        <v>1689</v>
      </c>
      <c r="E2089" s="144" t="s">
        <v>20</v>
      </c>
      <c r="F2089" s="144" t="s">
        <v>21</v>
      </c>
      <c r="G2089" s="144" t="s">
        <v>22</v>
      </c>
      <c r="H2089" s="144" t="s">
        <v>23</v>
      </c>
      <c r="I2089" s="144" t="s">
        <v>24</v>
      </c>
      <c r="J2089" s="145">
        <v>264</v>
      </c>
      <c r="K2089" s="144" t="s">
        <v>806</v>
      </c>
      <c r="L2089" s="144" t="s">
        <v>24</v>
      </c>
      <c r="M2089" s="144" t="s">
        <v>905</v>
      </c>
      <c r="N2089" s="144" t="s">
        <v>1407</v>
      </c>
      <c r="O2089" s="146">
        <v>44316</v>
      </c>
      <c r="P2089" s="146">
        <v>44326</v>
      </c>
      <c r="Q2089" s="144" t="s">
        <v>29</v>
      </c>
      <c r="R2089" s="20" t="str">
        <f>VLOOKUP(F2089,'Seg 2 descriptions'!A:B,2)</f>
        <v>Facilities-West</v>
      </c>
      <c r="S2089" s="20" t="str">
        <f>VLOOKUP(G2089,'Seg 3 descriptions'!A:B,2)</f>
        <v>Facilities Maintenance</v>
      </c>
    </row>
    <row r="2090" spans="1:19" x14ac:dyDescent="0.25">
      <c r="A2090" s="144" t="s">
        <v>455</v>
      </c>
      <c r="B2090" s="144" t="s">
        <v>20</v>
      </c>
      <c r="C2090" s="144" t="s">
        <v>1407</v>
      </c>
      <c r="D2090" s="144" t="s">
        <v>1689</v>
      </c>
      <c r="E2090" s="144" t="s">
        <v>20</v>
      </c>
      <c r="F2090" s="144" t="s">
        <v>21</v>
      </c>
      <c r="G2090" s="144" t="s">
        <v>22</v>
      </c>
      <c r="H2090" s="144" t="s">
        <v>23</v>
      </c>
      <c r="I2090" s="144" t="s">
        <v>24</v>
      </c>
      <c r="J2090" s="145">
        <v>3463.75</v>
      </c>
      <c r="K2090" s="144" t="s">
        <v>806</v>
      </c>
      <c r="L2090" s="144" t="s">
        <v>24</v>
      </c>
      <c r="M2090" s="144" t="s">
        <v>689</v>
      </c>
      <c r="N2090" s="144" t="s">
        <v>1407</v>
      </c>
      <c r="O2090" s="146">
        <v>44316</v>
      </c>
      <c r="P2090" s="146">
        <v>44326</v>
      </c>
      <c r="Q2090" s="144" t="s">
        <v>29</v>
      </c>
      <c r="R2090" s="20" t="str">
        <f>VLOOKUP(F2090,'Seg 2 descriptions'!A:B,2)</f>
        <v>Facilities-West</v>
      </c>
      <c r="S2090" s="20" t="str">
        <f>VLOOKUP(G2090,'Seg 3 descriptions'!A:B,2)</f>
        <v>Facilities Maintenance</v>
      </c>
    </row>
    <row r="2091" spans="1:19" x14ac:dyDescent="0.25">
      <c r="A2091" s="144" t="s">
        <v>455</v>
      </c>
      <c r="B2091" s="144" t="s">
        <v>20</v>
      </c>
      <c r="C2091" s="144" t="s">
        <v>1407</v>
      </c>
      <c r="D2091" s="144" t="s">
        <v>1720</v>
      </c>
      <c r="E2091" s="144" t="s">
        <v>20</v>
      </c>
      <c r="F2091" s="144" t="s">
        <v>31</v>
      </c>
      <c r="G2091" s="144" t="s">
        <v>22</v>
      </c>
      <c r="H2091" s="144" t="s">
        <v>23</v>
      </c>
      <c r="I2091" s="144" t="s">
        <v>24</v>
      </c>
      <c r="J2091" s="145">
        <v>-132</v>
      </c>
      <c r="K2091" s="144" t="s">
        <v>806</v>
      </c>
      <c r="L2091" s="144" t="s">
        <v>24</v>
      </c>
      <c r="M2091" s="144" t="s">
        <v>871</v>
      </c>
      <c r="N2091" s="144" t="s">
        <v>1407</v>
      </c>
      <c r="O2091" s="146">
        <v>44316</v>
      </c>
      <c r="P2091" s="146">
        <v>44326</v>
      </c>
      <c r="Q2091" s="144" t="s">
        <v>29</v>
      </c>
      <c r="R2091" s="20" t="str">
        <f>VLOOKUP(F2091,'Seg 2 descriptions'!A:B,2)</f>
        <v>Gas Operations-West</v>
      </c>
      <c r="S2091" s="20" t="str">
        <f>VLOOKUP(G2091,'Seg 3 descriptions'!A:B,2)</f>
        <v>Facilities Maintenance</v>
      </c>
    </row>
    <row r="2092" spans="1:19" x14ac:dyDescent="0.25">
      <c r="A2092" s="144" t="s">
        <v>455</v>
      </c>
      <c r="B2092" s="144" t="s">
        <v>20</v>
      </c>
      <c r="C2092" s="144" t="s">
        <v>1407</v>
      </c>
      <c r="D2092" s="144" t="s">
        <v>1720</v>
      </c>
      <c r="E2092" s="144" t="s">
        <v>20</v>
      </c>
      <c r="F2092" s="144" t="s">
        <v>31</v>
      </c>
      <c r="G2092" s="144" t="s">
        <v>22</v>
      </c>
      <c r="H2092" s="144" t="s">
        <v>23</v>
      </c>
      <c r="I2092" s="144" t="s">
        <v>24</v>
      </c>
      <c r="J2092" s="145">
        <v>-561</v>
      </c>
      <c r="K2092" s="144" t="s">
        <v>806</v>
      </c>
      <c r="L2092" s="144" t="s">
        <v>24</v>
      </c>
      <c r="M2092" s="144" t="s">
        <v>905</v>
      </c>
      <c r="N2092" s="144" t="s">
        <v>1407</v>
      </c>
      <c r="O2092" s="146">
        <v>44316</v>
      </c>
      <c r="P2092" s="146">
        <v>44326</v>
      </c>
      <c r="Q2092" s="144" t="s">
        <v>29</v>
      </c>
      <c r="R2092" s="20" t="str">
        <f>VLOOKUP(F2092,'Seg 2 descriptions'!A:B,2)</f>
        <v>Gas Operations-West</v>
      </c>
      <c r="S2092" s="20" t="str">
        <f>VLOOKUP(G2092,'Seg 3 descriptions'!A:B,2)</f>
        <v>Facilities Maintenance</v>
      </c>
    </row>
    <row r="2093" spans="1:19" x14ac:dyDescent="0.25">
      <c r="A2093" s="1" t="s">
        <v>828</v>
      </c>
      <c r="B2093" s="1" t="s">
        <v>18</v>
      </c>
      <c r="C2093" s="1" t="s">
        <v>1409</v>
      </c>
      <c r="D2093" s="1" t="s">
        <v>1713</v>
      </c>
      <c r="E2093" s="1" t="s">
        <v>20</v>
      </c>
      <c r="F2093" s="1" t="s">
        <v>830</v>
      </c>
      <c r="G2093" s="1" t="s">
        <v>460</v>
      </c>
      <c r="H2093" s="1" t="s">
        <v>23</v>
      </c>
      <c r="I2093" s="1" t="s">
        <v>24</v>
      </c>
      <c r="J2093" s="3">
        <v>1276.67</v>
      </c>
      <c r="K2093" s="1" t="s">
        <v>1410</v>
      </c>
      <c r="L2093" s="1" t="s">
        <v>24</v>
      </c>
      <c r="M2093" s="1" t="s">
        <v>24</v>
      </c>
      <c r="N2093" s="1" t="s">
        <v>1409</v>
      </c>
      <c r="O2093" s="2">
        <v>44408</v>
      </c>
      <c r="P2093" s="2">
        <v>44410</v>
      </c>
      <c r="Q2093" s="1" t="s">
        <v>29</v>
      </c>
      <c r="R2093" t="str">
        <f>VLOOKUP(F2093,'Seg 2 descriptions'!A:B,2)</f>
        <v>Measurement-SF</v>
      </c>
      <c r="S2093" t="str">
        <f>VLOOKUP(G2093,'Seg 3 descriptions'!A:B,2)</f>
        <v>Salaries</v>
      </c>
    </row>
    <row r="2094" spans="1:19" x14ac:dyDescent="0.25">
      <c r="A2094" s="1" t="s">
        <v>828</v>
      </c>
      <c r="B2094" s="1" t="s">
        <v>18</v>
      </c>
      <c r="C2094" s="1" t="s">
        <v>1138</v>
      </c>
      <c r="D2094" s="1" t="s">
        <v>1713</v>
      </c>
      <c r="E2094" s="1" t="s">
        <v>20</v>
      </c>
      <c r="F2094" s="1" t="s">
        <v>830</v>
      </c>
      <c r="G2094" s="1" t="s">
        <v>460</v>
      </c>
      <c r="H2094" s="1" t="s">
        <v>23</v>
      </c>
      <c r="I2094" s="1" t="s">
        <v>24</v>
      </c>
      <c r="J2094" s="3">
        <v>1768.45</v>
      </c>
      <c r="K2094" s="1" t="s">
        <v>1139</v>
      </c>
      <c r="L2094" s="1" t="s">
        <v>24</v>
      </c>
      <c r="M2094" s="1" t="s">
        <v>24</v>
      </c>
      <c r="N2094" s="1" t="s">
        <v>1138</v>
      </c>
      <c r="O2094" s="2">
        <v>44546</v>
      </c>
      <c r="P2094" s="2">
        <v>44564</v>
      </c>
      <c r="Q2094" s="1" t="s">
        <v>29</v>
      </c>
      <c r="R2094" t="str">
        <f>VLOOKUP(F2094,'Seg 2 descriptions'!A:B,2)</f>
        <v>Measurement-SF</v>
      </c>
      <c r="S2094" t="str">
        <f>VLOOKUP(G2094,'Seg 3 descriptions'!A:B,2)</f>
        <v>Salaries</v>
      </c>
    </row>
    <row r="2095" spans="1:19" x14ac:dyDescent="0.25">
      <c r="A2095" s="1" t="s">
        <v>457</v>
      </c>
      <c r="B2095" s="1" t="s">
        <v>49</v>
      </c>
      <c r="C2095" s="1" t="s">
        <v>1384</v>
      </c>
      <c r="D2095" s="1" t="s">
        <v>1828</v>
      </c>
      <c r="E2095" s="1" t="s">
        <v>20</v>
      </c>
      <c r="F2095" s="1" t="s">
        <v>471</v>
      </c>
      <c r="G2095" s="1" t="s">
        <v>590</v>
      </c>
      <c r="H2095" s="1" t="s">
        <v>23</v>
      </c>
      <c r="I2095" s="1" t="s">
        <v>24</v>
      </c>
      <c r="J2095" s="3">
        <v>7.64</v>
      </c>
      <c r="K2095" s="1" t="s">
        <v>1415</v>
      </c>
      <c r="L2095" s="1" t="s">
        <v>24</v>
      </c>
      <c r="M2095" s="1" t="s">
        <v>1416</v>
      </c>
      <c r="N2095" s="1" t="s">
        <v>463</v>
      </c>
      <c r="O2095" s="2">
        <v>44227</v>
      </c>
      <c r="P2095" s="2">
        <v>44237</v>
      </c>
      <c r="Q2095" s="1" t="s">
        <v>29</v>
      </c>
      <c r="R2095" t="str">
        <f>VLOOKUP(F2095,'Seg 2 descriptions'!A:B,2)</f>
        <v>Propane Operations-Hernando</v>
      </c>
      <c r="S2095" t="str">
        <f>VLOOKUP(G2095,'Seg 3 descriptions'!A:B,2)</f>
        <v>Overtime/Comp Time/On Call</v>
      </c>
    </row>
    <row r="2096" spans="1:19" x14ac:dyDescent="0.25">
      <c r="A2096" s="1" t="s">
        <v>828</v>
      </c>
      <c r="B2096" s="1" t="s">
        <v>18</v>
      </c>
      <c r="C2096" s="1" t="s">
        <v>1264</v>
      </c>
      <c r="D2096" s="1" t="s">
        <v>1713</v>
      </c>
      <c r="E2096" s="1" t="s">
        <v>20</v>
      </c>
      <c r="F2096" s="1" t="s">
        <v>830</v>
      </c>
      <c r="G2096" s="1" t="s">
        <v>460</v>
      </c>
      <c r="H2096" s="1" t="s">
        <v>23</v>
      </c>
      <c r="I2096" s="1" t="s">
        <v>24</v>
      </c>
      <c r="J2096" s="3">
        <v>1484.67</v>
      </c>
      <c r="K2096" s="1" t="s">
        <v>1417</v>
      </c>
      <c r="L2096" s="1" t="s">
        <v>24</v>
      </c>
      <c r="M2096" s="1" t="s">
        <v>24</v>
      </c>
      <c r="N2096" s="1" t="s">
        <v>1264</v>
      </c>
      <c r="O2096" s="2">
        <v>44238</v>
      </c>
      <c r="P2096" s="2">
        <v>44256</v>
      </c>
      <c r="Q2096" s="1" t="s">
        <v>29</v>
      </c>
      <c r="R2096" t="str">
        <f>VLOOKUP(F2096,'Seg 2 descriptions'!A:B,2)</f>
        <v>Measurement-SF</v>
      </c>
      <c r="S2096" t="str">
        <f>VLOOKUP(G2096,'Seg 3 descriptions'!A:B,2)</f>
        <v>Salaries</v>
      </c>
    </row>
    <row r="2097" spans="1:19" x14ac:dyDescent="0.25">
      <c r="A2097" s="1" t="s">
        <v>828</v>
      </c>
      <c r="B2097" s="1" t="s">
        <v>18</v>
      </c>
      <c r="C2097" s="1" t="s">
        <v>1418</v>
      </c>
      <c r="D2097" s="1" t="s">
        <v>1713</v>
      </c>
      <c r="E2097" s="1" t="s">
        <v>20</v>
      </c>
      <c r="F2097" s="1" t="s">
        <v>830</v>
      </c>
      <c r="G2097" s="1" t="s">
        <v>460</v>
      </c>
      <c r="H2097" s="1" t="s">
        <v>23</v>
      </c>
      <c r="I2097" s="1" t="s">
        <v>24</v>
      </c>
      <c r="J2097" s="3">
        <v>2753.78</v>
      </c>
      <c r="K2097" s="1" t="s">
        <v>1419</v>
      </c>
      <c r="L2097" s="1" t="s">
        <v>24</v>
      </c>
      <c r="M2097" s="1" t="s">
        <v>24</v>
      </c>
      <c r="N2097" s="1" t="s">
        <v>1418</v>
      </c>
      <c r="O2097" s="2">
        <v>44308</v>
      </c>
      <c r="P2097" s="2">
        <v>44319</v>
      </c>
      <c r="Q2097" s="1" t="s">
        <v>29</v>
      </c>
      <c r="R2097" t="str">
        <f>VLOOKUP(F2097,'Seg 2 descriptions'!A:B,2)</f>
        <v>Measurement-SF</v>
      </c>
      <c r="S2097" t="str">
        <f>VLOOKUP(G2097,'Seg 3 descriptions'!A:B,2)</f>
        <v>Salaries</v>
      </c>
    </row>
    <row r="2098" spans="1:19" x14ac:dyDescent="0.25">
      <c r="A2098" s="1" t="s">
        <v>828</v>
      </c>
      <c r="B2098" s="1" t="s">
        <v>18</v>
      </c>
      <c r="C2098" s="1" t="s">
        <v>1192</v>
      </c>
      <c r="D2098" s="1" t="s">
        <v>1713</v>
      </c>
      <c r="E2098" s="1" t="s">
        <v>20</v>
      </c>
      <c r="F2098" s="1" t="s">
        <v>830</v>
      </c>
      <c r="G2098" s="1" t="s">
        <v>460</v>
      </c>
      <c r="H2098" s="1" t="s">
        <v>23</v>
      </c>
      <c r="I2098" s="1" t="s">
        <v>24</v>
      </c>
      <c r="J2098" s="3">
        <v>1187.82</v>
      </c>
      <c r="K2098" s="1" t="s">
        <v>1420</v>
      </c>
      <c r="L2098" s="1" t="s">
        <v>24</v>
      </c>
      <c r="M2098" s="1" t="s">
        <v>24</v>
      </c>
      <c r="N2098" s="1" t="s">
        <v>1192</v>
      </c>
      <c r="O2098" s="2">
        <v>44294</v>
      </c>
      <c r="P2098" s="2">
        <v>44319</v>
      </c>
      <c r="Q2098" s="1" t="s">
        <v>29</v>
      </c>
      <c r="R2098" t="str">
        <f>VLOOKUP(F2098,'Seg 2 descriptions'!A:B,2)</f>
        <v>Measurement-SF</v>
      </c>
      <c r="S2098" t="str">
        <f>VLOOKUP(G2098,'Seg 3 descriptions'!A:B,2)</f>
        <v>Salaries</v>
      </c>
    </row>
    <row r="2099" spans="1:19" x14ac:dyDescent="0.25">
      <c r="A2099" s="144" t="s">
        <v>455</v>
      </c>
      <c r="B2099" s="144" t="s">
        <v>20</v>
      </c>
      <c r="C2099" s="144" t="s">
        <v>1407</v>
      </c>
      <c r="D2099" s="144" t="s">
        <v>1720</v>
      </c>
      <c r="E2099" s="144" t="s">
        <v>20</v>
      </c>
      <c r="F2099" s="144" t="s">
        <v>31</v>
      </c>
      <c r="G2099" s="144" t="s">
        <v>22</v>
      </c>
      <c r="H2099" s="144" t="s">
        <v>23</v>
      </c>
      <c r="I2099" s="144" t="s">
        <v>24</v>
      </c>
      <c r="J2099" s="145">
        <v>-125</v>
      </c>
      <c r="K2099" s="144" t="s">
        <v>806</v>
      </c>
      <c r="L2099" s="144" t="s">
        <v>24</v>
      </c>
      <c r="M2099" s="144" t="s">
        <v>905</v>
      </c>
      <c r="N2099" s="144" t="s">
        <v>1407</v>
      </c>
      <c r="O2099" s="146">
        <v>44316</v>
      </c>
      <c r="P2099" s="146">
        <v>44326</v>
      </c>
      <c r="Q2099" s="144" t="s">
        <v>29</v>
      </c>
      <c r="R2099" s="20" t="str">
        <f>VLOOKUP(F2099,'Seg 2 descriptions'!A:B,2)</f>
        <v>Gas Operations-West</v>
      </c>
      <c r="S2099" s="20" t="str">
        <f>VLOOKUP(G2099,'Seg 3 descriptions'!A:B,2)</f>
        <v>Facilities Maintenance</v>
      </c>
    </row>
    <row r="2100" spans="1:19" x14ac:dyDescent="0.25">
      <c r="A2100" s="144" t="s">
        <v>455</v>
      </c>
      <c r="B2100" s="144" t="s">
        <v>20</v>
      </c>
      <c r="C2100" s="144" t="s">
        <v>1407</v>
      </c>
      <c r="D2100" s="144" t="s">
        <v>1720</v>
      </c>
      <c r="E2100" s="144" t="s">
        <v>20</v>
      </c>
      <c r="F2100" s="144" t="s">
        <v>31</v>
      </c>
      <c r="G2100" s="144" t="s">
        <v>22</v>
      </c>
      <c r="H2100" s="144" t="s">
        <v>23</v>
      </c>
      <c r="I2100" s="144" t="s">
        <v>24</v>
      </c>
      <c r="J2100" s="145">
        <v>-264</v>
      </c>
      <c r="K2100" s="144" t="s">
        <v>806</v>
      </c>
      <c r="L2100" s="144" t="s">
        <v>24</v>
      </c>
      <c r="M2100" s="144" t="s">
        <v>905</v>
      </c>
      <c r="N2100" s="144" t="s">
        <v>1407</v>
      </c>
      <c r="O2100" s="146">
        <v>44316</v>
      </c>
      <c r="P2100" s="146">
        <v>44326</v>
      </c>
      <c r="Q2100" s="144" t="s">
        <v>29</v>
      </c>
      <c r="R2100" s="20" t="str">
        <f>VLOOKUP(F2100,'Seg 2 descriptions'!A:B,2)</f>
        <v>Gas Operations-West</v>
      </c>
      <c r="S2100" s="20" t="str">
        <f>VLOOKUP(G2100,'Seg 3 descriptions'!A:B,2)</f>
        <v>Facilities Maintenance</v>
      </c>
    </row>
    <row r="2101" spans="1:19" x14ac:dyDescent="0.25">
      <c r="A2101" s="144" t="s">
        <v>455</v>
      </c>
      <c r="B2101" s="144" t="s">
        <v>20</v>
      </c>
      <c r="C2101" s="144" t="s">
        <v>1407</v>
      </c>
      <c r="D2101" s="144" t="s">
        <v>1720</v>
      </c>
      <c r="E2101" s="144" t="s">
        <v>20</v>
      </c>
      <c r="F2101" s="144" t="s">
        <v>31</v>
      </c>
      <c r="G2101" s="144" t="s">
        <v>22</v>
      </c>
      <c r="H2101" s="144" t="s">
        <v>23</v>
      </c>
      <c r="I2101" s="144" t="s">
        <v>24</v>
      </c>
      <c r="J2101" s="145">
        <v>-3463.75</v>
      </c>
      <c r="K2101" s="144" t="s">
        <v>806</v>
      </c>
      <c r="L2101" s="144" t="s">
        <v>24</v>
      </c>
      <c r="M2101" s="144" t="s">
        <v>689</v>
      </c>
      <c r="N2101" s="144" t="s">
        <v>1407</v>
      </c>
      <c r="O2101" s="146">
        <v>44316</v>
      </c>
      <c r="P2101" s="146">
        <v>44326</v>
      </c>
      <c r="Q2101" s="144" t="s">
        <v>29</v>
      </c>
      <c r="R2101" s="20" t="str">
        <f>VLOOKUP(F2101,'Seg 2 descriptions'!A:B,2)</f>
        <v>Gas Operations-West</v>
      </c>
      <c r="S2101" s="20" t="str">
        <f>VLOOKUP(G2101,'Seg 3 descriptions'!A:B,2)</f>
        <v>Facilities Maintenance</v>
      </c>
    </row>
    <row r="2102" spans="1:19" x14ac:dyDescent="0.25">
      <c r="A2102" s="144" t="s">
        <v>455</v>
      </c>
      <c r="B2102" s="144" t="s">
        <v>20</v>
      </c>
      <c r="C2102" s="144" t="s">
        <v>1407</v>
      </c>
      <c r="D2102" s="144" t="s">
        <v>1689</v>
      </c>
      <c r="E2102" s="144" t="s">
        <v>20</v>
      </c>
      <c r="F2102" s="144" t="s">
        <v>21</v>
      </c>
      <c r="G2102" s="144" t="s">
        <v>22</v>
      </c>
      <c r="H2102" s="144" t="s">
        <v>23</v>
      </c>
      <c r="I2102" s="144" t="s">
        <v>24</v>
      </c>
      <c r="J2102" s="145">
        <v>3612.5</v>
      </c>
      <c r="K2102" s="144" t="s">
        <v>806</v>
      </c>
      <c r="L2102" s="144" t="s">
        <v>24</v>
      </c>
      <c r="M2102" s="144" t="s">
        <v>908</v>
      </c>
      <c r="N2102" s="144" t="s">
        <v>1407</v>
      </c>
      <c r="O2102" s="146">
        <v>44316</v>
      </c>
      <c r="P2102" s="146">
        <v>44326</v>
      </c>
      <c r="Q2102" s="144" t="s">
        <v>29</v>
      </c>
      <c r="R2102" s="20" t="str">
        <f>VLOOKUP(F2102,'Seg 2 descriptions'!A:B,2)</f>
        <v>Facilities-West</v>
      </c>
      <c r="S2102" s="20" t="str">
        <f>VLOOKUP(G2102,'Seg 3 descriptions'!A:B,2)</f>
        <v>Facilities Maintenance</v>
      </c>
    </row>
    <row r="2103" spans="1:19" x14ac:dyDescent="0.25">
      <c r="A2103" s="144" t="s">
        <v>455</v>
      </c>
      <c r="B2103" s="144" t="s">
        <v>20</v>
      </c>
      <c r="C2103" s="144" t="s">
        <v>1407</v>
      </c>
      <c r="D2103" s="144" t="s">
        <v>1720</v>
      </c>
      <c r="E2103" s="144" t="s">
        <v>20</v>
      </c>
      <c r="F2103" s="144" t="s">
        <v>31</v>
      </c>
      <c r="G2103" s="144" t="s">
        <v>22</v>
      </c>
      <c r="H2103" s="144" t="s">
        <v>23</v>
      </c>
      <c r="I2103" s="144" t="s">
        <v>24</v>
      </c>
      <c r="J2103" s="145">
        <v>-3612.5</v>
      </c>
      <c r="K2103" s="144" t="s">
        <v>806</v>
      </c>
      <c r="L2103" s="144" t="s">
        <v>24</v>
      </c>
      <c r="M2103" s="144" t="s">
        <v>908</v>
      </c>
      <c r="N2103" s="144" t="s">
        <v>1407</v>
      </c>
      <c r="O2103" s="146">
        <v>44316</v>
      </c>
      <c r="P2103" s="146">
        <v>44326</v>
      </c>
      <c r="Q2103" s="144" t="s">
        <v>29</v>
      </c>
      <c r="R2103" s="20" t="str">
        <f>VLOOKUP(F2103,'Seg 2 descriptions'!A:B,2)</f>
        <v>Gas Operations-West</v>
      </c>
      <c r="S2103" s="20" t="str">
        <f>VLOOKUP(G2103,'Seg 3 descriptions'!A:B,2)</f>
        <v>Facilities Maintenance</v>
      </c>
    </row>
    <row r="2104" spans="1:19" x14ac:dyDescent="0.25">
      <c r="A2104" s="144" t="s">
        <v>455</v>
      </c>
      <c r="B2104" s="144" t="s">
        <v>20</v>
      </c>
      <c r="C2104" s="144" t="s">
        <v>1407</v>
      </c>
      <c r="D2104" s="144" t="s">
        <v>1720</v>
      </c>
      <c r="E2104" s="144" t="s">
        <v>20</v>
      </c>
      <c r="F2104" s="144" t="s">
        <v>31</v>
      </c>
      <c r="G2104" s="144" t="s">
        <v>22</v>
      </c>
      <c r="H2104" s="144" t="s">
        <v>23</v>
      </c>
      <c r="I2104" s="144" t="s">
        <v>24</v>
      </c>
      <c r="J2104" s="145">
        <v>-3485</v>
      </c>
      <c r="K2104" s="144" t="s">
        <v>806</v>
      </c>
      <c r="L2104" s="144" t="s">
        <v>24</v>
      </c>
      <c r="M2104" s="144" t="s">
        <v>909</v>
      </c>
      <c r="N2104" s="144" t="s">
        <v>1407</v>
      </c>
      <c r="O2104" s="146">
        <v>44316</v>
      </c>
      <c r="P2104" s="146">
        <v>44326</v>
      </c>
      <c r="Q2104" s="144" t="s">
        <v>29</v>
      </c>
      <c r="R2104" s="20" t="str">
        <f>VLOOKUP(F2104,'Seg 2 descriptions'!A:B,2)</f>
        <v>Gas Operations-West</v>
      </c>
      <c r="S2104" s="20" t="str">
        <f>VLOOKUP(G2104,'Seg 3 descriptions'!A:B,2)</f>
        <v>Facilities Maintenance</v>
      </c>
    </row>
    <row r="2105" spans="1:19" x14ac:dyDescent="0.25">
      <c r="A2105" s="144" t="s">
        <v>455</v>
      </c>
      <c r="B2105" s="144" t="s">
        <v>20</v>
      </c>
      <c r="C2105" s="144" t="s">
        <v>1406</v>
      </c>
      <c r="D2105" s="144" t="s">
        <v>1689</v>
      </c>
      <c r="E2105" s="144" t="s">
        <v>20</v>
      </c>
      <c r="F2105" s="144" t="s">
        <v>21</v>
      </c>
      <c r="G2105" s="144" t="s">
        <v>22</v>
      </c>
      <c r="H2105" s="144" t="s">
        <v>23</v>
      </c>
      <c r="I2105" s="144" t="s">
        <v>24</v>
      </c>
      <c r="J2105" s="145">
        <v>-264</v>
      </c>
      <c r="K2105" s="144" t="s">
        <v>806</v>
      </c>
      <c r="L2105" s="144" t="s">
        <v>24</v>
      </c>
      <c r="M2105" s="144" t="s">
        <v>905</v>
      </c>
      <c r="N2105" s="144" t="s">
        <v>1407</v>
      </c>
      <c r="O2105" s="146">
        <v>44347</v>
      </c>
      <c r="P2105" s="146">
        <v>44326</v>
      </c>
      <c r="Q2105" s="144" t="s">
        <v>29</v>
      </c>
      <c r="R2105" s="20" t="str">
        <f>VLOOKUP(F2105,'Seg 2 descriptions'!A:B,2)</f>
        <v>Facilities-West</v>
      </c>
      <c r="S2105" s="20" t="str">
        <f>VLOOKUP(G2105,'Seg 3 descriptions'!A:B,2)</f>
        <v>Facilities Maintenance</v>
      </c>
    </row>
    <row r="2106" spans="1:19" x14ac:dyDescent="0.25">
      <c r="A2106" s="144" t="s">
        <v>455</v>
      </c>
      <c r="B2106" s="144" t="s">
        <v>20</v>
      </c>
      <c r="C2106" s="144" t="s">
        <v>1406</v>
      </c>
      <c r="D2106" s="144" t="s">
        <v>1689</v>
      </c>
      <c r="E2106" s="144" t="s">
        <v>20</v>
      </c>
      <c r="F2106" s="144" t="s">
        <v>21</v>
      </c>
      <c r="G2106" s="144" t="s">
        <v>22</v>
      </c>
      <c r="H2106" s="144" t="s">
        <v>23</v>
      </c>
      <c r="I2106" s="144" t="s">
        <v>24</v>
      </c>
      <c r="J2106" s="145">
        <v>-3463.75</v>
      </c>
      <c r="K2106" s="144" t="s">
        <v>806</v>
      </c>
      <c r="L2106" s="144" t="s">
        <v>24</v>
      </c>
      <c r="M2106" s="144" t="s">
        <v>689</v>
      </c>
      <c r="N2106" s="144" t="s">
        <v>1407</v>
      </c>
      <c r="O2106" s="146">
        <v>44347</v>
      </c>
      <c r="P2106" s="146">
        <v>44326</v>
      </c>
      <c r="Q2106" s="144" t="s">
        <v>29</v>
      </c>
      <c r="R2106" s="20" t="str">
        <f>VLOOKUP(F2106,'Seg 2 descriptions'!A:B,2)</f>
        <v>Facilities-West</v>
      </c>
      <c r="S2106" s="20" t="str">
        <f>VLOOKUP(G2106,'Seg 3 descriptions'!A:B,2)</f>
        <v>Facilities Maintenance</v>
      </c>
    </row>
    <row r="2107" spans="1:19" x14ac:dyDescent="0.25">
      <c r="A2107" s="144" t="s">
        <v>455</v>
      </c>
      <c r="B2107" s="144" t="s">
        <v>20</v>
      </c>
      <c r="C2107" s="144" t="s">
        <v>1406</v>
      </c>
      <c r="D2107" s="144" t="s">
        <v>1720</v>
      </c>
      <c r="E2107" s="144" t="s">
        <v>20</v>
      </c>
      <c r="F2107" s="144" t="s">
        <v>31</v>
      </c>
      <c r="G2107" s="144" t="s">
        <v>22</v>
      </c>
      <c r="H2107" s="144" t="s">
        <v>23</v>
      </c>
      <c r="I2107" s="144" t="s">
        <v>24</v>
      </c>
      <c r="J2107" s="145">
        <v>3463.75</v>
      </c>
      <c r="K2107" s="144" t="s">
        <v>806</v>
      </c>
      <c r="L2107" s="144" t="s">
        <v>24</v>
      </c>
      <c r="M2107" s="144" t="s">
        <v>689</v>
      </c>
      <c r="N2107" s="144" t="s">
        <v>1407</v>
      </c>
      <c r="O2107" s="146">
        <v>44347</v>
      </c>
      <c r="P2107" s="146">
        <v>44326</v>
      </c>
      <c r="Q2107" s="144" t="s">
        <v>29</v>
      </c>
      <c r="R2107" s="20" t="str">
        <f>VLOOKUP(F2107,'Seg 2 descriptions'!A:B,2)</f>
        <v>Gas Operations-West</v>
      </c>
      <c r="S2107" s="20" t="str">
        <f>VLOOKUP(G2107,'Seg 3 descriptions'!A:B,2)</f>
        <v>Facilities Maintenance</v>
      </c>
    </row>
    <row r="2108" spans="1:19" x14ac:dyDescent="0.25">
      <c r="A2108" s="144" t="s">
        <v>455</v>
      </c>
      <c r="B2108" s="144" t="s">
        <v>20</v>
      </c>
      <c r="C2108" s="144" t="s">
        <v>1406</v>
      </c>
      <c r="D2108" s="144" t="s">
        <v>1689</v>
      </c>
      <c r="E2108" s="144" t="s">
        <v>20</v>
      </c>
      <c r="F2108" s="144" t="s">
        <v>21</v>
      </c>
      <c r="G2108" s="144" t="s">
        <v>22</v>
      </c>
      <c r="H2108" s="144" t="s">
        <v>23</v>
      </c>
      <c r="I2108" s="144" t="s">
        <v>24</v>
      </c>
      <c r="J2108" s="145">
        <v>-3612.5</v>
      </c>
      <c r="K2108" s="144" t="s">
        <v>806</v>
      </c>
      <c r="L2108" s="144" t="s">
        <v>24</v>
      </c>
      <c r="M2108" s="144" t="s">
        <v>908</v>
      </c>
      <c r="N2108" s="144" t="s">
        <v>1407</v>
      </c>
      <c r="O2108" s="146">
        <v>44347</v>
      </c>
      <c r="P2108" s="146">
        <v>44326</v>
      </c>
      <c r="Q2108" s="144" t="s">
        <v>29</v>
      </c>
      <c r="R2108" s="20" t="str">
        <f>VLOOKUP(F2108,'Seg 2 descriptions'!A:B,2)</f>
        <v>Facilities-West</v>
      </c>
      <c r="S2108" s="20" t="str">
        <f>VLOOKUP(G2108,'Seg 3 descriptions'!A:B,2)</f>
        <v>Facilities Maintenance</v>
      </c>
    </row>
    <row r="2109" spans="1:19" x14ac:dyDescent="0.25">
      <c r="A2109" s="144" t="s">
        <v>455</v>
      </c>
      <c r="B2109" s="144" t="s">
        <v>20</v>
      </c>
      <c r="C2109" s="144" t="s">
        <v>1406</v>
      </c>
      <c r="D2109" s="144" t="s">
        <v>1689</v>
      </c>
      <c r="E2109" s="144" t="s">
        <v>20</v>
      </c>
      <c r="F2109" s="144" t="s">
        <v>21</v>
      </c>
      <c r="G2109" s="144" t="s">
        <v>22</v>
      </c>
      <c r="H2109" s="144" t="s">
        <v>23</v>
      </c>
      <c r="I2109" s="144" t="s">
        <v>24</v>
      </c>
      <c r="J2109" s="145">
        <v>-3485</v>
      </c>
      <c r="K2109" s="144" t="s">
        <v>806</v>
      </c>
      <c r="L2109" s="144" t="s">
        <v>24</v>
      </c>
      <c r="M2109" s="144" t="s">
        <v>909</v>
      </c>
      <c r="N2109" s="144" t="s">
        <v>1407</v>
      </c>
      <c r="O2109" s="146">
        <v>44347</v>
      </c>
      <c r="P2109" s="146">
        <v>44326</v>
      </c>
      <c r="Q2109" s="144" t="s">
        <v>29</v>
      </c>
      <c r="R2109" s="20" t="str">
        <f>VLOOKUP(F2109,'Seg 2 descriptions'!A:B,2)</f>
        <v>Facilities-West</v>
      </c>
      <c r="S2109" s="20" t="str">
        <f>VLOOKUP(G2109,'Seg 3 descriptions'!A:B,2)</f>
        <v>Facilities Maintenance</v>
      </c>
    </row>
    <row r="2110" spans="1:19" x14ac:dyDescent="0.25">
      <c r="A2110" s="144" t="s">
        <v>455</v>
      </c>
      <c r="B2110" s="144" t="s">
        <v>20</v>
      </c>
      <c r="C2110" s="144" t="s">
        <v>1406</v>
      </c>
      <c r="D2110" s="144" t="s">
        <v>1689</v>
      </c>
      <c r="E2110" s="144" t="s">
        <v>20</v>
      </c>
      <c r="F2110" s="144" t="s">
        <v>21</v>
      </c>
      <c r="G2110" s="144" t="s">
        <v>22</v>
      </c>
      <c r="H2110" s="144" t="s">
        <v>23</v>
      </c>
      <c r="I2110" s="144" t="s">
        <v>24</v>
      </c>
      <c r="J2110" s="145">
        <v>-132</v>
      </c>
      <c r="K2110" s="144" t="s">
        <v>806</v>
      </c>
      <c r="L2110" s="144" t="s">
        <v>24</v>
      </c>
      <c r="M2110" s="144" t="s">
        <v>871</v>
      </c>
      <c r="N2110" s="144" t="s">
        <v>1407</v>
      </c>
      <c r="O2110" s="146">
        <v>44347</v>
      </c>
      <c r="P2110" s="146">
        <v>44326</v>
      </c>
      <c r="Q2110" s="144" t="s">
        <v>29</v>
      </c>
      <c r="R2110" s="20" t="str">
        <f>VLOOKUP(F2110,'Seg 2 descriptions'!A:B,2)</f>
        <v>Facilities-West</v>
      </c>
      <c r="S2110" s="20" t="str">
        <f>VLOOKUP(G2110,'Seg 3 descriptions'!A:B,2)</f>
        <v>Facilities Maintenance</v>
      </c>
    </row>
    <row r="2111" spans="1:19" x14ac:dyDescent="0.25">
      <c r="A2111" s="144" t="s">
        <v>455</v>
      </c>
      <c r="B2111" s="144" t="s">
        <v>20</v>
      </c>
      <c r="C2111" s="144" t="s">
        <v>1406</v>
      </c>
      <c r="D2111" s="144" t="s">
        <v>1689</v>
      </c>
      <c r="E2111" s="144" t="s">
        <v>20</v>
      </c>
      <c r="F2111" s="144" t="s">
        <v>21</v>
      </c>
      <c r="G2111" s="144" t="s">
        <v>22</v>
      </c>
      <c r="H2111" s="144" t="s">
        <v>23</v>
      </c>
      <c r="I2111" s="144" t="s">
        <v>24</v>
      </c>
      <c r="J2111" s="145">
        <v>-561</v>
      </c>
      <c r="K2111" s="144" t="s">
        <v>806</v>
      </c>
      <c r="L2111" s="144" t="s">
        <v>24</v>
      </c>
      <c r="M2111" s="144" t="s">
        <v>905</v>
      </c>
      <c r="N2111" s="144" t="s">
        <v>1407</v>
      </c>
      <c r="O2111" s="146">
        <v>44347</v>
      </c>
      <c r="P2111" s="146">
        <v>44326</v>
      </c>
      <c r="Q2111" s="144" t="s">
        <v>29</v>
      </c>
      <c r="R2111" s="20" t="str">
        <f>VLOOKUP(F2111,'Seg 2 descriptions'!A:B,2)</f>
        <v>Facilities-West</v>
      </c>
      <c r="S2111" s="20" t="str">
        <f>VLOOKUP(G2111,'Seg 3 descriptions'!A:B,2)</f>
        <v>Facilities Maintenance</v>
      </c>
    </row>
    <row r="2112" spans="1:19" x14ac:dyDescent="0.25">
      <c r="A2112" s="144" t="s">
        <v>455</v>
      </c>
      <c r="B2112" s="144" t="s">
        <v>20</v>
      </c>
      <c r="C2112" s="144" t="s">
        <v>1406</v>
      </c>
      <c r="D2112" s="144" t="s">
        <v>1689</v>
      </c>
      <c r="E2112" s="144" t="s">
        <v>20</v>
      </c>
      <c r="F2112" s="144" t="s">
        <v>21</v>
      </c>
      <c r="G2112" s="144" t="s">
        <v>22</v>
      </c>
      <c r="H2112" s="144" t="s">
        <v>23</v>
      </c>
      <c r="I2112" s="144" t="s">
        <v>24</v>
      </c>
      <c r="J2112" s="145">
        <v>-125</v>
      </c>
      <c r="K2112" s="144" t="s">
        <v>806</v>
      </c>
      <c r="L2112" s="144" t="s">
        <v>24</v>
      </c>
      <c r="M2112" s="144" t="s">
        <v>905</v>
      </c>
      <c r="N2112" s="144" t="s">
        <v>1407</v>
      </c>
      <c r="O2112" s="146">
        <v>44347</v>
      </c>
      <c r="P2112" s="146">
        <v>44326</v>
      </c>
      <c r="Q2112" s="144" t="s">
        <v>29</v>
      </c>
      <c r="R2112" s="20" t="str">
        <f>VLOOKUP(F2112,'Seg 2 descriptions'!A:B,2)</f>
        <v>Facilities-West</v>
      </c>
      <c r="S2112" s="20" t="str">
        <f>VLOOKUP(G2112,'Seg 3 descriptions'!A:B,2)</f>
        <v>Facilities Maintenance</v>
      </c>
    </row>
    <row r="2113" spans="1:19" x14ac:dyDescent="0.25">
      <c r="A2113" s="1" t="s">
        <v>828</v>
      </c>
      <c r="B2113" s="1" t="s">
        <v>18</v>
      </c>
      <c r="C2113" s="1" t="s">
        <v>1433</v>
      </c>
      <c r="D2113" s="1" t="s">
        <v>1704</v>
      </c>
      <c r="E2113" s="1" t="s">
        <v>20</v>
      </c>
      <c r="F2113" s="1" t="s">
        <v>830</v>
      </c>
      <c r="G2113" s="1" t="s">
        <v>590</v>
      </c>
      <c r="H2113" s="1" t="s">
        <v>23</v>
      </c>
      <c r="I2113" s="1" t="s">
        <v>24</v>
      </c>
      <c r="J2113" s="3">
        <v>971.59</v>
      </c>
      <c r="K2113" s="1" t="s">
        <v>1434</v>
      </c>
      <c r="L2113" s="1" t="s">
        <v>24</v>
      </c>
      <c r="M2113" s="1" t="s">
        <v>24</v>
      </c>
      <c r="N2113" s="1" t="s">
        <v>1433</v>
      </c>
      <c r="O2113" s="2">
        <v>44518</v>
      </c>
      <c r="P2113" s="2">
        <v>44531</v>
      </c>
      <c r="Q2113" s="1" t="s">
        <v>29</v>
      </c>
      <c r="R2113" t="str">
        <f>VLOOKUP(F2113,'Seg 2 descriptions'!A:B,2)</f>
        <v>Measurement-SF</v>
      </c>
      <c r="S2113" t="str">
        <f>VLOOKUP(G2113,'Seg 3 descriptions'!A:B,2)</f>
        <v>Overtime/Comp Time/On Call</v>
      </c>
    </row>
    <row r="2114" spans="1:19" x14ac:dyDescent="0.25">
      <c r="A2114" s="1" t="s">
        <v>828</v>
      </c>
      <c r="B2114" s="1" t="s">
        <v>18</v>
      </c>
      <c r="C2114" s="1" t="s">
        <v>1317</v>
      </c>
      <c r="D2114" s="1" t="s">
        <v>1704</v>
      </c>
      <c r="E2114" s="1" t="s">
        <v>20</v>
      </c>
      <c r="F2114" s="1" t="s">
        <v>830</v>
      </c>
      <c r="G2114" s="1" t="s">
        <v>590</v>
      </c>
      <c r="H2114" s="1" t="s">
        <v>23</v>
      </c>
      <c r="I2114" s="1" t="s">
        <v>24</v>
      </c>
      <c r="J2114" s="3">
        <v>72.48</v>
      </c>
      <c r="K2114" s="1" t="s">
        <v>1318</v>
      </c>
      <c r="L2114" s="1" t="s">
        <v>24</v>
      </c>
      <c r="M2114" s="1" t="s">
        <v>24</v>
      </c>
      <c r="N2114" s="1" t="s">
        <v>1317</v>
      </c>
      <c r="O2114" s="2">
        <v>44560</v>
      </c>
      <c r="P2114" s="2">
        <v>44565</v>
      </c>
      <c r="Q2114" s="1" t="s">
        <v>29</v>
      </c>
      <c r="R2114" t="str">
        <f>VLOOKUP(F2114,'Seg 2 descriptions'!A:B,2)</f>
        <v>Measurement-SF</v>
      </c>
      <c r="S2114" t="str">
        <f>VLOOKUP(G2114,'Seg 3 descriptions'!A:B,2)</f>
        <v>Overtime/Comp Time/On Call</v>
      </c>
    </row>
    <row r="2115" spans="1:19" x14ac:dyDescent="0.25">
      <c r="A2115" s="144" t="s">
        <v>893</v>
      </c>
      <c r="B2115" s="144" t="s">
        <v>49</v>
      </c>
      <c r="C2115" s="144" t="s">
        <v>1435</v>
      </c>
      <c r="D2115" s="144" t="s">
        <v>1689</v>
      </c>
      <c r="E2115" s="144" t="s">
        <v>20</v>
      </c>
      <c r="F2115" s="144" t="s">
        <v>21</v>
      </c>
      <c r="G2115" s="144" t="s">
        <v>22</v>
      </c>
      <c r="H2115" s="144" t="s">
        <v>23</v>
      </c>
      <c r="I2115" s="144" t="s">
        <v>24</v>
      </c>
      <c r="J2115" s="145">
        <v>47.72</v>
      </c>
      <c r="K2115" s="144" t="s">
        <v>1436</v>
      </c>
      <c r="L2115" s="144" t="s">
        <v>24</v>
      </c>
      <c r="M2115" s="144" t="s">
        <v>1437</v>
      </c>
      <c r="N2115" s="144" t="s">
        <v>1435</v>
      </c>
      <c r="O2115" s="146">
        <v>44439</v>
      </c>
      <c r="P2115" s="146">
        <v>44438</v>
      </c>
      <c r="Q2115" s="144" t="s">
        <v>29</v>
      </c>
      <c r="R2115" s="20" t="str">
        <f>VLOOKUP(F2115,'Seg 2 descriptions'!A:B,2)</f>
        <v>Facilities-West</v>
      </c>
      <c r="S2115" s="20" t="str">
        <f>VLOOKUP(G2115,'Seg 3 descriptions'!A:B,2)</f>
        <v>Facilities Maintenance</v>
      </c>
    </row>
    <row r="2116" spans="1:19" x14ac:dyDescent="0.25">
      <c r="A2116" s="144" t="s">
        <v>893</v>
      </c>
      <c r="B2116" s="144" t="s">
        <v>49</v>
      </c>
      <c r="C2116" s="144" t="s">
        <v>1435</v>
      </c>
      <c r="D2116" s="144" t="s">
        <v>1689</v>
      </c>
      <c r="E2116" s="144" t="s">
        <v>20</v>
      </c>
      <c r="F2116" s="144" t="s">
        <v>21</v>
      </c>
      <c r="G2116" s="144" t="s">
        <v>22</v>
      </c>
      <c r="H2116" s="144" t="s">
        <v>23</v>
      </c>
      <c r="I2116" s="144" t="s">
        <v>24</v>
      </c>
      <c r="J2116" s="145">
        <v>117.88</v>
      </c>
      <c r="K2116" s="144" t="s">
        <v>1436</v>
      </c>
      <c r="L2116" s="144" t="s">
        <v>24</v>
      </c>
      <c r="M2116" s="144" t="s">
        <v>1437</v>
      </c>
      <c r="N2116" s="144" t="s">
        <v>1435</v>
      </c>
      <c r="O2116" s="146">
        <v>44439</v>
      </c>
      <c r="P2116" s="146">
        <v>44438</v>
      </c>
      <c r="Q2116" s="144" t="s">
        <v>29</v>
      </c>
      <c r="R2116" s="20" t="str">
        <f>VLOOKUP(F2116,'Seg 2 descriptions'!A:B,2)</f>
        <v>Facilities-West</v>
      </c>
      <c r="S2116" s="20" t="str">
        <f>VLOOKUP(G2116,'Seg 3 descriptions'!A:B,2)</f>
        <v>Facilities Maintenance</v>
      </c>
    </row>
    <row r="2117" spans="1:19" x14ac:dyDescent="0.25">
      <c r="A2117" s="144" t="s">
        <v>893</v>
      </c>
      <c r="B2117" s="144" t="s">
        <v>49</v>
      </c>
      <c r="C2117" s="144" t="s">
        <v>1435</v>
      </c>
      <c r="D2117" s="144" t="s">
        <v>1689</v>
      </c>
      <c r="E2117" s="144" t="s">
        <v>20</v>
      </c>
      <c r="F2117" s="144" t="s">
        <v>21</v>
      </c>
      <c r="G2117" s="144" t="s">
        <v>22</v>
      </c>
      <c r="H2117" s="144" t="s">
        <v>23</v>
      </c>
      <c r="I2117" s="144" t="s">
        <v>24</v>
      </c>
      <c r="J2117" s="145">
        <v>106.27</v>
      </c>
      <c r="K2117" s="144" t="s">
        <v>1436</v>
      </c>
      <c r="L2117" s="144" t="s">
        <v>24</v>
      </c>
      <c r="M2117" s="144" t="s">
        <v>1437</v>
      </c>
      <c r="N2117" s="144" t="s">
        <v>1435</v>
      </c>
      <c r="O2117" s="146">
        <v>44439</v>
      </c>
      <c r="P2117" s="146">
        <v>44438</v>
      </c>
      <c r="Q2117" s="144" t="s">
        <v>29</v>
      </c>
      <c r="R2117" s="20" t="str">
        <f>VLOOKUP(F2117,'Seg 2 descriptions'!A:B,2)</f>
        <v>Facilities-West</v>
      </c>
      <c r="S2117" s="20" t="str">
        <f>VLOOKUP(G2117,'Seg 3 descriptions'!A:B,2)</f>
        <v>Facilities Maintenance</v>
      </c>
    </row>
    <row r="2118" spans="1:19" x14ac:dyDescent="0.25">
      <c r="A2118" s="144" t="s">
        <v>893</v>
      </c>
      <c r="B2118" s="144" t="s">
        <v>49</v>
      </c>
      <c r="C2118" s="144" t="s">
        <v>1435</v>
      </c>
      <c r="D2118" s="144" t="s">
        <v>1689</v>
      </c>
      <c r="E2118" s="144" t="s">
        <v>20</v>
      </c>
      <c r="F2118" s="144" t="s">
        <v>21</v>
      </c>
      <c r="G2118" s="144" t="s">
        <v>22</v>
      </c>
      <c r="H2118" s="144" t="s">
        <v>23</v>
      </c>
      <c r="I2118" s="144" t="s">
        <v>24</v>
      </c>
      <c r="J2118" s="145">
        <v>17.399999999999999</v>
      </c>
      <c r="K2118" s="144" t="s">
        <v>1436</v>
      </c>
      <c r="L2118" s="144" t="s">
        <v>24</v>
      </c>
      <c r="M2118" s="144" t="s">
        <v>1438</v>
      </c>
      <c r="N2118" s="144" t="s">
        <v>1435</v>
      </c>
      <c r="O2118" s="146">
        <v>44439</v>
      </c>
      <c r="P2118" s="146">
        <v>44438</v>
      </c>
      <c r="Q2118" s="144" t="s">
        <v>29</v>
      </c>
      <c r="R2118" s="20" t="str">
        <f>VLOOKUP(F2118,'Seg 2 descriptions'!A:B,2)</f>
        <v>Facilities-West</v>
      </c>
      <c r="S2118" s="20" t="str">
        <f>VLOOKUP(G2118,'Seg 3 descriptions'!A:B,2)</f>
        <v>Facilities Maintenance</v>
      </c>
    </row>
    <row r="2119" spans="1:19" x14ac:dyDescent="0.25">
      <c r="A2119" s="144" t="s">
        <v>893</v>
      </c>
      <c r="B2119" s="144" t="s">
        <v>49</v>
      </c>
      <c r="C2119" s="144" t="s">
        <v>1435</v>
      </c>
      <c r="D2119" s="144" t="s">
        <v>1689</v>
      </c>
      <c r="E2119" s="144" t="s">
        <v>20</v>
      </c>
      <c r="F2119" s="144" t="s">
        <v>21</v>
      </c>
      <c r="G2119" s="144" t="s">
        <v>22</v>
      </c>
      <c r="H2119" s="144" t="s">
        <v>23</v>
      </c>
      <c r="I2119" s="144" t="s">
        <v>24</v>
      </c>
      <c r="J2119" s="145">
        <v>5.32</v>
      </c>
      <c r="K2119" s="144" t="s">
        <v>1436</v>
      </c>
      <c r="L2119" s="144" t="s">
        <v>24</v>
      </c>
      <c r="M2119" s="144" t="s">
        <v>1438</v>
      </c>
      <c r="N2119" s="144" t="s">
        <v>1435</v>
      </c>
      <c r="O2119" s="146">
        <v>44439</v>
      </c>
      <c r="P2119" s="146">
        <v>44438</v>
      </c>
      <c r="Q2119" s="144" t="s">
        <v>29</v>
      </c>
      <c r="R2119" s="20" t="str">
        <f>VLOOKUP(F2119,'Seg 2 descriptions'!A:B,2)</f>
        <v>Facilities-West</v>
      </c>
      <c r="S2119" s="20" t="str">
        <f>VLOOKUP(G2119,'Seg 3 descriptions'!A:B,2)</f>
        <v>Facilities Maintenance</v>
      </c>
    </row>
    <row r="2120" spans="1:19" x14ac:dyDescent="0.25">
      <c r="A2120" s="1" t="s">
        <v>457</v>
      </c>
      <c r="B2120" s="1" t="s">
        <v>49</v>
      </c>
      <c r="C2120" s="1" t="s">
        <v>1440</v>
      </c>
      <c r="D2120" s="1" t="s">
        <v>1704</v>
      </c>
      <c r="E2120" s="1" t="s">
        <v>20</v>
      </c>
      <c r="F2120" s="1" t="s">
        <v>830</v>
      </c>
      <c r="G2120" s="1" t="s">
        <v>590</v>
      </c>
      <c r="H2120" s="1" t="s">
        <v>23</v>
      </c>
      <c r="I2120" s="1" t="s">
        <v>24</v>
      </c>
      <c r="J2120" s="3">
        <v>-419.4</v>
      </c>
      <c r="K2120" s="1" t="s">
        <v>1441</v>
      </c>
      <c r="L2120" s="1" t="s">
        <v>24</v>
      </c>
      <c r="M2120" s="1" t="s">
        <v>1442</v>
      </c>
      <c r="N2120" s="1" t="s">
        <v>1443</v>
      </c>
      <c r="O2120" s="2">
        <v>44561</v>
      </c>
      <c r="P2120" s="2">
        <v>44568</v>
      </c>
      <c r="Q2120" s="1" t="s">
        <v>29</v>
      </c>
      <c r="R2120" t="str">
        <f>VLOOKUP(F2120,'Seg 2 descriptions'!A:B,2)</f>
        <v>Measurement-SF</v>
      </c>
      <c r="S2120" t="str">
        <f>VLOOKUP(G2120,'Seg 3 descriptions'!A:B,2)</f>
        <v>Overtime/Comp Time/On Call</v>
      </c>
    </row>
    <row r="2121" spans="1:19" x14ac:dyDescent="0.25">
      <c r="A2121" s="1" t="s">
        <v>828</v>
      </c>
      <c r="B2121" s="1" t="s">
        <v>18</v>
      </c>
      <c r="C2121" s="1" t="s">
        <v>1409</v>
      </c>
      <c r="D2121" s="1" t="s">
        <v>1704</v>
      </c>
      <c r="E2121" s="1" t="s">
        <v>20</v>
      </c>
      <c r="F2121" s="1" t="s">
        <v>830</v>
      </c>
      <c r="G2121" s="1" t="s">
        <v>590</v>
      </c>
      <c r="H2121" s="1" t="s">
        <v>23</v>
      </c>
      <c r="I2121" s="1" t="s">
        <v>24</v>
      </c>
      <c r="J2121" s="3">
        <v>326.02</v>
      </c>
      <c r="K2121" s="1" t="s">
        <v>1447</v>
      </c>
      <c r="L2121" s="1" t="s">
        <v>24</v>
      </c>
      <c r="M2121" s="1" t="s">
        <v>24</v>
      </c>
      <c r="N2121" s="1" t="s">
        <v>1409</v>
      </c>
      <c r="O2121" s="2">
        <v>44408</v>
      </c>
      <c r="P2121" s="2">
        <v>44410</v>
      </c>
      <c r="Q2121" s="1" t="s">
        <v>29</v>
      </c>
      <c r="R2121" t="str">
        <f>VLOOKUP(F2121,'Seg 2 descriptions'!A:B,2)</f>
        <v>Measurement-SF</v>
      </c>
      <c r="S2121" t="str">
        <f>VLOOKUP(G2121,'Seg 3 descriptions'!A:B,2)</f>
        <v>Overtime/Comp Time/On Call</v>
      </c>
    </row>
    <row r="2122" spans="1:19" x14ac:dyDescent="0.25">
      <c r="A2122" s="1" t="s">
        <v>828</v>
      </c>
      <c r="B2122" s="1" t="s">
        <v>18</v>
      </c>
      <c r="C2122" s="1" t="s">
        <v>1468</v>
      </c>
      <c r="D2122" s="1" t="s">
        <v>1713</v>
      </c>
      <c r="E2122" s="1" t="s">
        <v>20</v>
      </c>
      <c r="F2122" s="1" t="s">
        <v>830</v>
      </c>
      <c r="G2122" s="1" t="s">
        <v>460</v>
      </c>
      <c r="H2122" s="1" t="s">
        <v>23</v>
      </c>
      <c r="I2122" s="1" t="s">
        <v>24</v>
      </c>
      <c r="J2122" s="3">
        <v>1715.12</v>
      </c>
      <c r="K2122" s="1" t="s">
        <v>1469</v>
      </c>
      <c r="L2122" s="1" t="s">
        <v>24</v>
      </c>
      <c r="M2122" s="1" t="s">
        <v>24</v>
      </c>
      <c r="N2122" s="1" t="s">
        <v>1468</v>
      </c>
      <c r="O2122" s="2">
        <v>44224</v>
      </c>
      <c r="P2122" s="2">
        <v>44229</v>
      </c>
      <c r="Q2122" s="1" t="s">
        <v>29</v>
      </c>
      <c r="R2122" t="str">
        <f>VLOOKUP(F2122,'Seg 2 descriptions'!A:B,2)</f>
        <v>Measurement-SF</v>
      </c>
      <c r="S2122" t="str">
        <f>VLOOKUP(G2122,'Seg 3 descriptions'!A:B,2)</f>
        <v>Salaries</v>
      </c>
    </row>
    <row r="2123" spans="1:19" x14ac:dyDescent="0.25">
      <c r="A2123" s="1" t="s">
        <v>457</v>
      </c>
      <c r="B2123" s="1" t="s">
        <v>49</v>
      </c>
      <c r="C2123" s="1" t="s">
        <v>1058</v>
      </c>
      <c r="D2123" s="1" t="s">
        <v>1881</v>
      </c>
      <c r="E2123" s="1" t="s">
        <v>20</v>
      </c>
      <c r="F2123" s="1" t="s">
        <v>471</v>
      </c>
      <c r="G2123" s="1" t="s">
        <v>283</v>
      </c>
      <c r="H2123" s="1" t="s">
        <v>23</v>
      </c>
      <c r="I2123" s="1" t="s">
        <v>24</v>
      </c>
      <c r="J2123" s="3">
        <v>8.1199999999999992</v>
      </c>
      <c r="K2123" s="1" t="s">
        <v>1454</v>
      </c>
      <c r="L2123" s="1" t="s">
        <v>24</v>
      </c>
      <c r="M2123" s="1" t="s">
        <v>1455</v>
      </c>
      <c r="N2123" s="1" t="s">
        <v>463</v>
      </c>
      <c r="O2123" s="2">
        <v>44227</v>
      </c>
      <c r="P2123" s="2">
        <v>44237</v>
      </c>
      <c r="Q2123" s="1" t="s">
        <v>29</v>
      </c>
      <c r="R2123" t="str">
        <f>VLOOKUP(F2123,'Seg 2 descriptions'!A:B,2)</f>
        <v>Propane Operations-Hernando</v>
      </c>
      <c r="S2123" t="str">
        <f>VLOOKUP(G2123,'Seg 3 descriptions'!A:B,2)</f>
        <v>Supplies &amp; Misc Dept Expenses</v>
      </c>
    </row>
    <row r="2124" spans="1:19" x14ac:dyDescent="0.25">
      <c r="A2124" s="1" t="s">
        <v>828</v>
      </c>
      <c r="B2124" s="1" t="s">
        <v>18</v>
      </c>
      <c r="C2124" s="1" t="s">
        <v>1138</v>
      </c>
      <c r="D2124" s="1" t="s">
        <v>1704</v>
      </c>
      <c r="E2124" s="1" t="s">
        <v>20</v>
      </c>
      <c r="F2124" s="1" t="s">
        <v>830</v>
      </c>
      <c r="G2124" s="1" t="s">
        <v>590</v>
      </c>
      <c r="H2124" s="1" t="s">
        <v>23</v>
      </c>
      <c r="I2124" s="1" t="s">
        <v>24</v>
      </c>
      <c r="J2124" s="3">
        <v>366.54</v>
      </c>
      <c r="K2124" s="1" t="s">
        <v>1470</v>
      </c>
      <c r="L2124" s="1" t="s">
        <v>24</v>
      </c>
      <c r="M2124" s="1" t="s">
        <v>24</v>
      </c>
      <c r="N2124" s="1" t="s">
        <v>1138</v>
      </c>
      <c r="O2124" s="2">
        <v>44546</v>
      </c>
      <c r="P2124" s="2">
        <v>44564</v>
      </c>
      <c r="Q2124" s="1" t="s">
        <v>29</v>
      </c>
      <c r="R2124" t="str">
        <f>VLOOKUP(F2124,'Seg 2 descriptions'!A:B,2)</f>
        <v>Measurement-SF</v>
      </c>
      <c r="S2124" t="str">
        <f>VLOOKUP(G2124,'Seg 3 descriptions'!A:B,2)</f>
        <v>Overtime/Comp Time/On Call</v>
      </c>
    </row>
    <row r="2125" spans="1:19" x14ac:dyDescent="0.25">
      <c r="A2125" s="1" t="s">
        <v>457</v>
      </c>
      <c r="B2125" s="1" t="s">
        <v>49</v>
      </c>
      <c r="C2125" s="1" t="s">
        <v>1058</v>
      </c>
      <c r="D2125" s="1" t="s">
        <v>1885</v>
      </c>
      <c r="E2125" s="1" t="s">
        <v>20</v>
      </c>
      <c r="F2125" s="1" t="s">
        <v>471</v>
      </c>
      <c r="G2125" s="1" t="s">
        <v>1302</v>
      </c>
      <c r="H2125" s="1" t="s">
        <v>23</v>
      </c>
      <c r="I2125" s="1" t="s">
        <v>24</v>
      </c>
      <c r="J2125" s="3">
        <v>3.16</v>
      </c>
      <c r="K2125" s="1" t="s">
        <v>1454</v>
      </c>
      <c r="L2125" s="1" t="s">
        <v>24</v>
      </c>
      <c r="M2125" s="1" t="s">
        <v>1455</v>
      </c>
      <c r="N2125" s="1" t="s">
        <v>463</v>
      </c>
      <c r="O2125" s="2">
        <v>44227</v>
      </c>
      <c r="P2125" s="2">
        <v>44237</v>
      </c>
      <c r="Q2125" s="1" t="s">
        <v>29</v>
      </c>
      <c r="R2125" t="str">
        <f>VLOOKUP(F2125,'Seg 2 descriptions'!A:B,2)</f>
        <v>Propane Operations-Hernando</v>
      </c>
      <c r="S2125" t="str">
        <f>VLOOKUP(G2125,'Seg 3 descriptions'!A:B,2)</f>
        <v>Uniforms</v>
      </c>
    </row>
    <row r="2126" spans="1:19" x14ac:dyDescent="0.25">
      <c r="A2126" s="1" t="s">
        <v>457</v>
      </c>
      <c r="B2126" s="1" t="s">
        <v>49</v>
      </c>
      <c r="C2126" s="1" t="s">
        <v>1058</v>
      </c>
      <c r="D2126" s="1" t="s">
        <v>1886</v>
      </c>
      <c r="E2126" s="1" t="s">
        <v>20</v>
      </c>
      <c r="F2126" s="1" t="s">
        <v>471</v>
      </c>
      <c r="G2126" s="1" t="s">
        <v>868</v>
      </c>
      <c r="H2126" s="1" t="s">
        <v>23</v>
      </c>
      <c r="I2126" s="1" t="s">
        <v>24</v>
      </c>
      <c r="J2126" s="3">
        <v>2.91</v>
      </c>
      <c r="K2126" s="1" t="s">
        <v>1454</v>
      </c>
      <c r="L2126" s="1" t="s">
        <v>24</v>
      </c>
      <c r="M2126" s="1" t="s">
        <v>1455</v>
      </c>
      <c r="N2126" s="1" t="s">
        <v>463</v>
      </c>
      <c r="O2126" s="2">
        <v>44227</v>
      </c>
      <c r="P2126" s="2">
        <v>44237</v>
      </c>
      <c r="Q2126" s="1" t="s">
        <v>29</v>
      </c>
      <c r="R2126" t="str">
        <f>VLOOKUP(F2126,'Seg 2 descriptions'!A:B,2)</f>
        <v>Propane Operations-Hernando</v>
      </c>
      <c r="S2126" t="str">
        <f>VLOOKUP(G2126,'Seg 3 descriptions'!A:B,2)</f>
        <v>Cell Phones</v>
      </c>
    </row>
    <row r="2127" spans="1:19" x14ac:dyDescent="0.25">
      <c r="A2127" s="1" t="s">
        <v>457</v>
      </c>
      <c r="B2127" s="1" t="s">
        <v>49</v>
      </c>
      <c r="C2127" s="1" t="s">
        <v>1058</v>
      </c>
      <c r="D2127" s="1" t="s">
        <v>1887</v>
      </c>
      <c r="E2127" s="1" t="s">
        <v>20</v>
      </c>
      <c r="F2127" s="1" t="s">
        <v>471</v>
      </c>
      <c r="G2127" s="1" t="s">
        <v>867</v>
      </c>
      <c r="H2127" s="1" t="s">
        <v>23</v>
      </c>
      <c r="I2127" s="1" t="s">
        <v>24</v>
      </c>
      <c r="J2127" s="3">
        <v>1.92</v>
      </c>
      <c r="K2127" s="1" t="s">
        <v>1454</v>
      </c>
      <c r="L2127" s="1" t="s">
        <v>24</v>
      </c>
      <c r="M2127" s="1" t="s">
        <v>1455</v>
      </c>
      <c r="N2127" s="1" t="s">
        <v>463</v>
      </c>
      <c r="O2127" s="2">
        <v>44227</v>
      </c>
      <c r="P2127" s="2">
        <v>44237</v>
      </c>
      <c r="Q2127" s="1" t="s">
        <v>29</v>
      </c>
      <c r="R2127" t="str">
        <f>VLOOKUP(F2127,'Seg 2 descriptions'!A:B,2)</f>
        <v>Propane Operations-Hernando</v>
      </c>
      <c r="S2127" t="str">
        <f>VLOOKUP(G2127,'Seg 3 descriptions'!A:B,2)</f>
        <v>Meals</v>
      </c>
    </row>
    <row r="2128" spans="1:19" x14ac:dyDescent="0.25">
      <c r="A2128" s="1" t="s">
        <v>457</v>
      </c>
      <c r="B2128" s="1" t="s">
        <v>49</v>
      </c>
      <c r="C2128" s="1" t="s">
        <v>1058</v>
      </c>
      <c r="D2128" s="1" t="s">
        <v>1820</v>
      </c>
      <c r="E2128" s="1" t="s">
        <v>20</v>
      </c>
      <c r="F2128" s="1" t="s">
        <v>471</v>
      </c>
      <c r="G2128" s="1" t="s">
        <v>460</v>
      </c>
      <c r="H2128" s="1" t="s">
        <v>23</v>
      </c>
      <c r="I2128" s="1" t="s">
        <v>24</v>
      </c>
      <c r="J2128" s="3">
        <v>48.36</v>
      </c>
      <c r="K2128" s="1" t="s">
        <v>1454</v>
      </c>
      <c r="L2128" s="1" t="s">
        <v>24</v>
      </c>
      <c r="M2128" s="1" t="s">
        <v>1455</v>
      </c>
      <c r="N2128" s="1" t="s">
        <v>463</v>
      </c>
      <c r="O2128" s="2">
        <v>44227</v>
      </c>
      <c r="P2128" s="2">
        <v>44237</v>
      </c>
      <c r="Q2128" s="1" t="s">
        <v>29</v>
      </c>
      <c r="R2128" t="str">
        <f>VLOOKUP(F2128,'Seg 2 descriptions'!A:B,2)</f>
        <v>Propane Operations-Hernando</v>
      </c>
      <c r="S2128" t="str">
        <f>VLOOKUP(G2128,'Seg 3 descriptions'!A:B,2)</f>
        <v>Salaries</v>
      </c>
    </row>
    <row r="2129" spans="1:19" x14ac:dyDescent="0.25">
      <c r="A2129" s="1" t="s">
        <v>457</v>
      </c>
      <c r="B2129" s="1" t="s">
        <v>49</v>
      </c>
      <c r="C2129" s="1" t="s">
        <v>1411</v>
      </c>
      <c r="D2129" s="1" t="s">
        <v>1713</v>
      </c>
      <c r="E2129" s="1" t="s">
        <v>20</v>
      </c>
      <c r="F2129" s="1" t="s">
        <v>830</v>
      </c>
      <c r="G2129" s="1" t="s">
        <v>460</v>
      </c>
      <c r="H2129" s="1" t="s">
        <v>23</v>
      </c>
      <c r="I2129" s="1" t="s">
        <v>24</v>
      </c>
      <c r="J2129" s="3">
        <v>-1082.96</v>
      </c>
      <c r="K2129" s="1" t="s">
        <v>1487</v>
      </c>
      <c r="L2129" s="1" t="s">
        <v>24</v>
      </c>
      <c r="M2129" s="1" t="s">
        <v>1488</v>
      </c>
      <c r="N2129" s="1" t="s">
        <v>1412</v>
      </c>
      <c r="O2129" s="2">
        <v>44439</v>
      </c>
      <c r="P2129" s="2">
        <v>44447</v>
      </c>
      <c r="Q2129" s="1" t="s">
        <v>29</v>
      </c>
      <c r="R2129" t="str">
        <f>VLOOKUP(F2129,'Seg 2 descriptions'!A:B,2)</f>
        <v>Measurement-SF</v>
      </c>
      <c r="S2129" t="str">
        <f>VLOOKUP(G2129,'Seg 3 descriptions'!A:B,2)</f>
        <v>Salaries</v>
      </c>
    </row>
    <row r="2130" spans="1:19" x14ac:dyDescent="0.25">
      <c r="A2130" s="1" t="s">
        <v>457</v>
      </c>
      <c r="B2130" s="1" t="s">
        <v>49</v>
      </c>
      <c r="C2130" s="1" t="s">
        <v>1413</v>
      </c>
      <c r="D2130" s="1" t="s">
        <v>1713</v>
      </c>
      <c r="E2130" s="1" t="s">
        <v>20</v>
      </c>
      <c r="F2130" s="1" t="s">
        <v>830</v>
      </c>
      <c r="G2130" s="1" t="s">
        <v>460</v>
      </c>
      <c r="H2130" s="1" t="s">
        <v>23</v>
      </c>
      <c r="I2130" s="1" t="s">
        <v>24</v>
      </c>
      <c r="J2130" s="3">
        <v>-2535.1799999999998</v>
      </c>
      <c r="K2130" s="1" t="s">
        <v>1487</v>
      </c>
      <c r="L2130" s="1" t="s">
        <v>24</v>
      </c>
      <c r="M2130" s="1" t="s">
        <v>1488</v>
      </c>
      <c r="N2130" s="1" t="s">
        <v>1414</v>
      </c>
      <c r="O2130" s="2">
        <v>44469</v>
      </c>
      <c r="P2130" s="2">
        <v>44474</v>
      </c>
      <c r="Q2130" s="1" t="s">
        <v>29</v>
      </c>
      <c r="R2130" t="str">
        <f>VLOOKUP(F2130,'Seg 2 descriptions'!A:B,2)</f>
        <v>Measurement-SF</v>
      </c>
      <c r="S2130" t="str">
        <f>VLOOKUP(G2130,'Seg 3 descriptions'!A:B,2)</f>
        <v>Salaries</v>
      </c>
    </row>
    <row r="2131" spans="1:19" x14ac:dyDescent="0.25">
      <c r="A2131" s="1" t="s">
        <v>457</v>
      </c>
      <c r="B2131" s="1" t="s">
        <v>49</v>
      </c>
      <c r="C2131" s="1" t="s">
        <v>1440</v>
      </c>
      <c r="D2131" s="1" t="s">
        <v>1713</v>
      </c>
      <c r="E2131" s="1" t="s">
        <v>20</v>
      </c>
      <c r="F2131" s="1" t="s">
        <v>830</v>
      </c>
      <c r="G2131" s="1" t="s">
        <v>460</v>
      </c>
      <c r="H2131" s="1" t="s">
        <v>23</v>
      </c>
      <c r="I2131" s="1" t="s">
        <v>24</v>
      </c>
      <c r="J2131" s="3">
        <v>-2922.95</v>
      </c>
      <c r="K2131" s="1" t="s">
        <v>1487</v>
      </c>
      <c r="L2131" s="1" t="s">
        <v>24</v>
      </c>
      <c r="M2131" s="1" t="s">
        <v>1488</v>
      </c>
      <c r="N2131" s="1" t="s">
        <v>1443</v>
      </c>
      <c r="O2131" s="2">
        <v>44561</v>
      </c>
      <c r="P2131" s="2">
        <v>44568</v>
      </c>
      <c r="Q2131" s="1" t="s">
        <v>29</v>
      </c>
      <c r="R2131" t="str">
        <f>VLOOKUP(F2131,'Seg 2 descriptions'!A:B,2)</f>
        <v>Measurement-SF</v>
      </c>
      <c r="S2131" t="str">
        <f>VLOOKUP(G2131,'Seg 3 descriptions'!A:B,2)</f>
        <v>Salaries</v>
      </c>
    </row>
    <row r="2132" spans="1:19" x14ac:dyDescent="0.25">
      <c r="A2132" s="1" t="s">
        <v>457</v>
      </c>
      <c r="B2132" s="1" t="s">
        <v>49</v>
      </c>
      <c r="C2132" s="1" t="s">
        <v>967</v>
      </c>
      <c r="D2132" s="1" t="s">
        <v>1726</v>
      </c>
      <c r="E2132" s="1" t="s">
        <v>20</v>
      </c>
      <c r="F2132" s="1" t="s">
        <v>31</v>
      </c>
      <c r="G2132" s="1" t="s">
        <v>460</v>
      </c>
      <c r="H2132" s="1" t="s">
        <v>23</v>
      </c>
      <c r="I2132" s="1" t="s">
        <v>24</v>
      </c>
      <c r="J2132" s="3">
        <v>44.18</v>
      </c>
      <c r="K2132" s="1" t="s">
        <v>1004</v>
      </c>
      <c r="L2132" s="1" t="s">
        <v>24</v>
      </c>
      <c r="M2132" s="1" t="s">
        <v>1005</v>
      </c>
      <c r="N2132" s="1" t="s">
        <v>463</v>
      </c>
      <c r="O2132" s="2">
        <v>44561</v>
      </c>
      <c r="P2132" s="2">
        <v>44568</v>
      </c>
      <c r="Q2132" s="1" t="s">
        <v>29</v>
      </c>
      <c r="R2132" t="str">
        <f>VLOOKUP(F2132,'Seg 2 descriptions'!A:B,2)</f>
        <v>Gas Operations-West</v>
      </c>
      <c r="S2132" t="str">
        <f>VLOOKUP(G2132,'Seg 3 descriptions'!A:B,2)</f>
        <v>Salaries</v>
      </c>
    </row>
    <row r="2133" spans="1:19" x14ac:dyDescent="0.25">
      <c r="A2133" s="144" t="s">
        <v>455</v>
      </c>
      <c r="B2133" s="144" t="s">
        <v>20</v>
      </c>
      <c r="C2133" s="144" t="s">
        <v>1407</v>
      </c>
      <c r="D2133" s="144" t="s">
        <v>1720</v>
      </c>
      <c r="E2133" s="144" t="s">
        <v>20</v>
      </c>
      <c r="F2133" s="144" t="s">
        <v>31</v>
      </c>
      <c r="G2133" s="144" t="s">
        <v>22</v>
      </c>
      <c r="H2133" s="144" t="s">
        <v>23</v>
      </c>
      <c r="I2133" s="144" t="s">
        <v>24</v>
      </c>
      <c r="J2133" s="145">
        <v>-526.29</v>
      </c>
      <c r="K2133" s="144" t="s">
        <v>1378</v>
      </c>
      <c r="L2133" s="144" t="s">
        <v>24</v>
      </c>
      <c r="M2133" s="144" t="s">
        <v>1379</v>
      </c>
      <c r="N2133" s="144" t="s">
        <v>1407</v>
      </c>
      <c r="O2133" s="146">
        <v>44316</v>
      </c>
      <c r="P2133" s="146">
        <v>44326</v>
      </c>
      <c r="Q2133" s="144" t="s">
        <v>29</v>
      </c>
      <c r="R2133" s="20" t="str">
        <f>VLOOKUP(F2133,'Seg 2 descriptions'!A:B,2)</f>
        <v>Gas Operations-West</v>
      </c>
      <c r="S2133" s="20" t="str">
        <f>VLOOKUP(G2133,'Seg 3 descriptions'!A:B,2)</f>
        <v>Facilities Maintenance</v>
      </c>
    </row>
    <row r="2134" spans="1:19" x14ac:dyDescent="0.25">
      <c r="A2134" s="144" t="s">
        <v>455</v>
      </c>
      <c r="B2134" s="144" t="s">
        <v>20</v>
      </c>
      <c r="C2134" s="144" t="s">
        <v>1407</v>
      </c>
      <c r="D2134" s="144" t="s">
        <v>1689</v>
      </c>
      <c r="E2134" s="144" t="s">
        <v>20</v>
      </c>
      <c r="F2134" s="144" t="s">
        <v>21</v>
      </c>
      <c r="G2134" s="144" t="s">
        <v>22</v>
      </c>
      <c r="H2134" s="144" t="s">
        <v>23</v>
      </c>
      <c r="I2134" s="144" t="s">
        <v>24</v>
      </c>
      <c r="J2134" s="145">
        <v>526.29</v>
      </c>
      <c r="K2134" s="144" t="s">
        <v>1378</v>
      </c>
      <c r="L2134" s="144" t="s">
        <v>24</v>
      </c>
      <c r="M2134" s="144" t="s">
        <v>1379</v>
      </c>
      <c r="N2134" s="144" t="s">
        <v>1407</v>
      </c>
      <c r="O2134" s="146">
        <v>44316</v>
      </c>
      <c r="P2134" s="146">
        <v>44326</v>
      </c>
      <c r="Q2134" s="144" t="s">
        <v>29</v>
      </c>
      <c r="R2134" s="20" t="str">
        <f>VLOOKUP(F2134,'Seg 2 descriptions'!A:B,2)</f>
        <v>Facilities-West</v>
      </c>
      <c r="S2134" s="20" t="str">
        <f>VLOOKUP(G2134,'Seg 3 descriptions'!A:B,2)</f>
        <v>Facilities Maintenance</v>
      </c>
    </row>
    <row r="2135" spans="1:19" x14ac:dyDescent="0.25">
      <c r="A2135" s="144" t="s">
        <v>455</v>
      </c>
      <c r="B2135" s="144" t="s">
        <v>20</v>
      </c>
      <c r="C2135" s="144" t="s">
        <v>1406</v>
      </c>
      <c r="D2135" s="144" t="s">
        <v>1720</v>
      </c>
      <c r="E2135" s="144" t="s">
        <v>20</v>
      </c>
      <c r="F2135" s="144" t="s">
        <v>31</v>
      </c>
      <c r="G2135" s="144" t="s">
        <v>22</v>
      </c>
      <c r="H2135" s="144" t="s">
        <v>23</v>
      </c>
      <c r="I2135" s="144" t="s">
        <v>24</v>
      </c>
      <c r="J2135" s="145">
        <v>526.29</v>
      </c>
      <c r="K2135" s="144" t="s">
        <v>1378</v>
      </c>
      <c r="L2135" s="144" t="s">
        <v>24</v>
      </c>
      <c r="M2135" s="144" t="s">
        <v>1379</v>
      </c>
      <c r="N2135" s="144" t="s">
        <v>1407</v>
      </c>
      <c r="O2135" s="146">
        <v>44347</v>
      </c>
      <c r="P2135" s="146">
        <v>44326</v>
      </c>
      <c r="Q2135" s="144" t="s">
        <v>29</v>
      </c>
      <c r="R2135" s="20" t="str">
        <f>VLOOKUP(F2135,'Seg 2 descriptions'!A:B,2)</f>
        <v>Gas Operations-West</v>
      </c>
      <c r="S2135" s="20" t="str">
        <f>VLOOKUP(G2135,'Seg 3 descriptions'!A:B,2)</f>
        <v>Facilities Maintenance</v>
      </c>
    </row>
    <row r="2136" spans="1:19" x14ac:dyDescent="0.25">
      <c r="A2136" s="144" t="s">
        <v>455</v>
      </c>
      <c r="B2136" s="144" t="s">
        <v>20</v>
      </c>
      <c r="C2136" s="144" t="s">
        <v>1406</v>
      </c>
      <c r="D2136" s="144" t="s">
        <v>1689</v>
      </c>
      <c r="E2136" s="144" t="s">
        <v>20</v>
      </c>
      <c r="F2136" s="144" t="s">
        <v>21</v>
      </c>
      <c r="G2136" s="144" t="s">
        <v>22</v>
      </c>
      <c r="H2136" s="144" t="s">
        <v>23</v>
      </c>
      <c r="I2136" s="144" t="s">
        <v>24</v>
      </c>
      <c r="J2136" s="145">
        <v>-526.29</v>
      </c>
      <c r="K2136" s="144" t="s">
        <v>1378</v>
      </c>
      <c r="L2136" s="144" t="s">
        <v>24</v>
      </c>
      <c r="M2136" s="144" t="s">
        <v>1379</v>
      </c>
      <c r="N2136" s="144" t="s">
        <v>1407</v>
      </c>
      <c r="O2136" s="146">
        <v>44347</v>
      </c>
      <c r="P2136" s="146">
        <v>44326</v>
      </c>
      <c r="Q2136" s="144" t="s">
        <v>29</v>
      </c>
      <c r="R2136" s="20" t="str">
        <f>VLOOKUP(F2136,'Seg 2 descriptions'!A:B,2)</f>
        <v>Facilities-West</v>
      </c>
      <c r="S2136" s="20" t="str">
        <f>VLOOKUP(G2136,'Seg 3 descriptions'!A:B,2)</f>
        <v>Facilities Maintenance</v>
      </c>
    </row>
    <row r="2137" spans="1:19" x14ac:dyDescent="0.25">
      <c r="A2137" s="1" t="s">
        <v>828</v>
      </c>
      <c r="B2137" s="1" t="s">
        <v>18</v>
      </c>
      <c r="C2137" s="1" t="s">
        <v>1492</v>
      </c>
      <c r="D2137" s="1" t="s">
        <v>1704</v>
      </c>
      <c r="E2137" s="1" t="s">
        <v>20</v>
      </c>
      <c r="F2137" s="1" t="s">
        <v>830</v>
      </c>
      <c r="G2137" s="1" t="s">
        <v>590</v>
      </c>
      <c r="H2137" s="1" t="s">
        <v>23</v>
      </c>
      <c r="I2137" s="1" t="s">
        <v>24</v>
      </c>
      <c r="J2137" s="3">
        <v>305.45999999999998</v>
      </c>
      <c r="K2137" s="1" t="s">
        <v>1493</v>
      </c>
      <c r="L2137" s="1" t="s">
        <v>24</v>
      </c>
      <c r="M2137" s="1" t="s">
        <v>24</v>
      </c>
      <c r="N2137" s="1" t="s">
        <v>1492</v>
      </c>
      <c r="O2137" s="2">
        <v>44448</v>
      </c>
      <c r="P2137" s="2">
        <v>44470</v>
      </c>
      <c r="Q2137" s="1" t="s">
        <v>29</v>
      </c>
      <c r="R2137" t="str">
        <f>VLOOKUP(F2137,'Seg 2 descriptions'!A:B,2)</f>
        <v>Measurement-SF</v>
      </c>
      <c r="S2137" t="str">
        <f>VLOOKUP(G2137,'Seg 3 descriptions'!A:B,2)</f>
        <v>Overtime/Comp Time/On Call</v>
      </c>
    </row>
    <row r="2138" spans="1:19" x14ac:dyDescent="0.25">
      <c r="A2138" s="1" t="s">
        <v>828</v>
      </c>
      <c r="B2138" s="1" t="s">
        <v>18</v>
      </c>
      <c r="C2138" s="1" t="s">
        <v>1200</v>
      </c>
      <c r="D2138" s="1" t="s">
        <v>1828</v>
      </c>
      <c r="E2138" s="1" t="s">
        <v>20</v>
      </c>
      <c r="F2138" s="1" t="s">
        <v>471</v>
      </c>
      <c r="G2138" s="1" t="s">
        <v>590</v>
      </c>
      <c r="H2138" s="1" t="s">
        <v>23</v>
      </c>
      <c r="I2138" s="1" t="s">
        <v>24</v>
      </c>
      <c r="J2138" s="3">
        <v>86.49</v>
      </c>
      <c r="K2138" s="1" t="s">
        <v>1380</v>
      </c>
      <c r="L2138" s="1" t="s">
        <v>24</v>
      </c>
      <c r="M2138" s="1" t="s">
        <v>24</v>
      </c>
      <c r="N2138" s="1" t="s">
        <v>1200</v>
      </c>
      <c r="O2138" s="2">
        <v>44210</v>
      </c>
      <c r="P2138" s="2">
        <v>44229</v>
      </c>
      <c r="Q2138" s="1" t="s">
        <v>29</v>
      </c>
      <c r="R2138" t="str">
        <f>VLOOKUP(F2138,'Seg 2 descriptions'!A:B,2)</f>
        <v>Propane Operations-Hernando</v>
      </c>
      <c r="S2138" t="str">
        <f>VLOOKUP(G2138,'Seg 3 descriptions'!A:B,2)</f>
        <v>Overtime/Comp Time/On Call</v>
      </c>
    </row>
    <row r="2139" spans="1:19" x14ac:dyDescent="0.25">
      <c r="A2139" s="1" t="s">
        <v>828</v>
      </c>
      <c r="B2139" s="1" t="s">
        <v>18</v>
      </c>
      <c r="C2139" s="1" t="s">
        <v>1200</v>
      </c>
      <c r="D2139" s="1" t="s">
        <v>1704</v>
      </c>
      <c r="E2139" s="1" t="s">
        <v>20</v>
      </c>
      <c r="F2139" s="1" t="s">
        <v>830</v>
      </c>
      <c r="G2139" s="1" t="s">
        <v>590</v>
      </c>
      <c r="H2139" s="1" t="s">
        <v>23</v>
      </c>
      <c r="I2139" s="1" t="s">
        <v>24</v>
      </c>
      <c r="J2139" s="3">
        <v>661.27</v>
      </c>
      <c r="K2139" s="1" t="s">
        <v>1380</v>
      </c>
      <c r="L2139" s="1" t="s">
        <v>24</v>
      </c>
      <c r="M2139" s="1" t="s">
        <v>24</v>
      </c>
      <c r="N2139" s="1" t="s">
        <v>1200</v>
      </c>
      <c r="O2139" s="2">
        <v>44210</v>
      </c>
      <c r="P2139" s="2">
        <v>44229</v>
      </c>
      <c r="Q2139" s="1" t="s">
        <v>29</v>
      </c>
      <c r="R2139" t="str">
        <f>VLOOKUP(F2139,'Seg 2 descriptions'!A:B,2)</f>
        <v>Measurement-SF</v>
      </c>
      <c r="S2139" t="str">
        <f>VLOOKUP(G2139,'Seg 3 descriptions'!A:B,2)</f>
        <v>Overtime/Comp Time/On Call</v>
      </c>
    </row>
    <row r="2140" spans="1:19" x14ac:dyDescent="0.25">
      <c r="A2140" s="1" t="s">
        <v>828</v>
      </c>
      <c r="B2140" s="1" t="s">
        <v>18</v>
      </c>
      <c r="C2140" s="1" t="s">
        <v>1294</v>
      </c>
      <c r="D2140" s="1" t="s">
        <v>1713</v>
      </c>
      <c r="E2140" s="1" t="s">
        <v>20</v>
      </c>
      <c r="F2140" s="1" t="s">
        <v>830</v>
      </c>
      <c r="G2140" s="1" t="s">
        <v>460</v>
      </c>
      <c r="H2140" s="1" t="s">
        <v>23</v>
      </c>
      <c r="I2140" s="1" t="s">
        <v>24</v>
      </c>
      <c r="J2140" s="3">
        <v>1035.3599999999999</v>
      </c>
      <c r="K2140" s="1" t="s">
        <v>1505</v>
      </c>
      <c r="L2140" s="1" t="s">
        <v>24</v>
      </c>
      <c r="M2140" s="1" t="s">
        <v>24</v>
      </c>
      <c r="N2140" s="1" t="s">
        <v>1294</v>
      </c>
      <c r="O2140" s="2">
        <v>44532</v>
      </c>
      <c r="P2140" s="2">
        <v>44564</v>
      </c>
      <c r="Q2140" s="1" t="s">
        <v>29</v>
      </c>
      <c r="R2140" t="str">
        <f>VLOOKUP(F2140,'Seg 2 descriptions'!A:B,2)</f>
        <v>Measurement-SF</v>
      </c>
      <c r="S2140" t="str">
        <f>VLOOKUP(G2140,'Seg 3 descriptions'!A:B,2)</f>
        <v>Salaries</v>
      </c>
    </row>
    <row r="2141" spans="1:19" x14ac:dyDescent="0.25">
      <c r="A2141" s="1" t="s">
        <v>457</v>
      </c>
      <c r="B2141" s="1" t="s">
        <v>49</v>
      </c>
      <c r="C2141" s="1" t="s">
        <v>1463</v>
      </c>
      <c r="D2141" s="1" t="s">
        <v>1704</v>
      </c>
      <c r="E2141" s="1" t="s">
        <v>20</v>
      </c>
      <c r="F2141" s="1" t="s">
        <v>830</v>
      </c>
      <c r="G2141" s="1" t="s">
        <v>590</v>
      </c>
      <c r="H2141" s="1" t="s">
        <v>23</v>
      </c>
      <c r="I2141" s="1" t="s">
        <v>24</v>
      </c>
      <c r="J2141" s="3">
        <v>-129.22</v>
      </c>
      <c r="K2141" s="1" t="s">
        <v>1441</v>
      </c>
      <c r="L2141" s="1" t="s">
        <v>24</v>
      </c>
      <c r="M2141" s="1" t="s">
        <v>1442</v>
      </c>
      <c r="N2141" s="1" t="s">
        <v>1464</v>
      </c>
      <c r="O2141" s="2">
        <v>44286</v>
      </c>
      <c r="P2141" s="2">
        <v>44292</v>
      </c>
      <c r="Q2141" s="1" t="s">
        <v>29</v>
      </c>
      <c r="R2141" t="str">
        <f>VLOOKUP(F2141,'Seg 2 descriptions'!A:B,2)</f>
        <v>Measurement-SF</v>
      </c>
      <c r="S2141" t="str">
        <f>VLOOKUP(G2141,'Seg 3 descriptions'!A:B,2)</f>
        <v>Overtime/Comp Time/On Call</v>
      </c>
    </row>
    <row r="2142" spans="1:19" x14ac:dyDescent="0.25">
      <c r="A2142" s="1" t="s">
        <v>828</v>
      </c>
      <c r="B2142" s="1" t="s">
        <v>18</v>
      </c>
      <c r="C2142" s="1" t="s">
        <v>887</v>
      </c>
      <c r="D2142" s="1" t="s">
        <v>1704</v>
      </c>
      <c r="E2142" s="1" t="s">
        <v>20</v>
      </c>
      <c r="F2142" s="1" t="s">
        <v>830</v>
      </c>
      <c r="G2142" s="1" t="s">
        <v>590</v>
      </c>
      <c r="H2142" s="1" t="s">
        <v>23</v>
      </c>
      <c r="I2142" s="1" t="s">
        <v>24</v>
      </c>
      <c r="J2142" s="3">
        <v>610.91999999999996</v>
      </c>
      <c r="K2142" s="1" t="s">
        <v>1512</v>
      </c>
      <c r="L2142" s="1" t="s">
        <v>24</v>
      </c>
      <c r="M2142" s="1" t="s">
        <v>24</v>
      </c>
      <c r="N2142" s="1" t="s">
        <v>887</v>
      </c>
      <c r="O2142" s="2">
        <v>44364</v>
      </c>
      <c r="P2142" s="2">
        <v>44378</v>
      </c>
      <c r="Q2142" s="1" t="s">
        <v>29</v>
      </c>
      <c r="R2142" t="str">
        <f>VLOOKUP(F2142,'Seg 2 descriptions'!A:B,2)</f>
        <v>Measurement-SF</v>
      </c>
      <c r="S2142" t="str">
        <f>VLOOKUP(G2142,'Seg 3 descriptions'!A:B,2)</f>
        <v>Overtime/Comp Time/On Call</v>
      </c>
    </row>
    <row r="2143" spans="1:19" x14ac:dyDescent="0.25">
      <c r="A2143" s="1" t="s">
        <v>457</v>
      </c>
      <c r="B2143" s="1" t="s">
        <v>49</v>
      </c>
      <c r="C2143" s="1" t="s">
        <v>1373</v>
      </c>
      <c r="D2143" s="1" t="s">
        <v>1704</v>
      </c>
      <c r="E2143" s="1" t="s">
        <v>20</v>
      </c>
      <c r="F2143" s="1" t="s">
        <v>830</v>
      </c>
      <c r="G2143" s="1" t="s">
        <v>590</v>
      </c>
      <c r="H2143" s="1" t="s">
        <v>23</v>
      </c>
      <c r="I2143" s="1" t="s">
        <v>24</v>
      </c>
      <c r="J2143" s="3">
        <v>-382.66</v>
      </c>
      <c r="K2143" s="1" t="s">
        <v>1441</v>
      </c>
      <c r="L2143" s="1" t="s">
        <v>24</v>
      </c>
      <c r="M2143" s="1" t="s">
        <v>1442</v>
      </c>
      <c r="N2143" s="1" t="s">
        <v>1377</v>
      </c>
      <c r="O2143" s="2">
        <v>44347</v>
      </c>
      <c r="P2143" s="2">
        <v>44350</v>
      </c>
      <c r="Q2143" s="1" t="s">
        <v>29</v>
      </c>
      <c r="R2143" t="str">
        <f>VLOOKUP(F2143,'Seg 2 descriptions'!A:B,2)</f>
        <v>Measurement-SF</v>
      </c>
      <c r="S2143" t="str">
        <f>VLOOKUP(G2143,'Seg 3 descriptions'!A:B,2)</f>
        <v>Overtime/Comp Time/On Call</v>
      </c>
    </row>
    <row r="2144" spans="1:19" x14ac:dyDescent="0.25">
      <c r="A2144" s="144" t="s">
        <v>893</v>
      </c>
      <c r="B2144" s="144" t="s">
        <v>49</v>
      </c>
      <c r="C2144" s="144" t="s">
        <v>1519</v>
      </c>
      <c r="D2144" s="144" t="s">
        <v>1720</v>
      </c>
      <c r="E2144" s="144" t="s">
        <v>20</v>
      </c>
      <c r="F2144" s="144" t="s">
        <v>31</v>
      </c>
      <c r="G2144" s="144" t="s">
        <v>22</v>
      </c>
      <c r="H2144" s="144" t="s">
        <v>23</v>
      </c>
      <c r="I2144" s="144" t="s">
        <v>24</v>
      </c>
      <c r="J2144" s="145">
        <v>50.77</v>
      </c>
      <c r="K2144" s="144" t="s">
        <v>1288</v>
      </c>
      <c r="L2144" s="144" t="s">
        <v>24</v>
      </c>
      <c r="M2144" s="144" t="s">
        <v>1520</v>
      </c>
      <c r="N2144" s="144" t="s">
        <v>1519</v>
      </c>
      <c r="O2144" s="146">
        <v>44286</v>
      </c>
      <c r="P2144" s="146">
        <v>44287</v>
      </c>
      <c r="Q2144" s="144" t="s">
        <v>29</v>
      </c>
      <c r="R2144" s="20" t="str">
        <f>VLOOKUP(F2144,'Seg 2 descriptions'!A:B,2)</f>
        <v>Gas Operations-West</v>
      </c>
      <c r="S2144" s="20" t="str">
        <f>VLOOKUP(G2144,'Seg 3 descriptions'!A:B,2)</f>
        <v>Facilities Maintenance</v>
      </c>
    </row>
    <row r="2145" spans="1:19" x14ac:dyDescent="0.25">
      <c r="A2145" s="144" t="s">
        <v>893</v>
      </c>
      <c r="B2145" s="144" t="s">
        <v>49</v>
      </c>
      <c r="C2145" s="144" t="s">
        <v>1519</v>
      </c>
      <c r="D2145" s="144" t="s">
        <v>1720</v>
      </c>
      <c r="E2145" s="144" t="s">
        <v>20</v>
      </c>
      <c r="F2145" s="144" t="s">
        <v>31</v>
      </c>
      <c r="G2145" s="144" t="s">
        <v>22</v>
      </c>
      <c r="H2145" s="144" t="s">
        <v>23</v>
      </c>
      <c r="I2145" s="144" t="s">
        <v>24</v>
      </c>
      <c r="J2145" s="145">
        <v>9.9499999999999993</v>
      </c>
      <c r="K2145" s="144" t="s">
        <v>1288</v>
      </c>
      <c r="L2145" s="144" t="s">
        <v>24</v>
      </c>
      <c r="M2145" s="144" t="s">
        <v>1520</v>
      </c>
      <c r="N2145" s="144" t="s">
        <v>1519</v>
      </c>
      <c r="O2145" s="146">
        <v>44286</v>
      </c>
      <c r="P2145" s="146">
        <v>44287</v>
      </c>
      <c r="Q2145" s="144" t="s">
        <v>29</v>
      </c>
      <c r="R2145" s="20" t="str">
        <f>VLOOKUP(F2145,'Seg 2 descriptions'!A:B,2)</f>
        <v>Gas Operations-West</v>
      </c>
      <c r="S2145" s="20" t="str">
        <f>VLOOKUP(G2145,'Seg 3 descriptions'!A:B,2)</f>
        <v>Facilities Maintenance</v>
      </c>
    </row>
    <row r="2146" spans="1:19" x14ac:dyDescent="0.25">
      <c r="A2146" s="144" t="s">
        <v>893</v>
      </c>
      <c r="B2146" s="144" t="s">
        <v>49</v>
      </c>
      <c r="C2146" s="144" t="s">
        <v>1519</v>
      </c>
      <c r="D2146" s="144" t="s">
        <v>1720</v>
      </c>
      <c r="E2146" s="144" t="s">
        <v>20</v>
      </c>
      <c r="F2146" s="144" t="s">
        <v>31</v>
      </c>
      <c r="G2146" s="144" t="s">
        <v>22</v>
      </c>
      <c r="H2146" s="144" t="s">
        <v>23</v>
      </c>
      <c r="I2146" s="144" t="s">
        <v>24</v>
      </c>
      <c r="J2146" s="145">
        <v>55</v>
      </c>
      <c r="K2146" s="144" t="s">
        <v>1288</v>
      </c>
      <c r="L2146" s="144" t="s">
        <v>24</v>
      </c>
      <c r="M2146" s="144" t="s">
        <v>1520</v>
      </c>
      <c r="N2146" s="144" t="s">
        <v>1519</v>
      </c>
      <c r="O2146" s="146">
        <v>44286</v>
      </c>
      <c r="P2146" s="146">
        <v>44287</v>
      </c>
      <c r="Q2146" s="144" t="s">
        <v>29</v>
      </c>
      <c r="R2146" s="20" t="str">
        <f>VLOOKUP(F2146,'Seg 2 descriptions'!A:B,2)</f>
        <v>Gas Operations-West</v>
      </c>
      <c r="S2146" s="20" t="str">
        <f>VLOOKUP(G2146,'Seg 3 descriptions'!A:B,2)</f>
        <v>Facilities Maintenance</v>
      </c>
    </row>
    <row r="2147" spans="1:19" x14ac:dyDescent="0.25">
      <c r="A2147" s="144" t="s">
        <v>893</v>
      </c>
      <c r="B2147" s="144" t="s">
        <v>49</v>
      </c>
      <c r="C2147" s="144" t="s">
        <v>1519</v>
      </c>
      <c r="D2147" s="144" t="s">
        <v>1720</v>
      </c>
      <c r="E2147" s="144" t="s">
        <v>20</v>
      </c>
      <c r="F2147" s="144" t="s">
        <v>31</v>
      </c>
      <c r="G2147" s="144" t="s">
        <v>22</v>
      </c>
      <c r="H2147" s="144" t="s">
        <v>23</v>
      </c>
      <c r="I2147" s="144" t="s">
        <v>24</v>
      </c>
      <c r="J2147" s="145">
        <v>14.72</v>
      </c>
      <c r="K2147" s="144" t="s">
        <v>1288</v>
      </c>
      <c r="L2147" s="144" t="s">
        <v>24</v>
      </c>
      <c r="M2147" s="144" t="s">
        <v>1520</v>
      </c>
      <c r="N2147" s="144" t="s">
        <v>1519</v>
      </c>
      <c r="O2147" s="146">
        <v>44286</v>
      </c>
      <c r="P2147" s="146">
        <v>44287</v>
      </c>
      <c r="Q2147" s="144" t="s">
        <v>29</v>
      </c>
      <c r="R2147" s="20" t="str">
        <f>VLOOKUP(F2147,'Seg 2 descriptions'!A:B,2)</f>
        <v>Gas Operations-West</v>
      </c>
      <c r="S2147" s="20" t="str">
        <f>VLOOKUP(G2147,'Seg 3 descriptions'!A:B,2)</f>
        <v>Facilities Maintenance</v>
      </c>
    </row>
    <row r="2148" spans="1:19" x14ac:dyDescent="0.25">
      <c r="A2148" s="144" t="s">
        <v>893</v>
      </c>
      <c r="B2148" s="144" t="s">
        <v>49</v>
      </c>
      <c r="C2148" s="144" t="s">
        <v>1519</v>
      </c>
      <c r="D2148" s="144" t="s">
        <v>1720</v>
      </c>
      <c r="E2148" s="144" t="s">
        <v>20</v>
      </c>
      <c r="F2148" s="144" t="s">
        <v>31</v>
      </c>
      <c r="G2148" s="144" t="s">
        <v>22</v>
      </c>
      <c r="H2148" s="144" t="s">
        <v>23</v>
      </c>
      <c r="I2148" s="144" t="s">
        <v>24</v>
      </c>
      <c r="J2148" s="145">
        <v>57.29</v>
      </c>
      <c r="K2148" s="144" t="s">
        <v>1288</v>
      </c>
      <c r="L2148" s="144" t="s">
        <v>24</v>
      </c>
      <c r="M2148" s="144" t="s">
        <v>1520</v>
      </c>
      <c r="N2148" s="144" t="s">
        <v>1519</v>
      </c>
      <c r="O2148" s="146">
        <v>44286</v>
      </c>
      <c r="P2148" s="146">
        <v>44287</v>
      </c>
      <c r="Q2148" s="144" t="s">
        <v>29</v>
      </c>
      <c r="R2148" s="20" t="str">
        <f>VLOOKUP(F2148,'Seg 2 descriptions'!A:B,2)</f>
        <v>Gas Operations-West</v>
      </c>
      <c r="S2148" s="20" t="str">
        <f>VLOOKUP(G2148,'Seg 3 descriptions'!A:B,2)</f>
        <v>Facilities Maintenance</v>
      </c>
    </row>
    <row r="2149" spans="1:19" x14ac:dyDescent="0.25">
      <c r="A2149" s="144" t="s">
        <v>893</v>
      </c>
      <c r="B2149" s="144" t="s">
        <v>49</v>
      </c>
      <c r="C2149" s="144" t="s">
        <v>1519</v>
      </c>
      <c r="D2149" s="144" t="s">
        <v>1720</v>
      </c>
      <c r="E2149" s="144" t="s">
        <v>20</v>
      </c>
      <c r="F2149" s="144" t="s">
        <v>31</v>
      </c>
      <c r="G2149" s="144" t="s">
        <v>22</v>
      </c>
      <c r="H2149" s="144" t="s">
        <v>23</v>
      </c>
      <c r="I2149" s="144" t="s">
        <v>24</v>
      </c>
      <c r="J2149" s="145">
        <v>57.42</v>
      </c>
      <c r="K2149" s="144" t="s">
        <v>1288</v>
      </c>
      <c r="L2149" s="144" t="s">
        <v>24</v>
      </c>
      <c r="M2149" s="144" t="s">
        <v>1520</v>
      </c>
      <c r="N2149" s="144" t="s">
        <v>1519</v>
      </c>
      <c r="O2149" s="146">
        <v>44286</v>
      </c>
      <c r="P2149" s="146">
        <v>44287</v>
      </c>
      <c r="Q2149" s="144" t="s">
        <v>29</v>
      </c>
      <c r="R2149" s="20" t="str">
        <f>VLOOKUP(F2149,'Seg 2 descriptions'!A:B,2)</f>
        <v>Gas Operations-West</v>
      </c>
      <c r="S2149" s="20" t="str">
        <f>VLOOKUP(G2149,'Seg 3 descriptions'!A:B,2)</f>
        <v>Facilities Maintenance</v>
      </c>
    </row>
    <row r="2150" spans="1:19" x14ac:dyDescent="0.25">
      <c r="A2150" s="144" t="s">
        <v>893</v>
      </c>
      <c r="B2150" s="144" t="s">
        <v>49</v>
      </c>
      <c r="C2150" s="144" t="s">
        <v>1503</v>
      </c>
      <c r="D2150" s="144" t="s">
        <v>1689</v>
      </c>
      <c r="E2150" s="144" t="s">
        <v>20</v>
      </c>
      <c r="F2150" s="144" t="s">
        <v>21</v>
      </c>
      <c r="G2150" s="144" t="s">
        <v>22</v>
      </c>
      <c r="H2150" s="144" t="s">
        <v>23</v>
      </c>
      <c r="I2150" s="144" t="s">
        <v>24</v>
      </c>
      <c r="J2150" s="145">
        <v>38.75</v>
      </c>
      <c r="K2150" s="144" t="s">
        <v>1288</v>
      </c>
      <c r="L2150" s="144" t="s">
        <v>24</v>
      </c>
      <c r="M2150" s="144" t="s">
        <v>1504</v>
      </c>
      <c r="N2150" s="144" t="s">
        <v>1503</v>
      </c>
      <c r="O2150" s="146">
        <v>44347</v>
      </c>
      <c r="P2150" s="146">
        <v>44348</v>
      </c>
      <c r="Q2150" s="144" t="s">
        <v>29</v>
      </c>
      <c r="R2150" s="20" t="str">
        <f>VLOOKUP(F2150,'Seg 2 descriptions'!A:B,2)</f>
        <v>Facilities-West</v>
      </c>
      <c r="S2150" s="20" t="str">
        <f>VLOOKUP(G2150,'Seg 3 descriptions'!A:B,2)</f>
        <v>Facilities Maintenance</v>
      </c>
    </row>
    <row r="2151" spans="1:19" x14ac:dyDescent="0.25">
      <c r="A2151" s="144" t="s">
        <v>893</v>
      </c>
      <c r="B2151" s="144" t="s">
        <v>49</v>
      </c>
      <c r="C2151" s="144" t="s">
        <v>1503</v>
      </c>
      <c r="D2151" s="144" t="s">
        <v>1689</v>
      </c>
      <c r="E2151" s="144" t="s">
        <v>20</v>
      </c>
      <c r="F2151" s="144" t="s">
        <v>21</v>
      </c>
      <c r="G2151" s="144" t="s">
        <v>22</v>
      </c>
      <c r="H2151" s="144" t="s">
        <v>23</v>
      </c>
      <c r="I2151" s="144" t="s">
        <v>24</v>
      </c>
      <c r="J2151" s="145">
        <v>67.95</v>
      </c>
      <c r="K2151" s="144" t="s">
        <v>1288</v>
      </c>
      <c r="L2151" s="144" t="s">
        <v>24</v>
      </c>
      <c r="M2151" s="144" t="s">
        <v>1504</v>
      </c>
      <c r="N2151" s="144" t="s">
        <v>1503</v>
      </c>
      <c r="O2151" s="146">
        <v>44347</v>
      </c>
      <c r="P2151" s="146">
        <v>44348</v>
      </c>
      <c r="Q2151" s="144" t="s">
        <v>29</v>
      </c>
      <c r="R2151" s="20" t="str">
        <f>VLOOKUP(F2151,'Seg 2 descriptions'!A:B,2)</f>
        <v>Facilities-West</v>
      </c>
      <c r="S2151" s="20" t="str">
        <f>VLOOKUP(G2151,'Seg 3 descriptions'!A:B,2)</f>
        <v>Facilities Maintenance</v>
      </c>
    </row>
    <row r="2152" spans="1:19" x14ac:dyDescent="0.25">
      <c r="A2152" s="144" t="s">
        <v>893</v>
      </c>
      <c r="B2152" s="144" t="s">
        <v>49</v>
      </c>
      <c r="C2152" s="144" t="s">
        <v>1503</v>
      </c>
      <c r="D2152" s="144" t="s">
        <v>1689</v>
      </c>
      <c r="E2152" s="144" t="s">
        <v>20</v>
      </c>
      <c r="F2152" s="144" t="s">
        <v>21</v>
      </c>
      <c r="G2152" s="144" t="s">
        <v>22</v>
      </c>
      <c r="H2152" s="144" t="s">
        <v>23</v>
      </c>
      <c r="I2152" s="144" t="s">
        <v>24</v>
      </c>
      <c r="J2152" s="145">
        <v>103.12</v>
      </c>
      <c r="K2152" s="144" t="s">
        <v>1288</v>
      </c>
      <c r="L2152" s="144" t="s">
        <v>24</v>
      </c>
      <c r="M2152" s="144" t="s">
        <v>1504</v>
      </c>
      <c r="N2152" s="144" t="s">
        <v>1503</v>
      </c>
      <c r="O2152" s="146">
        <v>44347</v>
      </c>
      <c r="P2152" s="146">
        <v>44348</v>
      </c>
      <c r="Q2152" s="144" t="s">
        <v>29</v>
      </c>
      <c r="R2152" s="20" t="str">
        <f>VLOOKUP(F2152,'Seg 2 descriptions'!A:B,2)</f>
        <v>Facilities-West</v>
      </c>
      <c r="S2152" s="20" t="str">
        <f>VLOOKUP(G2152,'Seg 3 descriptions'!A:B,2)</f>
        <v>Facilities Maintenance</v>
      </c>
    </row>
    <row r="2153" spans="1:19" x14ac:dyDescent="0.25">
      <c r="A2153" s="144" t="s">
        <v>893</v>
      </c>
      <c r="B2153" s="144" t="s">
        <v>49</v>
      </c>
      <c r="C2153" s="144" t="s">
        <v>1503</v>
      </c>
      <c r="D2153" s="144" t="s">
        <v>1720</v>
      </c>
      <c r="E2153" s="144" t="s">
        <v>20</v>
      </c>
      <c r="F2153" s="144" t="s">
        <v>31</v>
      </c>
      <c r="G2153" s="144" t="s">
        <v>22</v>
      </c>
      <c r="H2153" s="144" t="s">
        <v>23</v>
      </c>
      <c r="I2153" s="144" t="s">
        <v>24</v>
      </c>
      <c r="J2153" s="145">
        <v>37.24</v>
      </c>
      <c r="K2153" s="144" t="s">
        <v>1288</v>
      </c>
      <c r="L2153" s="144" t="s">
        <v>24</v>
      </c>
      <c r="M2153" s="144" t="s">
        <v>1504</v>
      </c>
      <c r="N2153" s="144" t="s">
        <v>1503</v>
      </c>
      <c r="O2153" s="146">
        <v>44347</v>
      </c>
      <c r="P2153" s="146">
        <v>44348</v>
      </c>
      <c r="Q2153" s="144" t="s">
        <v>29</v>
      </c>
      <c r="R2153" s="20" t="str">
        <f>VLOOKUP(F2153,'Seg 2 descriptions'!A:B,2)</f>
        <v>Gas Operations-West</v>
      </c>
      <c r="S2153" s="20" t="str">
        <f>VLOOKUP(G2153,'Seg 3 descriptions'!A:B,2)</f>
        <v>Facilities Maintenance</v>
      </c>
    </row>
    <row r="2154" spans="1:19" x14ac:dyDescent="0.25">
      <c r="A2154" s="144" t="s">
        <v>893</v>
      </c>
      <c r="B2154" s="144" t="s">
        <v>49</v>
      </c>
      <c r="C2154" s="144" t="s">
        <v>1503</v>
      </c>
      <c r="D2154" s="144" t="s">
        <v>1720</v>
      </c>
      <c r="E2154" s="144" t="s">
        <v>20</v>
      </c>
      <c r="F2154" s="144" t="s">
        <v>31</v>
      </c>
      <c r="G2154" s="144" t="s">
        <v>22</v>
      </c>
      <c r="H2154" s="144" t="s">
        <v>23</v>
      </c>
      <c r="I2154" s="144" t="s">
        <v>24</v>
      </c>
      <c r="J2154" s="145">
        <v>34.72</v>
      </c>
      <c r="K2154" s="144" t="s">
        <v>1288</v>
      </c>
      <c r="L2154" s="144" t="s">
        <v>24</v>
      </c>
      <c r="M2154" s="144" t="s">
        <v>1504</v>
      </c>
      <c r="N2154" s="144" t="s">
        <v>1503</v>
      </c>
      <c r="O2154" s="146">
        <v>44347</v>
      </c>
      <c r="P2154" s="146">
        <v>44348</v>
      </c>
      <c r="Q2154" s="144" t="s">
        <v>29</v>
      </c>
      <c r="R2154" s="20" t="str">
        <f>VLOOKUP(F2154,'Seg 2 descriptions'!A:B,2)</f>
        <v>Gas Operations-West</v>
      </c>
      <c r="S2154" s="20" t="str">
        <f>VLOOKUP(G2154,'Seg 3 descriptions'!A:B,2)</f>
        <v>Facilities Maintenance</v>
      </c>
    </row>
    <row r="2155" spans="1:19" x14ac:dyDescent="0.25">
      <c r="A2155" s="1" t="s">
        <v>828</v>
      </c>
      <c r="B2155" s="1" t="s">
        <v>18</v>
      </c>
      <c r="C2155" s="1" t="s">
        <v>1317</v>
      </c>
      <c r="D2155" s="1" t="s">
        <v>1726</v>
      </c>
      <c r="E2155" s="1" t="s">
        <v>20</v>
      </c>
      <c r="F2155" s="1" t="s">
        <v>31</v>
      </c>
      <c r="G2155" s="1" t="s">
        <v>460</v>
      </c>
      <c r="H2155" s="1" t="s">
        <v>23</v>
      </c>
      <c r="I2155" s="1" t="s">
        <v>24</v>
      </c>
      <c r="J2155" s="3">
        <v>240.15</v>
      </c>
      <c r="K2155" s="1" t="s">
        <v>1524</v>
      </c>
      <c r="L2155" s="1" t="s">
        <v>24</v>
      </c>
      <c r="M2155" s="1" t="s">
        <v>24</v>
      </c>
      <c r="N2155" s="1" t="s">
        <v>1317</v>
      </c>
      <c r="O2155" s="2">
        <v>44560</v>
      </c>
      <c r="P2155" s="2">
        <v>44565</v>
      </c>
      <c r="Q2155" s="1" t="s">
        <v>29</v>
      </c>
      <c r="R2155" t="str">
        <f>VLOOKUP(F2155,'Seg 2 descriptions'!A:B,2)</f>
        <v>Gas Operations-West</v>
      </c>
      <c r="S2155" t="str">
        <f>VLOOKUP(G2155,'Seg 3 descriptions'!A:B,2)</f>
        <v>Salaries</v>
      </c>
    </row>
    <row r="2156" spans="1:19" x14ac:dyDescent="0.25">
      <c r="A2156" s="1" t="s">
        <v>828</v>
      </c>
      <c r="B2156" s="1" t="s">
        <v>18</v>
      </c>
      <c r="C2156" s="1" t="s">
        <v>1317</v>
      </c>
      <c r="D2156" s="1" t="s">
        <v>1713</v>
      </c>
      <c r="E2156" s="1" t="s">
        <v>20</v>
      </c>
      <c r="F2156" s="1" t="s">
        <v>830</v>
      </c>
      <c r="G2156" s="1" t="s">
        <v>460</v>
      </c>
      <c r="H2156" s="1" t="s">
        <v>23</v>
      </c>
      <c r="I2156" s="1" t="s">
        <v>24</v>
      </c>
      <c r="J2156" s="3">
        <v>473.02</v>
      </c>
      <c r="K2156" s="1" t="s">
        <v>1524</v>
      </c>
      <c r="L2156" s="1" t="s">
        <v>24</v>
      </c>
      <c r="M2156" s="1" t="s">
        <v>24</v>
      </c>
      <c r="N2156" s="1" t="s">
        <v>1317</v>
      </c>
      <c r="O2156" s="2">
        <v>44560</v>
      </c>
      <c r="P2156" s="2">
        <v>44565</v>
      </c>
      <c r="Q2156" s="1" t="s">
        <v>29</v>
      </c>
      <c r="R2156" t="str">
        <f>VLOOKUP(F2156,'Seg 2 descriptions'!A:B,2)</f>
        <v>Measurement-SF</v>
      </c>
      <c r="S2156" t="str">
        <f>VLOOKUP(G2156,'Seg 3 descriptions'!A:B,2)</f>
        <v>Salaries</v>
      </c>
    </row>
    <row r="2157" spans="1:19" x14ac:dyDescent="0.25">
      <c r="A2157" s="1" t="s">
        <v>828</v>
      </c>
      <c r="B2157" s="1" t="s">
        <v>18</v>
      </c>
      <c r="C2157" s="1" t="s">
        <v>1525</v>
      </c>
      <c r="D2157" s="1" t="s">
        <v>1704</v>
      </c>
      <c r="E2157" s="1" t="s">
        <v>20</v>
      </c>
      <c r="F2157" s="1" t="s">
        <v>830</v>
      </c>
      <c r="G2157" s="1" t="s">
        <v>590</v>
      </c>
      <c r="H2157" s="1" t="s">
        <v>23</v>
      </c>
      <c r="I2157" s="1" t="s">
        <v>24</v>
      </c>
      <c r="J2157" s="3">
        <v>569.49</v>
      </c>
      <c r="K2157" s="1" t="s">
        <v>1526</v>
      </c>
      <c r="L2157" s="1" t="s">
        <v>24</v>
      </c>
      <c r="M2157" s="1" t="s">
        <v>24</v>
      </c>
      <c r="N2157" s="1" t="s">
        <v>1525</v>
      </c>
      <c r="O2157" s="2">
        <v>44392</v>
      </c>
      <c r="P2157" s="2">
        <v>44410</v>
      </c>
      <c r="Q2157" s="1" t="s">
        <v>29</v>
      </c>
      <c r="R2157" t="str">
        <f>VLOOKUP(F2157,'Seg 2 descriptions'!A:B,2)</f>
        <v>Measurement-SF</v>
      </c>
      <c r="S2157" t="str">
        <f>VLOOKUP(G2157,'Seg 3 descriptions'!A:B,2)</f>
        <v>Overtime/Comp Time/On Call</v>
      </c>
    </row>
    <row r="2158" spans="1:19" x14ac:dyDescent="0.25">
      <c r="A2158" s="1" t="s">
        <v>828</v>
      </c>
      <c r="B2158" s="1" t="s">
        <v>18</v>
      </c>
      <c r="C2158" s="1" t="s">
        <v>1527</v>
      </c>
      <c r="D2158" s="1" t="s">
        <v>1704</v>
      </c>
      <c r="E2158" s="1" t="s">
        <v>20</v>
      </c>
      <c r="F2158" s="1" t="s">
        <v>830</v>
      </c>
      <c r="G2158" s="1" t="s">
        <v>590</v>
      </c>
      <c r="H2158" s="1" t="s">
        <v>23</v>
      </c>
      <c r="I2158" s="1" t="s">
        <v>24</v>
      </c>
      <c r="J2158" s="3">
        <v>61.09</v>
      </c>
      <c r="K2158" s="1" t="s">
        <v>1528</v>
      </c>
      <c r="L2158" s="1" t="s">
        <v>24</v>
      </c>
      <c r="M2158" s="1" t="s">
        <v>24</v>
      </c>
      <c r="N2158" s="1" t="s">
        <v>1527</v>
      </c>
      <c r="O2158" s="2">
        <v>44350</v>
      </c>
      <c r="P2158" s="2">
        <v>44378</v>
      </c>
      <c r="Q2158" s="1" t="s">
        <v>29</v>
      </c>
      <c r="R2158" t="str">
        <f>VLOOKUP(F2158,'Seg 2 descriptions'!A:B,2)</f>
        <v>Measurement-SF</v>
      </c>
      <c r="S2158" t="str">
        <f>VLOOKUP(G2158,'Seg 3 descriptions'!A:B,2)</f>
        <v>Overtime/Comp Time/On Call</v>
      </c>
    </row>
    <row r="2159" spans="1:19" x14ac:dyDescent="0.25">
      <c r="A2159" s="1" t="s">
        <v>828</v>
      </c>
      <c r="B2159" s="1" t="s">
        <v>18</v>
      </c>
      <c r="C2159" s="1" t="s">
        <v>1310</v>
      </c>
      <c r="D2159" s="1" t="s">
        <v>1713</v>
      </c>
      <c r="E2159" s="1" t="s">
        <v>20</v>
      </c>
      <c r="F2159" s="1" t="s">
        <v>830</v>
      </c>
      <c r="G2159" s="1" t="s">
        <v>460</v>
      </c>
      <c r="H2159" s="1" t="s">
        <v>23</v>
      </c>
      <c r="I2159" s="1" t="s">
        <v>24</v>
      </c>
      <c r="J2159" s="3">
        <v>1472.78</v>
      </c>
      <c r="K2159" s="1" t="s">
        <v>1529</v>
      </c>
      <c r="L2159" s="1" t="s">
        <v>24</v>
      </c>
      <c r="M2159" s="1" t="s">
        <v>24</v>
      </c>
      <c r="N2159" s="1" t="s">
        <v>1310</v>
      </c>
      <c r="O2159" s="2">
        <v>44434</v>
      </c>
      <c r="P2159" s="2">
        <v>44438</v>
      </c>
      <c r="Q2159" s="1" t="s">
        <v>29</v>
      </c>
      <c r="R2159" t="str">
        <f>VLOOKUP(F2159,'Seg 2 descriptions'!A:B,2)</f>
        <v>Measurement-SF</v>
      </c>
      <c r="S2159" t="str">
        <f>VLOOKUP(G2159,'Seg 3 descriptions'!A:B,2)</f>
        <v>Salaries</v>
      </c>
    </row>
    <row r="2160" spans="1:19" x14ac:dyDescent="0.25">
      <c r="A2160" s="1" t="s">
        <v>828</v>
      </c>
      <c r="B2160" s="1" t="s">
        <v>18</v>
      </c>
      <c r="C2160" s="1" t="s">
        <v>1530</v>
      </c>
      <c r="D2160" s="1" t="s">
        <v>1726</v>
      </c>
      <c r="E2160" s="1" t="s">
        <v>20</v>
      </c>
      <c r="F2160" s="1" t="s">
        <v>31</v>
      </c>
      <c r="G2160" s="1" t="s">
        <v>460</v>
      </c>
      <c r="H2160" s="1" t="s">
        <v>23</v>
      </c>
      <c r="I2160" s="1" t="s">
        <v>24</v>
      </c>
      <c r="J2160" s="3">
        <v>240.15</v>
      </c>
      <c r="K2160" s="1" t="s">
        <v>1531</v>
      </c>
      <c r="L2160" s="1" t="s">
        <v>24</v>
      </c>
      <c r="M2160" s="1" t="s">
        <v>24</v>
      </c>
      <c r="N2160" s="1" t="s">
        <v>1530</v>
      </c>
      <c r="O2160" s="2">
        <v>44476</v>
      </c>
      <c r="P2160" s="2">
        <v>44498</v>
      </c>
      <c r="Q2160" s="1" t="s">
        <v>29</v>
      </c>
      <c r="R2160" t="str">
        <f>VLOOKUP(F2160,'Seg 2 descriptions'!A:B,2)</f>
        <v>Gas Operations-West</v>
      </c>
      <c r="S2160" t="str">
        <f>VLOOKUP(G2160,'Seg 3 descriptions'!A:B,2)</f>
        <v>Salaries</v>
      </c>
    </row>
    <row r="2161" spans="1:19" x14ac:dyDescent="0.25">
      <c r="A2161" s="1" t="s">
        <v>828</v>
      </c>
      <c r="B2161" s="1" t="s">
        <v>18</v>
      </c>
      <c r="C2161" s="1" t="s">
        <v>1530</v>
      </c>
      <c r="D2161" s="1" t="s">
        <v>1713</v>
      </c>
      <c r="E2161" s="1" t="s">
        <v>20</v>
      </c>
      <c r="F2161" s="1" t="s">
        <v>830</v>
      </c>
      <c r="G2161" s="1" t="s">
        <v>460</v>
      </c>
      <c r="H2161" s="1" t="s">
        <v>23</v>
      </c>
      <c r="I2161" s="1" t="s">
        <v>24</v>
      </c>
      <c r="J2161" s="3">
        <v>2563.58</v>
      </c>
      <c r="K2161" s="1" t="s">
        <v>1531</v>
      </c>
      <c r="L2161" s="1" t="s">
        <v>24</v>
      </c>
      <c r="M2161" s="1" t="s">
        <v>24</v>
      </c>
      <c r="N2161" s="1" t="s">
        <v>1530</v>
      </c>
      <c r="O2161" s="2">
        <v>44476</v>
      </c>
      <c r="P2161" s="2">
        <v>44498</v>
      </c>
      <c r="Q2161" s="1" t="s">
        <v>29</v>
      </c>
      <c r="R2161" t="str">
        <f>VLOOKUP(F2161,'Seg 2 descriptions'!A:B,2)</f>
        <v>Measurement-SF</v>
      </c>
      <c r="S2161" t="str">
        <f>VLOOKUP(G2161,'Seg 3 descriptions'!A:B,2)</f>
        <v>Salaries</v>
      </c>
    </row>
    <row r="2162" spans="1:19" x14ac:dyDescent="0.25">
      <c r="A2162" s="1" t="s">
        <v>828</v>
      </c>
      <c r="B2162" s="1" t="s">
        <v>18</v>
      </c>
      <c r="C2162" s="1" t="s">
        <v>1534</v>
      </c>
      <c r="D2162" s="1" t="s">
        <v>1713</v>
      </c>
      <c r="E2162" s="1" t="s">
        <v>20</v>
      </c>
      <c r="F2162" s="1" t="s">
        <v>830</v>
      </c>
      <c r="G2162" s="1" t="s">
        <v>460</v>
      </c>
      <c r="H2162" s="1" t="s">
        <v>23</v>
      </c>
      <c r="I2162" s="1" t="s">
        <v>24</v>
      </c>
      <c r="J2162" s="3">
        <v>2042.71</v>
      </c>
      <c r="K2162" s="1" t="s">
        <v>1535</v>
      </c>
      <c r="L2162" s="1" t="s">
        <v>24</v>
      </c>
      <c r="M2162" s="1" t="s">
        <v>24</v>
      </c>
      <c r="N2162" s="1" t="s">
        <v>1534</v>
      </c>
      <c r="O2162" s="2">
        <v>44266</v>
      </c>
      <c r="P2162" s="2">
        <v>44287</v>
      </c>
      <c r="Q2162" s="1" t="s">
        <v>29</v>
      </c>
      <c r="R2162" t="str">
        <f>VLOOKUP(F2162,'Seg 2 descriptions'!A:B,2)</f>
        <v>Measurement-SF</v>
      </c>
      <c r="S2162" t="str">
        <f>VLOOKUP(G2162,'Seg 3 descriptions'!A:B,2)</f>
        <v>Salaries</v>
      </c>
    </row>
    <row r="2163" spans="1:19" x14ac:dyDescent="0.25">
      <c r="A2163" s="1" t="s">
        <v>457</v>
      </c>
      <c r="B2163" s="1" t="s">
        <v>49</v>
      </c>
      <c r="C2163" s="1" t="s">
        <v>1463</v>
      </c>
      <c r="D2163" s="1" t="s">
        <v>1713</v>
      </c>
      <c r="E2163" s="1" t="s">
        <v>20</v>
      </c>
      <c r="F2163" s="1" t="s">
        <v>830</v>
      </c>
      <c r="G2163" s="1" t="s">
        <v>460</v>
      </c>
      <c r="H2163" s="1" t="s">
        <v>23</v>
      </c>
      <c r="I2163" s="1" t="s">
        <v>24</v>
      </c>
      <c r="J2163" s="3">
        <v>-1262.02</v>
      </c>
      <c r="K2163" s="1" t="s">
        <v>1487</v>
      </c>
      <c r="L2163" s="1" t="s">
        <v>24</v>
      </c>
      <c r="M2163" s="1" t="s">
        <v>1488</v>
      </c>
      <c r="N2163" s="1" t="s">
        <v>1464</v>
      </c>
      <c r="O2163" s="2">
        <v>44286</v>
      </c>
      <c r="P2163" s="2">
        <v>44292</v>
      </c>
      <c r="Q2163" s="1" t="s">
        <v>29</v>
      </c>
      <c r="R2163" t="str">
        <f>VLOOKUP(F2163,'Seg 2 descriptions'!A:B,2)</f>
        <v>Measurement-SF</v>
      </c>
      <c r="S2163" t="str">
        <f>VLOOKUP(G2163,'Seg 3 descriptions'!A:B,2)</f>
        <v>Salaries</v>
      </c>
    </row>
    <row r="2164" spans="1:19" x14ac:dyDescent="0.25">
      <c r="A2164" s="1" t="s">
        <v>828</v>
      </c>
      <c r="B2164" s="1" t="s">
        <v>18</v>
      </c>
      <c r="C2164" s="1" t="s">
        <v>1273</v>
      </c>
      <c r="D2164" s="1" t="s">
        <v>1713</v>
      </c>
      <c r="E2164" s="1" t="s">
        <v>20</v>
      </c>
      <c r="F2164" s="1" t="s">
        <v>830</v>
      </c>
      <c r="G2164" s="1" t="s">
        <v>460</v>
      </c>
      <c r="H2164" s="1" t="s">
        <v>23</v>
      </c>
      <c r="I2164" s="1" t="s">
        <v>24</v>
      </c>
      <c r="J2164" s="3">
        <v>2517.46</v>
      </c>
      <c r="K2164" s="1" t="s">
        <v>1533</v>
      </c>
      <c r="L2164" s="1" t="s">
        <v>24</v>
      </c>
      <c r="M2164" s="1" t="s">
        <v>24</v>
      </c>
      <c r="N2164" s="1" t="s">
        <v>1273</v>
      </c>
      <c r="O2164" s="2">
        <v>44336</v>
      </c>
      <c r="P2164" s="2">
        <v>44348</v>
      </c>
      <c r="Q2164" s="1" t="s">
        <v>29</v>
      </c>
      <c r="R2164" t="str">
        <f>VLOOKUP(F2164,'Seg 2 descriptions'!A:B,2)</f>
        <v>Measurement-SF</v>
      </c>
      <c r="S2164" t="str">
        <f>VLOOKUP(G2164,'Seg 3 descriptions'!A:B,2)</f>
        <v>Salaries</v>
      </c>
    </row>
    <row r="2165" spans="1:19" x14ac:dyDescent="0.25">
      <c r="A2165" s="144" t="s">
        <v>1051</v>
      </c>
      <c r="B2165" s="144" t="s">
        <v>49</v>
      </c>
      <c r="C2165" s="144" t="s">
        <v>1539</v>
      </c>
      <c r="D2165" s="144" t="s">
        <v>1689</v>
      </c>
      <c r="E2165" s="144" t="s">
        <v>20</v>
      </c>
      <c r="F2165" s="144" t="s">
        <v>21</v>
      </c>
      <c r="G2165" s="144" t="s">
        <v>22</v>
      </c>
      <c r="H2165" s="144" t="s">
        <v>23</v>
      </c>
      <c r="I2165" s="144" t="s">
        <v>24</v>
      </c>
      <c r="J2165" s="145">
        <v>160.63999999999999</v>
      </c>
      <c r="K2165" s="144" t="s">
        <v>1540</v>
      </c>
      <c r="L2165" s="144" t="s">
        <v>24</v>
      </c>
      <c r="M2165" s="144" t="s">
        <v>1541</v>
      </c>
      <c r="N2165" s="144" t="s">
        <v>1539</v>
      </c>
      <c r="O2165" s="146">
        <v>44316</v>
      </c>
      <c r="P2165" s="146">
        <v>44319</v>
      </c>
      <c r="Q2165" s="144" t="s">
        <v>29</v>
      </c>
      <c r="R2165" s="20" t="str">
        <f>VLOOKUP(F2165,'Seg 2 descriptions'!A:B,2)</f>
        <v>Facilities-West</v>
      </c>
      <c r="S2165" s="20" t="str">
        <f>VLOOKUP(G2165,'Seg 3 descriptions'!A:B,2)</f>
        <v>Facilities Maintenance</v>
      </c>
    </row>
    <row r="2166" spans="1:19" x14ac:dyDescent="0.25">
      <c r="A2166" s="1" t="s">
        <v>457</v>
      </c>
      <c r="B2166" s="1" t="s">
        <v>49</v>
      </c>
      <c r="C2166" s="1" t="s">
        <v>1411</v>
      </c>
      <c r="D2166" s="1" t="s">
        <v>1704</v>
      </c>
      <c r="E2166" s="1" t="s">
        <v>20</v>
      </c>
      <c r="F2166" s="1" t="s">
        <v>830</v>
      </c>
      <c r="G2166" s="1" t="s">
        <v>590</v>
      </c>
      <c r="H2166" s="1" t="s">
        <v>23</v>
      </c>
      <c r="I2166" s="1" t="s">
        <v>24</v>
      </c>
      <c r="J2166" s="3">
        <v>-137.93</v>
      </c>
      <c r="K2166" s="1" t="s">
        <v>1441</v>
      </c>
      <c r="L2166" s="1" t="s">
        <v>24</v>
      </c>
      <c r="M2166" s="1" t="s">
        <v>1442</v>
      </c>
      <c r="N2166" s="1" t="s">
        <v>1412</v>
      </c>
      <c r="O2166" s="2">
        <v>44439</v>
      </c>
      <c r="P2166" s="2">
        <v>44447</v>
      </c>
      <c r="Q2166" s="1" t="s">
        <v>29</v>
      </c>
      <c r="R2166" t="str">
        <f>VLOOKUP(F2166,'Seg 2 descriptions'!A:B,2)</f>
        <v>Measurement-SF</v>
      </c>
      <c r="S2166" t="str">
        <f>VLOOKUP(G2166,'Seg 3 descriptions'!A:B,2)</f>
        <v>Overtime/Comp Time/On Call</v>
      </c>
    </row>
    <row r="2167" spans="1:19" x14ac:dyDescent="0.25">
      <c r="A2167" s="1" t="s">
        <v>828</v>
      </c>
      <c r="B2167" s="1" t="s">
        <v>18</v>
      </c>
      <c r="C2167" s="1" t="s">
        <v>1550</v>
      </c>
      <c r="D2167" s="1" t="s">
        <v>1713</v>
      </c>
      <c r="E2167" s="1" t="s">
        <v>20</v>
      </c>
      <c r="F2167" s="1" t="s">
        <v>830</v>
      </c>
      <c r="G2167" s="1" t="s">
        <v>460</v>
      </c>
      <c r="H2167" s="1" t="s">
        <v>23</v>
      </c>
      <c r="I2167" s="1" t="s">
        <v>24</v>
      </c>
      <c r="J2167" s="3">
        <v>2591.13</v>
      </c>
      <c r="K2167" s="1" t="s">
        <v>1551</v>
      </c>
      <c r="L2167" s="1" t="s">
        <v>24</v>
      </c>
      <c r="M2167" s="1" t="s">
        <v>24</v>
      </c>
      <c r="N2167" s="1" t="s">
        <v>1550</v>
      </c>
      <c r="O2167" s="2">
        <v>44462</v>
      </c>
      <c r="P2167" s="2">
        <v>44470</v>
      </c>
      <c r="Q2167" s="1" t="s">
        <v>29</v>
      </c>
      <c r="R2167" t="str">
        <f>VLOOKUP(F2167,'Seg 2 descriptions'!A:B,2)</f>
        <v>Measurement-SF</v>
      </c>
      <c r="S2167" t="str">
        <f>VLOOKUP(G2167,'Seg 3 descriptions'!A:B,2)</f>
        <v>Salaries</v>
      </c>
    </row>
    <row r="2168" spans="1:19" x14ac:dyDescent="0.25">
      <c r="A2168" s="1" t="s">
        <v>457</v>
      </c>
      <c r="B2168" s="1" t="s">
        <v>49</v>
      </c>
      <c r="C2168" s="1" t="s">
        <v>1373</v>
      </c>
      <c r="D2168" s="1" t="s">
        <v>1713</v>
      </c>
      <c r="E2168" s="1" t="s">
        <v>20</v>
      </c>
      <c r="F2168" s="1" t="s">
        <v>830</v>
      </c>
      <c r="G2168" s="1" t="s">
        <v>460</v>
      </c>
      <c r="H2168" s="1" t="s">
        <v>23</v>
      </c>
      <c r="I2168" s="1" t="s">
        <v>24</v>
      </c>
      <c r="J2168" s="3">
        <v>-2908.85</v>
      </c>
      <c r="K2168" s="1" t="s">
        <v>1487</v>
      </c>
      <c r="L2168" s="1" t="s">
        <v>24</v>
      </c>
      <c r="M2168" s="1" t="s">
        <v>1488</v>
      </c>
      <c r="N2168" s="1" t="s">
        <v>1377</v>
      </c>
      <c r="O2168" s="2">
        <v>44347</v>
      </c>
      <c r="P2168" s="2">
        <v>44350</v>
      </c>
      <c r="Q2168" s="1" t="s">
        <v>29</v>
      </c>
      <c r="R2168" t="str">
        <f>VLOOKUP(F2168,'Seg 2 descriptions'!A:B,2)</f>
        <v>Measurement-SF</v>
      </c>
      <c r="S2168" t="str">
        <f>VLOOKUP(G2168,'Seg 3 descriptions'!A:B,2)</f>
        <v>Salaries</v>
      </c>
    </row>
    <row r="2169" spans="1:19" x14ac:dyDescent="0.25">
      <c r="A2169" s="1" t="s">
        <v>457</v>
      </c>
      <c r="B2169" s="1" t="s">
        <v>49</v>
      </c>
      <c r="C2169" s="1" t="s">
        <v>1413</v>
      </c>
      <c r="D2169" s="1" t="s">
        <v>1704</v>
      </c>
      <c r="E2169" s="1" t="s">
        <v>20</v>
      </c>
      <c r="F2169" s="1" t="s">
        <v>830</v>
      </c>
      <c r="G2169" s="1" t="s">
        <v>590</v>
      </c>
      <c r="H2169" s="1" t="s">
        <v>23</v>
      </c>
      <c r="I2169" s="1" t="s">
        <v>24</v>
      </c>
      <c r="J2169" s="3">
        <v>-232.63</v>
      </c>
      <c r="K2169" s="1" t="s">
        <v>1441</v>
      </c>
      <c r="L2169" s="1" t="s">
        <v>24</v>
      </c>
      <c r="M2169" s="1" t="s">
        <v>1442</v>
      </c>
      <c r="N2169" s="1" t="s">
        <v>1414</v>
      </c>
      <c r="O2169" s="2">
        <v>44469</v>
      </c>
      <c r="P2169" s="2">
        <v>44474</v>
      </c>
      <c r="Q2169" s="1" t="s">
        <v>29</v>
      </c>
      <c r="R2169" t="str">
        <f>VLOOKUP(F2169,'Seg 2 descriptions'!A:B,2)</f>
        <v>Measurement-SF</v>
      </c>
      <c r="S2169" t="str">
        <f>VLOOKUP(G2169,'Seg 3 descriptions'!A:B,2)</f>
        <v>Overtime/Comp Time/On Call</v>
      </c>
    </row>
    <row r="2170" spans="1:19" x14ac:dyDescent="0.25">
      <c r="A2170" s="144" t="s">
        <v>456</v>
      </c>
      <c r="B2170" s="144" t="s">
        <v>20</v>
      </c>
      <c r="C2170" s="144" t="s">
        <v>906</v>
      </c>
      <c r="D2170" s="144" t="s">
        <v>1689</v>
      </c>
      <c r="E2170" s="144" t="s">
        <v>20</v>
      </c>
      <c r="F2170" s="144" t="s">
        <v>21</v>
      </c>
      <c r="G2170" s="144" t="s">
        <v>22</v>
      </c>
      <c r="H2170" s="144" t="s">
        <v>23</v>
      </c>
      <c r="I2170" s="144" t="s">
        <v>24</v>
      </c>
      <c r="J2170" s="145">
        <v>500</v>
      </c>
      <c r="K2170" s="144" t="s">
        <v>1560</v>
      </c>
      <c r="L2170" s="144" t="s">
        <v>24</v>
      </c>
      <c r="M2170" s="144" t="s">
        <v>343</v>
      </c>
      <c r="N2170" s="144" t="s">
        <v>906</v>
      </c>
      <c r="O2170" s="146">
        <v>44316</v>
      </c>
      <c r="P2170" s="146">
        <v>44322</v>
      </c>
      <c r="Q2170" s="144" t="s">
        <v>29</v>
      </c>
      <c r="R2170" s="20" t="str">
        <f>VLOOKUP(F2170,'Seg 2 descriptions'!A:B,2)</f>
        <v>Facilities-West</v>
      </c>
      <c r="S2170" s="20" t="str">
        <f>VLOOKUP(G2170,'Seg 3 descriptions'!A:B,2)</f>
        <v>Facilities Maintenance</v>
      </c>
    </row>
    <row r="2171" spans="1:19" x14ac:dyDescent="0.25">
      <c r="A2171" s="144" t="s">
        <v>456</v>
      </c>
      <c r="B2171" s="144" t="s">
        <v>20</v>
      </c>
      <c r="C2171" s="144" t="s">
        <v>904</v>
      </c>
      <c r="D2171" s="144" t="s">
        <v>1689</v>
      </c>
      <c r="E2171" s="144" t="s">
        <v>20</v>
      </c>
      <c r="F2171" s="144" t="s">
        <v>21</v>
      </c>
      <c r="G2171" s="144" t="s">
        <v>22</v>
      </c>
      <c r="H2171" s="144" t="s">
        <v>23</v>
      </c>
      <c r="I2171" s="144" t="s">
        <v>24</v>
      </c>
      <c r="J2171" s="145">
        <v>-500</v>
      </c>
      <c r="K2171" s="144" t="s">
        <v>1560</v>
      </c>
      <c r="L2171" s="144" t="s">
        <v>24</v>
      </c>
      <c r="M2171" s="144" t="s">
        <v>343</v>
      </c>
      <c r="N2171" s="144" t="s">
        <v>906</v>
      </c>
      <c r="O2171" s="146">
        <v>44347</v>
      </c>
      <c r="P2171" s="146">
        <v>44322</v>
      </c>
      <c r="Q2171" s="144" t="s">
        <v>29</v>
      </c>
      <c r="R2171" s="20" t="str">
        <f>VLOOKUP(F2171,'Seg 2 descriptions'!A:B,2)</f>
        <v>Facilities-West</v>
      </c>
      <c r="S2171" s="20" t="str">
        <f>VLOOKUP(G2171,'Seg 3 descriptions'!A:B,2)</f>
        <v>Facilities Maintenance</v>
      </c>
    </row>
    <row r="2172" spans="1:19" x14ac:dyDescent="0.25">
      <c r="A2172" s="1" t="s">
        <v>828</v>
      </c>
      <c r="B2172" s="1" t="s">
        <v>18</v>
      </c>
      <c r="C2172" s="1" t="s">
        <v>1267</v>
      </c>
      <c r="D2172" s="1" t="s">
        <v>1704</v>
      </c>
      <c r="E2172" s="1" t="s">
        <v>20</v>
      </c>
      <c r="F2172" s="1" t="s">
        <v>830</v>
      </c>
      <c r="G2172" s="1" t="s">
        <v>590</v>
      </c>
      <c r="H2172" s="1" t="s">
        <v>23</v>
      </c>
      <c r="I2172" s="1" t="s">
        <v>24</v>
      </c>
      <c r="J2172" s="3">
        <v>426.85</v>
      </c>
      <c r="K2172" s="1" t="s">
        <v>1563</v>
      </c>
      <c r="L2172" s="1" t="s">
        <v>24</v>
      </c>
      <c r="M2172" s="1" t="s">
        <v>24</v>
      </c>
      <c r="N2172" s="1" t="s">
        <v>1267</v>
      </c>
      <c r="O2172" s="2">
        <v>44377</v>
      </c>
      <c r="P2172" s="2">
        <v>44378</v>
      </c>
      <c r="Q2172" s="1" t="s">
        <v>29</v>
      </c>
      <c r="R2172" t="str">
        <f>VLOOKUP(F2172,'Seg 2 descriptions'!A:B,2)</f>
        <v>Measurement-SF</v>
      </c>
      <c r="S2172" t="str">
        <f>VLOOKUP(G2172,'Seg 3 descriptions'!A:B,2)</f>
        <v>Overtime/Comp Time/On Call</v>
      </c>
    </row>
    <row r="2173" spans="1:19" x14ac:dyDescent="0.25">
      <c r="A2173" s="144" t="s">
        <v>893</v>
      </c>
      <c r="B2173" s="144" t="s">
        <v>49</v>
      </c>
      <c r="C2173" s="144" t="s">
        <v>1519</v>
      </c>
      <c r="D2173" s="144" t="s">
        <v>1689</v>
      </c>
      <c r="E2173" s="144" t="s">
        <v>20</v>
      </c>
      <c r="F2173" s="144" t="s">
        <v>21</v>
      </c>
      <c r="G2173" s="144" t="s">
        <v>22</v>
      </c>
      <c r="H2173" s="144" t="s">
        <v>23</v>
      </c>
      <c r="I2173" s="144" t="s">
        <v>24</v>
      </c>
      <c r="J2173" s="145">
        <v>95.9</v>
      </c>
      <c r="K2173" s="144" t="s">
        <v>1565</v>
      </c>
      <c r="L2173" s="144" t="s">
        <v>24</v>
      </c>
      <c r="M2173" s="144" t="s">
        <v>1566</v>
      </c>
      <c r="N2173" s="144" t="s">
        <v>1519</v>
      </c>
      <c r="O2173" s="146">
        <v>44286</v>
      </c>
      <c r="P2173" s="146">
        <v>44287</v>
      </c>
      <c r="Q2173" s="144" t="s">
        <v>29</v>
      </c>
      <c r="R2173" s="20" t="str">
        <f>VLOOKUP(F2173,'Seg 2 descriptions'!A:B,2)</f>
        <v>Facilities-West</v>
      </c>
      <c r="S2173" s="20" t="str">
        <f>VLOOKUP(G2173,'Seg 3 descriptions'!A:B,2)</f>
        <v>Facilities Maintenance</v>
      </c>
    </row>
    <row r="2174" spans="1:19" x14ac:dyDescent="0.25">
      <c r="A2174" s="1" t="s">
        <v>457</v>
      </c>
      <c r="B2174" s="1" t="s">
        <v>49</v>
      </c>
      <c r="C2174" s="1" t="s">
        <v>1058</v>
      </c>
      <c r="D2174" s="1" t="s">
        <v>1713</v>
      </c>
      <c r="E2174" s="1" t="s">
        <v>20</v>
      </c>
      <c r="F2174" s="1" t="s">
        <v>830</v>
      </c>
      <c r="G2174" s="1" t="s">
        <v>460</v>
      </c>
      <c r="H2174" s="1" t="s">
        <v>23</v>
      </c>
      <c r="I2174" s="1" t="s">
        <v>24</v>
      </c>
      <c r="J2174" s="3">
        <v>973.68</v>
      </c>
      <c r="K2174" s="1" t="s">
        <v>1567</v>
      </c>
      <c r="L2174" s="1" t="s">
        <v>24</v>
      </c>
      <c r="M2174" s="1" t="s">
        <v>1568</v>
      </c>
      <c r="N2174" s="1" t="s">
        <v>463</v>
      </c>
      <c r="O2174" s="2">
        <v>44227</v>
      </c>
      <c r="P2174" s="2">
        <v>44237</v>
      </c>
      <c r="Q2174" s="1" t="s">
        <v>29</v>
      </c>
      <c r="R2174" t="str">
        <f>VLOOKUP(F2174,'Seg 2 descriptions'!A:B,2)</f>
        <v>Measurement-SF</v>
      </c>
      <c r="S2174" t="str">
        <f>VLOOKUP(G2174,'Seg 3 descriptions'!A:B,2)</f>
        <v>Salaries</v>
      </c>
    </row>
    <row r="2175" spans="1:19" x14ac:dyDescent="0.25">
      <c r="A2175" s="1" t="s">
        <v>457</v>
      </c>
      <c r="B2175" s="1" t="s">
        <v>49</v>
      </c>
      <c r="C2175" s="1" t="s">
        <v>1061</v>
      </c>
      <c r="D2175" s="1" t="s">
        <v>1922</v>
      </c>
      <c r="E2175" s="1" t="s">
        <v>20</v>
      </c>
      <c r="F2175" s="1" t="s">
        <v>830</v>
      </c>
      <c r="G2175" s="1" t="s">
        <v>866</v>
      </c>
      <c r="H2175" s="1" t="s">
        <v>23</v>
      </c>
      <c r="I2175" s="1" t="s">
        <v>24</v>
      </c>
      <c r="J2175" s="3">
        <v>119.05</v>
      </c>
      <c r="K2175" s="1" t="s">
        <v>1567</v>
      </c>
      <c r="L2175" s="1" t="s">
        <v>24</v>
      </c>
      <c r="M2175" s="1" t="s">
        <v>1568</v>
      </c>
      <c r="N2175" s="1" t="s">
        <v>463</v>
      </c>
      <c r="O2175" s="2">
        <v>44561</v>
      </c>
      <c r="P2175" s="2">
        <v>44568</v>
      </c>
      <c r="Q2175" s="1" t="s">
        <v>29</v>
      </c>
      <c r="R2175" t="str">
        <f>VLOOKUP(F2175,'Seg 2 descriptions'!A:B,2)</f>
        <v>Measurement-SF</v>
      </c>
      <c r="S2175" t="str">
        <f>VLOOKUP(G2175,'Seg 3 descriptions'!A:B,2)</f>
        <v>Lodging &amp; Travel</v>
      </c>
    </row>
    <row r="2176" spans="1:19" x14ac:dyDescent="0.25">
      <c r="A2176" s="1" t="s">
        <v>457</v>
      </c>
      <c r="B2176" s="1" t="s">
        <v>49</v>
      </c>
      <c r="C2176" s="1" t="s">
        <v>1061</v>
      </c>
      <c r="D2176" s="1" t="s">
        <v>1704</v>
      </c>
      <c r="E2176" s="1" t="s">
        <v>20</v>
      </c>
      <c r="F2176" s="1" t="s">
        <v>830</v>
      </c>
      <c r="G2176" s="1" t="s">
        <v>590</v>
      </c>
      <c r="H2176" s="1" t="s">
        <v>23</v>
      </c>
      <c r="I2176" s="1" t="s">
        <v>24</v>
      </c>
      <c r="J2176" s="3">
        <v>43.21</v>
      </c>
      <c r="K2176" s="1" t="s">
        <v>1567</v>
      </c>
      <c r="L2176" s="1" t="s">
        <v>24</v>
      </c>
      <c r="M2176" s="1" t="s">
        <v>1568</v>
      </c>
      <c r="N2176" s="1" t="s">
        <v>463</v>
      </c>
      <c r="O2176" s="2">
        <v>44561</v>
      </c>
      <c r="P2176" s="2">
        <v>44568</v>
      </c>
      <c r="Q2176" s="1" t="s">
        <v>29</v>
      </c>
      <c r="R2176" t="str">
        <f>VLOOKUP(F2176,'Seg 2 descriptions'!A:B,2)</f>
        <v>Measurement-SF</v>
      </c>
      <c r="S2176" t="str">
        <f>VLOOKUP(G2176,'Seg 3 descriptions'!A:B,2)</f>
        <v>Overtime/Comp Time/On Call</v>
      </c>
    </row>
    <row r="2177" spans="1:19" x14ac:dyDescent="0.25">
      <c r="A2177" s="1" t="s">
        <v>457</v>
      </c>
      <c r="B2177" s="1" t="s">
        <v>49</v>
      </c>
      <c r="C2177" s="1" t="s">
        <v>1061</v>
      </c>
      <c r="D2177" s="1" t="s">
        <v>1713</v>
      </c>
      <c r="E2177" s="1" t="s">
        <v>20</v>
      </c>
      <c r="F2177" s="1" t="s">
        <v>830</v>
      </c>
      <c r="G2177" s="1" t="s">
        <v>460</v>
      </c>
      <c r="H2177" s="1" t="s">
        <v>23</v>
      </c>
      <c r="I2177" s="1" t="s">
        <v>24</v>
      </c>
      <c r="J2177" s="3">
        <v>2124.1799999999998</v>
      </c>
      <c r="K2177" s="1" t="s">
        <v>1567</v>
      </c>
      <c r="L2177" s="1" t="s">
        <v>24</v>
      </c>
      <c r="M2177" s="1" t="s">
        <v>1568</v>
      </c>
      <c r="N2177" s="1" t="s">
        <v>463</v>
      </c>
      <c r="O2177" s="2">
        <v>44561</v>
      </c>
      <c r="P2177" s="2">
        <v>44568</v>
      </c>
      <c r="Q2177" s="1" t="s">
        <v>29</v>
      </c>
      <c r="R2177" t="str">
        <f>VLOOKUP(F2177,'Seg 2 descriptions'!A:B,2)</f>
        <v>Measurement-SF</v>
      </c>
      <c r="S2177" t="str">
        <f>VLOOKUP(G2177,'Seg 3 descriptions'!A:B,2)</f>
        <v>Salaries</v>
      </c>
    </row>
    <row r="2178" spans="1:19" x14ac:dyDescent="0.25">
      <c r="A2178" s="1" t="s">
        <v>457</v>
      </c>
      <c r="B2178" s="1" t="s">
        <v>49</v>
      </c>
      <c r="C2178" s="1" t="s">
        <v>1061</v>
      </c>
      <c r="D2178" s="1" t="s">
        <v>1928</v>
      </c>
      <c r="E2178" s="1" t="s">
        <v>20</v>
      </c>
      <c r="F2178" s="1" t="s">
        <v>830</v>
      </c>
      <c r="G2178" s="1" t="s">
        <v>870</v>
      </c>
      <c r="H2178" s="1" t="s">
        <v>23</v>
      </c>
      <c r="I2178" s="1" t="s">
        <v>24</v>
      </c>
      <c r="J2178" s="3">
        <v>41.63</v>
      </c>
      <c r="K2178" s="1" t="s">
        <v>1567</v>
      </c>
      <c r="L2178" s="1" t="s">
        <v>24</v>
      </c>
      <c r="M2178" s="1" t="s">
        <v>1568</v>
      </c>
      <c r="N2178" s="1" t="s">
        <v>463</v>
      </c>
      <c r="O2178" s="2">
        <v>44561</v>
      </c>
      <c r="P2178" s="2">
        <v>44568</v>
      </c>
      <c r="Q2178" s="1" t="s">
        <v>29</v>
      </c>
      <c r="R2178" t="str">
        <f>VLOOKUP(F2178,'Seg 2 descriptions'!A:B,2)</f>
        <v>Measurement-SF</v>
      </c>
      <c r="S2178" t="str">
        <f>VLOOKUP(G2178,'Seg 3 descriptions'!A:B,2)</f>
        <v>Other Vehicle Expenses</v>
      </c>
    </row>
    <row r="2179" spans="1:19" x14ac:dyDescent="0.25">
      <c r="A2179" s="1" t="s">
        <v>457</v>
      </c>
      <c r="B2179" s="1" t="s">
        <v>49</v>
      </c>
      <c r="C2179" s="1" t="s">
        <v>1061</v>
      </c>
      <c r="D2179" s="1" t="s">
        <v>1932</v>
      </c>
      <c r="E2179" s="1" t="s">
        <v>20</v>
      </c>
      <c r="F2179" s="1" t="s">
        <v>830</v>
      </c>
      <c r="G2179" s="1" t="s">
        <v>1049</v>
      </c>
      <c r="H2179" s="1" t="s">
        <v>23</v>
      </c>
      <c r="I2179" s="1" t="s">
        <v>24</v>
      </c>
      <c r="J2179" s="3">
        <v>42.47</v>
      </c>
      <c r="K2179" s="1" t="s">
        <v>1567</v>
      </c>
      <c r="L2179" s="1" t="s">
        <v>24</v>
      </c>
      <c r="M2179" s="1" t="s">
        <v>1568</v>
      </c>
      <c r="N2179" s="1" t="s">
        <v>463</v>
      </c>
      <c r="O2179" s="2">
        <v>44561</v>
      </c>
      <c r="P2179" s="2">
        <v>44568</v>
      </c>
      <c r="Q2179" s="1" t="s">
        <v>29</v>
      </c>
      <c r="R2179" t="str">
        <f>VLOOKUP(F2179,'Seg 2 descriptions'!A:B,2)</f>
        <v>Measurement-SF</v>
      </c>
      <c r="S2179" t="str">
        <f>VLOOKUP(G2179,'Seg 3 descriptions'!A:B,2)</f>
        <v>Vehicle Insurance</v>
      </c>
    </row>
    <row r="2180" spans="1:19" x14ac:dyDescent="0.25">
      <c r="A2180" s="1" t="s">
        <v>457</v>
      </c>
      <c r="B2180" s="1" t="s">
        <v>49</v>
      </c>
      <c r="C2180" s="1" t="s">
        <v>1061</v>
      </c>
      <c r="D2180" s="1" t="s">
        <v>1938</v>
      </c>
      <c r="E2180" s="1" t="s">
        <v>20</v>
      </c>
      <c r="F2180" s="1" t="s">
        <v>830</v>
      </c>
      <c r="G2180" s="1" t="s">
        <v>1055</v>
      </c>
      <c r="H2180" s="1" t="s">
        <v>23</v>
      </c>
      <c r="I2180" s="1" t="s">
        <v>24</v>
      </c>
      <c r="J2180" s="3">
        <v>313.55</v>
      </c>
      <c r="K2180" s="1" t="s">
        <v>1567</v>
      </c>
      <c r="L2180" s="1" t="s">
        <v>24</v>
      </c>
      <c r="M2180" s="1" t="s">
        <v>1568</v>
      </c>
      <c r="N2180" s="1" t="s">
        <v>463</v>
      </c>
      <c r="O2180" s="2">
        <v>44561</v>
      </c>
      <c r="P2180" s="2">
        <v>44568</v>
      </c>
      <c r="Q2180" s="1" t="s">
        <v>29</v>
      </c>
      <c r="R2180" t="str">
        <f>VLOOKUP(F2180,'Seg 2 descriptions'!A:B,2)</f>
        <v>Measurement-SF</v>
      </c>
      <c r="S2180" t="str">
        <f>VLOOKUP(G2180,'Seg 3 descriptions'!A:B,2)</f>
        <v>Vehicle Depreciation</v>
      </c>
    </row>
    <row r="2181" spans="1:19" x14ac:dyDescent="0.25">
      <c r="A2181" s="1" t="s">
        <v>457</v>
      </c>
      <c r="B2181" s="1" t="s">
        <v>49</v>
      </c>
      <c r="C2181" s="1" t="s">
        <v>1569</v>
      </c>
      <c r="D2181" s="1" t="s">
        <v>1704</v>
      </c>
      <c r="E2181" s="1" t="s">
        <v>20</v>
      </c>
      <c r="F2181" s="1" t="s">
        <v>830</v>
      </c>
      <c r="G2181" s="1" t="s">
        <v>590</v>
      </c>
      <c r="H2181" s="1" t="s">
        <v>23</v>
      </c>
      <c r="I2181" s="1" t="s">
        <v>24</v>
      </c>
      <c r="J2181" s="3">
        <v>-392.69</v>
      </c>
      <c r="K2181" s="1" t="s">
        <v>1441</v>
      </c>
      <c r="L2181" s="1" t="s">
        <v>24</v>
      </c>
      <c r="M2181" s="1" t="s">
        <v>1442</v>
      </c>
      <c r="N2181" s="1" t="s">
        <v>1570</v>
      </c>
      <c r="O2181" s="2">
        <v>44500</v>
      </c>
      <c r="P2181" s="2">
        <v>44503</v>
      </c>
      <c r="Q2181" s="1" t="s">
        <v>29</v>
      </c>
      <c r="R2181" t="str">
        <f>VLOOKUP(F2181,'Seg 2 descriptions'!A:B,2)</f>
        <v>Measurement-SF</v>
      </c>
      <c r="S2181" t="str">
        <f>VLOOKUP(G2181,'Seg 3 descriptions'!A:B,2)</f>
        <v>Overtime/Comp Time/On Call</v>
      </c>
    </row>
    <row r="2182" spans="1:19" x14ac:dyDescent="0.25">
      <c r="A2182" s="1" t="s">
        <v>457</v>
      </c>
      <c r="B2182" s="1" t="s">
        <v>49</v>
      </c>
      <c r="C2182" s="1" t="s">
        <v>1058</v>
      </c>
      <c r="D2182" s="1" t="s">
        <v>1941</v>
      </c>
      <c r="E2182" s="1" t="s">
        <v>20</v>
      </c>
      <c r="F2182" s="1" t="s">
        <v>471</v>
      </c>
      <c r="G2182" s="1" t="s">
        <v>869</v>
      </c>
      <c r="H2182" s="1" t="s">
        <v>23</v>
      </c>
      <c r="I2182" s="1" t="s">
        <v>24</v>
      </c>
      <c r="J2182" s="3">
        <v>8.35</v>
      </c>
      <c r="K2182" s="1" t="s">
        <v>1445</v>
      </c>
      <c r="L2182" s="1" t="s">
        <v>24</v>
      </c>
      <c r="M2182" s="1" t="s">
        <v>1446</v>
      </c>
      <c r="N2182" s="1" t="s">
        <v>463</v>
      </c>
      <c r="O2182" s="2">
        <v>44227</v>
      </c>
      <c r="P2182" s="2">
        <v>44237</v>
      </c>
      <c r="Q2182" s="1" t="s">
        <v>29</v>
      </c>
      <c r="R2182" t="str">
        <f>VLOOKUP(F2182,'Seg 2 descriptions'!A:B,2)</f>
        <v>Propane Operations-Hernando</v>
      </c>
      <c r="S2182" t="str">
        <f>VLOOKUP(G2182,'Seg 3 descriptions'!A:B,2)</f>
        <v>Vehicle Fuel</v>
      </c>
    </row>
    <row r="2183" spans="1:19" x14ac:dyDescent="0.25">
      <c r="A2183" s="1" t="s">
        <v>457</v>
      </c>
      <c r="B2183" s="1" t="s">
        <v>49</v>
      </c>
      <c r="C2183" s="1" t="s">
        <v>1058</v>
      </c>
      <c r="D2183" s="1" t="s">
        <v>1942</v>
      </c>
      <c r="E2183" s="1" t="s">
        <v>20</v>
      </c>
      <c r="F2183" s="1" t="s">
        <v>471</v>
      </c>
      <c r="G2183" s="1" t="s">
        <v>870</v>
      </c>
      <c r="H2183" s="1" t="s">
        <v>23</v>
      </c>
      <c r="I2183" s="1" t="s">
        <v>24</v>
      </c>
      <c r="J2183" s="3">
        <v>51.21</v>
      </c>
      <c r="K2183" s="1" t="s">
        <v>1445</v>
      </c>
      <c r="L2183" s="1" t="s">
        <v>24</v>
      </c>
      <c r="M2183" s="1" t="s">
        <v>1446</v>
      </c>
      <c r="N2183" s="1" t="s">
        <v>463</v>
      </c>
      <c r="O2183" s="2">
        <v>44227</v>
      </c>
      <c r="P2183" s="2">
        <v>44237</v>
      </c>
      <c r="Q2183" s="1" t="s">
        <v>29</v>
      </c>
      <c r="R2183" t="str">
        <f>VLOOKUP(F2183,'Seg 2 descriptions'!A:B,2)</f>
        <v>Propane Operations-Hernando</v>
      </c>
      <c r="S2183" t="str">
        <f>VLOOKUP(G2183,'Seg 3 descriptions'!A:B,2)</f>
        <v>Other Vehicle Expenses</v>
      </c>
    </row>
    <row r="2184" spans="1:19" x14ac:dyDescent="0.25">
      <c r="A2184" s="1" t="s">
        <v>457</v>
      </c>
      <c r="B2184" s="1" t="s">
        <v>49</v>
      </c>
      <c r="C2184" s="1" t="s">
        <v>1058</v>
      </c>
      <c r="D2184" s="1" t="s">
        <v>1943</v>
      </c>
      <c r="E2184" s="1" t="s">
        <v>20</v>
      </c>
      <c r="F2184" s="1" t="s">
        <v>471</v>
      </c>
      <c r="G2184" s="1" t="s">
        <v>1049</v>
      </c>
      <c r="H2184" s="1" t="s">
        <v>23</v>
      </c>
      <c r="I2184" s="1" t="s">
        <v>24</v>
      </c>
      <c r="J2184" s="3">
        <v>1.26</v>
      </c>
      <c r="K2184" s="1" t="s">
        <v>1445</v>
      </c>
      <c r="L2184" s="1" t="s">
        <v>24</v>
      </c>
      <c r="M2184" s="1" t="s">
        <v>1446</v>
      </c>
      <c r="N2184" s="1" t="s">
        <v>463</v>
      </c>
      <c r="O2184" s="2">
        <v>44227</v>
      </c>
      <c r="P2184" s="2">
        <v>44237</v>
      </c>
      <c r="Q2184" s="1" t="s">
        <v>29</v>
      </c>
      <c r="R2184" t="str">
        <f>VLOOKUP(F2184,'Seg 2 descriptions'!A:B,2)</f>
        <v>Propane Operations-Hernando</v>
      </c>
      <c r="S2184" t="str">
        <f>VLOOKUP(G2184,'Seg 3 descriptions'!A:B,2)</f>
        <v>Vehicle Insurance</v>
      </c>
    </row>
    <row r="2185" spans="1:19" x14ac:dyDescent="0.25">
      <c r="A2185" s="1" t="s">
        <v>457</v>
      </c>
      <c r="B2185" s="1" t="s">
        <v>49</v>
      </c>
      <c r="C2185" s="1" t="s">
        <v>1061</v>
      </c>
      <c r="D2185" s="1" t="s">
        <v>1946</v>
      </c>
      <c r="E2185" s="1" t="s">
        <v>20</v>
      </c>
      <c r="F2185" s="1" t="s">
        <v>830</v>
      </c>
      <c r="G2185" s="1" t="s">
        <v>869</v>
      </c>
      <c r="H2185" s="1" t="s">
        <v>23</v>
      </c>
      <c r="I2185" s="1" t="s">
        <v>24</v>
      </c>
      <c r="J2185" s="3">
        <v>182.91</v>
      </c>
      <c r="K2185" s="1" t="s">
        <v>1567</v>
      </c>
      <c r="L2185" s="1" t="s">
        <v>24</v>
      </c>
      <c r="M2185" s="1" t="s">
        <v>1568</v>
      </c>
      <c r="N2185" s="1" t="s">
        <v>463</v>
      </c>
      <c r="O2185" s="2">
        <v>44561</v>
      </c>
      <c r="P2185" s="2">
        <v>44568</v>
      </c>
      <c r="Q2185" s="1" t="s">
        <v>29</v>
      </c>
      <c r="R2185" t="str">
        <f>VLOOKUP(F2185,'Seg 2 descriptions'!A:B,2)</f>
        <v>Measurement-SF</v>
      </c>
      <c r="S2185" t="str">
        <f>VLOOKUP(G2185,'Seg 3 descriptions'!A:B,2)</f>
        <v>Vehicle Fuel</v>
      </c>
    </row>
    <row r="2186" spans="1:19" x14ac:dyDescent="0.25">
      <c r="A2186" s="1" t="s">
        <v>457</v>
      </c>
      <c r="B2186" s="1" t="s">
        <v>49</v>
      </c>
      <c r="C2186" s="1" t="s">
        <v>1061</v>
      </c>
      <c r="D2186" s="1" t="s">
        <v>1949</v>
      </c>
      <c r="E2186" s="1" t="s">
        <v>20</v>
      </c>
      <c r="F2186" s="1" t="s">
        <v>830</v>
      </c>
      <c r="G2186" s="1" t="s">
        <v>283</v>
      </c>
      <c r="H2186" s="1" t="s">
        <v>23</v>
      </c>
      <c r="I2186" s="1" t="s">
        <v>24</v>
      </c>
      <c r="J2186" s="3">
        <v>208.96</v>
      </c>
      <c r="K2186" s="1" t="s">
        <v>1567</v>
      </c>
      <c r="L2186" s="1" t="s">
        <v>24</v>
      </c>
      <c r="M2186" s="1" t="s">
        <v>1568</v>
      </c>
      <c r="N2186" s="1" t="s">
        <v>463</v>
      </c>
      <c r="O2186" s="2">
        <v>44561</v>
      </c>
      <c r="P2186" s="2">
        <v>44568</v>
      </c>
      <c r="Q2186" s="1" t="s">
        <v>29</v>
      </c>
      <c r="R2186" t="str">
        <f>VLOOKUP(F2186,'Seg 2 descriptions'!A:B,2)</f>
        <v>Measurement-SF</v>
      </c>
      <c r="S2186" t="str">
        <f>VLOOKUP(G2186,'Seg 3 descriptions'!A:B,2)</f>
        <v>Supplies &amp; Misc Dept Expenses</v>
      </c>
    </row>
    <row r="2187" spans="1:19" x14ac:dyDescent="0.25">
      <c r="A2187" s="1" t="s">
        <v>457</v>
      </c>
      <c r="B2187" s="1" t="s">
        <v>49</v>
      </c>
      <c r="C2187" s="1" t="s">
        <v>1061</v>
      </c>
      <c r="D2187" s="1" t="s">
        <v>1955</v>
      </c>
      <c r="E2187" s="1" t="s">
        <v>20</v>
      </c>
      <c r="F2187" s="1" t="s">
        <v>830</v>
      </c>
      <c r="G2187" s="1" t="s">
        <v>1302</v>
      </c>
      <c r="H2187" s="1" t="s">
        <v>23</v>
      </c>
      <c r="I2187" s="1" t="s">
        <v>24</v>
      </c>
      <c r="J2187" s="3">
        <v>20.170000000000002</v>
      </c>
      <c r="K2187" s="1" t="s">
        <v>1567</v>
      </c>
      <c r="L2187" s="1" t="s">
        <v>24</v>
      </c>
      <c r="M2187" s="1" t="s">
        <v>1568</v>
      </c>
      <c r="N2187" s="1" t="s">
        <v>463</v>
      </c>
      <c r="O2187" s="2">
        <v>44561</v>
      </c>
      <c r="P2187" s="2">
        <v>44568</v>
      </c>
      <c r="Q2187" s="1" t="s">
        <v>29</v>
      </c>
      <c r="R2187" t="str">
        <f>VLOOKUP(F2187,'Seg 2 descriptions'!A:B,2)</f>
        <v>Measurement-SF</v>
      </c>
      <c r="S2187" t="str">
        <f>VLOOKUP(G2187,'Seg 3 descriptions'!A:B,2)</f>
        <v>Uniforms</v>
      </c>
    </row>
    <row r="2188" spans="1:19" x14ac:dyDescent="0.25">
      <c r="A2188" s="1" t="s">
        <v>457</v>
      </c>
      <c r="B2188" s="1" t="s">
        <v>49</v>
      </c>
      <c r="C2188" s="1" t="s">
        <v>1061</v>
      </c>
      <c r="D2188" s="1" t="s">
        <v>1956</v>
      </c>
      <c r="E2188" s="1" t="s">
        <v>20</v>
      </c>
      <c r="F2188" s="1" t="s">
        <v>830</v>
      </c>
      <c r="G2188" s="1" t="s">
        <v>868</v>
      </c>
      <c r="H2188" s="1" t="s">
        <v>23</v>
      </c>
      <c r="I2188" s="1" t="s">
        <v>24</v>
      </c>
      <c r="J2188" s="3">
        <v>69.599999999999994</v>
      </c>
      <c r="K2188" s="1" t="s">
        <v>1567</v>
      </c>
      <c r="L2188" s="1" t="s">
        <v>24</v>
      </c>
      <c r="M2188" s="1" t="s">
        <v>1568</v>
      </c>
      <c r="N2188" s="1" t="s">
        <v>463</v>
      </c>
      <c r="O2188" s="2">
        <v>44561</v>
      </c>
      <c r="P2188" s="2">
        <v>44568</v>
      </c>
      <c r="Q2188" s="1" t="s">
        <v>29</v>
      </c>
      <c r="R2188" t="str">
        <f>VLOOKUP(F2188,'Seg 2 descriptions'!A:B,2)</f>
        <v>Measurement-SF</v>
      </c>
      <c r="S2188" t="str">
        <f>VLOOKUP(G2188,'Seg 3 descriptions'!A:B,2)</f>
        <v>Cell Phones</v>
      </c>
    </row>
    <row r="2189" spans="1:19" x14ac:dyDescent="0.25">
      <c r="A2189" s="1" t="s">
        <v>457</v>
      </c>
      <c r="B2189" s="1" t="s">
        <v>49</v>
      </c>
      <c r="C2189" s="1" t="s">
        <v>1061</v>
      </c>
      <c r="D2189" s="1" t="s">
        <v>1958</v>
      </c>
      <c r="E2189" s="1" t="s">
        <v>20</v>
      </c>
      <c r="F2189" s="1" t="s">
        <v>830</v>
      </c>
      <c r="G2189" s="1" t="s">
        <v>867</v>
      </c>
      <c r="H2189" s="1" t="s">
        <v>23</v>
      </c>
      <c r="I2189" s="1" t="s">
        <v>24</v>
      </c>
      <c r="J2189" s="3">
        <v>16.5</v>
      </c>
      <c r="K2189" s="1" t="s">
        <v>1567</v>
      </c>
      <c r="L2189" s="1" t="s">
        <v>24</v>
      </c>
      <c r="M2189" s="1" t="s">
        <v>1568</v>
      </c>
      <c r="N2189" s="1" t="s">
        <v>463</v>
      </c>
      <c r="O2189" s="2">
        <v>44561</v>
      </c>
      <c r="P2189" s="2">
        <v>44568</v>
      </c>
      <c r="Q2189" s="1" t="s">
        <v>29</v>
      </c>
      <c r="R2189" t="str">
        <f>VLOOKUP(F2189,'Seg 2 descriptions'!A:B,2)</f>
        <v>Measurement-SF</v>
      </c>
      <c r="S2189" t="str">
        <f>VLOOKUP(G2189,'Seg 3 descriptions'!A:B,2)</f>
        <v>Meals</v>
      </c>
    </row>
    <row r="2190" spans="1:19" x14ac:dyDescent="0.25">
      <c r="A2190" s="1" t="s">
        <v>457</v>
      </c>
      <c r="B2190" s="1" t="s">
        <v>49</v>
      </c>
      <c r="C2190" s="1" t="s">
        <v>1206</v>
      </c>
      <c r="D2190" s="1" t="s">
        <v>1704</v>
      </c>
      <c r="E2190" s="1" t="s">
        <v>20</v>
      </c>
      <c r="F2190" s="1" t="s">
        <v>830</v>
      </c>
      <c r="G2190" s="1" t="s">
        <v>590</v>
      </c>
      <c r="H2190" s="1" t="s">
        <v>23</v>
      </c>
      <c r="I2190" s="1" t="s">
        <v>24</v>
      </c>
      <c r="J2190" s="3">
        <v>75.900000000000006</v>
      </c>
      <c r="K2190" s="1" t="s">
        <v>1567</v>
      </c>
      <c r="L2190" s="1" t="s">
        <v>24</v>
      </c>
      <c r="M2190" s="1" t="s">
        <v>1568</v>
      </c>
      <c r="N2190" s="1" t="s">
        <v>463</v>
      </c>
      <c r="O2190" s="2">
        <v>44530</v>
      </c>
      <c r="P2190" s="2">
        <v>44535</v>
      </c>
      <c r="Q2190" s="1" t="s">
        <v>29</v>
      </c>
      <c r="R2190" t="str">
        <f>VLOOKUP(F2190,'Seg 2 descriptions'!A:B,2)</f>
        <v>Measurement-SF</v>
      </c>
      <c r="S2190" t="str">
        <f>VLOOKUP(G2190,'Seg 3 descriptions'!A:B,2)</f>
        <v>Overtime/Comp Time/On Call</v>
      </c>
    </row>
    <row r="2191" spans="1:19" x14ac:dyDescent="0.25">
      <c r="A2191" s="1" t="s">
        <v>457</v>
      </c>
      <c r="B2191" s="1" t="s">
        <v>49</v>
      </c>
      <c r="C2191" s="1" t="s">
        <v>1206</v>
      </c>
      <c r="D2191" s="1" t="s">
        <v>1713</v>
      </c>
      <c r="E2191" s="1" t="s">
        <v>20</v>
      </c>
      <c r="F2191" s="1" t="s">
        <v>830</v>
      </c>
      <c r="G2191" s="1" t="s">
        <v>460</v>
      </c>
      <c r="H2191" s="1" t="s">
        <v>23</v>
      </c>
      <c r="I2191" s="1" t="s">
        <v>24</v>
      </c>
      <c r="J2191" s="3">
        <v>1095.24</v>
      </c>
      <c r="K2191" s="1" t="s">
        <v>1567</v>
      </c>
      <c r="L2191" s="1" t="s">
        <v>24</v>
      </c>
      <c r="M2191" s="1" t="s">
        <v>1568</v>
      </c>
      <c r="N2191" s="1" t="s">
        <v>463</v>
      </c>
      <c r="O2191" s="2">
        <v>44530</v>
      </c>
      <c r="P2191" s="2">
        <v>44535</v>
      </c>
      <c r="Q2191" s="1" t="s">
        <v>29</v>
      </c>
      <c r="R2191" t="str">
        <f>VLOOKUP(F2191,'Seg 2 descriptions'!A:B,2)</f>
        <v>Measurement-SF</v>
      </c>
      <c r="S2191" t="str">
        <f>VLOOKUP(G2191,'Seg 3 descriptions'!A:B,2)</f>
        <v>Salaries</v>
      </c>
    </row>
    <row r="2192" spans="1:19" x14ac:dyDescent="0.25">
      <c r="A2192" s="1" t="s">
        <v>457</v>
      </c>
      <c r="B2192" s="1" t="s">
        <v>49</v>
      </c>
      <c r="C2192" s="1" t="s">
        <v>1206</v>
      </c>
      <c r="D2192" s="1" t="s">
        <v>1928</v>
      </c>
      <c r="E2192" s="1" t="s">
        <v>20</v>
      </c>
      <c r="F2192" s="1" t="s">
        <v>830</v>
      </c>
      <c r="G2192" s="1" t="s">
        <v>870</v>
      </c>
      <c r="H2192" s="1" t="s">
        <v>23</v>
      </c>
      <c r="I2192" s="1" t="s">
        <v>24</v>
      </c>
      <c r="J2192" s="3">
        <v>209.18</v>
      </c>
      <c r="K2192" s="1" t="s">
        <v>1567</v>
      </c>
      <c r="L2192" s="1" t="s">
        <v>24</v>
      </c>
      <c r="M2192" s="1" t="s">
        <v>1568</v>
      </c>
      <c r="N2192" s="1" t="s">
        <v>463</v>
      </c>
      <c r="O2192" s="2">
        <v>44530</v>
      </c>
      <c r="P2192" s="2">
        <v>44535</v>
      </c>
      <c r="Q2192" s="1" t="s">
        <v>29</v>
      </c>
      <c r="R2192" t="str">
        <f>VLOOKUP(F2192,'Seg 2 descriptions'!A:B,2)</f>
        <v>Measurement-SF</v>
      </c>
      <c r="S2192" t="str">
        <f>VLOOKUP(G2192,'Seg 3 descriptions'!A:B,2)</f>
        <v>Other Vehicle Expenses</v>
      </c>
    </row>
    <row r="2193" spans="1:19" x14ac:dyDescent="0.25">
      <c r="A2193" s="1" t="s">
        <v>457</v>
      </c>
      <c r="B2193" s="1" t="s">
        <v>49</v>
      </c>
      <c r="C2193" s="1" t="s">
        <v>1206</v>
      </c>
      <c r="D2193" s="1" t="s">
        <v>1932</v>
      </c>
      <c r="E2193" s="1" t="s">
        <v>20</v>
      </c>
      <c r="F2193" s="1" t="s">
        <v>830</v>
      </c>
      <c r="G2193" s="1" t="s">
        <v>1049</v>
      </c>
      <c r="H2193" s="1" t="s">
        <v>23</v>
      </c>
      <c r="I2193" s="1" t="s">
        <v>24</v>
      </c>
      <c r="J2193" s="3">
        <v>49.97</v>
      </c>
      <c r="K2193" s="1" t="s">
        <v>1567</v>
      </c>
      <c r="L2193" s="1" t="s">
        <v>24</v>
      </c>
      <c r="M2193" s="1" t="s">
        <v>1568</v>
      </c>
      <c r="N2193" s="1" t="s">
        <v>463</v>
      </c>
      <c r="O2193" s="2">
        <v>44530</v>
      </c>
      <c r="P2193" s="2">
        <v>44535</v>
      </c>
      <c r="Q2193" s="1" t="s">
        <v>29</v>
      </c>
      <c r="R2193" t="str">
        <f>VLOOKUP(F2193,'Seg 2 descriptions'!A:B,2)</f>
        <v>Measurement-SF</v>
      </c>
      <c r="S2193" t="str">
        <f>VLOOKUP(G2193,'Seg 3 descriptions'!A:B,2)</f>
        <v>Vehicle Insurance</v>
      </c>
    </row>
    <row r="2194" spans="1:19" x14ac:dyDescent="0.25">
      <c r="A2194" s="1" t="s">
        <v>457</v>
      </c>
      <c r="B2194" s="1" t="s">
        <v>49</v>
      </c>
      <c r="C2194" s="1" t="s">
        <v>1206</v>
      </c>
      <c r="D2194" s="1" t="s">
        <v>1938</v>
      </c>
      <c r="E2194" s="1" t="s">
        <v>20</v>
      </c>
      <c r="F2194" s="1" t="s">
        <v>830</v>
      </c>
      <c r="G2194" s="1" t="s">
        <v>1055</v>
      </c>
      <c r="H2194" s="1" t="s">
        <v>23</v>
      </c>
      <c r="I2194" s="1" t="s">
        <v>24</v>
      </c>
      <c r="J2194" s="3">
        <v>408.28</v>
      </c>
      <c r="K2194" s="1" t="s">
        <v>1567</v>
      </c>
      <c r="L2194" s="1" t="s">
        <v>24</v>
      </c>
      <c r="M2194" s="1" t="s">
        <v>1568</v>
      </c>
      <c r="N2194" s="1" t="s">
        <v>463</v>
      </c>
      <c r="O2194" s="2">
        <v>44530</v>
      </c>
      <c r="P2194" s="2">
        <v>44535</v>
      </c>
      <c r="Q2194" s="1" t="s">
        <v>29</v>
      </c>
      <c r="R2194" t="str">
        <f>VLOOKUP(F2194,'Seg 2 descriptions'!A:B,2)</f>
        <v>Measurement-SF</v>
      </c>
      <c r="S2194" t="str">
        <f>VLOOKUP(G2194,'Seg 3 descriptions'!A:B,2)</f>
        <v>Vehicle Depreciation</v>
      </c>
    </row>
    <row r="2195" spans="1:19" x14ac:dyDescent="0.25">
      <c r="A2195" s="1" t="s">
        <v>457</v>
      </c>
      <c r="B2195" s="1" t="s">
        <v>49</v>
      </c>
      <c r="C2195" s="1" t="s">
        <v>1206</v>
      </c>
      <c r="D2195" s="1" t="s">
        <v>1949</v>
      </c>
      <c r="E2195" s="1" t="s">
        <v>20</v>
      </c>
      <c r="F2195" s="1" t="s">
        <v>830</v>
      </c>
      <c r="G2195" s="1" t="s">
        <v>283</v>
      </c>
      <c r="H2195" s="1" t="s">
        <v>23</v>
      </c>
      <c r="I2195" s="1" t="s">
        <v>24</v>
      </c>
      <c r="J2195" s="3">
        <v>32.4</v>
      </c>
      <c r="K2195" s="1" t="s">
        <v>1567</v>
      </c>
      <c r="L2195" s="1" t="s">
        <v>24</v>
      </c>
      <c r="M2195" s="1" t="s">
        <v>1568</v>
      </c>
      <c r="N2195" s="1" t="s">
        <v>463</v>
      </c>
      <c r="O2195" s="2">
        <v>44530</v>
      </c>
      <c r="P2195" s="2">
        <v>44535</v>
      </c>
      <c r="Q2195" s="1" t="s">
        <v>29</v>
      </c>
      <c r="R2195" t="str">
        <f>VLOOKUP(F2195,'Seg 2 descriptions'!A:B,2)</f>
        <v>Measurement-SF</v>
      </c>
      <c r="S2195" t="str">
        <f>VLOOKUP(G2195,'Seg 3 descriptions'!A:B,2)</f>
        <v>Supplies &amp; Misc Dept Expenses</v>
      </c>
    </row>
    <row r="2196" spans="1:19" x14ac:dyDescent="0.25">
      <c r="A2196" s="1" t="s">
        <v>457</v>
      </c>
      <c r="B2196" s="1" t="s">
        <v>49</v>
      </c>
      <c r="C2196" s="1" t="s">
        <v>1569</v>
      </c>
      <c r="D2196" s="1" t="s">
        <v>1713</v>
      </c>
      <c r="E2196" s="1" t="s">
        <v>20</v>
      </c>
      <c r="F2196" s="1" t="s">
        <v>830</v>
      </c>
      <c r="G2196" s="1" t="s">
        <v>460</v>
      </c>
      <c r="H2196" s="1" t="s">
        <v>23</v>
      </c>
      <c r="I2196" s="1" t="s">
        <v>24</v>
      </c>
      <c r="J2196" s="3">
        <v>-2617.37</v>
      </c>
      <c r="K2196" s="1" t="s">
        <v>1487</v>
      </c>
      <c r="L2196" s="1" t="s">
        <v>24</v>
      </c>
      <c r="M2196" s="1" t="s">
        <v>1488</v>
      </c>
      <c r="N2196" s="1" t="s">
        <v>1570</v>
      </c>
      <c r="O2196" s="2">
        <v>44500</v>
      </c>
      <c r="P2196" s="2">
        <v>44503</v>
      </c>
      <c r="Q2196" s="1" t="s">
        <v>29</v>
      </c>
      <c r="R2196" t="str">
        <f>VLOOKUP(F2196,'Seg 2 descriptions'!A:B,2)</f>
        <v>Measurement-SF</v>
      </c>
      <c r="S2196" t="str">
        <f>VLOOKUP(G2196,'Seg 3 descriptions'!A:B,2)</f>
        <v>Salaries</v>
      </c>
    </row>
    <row r="2197" spans="1:19" x14ac:dyDescent="0.25">
      <c r="A2197" s="1" t="s">
        <v>457</v>
      </c>
      <c r="B2197" s="1" t="s">
        <v>49</v>
      </c>
      <c r="C2197" s="1" t="s">
        <v>1206</v>
      </c>
      <c r="D2197" s="1" t="s">
        <v>1946</v>
      </c>
      <c r="E2197" s="1" t="s">
        <v>20</v>
      </c>
      <c r="F2197" s="1" t="s">
        <v>830</v>
      </c>
      <c r="G2197" s="1" t="s">
        <v>869</v>
      </c>
      <c r="H2197" s="1" t="s">
        <v>23</v>
      </c>
      <c r="I2197" s="1" t="s">
        <v>24</v>
      </c>
      <c r="J2197" s="3">
        <v>353.01</v>
      </c>
      <c r="K2197" s="1" t="s">
        <v>1567</v>
      </c>
      <c r="L2197" s="1" t="s">
        <v>24</v>
      </c>
      <c r="M2197" s="1" t="s">
        <v>1568</v>
      </c>
      <c r="N2197" s="1" t="s">
        <v>463</v>
      </c>
      <c r="O2197" s="2">
        <v>44530</v>
      </c>
      <c r="P2197" s="2">
        <v>44535</v>
      </c>
      <c r="Q2197" s="1" t="s">
        <v>29</v>
      </c>
      <c r="R2197" t="str">
        <f>VLOOKUP(F2197,'Seg 2 descriptions'!A:B,2)</f>
        <v>Measurement-SF</v>
      </c>
      <c r="S2197" t="str">
        <f>VLOOKUP(G2197,'Seg 3 descriptions'!A:B,2)</f>
        <v>Vehicle Fuel</v>
      </c>
    </row>
    <row r="2198" spans="1:19" x14ac:dyDescent="0.25">
      <c r="A2198" s="1" t="s">
        <v>457</v>
      </c>
      <c r="B2198" s="1" t="s">
        <v>49</v>
      </c>
      <c r="C2198" s="1" t="s">
        <v>1262</v>
      </c>
      <c r="D2198" s="1" t="s">
        <v>1713</v>
      </c>
      <c r="E2198" s="1" t="s">
        <v>20</v>
      </c>
      <c r="F2198" s="1" t="s">
        <v>830</v>
      </c>
      <c r="G2198" s="1" t="s">
        <v>460</v>
      </c>
      <c r="H2198" s="1" t="s">
        <v>23</v>
      </c>
      <c r="I2198" s="1" t="s">
        <v>24</v>
      </c>
      <c r="J2198" s="3">
        <v>1330.1</v>
      </c>
      <c r="K2198" s="1" t="s">
        <v>1567</v>
      </c>
      <c r="L2198" s="1" t="s">
        <v>24</v>
      </c>
      <c r="M2198" s="1" t="s">
        <v>1568</v>
      </c>
      <c r="N2198" s="1" t="s">
        <v>463</v>
      </c>
      <c r="O2198" s="2">
        <v>44500</v>
      </c>
      <c r="P2198" s="2">
        <v>44503</v>
      </c>
      <c r="Q2198" s="1" t="s">
        <v>29</v>
      </c>
      <c r="R2198" t="str">
        <f>VLOOKUP(F2198,'Seg 2 descriptions'!A:B,2)</f>
        <v>Measurement-SF</v>
      </c>
      <c r="S2198" t="str">
        <f>VLOOKUP(G2198,'Seg 3 descriptions'!A:B,2)</f>
        <v>Salaries</v>
      </c>
    </row>
    <row r="2199" spans="1:19" x14ac:dyDescent="0.25">
      <c r="A2199" s="1" t="s">
        <v>457</v>
      </c>
      <c r="B2199" s="1" t="s">
        <v>49</v>
      </c>
      <c r="C2199" s="1" t="s">
        <v>1262</v>
      </c>
      <c r="D2199" s="1" t="s">
        <v>1955</v>
      </c>
      <c r="E2199" s="1" t="s">
        <v>20</v>
      </c>
      <c r="F2199" s="1" t="s">
        <v>830</v>
      </c>
      <c r="G2199" s="1" t="s">
        <v>1302</v>
      </c>
      <c r="H2199" s="1" t="s">
        <v>23</v>
      </c>
      <c r="I2199" s="1" t="s">
        <v>24</v>
      </c>
      <c r="J2199" s="3">
        <v>179.8</v>
      </c>
      <c r="K2199" s="1" t="s">
        <v>1567</v>
      </c>
      <c r="L2199" s="1" t="s">
        <v>24</v>
      </c>
      <c r="M2199" s="1" t="s">
        <v>1568</v>
      </c>
      <c r="N2199" s="1" t="s">
        <v>463</v>
      </c>
      <c r="O2199" s="2">
        <v>44500</v>
      </c>
      <c r="P2199" s="2">
        <v>44503</v>
      </c>
      <c r="Q2199" s="1" t="s">
        <v>29</v>
      </c>
      <c r="R2199" t="str">
        <f>VLOOKUP(F2199,'Seg 2 descriptions'!A:B,2)</f>
        <v>Measurement-SF</v>
      </c>
      <c r="S2199" t="str">
        <f>VLOOKUP(G2199,'Seg 3 descriptions'!A:B,2)</f>
        <v>Uniforms</v>
      </c>
    </row>
    <row r="2200" spans="1:19" x14ac:dyDescent="0.25">
      <c r="A2200" s="1" t="s">
        <v>457</v>
      </c>
      <c r="B2200" s="1" t="s">
        <v>49</v>
      </c>
      <c r="C2200" s="1" t="s">
        <v>1262</v>
      </c>
      <c r="D2200" s="1" t="s">
        <v>1956</v>
      </c>
      <c r="E2200" s="1" t="s">
        <v>20</v>
      </c>
      <c r="F2200" s="1" t="s">
        <v>830</v>
      </c>
      <c r="G2200" s="1" t="s">
        <v>868</v>
      </c>
      <c r="H2200" s="1" t="s">
        <v>23</v>
      </c>
      <c r="I2200" s="1" t="s">
        <v>24</v>
      </c>
      <c r="J2200" s="3">
        <v>142.12</v>
      </c>
      <c r="K2200" s="1" t="s">
        <v>1567</v>
      </c>
      <c r="L2200" s="1" t="s">
        <v>24</v>
      </c>
      <c r="M2200" s="1" t="s">
        <v>1568</v>
      </c>
      <c r="N2200" s="1" t="s">
        <v>463</v>
      </c>
      <c r="O2200" s="2">
        <v>44500</v>
      </c>
      <c r="P2200" s="2">
        <v>44503</v>
      </c>
      <c r="Q2200" s="1" t="s">
        <v>29</v>
      </c>
      <c r="R2200" t="str">
        <f>VLOOKUP(F2200,'Seg 2 descriptions'!A:B,2)</f>
        <v>Measurement-SF</v>
      </c>
      <c r="S2200" t="str">
        <f>VLOOKUP(G2200,'Seg 3 descriptions'!A:B,2)</f>
        <v>Cell Phones</v>
      </c>
    </row>
    <row r="2201" spans="1:19" x14ac:dyDescent="0.25">
      <c r="A2201" s="1" t="s">
        <v>457</v>
      </c>
      <c r="B2201" s="1" t="s">
        <v>49</v>
      </c>
      <c r="C2201" s="1" t="s">
        <v>1262</v>
      </c>
      <c r="D2201" s="1" t="s">
        <v>1958</v>
      </c>
      <c r="E2201" s="1" t="s">
        <v>20</v>
      </c>
      <c r="F2201" s="1" t="s">
        <v>830</v>
      </c>
      <c r="G2201" s="1" t="s">
        <v>867</v>
      </c>
      <c r="H2201" s="1" t="s">
        <v>23</v>
      </c>
      <c r="I2201" s="1" t="s">
        <v>24</v>
      </c>
      <c r="J2201" s="3">
        <v>87.95</v>
      </c>
      <c r="K2201" s="1" t="s">
        <v>1567</v>
      </c>
      <c r="L2201" s="1" t="s">
        <v>24</v>
      </c>
      <c r="M2201" s="1" t="s">
        <v>1568</v>
      </c>
      <c r="N2201" s="1" t="s">
        <v>463</v>
      </c>
      <c r="O2201" s="2">
        <v>44500</v>
      </c>
      <c r="P2201" s="2">
        <v>44503</v>
      </c>
      <c r="Q2201" s="1" t="s">
        <v>29</v>
      </c>
      <c r="R2201" t="str">
        <f>VLOOKUP(F2201,'Seg 2 descriptions'!A:B,2)</f>
        <v>Measurement-SF</v>
      </c>
      <c r="S2201" t="str">
        <f>VLOOKUP(G2201,'Seg 3 descriptions'!A:B,2)</f>
        <v>Meals</v>
      </c>
    </row>
    <row r="2202" spans="1:19" x14ac:dyDescent="0.25">
      <c r="A2202" s="1" t="s">
        <v>457</v>
      </c>
      <c r="B2202" s="1" t="s">
        <v>49</v>
      </c>
      <c r="C2202" s="1" t="s">
        <v>1206</v>
      </c>
      <c r="D2202" s="1" t="s">
        <v>1956</v>
      </c>
      <c r="E2202" s="1" t="s">
        <v>20</v>
      </c>
      <c r="F2202" s="1" t="s">
        <v>830</v>
      </c>
      <c r="G2202" s="1" t="s">
        <v>868</v>
      </c>
      <c r="H2202" s="1" t="s">
        <v>23</v>
      </c>
      <c r="I2202" s="1" t="s">
        <v>24</v>
      </c>
      <c r="J2202" s="3">
        <v>63.82</v>
      </c>
      <c r="K2202" s="1" t="s">
        <v>1567</v>
      </c>
      <c r="L2202" s="1" t="s">
        <v>24</v>
      </c>
      <c r="M2202" s="1" t="s">
        <v>1568</v>
      </c>
      <c r="N2202" s="1" t="s">
        <v>463</v>
      </c>
      <c r="O2202" s="2">
        <v>44530</v>
      </c>
      <c r="P2202" s="2">
        <v>44535</v>
      </c>
      <c r="Q2202" s="1" t="s">
        <v>29</v>
      </c>
      <c r="R2202" t="str">
        <f>VLOOKUP(F2202,'Seg 2 descriptions'!A:B,2)</f>
        <v>Measurement-SF</v>
      </c>
      <c r="S2202" t="str">
        <f>VLOOKUP(G2202,'Seg 3 descriptions'!A:B,2)</f>
        <v>Cell Phones</v>
      </c>
    </row>
    <row r="2203" spans="1:19" x14ac:dyDescent="0.25">
      <c r="A2203" s="1" t="s">
        <v>457</v>
      </c>
      <c r="B2203" s="1" t="s">
        <v>49</v>
      </c>
      <c r="C2203" s="1" t="s">
        <v>1206</v>
      </c>
      <c r="D2203" s="1" t="s">
        <v>1958</v>
      </c>
      <c r="E2203" s="1" t="s">
        <v>20</v>
      </c>
      <c r="F2203" s="1" t="s">
        <v>830</v>
      </c>
      <c r="G2203" s="1" t="s">
        <v>867</v>
      </c>
      <c r="H2203" s="1" t="s">
        <v>23</v>
      </c>
      <c r="I2203" s="1" t="s">
        <v>24</v>
      </c>
      <c r="J2203" s="3">
        <v>82.33</v>
      </c>
      <c r="K2203" s="1" t="s">
        <v>1567</v>
      </c>
      <c r="L2203" s="1" t="s">
        <v>24</v>
      </c>
      <c r="M2203" s="1" t="s">
        <v>1568</v>
      </c>
      <c r="N2203" s="1" t="s">
        <v>463</v>
      </c>
      <c r="O2203" s="2">
        <v>44530</v>
      </c>
      <c r="P2203" s="2">
        <v>44535</v>
      </c>
      <c r="Q2203" s="1" t="s">
        <v>29</v>
      </c>
      <c r="R2203" t="str">
        <f>VLOOKUP(F2203,'Seg 2 descriptions'!A:B,2)</f>
        <v>Measurement-SF</v>
      </c>
      <c r="S2203" t="str">
        <f>VLOOKUP(G2203,'Seg 3 descriptions'!A:B,2)</f>
        <v>Meals</v>
      </c>
    </row>
    <row r="2204" spans="1:19" x14ac:dyDescent="0.25">
      <c r="A2204" s="1" t="s">
        <v>457</v>
      </c>
      <c r="B2204" s="1" t="s">
        <v>49</v>
      </c>
      <c r="C2204" s="1" t="s">
        <v>1206</v>
      </c>
      <c r="D2204" s="1" t="s">
        <v>1922</v>
      </c>
      <c r="E2204" s="1" t="s">
        <v>20</v>
      </c>
      <c r="F2204" s="1" t="s">
        <v>830</v>
      </c>
      <c r="G2204" s="1" t="s">
        <v>866</v>
      </c>
      <c r="H2204" s="1" t="s">
        <v>23</v>
      </c>
      <c r="I2204" s="1" t="s">
        <v>24</v>
      </c>
      <c r="J2204" s="3">
        <v>437.88</v>
      </c>
      <c r="K2204" s="1" t="s">
        <v>1567</v>
      </c>
      <c r="L2204" s="1" t="s">
        <v>24</v>
      </c>
      <c r="M2204" s="1" t="s">
        <v>1568</v>
      </c>
      <c r="N2204" s="1" t="s">
        <v>463</v>
      </c>
      <c r="O2204" s="2">
        <v>44530</v>
      </c>
      <c r="P2204" s="2">
        <v>44535</v>
      </c>
      <c r="Q2204" s="1" t="s">
        <v>29</v>
      </c>
      <c r="R2204" t="str">
        <f>VLOOKUP(F2204,'Seg 2 descriptions'!A:B,2)</f>
        <v>Measurement-SF</v>
      </c>
      <c r="S2204" t="str">
        <f>VLOOKUP(G2204,'Seg 3 descriptions'!A:B,2)</f>
        <v>Lodging &amp; Travel</v>
      </c>
    </row>
    <row r="2205" spans="1:19" x14ac:dyDescent="0.25">
      <c r="A2205" s="1" t="s">
        <v>457</v>
      </c>
      <c r="B2205" s="1" t="s">
        <v>49</v>
      </c>
      <c r="C2205" s="1" t="s">
        <v>1262</v>
      </c>
      <c r="D2205" s="1" t="s">
        <v>1922</v>
      </c>
      <c r="E2205" s="1" t="s">
        <v>20</v>
      </c>
      <c r="F2205" s="1" t="s">
        <v>830</v>
      </c>
      <c r="G2205" s="1" t="s">
        <v>866</v>
      </c>
      <c r="H2205" s="1" t="s">
        <v>23</v>
      </c>
      <c r="I2205" s="1" t="s">
        <v>24</v>
      </c>
      <c r="J2205" s="3">
        <v>123.97</v>
      </c>
      <c r="K2205" s="1" t="s">
        <v>1567</v>
      </c>
      <c r="L2205" s="1" t="s">
        <v>24</v>
      </c>
      <c r="M2205" s="1" t="s">
        <v>1568</v>
      </c>
      <c r="N2205" s="1" t="s">
        <v>463</v>
      </c>
      <c r="O2205" s="2">
        <v>44500</v>
      </c>
      <c r="P2205" s="2">
        <v>44503</v>
      </c>
      <c r="Q2205" s="1" t="s">
        <v>29</v>
      </c>
      <c r="R2205" t="str">
        <f>VLOOKUP(F2205,'Seg 2 descriptions'!A:B,2)</f>
        <v>Measurement-SF</v>
      </c>
      <c r="S2205" t="str">
        <f>VLOOKUP(G2205,'Seg 3 descriptions'!A:B,2)</f>
        <v>Lodging &amp; Travel</v>
      </c>
    </row>
    <row r="2206" spans="1:19" x14ac:dyDescent="0.25">
      <c r="A2206" s="1" t="s">
        <v>457</v>
      </c>
      <c r="B2206" s="1" t="s">
        <v>49</v>
      </c>
      <c r="C2206" s="1" t="s">
        <v>1058</v>
      </c>
      <c r="D2206" s="1" t="s">
        <v>1828</v>
      </c>
      <c r="E2206" s="1" t="s">
        <v>20</v>
      </c>
      <c r="F2206" s="1" t="s">
        <v>471</v>
      </c>
      <c r="G2206" s="1" t="s">
        <v>590</v>
      </c>
      <c r="H2206" s="1" t="s">
        <v>23</v>
      </c>
      <c r="I2206" s="1" t="s">
        <v>24</v>
      </c>
      <c r="J2206" s="3">
        <v>10.53</v>
      </c>
      <c r="K2206" s="1" t="s">
        <v>1454</v>
      </c>
      <c r="L2206" s="1" t="s">
        <v>24</v>
      </c>
      <c r="M2206" s="1" t="s">
        <v>1455</v>
      </c>
      <c r="N2206" s="1" t="s">
        <v>463</v>
      </c>
      <c r="O2206" s="2">
        <v>44227</v>
      </c>
      <c r="P2206" s="2">
        <v>44237</v>
      </c>
      <c r="Q2206" s="1" t="s">
        <v>29</v>
      </c>
      <c r="R2206" t="str">
        <f>VLOOKUP(F2206,'Seg 2 descriptions'!A:B,2)</f>
        <v>Propane Operations-Hernando</v>
      </c>
      <c r="S2206" t="str">
        <f>VLOOKUP(G2206,'Seg 3 descriptions'!A:B,2)</f>
        <v>Overtime/Comp Time/On Call</v>
      </c>
    </row>
    <row r="2207" spans="1:19" x14ac:dyDescent="0.25">
      <c r="A2207" s="1" t="s">
        <v>457</v>
      </c>
      <c r="B2207" s="1" t="s">
        <v>49</v>
      </c>
      <c r="C2207" s="1" t="s">
        <v>1058</v>
      </c>
      <c r="D2207" s="1" t="s">
        <v>1972</v>
      </c>
      <c r="E2207" s="1" t="s">
        <v>20</v>
      </c>
      <c r="F2207" s="1" t="s">
        <v>471</v>
      </c>
      <c r="G2207" s="1" t="s">
        <v>1055</v>
      </c>
      <c r="H2207" s="1" t="s">
        <v>23</v>
      </c>
      <c r="I2207" s="1" t="s">
        <v>24</v>
      </c>
      <c r="J2207" s="3">
        <v>8.86</v>
      </c>
      <c r="K2207" s="1" t="s">
        <v>1445</v>
      </c>
      <c r="L2207" s="1" t="s">
        <v>24</v>
      </c>
      <c r="M2207" s="1" t="s">
        <v>1446</v>
      </c>
      <c r="N2207" s="1" t="s">
        <v>463</v>
      </c>
      <c r="O2207" s="2">
        <v>44227</v>
      </c>
      <c r="P2207" s="2">
        <v>44237</v>
      </c>
      <c r="Q2207" s="1" t="s">
        <v>29</v>
      </c>
      <c r="R2207" t="str">
        <f>VLOOKUP(F2207,'Seg 2 descriptions'!A:B,2)</f>
        <v>Propane Operations-Hernando</v>
      </c>
      <c r="S2207" t="str">
        <f>VLOOKUP(G2207,'Seg 3 descriptions'!A:B,2)</f>
        <v>Vehicle Depreciation</v>
      </c>
    </row>
    <row r="2208" spans="1:19" x14ac:dyDescent="0.25">
      <c r="A2208" s="1" t="s">
        <v>457</v>
      </c>
      <c r="B2208" s="1" t="s">
        <v>49</v>
      </c>
      <c r="C2208" s="1" t="s">
        <v>1521</v>
      </c>
      <c r="D2208" s="1" t="s">
        <v>1704</v>
      </c>
      <c r="E2208" s="1" t="s">
        <v>20</v>
      </c>
      <c r="F2208" s="1" t="s">
        <v>830</v>
      </c>
      <c r="G2208" s="1" t="s">
        <v>590</v>
      </c>
      <c r="H2208" s="1" t="s">
        <v>23</v>
      </c>
      <c r="I2208" s="1" t="s">
        <v>24</v>
      </c>
      <c r="J2208" s="3">
        <v>-108.4</v>
      </c>
      <c r="K2208" s="1" t="s">
        <v>1441</v>
      </c>
      <c r="L2208" s="1" t="s">
        <v>24</v>
      </c>
      <c r="M2208" s="1" t="s">
        <v>1442</v>
      </c>
      <c r="N2208" s="1" t="s">
        <v>1484</v>
      </c>
      <c r="O2208" s="2">
        <v>44408</v>
      </c>
      <c r="P2208" s="2">
        <v>44412</v>
      </c>
      <c r="Q2208" s="1" t="s">
        <v>29</v>
      </c>
      <c r="R2208" t="str">
        <f>VLOOKUP(F2208,'Seg 2 descriptions'!A:B,2)</f>
        <v>Measurement-SF</v>
      </c>
      <c r="S2208" t="str">
        <f>VLOOKUP(G2208,'Seg 3 descriptions'!A:B,2)</f>
        <v>Overtime/Comp Time/On Call</v>
      </c>
    </row>
    <row r="2209" spans="1:19" x14ac:dyDescent="0.25">
      <c r="A2209" s="1" t="s">
        <v>457</v>
      </c>
      <c r="B2209" s="1" t="s">
        <v>49</v>
      </c>
      <c r="C2209" s="1" t="s">
        <v>591</v>
      </c>
      <c r="D2209" s="1" t="s">
        <v>1716</v>
      </c>
      <c r="E2209" s="1" t="s">
        <v>20</v>
      </c>
      <c r="F2209" s="1" t="s">
        <v>31</v>
      </c>
      <c r="G2209" s="1" t="s">
        <v>590</v>
      </c>
      <c r="H2209" s="1" t="s">
        <v>23</v>
      </c>
      <c r="I2209" s="1" t="s">
        <v>24</v>
      </c>
      <c r="J2209" s="3">
        <v>-20.97</v>
      </c>
      <c r="K2209" s="1" t="s">
        <v>891</v>
      </c>
      <c r="L2209" s="1" t="s">
        <v>24</v>
      </c>
      <c r="M2209" s="1" t="s">
        <v>892</v>
      </c>
      <c r="N2209" s="1" t="s">
        <v>592</v>
      </c>
      <c r="O2209" s="2">
        <v>44530</v>
      </c>
      <c r="P2209" s="2">
        <v>44535</v>
      </c>
      <c r="Q2209" s="1" t="s">
        <v>29</v>
      </c>
      <c r="R2209" t="str">
        <f>VLOOKUP(F2209,'Seg 2 descriptions'!A:B,2)</f>
        <v>Gas Operations-West</v>
      </c>
      <c r="S2209" t="str">
        <f>VLOOKUP(G2209,'Seg 3 descriptions'!A:B,2)</f>
        <v>Overtime/Comp Time/On Call</v>
      </c>
    </row>
    <row r="2210" spans="1:19" x14ac:dyDescent="0.25">
      <c r="A2210" s="144" t="s">
        <v>456</v>
      </c>
      <c r="B2210" s="144" t="s">
        <v>20</v>
      </c>
      <c r="C2210" s="144" t="s">
        <v>1367</v>
      </c>
      <c r="D2210" s="144" t="s">
        <v>1689</v>
      </c>
      <c r="E2210" s="144" t="s">
        <v>20</v>
      </c>
      <c r="F2210" s="144" t="s">
        <v>21</v>
      </c>
      <c r="G2210" s="144" t="s">
        <v>22</v>
      </c>
      <c r="H2210" s="144" t="s">
        <v>23</v>
      </c>
      <c r="I2210" s="144" t="s">
        <v>24</v>
      </c>
      <c r="J2210" s="145">
        <v>-690</v>
      </c>
      <c r="K2210" s="144" t="s">
        <v>1431</v>
      </c>
      <c r="L2210" s="144" t="s">
        <v>24</v>
      </c>
      <c r="M2210" s="144" t="s">
        <v>858</v>
      </c>
      <c r="N2210" s="144" t="s">
        <v>1366</v>
      </c>
      <c r="O2210" s="146">
        <v>44469</v>
      </c>
      <c r="P2210" s="146">
        <v>44447</v>
      </c>
      <c r="Q2210" s="144" t="s">
        <v>29</v>
      </c>
      <c r="R2210" s="20" t="str">
        <f>VLOOKUP(F2210,'Seg 2 descriptions'!A:B,2)</f>
        <v>Facilities-West</v>
      </c>
      <c r="S2210" s="20" t="str">
        <f>VLOOKUP(G2210,'Seg 3 descriptions'!A:B,2)</f>
        <v>Facilities Maintenance</v>
      </c>
    </row>
    <row r="2211" spans="1:19" x14ac:dyDescent="0.25">
      <c r="A2211" s="144" t="s">
        <v>893</v>
      </c>
      <c r="B2211" s="144" t="s">
        <v>49</v>
      </c>
      <c r="C2211" s="144" t="s">
        <v>1578</v>
      </c>
      <c r="D2211" s="144" t="s">
        <v>1720</v>
      </c>
      <c r="E2211" s="144" t="s">
        <v>20</v>
      </c>
      <c r="F2211" s="144" t="s">
        <v>31</v>
      </c>
      <c r="G2211" s="144" t="s">
        <v>22</v>
      </c>
      <c r="H2211" s="144" t="s">
        <v>23</v>
      </c>
      <c r="I2211" s="144" t="s">
        <v>24</v>
      </c>
      <c r="J2211" s="145">
        <v>277.69</v>
      </c>
      <c r="K2211" s="144" t="s">
        <v>1288</v>
      </c>
      <c r="L2211" s="144" t="s">
        <v>24</v>
      </c>
      <c r="M2211" s="144" t="s">
        <v>1580</v>
      </c>
      <c r="N2211" s="144" t="s">
        <v>1578</v>
      </c>
      <c r="O2211" s="146">
        <v>44469</v>
      </c>
      <c r="P2211" s="146">
        <v>44470</v>
      </c>
      <c r="Q2211" s="144" t="s">
        <v>29</v>
      </c>
      <c r="R2211" s="20" t="str">
        <f>VLOOKUP(F2211,'Seg 2 descriptions'!A:B,2)</f>
        <v>Gas Operations-West</v>
      </c>
      <c r="S2211" s="20" t="str">
        <f>VLOOKUP(G2211,'Seg 3 descriptions'!A:B,2)</f>
        <v>Facilities Maintenance</v>
      </c>
    </row>
    <row r="2212" spans="1:19" x14ac:dyDescent="0.25">
      <c r="A2212" s="1" t="s">
        <v>828</v>
      </c>
      <c r="B2212" s="1" t="s">
        <v>18</v>
      </c>
      <c r="C2212" s="1" t="s">
        <v>1527</v>
      </c>
      <c r="D2212" s="1" t="s">
        <v>1713</v>
      </c>
      <c r="E2212" s="1" t="s">
        <v>20</v>
      </c>
      <c r="F2212" s="1" t="s">
        <v>830</v>
      </c>
      <c r="G2212" s="1" t="s">
        <v>460</v>
      </c>
      <c r="H2212" s="1" t="s">
        <v>23</v>
      </c>
      <c r="I2212" s="1" t="s">
        <v>24</v>
      </c>
      <c r="J2212" s="3">
        <v>1715.94</v>
      </c>
      <c r="K2212" s="1" t="s">
        <v>1583</v>
      </c>
      <c r="L2212" s="1" t="s">
        <v>24</v>
      </c>
      <c r="M2212" s="1" t="s">
        <v>24</v>
      </c>
      <c r="N2212" s="1" t="s">
        <v>1527</v>
      </c>
      <c r="O2212" s="2">
        <v>44350</v>
      </c>
      <c r="P2212" s="2">
        <v>44378</v>
      </c>
      <c r="Q2212" s="1" t="s">
        <v>29</v>
      </c>
      <c r="R2212" t="str">
        <f>VLOOKUP(F2212,'Seg 2 descriptions'!A:B,2)</f>
        <v>Measurement-SF</v>
      </c>
      <c r="S2212" t="str">
        <f>VLOOKUP(G2212,'Seg 3 descriptions'!A:B,2)</f>
        <v>Salaries</v>
      </c>
    </row>
    <row r="2213" spans="1:19" x14ac:dyDescent="0.25">
      <c r="A2213" s="144" t="s">
        <v>1051</v>
      </c>
      <c r="B2213" s="144" t="s">
        <v>49</v>
      </c>
      <c r="C2213" s="144" t="s">
        <v>1586</v>
      </c>
      <c r="D2213" s="144" t="s">
        <v>1689</v>
      </c>
      <c r="E2213" s="144" t="s">
        <v>20</v>
      </c>
      <c r="F2213" s="144" t="s">
        <v>21</v>
      </c>
      <c r="G2213" s="144" t="s">
        <v>22</v>
      </c>
      <c r="H2213" s="144" t="s">
        <v>23</v>
      </c>
      <c r="I2213" s="144" t="s">
        <v>24</v>
      </c>
      <c r="J2213" s="145">
        <v>70.790000000000006</v>
      </c>
      <c r="K2213" s="144" t="s">
        <v>1540</v>
      </c>
      <c r="L2213" s="144" t="s">
        <v>24</v>
      </c>
      <c r="M2213" s="144" t="s">
        <v>1587</v>
      </c>
      <c r="N2213" s="144" t="s">
        <v>1586</v>
      </c>
      <c r="O2213" s="146">
        <v>44377</v>
      </c>
      <c r="P2213" s="146">
        <v>44378</v>
      </c>
      <c r="Q2213" s="144" t="s">
        <v>29</v>
      </c>
      <c r="R2213" s="20" t="str">
        <f>VLOOKUP(F2213,'Seg 2 descriptions'!A:B,2)</f>
        <v>Facilities-West</v>
      </c>
      <c r="S2213" s="20" t="str">
        <f>VLOOKUP(G2213,'Seg 3 descriptions'!A:B,2)</f>
        <v>Facilities Maintenance</v>
      </c>
    </row>
    <row r="2214" spans="1:19" x14ac:dyDescent="0.25">
      <c r="A2214" s="1" t="s">
        <v>457</v>
      </c>
      <c r="B2214" s="1" t="s">
        <v>49</v>
      </c>
      <c r="C2214" s="1" t="s">
        <v>1262</v>
      </c>
      <c r="D2214" s="1" t="s">
        <v>1928</v>
      </c>
      <c r="E2214" s="1" t="s">
        <v>20</v>
      </c>
      <c r="F2214" s="1" t="s">
        <v>830</v>
      </c>
      <c r="G2214" s="1" t="s">
        <v>870</v>
      </c>
      <c r="H2214" s="1" t="s">
        <v>23</v>
      </c>
      <c r="I2214" s="1" t="s">
        <v>24</v>
      </c>
      <c r="J2214" s="3">
        <v>181.42</v>
      </c>
      <c r="K2214" s="1" t="s">
        <v>1567</v>
      </c>
      <c r="L2214" s="1" t="s">
        <v>24</v>
      </c>
      <c r="M2214" s="1" t="s">
        <v>1568</v>
      </c>
      <c r="N2214" s="1" t="s">
        <v>463</v>
      </c>
      <c r="O2214" s="2">
        <v>44500</v>
      </c>
      <c r="P2214" s="2">
        <v>44503</v>
      </c>
      <c r="Q2214" s="1" t="s">
        <v>29</v>
      </c>
      <c r="R2214" t="str">
        <f>VLOOKUP(F2214,'Seg 2 descriptions'!A:B,2)</f>
        <v>Measurement-SF</v>
      </c>
      <c r="S2214" t="str">
        <f>VLOOKUP(G2214,'Seg 3 descriptions'!A:B,2)</f>
        <v>Other Vehicle Expenses</v>
      </c>
    </row>
    <row r="2215" spans="1:19" x14ac:dyDescent="0.25">
      <c r="A2215" s="1" t="s">
        <v>457</v>
      </c>
      <c r="B2215" s="1" t="s">
        <v>49</v>
      </c>
      <c r="C2215" s="1" t="s">
        <v>1262</v>
      </c>
      <c r="D2215" s="1" t="s">
        <v>1932</v>
      </c>
      <c r="E2215" s="1" t="s">
        <v>20</v>
      </c>
      <c r="F2215" s="1" t="s">
        <v>830</v>
      </c>
      <c r="G2215" s="1" t="s">
        <v>1049</v>
      </c>
      <c r="H2215" s="1" t="s">
        <v>23</v>
      </c>
      <c r="I2215" s="1" t="s">
        <v>24</v>
      </c>
      <c r="J2215" s="3">
        <v>77.78</v>
      </c>
      <c r="K2215" s="1" t="s">
        <v>1567</v>
      </c>
      <c r="L2215" s="1" t="s">
        <v>24</v>
      </c>
      <c r="M2215" s="1" t="s">
        <v>1568</v>
      </c>
      <c r="N2215" s="1" t="s">
        <v>463</v>
      </c>
      <c r="O2215" s="2">
        <v>44500</v>
      </c>
      <c r="P2215" s="2">
        <v>44503</v>
      </c>
      <c r="Q2215" s="1" t="s">
        <v>29</v>
      </c>
      <c r="R2215" t="str">
        <f>VLOOKUP(F2215,'Seg 2 descriptions'!A:B,2)</f>
        <v>Measurement-SF</v>
      </c>
      <c r="S2215" t="str">
        <f>VLOOKUP(G2215,'Seg 3 descriptions'!A:B,2)</f>
        <v>Vehicle Insurance</v>
      </c>
    </row>
    <row r="2216" spans="1:19" x14ac:dyDescent="0.25">
      <c r="A2216" s="1" t="s">
        <v>457</v>
      </c>
      <c r="B2216" s="1" t="s">
        <v>49</v>
      </c>
      <c r="C2216" s="1" t="s">
        <v>1262</v>
      </c>
      <c r="D2216" s="1" t="s">
        <v>1938</v>
      </c>
      <c r="E2216" s="1" t="s">
        <v>20</v>
      </c>
      <c r="F2216" s="1" t="s">
        <v>830</v>
      </c>
      <c r="G2216" s="1" t="s">
        <v>1055</v>
      </c>
      <c r="H2216" s="1" t="s">
        <v>23</v>
      </c>
      <c r="I2216" s="1" t="s">
        <v>24</v>
      </c>
      <c r="J2216" s="3">
        <v>640.78</v>
      </c>
      <c r="K2216" s="1" t="s">
        <v>1567</v>
      </c>
      <c r="L2216" s="1" t="s">
        <v>24</v>
      </c>
      <c r="M2216" s="1" t="s">
        <v>1568</v>
      </c>
      <c r="N2216" s="1" t="s">
        <v>463</v>
      </c>
      <c r="O2216" s="2">
        <v>44500</v>
      </c>
      <c r="P2216" s="2">
        <v>44503</v>
      </c>
      <c r="Q2216" s="1" t="s">
        <v>29</v>
      </c>
      <c r="R2216" t="str">
        <f>VLOOKUP(F2216,'Seg 2 descriptions'!A:B,2)</f>
        <v>Measurement-SF</v>
      </c>
      <c r="S2216" t="str">
        <f>VLOOKUP(G2216,'Seg 3 descriptions'!A:B,2)</f>
        <v>Vehicle Depreciation</v>
      </c>
    </row>
    <row r="2217" spans="1:19" x14ac:dyDescent="0.25">
      <c r="A2217" s="1" t="s">
        <v>457</v>
      </c>
      <c r="B2217" s="1" t="s">
        <v>49</v>
      </c>
      <c r="C2217" s="1" t="s">
        <v>1262</v>
      </c>
      <c r="D2217" s="1" t="s">
        <v>1946</v>
      </c>
      <c r="E2217" s="1" t="s">
        <v>20</v>
      </c>
      <c r="F2217" s="1" t="s">
        <v>830</v>
      </c>
      <c r="G2217" s="1" t="s">
        <v>869</v>
      </c>
      <c r="H2217" s="1" t="s">
        <v>23</v>
      </c>
      <c r="I2217" s="1" t="s">
        <v>24</v>
      </c>
      <c r="J2217" s="3">
        <v>446.77</v>
      </c>
      <c r="K2217" s="1" t="s">
        <v>1567</v>
      </c>
      <c r="L2217" s="1" t="s">
        <v>24</v>
      </c>
      <c r="M2217" s="1" t="s">
        <v>1568</v>
      </c>
      <c r="N2217" s="1" t="s">
        <v>463</v>
      </c>
      <c r="O2217" s="2">
        <v>44500</v>
      </c>
      <c r="P2217" s="2">
        <v>44503</v>
      </c>
      <c r="Q2217" s="1" t="s">
        <v>29</v>
      </c>
      <c r="R2217" t="str">
        <f>VLOOKUP(F2217,'Seg 2 descriptions'!A:B,2)</f>
        <v>Measurement-SF</v>
      </c>
      <c r="S2217" t="str">
        <f>VLOOKUP(G2217,'Seg 3 descriptions'!A:B,2)</f>
        <v>Vehicle Fuel</v>
      </c>
    </row>
    <row r="2218" spans="1:19" x14ac:dyDescent="0.25">
      <c r="A2218" s="1" t="s">
        <v>457</v>
      </c>
      <c r="B2218" s="1" t="s">
        <v>49</v>
      </c>
      <c r="C2218" s="1" t="s">
        <v>1262</v>
      </c>
      <c r="D2218" s="1" t="s">
        <v>1949</v>
      </c>
      <c r="E2218" s="1" t="s">
        <v>20</v>
      </c>
      <c r="F2218" s="1" t="s">
        <v>830</v>
      </c>
      <c r="G2218" s="1" t="s">
        <v>283</v>
      </c>
      <c r="H2218" s="1" t="s">
        <v>23</v>
      </c>
      <c r="I2218" s="1" t="s">
        <v>24</v>
      </c>
      <c r="J2218" s="3">
        <v>-304.47000000000003</v>
      </c>
      <c r="K2218" s="1" t="s">
        <v>1567</v>
      </c>
      <c r="L2218" s="1" t="s">
        <v>24</v>
      </c>
      <c r="M2218" s="1" t="s">
        <v>1568</v>
      </c>
      <c r="N2218" s="1" t="s">
        <v>463</v>
      </c>
      <c r="O2218" s="2">
        <v>44500</v>
      </c>
      <c r="P2218" s="2">
        <v>44503</v>
      </c>
      <c r="Q2218" s="1" t="s">
        <v>29</v>
      </c>
      <c r="R2218" t="str">
        <f>VLOOKUP(F2218,'Seg 2 descriptions'!A:B,2)</f>
        <v>Measurement-SF</v>
      </c>
      <c r="S2218" t="str">
        <f>VLOOKUP(G2218,'Seg 3 descriptions'!A:B,2)</f>
        <v>Supplies &amp; Misc Dept Expenses</v>
      </c>
    </row>
    <row r="2219" spans="1:19" x14ac:dyDescent="0.25">
      <c r="A2219" s="1" t="s">
        <v>457</v>
      </c>
      <c r="B2219" s="1" t="s">
        <v>49</v>
      </c>
      <c r="C2219" s="1" t="s">
        <v>1320</v>
      </c>
      <c r="D2219" s="1" t="s">
        <v>1938</v>
      </c>
      <c r="E2219" s="1" t="s">
        <v>20</v>
      </c>
      <c r="F2219" s="1" t="s">
        <v>830</v>
      </c>
      <c r="G2219" s="1" t="s">
        <v>1055</v>
      </c>
      <c r="H2219" s="1" t="s">
        <v>23</v>
      </c>
      <c r="I2219" s="1" t="s">
        <v>24</v>
      </c>
      <c r="J2219" s="3">
        <v>509.92</v>
      </c>
      <c r="K2219" s="1" t="s">
        <v>1567</v>
      </c>
      <c r="L2219" s="1" t="s">
        <v>24</v>
      </c>
      <c r="M2219" s="1" t="s">
        <v>1568</v>
      </c>
      <c r="N2219" s="1" t="s">
        <v>463</v>
      </c>
      <c r="O2219" s="2">
        <v>44469</v>
      </c>
      <c r="P2219" s="2">
        <v>44474</v>
      </c>
      <c r="Q2219" s="1" t="s">
        <v>29</v>
      </c>
      <c r="R2219" t="str">
        <f>VLOOKUP(F2219,'Seg 2 descriptions'!A:B,2)</f>
        <v>Measurement-SF</v>
      </c>
      <c r="S2219" t="str">
        <f>VLOOKUP(G2219,'Seg 3 descriptions'!A:B,2)</f>
        <v>Vehicle Depreciation</v>
      </c>
    </row>
    <row r="2220" spans="1:19" x14ac:dyDescent="0.25">
      <c r="A2220" s="1" t="s">
        <v>457</v>
      </c>
      <c r="B2220" s="1" t="s">
        <v>49</v>
      </c>
      <c r="C2220" s="1" t="s">
        <v>1320</v>
      </c>
      <c r="D2220" s="1" t="s">
        <v>1946</v>
      </c>
      <c r="E2220" s="1" t="s">
        <v>20</v>
      </c>
      <c r="F2220" s="1" t="s">
        <v>830</v>
      </c>
      <c r="G2220" s="1" t="s">
        <v>869</v>
      </c>
      <c r="H2220" s="1" t="s">
        <v>23</v>
      </c>
      <c r="I2220" s="1" t="s">
        <v>24</v>
      </c>
      <c r="J2220" s="3">
        <v>355.78</v>
      </c>
      <c r="K2220" s="1" t="s">
        <v>1567</v>
      </c>
      <c r="L2220" s="1" t="s">
        <v>24</v>
      </c>
      <c r="M2220" s="1" t="s">
        <v>1568</v>
      </c>
      <c r="N2220" s="1" t="s">
        <v>463</v>
      </c>
      <c r="O2220" s="2">
        <v>44469</v>
      </c>
      <c r="P2220" s="2">
        <v>44474</v>
      </c>
      <c r="Q2220" s="1" t="s">
        <v>29</v>
      </c>
      <c r="R2220" t="str">
        <f>VLOOKUP(F2220,'Seg 2 descriptions'!A:B,2)</f>
        <v>Measurement-SF</v>
      </c>
      <c r="S2220" t="str">
        <f>VLOOKUP(G2220,'Seg 3 descriptions'!A:B,2)</f>
        <v>Vehicle Fuel</v>
      </c>
    </row>
    <row r="2221" spans="1:19" x14ac:dyDescent="0.25">
      <c r="A2221" s="1" t="s">
        <v>457</v>
      </c>
      <c r="B2221" s="1" t="s">
        <v>49</v>
      </c>
      <c r="C2221" s="1" t="s">
        <v>1320</v>
      </c>
      <c r="D2221" s="1" t="s">
        <v>1949</v>
      </c>
      <c r="E2221" s="1" t="s">
        <v>20</v>
      </c>
      <c r="F2221" s="1" t="s">
        <v>830</v>
      </c>
      <c r="G2221" s="1" t="s">
        <v>283</v>
      </c>
      <c r="H2221" s="1" t="s">
        <v>23</v>
      </c>
      <c r="I2221" s="1" t="s">
        <v>24</v>
      </c>
      <c r="J2221" s="3">
        <v>458.28</v>
      </c>
      <c r="K2221" s="1" t="s">
        <v>1567</v>
      </c>
      <c r="L2221" s="1" t="s">
        <v>24</v>
      </c>
      <c r="M2221" s="1" t="s">
        <v>1568</v>
      </c>
      <c r="N2221" s="1" t="s">
        <v>463</v>
      </c>
      <c r="O2221" s="2">
        <v>44469</v>
      </c>
      <c r="P2221" s="2">
        <v>44474</v>
      </c>
      <c r="Q2221" s="1" t="s">
        <v>29</v>
      </c>
      <c r="R2221" t="str">
        <f>VLOOKUP(F2221,'Seg 2 descriptions'!A:B,2)</f>
        <v>Measurement-SF</v>
      </c>
      <c r="S2221" t="str">
        <f>VLOOKUP(G2221,'Seg 3 descriptions'!A:B,2)</f>
        <v>Supplies &amp; Misc Dept Expenses</v>
      </c>
    </row>
    <row r="2222" spans="1:19" x14ac:dyDescent="0.25">
      <c r="A2222" s="1" t="s">
        <v>457</v>
      </c>
      <c r="B2222" s="1" t="s">
        <v>49</v>
      </c>
      <c r="C2222" s="1" t="s">
        <v>1320</v>
      </c>
      <c r="D2222" s="1" t="s">
        <v>1955</v>
      </c>
      <c r="E2222" s="1" t="s">
        <v>20</v>
      </c>
      <c r="F2222" s="1" t="s">
        <v>830</v>
      </c>
      <c r="G2222" s="1" t="s">
        <v>1302</v>
      </c>
      <c r="H2222" s="1" t="s">
        <v>23</v>
      </c>
      <c r="I2222" s="1" t="s">
        <v>24</v>
      </c>
      <c r="J2222" s="3">
        <v>31.67</v>
      </c>
      <c r="K2222" s="1" t="s">
        <v>1567</v>
      </c>
      <c r="L2222" s="1" t="s">
        <v>24</v>
      </c>
      <c r="M2222" s="1" t="s">
        <v>1568</v>
      </c>
      <c r="N2222" s="1" t="s">
        <v>463</v>
      </c>
      <c r="O2222" s="2">
        <v>44469</v>
      </c>
      <c r="P2222" s="2">
        <v>44474</v>
      </c>
      <c r="Q2222" s="1" t="s">
        <v>29</v>
      </c>
      <c r="R2222" t="str">
        <f>VLOOKUP(F2222,'Seg 2 descriptions'!A:B,2)</f>
        <v>Measurement-SF</v>
      </c>
      <c r="S2222" t="str">
        <f>VLOOKUP(G2222,'Seg 3 descriptions'!A:B,2)</f>
        <v>Uniforms</v>
      </c>
    </row>
    <row r="2223" spans="1:19" x14ac:dyDescent="0.25">
      <c r="A2223" s="1" t="s">
        <v>457</v>
      </c>
      <c r="B2223" s="1" t="s">
        <v>49</v>
      </c>
      <c r="C2223" s="1" t="s">
        <v>1320</v>
      </c>
      <c r="D2223" s="1" t="s">
        <v>1956</v>
      </c>
      <c r="E2223" s="1" t="s">
        <v>20</v>
      </c>
      <c r="F2223" s="1" t="s">
        <v>830</v>
      </c>
      <c r="G2223" s="1" t="s">
        <v>868</v>
      </c>
      <c r="H2223" s="1" t="s">
        <v>23</v>
      </c>
      <c r="I2223" s="1" t="s">
        <v>24</v>
      </c>
      <c r="J2223" s="3">
        <v>125.43</v>
      </c>
      <c r="K2223" s="1" t="s">
        <v>1567</v>
      </c>
      <c r="L2223" s="1" t="s">
        <v>24</v>
      </c>
      <c r="M2223" s="1" t="s">
        <v>1568</v>
      </c>
      <c r="N2223" s="1" t="s">
        <v>463</v>
      </c>
      <c r="O2223" s="2">
        <v>44469</v>
      </c>
      <c r="P2223" s="2">
        <v>44474</v>
      </c>
      <c r="Q2223" s="1" t="s">
        <v>29</v>
      </c>
      <c r="R2223" t="str">
        <f>VLOOKUP(F2223,'Seg 2 descriptions'!A:B,2)</f>
        <v>Measurement-SF</v>
      </c>
      <c r="S2223" t="str">
        <f>VLOOKUP(G2223,'Seg 3 descriptions'!A:B,2)</f>
        <v>Cell Phones</v>
      </c>
    </row>
    <row r="2224" spans="1:19" x14ac:dyDescent="0.25">
      <c r="A2224" s="1" t="s">
        <v>457</v>
      </c>
      <c r="B2224" s="1" t="s">
        <v>49</v>
      </c>
      <c r="C2224" s="1" t="s">
        <v>1320</v>
      </c>
      <c r="D2224" s="1" t="s">
        <v>1958</v>
      </c>
      <c r="E2224" s="1" t="s">
        <v>20</v>
      </c>
      <c r="F2224" s="1" t="s">
        <v>830</v>
      </c>
      <c r="G2224" s="1" t="s">
        <v>867</v>
      </c>
      <c r="H2224" s="1" t="s">
        <v>23</v>
      </c>
      <c r="I2224" s="1" t="s">
        <v>24</v>
      </c>
      <c r="J2224" s="3">
        <v>32.35</v>
      </c>
      <c r="K2224" s="1" t="s">
        <v>1567</v>
      </c>
      <c r="L2224" s="1" t="s">
        <v>24</v>
      </c>
      <c r="M2224" s="1" t="s">
        <v>1568</v>
      </c>
      <c r="N2224" s="1" t="s">
        <v>463</v>
      </c>
      <c r="O2224" s="2">
        <v>44469</v>
      </c>
      <c r="P2224" s="2">
        <v>44474</v>
      </c>
      <c r="Q2224" s="1" t="s">
        <v>29</v>
      </c>
      <c r="R2224" t="str">
        <f>VLOOKUP(F2224,'Seg 2 descriptions'!A:B,2)</f>
        <v>Measurement-SF</v>
      </c>
      <c r="S2224" t="str">
        <f>VLOOKUP(G2224,'Seg 3 descriptions'!A:B,2)</f>
        <v>Meals</v>
      </c>
    </row>
    <row r="2225" spans="1:19" x14ac:dyDescent="0.25">
      <c r="A2225" s="1" t="s">
        <v>457</v>
      </c>
      <c r="B2225" s="1" t="s">
        <v>49</v>
      </c>
      <c r="C2225" s="1" t="s">
        <v>1320</v>
      </c>
      <c r="D2225" s="1" t="s">
        <v>1922</v>
      </c>
      <c r="E2225" s="1" t="s">
        <v>20</v>
      </c>
      <c r="F2225" s="1" t="s">
        <v>830</v>
      </c>
      <c r="G2225" s="1" t="s">
        <v>866</v>
      </c>
      <c r="H2225" s="1" t="s">
        <v>23</v>
      </c>
      <c r="I2225" s="1" t="s">
        <v>24</v>
      </c>
      <c r="J2225" s="3">
        <v>63.22</v>
      </c>
      <c r="K2225" s="1" t="s">
        <v>1567</v>
      </c>
      <c r="L2225" s="1" t="s">
        <v>24</v>
      </c>
      <c r="M2225" s="1" t="s">
        <v>1568</v>
      </c>
      <c r="N2225" s="1" t="s">
        <v>463</v>
      </c>
      <c r="O2225" s="2">
        <v>44469</v>
      </c>
      <c r="P2225" s="2">
        <v>44474</v>
      </c>
      <c r="Q2225" s="1" t="s">
        <v>29</v>
      </c>
      <c r="R2225" t="str">
        <f>VLOOKUP(F2225,'Seg 2 descriptions'!A:B,2)</f>
        <v>Measurement-SF</v>
      </c>
      <c r="S2225" t="str">
        <f>VLOOKUP(G2225,'Seg 3 descriptions'!A:B,2)</f>
        <v>Lodging &amp; Travel</v>
      </c>
    </row>
    <row r="2226" spans="1:19" x14ac:dyDescent="0.25">
      <c r="A2226" s="1" t="s">
        <v>457</v>
      </c>
      <c r="B2226" s="1" t="s">
        <v>49</v>
      </c>
      <c r="C2226" s="1" t="s">
        <v>1320</v>
      </c>
      <c r="D2226" s="1" t="s">
        <v>1713</v>
      </c>
      <c r="E2226" s="1" t="s">
        <v>20</v>
      </c>
      <c r="F2226" s="1" t="s">
        <v>830</v>
      </c>
      <c r="G2226" s="1" t="s">
        <v>460</v>
      </c>
      <c r="H2226" s="1" t="s">
        <v>23</v>
      </c>
      <c r="I2226" s="1" t="s">
        <v>24</v>
      </c>
      <c r="J2226" s="3">
        <v>666.87</v>
      </c>
      <c r="K2226" s="1" t="s">
        <v>1567</v>
      </c>
      <c r="L2226" s="1" t="s">
        <v>24</v>
      </c>
      <c r="M2226" s="1" t="s">
        <v>1568</v>
      </c>
      <c r="N2226" s="1" t="s">
        <v>463</v>
      </c>
      <c r="O2226" s="2">
        <v>44469</v>
      </c>
      <c r="P2226" s="2">
        <v>44474</v>
      </c>
      <c r="Q2226" s="1" t="s">
        <v>29</v>
      </c>
      <c r="R2226" t="str">
        <f>VLOOKUP(F2226,'Seg 2 descriptions'!A:B,2)</f>
        <v>Measurement-SF</v>
      </c>
      <c r="S2226" t="str">
        <f>VLOOKUP(G2226,'Seg 3 descriptions'!A:B,2)</f>
        <v>Salaries</v>
      </c>
    </row>
    <row r="2227" spans="1:19" x14ac:dyDescent="0.25">
      <c r="A2227" s="1" t="s">
        <v>457</v>
      </c>
      <c r="B2227" s="1" t="s">
        <v>49</v>
      </c>
      <c r="C2227" s="1" t="s">
        <v>1320</v>
      </c>
      <c r="D2227" s="1" t="s">
        <v>1928</v>
      </c>
      <c r="E2227" s="1" t="s">
        <v>20</v>
      </c>
      <c r="F2227" s="1" t="s">
        <v>830</v>
      </c>
      <c r="G2227" s="1" t="s">
        <v>870</v>
      </c>
      <c r="H2227" s="1" t="s">
        <v>23</v>
      </c>
      <c r="I2227" s="1" t="s">
        <v>24</v>
      </c>
      <c r="J2227" s="3">
        <v>142.07</v>
      </c>
      <c r="K2227" s="1" t="s">
        <v>1567</v>
      </c>
      <c r="L2227" s="1" t="s">
        <v>24</v>
      </c>
      <c r="M2227" s="1" t="s">
        <v>1568</v>
      </c>
      <c r="N2227" s="1" t="s">
        <v>463</v>
      </c>
      <c r="O2227" s="2">
        <v>44469</v>
      </c>
      <c r="P2227" s="2">
        <v>44474</v>
      </c>
      <c r="Q2227" s="1" t="s">
        <v>29</v>
      </c>
      <c r="R2227" t="str">
        <f>VLOOKUP(F2227,'Seg 2 descriptions'!A:B,2)</f>
        <v>Measurement-SF</v>
      </c>
      <c r="S2227" t="str">
        <f>VLOOKUP(G2227,'Seg 3 descriptions'!A:B,2)</f>
        <v>Other Vehicle Expenses</v>
      </c>
    </row>
    <row r="2228" spans="1:19" x14ac:dyDescent="0.25">
      <c r="A2228" s="1" t="s">
        <v>457</v>
      </c>
      <c r="B2228" s="1" t="s">
        <v>49</v>
      </c>
      <c r="C2228" s="1" t="s">
        <v>1320</v>
      </c>
      <c r="D2228" s="1" t="s">
        <v>1932</v>
      </c>
      <c r="E2228" s="1" t="s">
        <v>20</v>
      </c>
      <c r="F2228" s="1" t="s">
        <v>830</v>
      </c>
      <c r="G2228" s="1" t="s">
        <v>1049</v>
      </c>
      <c r="H2228" s="1" t="s">
        <v>23</v>
      </c>
      <c r="I2228" s="1" t="s">
        <v>24</v>
      </c>
      <c r="J2228" s="3">
        <v>58.76</v>
      </c>
      <c r="K2228" s="1" t="s">
        <v>1567</v>
      </c>
      <c r="L2228" s="1" t="s">
        <v>24</v>
      </c>
      <c r="M2228" s="1" t="s">
        <v>1568</v>
      </c>
      <c r="N2228" s="1" t="s">
        <v>463</v>
      </c>
      <c r="O2228" s="2">
        <v>44469</v>
      </c>
      <c r="P2228" s="2">
        <v>44474</v>
      </c>
      <c r="Q2228" s="1" t="s">
        <v>29</v>
      </c>
      <c r="R2228" t="str">
        <f>VLOOKUP(F2228,'Seg 2 descriptions'!A:B,2)</f>
        <v>Measurement-SF</v>
      </c>
      <c r="S2228" t="str">
        <f>VLOOKUP(G2228,'Seg 3 descriptions'!A:B,2)</f>
        <v>Vehicle Insurance</v>
      </c>
    </row>
    <row r="2229" spans="1:19" x14ac:dyDescent="0.25">
      <c r="A2229" s="1" t="s">
        <v>457</v>
      </c>
      <c r="B2229" s="1" t="s">
        <v>49</v>
      </c>
      <c r="C2229" s="1" t="s">
        <v>1321</v>
      </c>
      <c r="D2229" s="1" t="s">
        <v>1922</v>
      </c>
      <c r="E2229" s="1" t="s">
        <v>20</v>
      </c>
      <c r="F2229" s="1" t="s">
        <v>830</v>
      </c>
      <c r="G2229" s="1" t="s">
        <v>866</v>
      </c>
      <c r="H2229" s="1" t="s">
        <v>23</v>
      </c>
      <c r="I2229" s="1" t="s">
        <v>24</v>
      </c>
      <c r="J2229" s="3">
        <v>267.43</v>
      </c>
      <c r="K2229" s="1" t="s">
        <v>1567</v>
      </c>
      <c r="L2229" s="1" t="s">
        <v>24</v>
      </c>
      <c r="M2229" s="1" t="s">
        <v>1568</v>
      </c>
      <c r="N2229" s="1" t="s">
        <v>463</v>
      </c>
      <c r="O2229" s="2">
        <v>44377</v>
      </c>
      <c r="P2229" s="2">
        <v>44383</v>
      </c>
      <c r="Q2229" s="1" t="s">
        <v>29</v>
      </c>
      <c r="R2229" t="str">
        <f>VLOOKUP(F2229,'Seg 2 descriptions'!A:B,2)</f>
        <v>Measurement-SF</v>
      </c>
      <c r="S2229" t="str">
        <f>VLOOKUP(G2229,'Seg 3 descriptions'!A:B,2)</f>
        <v>Lodging &amp; Travel</v>
      </c>
    </row>
    <row r="2230" spans="1:19" x14ac:dyDescent="0.25">
      <c r="A2230" s="1" t="s">
        <v>457</v>
      </c>
      <c r="B2230" s="1" t="s">
        <v>49</v>
      </c>
      <c r="C2230" s="1" t="s">
        <v>1321</v>
      </c>
      <c r="D2230" s="1" t="s">
        <v>1704</v>
      </c>
      <c r="E2230" s="1" t="s">
        <v>20</v>
      </c>
      <c r="F2230" s="1" t="s">
        <v>830</v>
      </c>
      <c r="G2230" s="1" t="s">
        <v>590</v>
      </c>
      <c r="H2230" s="1" t="s">
        <v>23</v>
      </c>
      <c r="I2230" s="1" t="s">
        <v>24</v>
      </c>
      <c r="J2230" s="3">
        <v>38.74</v>
      </c>
      <c r="K2230" s="1" t="s">
        <v>1567</v>
      </c>
      <c r="L2230" s="1" t="s">
        <v>24</v>
      </c>
      <c r="M2230" s="1" t="s">
        <v>1568</v>
      </c>
      <c r="N2230" s="1" t="s">
        <v>463</v>
      </c>
      <c r="O2230" s="2">
        <v>44377</v>
      </c>
      <c r="P2230" s="2">
        <v>44383</v>
      </c>
      <c r="Q2230" s="1" t="s">
        <v>29</v>
      </c>
      <c r="R2230" t="str">
        <f>VLOOKUP(F2230,'Seg 2 descriptions'!A:B,2)</f>
        <v>Measurement-SF</v>
      </c>
      <c r="S2230" t="str">
        <f>VLOOKUP(G2230,'Seg 3 descriptions'!A:B,2)</f>
        <v>Overtime/Comp Time/On Call</v>
      </c>
    </row>
    <row r="2231" spans="1:19" x14ac:dyDescent="0.25">
      <c r="A2231" s="1" t="s">
        <v>457</v>
      </c>
      <c r="B2231" s="1" t="s">
        <v>49</v>
      </c>
      <c r="C2231" s="1" t="s">
        <v>1321</v>
      </c>
      <c r="D2231" s="1" t="s">
        <v>1713</v>
      </c>
      <c r="E2231" s="1" t="s">
        <v>20</v>
      </c>
      <c r="F2231" s="1" t="s">
        <v>830</v>
      </c>
      <c r="G2231" s="1" t="s">
        <v>460</v>
      </c>
      <c r="H2231" s="1" t="s">
        <v>23</v>
      </c>
      <c r="I2231" s="1" t="s">
        <v>24</v>
      </c>
      <c r="J2231" s="3">
        <v>895.16</v>
      </c>
      <c r="K2231" s="1" t="s">
        <v>1567</v>
      </c>
      <c r="L2231" s="1" t="s">
        <v>24</v>
      </c>
      <c r="M2231" s="1" t="s">
        <v>1568</v>
      </c>
      <c r="N2231" s="1" t="s">
        <v>463</v>
      </c>
      <c r="O2231" s="2">
        <v>44377</v>
      </c>
      <c r="P2231" s="2">
        <v>44383</v>
      </c>
      <c r="Q2231" s="1" t="s">
        <v>29</v>
      </c>
      <c r="R2231" t="str">
        <f>VLOOKUP(F2231,'Seg 2 descriptions'!A:B,2)</f>
        <v>Measurement-SF</v>
      </c>
      <c r="S2231" t="str">
        <f>VLOOKUP(G2231,'Seg 3 descriptions'!A:B,2)</f>
        <v>Salaries</v>
      </c>
    </row>
    <row r="2232" spans="1:19" x14ac:dyDescent="0.25">
      <c r="A2232" s="1" t="s">
        <v>457</v>
      </c>
      <c r="B2232" s="1" t="s">
        <v>49</v>
      </c>
      <c r="C2232" s="1" t="s">
        <v>1321</v>
      </c>
      <c r="D2232" s="1" t="s">
        <v>1956</v>
      </c>
      <c r="E2232" s="1" t="s">
        <v>20</v>
      </c>
      <c r="F2232" s="1" t="s">
        <v>830</v>
      </c>
      <c r="G2232" s="1" t="s">
        <v>868</v>
      </c>
      <c r="H2232" s="1" t="s">
        <v>23</v>
      </c>
      <c r="I2232" s="1" t="s">
        <v>24</v>
      </c>
      <c r="J2232" s="3">
        <v>140.83000000000001</v>
      </c>
      <c r="K2232" s="1" t="s">
        <v>1567</v>
      </c>
      <c r="L2232" s="1" t="s">
        <v>24</v>
      </c>
      <c r="M2232" s="1" t="s">
        <v>1568</v>
      </c>
      <c r="N2232" s="1" t="s">
        <v>463</v>
      </c>
      <c r="O2232" s="2">
        <v>44377</v>
      </c>
      <c r="P2232" s="2">
        <v>44383</v>
      </c>
      <c r="Q2232" s="1" t="s">
        <v>29</v>
      </c>
      <c r="R2232" t="str">
        <f>VLOOKUP(F2232,'Seg 2 descriptions'!A:B,2)</f>
        <v>Measurement-SF</v>
      </c>
      <c r="S2232" t="str">
        <f>VLOOKUP(G2232,'Seg 3 descriptions'!A:B,2)</f>
        <v>Cell Phones</v>
      </c>
    </row>
    <row r="2233" spans="1:19" x14ac:dyDescent="0.25">
      <c r="A2233" s="1" t="s">
        <v>457</v>
      </c>
      <c r="B2233" s="1" t="s">
        <v>49</v>
      </c>
      <c r="C2233" s="1" t="s">
        <v>1321</v>
      </c>
      <c r="D2233" s="1" t="s">
        <v>1958</v>
      </c>
      <c r="E2233" s="1" t="s">
        <v>20</v>
      </c>
      <c r="F2233" s="1" t="s">
        <v>830</v>
      </c>
      <c r="G2233" s="1" t="s">
        <v>867</v>
      </c>
      <c r="H2233" s="1" t="s">
        <v>23</v>
      </c>
      <c r="I2233" s="1" t="s">
        <v>24</v>
      </c>
      <c r="J2233" s="3">
        <v>17.71</v>
      </c>
      <c r="K2233" s="1" t="s">
        <v>1567</v>
      </c>
      <c r="L2233" s="1" t="s">
        <v>24</v>
      </c>
      <c r="M2233" s="1" t="s">
        <v>1568</v>
      </c>
      <c r="N2233" s="1" t="s">
        <v>463</v>
      </c>
      <c r="O2233" s="2">
        <v>44377</v>
      </c>
      <c r="P2233" s="2">
        <v>44383</v>
      </c>
      <c r="Q2233" s="1" t="s">
        <v>29</v>
      </c>
      <c r="R2233" t="str">
        <f>VLOOKUP(F2233,'Seg 2 descriptions'!A:B,2)</f>
        <v>Measurement-SF</v>
      </c>
      <c r="S2233" t="str">
        <f>VLOOKUP(G2233,'Seg 3 descriptions'!A:B,2)</f>
        <v>Meals</v>
      </c>
    </row>
    <row r="2234" spans="1:19" x14ac:dyDescent="0.25">
      <c r="A2234" s="1" t="s">
        <v>457</v>
      </c>
      <c r="B2234" s="1" t="s">
        <v>49</v>
      </c>
      <c r="C2234" s="1" t="s">
        <v>1321</v>
      </c>
      <c r="D2234" s="1" t="s">
        <v>1928</v>
      </c>
      <c r="E2234" s="1" t="s">
        <v>20</v>
      </c>
      <c r="F2234" s="1" t="s">
        <v>830</v>
      </c>
      <c r="G2234" s="1" t="s">
        <v>870</v>
      </c>
      <c r="H2234" s="1" t="s">
        <v>23</v>
      </c>
      <c r="I2234" s="1" t="s">
        <v>24</v>
      </c>
      <c r="J2234" s="3">
        <v>121.29</v>
      </c>
      <c r="K2234" s="1" t="s">
        <v>1567</v>
      </c>
      <c r="L2234" s="1" t="s">
        <v>24</v>
      </c>
      <c r="M2234" s="1" t="s">
        <v>1568</v>
      </c>
      <c r="N2234" s="1" t="s">
        <v>463</v>
      </c>
      <c r="O2234" s="2">
        <v>44377</v>
      </c>
      <c r="P2234" s="2">
        <v>44383</v>
      </c>
      <c r="Q2234" s="1" t="s">
        <v>29</v>
      </c>
      <c r="R2234" t="str">
        <f>VLOOKUP(F2234,'Seg 2 descriptions'!A:B,2)</f>
        <v>Measurement-SF</v>
      </c>
      <c r="S2234" t="str">
        <f>VLOOKUP(G2234,'Seg 3 descriptions'!A:B,2)</f>
        <v>Other Vehicle Expenses</v>
      </c>
    </row>
    <row r="2235" spans="1:19" x14ac:dyDescent="0.25">
      <c r="A2235" s="144" t="s">
        <v>456</v>
      </c>
      <c r="B2235" s="144" t="s">
        <v>20</v>
      </c>
      <c r="C2235" s="144" t="s">
        <v>1366</v>
      </c>
      <c r="D2235" s="144" t="s">
        <v>1689</v>
      </c>
      <c r="E2235" s="144" t="s">
        <v>20</v>
      </c>
      <c r="F2235" s="144" t="s">
        <v>21</v>
      </c>
      <c r="G2235" s="144" t="s">
        <v>22</v>
      </c>
      <c r="H2235" s="144" t="s">
        <v>23</v>
      </c>
      <c r="I2235" s="144" t="s">
        <v>24</v>
      </c>
      <c r="J2235" s="145">
        <v>690</v>
      </c>
      <c r="K2235" s="144" t="s">
        <v>1431</v>
      </c>
      <c r="L2235" s="144" t="s">
        <v>24</v>
      </c>
      <c r="M2235" s="144" t="s">
        <v>858</v>
      </c>
      <c r="N2235" s="144" t="s">
        <v>1366</v>
      </c>
      <c r="O2235" s="146">
        <v>44439</v>
      </c>
      <c r="P2235" s="146">
        <v>44447</v>
      </c>
      <c r="Q2235" s="144" t="s">
        <v>29</v>
      </c>
      <c r="R2235" s="20" t="str">
        <f>VLOOKUP(F2235,'Seg 2 descriptions'!A:B,2)</f>
        <v>Facilities-West</v>
      </c>
      <c r="S2235" s="20" t="str">
        <f>VLOOKUP(G2235,'Seg 3 descriptions'!A:B,2)</f>
        <v>Facilities Maintenance</v>
      </c>
    </row>
    <row r="2236" spans="1:19" x14ac:dyDescent="0.25">
      <c r="A2236" s="1" t="s">
        <v>457</v>
      </c>
      <c r="B2236" s="1" t="s">
        <v>49</v>
      </c>
      <c r="C2236" s="1" t="s">
        <v>1521</v>
      </c>
      <c r="D2236" s="1" t="s">
        <v>1713</v>
      </c>
      <c r="E2236" s="1" t="s">
        <v>20</v>
      </c>
      <c r="F2236" s="1" t="s">
        <v>830</v>
      </c>
      <c r="G2236" s="1" t="s">
        <v>460</v>
      </c>
      <c r="H2236" s="1" t="s">
        <v>23</v>
      </c>
      <c r="I2236" s="1" t="s">
        <v>24</v>
      </c>
      <c r="J2236" s="3">
        <v>-654.21</v>
      </c>
      <c r="K2236" s="1" t="s">
        <v>1487</v>
      </c>
      <c r="L2236" s="1" t="s">
        <v>24</v>
      </c>
      <c r="M2236" s="1" t="s">
        <v>1488</v>
      </c>
      <c r="N2236" s="1" t="s">
        <v>1484</v>
      </c>
      <c r="O2236" s="2">
        <v>44408</v>
      </c>
      <c r="P2236" s="2">
        <v>44412</v>
      </c>
      <c r="Q2236" s="1" t="s">
        <v>29</v>
      </c>
      <c r="R2236" t="str">
        <f>VLOOKUP(F2236,'Seg 2 descriptions'!A:B,2)</f>
        <v>Measurement-SF</v>
      </c>
      <c r="S2236" t="str">
        <f>VLOOKUP(G2236,'Seg 3 descriptions'!A:B,2)</f>
        <v>Salaries</v>
      </c>
    </row>
    <row r="2237" spans="1:19" x14ac:dyDescent="0.25">
      <c r="A2237" s="1" t="s">
        <v>457</v>
      </c>
      <c r="B2237" s="1" t="s">
        <v>49</v>
      </c>
      <c r="C2237" s="1" t="s">
        <v>1321</v>
      </c>
      <c r="D2237" s="1" t="s">
        <v>1932</v>
      </c>
      <c r="E2237" s="1" t="s">
        <v>20</v>
      </c>
      <c r="F2237" s="1" t="s">
        <v>830</v>
      </c>
      <c r="G2237" s="1" t="s">
        <v>1049</v>
      </c>
      <c r="H2237" s="1" t="s">
        <v>23</v>
      </c>
      <c r="I2237" s="1" t="s">
        <v>24</v>
      </c>
      <c r="J2237" s="3">
        <v>46.27</v>
      </c>
      <c r="K2237" s="1" t="s">
        <v>1567</v>
      </c>
      <c r="L2237" s="1" t="s">
        <v>24</v>
      </c>
      <c r="M2237" s="1" t="s">
        <v>1568</v>
      </c>
      <c r="N2237" s="1" t="s">
        <v>463</v>
      </c>
      <c r="O2237" s="2">
        <v>44377</v>
      </c>
      <c r="P2237" s="2">
        <v>44383</v>
      </c>
      <c r="Q2237" s="1" t="s">
        <v>29</v>
      </c>
      <c r="R2237" t="str">
        <f>VLOOKUP(F2237,'Seg 2 descriptions'!A:B,2)</f>
        <v>Measurement-SF</v>
      </c>
      <c r="S2237" t="str">
        <f>VLOOKUP(G2237,'Seg 3 descriptions'!A:B,2)</f>
        <v>Vehicle Insurance</v>
      </c>
    </row>
    <row r="2238" spans="1:19" x14ac:dyDescent="0.25">
      <c r="A2238" s="1" t="s">
        <v>457</v>
      </c>
      <c r="B2238" s="1" t="s">
        <v>49</v>
      </c>
      <c r="C2238" s="1" t="s">
        <v>1321</v>
      </c>
      <c r="D2238" s="1" t="s">
        <v>1938</v>
      </c>
      <c r="E2238" s="1" t="s">
        <v>20</v>
      </c>
      <c r="F2238" s="1" t="s">
        <v>830</v>
      </c>
      <c r="G2238" s="1" t="s">
        <v>1055</v>
      </c>
      <c r="H2238" s="1" t="s">
        <v>23</v>
      </c>
      <c r="I2238" s="1" t="s">
        <v>24</v>
      </c>
      <c r="J2238" s="3">
        <v>458.43</v>
      </c>
      <c r="K2238" s="1" t="s">
        <v>1567</v>
      </c>
      <c r="L2238" s="1" t="s">
        <v>24</v>
      </c>
      <c r="M2238" s="1" t="s">
        <v>1568</v>
      </c>
      <c r="N2238" s="1" t="s">
        <v>463</v>
      </c>
      <c r="O2238" s="2">
        <v>44377</v>
      </c>
      <c r="P2238" s="2">
        <v>44383</v>
      </c>
      <c r="Q2238" s="1" t="s">
        <v>29</v>
      </c>
      <c r="R2238" t="str">
        <f>VLOOKUP(F2238,'Seg 2 descriptions'!A:B,2)</f>
        <v>Measurement-SF</v>
      </c>
      <c r="S2238" t="str">
        <f>VLOOKUP(G2238,'Seg 3 descriptions'!A:B,2)</f>
        <v>Vehicle Depreciation</v>
      </c>
    </row>
    <row r="2239" spans="1:19" x14ac:dyDescent="0.25">
      <c r="A2239" s="1" t="s">
        <v>457</v>
      </c>
      <c r="B2239" s="1" t="s">
        <v>49</v>
      </c>
      <c r="C2239" s="1" t="s">
        <v>1321</v>
      </c>
      <c r="D2239" s="1" t="s">
        <v>1946</v>
      </c>
      <c r="E2239" s="1" t="s">
        <v>20</v>
      </c>
      <c r="F2239" s="1" t="s">
        <v>830</v>
      </c>
      <c r="G2239" s="1" t="s">
        <v>869</v>
      </c>
      <c r="H2239" s="1" t="s">
        <v>23</v>
      </c>
      <c r="I2239" s="1" t="s">
        <v>24</v>
      </c>
      <c r="J2239" s="3">
        <v>291.89</v>
      </c>
      <c r="K2239" s="1" t="s">
        <v>1567</v>
      </c>
      <c r="L2239" s="1" t="s">
        <v>24</v>
      </c>
      <c r="M2239" s="1" t="s">
        <v>1568</v>
      </c>
      <c r="N2239" s="1" t="s">
        <v>463</v>
      </c>
      <c r="O2239" s="2">
        <v>44377</v>
      </c>
      <c r="P2239" s="2">
        <v>44383</v>
      </c>
      <c r="Q2239" s="1" t="s">
        <v>29</v>
      </c>
      <c r="R2239" t="str">
        <f>VLOOKUP(F2239,'Seg 2 descriptions'!A:B,2)</f>
        <v>Measurement-SF</v>
      </c>
      <c r="S2239" t="str">
        <f>VLOOKUP(G2239,'Seg 3 descriptions'!A:B,2)</f>
        <v>Vehicle Fuel</v>
      </c>
    </row>
    <row r="2240" spans="1:19" x14ac:dyDescent="0.25">
      <c r="A2240" s="1" t="s">
        <v>457</v>
      </c>
      <c r="B2240" s="1" t="s">
        <v>49</v>
      </c>
      <c r="C2240" s="1" t="s">
        <v>1321</v>
      </c>
      <c r="D2240" s="1" t="s">
        <v>1949</v>
      </c>
      <c r="E2240" s="1" t="s">
        <v>20</v>
      </c>
      <c r="F2240" s="1" t="s">
        <v>830</v>
      </c>
      <c r="G2240" s="1" t="s">
        <v>283</v>
      </c>
      <c r="H2240" s="1" t="s">
        <v>23</v>
      </c>
      <c r="I2240" s="1" t="s">
        <v>24</v>
      </c>
      <c r="J2240" s="3">
        <v>109.26</v>
      </c>
      <c r="K2240" s="1" t="s">
        <v>1567</v>
      </c>
      <c r="L2240" s="1" t="s">
        <v>24</v>
      </c>
      <c r="M2240" s="1" t="s">
        <v>1568</v>
      </c>
      <c r="N2240" s="1" t="s">
        <v>463</v>
      </c>
      <c r="O2240" s="2">
        <v>44377</v>
      </c>
      <c r="P2240" s="2">
        <v>44383</v>
      </c>
      <c r="Q2240" s="1" t="s">
        <v>29</v>
      </c>
      <c r="R2240" t="str">
        <f>VLOOKUP(F2240,'Seg 2 descriptions'!A:B,2)</f>
        <v>Measurement-SF</v>
      </c>
      <c r="S2240" t="str">
        <f>VLOOKUP(G2240,'Seg 3 descriptions'!A:B,2)</f>
        <v>Supplies &amp; Misc Dept Expenses</v>
      </c>
    </row>
    <row r="2241" spans="1:19" x14ac:dyDescent="0.25">
      <c r="A2241" s="1" t="s">
        <v>457</v>
      </c>
      <c r="B2241" s="1" t="s">
        <v>49</v>
      </c>
      <c r="C2241" s="1" t="s">
        <v>1323</v>
      </c>
      <c r="D2241" s="1" t="s">
        <v>1922</v>
      </c>
      <c r="E2241" s="1" t="s">
        <v>20</v>
      </c>
      <c r="F2241" s="1" t="s">
        <v>830</v>
      </c>
      <c r="G2241" s="1" t="s">
        <v>866</v>
      </c>
      <c r="H2241" s="1" t="s">
        <v>23</v>
      </c>
      <c r="I2241" s="1" t="s">
        <v>24</v>
      </c>
      <c r="J2241" s="3">
        <v>41.79</v>
      </c>
      <c r="K2241" s="1" t="s">
        <v>1567</v>
      </c>
      <c r="L2241" s="1" t="s">
        <v>24</v>
      </c>
      <c r="M2241" s="1" t="s">
        <v>1568</v>
      </c>
      <c r="N2241" s="1" t="s">
        <v>463</v>
      </c>
      <c r="O2241" s="2">
        <v>44286</v>
      </c>
      <c r="P2241" s="2">
        <v>44292</v>
      </c>
      <c r="Q2241" s="1" t="s">
        <v>29</v>
      </c>
      <c r="R2241" t="str">
        <f>VLOOKUP(F2241,'Seg 2 descriptions'!A:B,2)</f>
        <v>Measurement-SF</v>
      </c>
      <c r="S2241" t="str">
        <f>VLOOKUP(G2241,'Seg 3 descriptions'!A:B,2)</f>
        <v>Lodging &amp; Travel</v>
      </c>
    </row>
    <row r="2242" spans="1:19" x14ac:dyDescent="0.25">
      <c r="A2242" s="1" t="s">
        <v>457</v>
      </c>
      <c r="B2242" s="1" t="s">
        <v>49</v>
      </c>
      <c r="C2242" s="1" t="s">
        <v>1323</v>
      </c>
      <c r="D2242" s="1" t="s">
        <v>1704</v>
      </c>
      <c r="E2242" s="1" t="s">
        <v>20</v>
      </c>
      <c r="F2242" s="1" t="s">
        <v>830</v>
      </c>
      <c r="G2242" s="1" t="s">
        <v>590</v>
      </c>
      <c r="H2242" s="1" t="s">
        <v>23</v>
      </c>
      <c r="I2242" s="1" t="s">
        <v>24</v>
      </c>
      <c r="J2242" s="3">
        <v>169.69</v>
      </c>
      <c r="K2242" s="1" t="s">
        <v>1567</v>
      </c>
      <c r="L2242" s="1" t="s">
        <v>24</v>
      </c>
      <c r="M2242" s="1" t="s">
        <v>1568</v>
      </c>
      <c r="N2242" s="1" t="s">
        <v>463</v>
      </c>
      <c r="O2242" s="2">
        <v>44286</v>
      </c>
      <c r="P2242" s="2">
        <v>44292</v>
      </c>
      <c r="Q2242" s="1" t="s">
        <v>29</v>
      </c>
      <c r="R2242" t="str">
        <f>VLOOKUP(F2242,'Seg 2 descriptions'!A:B,2)</f>
        <v>Measurement-SF</v>
      </c>
      <c r="S2242" t="str">
        <f>VLOOKUP(G2242,'Seg 3 descriptions'!A:B,2)</f>
        <v>Overtime/Comp Time/On Call</v>
      </c>
    </row>
    <row r="2243" spans="1:19" x14ac:dyDescent="0.25">
      <c r="A2243" s="1" t="s">
        <v>457</v>
      </c>
      <c r="B2243" s="1" t="s">
        <v>49</v>
      </c>
      <c r="C2243" s="1" t="s">
        <v>1322</v>
      </c>
      <c r="D2243" s="1" t="s">
        <v>1704</v>
      </c>
      <c r="E2243" s="1" t="s">
        <v>20</v>
      </c>
      <c r="F2243" s="1" t="s">
        <v>830</v>
      </c>
      <c r="G2243" s="1" t="s">
        <v>590</v>
      </c>
      <c r="H2243" s="1" t="s">
        <v>23</v>
      </c>
      <c r="I2243" s="1" t="s">
        <v>24</v>
      </c>
      <c r="J2243" s="3">
        <v>1.44</v>
      </c>
      <c r="K2243" s="1" t="s">
        <v>1567</v>
      </c>
      <c r="L2243" s="1" t="s">
        <v>24</v>
      </c>
      <c r="M2243" s="1" t="s">
        <v>1568</v>
      </c>
      <c r="N2243" s="1" t="s">
        <v>463</v>
      </c>
      <c r="O2243" s="2">
        <v>44316</v>
      </c>
      <c r="P2243" s="2">
        <v>44321</v>
      </c>
      <c r="Q2243" s="1" t="s">
        <v>29</v>
      </c>
      <c r="R2243" t="str">
        <f>VLOOKUP(F2243,'Seg 2 descriptions'!A:B,2)</f>
        <v>Measurement-SF</v>
      </c>
      <c r="S2243" t="str">
        <f>VLOOKUP(G2243,'Seg 3 descriptions'!A:B,2)</f>
        <v>Overtime/Comp Time/On Call</v>
      </c>
    </row>
    <row r="2244" spans="1:19" x14ac:dyDescent="0.25">
      <c r="A2244" s="1" t="s">
        <v>457</v>
      </c>
      <c r="B2244" s="1" t="s">
        <v>49</v>
      </c>
      <c r="C2244" s="1" t="s">
        <v>1322</v>
      </c>
      <c r="D2244" s="1" t="s">
        <v>1713</v>
      </c>
      <c r="E2244" s="1" t="s">
        <v>20</v>
      </c>
      <c r="F2244" s="1" t="s">
        <v>830</v>
      </c>
      <c r="G2244" s="1" t="s">
        <v>460</v>
      </c>
      <c r="H2244" s="1" t="s">
        <v>23</v>
      </c>
      <c r="I2244" s="1" t="s">
        <v>24</v>
      </c>
      <c r="J2244" s="3">
        <v>1133.99</v>
      </c>
      <c r="K2244" s="1" t="s">
        <v>1567</v>
      </c>
      <c r="L2244" s="1" t="s">
        <v>24</v>
      </c>
      <c r="M2244" s="1" t="s">
        <v>1568</v>
      </c>
      <c r="N2244" s="1" t="s">
        <v>463</v>
      </c>
      <c r="O2244" s="2">
        <v>44316</v>
      </c>
      <c r="P2244" s="2">
        <v>44321</v>
      </c>
      <c r="Q2244" s="1" t="s">
        <v>29</v>
      </c>
      <c r="R2244" t="str">
        <f>VLOOKUP(F2244,'Seg 2 descriptions'!A:B,2)</f>
        <v>Measurement-SF</v>
      </c>
      <c r="S2244" t="str">
        <f>VLOOKUP(G2244,'Seg 3 descriptions'!A:B,2)</f>
        <v>Salaries</v>
      </c>
    </row>
    <row r="2245" spans="1:19" x14ac:dyDescent="0.25">
      <c r="A2245" s="1" t="s">
        <v>457</v>
      </c>
      <c r="B2245" s="1" t="s">
        <v>49</v>
      </c>
      <c r="C2245" s="1" t="s">
        <v>1322</v>
      </c>
      <c r="D2245" s="1" t="s">
        <v>1928</v>
      </c>
      <c r="E2245" s="1" t="s">
        <v>20</v>
      </c>
      <c r="F2245" s="1" t="s">
        <v>830</v>
      </c>
      <c r="G2245" s="1" t="s">
        <v>870</v>
      </c>
      <c r="H2245" s="1" t="s">
        <v>23</v>
      </c>
      <c r="I2245" s="1" t="s">
        <v>24</v>
      </c>
      <c r="J2245" s="3">
        <v>180.33</v>
      </c>
      <c r="K2245" s="1" t="s">
        <v>1567</v>
      </c>
      <c r="L2245" s="1" t="s">
        <v>24</v>
      </c>
      <c r="M2245" s="1" t="s">
        <v>1568</v>
      </c>
      <c r="N2245" s="1" t="s">
        <v>463</v>
      </c>
      <c r="O2245" s="2">
        <v>44316</v>
      </c>
      <c r="P2245" s="2">
        <v>44321</v>
      </c>
      <c r="Q2245" s="1" t="s">
        <v>29</v>
      </c>
      <c r="R2245" t="str">
        <f>VLOOKUP(F2245,'Seg 2 descriptions'!A:B,2)</f>
        <v>Measurement-SF</v>
      </c>
      <c r="S2245" t="str">
        <f>VLOOKUP(G2245,'Seg 3 descriptions'!A:B,2)</f>
        <v>Other Vehicle Expenses</v>
      </c>
    </row>
    <row r="2246" spans="1:19" x14ac:dyDescent="0.25">
      <c r="A2246" s="1" t="s">
        <v>457</v>
      </c>
      <c r="B2246" s="1" t="s">
        <v>49</v>
      </c>
      <c r="C2246" s="1" t="s">
        <v>1322</v>
      </c>
      <c r="D2246" s="1" t="s">
        <v>1932</v>
      </c>
      <c r="E2246" s="1" t="s">
        <v>20</v>
      </c>
      <c r="F2246" s="1" t="s">
        <v>830</v>
      </c>
      <c r="G2246" s="1" t="s">
        <v>1049</v>
      </c>
      <c r="H2246" s="1" t="s">
        <v>23</v>
      </c>
      <c r="I2246" s="1" t="s">
        <v>24</v>
      </c>
      <c r="J2246" s="3">
        <v>55.19</v>
      </c>
      <c r="K2246" s="1" t="s">
        <v>1567</v>
      </c>
      <c r="L2246" s="1" t="s">
        <v>24</v>
      </c>
      <c r="M2246" s="1" t="s">
        <v>1568</v>
      </c>
      <c r="N2246" s="1" t="s">
        <v>463</v>
      </c>
      <c r="O2246" s="2">
        <v>44316</v>
      </c>
      <c r="P2246" s="2">
        <v>44321</v>
      </c>
      <c r="Q2246" s="1" t="s">
        <v>29</v>
      </c>
      <c r="R2246" t="str">
        <f>VLOOKUP(F2246,'Seg 2 descriptions'!A:B,2)</f>
        <v>Measurement-SF</v>
      </c>
      <c r="S2246" t="str">
        <f>VLOOKUP(G2246,'Seg 3 descriptions'!A:B,2)</f>
        <v>Vehicle Insurance</v>
      </c>
    </row>
    <row r="2247" spans="1:19" x14ac:dyDescent="0.25">
      <c r="A2247" s="1" t="s">
        <v>457</v>
      </c>
      <c r="B2247" s="1" t="s">
        <v>49</v>
      </c>
      <c r="C2247" s="1" t="s">
        <v>1322</v>
      </c>
      <c r="D2247" s="1" t="s">
        <v>1938</v>
      </c>
      <c r="E2247" s="1" t="s">
        <v>20</v>
      </c>
      <c r="F2247" s="1" t="s">
        <v>830</v>
      </c>
      <c r="G2247" s="1" t="s">
        <v>1055</v>
      </c>
      <c r="H2247" s="1" t="s">
        <v>23</v>
      </c>
      <c r="I2247" s="1" t="s">
        <v>24</v>
      </c>
      <c r="J2247" s="3">
        <v>805.38</v>
      </c>
      <c r="K2247" s="1" t="s">
        <v>1567</v>
      </c>
      <c r="L2247" s="1" t="s">
        <v>24</v>
      </c>
      <c r="M2247" s="1" t="s">
        <v>1568</v>
      </c>
      <c r="N2247" s="1" t="s">
        <v>463</v>
      </c>
      <c r="O2247" s="2">
        <v>44316</v>
      </c>
      <c r="P2247" s="2">
        <v>44321</v>
      </c>
      <c r="Q2247" s="1" t="s">
        <v>29</v>
      </c>
      <c r="R2247" t="str">
        <f>VLOOKUP(F2247,'Seg 2 descriptions'!A:B,2)</f>
        <v>Measurement-SF</v>
      </c>
      <c r="S2247" t="str">
        <f>VLOOKUP(G2247,'Seg 3 descriptions'!A:B,2)</f>
        <v>Vehicle Depreciation</v>
      </c>
    </row>
    <row r="2248" spans="1:19" x14ac:dyDescent="0.25">
      <c r="A2248" s="1" t="s">
        <v>457</v>
      </c>
      <c r="B2248" s="1" t="s">
        <v>49</v>
      </c>
      <c r="C2248" s="1" t="s">
        <v>1323</v>
      </c>
      <c r="D2248" s="1" t="s">
        <v>1713</v>
      </c>
      <c r="E2248" s="1" t="s">
        <v>20</v>
      </c>
      <c r="F2248" s="1" t="s">
        <v>830</v>
      </c>
      <c r="G2248" s="1" t="s">
        <v>460</v>
      </c>
      <c r="H2248" s="1" t="s">
        <v>23</v>
      </c>
      <c r="I2248" s="1" t="s">
        <v>24</v>
      </c>
      <c r="J2248" s="3">
        <v>358.61</v>
      </c>
      <c r="K2248" s="1" t="s">
        <v>1567</v>
      </c>
      <c r="L2248" s="1" t="s">
        <v>24</v>
      </c>
      <c r="M2248" s="1" t="s">
        <v>1568</v>
      </c>
      <c r="N2248" s="1" t="s">
        <v>463</v>
      </c>
      <c r="O2248" s="2">
        <v>44286</v>
      </c>
      <c r="P2248" s="2">
        <v>44292</v>
      </c>
      <c r="Q2248" s="1" t="s">
        <v>29</v>
      </c>
      <c r="R2248" t="str">
        <f>VLOOKUP(F2248,'Seg 2 descriptions'!A:B,2)</f>
        <v>Measurement-SF</v>
      </c>
      <c r="S2248" t="str">
        <f>VLOOKUP(G2248,'Seg 3 descriptions'!A:B,2)</f>
        <v>Salaries</v>
      </c>
    </row>
    <row r="2249" spans="1:19" x14ac:dyDescent="0.25">
      <c r="A2249" s="1" t="s">
        <v>457</v>
      </c>
      <c r="B2249" s="1" t="s">
        <v>49</v>
      </c>
      <c r="C2249" s="1" t="s">
        <v>1323</v>
      </c>
      <c r="D2249" s="1" t="s">
        <v>1955</v>
      </c>
      <c r="E2249" s="1" t="s">
        <v>20</v>
      </c>
      <c r="F2249" s="1" t="s">
        <v>830</v>
      </c>
      <c r="G2249" s="1" t="s">
        <v>1302</v>
      </c>
      <c r="H2249" s="1" t="s">
        <v>23</v>
      </c>
      <c r="I2249" s="1" t="s">
        <v>24</v>
      </c>
      <c r="J2249" s="3">
        <v>62.6</v>
      </c>
      <c r="K2249" s="1" t="s">
        <v>1567</v>
      </c>
      <c r="L2249" s="1" t="s">
        <v>24</v>
      </c>
      <c r="M2249" s="1" t="s">
        <v>1568</v>
      </c>
      <c r="N2249" s="1" t="s">
        <v>463</v>
      </c>
      <c r="O2249" s="2">
        <v>44286</v>
      </c>
      <c r="P2249" s="2">
        <v>44292</v>
      </c>
      <c r="Q2249" s="1" t="s">
        <v>29</v>
      </c>
      <c r="R2249" t="str">
        <f>VLOOKUP(F2249,'Seg 2 descriptions'!A:B,2)</f>
        <v>Measurement-SF</v>
      </c>
      <c r="S2249" t="str">
        <f>VLOOKUP(G2249,'Seg 3 descriptions'!A:B,2)</f>
        <v>Uniforms</v>
      </c>
    </row>
    <row r="2250" spans="1:19" x14ac:dyDescent="0.25">
      <c r="A2250" s="1" t="s">
        <v>457</v>
      </c>
      <c r="B2250" s="1" t="s">
        <v>49</v>
      </c>
      <c r="C2250" s="1" t="s">
        <v>1323</v>
      </c>
      <c r="D2250" s="1" t="s">
        <v>1956</v>
      </c>
      <c r="E2250" s="1" t="s">
        <v>20</v>
      </c>
      <c r="F2250" s="1" t="s">
        <v>830</v>
      </c>
      <c r="G2250" s="1" t="s">
        <v>868</v>
      </c>
      <c r="H2250" s="1" t="s">
        <v>23</v>
      </c>
      <c r="I2250" s="1" t="s">
        <v>24</v>
      </c>
      <c r="J2250" s="3">
        <v>81.75</v>
      </c>
      <c r="K2250" s="1" t="s">
        <v>1567</v>
      </c>
      <c r="L2250" s="1" t="s">
        <v>24</v>
      </c>
      <c r="M2250" s="1" t="s">
        <v>1568</v>
      </c>
      <c r="N2250" s="1" t="s">
        <v>463</v>
      </c>
      <c r="O2250" s="2">
        <v>44286</v>
      </c>
      <c r="P2250" s="2">
        <v>44292</v>
      </c>
      <c r="Q2250" s="1" t="s">
        <v>29</v>
      </c>
      <c r="R2250" t="str">
        <f>VLOOKUP(F2250,'Seg 2 descriptions'!A:B,2)</f>
        <v>Measurement-SF</v>
      </c>
      <c r="S2250" t="str">
        <f>VLOOKUP(G2250,'Seg 3 descriptions'!A:B,2)</f>
        <v>Cell Phones</v>
      </c>
    </row>
    <row r="2251" spans="1:19" x14ac:dyDescent="0.25">
      <c r="A2251" s="1" t="s">
        <v>457</v>
      </c>
      <c r="B2251" s="1" t="s">
        <v>49</v>
      </c>
      <c r="C2251" s="1" t="s">
        <v>1322</v>
      </c>
      <c r="D2251" s="1" t="s">
        <v>1946</v>
      </c>
      <c r="E2251" s="1" t="s">
        <v>20</v>
      </c>
      <c r="F2251" s="1" t="s">
        <v>830</v>
      </c>
      <c r="G2251" s="1" t="s">
        <v>869</v>
      </c>
      <c r="H2251" s="1" t="s">
        <v>23</v>
      </c>
      <c r="I2251" s="1" t="s">
        <v>24</v>
      </c>
      <c r="J2251" s="3">
        <v>374.17</v>
      </c>
      <c r="K2251" s="1" t="s">
        <v>1567</v>
      </c>
      <c r="L2251" s="1" t="s">
        <v>24</v>
      </c>
      <c r="M2251" s="1" t="s">
        <v>1568</v>
      </c>
      <c r="N2251" s="1" t="s">
        <v>463</v>
      </c>
      <c r="O2251" s="2">
        <v>44316</v>
      </c>
      <c r="P2251" s="2">
        <v>44321</v>
      </c>
      <c r="Q2251" s="1" t="s">
        <v>29</v>
      </c>
      <c r="R2251" t="str">
        <f>VLOOKUP(F2251,'Seg 2 descriptions'!A:B,2)</f>
        <v>Measurement-SF</v>
      </c>
      <c r="S2251" t="str">
        <f>VLOOKUP(G2251,'Seg 3 descriptions'!A:B,2)</f>
        <v>Vehicle Fuel</v>
      </c>
    </row>
    <row r="2252" spans="1:19" x14ac:dyDescent="0.25">
      <c r="A2252" s="1" t="s">
        <v>457</v>
      </c>
      <c r="B2252" s="1" t="s">
        <v>49</v>
      </c>
      <c r="C2252" s="1" t="s">
        <v>1323</v>
      </c>
      <c r="D2252" s="1" t="s">
        <v>1958</v>
      </c>
      <c r="E2252" s="1" t="s">
        <v>20</v>
      </c>
      <c r="F2252" s="1" t="s">
        <v>830</v>
      </c>
      <c r="G2252" s="1" t="s">
        <v>867</v>
      </c>
      <c r="H2252" s="1" t="s">
        <v>23</v>
      </c>
      <c r="I2252" s="1" t="s">
        <v>24</v>
      </c>
      <c r="J2252" s="3">
        <v>6.76</v>
      </c>
      <c r="K2252" s="1" t="s">
        <v>1567</v>
      </c>
      <c r="L2252" s="1" t="s">
        <v>24</v>
      </c>
      <c r="M2252" s="1" t="s">
        <v>1568</v>
      </c>
      <c r="N2252" s="1" t="s">
        <v>463</v>
      </c>
      <c r="O2252" s="2">
        <v>44286</v>
      </c>
      <c r="P2252" s="2">
        <v>44292</v>
      </c>
      <c r="Q2252" s="1" t="s">
        <v>29</v>
      </c>
      <c r="R2252" t="str">
        <f>VLOOKUP(F2252,'Seg 2 descriptions'!A:B,2)</f>
        <v>Measurement-SF</v>
      </c>
      <c r="S2252" t="str">
        <f>VLOOKUP(G2252,'Seg 3 descriptions'!A:B,2)</f>
        <v>Meals</v>
      </c>
    </row>
    <row r="2253" spans="1:19" x14ac:dyDescent="0.25">
      <c r="A2253" s="1" t="s">
        <v>457</v>
      </c>
      <c r="B2253" s="1" t="s">
        <v>49</v>
      </c>
      <c r="C2253" s="1" t="s">
        <v>1322</v>
      </c>
      <c r="D2253" s="1" t="s">
        <v>1949</v>
      </c>
      <c r="E2253" s="1" t="s">
        <v>20</v>
      </c>
      <c r="F2253" s="1" t="s">
        <v>830</v>
      </c>
      <c r="G2253" s="1" t="s">
        <v>283</v>
      </c>
      <c r="H2253" s="1" t="s">
        <v>23</v>
      </c>
      <c r="I2253" s="1" t="s">
        <v>24</v>
      </c>
      <c r="J2253" s="3">
        <v>22.34</v>
      </c>
      <c r="K2253" s="1" t="s">
        <v>1567</v>
      </c>
      <c r="L2253" s="1" t="s">
        <v>24</v>
      </c>
      <c r="M2253" s="1" t="s">
        <v>1568</v>
      </c>
      <c r="N2253" s="1" t="s">
        <v>463</v>
      </c>
      <c r="O2253" s="2">
        <v>44316</v>
      </c>
      <c r="P2253" s="2">
        <v>44321</v>
      </c>
      <c r="Q2253" s="1" t="s">
        <v>29</v>
      </c>
      <c r="R2253" t="str">
        <f>VLOOKUP(F2253,'Seg 2 descriptions'!A:B,2)</f>
        <v>Measurement-SF</v>
      </c>
      <c r="S2253" t="str">
        <f>VLOOKUP(G2253,'Seg 3 descriptions'!A:B,2)</f>
        <v>Supplies &amp; Misc Dept Expenses</v>
      </c>
    </row>
    <row r="2254" spans="1:19" x14ac:dyDescent="0.25">
      <c r="A2254" s="1" t="s">
        <v>457</v>
      </c>
      <c r="B2254" s="1" t="s">
        <v>49</v>
      </c>
      <c r="C2254" s="1" t="s">
        <v>1322</v>
      </c>
      <c r="D2254" s="1" t="s">
        <v>1956</v>
      </c>
      <c r="E2254" s="1" t="s">
        <v>20</v>
      </c>
      <c r="F2254" s="1" t="s">
        <v>830</v>
      </c>
      <c r="G2254" s="1" t="s">
        <v>868</v>
      </c>
      <c r="H2254" s="1" t="s">
        <v>23</v>
      </c>
      <c r="I2254" s="1" t="s">
        <v>24</v>
      </c>
      <c r="J2254" s="3">
        <v>84.49</v>
      </c>
      <c r="K2254" s="1" t="s">
        <v>1567</v>
      </c>
      <c r="L2254" s="1" t="s">
        <v>24</v>
      </c>
      <c r="M2254" s="1" t="s">
        <v>1568</v>
      </c>
      <c r="N2254" s="1" t="s">
        <v>463</v>
      </c>
      <c r="O2254" s="2">
        <v>44316</v>
      </c>
      <c r="P2254" s="2">
        <v>44321</v>
      </c>
      <c r="Q2254" s="1" t="s">
        <v>29</v>
      </c>
      <c r="R2254" t="str">
        <f>VLOOKUP(F2254,'Seg 2 descriptions'!A:B,2)</f>
        <v>Measurement-SF</v>
      </c>
      <c r="S2254" t="str">
        <f>VLOOKUP(G2254,'Seg 3 descriptions'!A:B,2)</f>
        <v>Cell Phones</v>
      </c>
    </row>
    <row r="2255" spans="1:19" x14ac:dyDescent="0.25">
      <c r="A2255" s="1" t="s">
        <v>457</v>
      </c>
      <c r="B2255" s="1" t="s">
        <v>49</v>
      </c>
      <c r="C2255" s="1" t="s">
        <v>1322</v>
      </c>
      <c r="D2255" s="1" t="s">
        <v>1958</v>
      </c>
      <c r="E2255" s="1" t="s">
        <v>20</v>
      </c>
      <c r="F2255" s="1" t="s">
        <v>830</v>
      </c>
      <c r="G2255" s="1" t="s">
        <v>867</v>
      </c>
      <c r="H2255" s="1" t="s">
        <v>23</v>
      </c>
      <c r="I2255" s="1" t="s">
        <v>24</v>
      </c>
      <c r="J2255" s="3">
        <v>24.37</v>
      </c>
      <c r="K2255" s="1" t="s">
        <v>1567</v>
      </c>
      <c r="L2255" s="1" t="s">
        <v>24</v>
      </c>
      <c r="M2255" s="1" t="s">
        <v>1568</v>
      </c>
      <c r="N2255" s="1" t="s">
        <v>463</v>
      </c>
      <c r="O2255" s="2">
        <v>44316</v>
      </c>
      <c r="P2255" s="2">
        <v>44321</v>
      </c>
      <c r="Q2255" s="1" t="s">
        <v>29</v>
      </c>
      <c r="R2255" t="str">
        <f>VLOOKUP(F2255,'Seg 2 descriptions'!A:B,2)</f>
        <v>Measurement-SF</v>
      </c>
      <c r="S2255" t="str">
        <f>VLOOKUP(G2255,'Seg 3 descriptions'!A:B,2)</f>
        <v>Meals</v>
      </c>
    </row>
    <row r="2256" spans="1:19" x14ac:dyDescent="0.25">
      <c r="A2256" s="1" t="s">
        <v>457</v>
      </c>
      <c r="B2256" s="1" t="s">
        <v>49</v>
      </c>
      <c r="C2256" s="1" t="s">
        <v>1323</v>
      </c>
      <c r="D2256" s="1" t="s">
        <v>1928</v>
      </c>
      <c r="E2256" s="1" t="s">
        <v>20</v>
      </c>
      <c r="F2256" s="1" t="s">
        <v>830</v>
      </c>
      <c r="G2256" s="1" t="s">
        <v>870</v>
      </c>
      <c r="H2256" s="1" t="s">
        <v>23</v>
      </c>
      <c r="I2256" s="1" t="s">
        <v>24</v>
      </c>
      <c r="J2256" s="3">
        <v>13.14</v>
      </c>
      <c r="K2256" s="1" t="s">
        <v>1567</v>
      </c>
      <c r="L2256" s="1" t="s">
        <v>24</v>
      </c>
      <c r="M2256" s="1" t="s">
        <v>1568</v>
      </c>
      <c r="N2256" s="1" t="s">
        <v>463</v>
      </c>
      <c r="O2256" s="2">
        <v>44286</v>
      </c>
      <c r="P2256" s="2">
        <v>44292</v>
      </c>
      <c r="Q2256" s="1" t="s">
        <v>29</v>
      </c>
      <c r="R2256" t="str">
        <f>VLOOKUP(F2256,'Seg 2 descriptions'!A:B,2)</f>
        <v>Measurement-SF</v>
      </c>
      <c r="S2256" t="str">
        <f>VLOOKUP(G2256,'Seg 3 descriptions'!A:B,2)</f>
        <v>Other Vehicle Expenses</v>
      </c>
    </row>
    <row r="2257" spans="1:19" x14ac:dyDescent="0.25">
      <c r="A2257" s="1" t="s">
        <v>457</v>
      </c>
      <c r="B2257" s="1" t="s">
        <v>49</v>
      </c>
      <c r="C2257" s="1" t="s">
        <v>1323</v>
      </c>
      <c r="D2257" s="1" t="s">
        <v>1932</v>
      </c>
      <c r="E2257" s="1" t="s">
        <v>20</v>
      </c>
      <c r="F2257" s="1" t="s">
        <v>830</v>
      </c>
      <c r="G2257" s="1" t="s">
        <v>1049</v>
      </c>
      <c r="H2257" s="1" t="s">
        <v>23</v>
      </c>
      <c r="I2257" s="1" t="s">
        <v>24</v>
      </c>
      <c r="J2257" s="3">
        <v>88.3</v>
      </c>
      <c r="K2257" s="1" t="s">
        <v>1567</v>
      </c>
      <c r="L2257" s="1" t="s">
        <v>24</v>
      </c>
      <c r="M2257" s="1" t="s">
        <v>1568</v>
      </c>
      <c r="N2257" s="1" t="s">
        <v>463</v>
      </c>
      <c r="O2257" s="2">
        <v>44286</v>
      </c>
      <c r="P2257" s="2">
        <v>44292</v>
      </c>
      <c r="Q2257" s="1" t="s">
        <v>29</v>
      </c>
      <c r="R2257" t="str">
        <f>VLOOKUP(F2257,'Seg 2 descriptions'!A:B,2)</f>
        <v>Measurement-SF</v>
      </c>
      <c r="S2257" t="str">
        <f>VLOOKUP(G2257,'Seg 3 descriptions'!A:B,2)</f>
        <v>Vehicle Insurance</v>
      </c>
    </row>
    <row r="2258" spans="1:19" x14ac:dyDescent="0.25">
      <c r="A2258" s="1" t="s">
        <v>457</v>
      </c>
      <c r="B2258" s="1" t="s">
        <v>49</v>
      </c>
      <c r="C2258" s="1" t="s">
        <v>1322</v>
      </c>
      <c r="D2258" s="1" t="s">
        <v>1922</v>
      </c>
      <c r="E2258" s="1" t="s">
        <v>20</v>
      </c>
      <c r="F2258" s="1" t="s">
        <v>830</v>
      </c>
      <c r="G2258" s="1" t="s">
        <v>866</v>
      </c>
      <c r="H2258" s="1" t="s">
        <v>23</v>
      </c>
      <c r="I2258" s="1" t="s">
        <v>24</v>
      </c>
      <c r="J2258" s="3">
        <v>123.81</v>
      </c>
      <c r="K2258" s="1" t="s">
        <v>1567</v>
      </c>
      <c r="L2258" s="1" t="s">
        <v>24</v>
      </c>
      <c r="M2258" s="1" t="s">
        <v>1568</v>
      </c>
      <c r="N2258" s="1" t="s">
        <v>463</v>
      </c>
      <c r="O2258" s="2">
        <v>44316</v>
      </c>
      <c r="P2258" s="2">
        <v>44321</v>
      </c>
      <c r="Q2258" s="1" t="s">
        <v>29</v>
      </c>
      <c r="R2258" t="str">
        <f>VLOOKUP(F2258,'Seg 2 descriptions'!A:B,2)</f>
        <v>Measurement-SF</v>
      </c>
      <c r="S2258" t="str">
        <f>VLOOKUP(G2258,'Seg 3 descriptions'!A:B,2)</f>
        <v>Lodging &amp; Travel</v>
      </c>
    </row>
    <row r="2259" spans="1:19" x14ac:dyDescent="0.25">
      <c r="A2259" s="1" t="s">
        <v>457</v>
      </c>
      <c r="B2259" s="1" t="s">
        <v>49</v>
      </c>
      <c r="C2259" s="1" t="s">
        <v>1323</v>
      </c>
      <c r="D2259" s="1" t="s">
        <v>1938</v>
      </c>
      <c r="E2259" s="1" t="s">
        <v>20</v>
      </c>
      <c r="F2259" s="1" t="s">
        <v>830</v>
      </c>
      <c r="G2259" s="1" t="s">
        <v>1055</v>
      </c>
      <c r="H2259" s="1" t="s">
        <v>23</v>
      </c>
      <c r="I2259" s="1" t="s">
        <v>24</v>
      </c>
      <c r="J2259" s="3">
        <v>624.80999999999995</v>
      </c>
      <c r="K2259" s="1" t="s">
        <v>1567</v>
      </c>
      <c r="L2259" s="1" t="s">
        <v>24</v>
      </c>
      <c r="M2259" s="1" t="s">
        <v>1568</v>
      </c>
      <c r="N2259" s="1" t="s">
        <v>463</v>
      </c>
      <c r="O2259" s="2">
        <v>44286</v>
      </c>
      <c r="P2259" s="2">
        <v>44292</v>
      </c>
      <c r="Q2259" s="1" t="s">
        <v>29</v>
      </c>
      <c r="R2259" t="str">
        <f>VLOOKUP(F2259,'Seg 2 descriptions'!A:B,2)</f>
        <v>Measurement-SF</v>
      </c>
      <c r="S2259" t="str">
        <f>VLOOKUP(G2259,'Seg 3 descriptions'!A:B,2)</f>
        <v>Vehicle Depreciation</v>
      </c>
    </row>
    <row r="2260" spans="1:19" x14ac:dyDescent="0.25">
      <c r="A2260" s="1" t="s">
        <v>457</v>
      </c>
      <c r="B2260" s="1" t="s">
        <v>49</v>
      </c>
      <c r="C2260" s="1" t="s">
        <v>1323</v>
      </c>
      <c r="D2260" s="1" t="s">
        <v>1946</v>
      </c>
      <c r="E2260" s="1" t="s">
        <v>20</v>
      </c>
      <c r="F2260" s="1" t="s">
        <v>830</v>
      </c>
      <c r="G2260" s="1" t="s">
        <v>869</v>
      </c>
      <c r="H2260" s="1" t="s">
        <v>23</v>
      </c>
      <c r="I2260" s="1" t="s">
        <v>24</v>
      </c>
      <c r="J2260" s="3">
        <v>314.33</v>
      </c>
      <c r="K2260" s="1" t="s">
        <v>1567</v>
      </c>
      <c r="L2260" s="1" t="s">
        <v>24</v>
      </c>
      <c r="M2260" s="1" t="s">
        <v>1568</v>
      </c>
      <c r="N2260" s="1" t="s">
        <v>463</v>
      </c>
      <c r="O2260" s="2">
        <v>44286</v>
      </c>
      <c r="P2260" s="2">
        <v>44292</v>
      </c>
      <c r="Q2260" s="1" t="s">
        <v>29</v>
      </c>
      <c r="R2260" t="str">
        <f>VLOOKUP(F2260,'Seg 2 descriptions'!A:B,2)</f>
        <v>Measurement-SF</v>
      </c>
      <c r="S2260" t="str">
        <f>VLOOKUP(G2260,'Seg 3 descriptions'!A:B,2)</f>
        <v>Vehicle Fuel</v>
      </c>
    </row>
    <row r="2261" spans="1:19" x14ac:dyDescent="0.25">
      <c r="A2261" s="1" t="s">
        <v>457</v>
      </c>
      <c r="B2261" s="1" t="s">
        <v>49</v>
      </c>
      <c r="C2261" s="1" t="s">
        <v>1323</v>
      </c>
      <c r="D2261" s="1" t="s">
        <v>1949</v>
      </c>
      <c r="E2261" s="1" t="s">
        <v>20</v>
      </c>
      <c r="F2261" s="1" t="s">
        <v>830</v>
      </c>
      <c r="G2261" s="1" t="s">
        <v>283</v>
      </c>
      <c r="H2261" s="1" t="s">
        <v>23</v>
      </c>
      <c r="I2261" s="1" t="s">
        <v>24</v>
      </c>
      <c r="J2261" s="3">
        <v>-45.02</v>
      </c>
      <c r="K2261" s="1" t="s">
        <v>1567</v>
      </c>
      <c r="L2261" s="1" t="s">
        <v>24</v>
      </c>
      <c r="M2261" s="1" t="s">
        <v>1568</v>
      </c>
      <c r="N2261" s="1" t="s">
        <v>463</v>
      </c>
      <c r="O2261" s="2">
        <v>44286</v>
      </c>
      <c r="P2261" s="2">
        <v>44292</v>
      </c>
      <c r="Q2261" s="1" t="s">
        <v>29</v>
      </c>
      <c r="R2261" t="str">
        <f>VLOOKUP(F2261,'Seg 2 descriptions'!A:B,2)</f>
        <v>Measurement-SF</v>
      </c>
      <c r="S2261" t="str">
        <f>VLOOKUP(G2261,'Seg 3 descriptions'!A:B,2)</f>
        <v>Supplies &amp; Misc Dept Expenses</v>
      </c>
    </row>
    <row r="2262" spans="1:19" x14ac:dyDescent="0.25">
      <c r="A2262" s="1" t="s">
        <v>457</v>
      </c>
      <c r="B2262" s="1" t="s">
        <v>49</v>
      </c>
      <c r="C2262" s="1" t="s">
        <v>1324</v>
      </c>
      <c r="D2262" s="1" t="s">
        <v>1928</v>
      </c>
      <c r="E2262" s="1" t="s">
        <v>20</v>
      </c>
      <c r="F2262" s="1" t="s">
        <v>830</v>
      </c>
      <c r="G2262" s="1" t="s">
        <v>870</v>
      </c>
      <c r="H2262" s="1" t="s">
        <v>23</v>
      </c>
      <c r="I2262" s="1" t="s">
        <v>24</v>
      </c>
      <c r="J2262" s="3">
        <v>186.82</v>
      </c>
      <c r="K2262" s="1" t="s">
        <v>1567</v>
      </c>
      <c r="L2262" s="1" t="s">
        <v>24</v>
      </c>
      <c r="M2262" s="1" t="s">
        <v>1568</v>
      </c>
      <c r="N2262" s="1" t="s">
        <v>463</v>
      </c>
      <c r="O2262" s="2">
        <v>44408</v>
      </c>
      <c r="P2262" s="2">
        <v>44412</v>
      </c>
      <c r="Q2262" s="1" t="s">
        <v>29</v>
      </c>
      <c r="R2262" t="str">
        <f>VLOOKUP(F2262,'Seg 2 descriptions'!A:B,2)</f>
        <v>Measurement-SF</v>
      </c>
      <c r="S2262" t="str">
        <f>VLOOKUP(G2262,'Seg 3 descriptions'!A:B,2)</f>
        <v>Other Vehicle Expenses</v>
      </c>
    </row>
    <row r="2263" spans="1:19" x14ac:dyDescent="0.25">
      <c r="A2263" s="1" t="s">
        <v>457</v>
      </c>
      <c r="B2263" s="1" t="s">
        <v>49</v>
      </c>
      <c r="C2263" s="1" t="s">
        <v>1324</v>
      </c>
      <c r="D2263" s="1" t="s">
        <v>1932</v>
      </c>
      <c r="E2263" s="1" t="s">
        <v>20</v>
      </c>
      <c r="F2263" s="1" t="s">
        <v>830</v>
      </c>
      <c r="G2263" s="1" t="s">
        <v>1049</v>
      </c>
      <c r="H2263" s="1" t="s">
        <v>23</v>
      </c>
      <c r="I2263" s="1" t="s">
        <v>24</v>
      </c>
      <c r="J2263" s="3">
        <v>45.25</v>
      </c>
      <c r="K2263" s="1" t="s">
        <v>1567</v>
      </c>
      <c r="L2263" s="1" t="s">
        <v>24</v>
      </c>
      <c r="M2263" s="1" t="s">
        <v>1568</v>
      </c>
      <c r="N2263" s="1" t="s">
        <v>463</v>
      </c>
      <c r="O2263" s="2">
        <v>44408</v>
      </c>
      <c r="P2263" s="2">
        <v>44412</v>
      </c>
      <c r="Q2263" s="1" t="s">
        <v>29</v>
      </c>
      <c r="R2263" t="str">
        <f>VLOOKUP(F2263,'Seg 2 descriptions'!A:B,2)</f>
        <v>Measurement-SF</v>
      </c>
      <c r="S2263" t="str">
        <f>VLOOKUP(G2263,'Seg 3 descriptions'!A:B,2)</f>
        <v>Vehicle Insurance</v>
      </c>
    </row>
    <row r="2264" spans="1:19" x14ac:dyDescent="0.25">
      <c r="A2264" s="1" t="s">
        <v>457</v>
      </c>
      <c r="B2264" s="1" t="s">
        <v>49</v>
      </c>
      <c r="C2264" s="1" t="s">
        <v>1324</v>
      </c>
      <c r="D2264" s="1" t="s">
        <v>1938</v>
      </c>
      <c r="E2264" s="1" t="s">
        <v>20</v>
      </c>
      <c r="F2264" s="1" t="s">
        <v>830</v>
      </c>
      <c r="G2264" s="1" t="s">
        <v>1055</v>
      </c>
      <c r="H2264" s="1" t="s">
        <v>23</v>
      </c>
      <c r="I2264" s="1" t="s">
        <v>24</v>
      </c>
      <c r="J2264" s="3">
        <v>391.12</v>
      </c>
      <c r="K2264" s="1" t="s">
        <v>1567</v>
      </c>
      <c r="L2264" s="1" t="s">
        <v>24</v>
      </c>
      <c r="M2264" s="1" t="s">
        <v>1568</v>
      </c>
      <c r="N2264" s="1" t="s">
        <v>463</v>
      </c>
      <c r="O2264" s="2">
        <v>44408</v>
      </c>
      <c r="P2264" s="2">
        <v>44412</v>
      </c>
      <c r="Q2264" s="1" t="s">
        <v>29</v>
      </c>
      <c r="R2264" t="str">
        <f>VLOOKUP(F2264,'Seg 2 descriptions'!A:B,2)</f>
        <v>Measurement-SF</v>
      </c>
      <c r="S2264" t="str">
        <f>VLOOKUP(G2264,'Seg 3 descriptions'!A:B,2)</f>
        <v>Vehicle Depreciation</v>
      </c>
    </row>
    <row r="2265" spans="1:19" x14ac:dyDescent="0.25">
      <c r="A2265" s="1" t="s">
        <v>457</v>
      </c>
      <c r="B2265" s="1" t="s">
        <v>49</v>
      </c>
      <c r="C2265" s="1" t="s">
        <v>1324</v>
      </c>
      <c r="D2265" s="1" t="s">
        <v>1946</v>
      </c>
      <c r="E2265" s="1" t="s">
        <v>20</v>
      </c>
      <c r="F2265" s="1" t="s">
        <v>830</v>
      </c>
      <c r="G2265" s="1" t="s">
        <v>869</v>
      </c>
      <c r="H2265" s="1" t="s">
        <v>23</v>
      </c>
      <c r="I2265" s="1" t="s">
        <v>24</v>
      </c>
      <c r="J2265" s="3">
        <v>272.19</v>
      </c>
      <c r="K2265" s="1" t="s">
        <v>1567</v>
      </c>
      <c r="L2265" s="1" t="s">
        <v>24</v>
      </c>
      <c r="M2265" s="1" t="s">
        <v>1568</v>
      </c>
      <c r="N2265" s="1" t="s">
        <v>463</v>
      </c>
      <c r="O2265" s="2">
        <v>44408</v>
      </c>
      <c r="P2265" s="2">
        <v>44412</v>
      </c>
      <c r="Q2265" s="1" t="s">
        <v>29</v>
      </c>
      <c r="R2265" t="str">
        <f>VLOOKUP(F2265,'Seg 2 descriptions'!A:B,2)</f>
        <v>Measurement-SF</v>
      </c>
      <c r="S2265" t="str">
        <f>VLOOKUP(G2265,'Seg 3 descriptions'!A:B,2)</f>
        <v>Vehicle Fuel</v>
      </c>
    </row>
    <row r="2266" spans="1:19" x14ac:dyDescent="0.25">
      <c r="A2266" s="1" t="s">
        <v>457</v>
      </c>
      <c r="B2266" s="1" t="s">
        <v>49</v>
      </c>
      <c r="C2266" s="1" t="s">
        <v>1324</v>
      </c>
      <c r="D2266" s="1" t="s">
        <v>1949</v>
      </c>
      <c r="E2266" s="1" t="s">
        <v>20</v>
      </c>
      <c r="F2266" s="1" t="s">
        <v>830</v>
      </c>
      <c r="G2266" s="1" t="s">
        <v>283</v>
      </c>
      <c r="H2266" s="1" t="s">
        <v>23</v>
      </c>
      <c r="I2266" s="1" t="s">
        <v>24</v>
      </c>
      <c r="J2266" s="3">
        <v>-118.32</v>
      </c>
      <c r="K2266" s="1" t="s">
        <v>1567</v>
      </c>
      <c r="L2266" s="1" t="s">
        <v>24</v>
      </c>
      <c r="M2266" s="1" t="s">
        <v>1568</v>
      </c>
      <c r="N2266" s="1" t="s">
        <v>463</v>
      </c>
      <c r="O2266" s="2">
        <v>44408</v>
      </c>
      <c r="P2266" s="2">
        <v>44412</v>
      </c>
      <c r="Q2266" s="1" t="s">
        <v>29</v>
      </c>
      <c r="R2266" t="str">
        <f>VLOOKUP(F2266,'Seg 2 descriptions'!A:B,2)</f>
        <v>Measurement-SF</v>
      </c>
      <c r="S2266" t="str">
        <f>VLOOKUP(G2266,'Seg 3 descriptions'!A:B,2)</f>
        <v>Supplies &amp; Misc Dept Expenses</v>
      </c>
    </row>
    <row r="2267" spans="1:19" x14ac:dyDescent="0.25">
      <c r="A2267" s="1" t="s">
        <v>457</v>
      </c>
      <c r="B2267" s="1" t="s">
        <v>49</v>
      </c>
      <c r="C2267" s="1" t="s">
        <v>1324</v>
      </c>
      <c r="D2267" s="1" t="s">
        <v>1955</v>
      </c>
      <c r="E2267" s="1" t="s">
        <v>20</v>
      </c>
      <c r="F2267" s="1" t="s">
        <v>830</v>
      </c>
      <c r="G2267" s="1" t="s">
        <v>1302</v>
      </c>
      <c r="H2267" s="1" t="s">
        <v>23</v>
      </c>
      <c r="I2267" s="1" t="s">
        <v>24</v>
      </c>
      <c r="J2267" s="3">
        <v>37.369999999999997</v>
      </c>
      <c r="K2267" s="1" t="s">
        <v>1567</v>
      </c>
      <c r="L2267" s="1" t="s">
        <v>24</v>
      </c>
      <c r="M2267" s="1" t="s">
        <v>1568</v>
      </c>
      <c r="N2267" s="1" t="s">
        <v>463</v>
      </c>
      <c r="O2267" s="2">
        <v>44408</v>
      </c>
      <c r="P2267" s="2">
        <v>44412</v>
      </c>
      <c r="Q2267" s="1" t="s">
        <v>29</v>
      </c>
      <c r="R2267" t="str">
        <f>VLOOKUP(F2267,'Seg 2 descriptions'!A:B,2)</f>
        <v>Measurement-SF</v>
      </c>
      <c r="S2267" t="str">
        <f>VLOOKUP(G2267,'Seg 3 descriptions'!A:B,2)</f>
        <v>Uniforms</v>
      </c>
    </row>
    <row r="2268" spans="1:19" x14ac:dyDescent="0.25">
      <c r="A2268" s="1" t="s">
        <v>828</v>
      </c>
      <c r="B2268" s="1" t="s">
        <v>18</v>
      </c>
      <c r="C2268" s="1" t="s">
        <v>1596</v>
      </c>
      <c r="D2268" s="1" t="s">
        <v>1713</v>
      </c>
      <c r="E2268" s="1" t="s">
        <v>20</v>
      </c>
      <c r="F2268" s="1" t="s">
        <v>830</v>
      </c>
      <c r="G2268" s="1" t="s">
        <v>460</v>
      </c>
      <c r="H2268" s="1" t="s">
        <v>23</v>
      </c>
      <c r="I2268" s="1" t="s">
        <v>24</v>
      </c>
      <c r="J2268" s="3">
        <v>3031.17</v>
      </c>
      <c r="K2268" s="1" t="s">
        <v>1597</v>
      </c>
      <c r="L2268" s="1" t="s">
        <v>24</v>
      </c>
      <c r="M2268" s="1" t="s">
        <v>24</v>
      </c>
      <c r="N2268" s="1" t="s">
        <v>1596</v>
      </c>
      <c r="O2268" s="2">
        <v>44322</v>
      </c>
      <c r="P2268" s="2">
        <v>44348</v>
      </c>
      <c r="Q2268" s="1" t="s">
        <v>29</v>
      </c>
      <c r="R2268" t="str">
        <f>VLOOKUP(F2268,'Seg 2 descriptions'!A:B,2)</f>
        <v>Measurement-SF</v>
      </c>
      <c r="S2268" t="str">
        <f>VLOOKUP(G2268,'Seg 3 descriptions'!A:B,2)</f>
        <v>Salaries</v>
      </c>
    </row>
    <row r="2269" spans="1:19" x14ac:dyDescent="0.25">
      <c r="A2269" s="1" t="s">
        <v>828</v>
      </c>
      <c r="B2269" s="1" t="s">
        <v>18</v>
      </c>
      <c r="C2269" s="1" t="s">
        <v>1604</v>
      </c>
      <c r="D2269" s="1" t="s">
        <v>1704</v>
      </c>
      <c r="E2269" s="1" t="s">
        <v>20</v>
      </c>
      <c r="F2269" s="1" t="s">
        <v>830</v>
      </c>
      <c r="G2269" s="1" t="s">
        <v>590</v>
      </c>
      <c r="H2269" s="1" t="s">
        <v>23</v>
      </c>
      <c r="I2269" s="1" t="s">
        <v>24</v>
      </c>
      <c r="J2269" s="3">
        <v>1187.78</v>
      </c>
      <c r="K2269" s="1" t="s">
        <v>1605</v>
      </c>
      <c r="L2269" s="1" t="s">
        <v>24</v>
      </c>
      <c r="M2269" s="1" t="s">
        <v>24</v>
      </c>
      <c r="N2269" s="1" t="s">
        <v>1604</v>
      </c>
      <c r="O2269" s="2">
        <v>44420</v>
      </c>
      <c r="P2269" s="2">
        <v>44438</v>
      </c>
      <c r="Q2269" s="1" t="s">
        <v>29</v>
      </c>
      <c r="R2269" t="str">
        <f>VLOOKUP(F2269,'Seg 2 descriptions'!A:B,2)</f>
        <v>Measurement-SF</v>
      </c>
      <c r="S2269" t="str">
        <f>VLOOKUP(G2269,'Seg 3 descriptions'!A:B,2)</f>
        <v>Overtime/Comp Time/On Call</v>
      </c>
    </row>
    <row r="2270" spans="1:19" x14ac:dyDescent="0.25">
      <c r="A2270" s="1" t="s">
        <v>457</v>
      </c>
      <c r="B2270" s="1" t="s">
        <v>49</v>
      </c>
      <c r="C2270" s="1" t="s">
        <v>1324</v>
      </c>
      <c r="D2270" s="1" t="s">
        <v>1956</v>
      </c>
      <c r="E2270" s="1" t="s">
        <v>20</v>
      </c>
      <c r="F2270" s="1" t="s">
        <v>830</v>
      </c>
      <c r="G2270" s="1" t="s">
        <v>868</v>
      </c>
      <c r="H2270" s="1" t="s">
        <v>23</v>
      </c>
      <c r="I2270" s="1" t="s">
        <v>24</v>
      </c>
      <c r="J2270" s="3">
        <v>87.45</v>
      </c>
      <c r="K2270" s="1" t="s">
        <v>1567</v>
      </c>
      <c r="L2270" s="1" t="s">
        <v>24</v>
      </c>
      <c r="M2270" s="1" t="s">
        <v>1568</v>
      </c>
      <c r="N2270" s="1" t="s">
        <v>463</v>
      </c>
      <c r="O2270" s="2">
        <v>44408</v>
      </c>
      <c r="P2270" s="2">
        <v>44412</v>
      </c>
      <c r="Q2270" s="1" t="s">
        <v>29</v>
      </c>
      <c r="R2270" t="str">
        <f>VLOOKUP(F2270,'Seg 2 descriptions'!A:B,2)</f>
        <v>Measurement-SF</v>
      </c>
      <c r="S2270" t="str">
        <f>VLOOKUP(G2270,'Seg 3 descriptions'!A:B,2)</f>
        <v>Cell Phones</v>
      </c>
    </row>
    <row r="2271" spans="1:19" x14ac:dyDescent="0.25">
      <c r="A2271" s="1" t="s">
        <v>457</v>
      </c>
      <c r="B2271" s="1" t="s">
        <v>49</v>
      </c>
      <c r="C2271" s="1" t="s">
        <v>1324</v>
      </c>
      <c r="D2271" s="1" t="s">
        <v>1958</v>
      </c>
      <c r="E2271" s="1" t="s">
        <v>20</v>
      </c>
      <c r="F2271" s="1" t="s">
        <v>830</v>
      </c>
      <c r="G2271" s="1" t="s">
        <v>867</v>
      </c>
      <c r="H2271" s="1" t="s">
        <v>23</v>
      </c>
      <c r="I2271" s="1" t="s">
        <v>24</v>
      </c>
      <c r="J2271" s="3">
        <v>44</v>
      </c>
      <c r="K2271" s="1" t="s">
        <v>1567</v>
      </c>
      <c r="L2271" s="1" t="s">
        <v>24</v>
      </c>
      <c r="M2271" s="1" t="s">
        <v>1568</v>
      </c>
      <c r="N2271" s="1" t="s">
        <v>463</v>
      </c>
      <c r="O2271" s="2">
        <v>44408</v>
      </c>
      <c r="P2271" s="2">
        <v>44412</v>
      </c>
      <c r="Q2271" s="1" t="s">
        <v>29</v>
      </c>
      <c r="R2271" t="str">
        <f>VLOOKUP(F2271,'Seg 2 descriptions'!A:B,2)</f>
        <v>Measurement-SF</v>
      </c>
      <c r="S2271" t="str">
        <f>VLOOKUP(G2271,'Seg 3 descriptions'!A:B,2)</f>
        <v>Meals</v>
      </c>
    </row>
    <row r="2272" spans="1:19" x14ac:dyDescent="0.25">
      <c r="A2272" s="1" t="s">
        <v>457</v>
      </c>
      <c r="B2272" s="1" t="s">
        <v>49</v>
      </c>
      <c r="C2272" s="1" t="s">
        <v>1324</v>
      </c>
      <c r="D2272" s="1" t="s">
        <v>1922</v>
      </c>
      <c r="E2272" s="1" t="s">
        <v>20</v>
      </c>
      <c r="F2272" s="1" t="s">
        <v>830</v>
      </c>
      <c r="G2272" s="1" t="s">
        <v>866</v>
      </c>
      <c r="H2272" s="1" t="s">
        <v>23</v>
      </c>
      <c r="I2272" s="1" t="s">
        <v>24</v>
      </c>
      <c r="J2272" s="3">
        <v>226.22</v>
      </c>
      <c r="K2272" s="1" t="s">
        <v>1567</v>
      </c>
      <c r="L2272" s="1" t="s">
        <v>24</v>
      </c>
      <c r="M2272" s="1" t="s">
        <v>1568</v>
      </c>
      <c r="N2272" s="1" t="s">
        <v>463</v>
      </c>
      <c r="O2272" s="2">
        <v>44408</v>
      </c>
      <c r="P2272" s="2">
        <v>44412</v>
      </c>
      <c r="Q2272" s="1" t="s">
        <v>29</v>
      </c>
      <c r="R2272" t="str">
        <f>VLOOKUP(F2272,'Seg 2 descriptions'!A:B,2)</f>
        <v>Measurement-SF</v>
      </c>
      <c r="S2272" t="str">
        <f>VLOOKUP(G2272,'Seg 3 descriptions'!A:B,2)</f>
        <v>Lodging &amp; Travel</v>
      </c>
    </row>
    <row r="2273" spans="1:19" x14ac:dyDescent="0.25">
      <c r="A2273" s="1" t="s">
        <v>457</v>
      </c>
      <c r="B2273" s="1" t="s">
        <v>49</v>
      </c>
      <c r="C2273" s="1" t="s">
        <v>1324</v>
      </c>
      <c r="D2273" s="1" t="s">
        <v>1713</v>
      </c>
      <c r="E2273" s="1" t="s">
        <v>20</v>
      </c>
      <c r="F2273" s="1" t="s">
        <v>830</v>
      </c>
      <c r="G2273" s="1" t="s">
        <v>460</v>
      </c>
      <c r="H2273" s="1" t="s">
        <v>23</v>
      </c>
      <c r="I2273" s="1" t="s">
        <v>24</v>
      </c>
      <c r="J2273" s="3">
        <v>531.08000000000004</v>
      </c>
      <c r="K2273" s="1" t="s">
        <v>1567</v>
      </c>
      <c r="L2273" s="1" t="s">
        <v>24</v>
      </c>
      <c r="M2273" s="1" t="s">
        <v>1568</v>
      </c>
      <c r="N2273" s="1" t="s">
        <v>463</v>
      </c>
      <c r="O2273" s="2">
        <v>44408</v>
      </c>
      <c r="P2273" s="2">
        <v>44412</v>
      </c>
      <c r="Q2273" s="1" t="s">
        <v>29</v>
      </c>
      <c r="R2273" t="str">
        <f>VLOOKUP(F2273,'Seg 2 descriptions'!A:B,2)</f>
        <v>Measurement-SF</v>
      </c>
      <c r="S2273" t="str">
        <f>VLOOKUP(G2273,'Seg 3 descriptions'!A:B,2)</f>
        <v>Salaries</v>
      </c>
    </row>
    <row r="2274" spans="1:19" x14ac:dyDescent="0.25">
      <c r="A2274" s="1" t="s">
        <v>457</v>
      </c>
      <c r="B2274" s="1" t="s">
        <v>49</v>
      </c>
      <c r="C2274" s="1" t="s">
        <v>1353</v>
      </c>
      <c r="D2274" s="1" t="s">
        <v>1928</v>
      </c>
      <c r="E2274" s="1" t="s">
        <v>20</v>
      </c>
      <c r="F2274" s="1" t="s">
        <v>830</v>
      </c>
      <c r="G2274" s="1" t="s">
        <v>870</v>
      </c>
      <c r="H2274" s="1" t="s">
        <v>23</v>
      </c>
      <c r="I2274" s="1" t="s">
        <v>24</v>
      </c>
      <c r="J2274" s="3">
        <v>395.99</v>
      </c>
      <c r="K2274" s="1" t="s">
        <v>1567</v>
      </c>
      <c r="L2274" s="1" t="s">
        <v>24</v>
      </c>
      <c r="M2274" s="1" t="s">
        <v>1568</v>
      </c>
      <c r="N2274" s="1" t="s">
        <v>463</v>
      </c>
      <c r="O2274" s="2">
        <v>44439</v>
      </c>
      <c r="P2274" s="2">
        <v>44447</v>
      </c>
      <c r="Q2274" s="1" t="s">
        <v>29</v>
      </c>
      <c r="R2274" t="str">
        <f>VLOOKUP(F2274,'Seg 2 descriptions'!A:B,2)</f>
        <v>Measurement-SF</v>
      </c>
      <c r="S2274" t="str">
        <f>VLOOKUP(G2274,'Seg 3 descriptions'!A:B,2)</f>
        <v>Other Vehicle Expenses</v>
      </c>
    </row>
    <row r="2275" spans="1:19" x14ac:dyDescent="0.25">
      <c r="A2275" s="1" t="s">
        <v>457</v>
      </c>
      <c r="B2275" s="1" t="s">
        <v>49</v>
      </c>
      <c r="C2275" s="1" t="s">
        <v>1353</v>
      </c>
      <c r="D2275" s="1" t="s">
        <v>1932</v>
      </c>
      <c r="E2275" s="1" t="s">
        <v>20</v>
      </c>
      <c r="F2275" s="1" t="s">
        <v>830</v>
      </c>
      <c r="G2275" s="1" t="s">
        <v>1049</v>
      </c>
      <c r="H2275" s="1" t="s">
        <v>23</v>
      </c>
      <c r="I2275" s="1" t="s">
        <v>24</v>
      </c>
      <c r="J2275" s="3">
        <v>73.19</v>
      </c>
      <c r="K2275" s="1" t="s">
        <v>1567</v>
      </c>
      <c r="L2275" s="1" t="s">
        <v>24</v>
      </c>
      <c r="M2275" s="1" t="s">
        <v>1568</v>
      </c>
      <c r="N2275" s="1" t="s">
        <v>463</v>
      </c>
      <c r="O2275" s="2">
        <v>44439</v>
      </c>
      <c r="P2275" s="2">
        <v>44447</v>
      </c>
      <c r="Q2275" s="1" t="s">
        <v>29</v>
      </c>
      <c r="R2275" t="str">
        <f>VLOOKUP(F2275,'Seg 2 descriptions'!A:B,2)</f>
        <v>Measurement-SF</v>
      </c>
      <c r="S2275" t="str">
        <f>VLOOKUP(G2275,'Seg 3 descriptions'!A:B,2)</f>
        <v>Vehicle Insurance</v>
      </c>
    </row>
    <row r="2276" spans="1:19" x14ac:dyDescent="0.25">
      <c r="A2276" s="1" t="s">
        <v>457</v>
      </c>
      <c r="B2276" s="1" t="s">
        <v>49</v>
      </c>
      <c r="C2276" s="1" t="s">
        <v>1353</v>
      </c>
      <c r="D2276" s="1" t="s">
        <v>1938</v>
      </c>
      <c r="E2276" s="1" t="s">
        <v>20</v>
      </c>
      <c r="F2276" s="1" t="s">
        <v>830</v>
      </c>
      <c r="G2276" s="1" t="s">
        <v>1055</v>
      </c>
      <c r="H2276" s="1" t="s">
        <v>23</v>
      </c>
      <c r="I2276" s="1" t="s">
        <v>24</v>
      </c>
      <c r="J2276" s="3">
        <v>632.38</v>
      </c>
      <c r="K2276" s="1" t="s">
        <v>1567</v>
      </c>
      <c r="L2276" s="1" t="s">
        <v>24</v>
      </c>
      <c r="M2276" s="1" t="s">
        <v>1568</v>
      </c>
      <c r="N2276" s="1" t="s">
        <v>463</v>
      </c>
      <c r="O2276" s="2">
        <v>44439</v>
      </c>
      <c r="P2276" s="2">
        <v>44447</v>
      </c>
      <c r="Q2276" s="1" t="s">
        <v>29</v>
      </c>
      <c r="R2276" t="str">
        <f>VLOOKUP(F2276,'Seg 2 descriptions'!A:B,2)</f>
        <v>Measurement-SF</v>
      </c>
      <c r="S2276" t="str">
        <f>VLOOKUP(G2276,'Seg 3 descriptions'!A:B,2)</f>
        <v>Vehicle Depreciation</v>
      </c>
    </row>
    <row r="2277" spans="1:19" x14ac:dyDescent="0.25">
      <c r="A2277" s="1" t="s">
        <v>457</v>
      </c>
      <c r="B2277" s="1" t="s">
        <v>49</v>
      </c>
      <c r="C2277" s="1" t="s">
        <v>1353</v>
      </c>
      <c r="D2277" s="1" t="s">
        <v>1956</v>
      </c>
      <c r="E2277" s="1" t="s">
        <v>20</v>
      </c>
      <c r="F2277" s="1" t="s">
        <v>830</v>
      </c>
      <c r="G2277" s="1" t="s">
        <v>868</v>
      </c>
      <c r="H2277" s="1" t="s">
        <v>23</v>
      </c>
      <c r="I2277" s="1" t="s">
        <v>24</v>
      </c>
      <c r="J2277" s="3">
        <v>205.24</v>
      </c>
      <c r="K2277" s="1" t="s">
        <v>1567</v>
      </c>
      <c r="L2277" s="1" t="s">
        <v>24</v>
      </c>
      <c r="M2277" s="1" t="s">
        <v>1568</v>
      </c>
      <c r="N2277" s="1" t="s">
        <v>463</v>
      </c>
      <c r="O2277" s="2">
        <v>44439</v>
      </c>
      <c r="P2277" s="2">
        <v>44447</v>
      </c>
      <c r="Q2277" s="1" t="s">
        <v>29</v>
      </c>
      <c r="R2277" t="str">
        <f>VLOOKUP(F2277,'Seg 2 descriptions'!A:B,2)</f>
        <v>Measurement-SF</v>
      </c>
      <c r="S2277" t="str">
        <f>VLOOKUP(G2277,'Seg 3 descriptions'!A:B,2)</f>
        <v>Cell Phones</v>
      </c>
    </row>
    <row r="2278" spans="1:19" x14ac:dyDescent="0.25">
      <c r="A2278" s="1" t="s">
        <v>457</v>
      </c>
      <c r="B2278" s="1" t="s">
        <v>49</v>
      </c>
      <c r="C2278" s="1" t="s">
        <v>1353</v>
      </c>
      <c r="D2278" s="1" t="s">
        <v>1958</v>
      </c>
      <c r="E2278" s="1" t="s">
        <v>20</v>
      </c>
      <c r="F2278" s="1" t="s">
        <v>830</v>
      </c>
      <c r="G2278" s="1" t="s">
        <v>867</v>
      </c>
      <c r="H2278" s="1" t="s">
        <v>23</v>
      </c>
      <c r="I2278" s="1" t="s">
        <v>24</v>
      </c>
      <c r="J2278" s="3">
        <v>85.48</v>
      </c>
      <c r="K2278" s="1" t="s">
        <v>1567</v>
      </c>
      <c r="L2278" s="1" t="s">
        <v>24</v>
      </c>
      <c r="M2278" s="1" t="s">
        <v>1568</v>
      </c>
      <c r="N2278" s="1" t="s">
        <v>463</v>
      </c>
      <c r="O2278" s="2">
        <v>44439</v>
      </c>
      <c r="P2278" s="2">
        <v>44447</v>
      </c>
      <c r="Q2278" s="1" t="s">
        <v>29</v>
      </c>
      <c r="R2278" t="str">
        <f>VLOOKUP(F2278,'Seg 2 descriptions'!A:B,2)</f>
        <v>Measurement-SF</v>
      </c>
      <c r="S2278" t="str">
        <f>VLOOKUP(G2278,'Seg 3 descriptions'!A:B,2)</f>
        <v>Meals</v>
      </c>
    </row>
    <row r="2279" spans="1:19" x14ac:dyDescent="0.25">
      <c r="A2279" s="1" t="s">
        <v>457</v>
      </c>
      <c r="B2279" s="1" t="s">
        <v>49</v>
      </c>
      <c r="C2279" s="1" t="s">
        <v>1353</v>
      </c>
      <c r="D2279" s="1" t="s">
        <v>1922</v>
      </c>
      <c r="E2279" s="1" t="s">
        <v>20</v>
      </c>
      <c r="F2279" s="1" t="s">
        <v>830</v>
      </c>
      <c r="G2279" s="1" t="s">
        <v>866</v>
      </c>
      <c r="H2279" s="1" t="s">
        <v>23</v>
      </c>
      <c r="I2279" s="1" t="s">
        <v>24</v>
      </c>
      <c r="J2279" s="3">
        <v>320.89999999999998</v>
      </c>
      <c r="K2279" s="1" t="s">
        <v>1567</v>
      </c>
      <c r="L2279" s="1" t="s">
        <v>24</v>
      </c>
      <c r="M2279" s="1" t="s">
        <v>1568</v>
      </c>
      <c r="N2279" s="1" t="s">
        <v>463</v>
      </c>
      <c r="O2279" s="2">
        <v>44439</v>
      </c>
      <c r="P2279" s="2">
        <v>44447</v>
      </c>
      <c r="Q2279" s="1" t="s">
        <v>29</v>
      </c>
      <c r="R2279" t="str">
        <f>VLOOKUP(F2279,'Seg 2 descriptions'!A:B,2)</f>
        <v>Measurement-SF</v>
      </c>
      <c r="S2279" t="str">
        <f>VLOOKUP(G2279,'Seg 3 descriptions'!A:B,2)</f>
        <v>Lodging &amp; Travel</v>
      </c>
    </row>
    <row r="2280" spans="1:19" x14ac:dyDescent="0.25">
      <c r="A2280" s="1" t="s">
        <v>457</v>
      </c>
      <c r="B2280" s="1" t="s">
        <v>49</v>
      </c>
      <c r="C2280" s="1" t="s">
        <v>1353</v>
      </c>
      <c r="D2280" s="1" t="s">
        <v>1713</v>
      </c>
      <c r="E2280" s="1" t="s">
        <v>20</v>
      </c>
      <c r="F2280" s="1" t="s">
        <v>830</v>
      </c>
      <c r="G2280" s="1" t="s">
        <v>460</v>
      </c>
      <c r="H2280" s="1" t="s">
        <v>23</v>
      </c>
      <c r="I2280" s="1" t="s">
        <v>24</v>
      </c>
      <c r="J2280" s="3">
        <v>829.67</v>
      </c>
      <c r="K2280" s="1" t="s">
        <v>1567</v>
      </c>
      <c r="L2280" s="1" t="s">
        <v>24</v>
      </c>
      <c r="M2280" s="1" t="s">
        <v>1568</v>
      </c>
      <c r="N2280" s="1" t="s">
        <v>463</v>
      </c>
      <c r="O2280" s="2">
        <v>44439</v>
      </c>
      <c r="P2280" s="2">
        <v>44447</v>
      </c>
      <c r="Q2280" s="1" t="s">
        <v>29</v>
      </c>
      <c r="R2280" t="str">
        <f>VLOOKUP(F2280,'Seg 2 descriptions'!A:B,2)</f>
        <v>Measurement-SF</v>
      </c>
      <c r="S2280" t="str">
        <f>VLOOKUP(G2280,'Seg 3 descriptions'!A:B,2)</f>
        <v>Salaries</v>
      </c>
    </row>
    <row r="2281" spans="1:19" x14ac:dyDescent="0.25">
      <c r="A2281" s="1" t="s">
        <v>457</v>
      </c>
      <c r="B2281" s="1" t="s">
        <v>49</v>
      </c>
      <c r="C2281" s="1" t="s">
        <v>1353</v>
      </c>
      <c r="D2281" s="1" t="s">
        <v>1949</v>
      </c>
      <c r="E2281" s="1" t="s">
        <v>20</v>
      </c>
      <c r="F2281" s="1" t="s">
        <v>830</v>
      </c>
      <c r="G2281" s="1" t="s">
        <v>283</v>
      </c>
      <c r="H2281" s="1" t="s">
        <v>23</v>
      </c>
      <c r="I2281" s="1" t="s">
        <v>24</v>
      </c>
      <c r="J2281" s="3">
        <v>381.73</v>
      </c>
      <c r="K2281" s="1" t="s">
        <v>1567</v>
      </c>
      <c r="L2281" s="1" t="s">
        <v>24</v>
      </c>
      <c r="M2281" s="1" t="s">
        <v>1568</v>
      </c>
      <c r="N2281" s="1" t="s">
        <v>463</v>
      </c>
      <c r="O2281" s="2">
        <v>44439</v>
      </c>
      <c r="P2281" s="2">
        <v>44447</v>
      </c>
      <c r="Q2281" s="1" t="s">
        <v>29</v>
      </c>
      <c r="R2281" t="str">
        <f>VLOOKUP(F2281,'Seg 2 descriptions'!A:B,2)</f>
        <v>Measurement-SF</v>
      </c>
      <c r="S2281" t="str">
        <f>VLOOKUP(G2281,'Seg 3 descriptions'!A:B,2)</f>
        <v>Supplies &amp; Misc Dept Expenses</v>
      </c>
    </row>
    <row r="2282" spans="1:19" x14ac:dyDescent="0.25">
      <c r="A2282" s="1" t="s">
        <v>457</v>
      </c>
      <c r="B2282" s="1" t="s">
        <v>49</v>
      </c>
      <c r="C2282" s="1" t="s">
        <v>1353</v>
      </c>
      <c r="D2282" s="1" t="s">
        <v>1946</v>
      </c>
      <c r="E2282" s="1" t="s">
        <v>20</v>
      </c>
      <c r="F2282" s="1" t="s">
        <v>830</v>
      </c>
      <c r="G2282" s="1" t="s">
        <v>869</v>
      </c>
      <c r="H2282" s="1" t="s">
        <v>23</v>
      </c>
      <c r="I2282" s="1" t="s">
        <v>24</v>
      </c>
      <c r="J2282" s="3">
        <v>429.02</v>
      </c>
      <c r="K2282" s="1" t="s">
        <v>1567</v>
      </c>
      <c r="L2282" s="1" t="s">
        <v>24</v>
      </c>
      <c r="M2282" s="1" t="s">
        <v>1568</v>
      </c>
      <c r="N2282" s="1" t="s">
        <v>463</v>
      </c>
      <c r="O2282" s="2">
        <v>44439</v>
      </c>
      <c r="P2282" s="2">
        <v>44447</v>
      </c>
      <c r="Q2282" s="1" t="s">
        <v>29</v>
      </c>
      <c r="R2282" t="str">
        <f>VLOOKUP(F2282,'Seg 2 descriptions'!A:B,2)</f>
        <v>Measurement-SF</v>
      </c>
      <c r="S2282" t="str">
        <f>VLOOKUP(G2282,'Seg 3 descriptions'!A:B,2)</f>
        <v>Vehicle Fuel</v>
      </c>
    </row>
    <row r="2283" spans="1:19" x14ac:dyDescent="0.25">
      <c r="A2283" s="1" t="s">
        <v>457</v>
      </c>
      <c r="B2283" s="1" t="s">
        <v>49</v>
      </c>
      <c r="C2283" s="1" t="s">
        <v>1467</v>
      </c>
      <c r="D2283" s="1" t="s">
        <v>1928</v>
      </c>
      <c r="E2283" s="1" t="s">
        <v>20</v>
      </c>
      <c r="F2283" s="1" t="s">
        <v>830</v>
      </c>
      <c r="G2283" s="1" t="s">
        <v>870</v>
      </c>
      <c r="H2283" s="1" t="s">
        <v>23</v>
      </c>
      <c r="I2283" s="1" t="s">
        <v>24</v>
      </c>
      <c r="J2283" s="3">
        <v>57.5</v>
      </c>
      <c r="K2283" s="1" t="s">
        <v>1567</v>
      </c>
      <c r="L2283" s="1" t="s">
        <v>24</v>
      </c>
      <c r="M2283" s="1" t="s">
        <v>1568</v>
      </c>
      <c r="N2283" s="1" t="s">
        <v>463</v>
      </c>
      <c r="O2283" s="2">
        <v>44347</v>
      </c>
      <c r="P2283" s="2">
        <v>44350</v>
      </c>
      <c r="Q2283" s="1" t="s">
        <v>29</v>
      </c>
      <c r="R2283" t="str">
        <f>VLOOKUP(F2283,'Seg 2 descriptions'!A:B,2)</f>
        <v>Measurement-SF</v>
      </c>
      <c r="S2283" t="str">
        <f>VLOOKUP(G2283,'Seg 3 descriptions'!A:B,2)</f>
        <v>Other Vehicle Expenses</v>
      </c>
    </row>
    <row r="2284" spans="1:19" x14ac:dyDescent="0.25">
      <c r="A2284" s="1" t="s">
        <v>457</v>
      </c>
      <c r="B2284" s="1" t="s">
        <v>49</v>
      </c>
      <c r="C2284" s="1" t="s">
        <v>1467</v>
      </c>
      <c r="D2284" s="1" t="s">
        <v>1932</v>
      </c>
      <c r="E2284" s="1" t="s">
        <v>20</v>
      </c>
      <c r="F2284" s="1" t="s">
        <v>830</v>
      </c>
      <c r="G2284" s="1" t="s">
        <v>1049</v>
      </c>
      <c r="H2284" s="1" t="s">
        <v>23</v>
      </c>
      <c r="I2284" s="1" t="s">
        <v>24</v>
      </c>
      <c r="J2284" s="3">
        <v>64.260000000000005</v>
      </c>
      <c r="K2284" s="1" t="s">
        <v>1567</v>
      </c>
      <c r="L2284" s="1" t="s">
        <v>24</v>
      </c>
      <c r="M2284" s="1" t="s">
        <v>1568</v>
      </c>
      <c r="N2284" s="1" t="s">
        <v>463</v>
      </c>
      <c r="O2284" s="2">
        <v>44347</v>
      </c>
      <c r="P2284" s="2">
        <v>44350</v>
      </c>
      <c r="Q2284" s="1" t="s">
        <v>29</v>
      </c>
      <c r="R2284" t="str">
        <f>VLOOKUP(F2284,'Seg 2 descriptions'!A:B,2)</f>
        <v>Measurement-SF</v>
      </c>
      <c r="S2284" t="str">
        <f>VLOOKUP(G2284,'Seg 3 descriptions'!A:B,2)</f>
        <v>Vehicle Insurance</v>
      </c>
    </row>
    <row r="2285" spans="1:19" x14ac:dyDescent="0.25">
      <c r="A2285" s="1" t="s">
        <v>457</v>
      </c>
      <c r="B2285" s="1" t="s">
        <v>49</v>
      </c>
      <c r="C2285" s="1" t="s">
        <v>1467</v>
      </c>
      <c r="D2285" s="1" t="s">
        <v>1938</v>
      </c>
      <c r="E2285" s="1" t="s">
        <v>20</v>
      </c>
      <c r="F2285" s="1" t="s">
        <v>830</v>
      </c>
      <c r="G2285" s="1" t="s">
        <v>1055</v>
      </c>
      <c r="H2285" s="1" t="s">
        <v>23</v>
      </c>
      <c r="I2285" s="1" t="s">
        <v>24</v>
      </c>
      <c r="J2285" s="3">
        <v>919.07</v>
      </c>
      <c r="K2285" s="1" t="s">
        <v>1567</v>
      </c>
      <c r="L2285" s="1" t="s">
        <v>24</v>
      </c>
      <c r="M2285" s="1" t="s">
        <v>1568</v>
      </c>
      <c r="N2285" s="1" t="s">
        <v>463</v>
      </c>
      <c r="O2285" s="2">
        <v>44347</v>
      </c>
      <c r="P2285" s="2">
        <v>44350</v>
      </c>
      <c r="Q2285" s="1" t="s">
        <v>29</v>
      </c>
      <c r="R2285" t="str">
        <f>VLOOKUP(F2285,'Seg 2 descriptions'!A:B,2)</f>
        <v>Measurement-SF</v>
      </c>
      <c r="S2285" t="str">
        <f>VLOOKUP(G2285,'Seg 3 descriptions'!A:B,2)</f>
        <v>Vehicle Depreciation</v>
      </c>
    </row>
    <row r="2286" spans="1:19" x14ac:dyDescent="0.25">
      <c r="A2286" s="1" t="s">
        <v>457</v>
      </c>
      <c r="B2286" s="1" t="s">
        <v>49</v>
      </c>
      <c r="C2286" s="1" t="s">
        <v>1467</v>
      </c>
      <c r="D2286" s="1" t="s">
        <v>1946</v>
      </c>
      <c r="E2286" s="1" t="s">
        <v>20</v>
      </c>
      <c r="F2286" s="1" t="s">
        <v>830</v>
      </c>
      <c r="G2286" s="1" t="s">
        <v>869</v>
      </c>
      <c r="H2286" s="1" t="s">
        <v>23</v>
      </c>
      <c r="I2286" s="1" t="s">
        <v>24</v>
      </c>
      <c r="J2286" s="3">
        <v>390.31</v>
      </c>
      <c r="K2286" s="1" t="s">
        <v>1567</v>
      </c>
      <c r="L2286" s="1" t="s">
        <v>24</v>
      </c>
      <c r="M2286" s="1" t="s">
        <v>1568</v>
      </c>
      <c r="N2286" s="1" t="s">
        <v>463</v>
      </c>
      <c r="O2286" s="2">
        <v>44347</v>
      </c>
      <c r="P2286" s="2">
        <v>44350</v>
      </c>
      <c r="Q2286" s="1" t="s">
        <v>29</v>
      </c>
      <c r="R2286" t="str">
        <f>VLOOKUP(F2286,'Seg 2 descriptions'!A:B,2)</f>
        <v>Measurement-SF</v>
      </c>
      <c r="S2286" t="str">
        <f>VLOOKUP(G2286,'Seg 3 descriptions'!A:B,2)</f>
        <v>Vehicle Fuel</v>
      </c>
    </row>
    <row r="2287" spans="1:19" x14ac:dyDescent="0.25">
      <c r="A2287" s="1" t="s">
        <v>457</v>
      </c>
      <c r="B2287" s="1" t="s">
        <v>49</v>
      </c>
      <c r="C2287" s="1" t="s">
        <v>1467</v>
      </c>
      <c r="D2287" s="1" t="s">
        <v>1949</v>
      </c>
      <c r="E2287" s="1" t="s">
        <v>20</v>
      </c>
      <c r="F2287" s="1" t="s">
        <v>830</v>
      </c>
      <c r="G2287" s="1" t="s">
        <v>283</v>
      </c>
      <c r="H2287" s="1" t="s">
        <v>23</v>
      </c>
      <c r="I2287" s="1" t="s">
        <v>24</v>
      </c>
      <c r="J2287" s="3">
        <v>320.64999999999998</v>
      </c>
      <c r="K2287" s="1" t="s">
        <v>1567</v>
      </c>
      <c r="L2287" s="1" t="s">
        <v>24</v>
      </c>
      <c r="M2287" s="1" t="s">
        <v>1568</v>
      </c>
      <c r="N2287" s="1" t="s">
        <v>463</v>
      </c>
      <c r="O2287" s="2">
        <v>44347</v>
      </c>
      <c r="P2287" s="2">
        <v>44350</v>
      </c>
      <c r="Q2287" s="1" t="s">
        <v>29</v>
      </c>
      <c r="R2287" t="str">
        <f>VLOOKUP(F2287,'Seg 2 descriptions'!A:B,2)</f>
        <v>Measurement-SF</v>
      </c>
      <c r="S2287" t="str">
        <f>VLOOKUP(G2287,'Seg 3 descriptions'!A:B,2)</f>
        <v>Supplies &amp; Misc Dept Expenses</v>
      </c>
    </row>
    <row r="2288" spans="1:19" x14ac:dyDescent="0.25">
      <c r="A2288" s="1" t="s">
        <v>457</v>
      </c>
      <c r="B2288" s="1" t="s">
        <v>49</v>
      </c>
      <c r="C2288" s="1" t="s">
        <v>1467</v>
      </c>
      <c r="D2288" s="1" t="s">
        <v>1956</v>
      </c>
      <c r="E2288" s="1" t="s">
        <v>20</v>
      </c>
      <c r="F2288" s="1" t="s">
        <v>830</v>
      </c>
      <c r="G2288" s="1" t="s">
        <v>868</v>
      </c>
      <c r="H2288" s="1" t="s">
        <v>23</v>
      </c>
      <c r="I2288" s="1" t="s">
        <v>24</v>
      </c>
      <c r="J2288" s="3">
        <v>102.62</v>
      </c>
      <c r="K2288" s="1" t="s">
        <v>1567</v>
      </c>
      <c r="L2288" s="1" t="s">
        <v>24</v>
      </c>
      <c r="M2288" s="1" t="s">
        <v>1568</v>
      </c>
      <c r="N2288" s="1" t="s">
        <v>463</v>
      </c>
      <c r="O2288" s="2">
        <v>44347</v>
      </c>
      <c r="P2288" s="2">
        <v>44350</v>
      </c>
      <c r="Q2288" s="1" t="s">
        <v>29</v>
      </c>
      <c r="R2288" t="str">
        <f>VLOOKUP(F2288,'Seg 2 descriptions'!A:B,2)</f>
        <v>Measurement-SF</v>
      </c>
      <c r="S2288" t="str">
        <f>VLOOKUP(G2288,'Seg 3 descriptions'!A:B,2)</f>
        <v>Cell Phones</v>
      </c>
    </row>
    <row r="2289" spans="1:19" x14ac:dyDescent="0.25">
      <c r="A2289" s="1" t="s">
        <v>457</v>
      </c>
      <c r="B2289" s="1" t="s">
        <v>49</v>
      </c>
      <c r="C2289" s="1" t="s">
        <v>1467</v>
      </c>
      <c r="D2289" s="1" t="s">
        <v>1958</v>
      </c>
      <c r="E2289" s="1" t="s">
        <v>20</v>
      </c>
      <c r="F2289" s="1" t="s">
        <v>830</v>
      </c>
      <c r="G2289" s="1" t="s">
        <v>867</v>
      </c>
      <c r="H2289" s="1" t="s">
        <v>23</v>
      </c>
      <c r="I2289" s="1" t="s">
        <v>24</v>
      </c>
      <c r="J2289" s="3">
        <v>13.37</v>
      </c>
      <c r="K2289" s="1" t="s">
        <v>1567</v>
      </c>
      <c r="L2289" s="1" t="s">
        <v>24</v>
      </c>
      <c r="M2289" s="1" t="s">
        <v>1568</v>
      </c>
      <c r="N2289" s="1" t="s">
        <v>463</v>
      </c>
      <c r="O2289" s="2">
        <v>44347</v>
      </c>
      <c r="P2289" s="2">
        <v>44350</v>
      </c>
      <c r="Q2289" s="1" t="s">
        <v>29</v>
      </c>
      <c r="R2289" t="str">
        <f>VLOOKUP(F2289,'Seg 2 descriptions'!A:B,2)</f>
        <v>Measurement-SF</v>
      </c>
      <c r="S2289" t="str">
        <f>VLOOKUP(G2289,'Seg 3 descriptions'!A:B,2)</f>
        <v>Meals</v>
      </c>
    </row>
    <row r="2290" spans="1:19" x14ac:dyDescent="0.25">
      <c r="A2290" s="1" t="s">
        <v>457</v>
      </c>
      <c r="B2290" s="1" t="s">
        <v>49</v>
      </c>
      <c r="C2290" s="1" t="s">
        <v>1467</v>
      </c>
      <c r="D2290" s="1" t="s">
        <v>1713</v>
      </c>
      <c r="E2290" s="1" t="s">
        <v>20</v>
      </c>
      <c r="F2290" s="1" t="s">
        <v>830</v>
      </c>
      <c r="G2290" s="1" t="s">
        <v>460</v>
      </c>
      <c r="H2290" s="1" t="s">
        <v>23</v>
      </c>
      <c r="I2290" s="1" t="s">
        <v>24</v>
      </c>
      <c r="J2290" s="3">
        <v>984.43</v>
      </c>
      <c r="K2290" s="1" t="s">
        <v>1567</v>
      </c>
      <c r="L2290" s="1" t="s">
        <v>24</v>
      </c>
      <c r="M2290" s="1" t="s">
        <v>1568</v>
      </c>
      <c r="N2290" s="1" t="s">
        <v>463</v>
      </c>
      <c r="O2290" s="2">
        <v>44347</v>
      </c>
      <c r="P2290" s="2">
        <v>44350</v>
      </c>
      <c r="Q2290" s="1" t="s">
        <v>29</v>
      </c>
      <c r="R2290" t="str">
        <f>VLOOKUP(F2290,'Seg 2 descriptions'!A:B,2)</f>
        <v>Measurement-SF</v>
      </c>
      <c r="S2290" t="str">
        <f>VLOOKUP(G2290,'Seg 3 descriptions'!A:B,2)</f>
        <v>Salaries</v>
      </c>
    </row>
    <row r="2291" spans="1:19" x14ac:dyDescent="0.25">
      <c r="A2291" s="1" t="s">
        <v>457</v>
      </c>
      <c r="B2291" s="1" t="s">
        <v>49</v>
      </c>
      <c r="C2291" s="1" t="s">
        <v>1404</v>
      </c>
      <c r="D2291" s="1" t="s">
        <v>1932</v>
      </c>
      <c r="E2291" s="1" t="s">
        <v>20</v>
      </c>
      <c r="F2291" s="1" t="s">
        <v>830</v>
      </c>
      <c r="G2291" s="1" t="s">
        <v>1049</v>
      </c>
      <c r="H2291" s="1" t="s">
        <v>23</v>
      </c>
      <c r="I2291" s="1" t="s">
        <v>24</v>
      </c>
      <c r="J2291" s="3">
        <v>97.49</v>
      </c>
      <c r="K2291" s="1" t="s">
        <v>1567</v>
      </c>
      <c r="L2291" s="1" t="s">
        <v>24</v>
      </c>
      <c r="M2291" s="1" t="s">
        <v>1568</v>
      </c>
      <c r="N2291" s="1" t="s">
        <v>463</v>
      </c>
      <c r="O2291" s="2">
        <v>44255</v>
      </c>
      <c r="P2291" s="2">
        <v>44258</v>
      </c>
      <c r="Q2291" s="1" t="s">
        <v>29</v>
      </c>
      <c r="R2291" t="str">
        <f>VLOOKUP(F2291,'Seg 2 descriptions'!A:B,2)</f>
        <v>Measurement-SF</v>
      </c>
      <c r="S2291" t="str">
        <f>VLOOKUP(G2291,'Seg 3 descriptions'!A:B,2)</f>
        <v>Vehicle Insurance</v>
      </c>
    </row>
    <row r="2292" spans="1:19" x14ac:dyDescent="0.25">
      <c r="A2292" s="1" t="s">
        <v>457</v>
      </c>
      <c r="B2292" s="1" t="s">
        <v>49</v>
      </c>
      <c r="C2292" s="1" t="s">
        <v>1404</v>
      </c>
      <c r="D2292" s="1" t="s">
        <v>1938</v>
      </c>
      <c r="E2292" s="1" t="s">
        <v>20</v>
      </c>
      <c r="F2292" s="1" t="s">
        <v>830</v>
      </c>
      <c r="G2292" s="1" t="s">
        <v>1055</v>
      </c>
      <c r="H2292" s="1" t="s">
        <v>23</v>
      </c>
      <c r="I2292" s="1" t="s">
        <v>24</v>
      </c>
      <c r="J2292" s="3">
        <v>738.72</v>
      </c>
      <c r="K2292" s="1" t="s">
        <v>1567</v>
      </c>
      <c r="L2292" s="1" t="s">
        <v>24</v>
      </c>
      <c r="M2292" s="1" t="s">
        <v>1568</v>
      </c>
      <c r="N2292" s="1" t="s">
        <v>463</v>
      </c>
      <c r="O2292" s="2">
        <v>44255</v>
      </c>
      <c r="P2292" s="2">
        <v>44258</v>
      </c>
      <c r="Q2292" s="1" t="s">
        <v>29</v>
      </c>
      <c r="R2292" t="str">
        <f>VLOOKUP(F2292,'Seg 2 descriptions'!A:B,2)</f>
        <v>Measurement-SF</v>
      </c>
      <c r="S2292" t="str">
        <f>VLOOKUP(G2292,'Seg 3 descriptions'!A:B,2)</f>
        <v>Vehicle Depreciation</v>
      </c>
    </row>
    <row r="2293" spans="1:19" x14ac:dyDescent="0.25">
      <c r="A2293" s="1" t="s">
        <v>457</v>
      </c>
      <c r="B2293" s="1" t="s">
        <v>49</v>
      </c>
      <c r="C2293" s="1" t="s">
        <v>1404</v>
      </c>
      <c r="D2293" s="1" t="s">
        <v>1928</v>
      </c>
      <c r="E2293" s="1" t="s">
        <v>20</v>
      </c>
      <c r="F2293" s="1" t="s">
        <v>830</v>
      </c>
      <c r="G2293" s="1" t="s">
        <v>870</v>
      </c>
      <c r="H2293" s="1" t="s">
        <v>23</v>
      </c>
      <c r="I2293" s="1" t="s">
        <v>24</v>
      </c>
      <c r="J2293" s="3">
        <v>162.13</v>
      </c>
      <c r="K2293" s="1" t="s">
        <v>1567</v>
      </c>
      <c r="L2293" s="1" t="s">
        <v>24</v>
      </c>
      <c r="M2293" s="1" t="s">
        <v>1568</v>
      </c>
      <c r="N2293" s="1" t="s">
        <v>463</v>
      </c>
      <c r="O2293" s="2">
        <v>44255</v>
      </c>
      <c r="P2293" s="2">
        <v>44258</v>
      </c>
      <c r="Q2293" s="1" t="s">
        <v>29</v>
      </c>
      <c r="R2293" t="str">
        <f>VLOOKUP(F2293,'Seg 2 descriptions'!A:B,2)</f>
        <v>Measurement-SF</v>
      </c>
      <c r="S2293" t="str">
        <f>VLOOKUP(G2293,'Seg 3 descriptions'!A:B,2)</f>
        <v>Other Vehicle Expenses</v>
      </c>
    </row>
    <row r="2294" spans="1:19" x14ac:dyDescent="0.25">
      <c r="A2294" s="1" t="s">
        <v>457</v>
      </c>
      <c r="B2294" s="1" t="s">
        <v>49</v>
      </c>
      <c r="C2294" s="1" t="s">
        <v>1404</v>
      </c>
      <c r="D2294" s="1" t="s">
        <v>1946</v>
      </c>
      <c r="E2294" s="1" t="s">
        <v>20</v>
      </c>
      <c r="F2294" s="1" t="s">
        <v>830</v>
      </c>
      <c r="G2294" s="1" t="s">
        <v>869</v>
      </c>
      <c r="H2294" s="1" t="s">
        <v>23</v>
      </c>
      <c r="I2294" s="1" t="s">
        <v>24</v>
      </c>
      <c r="J2294" s="3">
        <v>295.06</v>
      </c>
      <c r="K2294" s="1" t="s">
        <v>1567</v>
      </c>
      <c r="L2294" s="1" t="s">
        <v>24</v>
      </c>
      <c r="M2294" s="1" t="s">
        <v>1568</v>
      </c>
      <c r="N2294" s="1" t="s">
        <v>463</v>
      </c>
      <c r="O2294" s="2">
        <v>44255</v>
      </c>
      <c r="P2294" s="2">
        <v>44258</v>
      </c>
      <c r="Q2294" s="1" t="s">
        <v>29</v>
      </c>
      <c r="R2294" t="str">
        <f>VLOOKUP(F2294,'Seg 2 descriptions'!A:B,2)</f>
        <v>Measurement-SF</v>
      </c>
      <c r="S2294" t="str">
        <f>VLOOKUP(G2294,'Seg 3 descriptions'!A:B,2)</f>
        <v>Vehicle Fuel</v>
      </c>
    </row>
    <row r="2295" spans="1:19" x14ac:dyDescent="0.25">
      <c r="A2295" s="1" t="s">
        <v>457</v>
      </c>
      <c r="B2295" s="1" t="s">
        <v>49</v>
      </c>
      <c r="C2295" s="1" t="s">
        <v>1404</v>
      </c>
      <c r="D2295" s="1" t="s">
        <v>1949</v>
      </c>
      <c r="E2295" s="1" t="s">
        <v>20</v>
      </c>
      <c r="F2295" s="1" t="s">
        <v>830</v>
      </c>
      <c r="G2295" s="1" t="s">
        <v>283</v>
      </c>
      <c r="H2295" s="1" t="s">
        <v>23</v>
      </c>
      <c r="I2295" s="1" t="s">
        <v>24</v>
      </c>
      <c r="J2295" s="3">
        <v>162.41</v>
      </c>
      <c r="K2295" s="1" t="s">
        <v>1567</v>
      </c>
      <c r="L2295" s="1" t="s">
        <v>24</v>
      </c>
      <c r="M2295" s="1" t="s">
        <v>1568</v>
      </c>
      <c r="N2295" s="1" t="s">
        <v>463</v>
      </c>
      <c r="O2295" s="2">
        <v>44255</v>
      </c>
      <c r="P2295" s="2">
        <v>44258</v>
      </c>
      <c r="Q2295" s="1" t="s">
        <v>29</v>
      </c>
      <c r="R2295" t="str">
        <f>VLOOKUP(F2295,'Seg 2 descriptions'!A:B,2)</f>
        <v>Measurement-SF</v>
      </c>
      <c r="S2295" t="str">
        <f>VLOOKUP(G2295,'Seg 3 descriptions'!A:B,2)</f>
        <v>Supplies &amp; Misc Dept Expenses</v>
      </c>
    </row>
    <row r="2296" spans="1:19" x14ac:dyDescent="0.25">
      <c r="A2296" s="1" t="s">
        <v>457</v>
      </c>
      <c r="B2296" s="1" t="s">
        <v>49</v>
      </c>
      <c r="C2296" s="1" t="s">
        <v>1461</v>
      </c>
      <c r="D2296" s="1" t="s">
        <v>1704</v>
      </c>
      <c r="E2296" s="1" t="s">
        <v>20</v>
      </c>
      <c r="F2296" s="1" t="s">
        <v>830</v>
      </c>
      <c r="G2296" s="1" t="s">
        <v>590</v>
      </c>
      <c r="H2296" s="1" t="s">
        <v>23</v>
      </c>
      <c r="I2296" s="1" t="s">
        <v>24</v>
      </c>
      <c r="J2296" s="3">
        <v>-164.04</v>
      </c>
      <c r="K2296" s="1" t="s">
        <v>1441</v>
      </c>
      <c r="L2296" s="1" t="s">
        <v>24</v>
      </c>
      <c r="M2296" s="1" t="s">
        <v>1442</v>
      </c>
      <c r="N2296" s="1" t="s">
        <v>1462</v>
      </c>
      <c r="O2296" s="2">
        <v>44255</v>
      </c>
      <c r="P2296" s="2">
        <v>44258</v>
      </c>
      <c r="Q2296" s="1" t="s">
        <v>29</v>
      </c>
      <c r="R2296" t="str">
        <f>VLOOKUP(F2296,'Seg 2 descriptions'!A:B,2)</f>
        <v>Measurement-SF</v>
      </c>
      <c r="S2296" t="str">
        <f>VLOOKUP(G2296,'Seg 3 descriptions'!A:B,2)</f>
        <v>Overtime/Comp Time/On Call</v>
      </c>
    </row>
    <row r="2297" spans="1:19" x14ac:dyDescent="0.25">
      <c r="A2297" s="1" t="s">
        <v>457</v>
      </c>
      <c r="B2297" s="1" t="s">
        <v>49</v>
      </c>
      <c r="C2297" s="1" t="s">
        <v>1368</v>
      </c>
      <c r="D2297" s="1" t="s">
        <v>1704</v>
      </c>
      <c r="E2297" s="1" t="s">
        <v>20</v>
      </c>
      <c r="F2297" s="1" t="s">
        <v>830</v>
      </c>
      <c r="G2297" s="1" t="s">
        <v>590</v>
      </c>
      <c r="H2297" s="1" t="s">
        <v>23</v>
      </c>
      <c r="I2297" s="1" t="s">
        <v>24</v>
      </c>
      <c r="J2297" s="3">
        <v>-442.01</v>
      </c>
      <c r="K2297" s="1" t="s">
        <v>1441</v>
      </c>
      <c r="L2297" s="1" t="s">
        <v>24</v>
      </c>
      <c r="M2297" s="1" t="s">
        <v>1442</v>
      </c>
      <c r="N2297" s="1" t="s">
        <v>1369</v>
      </c>
      <c r="O2297" s="2">
        <v>44530</v>
      </c>
      <c r="P2297" s="2">
        <v>44535</v>
      </c>
      <c r="Q2297" s="1" t="s">
        <v>29</v>
      </c>
      <c r="R2297" t="str">
        <f>VLOOKUP(F2297,'Seg 2 descriptions'!A:B,2)</f>
        <v>Measurement-SF</v>
      </c>
      <c r="S2297" t="str">
        <f>VLOOKUP(G2297,'Seg 3 descriptions'!A:B,2)</f>
        <v>Overtime/Comp Time/On Call</v>
      </c>
    </row>
    <row r="2298" spans="1:19" x14ac:dyDescent="0.25">
      <c r="A2298" s="1" t="s">
        <v>457</v>
      </c>
      <c r="B2298" s="1" t="s">
        <v>49</v>
      </c>
      <c r="C2298" s="1" t="s">
        <v>1290</v>
      </c>
      <c r="D2298" s="1" t="s">
        <v>1704</v>
      </c>
      <c r="E2298" s="1" t="s">
        <v>20</v>
      </c>
      <c r="F2298" s="1" t="s">
        <v>830</v>
      </c>
      <c r="G2298" s="1" t="s">
        <v>590</v>
      </c>
      <c r="H2298" s="1" t="s">
        <v>23</v>
      </c>
      <c r="I2298" s="1" t="s">
        <v>24</v>
      </c>
      <c r="J2298" s="3">
        <v>-97.23</v>
      </c>
      <c r="K2298" s="1" t="s">
        <v>1441</v>
      </c>
      <c r="L2298" s="1" t="s">
        <v>24</v>
      </c>
      <c r="M2298" s="1" t="s">
        <v>1442</v>
      </c>
      <c r="N2298" s="1" t="s">
        <v>1292</v>
      </c>
      <c r="O2298" s="2">
        <v>44227</v>
      </c>
      <c r="P2298" s="2">
        <v>44237</v>
      </c>
      <c r="Q2298" s="1" t="s">
        <v>29</v>
      </c>
      <c r="R2298" t="str">
        <f>VLOOKUP(F2298,'Seg 2 descriptions'!A:B,2)</f>
        <v>Measurement-SF</v>
      </c>
      <c r="S2298" t="str">
        <f>VLOOKUP(G2298,'Seg 3 descriptions'!A:B,2)</f>
        <v>Overtime/Comp Time/On Call</v>
      </c>
    </row>
    <row r="2299" spans="1:19" x14ac:dyDescent="0.25">
      <c r="A2299" s="1" t="s">
        <v>457</v>
      </c>
      <c r="B2299" s="1" t="s">
        <v>49</v>
      </c>
      <c r="C2299" s="1" t="s">
        <v>1611</v>
      </c>
      <c r="D2299" s="1" t="s">
        <v>1704</v>
      </c>
      <c r="E2299" s="1" t="s">
        <v>20</v>
      </c>
      <c r="F2299" s="1" t="s">
        <v>830</v>
      </c>
      <c r="G2299" s="1" t="s">
        <v>590</v>
      </c>
      <c r="H2299" s="1" t="s">
        <v>23</v>
      </c>
      <c r="I2299" s="1" t="s">
        <v>24</v>
      </c>
      <c r="J2299" s="3">
        <v>98.21</v>
      </c>
      <c r="K2299" s="1" t="s">
        <v>1441</v>
      </c>
      <c r="L2299" s="1" t="s">
        <v>24</v>
      </c>
      <c r="M2299" s="1" t="s">
        <v>1442</v>
      </c>
      <c r="N2299" s="1" t="s">
        <v>463</v>
      </c>
      <c r="O2299" s="2">
        <v>44561</v>
      </c>
      <c r="P2299" s="2">
        <v>44568</v>
      </c>
      <c r="Q2299" s="1" t="s">
        <v>29</v>
      </c>
      <c r="R2299" t="str">
        <f>VLOOKUP(F2299,'Seg 2 descriptions'!A:B,2)</f>
        <v>Measurement-SF</v>
      </c>
      <c r="S2299" t="str">
        <f>VLOOKUP(G2299,'Seg 3 descriptions'!A:B,2)</f>
        <v>Overtime/Comp Time/On Call</v>
      </c>
    </row>
    <row r="2300" spans="1:19" x14ac:dyDescent="0.25">
      <c r="A2300" s="1" t="s">
        <v>457</v>
      </c>
      <c r="B2300" s="1" t="s">
        <v>49</v>
      </c>
      <c r="C2300" s="1" t="s">
        <v>1369</v>
      </c>
      <c r="D2300" s="1" t="s">
        <v>1704</v>
      </c>
      <c r="E2300" s="1" t="s">
        <v>20</v>
      </c>
      <c r="F2300" s="1" t="s">
        <v>830</v>
      </c>
      <c r="G2300" s="1" t="s">
        <v>590</v>
      </c>
      <c r="H2300" s="1" t="s">
        <v>23</v>
      </c>
      <c r="I2300" s="1" t="s">
        <v>24</v>
      </c>
      <c r="J2300" s="3">
        <v>442.01</v>
      </c>
      <c r="K2300" s="1" t="s">
        <v>1441</v>
      </c>
      <c r="L2300" s="1" t="s">
        <v>24</v>
      </c>
      <c r="M2300" s="1" t="s">
        <v>1442</v>
      </c>
      <c r="N2300" s="1" t="s">
        <v>463</v>
      </c>
      <c r="O2300" s="2">
        <v>44500</v>
      </c>
      <c r="P2300" s="2">
        <v>44503</v>
      </c>
      <c r="Q2300" s="1" t="s">
        <v>29</v>
      </c>
      <c r="R2300" t="str">
        <f>VLOOKUP(F2300,'Seg 2 descriptions'!A:B,2)</f>
        <v>Measurement-SF</v>
      </c>
      <c r="S2300" t="str">
        <f>VLOOKUP(G2300,'Seg 3 descriptions'!A:B,2)</f>
        <v>Overtime/Comp Time/On Call</v>
      </c>
    </row>
    <row r="2301" spans="1:19" x14ac:dyDescent="0.25">
      <c r="A2301" s="144" t="s">
        <v>456</v>
      </c>
      <c r="B2301" s="144" t="s">
        <v>20</v>
      </c>
      <c r="C2301" s="144" t="s">
        <v>1594</v>
      </c>
      <c r="D2301" s="144" t="s">
        <v>1689</v>
      </c>
      <c r="E2301" s="144" t="s">
        <v>20</v>
      </c>
      <c r="F2301" s="144" t="s">
        <v>21</v>
      </c>
      <c r="G2301" s="144" t="s">
        <v>22</v>
      </c>
      <c r="H2301" s="144" t="s">
        <v>23</v>
      </c>
      <c r="I2301" s="144" t="s">
        <v>24</v>
      </c>
      <c r="J2301" s="145">
        <v>-508.9</v>
      </c>
      <c r="K2301" s="144" t="s">
        <v>792</v>
      </c>
      <c r="L2301" s="144" t="s">
        <v>24</v>
      </c>
      <c r="M2301" s="144" t="s">
        <v>643</v>
      </c>
      <c r="N2301" s="144" t="s">
        <v>1510</v>
      </c>
      <c r="O2301" s="146">
        <v>44316</v>
      </c>
      <c r="P2301" s="146">
        <v>44292</v>
      </c>
      <c r="Q2301" s="144" t="s">
        <v>29</v>
      </c>
      <c r="R2301" s="20" t="str">
        <f>VLOOKUP(F2301,'Seg 2 descriptions'!A:B,2)</f>
        <v>Facilities-West</v>
      </c>
      <c r="S2301" s="20" t="str">
        <f>VLOOKUP(G2301,'Seg 3 descriptions'!A:B,2)</f>
        <v>Facilities Maintenance</v>
      </c>
    </row>
    <row r="2302" spans="1:19" x14ac:dyDescent="0.25">
      <c r="A2302" s="144" t="s">
        <v>456</v>
      </c>
      <c r="B2302" s="144" t="s">
        <v>20</v>
      </c>
      <c r="C2302" s="144" t="s">
        <v>1510</v>
      </c>
      <c r="D2302" s="144" t="s">
        <v>1689</v>
      </c>
      <c r="E2302" s="144" t="s">
        <v>20</v>
      </c>
      <c r="F2302" s="144" t="s">
        <v>21</v>
      </c>
      <c r="G2302" s="144" t="s">
        <v>22</v>
      </c>
      <c r="H2302" s="144" t="s">
        <v>23</v>
      </c>
      <c r="I2302" s="144" t="s">
        <v>24</v>
      </c>
      <c r="J2302" s="145">
        <v>508.9</v>
      </c>
      <c r="K2302" s="144" t="s">
        <v>792</v>
      </c>
      <c r="L2302" s="144" t="s">
        <v>24</v>
      </c>
      <c r="M2302" s="144" t="s">
        <v>643</v>
      </c>
      <c r="N2302" s="144" t="s">
        <v>1510</v>
      </c>
      <c r="O2302" s="146">
        <v>44286</v>
      </c>
      <c r="P2302" s="146">
        <v>44292</v>
      </c>
      <c r="Q2302" s="144" t="s">
        <v>29</v>
      </c>
      <c r="R2302" s="20" t="str">
        <f>VLOOKUP(F2302,'Seg 2 descriptions'!A:B,2)</f>
        <v>Facilities-West</v>
      </c>
      <c r="S2302" s="20" t="str">
        <f>VLOOKUP(G2302,'Seg 3 descriptions'!A:B,2)</f>
        <v>Facilities Maintenance</v>
      </c>
    </row>
    <row r="2303" spans="1:19" x14ac:dyDescent="0.25">
      <c r="A2303" s="1" t="s">
        <v>457</v>
      </c>
      <c r="B2303" s="1" t="s">
        <v>49</v>
      </c>
      <c r="C2303" s="1" t="s">
        <v>1443</v>
      </c>
      <c r="D2303" s="1" t="s">
        <v>1704</v>
      </c>
      <c r="E2303" s="1" t="s">
        <v>20</v>
      </c>
      <c r="F2303" s="1" t="s">
        <v>830</v>
      </c>
      <c r="G2303" s="1" t="s">
        <v>590</v>
      </c>
      <c r="H2303" s="1" t="s">
        <v>23</v>
      </c>
      <c r="I2303" s="1" t="s">
        <v>24</v>
      </c>
      <c r="J2303" s="3">
        <v>419.4</v>
      </c>
      <c r="K2303" s="1" t="s">
        <v>1441</v>
      </c>
      <c r="L2303" s="1" t="s">
        <v>24</v>
      </c>
      <c r="M2303" s="1" t="s">
        <v>1442</v>
      </c>
      <c r="N2303" s="1" t="s">
        <v>463</v>
      </c>
      <c r="O2303" s="2">
        <v>44530</v>
      </c>
      <c r="P2303" s="2">
        <v>44535</v>
      </c>
      <c r="Q2303" s="1" t="s">
        <v>29</v>
      </c>
      <c r="R2303" t="str">
        <f>VLOOKUP(F2303,'Seg 2 descriptions'!A:B,2)</f>
        <v>Measurement-SF</v>
      </c>
      <c r="S2303" t="str">
        <f>VLOOKUP(G2303,'Seg 3 descriptions'!A:B,2)</f>
        <v>Overtime/Comp Time/On Call</v>
      </c>
    </row>
    <row r="2304" spans="1:19" x14ac:dyDescent="0.25">
      <c r="A2304" s="1" t="s">
        <v>457</v>
      </c>
      <c r="B2304" s="1" t="s">
        <v>49</v>
      </c>
      <c r="C2304" s="1" t="s">
        <v>1458</v>
      </c>
      <c r="D2304" s="1" t="s">
        <v>1704</v>
      </c>
      <c r="E2304" s="1" t="s">
        <v>20</v>
      </c>
      <c r="F2304" s="1" t="s">
        <v>830</v>
      </c>
      <c r="G2304" s="1" t="s">
        <v>590</v>
      </c>
      <c r="H2304" s="1" t="s">
        <v>23</v>
      </c>
      <c r="I2304" s="1" t="s">
        <v>24</v>
      </c>
      <c r="J2304" s="3">
        <v>-184.49</v>
      </c>
      <c r="K2304" s="1" t="s">
        <v>1441</v>
      </c>
      <c r="L2304" s="1" t="s">
        <v>24</v>
      </c>
      <c r="M2304" s="1" t="s">
        <v>1442</v>
      </c>
      <c r="N2304" s="1" t="s">
        <v>1459</v>
      </c>
      <c r="O2304" s="2">
        <v>44316</v>
      </c>
      <c r="P2304" s="2">
        <v>44321</v>
      </c>
      <c r="Q2304" s="1" t="s">
        <v>29</v>
      </c>
      <c r="R2304" t="str">
        <f>VLOOKUP(F2304,'Seg 2 descriptions'!A:B,2)</f>
        <v>Measurement-SF</v>
      </c>
      <c r="S2304" t="str">
        <f>VLOOKUP(G2304,'Seg 3 descriptions'!A:B,2)</f>
        <v>Overtime/Comp Time/On Call</v>
      </c>
    </row>
    <row r="2305" spans="1:19" x14ac:dyDescent="0.25">
      <c r="A2305" s="1" t="s">
        <v>828</v>
      </c>
      <c r="B2305" s="1" t="s">
        <v>18</v>
      </c>
      <c r="C2305" s="1" t="s">
        <v>1468</v>
      </c>
      <c r="D2305" s="1" t="s">
        <v>1704</v>
      </c>
      <c r="E2305" s="1" t="s">
        <v>20</v>
      </c>
      <c r="F2305" s="1" t="s">
        <v>830</v>
      </c>
      <c r="G2305" s="1" t="s">
        <v>590</v>
      </c>
      <c r="H2305" s="1" t="s">
        <v>23</v>
      </c>
      <c r="I2305" s="1" t="s">
        <v>24</v>
      </c>
      <c r="J2305" s="3">
        <v>270.85000000000002</v>
      </c>
      <c r="K2305" s="1" t="s">
        <v>1621</v>
      </c>
      <c r="L2305" s="1" t="s">
        <v>24</v>
      </c>
      <c r="M2305" s="1" t="s">
        <v>24</v>
      </c>
      <c r="N2305" s="1" t="s">
        <v>1468</v>
      </c>
      <c r="O2305" s="2">
        <v>44224</v>
      </c>
      <c r="P2305" s="2">
        <v>44229</v>
      </c>
      <c r="Q2305" s="1" t="s">
        <v>29</v>
      </c>
      <c r="R2305" t="str">
        <f>VLOOKUP(F2305,'Seg 2 descriptions'!A:B,2)</f>
        <v>Measurement-SF</v>
      </c>
      <c r="S2305" t="str">
        <f>VLOOKUP(G2305,'Seg 3 descriptions'!A:B,2)</f>
        <v>Overtime/Comp Time/On Call</v>
      </c>
    </row>
    <row r="2306" spans="1:19" x14ac:dyDescent="0.25">
      <c r="A2306" s="1" t="s">
        <v>828</v>
      </c>
      <c r="B2306" s="1" t="s">
        <v>18</v>
      </c>
      <c r="C2306" s="1" t="s">
        <v>1530</v>
      </c>
      <c r="D2306" s="1" t="s">
        <v>1704</v>
      </c>
      <c r="E2306" s="1" t="s">
        <v>20</v>
      </c>
      <c r="F2306" s="1" t="s">
        <v>830</v>
      </c>
      <c r="G2306" s="1" t="s">
        <v>590</v>
      </c>
      <c r="H2306" s="1" t="s">
        <v>23</v>
      </c>
      <c r="I2306" s="1" t="s">
        <v>24</v>
      </c>
      <c r="J2306" s="3">
        <v>1473.45</v>
      </c>
      <c r="K2306" s="1" t="s">
        <v>1623</v>
      </c>
      <c r="L2306" s="1" t="s">
        <v>24</v>
      </c>
      <c r="M2306" s="1" t="s">
        <v>24</v>
      </c>
      <c r="N2306" s="1" t="s">
        <v>1530</v>
      </c>
      <c r="O2306" s="2">
        <v>44476</v>
      </c>
      <c r="P2306" s="2">
        <v>44498</v>
      </c>
      <c r="Q2306" s="1" t="s">
        <v>29</v>
      </c>
      <c r="R2306" t="str">
        <f>VLOOKUP(F2306,'Seg 2 descriptions'!A:B,2)</f>
        <v>Measurement-SF</v>
      </c>
      <c r="S2306" t="str">
        <f>VLOOKUP(G2306,'Seg 3 descriptions'!A:B,2)</f>
        <v>Overtime/Comp Time/On Call</v>
      </c>
    </row>
    <row r="2307" spans="1:19" x14ac:dyDescent="0.25">
      <c r="A2307" s="144" t="s">
        <v>456</v>
      </c>
      <c r="B2307" s="144" t="s">
        <v>20</v>
      </c>
      <c r="C2307" s="144" t="s">
        <v>1594</v>
      </c>
      <c r="D2307" s="144" t="s">
        <v>1689</v>
      </c>
      <c r="E2307" s="144" t="s">
        <v>20</v>
      </c>
      <c r="F2307" s="144" t="s">
        <v>21</v>
      </c>
      <c r="G2307" s="144" t="s">
        <v>22</v>
      </c>
      <c r="H2307" s="144" t="s">
        <v>23</v>
      </c>
      <c r="I2307" s="144" t="s">
        <v>24</v>
      </c>
      <c r="J2307" s="145">
        <v>-950</v>
      </c>
      <c r="K2307" s="144" t="s">
        <v>1626</v>
      </c>
      <c r="L2307" s="144" t="s">
        <v>24</v>
      </c>
      <c r="M2307" s="144" t="s">
        <v>1148</v>
      </c>
      <c r="N2307" s="144" t="s">
        <v>1510</v>
      </c>
      <c r="O2307" s="146">
        <v>44316</v>
      </c>
      <c r="P2307" s="146">
        <v>44292</v>
      </c>
      <c r="Q2307" s="144" t="s">
        <v>29</v>
      </c>
      <c r="R2307" s="20" t="str">
        <f>VLOOKUP(F2307,'Seg 2 descriptions'!A:B,2)</f>
        <v>Facilities-West</v>
      </c>
      <c r="S2307" s="20" t="str">
        <f>VLOOKUP(G2307,'Seg 3 descriptions'!A:B,2)</f>
        <v>Facilities Maintenance</v>
      </c>
    </row>
    <row r="2308" spans="1:19" x14ac:dyDescent="0.25">
      <c r="A2308" s="144" t="s">
        <v>456</v>
      </c>
      <c r="B2308" s="144" t="s">
        <v>20</v>
      </c>
      <c r="C2308" s="144" t="s">
        <v>1510</v>
      </c>
      <c r="D2308" s="144" t="s">
        <v>1689</v>
      </c>
      <c r="E2308" s="144" t="s">
        <v>20</v>
      </c>
      <c r="F2308" s="144" t="s">
        <v>21</v>
      </c>
      <c r="G2308" s="144" t="s">
        <v>22</v>
      </c>
      <c r="H2308" s="144" t="s">
        <v>23</v>
      </c>
      <c r="I2308" s="144" t="s">
        <v>24</v>
      </c>
      <c r="J2308" s="145">
        <v>950</v>
      </c>
      <c r="K2308" s="144" t="s">
        <v>1626</v>
      </c>
      <c r="L2308" s="144" t="s">
        <v>24</v>
      </c>
      <c r="M2308" s="144" t="s">
        <v>1148</v>
      </c>
      <c r="N2308" s="144" t="s">
        <v>1510</v>
      </c>
      <c r="O2308" s="146">
        <v>44286</v>
      </c>
      <c r="P2308" s="146">
        <v>44292</v>
      </c>
      <c r="Q2308" s="144" t="s">
        <v>29</v>
      </c>
      <c r="R2308" s="20" t="str">
        <f>VLOOKUP(F2308,'Seg 2 descriptions'!A:B,2)</f>
        <v>Facilities-West</v>
      </c>
      <c r="S2308" s="20" t="str">
        <f>VLOOKUP(G2308,'Seg 3 descriptions'!A:B,2)</f>
        <v>Facilities Maintenance</v>
      </c>
    </row>
    <row r="2309" spans="1:19" x14ac:dyDescent="0.25">
      <c r="A2309" s="144" t="s">
        <v>456</v>
      </c>
      <c r="B2309" s="144" t="s">
        <v>20</v>
      </c>
      <c r="C2309" s="144" t="s">
        <v>1397</v>
      </c>
      <c r="D2309" s="144" t="s">
        <v>1689</v>
      </c>
      <c r="E2309" s="144" t="s">
        <v>20</v>
      </c>
      <c r="F2309" s="144" t="s">
        <v>21</v>
      </c>
      <c r="G2309" s="144" t="s">
        <v>22</v>
      </c>
      <c r="H2309" s="144" t="s">
        <v>23</v>
      </c>
      <c r="I2309" s="144" t="s">
        <v>24</v>
      </c>
      <c r="J2309" s="145">
        <v>10808.33</v>
      </c>
      <c r="K2309" s="144" t="s">
        <v>1627</v>
      </c>
      <c r="L2309" s="144" t="s">
        <v>24</v>
      </c>
      <c r="M2309" s="144" t="s">
        <v>220</v>
      </c>
      <c r="N2309" s="144" t="s">
        <v>1397</v>
      </c>
      <c r="O2309" s="146">
        <v>44347</v>
      </c>
      <c r="P2309" s="146">
        <v>44351</v>
      </c>
      <c r="Q2309" s="144" t="s">
        <v>29</v>
      </c>
      <c r="R2309" s="20" t="str">
        <f>VLOOKUP(F2309,'Seg 2 descriptions'!A:B,2)</f>
        <v>Facilities-West</v>
      </c>
      <c r="S2309" s="20" t="str">
        <f>VLOOKUP(G2309,'Seg 3 descriptions'!A:B,2)</f>
        <v>Facilities Maintenance</v>
      </c>
    </row>
    <row r="2310" spans="1:19" x14ac:dyDescent="0.25">
      <c r="A2310" s="144" t="s">
        <v>456</v>
      </c>
      <c r="B2310" s="144" t="s">
        <v>20</v>
      </c>
      <c r="C2310" s="144" t="s">
        <v>1398</v>
      </c>
      <c r="D2310" s="144" t="s">
        <v>1689</v>
      </c>
      <c r="E2310" s="144" t="s">
        <v>20</v>
      </c>
      <c r="F2310" s="144" t="s">
        <v>21</v>
      </c>
      <c r="G2310" s="144" t="s">
        <v>22</v>
      </c>
      <c r="H2310" s="144" t="s">
        <v>23</v>
      </c>
      <c r="I2310" s="144" t="s">
        <v>24</v>
      </c>
      <c r="J2310" s="145">
        <v>-10808.33</v>
      </c>
      <c r="K2310" s="144" t="s">
        <v>1627</v>
      </c>
      <c r="L2310" s="144" t="s">
        <v>24</v>
      </c>
      <c r="M2310" s="144" t="s">
        <v>220</v>
      </c>
      <c r="N2310" s="144" t="s">
        <v>1397</v>
      </c>
      <c r="O2310" s="146">
        <v>44377</v>
      </c>
      <c r="P2310" s="146">
        <v>44351</v>
      </c>
      <c r="Q2310" s="144" t="s">
        <v>29</v>
      </c>
      <c r="R2310" s="20" t="str">
        <f>VLOOKUP(F2310,'Seg 2 descriptions'!A:B,2)</f>
        <v>Facilities-West</v>
      </c>
      <c r="S2310" s="20" t="str">
        <f>VLOOKUP(G2310,'Seg 3 descriptions'!A:B,2)</f>
        <v>Facilities Maintenance</v>
      </c>
    </row>
    <row r="2311" spans="1:19" x14ac:dyDescent="0.25">
      <c r="A2311" s="144" t="s">
        <v>1051</v>
      </c>
      <c r="B2311" s="144" t="s">
        <v>49</v>
      </c>
      <c r="C2311" s="144" t="s">
        <v>1628</v>
      </c>
      <c r="D2311" s="144" t="s">
        <v>1689</v>
      </c>
      <c r="E2311" s="144" t="s">
        <v>20</v>
      </c>
      <c r="F2311" s="144" t="s">
        <v>21</v>
      </c>
      <c r="G2311" s="144" t="s">
        <v>22</v>
      </c>
      <c r="H2311" s="144" t="s">
        <v>23</v>
      </c>
      <c r="I2311" s="144" t="s">
        <v>24</v>
      </c>
      <c r="J2311" s="145">
        <v>133.09</v>
      </c>
      <c r="K2311" s="144" t="s">
        <v>1540</v>
      </c>
      <c r="L2311" s="144" t="s">
        <v>24</v>
      </c>
      <c r="M2311" s="144" t="s">
        <v>1629</v>
      </c>
      <c r="N2311" s="144" t="s">
        <v>1628</v>
      </c>
      <c r="O2311" s="146">
        <v>44469</v>
      </c>
      <c r="P2311" s="146">
        <v>44470</v>
      </c>
      <c r="Q2311" s="144" t="s">
        <v>29</v>
      </c>
      <c r="R2311" s="20" t="str">
        <f>VLOOKUP(F2311,'Seg 2 descriptions'!A:B,2)</f>
        <v>Facilities-West</v>
      </c>
      <c r="S2311" s="20" t="str">
        <f>VLOOKUP(G2311,'Seg 3 descriptions'!A:B,2)</f>
        <v>Facilities Maintenance</v>
      </c>
    </row>
    <row r="2312" spans="1:19" x14ac:dyDescent="0.25">
      <c r="A2312" s="144" t="s">
        <v>1051</v>
      </c>
      <c r="B2312" s="144" t="s">
        <v>49</v>
      </c>
      <c r="C2312" s="144" t="s">
        <v>1628</v>
      </c>
      <c r="D2312" s="144" t="s">
        <v>1689</v>
      </c>
      <c r="E2312" s="144" t="s">
        <v>20</v>
      </c>
      <c r="F2312" s="144" t="s">
        <v>21</v>
      </c>
      <c r="G2312" s="144" t="s">
        <v>22</v>
      </c>
      <c r="H2312" s="144" t="s">
        <v>23</v>
      </c>
      <c r="I2312" s="144" t="s">
        <v>24</v>
      </c>
      <c r="J2312" s="145">
        <v>73.08</v>
      </c>
      <c r="K2312" s="144" t="s">
        <v>1540</v>
      </c>
      <c r="L2312" s="144" t="s">
        <v>24</v>
      </c>
      <c r="M2312" s="144" t="s">
        <v>1629</v>
      </c>
      <c r="N2312" s="144" t="s">
        <v>1628</v>
      </c>
      <c r="O2312" s="146">
        <v>44469</v>
      </c>
      <c r="P2312" s="146">
        <v>44470</v>
      </c>
      <c r="Q2312" s="144" t="s">
        <v>29</v>
      </c>
      <c r="R2312" s="20" t="str">
        <f>VLOOKUP(F2312,'Seg 2 descriptions'!A:B,2)</f>
        <v>Facilities-West</v>
      </c>
      <c r="S2312" s="20" t="str">
        <f>VLOOKUP(G2312,'Seg 3 descriptions'!A:B,2)</f>
        <v>Facilities Maintenance</v>
      </c>
    </row>
    <row r="2313" spans="1:19" x14ac:dyDescent="0.25">
      <c r="A2313" s="1" t="s">
        <v>457</v>
      </c>
      <c r="B2313" s="1" t="s">
        <v>49</v>
      </c>
      <c r="C2313" s="1" t="s">
        <v>1404</v>
      </c>
      <c r="D2313" s="1" t="s">
        <v>1956</v>
      </c>
      <c r="E2313" s="1" t="s">
        <v>20</v>
      </c>
      <c r="F2313" s="1" t="s">
        <v>830</v>
      </c>
      <c r="G2313" s="1" t="s">
        <v>868</v>
      </c>
      <c r="H2313" s="1" t="s">
        <v>23</v>
      </c>
      <c r="I2313" s="1" t="s">
        <v>24</v>
      </c>
      <c r="J2313" s="3">
        <v>79.459999999999994</v>
      </c>
      <c r="K2313" s="1" t="s">
        <v>1567</v>
      </c>
      <c r="L2313" s="1" t="s">
        <v>24</v>
      </c>
      <c r="M2313" s="1" t="s">
        <v>1568</v>
      </c>
      <c r="N2313" s="1" t="s">
        <v>463</v>
      </c>
      <c r="O2313" s="2">
        <v>44255</v>
      </c>
      <c r="P2313" s="2">
        <v>44258</v>
      </c>
      <c r="Q2313" s="1" t="s">
        <v>29</v>
      </c>
      <c r="R2313" t="str">
        <f>VLOOKUP(F2313,'Seg 2 descriptions'!A:B,2)</f>
        <v>Measurement-SF</v>
      </c>
      <c r="S2313" t="str">
        <f>VLOOKUP(G2313,'Seg 3 descriptions'!A:B,2)</f>
        <v>Cell Phones</v>
      </c>
    </row>
    <row r="2314" spans="1:19" x14ac:dyDescent="0.25">
      <c r="A2314" s="1" t="s">
        <v>457</v>
      </c>
      <c r="B2314" s="1" t="s">
        <v>49</v>
      </c>
      <c r="C2314" s="1" t="s">
        <v>1404</v>
      </c>
      <c r="D2314" s="1" t="s">
        <v>1922</v>
      </c>
      <c r="E2314" s="1" t="s">
        <v>20</v>
      </c>
      <c r="F2314" s="1" t="s">
        <v>830</v>
      </c>
      <c r="G2314" s="1" t="s">
        <v>866</v>
      </c>
      <c r="H2314" s="1" t="s">
        <v>23</v>
      </c>
      <c r="I2314" s="1" t="s">
        <v>24</v>
      </c>
      <c r="J2314" s="3">
        <v>12.11</v>
      </c>
      <c r="K2314" s="1" t="s">
        <v>1567</v>
      </c>
      <c r="L2314" s="1" t="s">
        <v>24</v>
      </c>
      <c r="M2314" s="1" t="s">
        <v>1568</v>
      </c>
      <c r="N2314" s="1" t="s">
        <v>463</v>
      </c>
      <c r="O2314" s="2">
        <v>44255</v>
      </c>
      <c r="P2314" s="2">
        <v>44258</v>
      </c>
      <c r="Q2314" s="1" t="s">
        <v>29</v>
      </c>
      <c r="R2314" t="str">
        <f>VLOOKUP(F2314,'Seg 2 descriptions'!A:B,2)</f>
        <v>Measurement-SF</v>
      </c>
      <c r="S2314" t="str">
        <f>VLOOKUP(G2314,'Seg 3 descriptions'!A:B,2)</f>
        <v>Lodging &amp; Travel</v>
      </c>
    </row>
    <row r="2315" spans="1:19" x14ac:dyDescent="0.25">
      <c r="A2315" s="1" t="s">
        <v>457</v>
      </c>
      <c r="B2315" s="1" t="s">
        <v>49</v>
      </c>
      <c r="C2315" s="1" t="s">
        <v>1404</v>
      </c>
      <c r="D2315" s="1" t="s">
        <v>1713</v>
      </c>
      <c r="E2315" s="1" t="s">
        <v>20</v>
      </c>
      <c r="F2315" s="1" t="s">
        <v>830</v>
      </c>
      <c r="G2315" s="1" t="s">
        <v>460</v>
      </c>
      <c r="H2315" s="1" t="s">
        <v>23</v>
      </c>
      <c r="I2315" s="1" t="s">
        <v>24</v>
      </c>
      <c r="J2315" s="3">
        <v>247.43</v>
      </c>
      <c r="K2315" s="1" t="s">
        <v>1567</v>
      </c>
      <c r="L2315" s="1" t="s">
        <v>24</v>
      </c>
      <c r="M2315" s="1" t="s">
        <v>1568</v>
      </c>
      <c r="N2315" s="1" t="s">
        <v>463</v>
      </c>
      <c r="O2315" s="2">
        <v>44255</v>
      </c>
      <c r="P2315" s="2">
        <v>44258</v>
      </c>
      <c r="Q2315" s="1" t="s">
        <v>29</v>
      </c>
      <c r="R2315" t="str">
        <f>VLOOKUP(F2315,'Seg 2 descriptions'!A:B,2)</f>
        <v>Measurement-SF</v>
      </c>
      <c r="S2315" t="str">
        <f>VLOOKUP(G2315,'Seg 3 descriptions'!A:B,2)</f>
        <v>Salaries</v>
      </c>
    </row>
    <row r="2316" spans="1:19" x14ac:dyDescent="0.25">
      <c r="A2316" s="1" t="s">
        <v>457</v>
      </c>
      <c r="B2316" s="1" t="s">
        <v>49</v>
      </c>
      <c r="C2316" s="1" t="s">
        <v>1058</v>
      </c>
      <c r="D2316" s="1" t="s">
        <v>1928</v>
      </c>
      <c r="E2316" s="1" t="s">
        <v>20</v>
      </c>
      <c r="F2316" s="1" t="s">
        <v>830</v>
      </c>
      <c r="G2316" s="1" t="s">
        <v>870</v>
      </c>
      <c r="H2316" s="1" t="s">
        <v>23</v>
      </c>
      <c r="I2316" s="1" t="s">
        <v>24</v>
      </c>
      <c r="J2316" s="3">
        <v>45.95</v>
      </c>
      <c r="K2316" s="1" t="s">
        <v>1567</v>
      </c>
      <c r="L2316" s="1" t="s">
        <v>24</v>
      </c>
      <c r="M2316" s="1" t="s">
        <v>1568</v>
      </c>
      <c r="N2316" s="1" t="s">
        <v>463</v>
      </c>
      <c r="O2316" s="2">
        <v>44227</v>
      </c>
      <c r="P2316" s="2">
        <v>44237</v>
      </c>
      <c r="Q2316" s="1" t="s">
        <v>29</v>
      </c>
      <c r="R2316" t="str">
        <f>VLOOKUP(F2316,'Seg 2 descriptions'!A:B,2)</f>
        <v>Measurement-SF</v>
      </c>
      <c r="S2316" t="str">
        <f>VLOOKUP(G2316,'Seg 3 descriptions'!A:B,2)</f>
        <v>Other Vehicle Expenses</v>
      </c>
    </row>
    <row r="2317" spans="1:19" x14ac:dyDescent="0.25">
      <c r="A2317" s="1" t="s">
        <v>457</v>
      </c>
      <c r="B2317" s="1" t="s">
        <v>49</v>
      </c>
      <c r="C2317" s="1" t="s">
        <v>1058</v>
      </c>
      <c r="D2317" s="1" t="s">
        <v>1932</v>
      </c>
      <c r="E2317" s="1" t="s">
        <v>20</v>
      </c>
      <c r="F2317" s="1" t="s">
        <v>830</v>
      </c>
      <c r="G2317" s="1" t="s">
        <v>1049</v>
      </c>
      <c r="H2317" s="1" t="s">
        <v>23</v>
      </c>
      <c r="I2317" s="1" t="s">
        <v>24</v>
      </c>
      <c r="J2317" s="3">
        <v>93.12</v>
      </c>
      <c r="K2317" s="1" t="s">
        <v>1567</v>
      </c>
      <c r="L2317" s="1" t="s">
        <v>24</v>
      </c>
      <c r="M2317" s="1" t="s">
        <v>1568</v>
      </c>
      <c r="N2317" s="1" t="s">
        <v>463</v>
      </c>
      <c r="O2317" s="2">
        <v>44227</v>
      </c>
      <c r="P2317" s="2">
        <v>44237</v>
      </c>
      <c r="Q2317" s="1" t="s">
        <v>29</v>
      </c>
      <c r="R2317" t="str">
        <f>VLOOKUP(F2317,'Seg 2 descriptions'!A:B,2)</f>
        <v>Measurement-SF</v>
      </c>
      <c r="S2317" t="str">
        <f>VLOOKUP(G2317,'Seg 3 descriptions'!A:B,2)</f>
        <v>Vehicle Insurance</v>
      </c>
    </row>
    <row r="2318" spans="1:19" x14ac:dyDescent="0.25">
      <c r="A2318" s="1" t="s">
        <v>457</v>
      </c>
      <c r="B2318" s="1" t="s">
        <v>49</v>
      </c>
      <c r="C2318" s="1" t="s">
        <v>1058</v>
      </c>
      <c r="D2318" s="1" t="s">
        <v>1938</v>
      </c>
      <c r="E2318" s="1" t="s">
        <v>20</v>
      </c>
      <c r="F2318" s="1" t="s">
        <v>830</v>
      </c>
      <c r="G2318" s="1" t="s">
        <v>1055</v>
      </c>
      <c r="H2318" s="1" t="s">
        <v>23</v>
      </c>
      <c r="I2318" s="1" t="s">
        <v>24</v>
      </c>
      <c r="J2318" s="3">
        <v>695.58</v>
      </c>
      <c r="K2318" s="1" t="s">
        <v>1567</v>
      </c>
      <c r="L2318" s="1" t="s">
        <v>24</v>
      </c>
      <c r="M2318" s="1" t="s">
        <v>1568</v>
      </c>
      <c r="N2318" s="1" t="s">
        <v>463</v>
      </c>
      <c r="O2318" s="2">
        <v>44227</v>
      </c>
      <c r="P2318" s="2">
        <v>44237</v>
      </c>
      <c r="Q2318" s="1" t="s">
        <v>29</v>
      </c>
      <c r="R2318" t="str">
        <f>VLOOKUP(F2318,'Seg 2 descriptions'!A:B,2)</f>
        <v>Measurement-SF</v>
      </c>
      <c r="S2318" t="str">
        <f>VLOOKUP(G2318,'Seg 3 descriptions'!A:B,2)</f>
        <v>Vehicle Depreciation</v>
      </c>
    </row>
    <row r="2319" spans="1:19" x14ac:dyDescent="0.25">
      <c r="A2319" s="1" t="s">
        <v>457</v>
      </c>
      <c r="B2319" s="1" t="s">
        <v>49</v>
      </c>
      <c r="C2319" s="1" t="s">
        <v>1414</v>
      </c>
      <c r="D2319" s="1" t="s">
        <v>1704</v>
      </c>
      <c r="E2319" s="1" t="s">
        <v>20</v>
      </c>
      <c r="F2319" s="1" t="s">
        <v>830</v>
      </c>
      <c r="G2319" s="1" t="s">
        <v>590</v>
      </c>
      <c r="H2319" s="1" t="s">
        <v>23</v>
      </c>
      <c r="I2319" s="1" t="s">
        <v>24</v>
      </c>
      <c r="J2319" s="3">
        <v>232.63</v>
      </c>
      <c r="K2319" s="1" t="s">
        <v>1441</v>
      </c>
      <c r="L2319" s="1" t="s">
        <v>24</v>
      </c>
      <c r="M2319" s="1" t="s">
        <v>1442</v>
      </c>
      <c r="N2319" s="1" t="s">
        <v>463</v>
      </c>
      <c r="O2319" s="2">
        <v>44439</v>
      </c>
      <c r="P2319" s="2">
        <v>44447</v>
      </c>
      <c r="Q2319" s="1" t="s">
        <v>29</v>
      </c>
      <c r="R2319" t="str">
        <f>VLOOKUP(F2319,'Seg 2 descriptions'!A:B,2)</f>
        <v>Measurement-SF</v>
      </c>
      <c r="S2319" t="str">
        <f>VLOOKUP(G2319,'Seg 3 descriptions'!A:B,2)</f>
        <v>Overtime/Comp Time/On Call</v>
      </c>
    </row>
    <row r="2320" spans="1:19" x14ac:dyDescent="0.25">
      <c r="A2320" s="1" t="s">
        <v>457</v>
      </c>
      <c r="B2320" s="1" t="s">
        <v>49</v>
      </c>
      <c r="C2320" s="1" t="s">
        <v>1464</v>
      </c>
      <c r="D2320" s="1" t="s">
        <v>1704</v>
      </c>
      <c r="E2320" s="1" t="s">
        <v>20</v>
      </c>
      <c r="F2320" s="1" t="s">
        <v>830</v>
      </c>
      <c r="G2320" s="1" t="s">
        <v>590</v>
      </c>
      <c r="H2320" s="1" t="s">
        <v>23</v>
      </c>
      <c r="I2320" s="1" t="s">
        <v>24</v>
      </c>
      <c r="J2320" s="3">
        <v>129.22</v>
      </c>
      <c r="K2320" s="1" t="s">
        <v>1441</v>
      </c>
      <c r="L2320" s="1" t="s">
        <v>24</v>
      </c>
      <c r="M2320" s="1" t="s">
        <v>1442</v>
      </c>
      <c r="N2320" s="1" t="s">
        <v>463</v>
      </c>
      <c r="O2320" s="2">
        <v>44255</v>
      </c>
      <c r="P2320" s="2">
        <v>44258</v>
      </c>
      <c r="Q2320" s="1" t="s">
        <v>29</v>
      </c>
      <c r="R2320" t="str">
        <f>VLOOKUP(F2320,'Seg 2 descriptions'!A:B,2)</f>
        <v>Measurement-SF</v>
      </c>
      <c r="S2320" t="str">
        <f>VLOOKUP(G2320,'Seg 3 descriptions'!A:B,2)</f>
        <v>Overtime/Comp Time/On Call</v>
      </c>
    </row>
    <row r="2321" spans="1:19" x14ac:dyDescent="0.25">
      <c r="A2321" s="1" t="s">
        <v>457</v>
      </c>
      <c r="B2321" s="1" t="s">
        <v>49</v>
      </c>
      <c r="C2321" s="1" t="s">
        <v>1462</v>
      </c>
      <c r="D2321" s="1" t="s">
        <v>1704</v>
      </c>
      <c r="E2321" s="1" t="s">
        <v>20</v>
      </c>
      <c r="F2321" s="1" t="s">
        <v>830</v>
      </c>
      <c r="G2321" s="1" t="s">
        <v>590</v>
      </c>
      <c r="H2321" s="1" t="s">
        <v>23</v>
      </c>
      <c r="I2321" s="1" t="s">
        <v>24</v>
      </c>
      <c r="J2321" s="3">
        <v>164.04</v>
      </c>
      <c r="K2321" s="1" t="s">
        <v>1441</v>
      </c>
      <c r="L2321" s="1" t="s">
        <v>24</v>
      </c>
      <c r="M2321" s="1" t="s">
        <v>1442</v>
      </c>
      <c r="N2321" s="1" t="s">
        <v>463</v>
      </c>
      <c r="O2321" s="2">
        <v>44227</v>
      </c>
      <c r="P2321" s="2">
        <v>44237</v>
      </c>
      <c r="Q2321" s="1" t="s">
        <v>29</v>
      </c>
      <c r="R2321" t="str">
        <f>VLOOKUP(F2321,'Seg 2 descriptions'!A:B,2)</f>
        <v>Measurement-SF</v>
      </c>
      <c r="S2321" t="str">
        <f>VLOOKUP(G2321,'Seg 3 descriptions'!A:B,2)</f>
        <v>Overtime/Comp Time/On Call</v>
      </c>
    </row>
    <row r="2322" spans="1:19" x14ac:dyDescent="0.25">
      <c r="A2322" s="1" t="s">
        <v>457</v>
      </c>
      <c r="B2322" s="1" t="s">
        <v>49</v>
      </c>
      <c r="C2322" s="1" t="s">
        <v>1058</v>
      </c>
      <c r="D2322" s="1" t="s">
        <v>1946</v>
      </c>
      <c r="E2322" s="1" t="s">
        <v>20</v>
      </c>
      <c r="F2322" s="1" t="s">
        <v>830</v>
      </c>
      <c r="G2322" s="1" t="s">
        <v>869</v>
      </c>
      <c r="H2322" s="1" t="s">
        <v>23</v>
      </c>
      <c r="I2322" s="1" t="s">
        <v>24</v>
      </c>
      <c r="J2322" s="3">
        <v>260.25</v>
      </c>
      <c r="K2322" s="1" t="s">
        <v>1567</v>
      </c>
      <c r="L2322" s="1" t="s">
        <v>24</v>
      </c>
      <c r="M2322" s="1" t="s">
        <v>1568</v>
      </c>
      <c r="N2322" s="1" t="s">
        <v>463</v>
      </c>
      <c r="O2322" s="2">
        <v>44227</v>
      </c>
      <c r="P2322" s="2">
        <v>44237</v>
      </c>
      <c r="Q2322" s="1" t="s">
        <v>29</v>
      </c>
      <c r="R2322" t="str">
        <f>VLOOKUP(F2322,'Seg 2 descriptions'!A:B,2)</f>
        <v>Measurement-SF</v>
      </c>
      <c r="S2322" t="str">
        <f>VLOOKUP(G2322,'Seg 3 descriptions'!A:B,2)</f>
        <v>Vehicle Fuel</v>
      </c>
    </row>
    <row r="2323" spans="1:19" x14ac:dyDescent="0.25">
      <c r="A2323" s="1" t="s">
        <v>457</v>
      </c>
      <c r="B2323" s="1" t="s">
        <v>49</v>
      </c>
      <c r="C2323" s="1" t="s">
        <v>1058</v>
      </c>
      <c r="D2323" s="1" t="s">
        <v>1949</v>
      </c>
      <c r="E2323" s="1" t="s">
        <v>20</v>
      </c>
      <c r="F2323" s="1" t="s">
        <v>830</v>
      </c>
      <c r="G2323" s="1" t="s">
        <v>283</v>
      </c>
      <c r="H2323" s="1" t="s">
        <v>23</v>
      </c>
      <c r="I2323" s="1" t="s">
        <v>24</v>
      </c>
      <c r="J2323" s="3">
        <v>142.85</v>
      </c>
      <c r="K2323" s="1" t="s">
        <v>1567</v>
      </c>
      <c r="L2323" s="1" t="s">
        <v>24</v>
      </c>
      <c r="M2323" s="1" t="s">
        <v>1568</v>
      </c>
      <c r="N2323" s="1" t="s">
        <v>463</v>
      </c>
      <c r="O2323" s="2">
        <v>44227</v>
      </c>
      <c r="P2323" s="2">
        <v>44237</v>
      </c>
      <c r="Q2323" s="1" t="s">
        <v>29</v>
      </c>
      <c r="R2323" t="str">
        <f>VLOOKUP(F2323,'Seg 2 descriptions'!A:B,2)</f>
        <v>Measurement-SF</v>
      </c>
      <c r="S2323" t="str">
        <f>VLOOKUP(G2323,'Seg 3 descriptions'!A:B,2)</f>
        <v>Supplies &amp; Misc Dept Expenses</v>
      </c>
    </row>
    <row r="2324" spans="1:19" x14ac:dyDescent="0.25">
      <c r="A2324" s="1" t="s">
        <v>457</v>
      </c>
      <c r="B2324" s="1" t="s">
        <v>49</v>
      </c>
      <c r="C2324" s="1" t="s">
        <v>1058</v>
      </c>
      <c r="D2324" s="1" t="s">
        <v>1956</v>
      </c>
      <c r="E2324" s="1" t="s">
        <v>20</v>
      </c>
      <c r="F2324" s="1" t="s">
        <v>830</v>
      </c>
      <c r="G2324" s="1" t="s">
        <v>868</v>
      </c>
      <c r="H2324" s="1" t="s">
        <v>23</v>
      </c>
      <c r="I2324" s="1" t="s">
        <v>24</v>
      </c>
      <c r="J2324" s="3">
        <v>63.4</v>
      </c>
      <c r="K2324" s="1" t="s">
        <v>1567</v>
      </c>
      <c r="L2324" s="1" t="s">
        <v>24</v>
      </c>
      <c r="M2324" s="1" t="s">
        <v>1568</v>
      </c>
      <c r="N2324" s="1" t="s">
        <v>463</v>
      </c>
      <c r="O2324" s="2">
        <v>44227</v>
      </c>
      <c r="P2324" s="2">
        <v>44237</v>
      </c>
      <c r="Q2324" s="1" t="s">
        <v>29</v>
      </c>
      <c r="R2324" t="str">
        <f>VLOOKUP(F2324,'Seg 2 descriptions'!A:B,2)</f>
        <v>Measurement-SF</v>
      </c>
      <c r="S2324" t="str">
        <f>VLOOKUP(G2324,'Seg 3 descriptions'!A:B,2)</f>
        <v>Cell Phones</v>
      </c>
    </row>
    <row r="2325" spans="1:19" x14ac:dyDescent="0.25">
      <c r="A2325" s="1" t="s">
        <v>457</v>
      </c>
      <c r="B2325" s="1" t="s">
        <v>49</v>
      </c>
      <c r="C2325" s="1" t="s">
        <v>1058</v>
      </c>
      <c r="D2325" s="1" t="s">
        <v>1958</v>
      </c>
      <c r="E2325" s="1" t="s">
        <v>20</v>
      </c>
      <c r="F2325" s="1" t="s">
        <v>830</v>
      </c>
      <c r="G2325" s="1" t="s">
        <v>867</v>
      </c>
      <c r="H2325" s="1" t="s">
        <v>23</v>
      </c>
      <c r="I2325" s="1" t="s">
        <v>24</v>
      </c>
      <c r="J2325" s="3">
        <v>10.47</v>
      </c>
      <c r="K2325" s="1" t="s">
        <v>1567</v>
      </c>
      <c r="L2325" s="1" t="s">
        <v>24</v>
      </c>
      <c r="M2325" s="1" t="s">
        <v>1568</v>
      </c>
      <c r="N2325" s="1" t="s">
        <v>463</v>
      </c>
      <c r="O2325" s="2">
        <v>44227</v>
      </c>
      <c r="P2325" s="2">
        <v>44237</v>
      </c>
      <c r="Q2325" s="1" t="s">
        <v>29</v>
      </c>
      <c r="R2325" t="str">
        <f>VLOOKUP(F2325,'Seg 2 descriptions'!A:B,2)</f>
        <v>Measurement-SF</v>
      </c>
      <c r="S2325" t="str">
        <f>VLOOKUP(G2325,'Seg 3 descriptions'!A:B,2)</f>
        <v>Meals</v>
      </c>
    </row>
    <row r="2326" spans="1:19" x14ac:dyDescent="0.25">
      <c r="A2326" s="1" t="s">
        <v>828</v>
      </c>
      <c r="B2326" s="1" t="s">
        <v>18</v>
      </c>
      <c r="C2326" s="1" t="s">
        <v>1534</v>
      </c>
      <c r="D2326" s="1" t="s">
        <v>1704</v>
      </c>
      <c r="E2326" s="1" t="s">
        <v>20</v>
      </c>
      <c r="F2326" s="1" t="s">
        <v>830</v>
      </c>
      <c r="G2326" s="1" t="s">
        <v>590</v>
      </c>
      <c r="H2326" s="1" t="s">
        <v>23</v>
      </c>
      <c r="I2326" s="1" t="s">
        <v>24</v>
      </c>
      <c r="J2326" s="3">
        <v>60.19</v>
      </c>
      <c r="K2326" s="1" t="s">
        <v>1632</v>
      </c>
      <c r="L2326" s="1" t="s">
        <v>24</v>
      </c>
      <c r="M2326" s="1" t="s">
        <v>24</v>
      </c>
      <c r="N2326" s="1" t="s">
        <v>1534</v>
      </c>
      <c r="O2326" s="2">
        <v>44266</v>
      </c>
      <c r="P2326" s="2">
        <v>44287</v>
      </c>
      <c r="Q2326" s="1" t="s">
        <v>29</v>
      </c>
      <c r="R2326" t="str">
        <f>VLOOKUP(F2326,'Seg 2 descriptions'!A:B,2)</f>
        <v>Measurement-SF</v>
      </c>
      <c r="S2326" t="str">
        <f>VLOOKUP(G2326,'Seg 3 descriptions'!A:B,2)</f>
        <v>Overtime/Comp Time/On Call</v>
      </c>
    </row>
    <row r="2327" spans="1:19" x14ac:dyDescent="0.25">
      <c r="A2327" s="1" t="s">
        <v>828</v>
      </c>
      <c r="B2327" s="1" t="s">
        <v>18</v>
      </c>
      <c r="C2327" s="1" t="s">
        <v>1633</v>
      </c>
      <c r="D2327" s="1" t="s">
        <v>1713</v>
      </c>
      <c r="E2327" s="1" t="s">
        <v>20</v>
      </c>
      <c r="F2327" s="1" t="s">
        <v>830</v>
      </c>
      <c r="G2327" s="1" t="s">
        <v>460</v>
      </c>
      <c r="H2327" s="1" t="s">
        <v>23</v>
      </c>
      <c r="I2327" s="1" t="s">
        <v>24</v>
      </c>
      <c r="J2327" s="3">
        <v>2570.7199999999998</v>
      </c>
      <c r="K2327" s="1" t="s">
        <v>1634</v>
      </c>
      <c r="L2327" s="1" t="s">
        <v>24</v>
      </c>
      <c r="M2327" s="1" t="s">
        <v>24</v>
      </c>
      <c r="N2327" s="1" t="s">
        <v>1633</v>
      </c>
      <c r="O2327" s="2">
        <v>44280</v>
      </c>
      <c r="P2327" s="2">
        <v>44287</v>
      </c>
      <c r="Q2327" s="1" t="s">
        <v>29</v>
      </c>
      <c r="R2327" t="str">
        <f>VLOOKUP(F2327,'Seg 2 descriptions'!A:B,2)</f>
        <v>Measurement-SF</v>
      </c>
      <c r="S2327" t="str">
        <f>VLOOKUP(G2327,'Seg 3 descriptions'!A:B,2)</f>
        <v>Salaries</v>
      </c>
    </row>
    <row r="2328" spans="1:19" x14ac:dyDescent="0.25">
      <c r="A2328" s="1" t="s">
        <v>457</v>
      </c>
      <c r="B2328" s="1" t="s">
        <v>49</v>
      </c>
      <c r="C2328" s="1" t="s">
        <v>1461</v>
      </c>
      <c r="D2328" s="1" t="s">
        <v>1713</v>
      </c>
      <c r="E2328" s="1" t="s">
        <v>20</v>
      </c>
      <c r="F2328" s="1" t="s">
        <v>830</v>
      </c>
      <c r="G2328" s="1" t="s">
        <v>460</v>
      </c>
      <c r="H2328" s="1" t="s">
        <v>23</v>
      </c>
      <c r="I2328" s="1" t="s">
        <v>24</v>
      </c>
      <c r="J2328" s="3">
        <v>-1202.52</v>
      </c>
      <c r="K2328" s="1" t="s">
        <v>1487</v>
      </c>
      <c r="L2328" s="1" t="s">
        <v>24</v>
      </c>
      <c r="M2328" s="1" t="s">
        <v>1488</v>
      </c>
      <c r="N2328" s="1" t="s">
        <v>1462</v>
      </c>
      <c r="O2328" s="2">
        <v>44255</v>
      </c>
      <c r="P2328" s="2">
        <v>44258</v>
      </c>
      <c r="Q2328" s="1" t="s">
        <v>29</v>
      </c>
      <c r="R2328" t="str">
        <f>VLOOKUP(F2328,'Seg 2 descriptions'!A:B,2)</f>
        <v>Measurement-SF</v>
      </c>
      <c r="S2328" t="str">
        <f>VLOOKUP(G2328,'Seg 3 descriptions'!A:B,2)</f>
        <v>Salaries</v>
      </c>
    </row>
    <row r="2329" spans="1:19" x14ac:dyDescent="0.25">
      <c r="A2329" s="1" t="s">
        <v>457</v>
      </c>
      <c r="B2329" s="1" t="s">
        <v>49</v>
      </c>
      <c r="C2329" s="1" t="s">
        <v>1368</v>
      </c>
      <c r="D2329" s="1" t="s">
        <v>1713</v>
      </c>
      <c r="E2329" s="1" t="s">
        <v>20</v>
      </c>
      <c r="F2329" s="1" t="s">
        <v>830</v>
      </c>
      <c r="G2329" s="1" t="s">
        <v>460</v>
      </c>
      <c r="H2329" s="1" t="s">
        <v>23</v>
      </c>
      <c r="I2329" s="1" t="s">
        <v>24</v>
      </c>
      <c r="J2329" s="3">
        <v>-3494.82</v>
      </c>
      <c r="K2329" s="1" t="s">
        <v>1487</v>
      </c>
      <c r="L2329" s="1" t="s">
        <v>24</v>
      </c>
      <c r="M2329" s="1" t="s">
        <v>1488</v>
      </c>
      <c r="N2329" s="1" t="s">
        <v>1369</v>
      </c>
      <c r="O2329" s="2">
        <v>44530</v>
      </c>
      <c r="P2329" s="2">
        <v>44535</v>
      </c>
      <c r="Q2329" s="1" t="s">
        <v>29</v>
      </c>
      <c r="R2329" t="str">
        <f>VLOOKUP(F2329,'Seg 2 descriptions'!A:B,2)</f>
        <v>Measurement-SF</v>
      </c>
      <c r="S2329" t="str">
        <f>VLOOKUP(G2329,'Seg 3 descriptions'!A:B,2)</f>
        <v>Salaries</v>
      </c>
    </row>
    <row r="2330" spans="1:19" x14ac:dyDescent="0.25">
      <c r="A2330" s="1" t="s">
        <v>457</v>
      </c>
      <c r="B2330" s="1" t="s">
        <v>49</v>
      </c>
      <c r="C2330" s="1" t="s">
        <v>1290</v>
      </c>
      <c r="D2330" s="1" t="s">
        <v>1713</v>
      </c>
      <c r="E2330" s="1" t="s">
        <v>20</v>
      </c>
      <c r="F2330" s="1" t="s">
        <v>830</v>
      </c>
      <c r="G2330" s="1" t="s">
        <v>460</v>
      </c>
      <c r="H2330" s="1" t="s">
        <v>23</v>
      </c>
      <c r="I2330" s="1" t="s">
        <v>24</v>
      </c>
      <c r="J2330" s="3">
        <v>-738.64</v>
      </c>
      <c r="K2330" s="1" t="s">
        <v>1487</v>
      </c>
      <c r="L2330" s="1" t="s">
        <v>24</v>
      </c>
      <c r="M2330" s="1" t="s">
        <v>1488</v>
      </c>
      <c r="N2330" s="1" t="s">
        <v>1292</v>
      </c>
      <c r="O2330" s="2">
        <v>44227</v>
      </c>
      <c r="P2330" s="2">
        <v>44237</v>
      </c>
      <c r="Q2330" s="1" t="s">
        <v>29</v>
      </c>
      <c r="R2330" t="str">
        <f>VLOOKUP(F2330,'Seg 2 descriptions'!A:B,2)</f>
        <v>Measurement-SF</v>
      </c>
      <c r="S2330" t="str">
        <f>VLOOKUP(G2330,'Seg 3 descriptions'!A:B,2)</f>
        <v>Salaries</v>
      </c>
    </row>
    <row r="2331" spans="1:19" x14ac:dyDescent="0.25">
      <c r="A2331" s="1" t="s">
        <v>457</v>
      </c>
      <c r="B2331" s="1" t="s">
        <v>49</v>
      </c>
      <c r="C2331" s="1" t="s">
        <v>1458</v>
      </c>
      <c r="D2331" s="1" t="s">
        <v>1713</v>
      </c>
      <c r="E2331" s="1" t="s">
        <v>20</v>
      </c>
      <c r="F2331" s="1" t="s">
        <v>830</v>
      </c>
      <c r="G2331" s="1" t="s">
        <v>460</v>
      </c>
      <c r="H2331" s="1" t="s">
        <v>23</v>
      </c>
      <c r="I2331" s="1" t="s">
        <v>24</v>
      </c>
      <c r="J2331" s="3">
        <v>-1834.06</v>
      </c>
      <c r="K2331" s="1" t="s">
        <v>1487</v>
      </c>
      <c r="L2331" s="1" t="s">
        <v>24</v>
      </c>
      <c r="M2331" s="1" t="s">
        <v>1488</v>
      </c>
      <c r="N2331" s="1" t="s">
        <v>1459</v>
      </c>
      <c r="O2331" s="2">
        <v>44316</v>
      </c>
      <c r="P2331" s="2">
        <v>44321</v>
      </c>
      <c r="Q2331" s="1" t="s">
        <v>29</v>
      </c>
      <c r="R2331" t="str">
        <f>VLOOKUP(F2331,'Seg 2 descriptions'!A:B,2)</f>
        <v>Measurement-SF</v>
      </c>
      <c r="S2331" t="str">
        <f>VLOOKUP(G2331,'Seg 3 descriptions'!A:B,2)</f>
        <v>Salaries</v>
      </c>
    </row>
    <row r="2332" spans="1:19" x14ac:dyDescent="0.25">
      <c r="A2332" s="1" t="s">
        <v>457</v>
      </c>
      <c r="B2332" s="1" t="s">
        <v>49</v>
      </c>
      <c r="C2332" s="1" t="s">
        <v>1611</v>
      </c>
      <c r="D2332" s="1" t="s">
        <v>1713</v>
      </c>
      <c r="E2332" s="1" t="s">
        <v>20</v>
      </c>
      <c r="F2332" s="1" t="s">
        <v>830</v>
      </c>
      <c r="G2332" s="1" t="s">
        <v>460</v>
      </c>
      <c r="H2332" s="1" t="s">
        <v>23</v>
      </c>
      <c r="I2332" s="1" t="s">
        <v>24</v>
      </c>
      <c r="J2332" s="3">
        <v>927.38</v>
      </c>
      <c r="K2332" s="1" t="s">
        <v>1487</v>
      </c>
      <c r="L2332" s="1" t="s">
        <v>24</v>
      </c>
      <c r="M2332" s="1" t="s">
        <v>1488</v>
      </c>
      <c r="N2332" s="1" t="s">
        <v>463</v>
      </c>
      <c r="O2332" s="2">
        <v>44561</v>
      </c>
      <c r="P2332" s="2">
        <v>44568</v>
      </c>
      <c r="Q2332" s="1" t="s">
        <v>29</v>
      </c>
      <c r="R2332" t="str">
        <f>VLOOKUP(F2332,'Seg 2 descriptions'!A:B,2)</f>
        <v>Measurement-SF</v>
      </c>
      <c r="S2332" t="str">
        <f>VLOOKUP(G2332,'Seg 3 descriptions'!A:B,2)</f>
        <v>Salaries</v>
      </c>
    </row>
    <row r="2333" spans="1:19" x14ac:dyDescent="0.25">
      <c r="A2333" s="1" t="s">
        <v>457</v>
      </c>
      <c r="B2333" s="1" t="s">
        <v>49</v>
      </c>
      <c r="C2333" s="1" t="s">
        <v>1412</v>
      </c>
      <c r="D2333" s="1" t="s">
        <v>1704</v>
      </c>
      <c r="E2333" s="1" t="s">
        <v>20</v>
      </c>
      <c r="F2333" s="1" t="s">
        <v>830</v>
      </c>
      <c r="G2333" s="1" t="s">
        <v>590</v>
      </c>
      <c r="H2333" s="1" t="s">
        <v>23</v>
      </c>
      <c r="I2333" s="1" t="s">
        <v>24</v>
      </c>
      <c r="J2333" s="3">
        <v>137.93</v>
      </c>
      <c r="K2333" s="1" t="s">
        <v>1441</v>
      </c>
      <c r="L2333" s="1" t="s">
        <v>24</v>
      </c>
      <c r="M2333" s="1" t="s">
        <v>1442</v>
      </c>
      <c r="N2333" s="1" t="s">
        <v>463</v>
      </c>
      <c r="O2333" s="2">
        <v>44408</v>
      </c>
      <c r="P2333" s="2">
        <v>44412</v>
      </c>
      <c r="Q2333" s="1" t="s">
        <v>29</v>
      </c>
      <c r="R2333" t="str">
        <f>VLOOKUP(F2333,'Seg 2 descriptions'!A:B,2)</f>
        <v>Measurement-SF</v>
      </c>
      <c r="S2333" t="str">
        <f>VLOOKUP(G2333,'Seg 3 descriptions'!A:B,2)</f>
        <v>Overtime/Comp Time/On Call</v>
      </c>
    </row>
    <row r="2334" spans="1:19" x14ac:dyDescent="0.25">
      <c r="A2334" s="1" t="s">
        <v>457</v>
      </c>
      <c r="B2334" s="1" t="s">
        <v>49</v>
      </c>
      <c r="C2334" s="1" t="s">
        <v>1570</v>
      </c>
      <c r="D2334" s="1" t="s">
        <v>1704</v>
      </c>
      <c r="E2334" s="1" t="s">
        <v>20</v>
      </c>
      <c r="F2334" s="1" t="s">
        <v>830</v>
      </c>
      <c r="G2334" s="1" t="s">
        <v>590</v>
      </c>
      <c r="H2334" s="1" t="s">
        <v>23</v>
      </c>
      <c r="I2334" s="1" t="s">
        <v>24</v>
      </c>
      <c r="J2334" s="3">
        <v>392.69</v>
      </c>
      <c r="K2334" s="1" t="s">
        <v>1441</v>
      </c>
      <c r="L2334" s="1" t="s">
        <v>24</v>
      </c>
      <c r="M2334" s="1" t="s">
        <v>1442</v>
      </c>
      <c r="N2334" s="1" t="s">
        <v>463</v>
      </c>
      <c r="O2334" s="2">
        <v>44469</v>
      </c>
      <c r="P2334" s="2">
        <v>44474</v>
      </c>
      <c r="Q2334" s="1" t="s">
        <v>29</v>
      </c>
      <c r="R2334" t="str">
        <f>VLOOKUP(F2334,'Seg 2 descriptions'!A:B,2)</f>
        <v>Measurement-SF</v>
      </c>
      <c r="S2334" t="str">
        <f>VLOOKUP(G2334,'Seg 3 descriptions'!A:B,2)</f>
        <v>Overtime/Comp Time/On Call</v>
      </c>
    </row>
    <row r="2335" spans="1:19" x14ac:dyDescent="0.25">
      <c r="A2335" s="1" t="s">
        <v>457</v>
      </c>
      <c r="B2335" s="1" t="s">
        <v>49</v>
      </c>
      <c r="C2335" s="1" t="s">
        <v>1483</v>
      </c>
      <c r="D2335" s="1" t="s">
        <v>1704</v>
      </c>
      <c r="E2335" s="1" t="s">
        <v>20</v>
      </c>
      <c r="F2335" s="1" t="s">
        <v>830</v>
      </c>
      <c r="G2335" s="1" t="s">
        <v>590</v>
      </c>
      <c r="H2335" s="1" t="s">
        <v>23</v>
      </c>
      <c r="I2335" s="1" t="s">
        <v>24</v>
      </c>
      <c r="J2335" s="3">
        <v>456.26</v>
      </c>
      <c r="K2335" s="1" t="s">
        <v>1441</v>
      </c>
      <c r="L2335" s="1" t="s">
        <v>24</v>
      </c>
      <c r="M2335" s="1" t="s">
        <v>1442</v>
      </c>
      <c r="N2335" s="1" t="s">
        <v>463</v>
      </c>
      <c r="O2335" s="2">
        <v>44347</v>
      </c>
      <c r="P2335" s="2">
        <v>44350</v>
      </c>
      <c r="Q2335" s="1" t="s">
        <v>29</v>
      </c>
      <c r="R2335" t="str">
        <f>VLOOKUP(F2335,'Seg 2 descriptions'!A:B,2)</f>
        <v>Measurement-SF</v>
      </c>
      <c r="S2335" t="str">
        <f>VLOOKUP(G2335,'Seg 3 descriptions'!A:B,2)</f>
        <v>Overtime/Comp Time/On Call</v>
      </c>
    </row>
    <row r="2336" spans="1:19" x14ac:dyDescent="0.25">
      <c r="A2336" s="1" t="s">
        <v>457</v>
      </c>
      <c r="B2336" s="1" t="s">
        <v>49</v>
      </c>
      <c r="C2336" s="1" t="s">
        <v>1377</v>
      </c>
      <c r="D2336" s="1" t="s">
        <v>1704</v>
      </c>
      <c r="E2336" s="1" t="s">
        <v>20</v>
      </c>
      <c r="F2336" s="1" t="s">
        <v>830</v>
      </c>
      <c r="G2336" s="1" t="s">
        <v>590</v>
      </c>
      <c r="H2336" s="1" t="s">
        <v>23</v>
      </c>
      <c r="I2336" s="1" t="s">
        <v>24</v>
      </c>
      <c r="J2336" s="3">
        <v>382.66</v>
      </c>
      <c r="K2336" s="1" t="s">
        <v>1441</v>
      </c>
      <c r="L2336" s="1" t="s">
        <v>24</v>
      </c>
      <c r="M2336" s="1" t="s">
        <v>1442</v>
      </c>
      <c r="N2336" s="1" t="s">
        <v>463</v>
      </c>
      <c r="O2336" s="2">
        <v>44316</v>
      </c>
      <c r="P2336" s="2">
        <v>44321</v>
      </c>
      <c r="Q2336" s="1" t="s">
        <v>29</v>
      </c>
      <c r="R2336" t="str">
        <f>VLOOKUP(F2336,'Seg 2 descriptions'!A:B,2)</f>
        <v>Measurement-SF</v>
      </c>
      <c r="S2336" t="str">
        <f>VLOOKUP(G2336,'Seg 3 descriptions'!A:B,2)</f>
        <v>Overtime/Comp Time/On Call</v>
      </c>
    </row>
    <row r="2337" spans="1:19" x14ac:dyDescent="0.25">
      <c r="A2337" s="1" t="s">
        <v>457</v>
      </c>
      <c r="B2337" s="1" t="s">
        <v>49</v>
      </c>
      <c r="C2337" s="1" t="s">
        <v>1484</v>
      </c>
      <c r="D2337" s="1" t="s">
        <v>1704</v>
      </c>
      <c r="E2337" s="1" t="s">
        <v>20</v>
      </c>
      <c r="F2337" s="1" t="s">
        <v>830</v>
      </c>
      <c r="G2337" s="1" t="s">
        <v>590</v>
      </c>
      <c r="H2337" s="1" t="s">
        <v>23</v>
      </c>
      <c r="I2337" s="1" t="s">
        <v>24</v>
      </c>
      <c r="J2337" s="3">
        <v>108.4</v>
      </c>
      <c r="K2337" s="1" t="s">
        <v>1441</v>
      </c>
      <c r="L2337" s="1" t="s">
        <v>24</v>
      </c>
      <c r="M2337" s="1" t="s">
        <v>1442</v>
      </c>
      <c r="N2337" s="1" t="s">
        <v>463</v>
      </c>
      <c r="O2337" s="2">
        <v>44377</v>
      </c>
      <c r="P2337" s="2">
        <v>44383</v>
      </c>
      <c r="Q2337" s="1" t="s">
        <v>29</v>
      </c>
      <c r="R2337" t="str">
        <f>VLOOKUP(F2337,'Seg 2 descriptions'!A:B,2)</f>
        <v>Measurement-SF</v>
      </c>
      <c r="S2337" t="str">
        <f>VLOOKUP(G2337,'Seg 3 descriptions'!A:B,2)</f>
        <v>Overtime/Comp Time/On Call</v>
      </c>
    </row>
    <row r="2338" spans="1:19" x14ac:dyDescent="0.25">
      <c r="A2338" s="1" t="s">
        <v>457</v>
      </c>
      <c r="B2338" s="1" t="s">
        <v>49</v>
      </c>
      <c r="C2338" s="1" t="s">
        <v>1459</v>
      </c>
      <c r="D2338" s="1" t="s">
        <v>1704</v>
      </c>
      <c r="E2338" s="1" t="s">
        <v>20</v>
      </c>
      <c r="F2338" s="1" t="s">
        <v>830</v>
      </c>
      <c r="G2338" s="1" t="s">
        <v>590</v>
      </c>
      <c r="H2338" s="1" t="s">
        <v>23</v>
      </c>
      <c r="I2338" s="1" t="s">
        <v>24</v>
      </c>
      <c r="J2338" s="3">
        <v>184.49</v>
      </c>
      <c r="K2338" s="1" t="s">
        <v>1441</v>
      </c>
      <c r="L2338" s="1" t="s">
        <v>24</v>
      </c>
      <c r="M2338" s="1" t="s">
        <v>1442</v>
      </c>
      <c r="N2338" s="1" t="s">
        <v>463</v>
      </c>
      <c r="O2338" s="2">
        <v>44286</v>
      </c>
      <c r="P2338" s="2">
        <v>44292</v>
      </c>
      <c r="Q2338" s="1" t="s">
        <v>29</v>
      </c>
      <c r="R2338" t="str">
        <f>VLOOKUP(F2338,'Seg 2 descriptions'!A:B,2)</f>
        <v>Measurement-SF</v>
      </c>
      <c r="S2338" t="str">
        <f>VLOOKUP(G2338,'Seg 3 descriptions'!A:B,2)</f>
        <v>Overtime/Comp Time/On Call</v>
      </c>
    </row>
    <row r="2339" spans="1:19" x14ac:dyDescent="0.25">
      <c r="A2339" s="1" t="s">
        <v>828</v>
      </c>
      <c r="B2339" s="1" t="s">
        <v>18</v>
      </c>
      <c r="C2339" s="1" t="s">
        <v>829</v>
      </c>
      <c r="D2339" s="1" t="s">
        <v>1713</v>
      </c>
      <c r="E2339" s="1" t="s">
        <v>20</v>
      </c>
      <c r="F2339" s="1" t="s">
        <v>830</v>
      </c>
      <c r="G2339" s="1" t="s">
        <v>460</v>
      </c>
      <c r="H2339" s="1" t="s">
        <v>23</v>
      </c>
      <c r="I2339" s="1" t="s">
        <v>24</v>
      </c>
      <c r="J2339" s="3">
        <v>3115.38</v>
      </c>
      <c r="K2339" s="1" t="s">
        <v>1635</v>
      </c>
      <c r="L2339" s="1" t="s">
        <v>24</v>
      </c>
      <c r="M2339" s="1" t="s">
        <v>24</v>
      </c>
      <c r="N2339" s="1" t="s">
        <v>829</v>
      </c>
      <c r="O2339" s="2">
        <v>44252</v>
      </c>
      <c r="P2339" s="2">
        <v>44256</v>
      </c>
      <c r="Q2339" s="1" t="s">
        <v>29</v>
      </c>
      <c r="R2339" t="str">
        <f>VLOOKUP(F2339,'Seg 2 descriptions'!A:B,2)</f>
        <v>Measurement-SF</v>
      </c>
      <c r="S2339" t="str">
        <f>VLOOKUP(G2339,'Seg 3 descriptions'!A:B,2)</f>
        <v>Salaries</v>
      </c>
    </row>
    <row r="2340" spans="1:19" x14ac:dyDescent="0.25">
      <c r="A2340" s="1" t="s">
        <v>828</v>
      </c>
      <c r="B2340" s="1" t="s">
        <v>18</v>
      </c>
      <c r="C2340" s="1" t="s">
        <v>1525</v>
      </c>
      <c r="D2340" s="1" t="s">
        <v>1713</v>
      </c>
      <c r="E2340" s="1" t="s">
        <v>20</v>
      </c>
      <c r="F2340" s="1" t="s">
        <v>830</v>
      </c>
      <c r="G2340" s="1" t="s">
        <v>460</v>
      </c>
      <c r="H2340" s="1" t="s">
        <v>23</v>
      </c>
      <c r="I2340" s="1" t="s">
        <v>24</v>
      </c>
      <c r="J2340" s="3">
        <v>2064.9299999999998</v>
      </c>
      <c r="K2340" s="1" t="s">
        <v>1622</v>
      </c>
      <c r="L2340" s="1" t="s">
        <v>24</v>
      </c>
      <c r="M2340" s="1" t="s">
        <v>24</v>
      </c>
      <c r="N2340" s="1" t="s">
        <v>1525</v>
      </c>
      <c r="O2340" s="2">
        <v>44392</v>
      </c>
      <c r="P2340" s="2">
        <v>44410</v>
      </c>
      <c r="Q2340" s="1" t="s">
        <v>29</v>
      </c>
      <c r="R2340" t="str">
        <f>VLOOKUP(F2340,'Seg 2 descriptions'!A:B,2)</f>
        <v>Measurement-SF</v>
      </c>
      <c r="S2340" t="str">
        <f>VLOOKUP(G2340,'Seg 3 descriptions'!A:B,2)</f>
        <v>Salaries</v>
      </c>
    </row>
    <row r="2341" spans="1:19" x14ac:dyDescent="0.25">
      <c r="A2341" s="1" t="s">
        <v>828</v>
      </c>
      <c r="B2341" s="1" t="s">
        <v>18</v>
      </c>
      <c r="C2341" s="1" t="s">
        <v>1492</v>
      </c>
      <c r="D2341" s="1" t="s">
        <v>1713</v>
      </c>
      <c r="E2341" s="1" t="s">
        <v>20</v>
      </c>
      <c r="F2341" s="1" t="s">
        <v>830</v>
      </c>
      <c r="G2341" s="1" t="s">
        <v>460</v>
      </c>
      <c r="H2341" s="1" t="s">
        <v>23</v>
      </c>
      <c r="I2341" s="1" t="s">
        <v>24</v>
      </c>
      <c r="J2341" s="3">
        <v>2143.65</v>
      </c>
      <c r="K2341" s="1" t="s">
        <v>1636</v>
      </c>
      <c r="L2341" s="1" t="s">
        <v>24</v>
      </c>
      <c r="M2341" s="1" t="s">
        <v>24</v>
      </c>
      <c r="N2341" s="1" t="s">
        <v>1492</v>
      </c>
      <c r="O2341" s="2">
        <v>44448</v>
      </c>
      <c r="P2341" s="2">
        <v>44470</v>
      </c>
      <c r="Q2341" s="1" t="s">
        <v>29</v>
      </c>
      <c r="R2341" t="str">
        <f>VLOOKUP(F2341,'Seg 2 descriptions'!A:B,2)</f>
        <v>Measurement-SF</v>
      </c>
      <c r="S2341" t="str">
        <f>VLOOKUP(G2341,'Seg 3 descriptions'!A:B,2)</f>
        <v>Salaries</v>
      </c>
    </row>
    <row r="2342" spans="1:19" x14ac:dyDescent="0.25">
      <c r="A2342" s="1" t="s">
        <v>457</v>
      </c>
      <c r="B2342" s="1" t="s">
        <v>49</v>
      </c>
      <c r="C2342" s="1" t="s">
        <v>1444</v>
      </c>
      <c r="D2342" s="1" t="s">
        <v>1820</v>
      </c>
      <c r="E2342" s="1" t="s">
        <v>20</v>
      </c>
      <c r="F2342" s="1" t="s">
        <v>471</v>
      </c>
      <c r="G2342" s="1" t="s">
        <v>460</v>
      </c>
      <c r="H2342" s="1" t="s">
        <v>23</v>
      </c>
      <c r="I2342" s="1" t="s">
        <v>24</v>
      </c>
      <c r="J2342" s="3">
        <v>-28.39</v>
      </c>
      <c r="K2342" s="1" t="s">
        <v>1357</v>
      </c>
      <c r="L2342" s="1" t="s">
        <v>24</v>
      </c>
      <c r="M2342" s="1" t="s">
        <v>1358</v>
      </c>
      <c r="N2342" s="1" t="s">
        <v>1384</v>
      </c>
      <c r="O2342" s="2">
        <v>44255</v>
      </c>
      <c r="P2342" s="2">
        <v>44258</v>
      </c>
      <c r="Q2342" s="1" t="s">
        <v>29</v>
      </c>
      <c r="R2342" t="str">
        <f>VLOOKUP(F2342,'Seg 2 descriptions'!A:B,2)</f>
        <v>Propane Operations-Hernando</v>
      </c>
      <c r="S2342" t="str">
        <f>VLOOKUP(G2342,'Seg 3 descriptions'!A:B,2)</f>
        <v>Salaries</v>
      </c>
    </row>
    <row r="2343" spans="1:19" x14ac:dyDescent="0.25">
      <c r="A2343" s="1" t="s">
        <v>457</v>
      </c>
      <c r="B2343" s="1" t="s">
        <v>49</v>
      </c>
      <c r="C2343" s="1" t="s">
        <v>591</v>
      </c>
      <c r="D2343" s="1" t="s">
        <v>1726</v>
      </c>
      <c r="E2343" s="1" t="s">
        <v>20</v>
      </c>
      <c r="F2343" s="1" t="s">
        <v>31</v>
      </c>
      <c r="G2343" s="1" t="s">
        <v>460</v>
      </c>
      <c r="H2343" s="1" t="s">
        <v>23</v>
      </c>
      <c r="I2343" s="1" t="s">
        <v>24</v>
      </c>
      <c r="J2343" s="3">
        <v>-121.72</v>
      </c>
      <c r="K2343" s="1" t="s">
        <v>1004</v>
      </c>
      <c r="L2343" s="1" t="s">
        <v>24</v>
      </c>
      <c r="M2343" s="1" t="s">
        <v>1005</v>
      </c>
      <c r="N2343" s="1" t="s">
        <v>592</v>
      </c>
      <c r="O2343" s="2">
        <v>44530</v>
      </c>
      <c r="P2343" s="2">
        <v>44535</v>
      </c>
      <c r="Q2343" s="1" t="s">
        <v>29</v>
      </c>
      <c r="R2343" t="str">
        <f>VLOOKUP(F2343,'Seg 2 descriptions'!A:B,2)</f>
        <v>Gas Operations-West</v>
      </c>
      <c r="S2343" t="str">
        <f>VLOOKUP(G2343,'Seg 3 descriptions'!A:B,2)</f>
        <v>Salaries</v>
      </c>
    </row>
    <row r="2344" spans="1:19" x14ac:dyDescent="0.25">
      <c r="A2344" s="1" t="s">
        <v>828</v>
      </c>
      <c r="B2344" s="1" t="s">
        <v>18</v>
      </c>
      <c r="C2344" s="1" t="s">
        <v>1633</v>
      </c>
      <c r="D2344" s="1" t="s">
        <v>1704</v>
      </c>
      <c r="E2344" s="1" t="s">
        <v>20</v>
      </c>
      <c r="F2344" s="1" t="s">
        <v>830</v>
      </c>
      <c r="G2344" s="1" t="s">
        <v>590</v>
      </c>
      <c r="H2344" s="1" t="s">
        <v>23</v>
      </c>
      <c r="I2344" s="1" t="s">
        <v>24</v>
      </c>
      <c r="J2344" s="3">
        <v>120.38</v>
      </c>
      <c r="K2344" s="1" t="s">
        <v>1643</v>
      </c>
      <c r="L2344" s="1" t="s">
        <v>24</v>
      </c>
      <c r="M2344" s="1" t="s">
        <v>24</v>
      </c>
      <c r="N2344" s="1" t="s">
        <v>1633</v>
      </c>
      <c r="O2344" s="2">
        <v>44280</v>
      </c>
      <c r="P2344" s="2">
        <v>44287</v>
      </c>
      <c r="Q2344" s="1" t="s">
        <v>29</v>
      </c>
      <c r="R2344" t="str">
        <f>VLOOKUP(F2344,'Seg 2 descriptions'!A:B,2)</f>
        <v>Measurement-SF</v>
      </c>
      <c r="S2344" t="str">
        <f>VLOOKUP(G2344,'Seg 3 descriptions'!A:B,2)</f>
        <v>Overtime/Comp Time/On Call</v>
      </c>
    </row>
    <row r="2345" spans="1:19" x14ac:dyDescent="0.25">
      <c r="A2345" s="144" t="s">
        <v>456</v>
      </c>
      <c r="B2345" s="144" t="s">
        <v>20</v>
      </c>
      <c r="C2345" s="144" t="s">
        <v>1637</v>
      </c>
      <c r="D2345" s="144" t="s">
        <v>1689</v>
      </c>
      <c r="E2345" s="144" t="s">
        <v>20</v>
      </c>
      <c r="F2345" s="144" t="s">
        <v>21</v>
      </c>
      <c r="G2345" s="144" t="s">
        <v>22</v>
      </c>
      <c r="H2345" s="144" t="s">
        <v>23</v>
      </c>
      <c r="I2345" s="144" t="s">
        <v>24</v>
      </c>
      <c r="J2345" s="145">
        <v>187.15</v>
      </c>
      <c r="K2345" s="144" t="s">
        <v>1646</v>
      </c>
      <c r="L2345" s="144" t="s">
        <v>24</v>
      </c>
      <c r="M2345" s="144" t="s">
        <v>1647</v>
      </c>
      <c r="N2345" s="144" t="s">
        <v>1637</v>
      </c>
      <c r="O2345" s="146">
        <v>44561</v>
      </c>
      <c r="P2345" s="146">
        <v>44571</v>
      </c>
      <c r="Q2345" s="144" t="s">
        <v>29</v>
      </c>
      <c r="R2345" s="20" t="str">
        <f>VLOOKUP(F2345,'Seg 2 descriptions'!A:B,2)</f>
        <v>Facilities-West</v>
      </c>
      <c r="S2345" s="20" t="str">
        <f>VLOOKUP(G2345,'Seg 3 descriptions'!A:B,2)</f>
        <v>Facilities Maintenance</v>
      </c>
    </row>
    <row r="2346" spans="1:19" x14ac:dyDescent="0.25">
      <c r="A2346" s="144" t="s">
        <v>893</v>
      </c>
      <c r="B2346" s="144" t="s">
        <v>49</v>
      </c>
      <c r="C2346" s="144" t="s">
        <v>1618</v>
      </c>
      <c r="D2346" s="144" t="s">
        <v>1720</v>
      </c>
      <c r="E2346" s="144" t="s">
        <v>20</v>
      </c>
      <c r="F2346" s="144" t="s">
        <v>31</v>
      </c>
      <c r="G2346" s="144" t="s">
        <v>22</v>
      </c>
      <c r="H2346" s="144" t="s">
        <v>23</v>
      </c>
      <c r="I2346" s="144" t="s">
        <v>24</v>
      </c>
      <c r="J2346" s="145">
        <v>56.08</v>
      </c>
      <c r="K2346" s="144" t="s">
        <v>1288</v>
      </c>
      <c r="L2346" s="144" t="s">
        <v>24</v>
      </c>
      <c r="M2346" s="144" t="s">
        <v>1619</v>
      </c>
      <c r="N2346" s="144" t="s">
        <v>1618</v>
      </c>
      <c r="O2346" s="146">
        <v>44227</v>
      </c>
      <c r="P2346" s="146">
        <v>44229</v>
      </c>
      <c r="Q2346" s="144" t="s">
        <v>29</v>
      </c>
      <c r="R2346" s="20" t="str">
        <f>VLOOKUP(F2346,'Seg 2 descriptions'!A:B,2)</f>
        <v>Gas Operations-West</v>
      </c>
      <c r="S2346" s="20" t="str">
        <f>VLOOKUP(G2346,'Seg 3 descriptions'!A:B,2)</f>
        <v>Facilities Maintenance</v>
      </c>
    </row>
    <row r="2347" spans="1:19" x14ac:dyDescent="0.25">
      <c r="A2347" s="1" t="s">
        <v>828</v>
      </c>
      <c r="B2347" s="1" t="s">
        <v>18</v>
      </c>
      <c r="C2347" s="1" t="s">
        <v>1604</v>
      </c>
      <c r="D2347" s="1" t="s">
        <v>1713</v>
      </c>
      <c r="E2347" s="1" t="s">
        <v>20</v>
      </c>
      <c r="F2347" s="1" t="s">
        <v>830</v>
      </c>
      <c r="G2347" s="1" t="s">
        <v>460</v>
      </c>
      <c r="H2347" s="1" t="s">
        <v>23</v>
      </c>
      <c r="I2347" s="1" t="s">
        <v>24</v>
      </c>
      <c r="J2347" s="3">
        <v>4595.6899999999996</v>
      </c>
      <c r="K2347" s="1" t="s">
        <v>1648</v>
      </c>
      <c r="L2347" s="1" t="s">
        <v>24</v>
      </c>
      <c r="M2347" s="1" t="s">
        <v>24</v>
      </c>
      <c r="N2347" s="1" t="s">
        <v>1604</v>
      </c>
      <c r="O2347" s="2">
        <v>44420</v>
      </c>
      <c r="P2347" s="2">
        <v>44438</v>
      </c>
      <c r="Q2347" s="1" t="s">
        <v>29</v>
      </c>
      <c r="R2347" t="str">
        <f>VLOOKUP(F2347,'Seg 2 descriptions'!A:B,2)</f>
        <v>Measurement-SF</v>
      </c>
      <c r="S2347" t="str">
        <f>VLOOKUP(G2347,'Seg 3 descriptions'!A:B,2)</f>
        <v>Salaries</v>
      </c>
    </row>
    <row r="2348" spans="1:19" x14ac:dyDescent="0.25">
      <c r="A2348" s="144" t="s">
        <v>893</v>
      </c>
      <c r="B2348" s="144" t="s">
        <v>49</v>
      </c>
      <c r="C2348" s="144" t="s">
        <v>1651</v>
      </c>
      <c r="D2348" s="144" t="s">
        <v>1720</v>
      </c>
      <c r="E2348" s="144" t="s">
        <v>20</v>
      </c>
      <c r="F2348" s="144" t="s">
        <v>31</v>
      </c>
      <c r="G2348" s="144" t="s">
        <v>22</v>
      </c>
      <c r="H2348" s="144" t="s">
        <v>23</v>
      </c>
      <c r="I2348" s="144" t="s">
        <v>24</v>
      </c>
      <c r="J2348" s="145">
        <v>38.32</v>
      </c>
      <c r="K2348" s="144" t="s">
        <v>1288</v>
      </c>
      <c r="L2348" s="144" t="s">
        <v>24</v>
      </c>
      <c r="M2348" s="144" t="s">
        <v>1652</v>
      </c>
      <c r="N2348" s="144" t="s">
        <v>1651</v>
      </c>
      <c r="O2348" s="146">
        <v>44561</v>
      </c>
      <c r="P2348" s="146">
        <v>44564</v>
      </c>
      <c r="Q2348" s="144" t="s">
        <v>29</v>
      </c>
      <c r="R2348" s="20" t="str">
        <f>VLOOKUP(F2348,'Seg 2 descriptions'!A:B,2)</f>
        <v>Gas Operations-West</v>
      </c>
      <c r="S2348" s="20" t="str">
        <f>VLOOKUP(G2348,'Seg 3 descriptions'!A:B,2)</f>
        <v>Facilities Maintenance</v>
      </c>
    </row>
    <row r="2349" spans="1:19" x14ac:dyDescent="0.25">
      <c r="A2349" s="144" t="s">
        <v>893</v>
      </c>
      <c r="B2349" s="144" t="s">
        <v>49</v>
      </c>
      <c r="C2349" s="144" t="s">
        <v>1651</v>
      </c>
      <c r="D2349" s="144" t="s">
        <v>1720</v>
      </c>
      <c r="E2349" s="144" t="s">
        <v>20</v>
      </c>
      <c r="F2349" s="144" t="s">
        <v>31</v>
      </c>
      <c r="G2349" s="144" t="s">
        <v>22</v>
      </c>
      <c r="H2349" s="144" t="s">
        <v>23</v>
      </c>
      <c r="I2349" s="144" t="s">
        <v>24</v>
      </c>
      <c r="J2349" s="145">
        <v>56.72</v>
      </c>
      <c r="K2349" s="144" t="s">
        <v>1288</v>
      </c>
      <c r="L2349" s="144" t="s">
        <v>24</v>
      </c>
      <c r="M2349" s="144" t="s">
        <v>1652</v>
      </c>
      <c r="N2349" s="144" t="s">
        <v>1651</v>
      </c>
      <c r="O2349" s="146">
        <v>44561</v>
      </c>
      <c r="P2349" s="146">
        <v>44564</v>
      </c>
      <c r="Q2349" s="144" t="s">
        <v>29</v>
      </c>
      <c r="R2349" s="20" t="str">
        <f>VLOOKUP(F2349,'Seg 2 descriptions'!A:B,2)</f>
        <v>Gas Operations-West</v>
      </c>
      <c r="S2349" s="20" t="str">
        <f>VLOOKUP(G2349,'Seg 3 descriptions'!A:B,2)</f>
        <v>Facilities Maintenance</v>
      </c>
    </row>
    <row r="2350" spans="1:19" x14ac:dyDescent="0.25">
      <c r="A2350" s="144" t="s">
        <v>893</v>
      </c>
      <c r="B2350" s="144" t="s">
        <v>49</v>
      </c>
      <c r="C2350" s="144" t="s">
        <v>1651</v>
      </c>
      <c r="D2350" s="144" t="s">
        <v>1720</v>
      </c>
      <c r="E2350" s="144" t="s">
        <v>20</v>
      </c>
      <c r="F2350" s="144" t="s">
        <v>31</v>
      </c>
      <c r="G2350" s="144" t="s">
        <v>22</v>
      </c>
      <c r="H2350" s="144" t="s">
        <v>23</v>
      </c>
      <c r="I2350" s="144" t="s">
        <v>24</v>
      </c>
      <c r="J2350" s="145">
        <v>49.32</v>
      </c>
      <c r="K2350" s="144" t="s">
        <v>1288</v>
      </c>
      <c r="L2350" s="144" t="s">
        <v>24</v>
      </c>
      <c r="M2350" s="144" t="s">
        <v>1652</v>
      </c>
      <c r="N2350" s="144" t="s">
        <v>1651</v>
      </c>
      <c r="O2350" s="146">
        <v>44561</v>
      </c>
      <c r="P2350" s="146">
        <v>44564</v>
      </c>
      <c r="Q2350" s="144" t="s">
        <v>29</v>
      </c>
      <c r="R2350" s="20" t="str">
        <f>VLOOKUP(F2350,'Seg 2 descriptions'!A:B,2)</f>
        <v>Gas Operations-West</v>
      </c>
      <c r="S2350" s="20" t="str">
        <f>VLOOKUP(G2350,'Seg 3 descriptions'!A:B,2)</f>
        <v>Facilities Maintenance</v>
      </c>
    </row>
    <row r="2351" spans="1:19" x14ac:dyDescent="0.25">
      <c r="A2351" s="144" t="s">
        <v>893</v>
      </c>
      <c r="B2351" s="144" t="s">
        <v>49</v>
      </c>
      <c r="C2351" s="144" t="s">
        <v>1651</v>
      </c>
      <c r="D2351" s="144" t="s">
        <v>1720</v>
      </c>
      <c r="E2351" s="144" t="s">
        <v>20</v>
      </c>
      <c r="F2351" s="144" t="s">
        <v>31</v>
      </c>
      <c r="G2351" s="144" t="s">
        <v>22</v>
      </c>
      <c r="H2351" s="144" t="s">
        <v>23</v>
      </c>
      <c r="I2351" s="144" t="s">
        <v>24</v>
      </c>
      <c r="J2351" s="145">
        <v>336.79</v>
      </c>
      <c r="K2351" s="144" t="s">
        <v>1288</v>
      </c>
      <c r="L2351" s="144" t="s">
        <v>24</v>
      </c>
      <c r="M2351" s="144" t="s">
        <v>1652</v>
      </c>
      <c r="N2351" s="144" t="s">
        <v>1651</v>
      </c>
      <c r="O2351" s="146">
        <v>44561</v>
      </c>
      <c r="P2351" s="146">
        <v>44564</v>
      </c>
      <c r="Q2351" s="144" t="s">
        <v>29</v>
      </c>
      <c r="R2351" s="20" t="str">
        <f>VLOOKUP(F2351,'Seg 2 descriptions'!A:B,2)</f>
        <v>Gas Operations-West</v>
      </c>
      <c r="S2351" s="20" t="str">
        <f>VLOOKUP(G2351,'Seg 3 descriptions'!A:B,2)</f>
        <v>Facilities Maintenance</v>
      </c>
    </row>
    <row r="2352" spans="1:19" x14ac:dyDescent="0.25">
      <c r="A2352" s="144" t="s">
        <v>893</v>
      </c>
      <c r="B2352" s="144" t="s">
        <v>49</v>
      </c>
      <c r="C2352" s="144" t="s">
        <v>1651</v>
      </c>
      <c r="D2352" s="144" t="s">
        <v>1720</v>
      </c>
      <c r="E2352" s="144" t="s">
        <v>20</v>
      </c>
      <c r="F2352" s="144" t="s">
        <v>31</v>
      </c>
      <c r="G2352" s="144" t="s">
        <v>22</v>
      </c>
      <c r="H2352" s="144" t="s">
        <v>23</v>
      </c>
      <c r="I2352" s="144" t="s">
        <v>24</v>
      </c>
      <c r="J2352" s="145">
        <v>120.38</v>
      </c>
      <c r="K2352" s="144" t="s">
        <v>1288</v>
      </c>
      <c r="L2352" s="144" t="s">
        <v>24</v>
      </c>
      <c r="M2352" s="144" t="s">
        <v>1652</v>
      </c>
      <c r="N2352" s="144" t="s">
        <v>1651</v>
      </c>
      <c r="O2352" s="146">
        <v>44561</v>
      </c>
      <c r="P2352" s="146">
        <v>44564</v>
      </c>
      <c r="Q2352" s="144" t="s">
        <v>29</v>
      </c>
      <c r="R2352" s="20" t="str">
        <f>VLOOKUP(F2352,'Seg 2 descriptions'!A:B,2)</f>
        <v>Gas Operations-West</v>
      </c>
      <c r="S2352" s="20" t="str">
        <f>VLOOKUP(G2352,'Seg 3 descriptions'!A:B,2)</f>
        <v>Facilities Maintenance</v>
      </c>
    </row>
    <row r="2353" spans="1:19" x14ac:dyDescent="0.25">
      <c r="A2353" s="144" t="s">
        <v>893</v>
      </c>
      <c r="B2353" s="144" t="s">
        <v>49</v>
      </c>
      <c r="C2353" s="144" t="s">
        <v>1651</v>
      </c>
      <c r="D2353" s="144" t="s">
        <v>1720</v>
      </c>
      <c r="E2353" s="144" t="s">
        <v>20</v>
      </c>
      <c r="F2353" s="144" t="s">
        <v>31</v>
      </c>
      <c r="G2353" s="144" t="s">
        <v>22</v>
      </c>
      <c r="H2353" s="144" t="s">
        <v>23</v>
      </c>
      <c r="I2353" s="144" t="s">
        <v>24</v>
      </c>
      <c r="J2353" s="145">
        <v>79.08</v>
      </c>
      <c r="K2353" s="144" t="s">
        <v>1288</v>
      </c>
      <c r="L2353" s="144" t="s">
        <v>24</v>
      </c>
      <c r="M2353" s="144" t="s">
        <v>1652</v>
      </c>
      <c r="N2353" s="144" t="s">
        <v>1651</v>
      </c>
      <c r="O2353" s="146">
        <v>44561</v>
      </c>
      <c r="P2353" s="146">
        <v>44564</v>
      </c>
      <c r="Q2353" s="144" t="s">
        <v>29</v>
      </c>
      <c r="R2353" s="20" t="str">
        <f>VLOOKUP(F2353,'Seg 2 descriptions'!A:B,2)</f>
        <v>Gas Operations-West</v>
      </c>
      <c r="S2353" s="20" t="str">
        <f>VLOOKUP(G2353,'Seg 3 descriptions'!A:B,2)</f>
        <v>Facilities Maintenance</v>
      </c>
    </row>
    <row r="2354" spans="1:19" x14ac:dyDescent="0.25">
      <c r="A2354" s="144" t="s">
        <v>893</v>
      </c>
      <c r="B2354" s="144" t="s">
        <v>49</v>
      </c>
      <c r="C2354" s="144" t="s">
        <v>1651</v>
      </c>
      <c r="D2354" s="144" t="s">
        <v>1720</v>
      </c>
      <c r="E2354" s="144" t="s">
        <v>20</v>
      </c>
      <c r="F2354" s="144" t="s">
        <v>31</v>
      </c>
      <c r="G2354" s="144" t="s">
        <v>22</v>
      </c>
      <c r="H2354" s="144" t="s">
        <v>23</v>
      </c>
      <c r="I2354" s="144" t="s">
        <v>24</v>
      </c>
      <c r="J2354" s="145">
        <v>59.32</v>
      </c>
      <c r="K2354" s="144" t="s">
        <v>1288</v>
      </c>
      <c r="L2354" s="144" t="s">
        <v>24</v>
      </c>
      <c r="M2354" s="144" t="s">
        <v>1652</v>
      </c>
      <c r="N2354" s="144" t="s">
        <v>1651</v>
      </c>
      <c r="O2354" s="146">
        <v>44561</v>
      </c>
      <c r="P2354" s="146">
        <v>44564</v>
      </c>
      <c r="Q2354" s="144" t="s">
        <v>29</v>
      </c>
      <c r="R2354" s="20" t="str">
        <f>VLOOKUP(F2354,'Seg 2 descriptions'!A:B,2)</f>
        <v>Gas Operations-West</v>
      </c>
      <c r="S2354" s="20" t="str">
        <f>VLOOKUP(G2354,'Seg 3 descriptions'!A:B,2)</f>
        <v>Facilities Maintenance</v>
      </c>
    </row>
    <row r="2355" spans="1:19" x14ac:dyDescent="0.25">
      <c r="A2355" s="144" t="s">
        <v>893</v>
      </c>
      <c r="B2355" s="144" t="s">
        <v>49</v>
      </c>
      <c r="C2355" s="144" t="s">
        <v>1651</v>
      </c>
      <c r="D2355" s="144" t="s">
        <v>1720</v>
      </c>
      <c r="E2355" s="144" t="s">
        <v>20</v>
      </c>
      <c r="F2355" s="144" t="s">
        <v>31</v>
      </c>
      <c r="G2355" s="144" t="s">
        <v>22</v>
      </c>
      <c r="H2355" s="144" t="s">
        <v>23</v>
      </c>
      <c r="I2355" s="144" t="s">
        <v>24</v>
      </c>
      <c r="J2355" s="145">
        <v>57.24</v>
      </c>
      <c r="K2355" s="144" t="s">
        <v>1288</v>
      </c>
      <c r="L2355" s="144" t="s">
        <v>24</v>
      </c>
      <c r="M2355" s="144" t="s">
        <v>1652</v>
      </c>
      <c r="N2355" s="144" t="s">
        <v>1651</v>
      </c>
      <c r="O2355" s="146">
        <v>44561</v>
      </c>
      <c r="P2355" s="146">
        <v>44564</v>
      </c>
      <c r="Q2355" s="144" t="s">
        <v>29</v>
      </c>
      <c r="R2355" s="20" t="str">
        <f>VLOOKUP(F2355,'Seg 2 descriptions'!A:B,2)</f>
        <v>Gas Operations-West</v>
      </c>
      <c r="S2355" s="20" t="str">
        <f>VLOOKUP(G2355,'Seg 3 descriptions'!A:B,2)</f>
        <v>Facilities Maintenance</v>
      </c>
    </row>
    <row r="2356" spans="1:19" x14ac:dyDescent="0.25">
      <c r="A2356" s="144" t="s">
        <v>893</v>
      </c>
      <c r="B2356" s="144" t="s">
        <v>49</v>
      </c>
      <c r="C2356" s="144" t="s">
        <v>1651</v>
      </c>
      <c r="D2356" s="144" t="s">
        <v>1720</v>
      </c>
      <c r="E2356" s="144" t="s">
        <v>20</v>
      </c>
      <c r="F2356" s="144" t="s">
        <v>31</v>
      </c>
      <c r="G2356" s="144" t="s">
        <v>22</v>
      </c>
      <c r="H2356" s="144" t="s">
        <v>23</v>
      </c>
      <c r="I2356" s="144" t="s">
        <v>24</v>
      </c>
      <c r="J2356" s="145">
        <v>8.4700000000000006</v>
      </c>
      <c r="K2356" s="144" t="s">
        <v>1288</v>
      </c>
      <c r="L2356" s="144" t="s">
        <v>24</v>
      </c>
      <c r="M2356" s="144" t="s">
        <v>1652</v>
      </c>
      <c r="N2356" s="144" t="s">
        <v>1651</v>
      </c>
      <c r="O2356" s="146">
        <v>44561</v>
      </c>
      <c r="P2356" s="146">
        <v>44564</v>
      </c>
      <c r="Q2356" s="144" t="s">
        <v>29</v>
      </c>
      <c r="R2356" s="20" t="str">
        <f>VLOOKUP(F2356,'Seg 2 descriptions'!A:B,2)</f>
        <v>Gas Operations-West</v>
      </c>
      <c r="S2356" s="20" t="str">
        <f>VLOOKUP(G2356,'Seg 3 descriptions'!A:B,2)</f>
        <v>Facilities Maintenance</v>
      </c>
    </row>
    <row r="2357" spans="1:19" x14ac:dyDescent="0.25">
      <c r="A2357" s="144" t="s">
        <v>893</v>
      </c>
      <c r="B2357" s="144" t="s">
        <v>49</v>
      </c>
      <c r="C2357" s="144" t="s">
        <v>976</v>
      </c>
      <c r="D2357" s="144" t="s">
        <v>1720</v>
      </c>
      <c r="E2357" s="144" t="s">
        <v>20</v>
      </c>
      <c r="F2357" s="144" t="s">
        <v>31</v>
      </c>
      <c r="G2357" s="144" t="s">
        <v>22</v>
      </c>
      <c r="H2357" s="144" t="s">
        <v>23</v>
      </c>
      <c r="I2357" s="144" t="s">
        <v>24</v>
      </c>
      <c r="J2357" s="145">
        <v>50.22</v>
      </c>
      <c r="K2357" s="144" t="s">
        <v>1288</v>
      </c>
      <c r="L2357" s="144" t="s">
        <v>24</v>
      </c>
      <c r="M2357" s="144" t="s">
        <v>977</v>
      </c>
      <c r="N2357" s="144" t="s">
        <v>976</v>
      </c>
      <c r="O2357" s="146">
        <v>44255</v>
      </c>
      <c r="P2357" s="146">
        <v>44256</v>
      </c>
      <c r="Q2357" s="144" t="s">
        <v>29</v>
      </c>
      <c r="R2357" s="20" t="str">
        <f>VLOOKUP(F2357,'Seg 2 descriptions'!A:B,2)</f>
        <v>Gas Operations-West</v>
      </c>
      <c r="S2357" s="20" t="str">
        <f>VLOOKUP(G2357,'Seg 3 descriptions'!A:B,2)</f>
        <v>Facilities Maintenance</v>
      </c>
    </row>
    <row r="2358" spans="1:19" x14ac:dyDescent="0.25">
      <c r="A2358" s="144" t="s">
        <v>893</v>
      </c>
      <c r="B2358" s="144" t="s">
        <v>49</v>
      </c>
      <c r="C2358" s="144" t="s">
        <v>976</v>
      </c>
      <c r="D2358" s="144" t="s">
        <v>1720</v>
      </c>
      <c r="E2358" s="144" t="s">
        <v>20</v>
      </c>
      <c r="F2358" s="144" t="s">
        <v>31</v>
      </c>
      <c r="G2358" s="144" t="s">
        <v>22</v>
      </c>
      <c r="H2358" s="144" t="s">
        <v>23</v>
      </c>
      <c r="I2358" s="144" t="s">
        <v>24</v>
      </c>
      <c r="J2358" s="145">
        <v>55.97</v>
      </c>
      <c r="K2358" s="144" t="s">
        <v>1288</v>
      </c>
      <c r="L2358" s="144" t="s">
        <v>24</v>
      </c>
      <c r="M2358" s="144" t="s">
        <v>977</v>
      </c>
      <c r="N2358" s="144" t="s">
        <v>976</v>
      </c>
      <c r="O2358" s="146">
        <v>44255</v>
      </c>
      <c r="P2358" s="146">
        <v>44256</v>
      </c>
      <c r="Q2358" s="144" t="s">
        <v>29</v>
      </c>
      <c r="R2358" s="20" t="str">
        <f>VLOOKUP(F2358,'Seg 2 descriptions'!A:B,2)</f>
        <v>Gas Operations-West</v>
      </c>
      <c r="S2358" s="20" t="str">
        <f>VLOOKUP(G2358,'Seg 3 descriptions'!A:B,2)</f>
        <v>Facilities Maintenance</v>
      </c>
    </row>
    <row r="2359" spans="1:19" x14ac:dyDescent="0.25">
      <c r="A2359" s="144" t="s">
        <v>893</v>
      </c>
      <c r="B2359" s="144" t="s">
        <v>49</v>
      </c>
      <c r="C2359" s="144" t="s">
        <v>976</v>
      </c>
      <c r="D2359" s="144" t="s">
        <v>1720</v>
      </c>
      <c r="E2359" s="144" t="s">
        <v>20</v>
      </c>
      <c r="F2359" s="144" t="s">
        <v>31</v>
      </c>
      <c r="G2359" s="144" t="s">
        <v>22</v>
      </c>
      <c r="H2359" s="144" t="s">
        <v>23</v>
      </c>
      <c r="I2359" s="144" t="s">
        <v>24</v>
      </c>
      <c r="J2359" s="145">
        <v>59.98</v>
      </c>
      <c r="K2359" s="144" t="s">
        <v>1288</v>
      </c>
      <c r="L2359" s="144" t="s">
        <v>24</v>
      </c>
      <c r="M2359" s="144" t="s">
        <v>977</v>
      </c>
      <c r="N2359" s="144" t="s">
        <v>976</v>
      </c>
      <c r="O2359" s="146">
        <v>44255</v>
      </c>
      <c r="P2359" s="146">
        <v>44256</v>
      </c>
      <c r="Q2359" s="144" t="s">
        <v>29</v>
      </c>
      <c r="R2359" s="20" t="str">
        <f>VLOOKUP(F2359,'Seg 2 descriptions'!A:B,2)</f>
        <v>Gas Operations-West</v>
      </c>
      <c r="S2359" s="20" t="str">
        <f>VLOOKUP(G2359,'Seg 3 descriptions'!A:B,2)</f>
        <v>Facilities Maintenance</v>
      </c>
    </row>
    <row r="2360" spans="1:19" x14ac:dyDescent="0.25">
      <c r="A2360" s="144" t="s">
        <v>893</v>
      </c>
      <c r="B2360" s="144" t="s">
        <v>49</v>
      </c>
      <c r="C2360" s="144" t="s">
        <v>976</v>
      </c>
      <c r="D2360" s="144" t="s">
        <v>1720</v>
      </c>
      <c r="E2360" s="144" t="s">
        <v>20</v>
      </c>
      <c r="F2360" s="144" t="s">
        <v>31</v>
      </c>
      <c r="G2360" s="144" t="s">
        <v>22</v>
      </c>
      <c r="H2360" s="144" t="s">
        <v>23</v>
      </c>
      <c r="I2360" s="144" t="s">
        <v>24</v>
      </c>
      <c r="J2360" s="145">
        <v>31.96</v>
      </c>
      <c r="K2360" s="144" t="s">
        <v>1288</v>
      </c>
      <c r="L2360" s="144" t="s">
        <v>24</v>
      </c>
      <c r="M2360" s="144" t="s">
        <v>977</v>
      </c>
      <c r="N2360" s="144" t="s">
        <v>976</v>
      </c>
      <c r="O2360" s="146">
        <v>44255</v>
      </c>
      <c r="P2360" s="146">
        <v>44256</v>
      </c>
      <c r="Q2360" s="144" t="s">
        <v>29</v>
      </c>
      <c r="R2360" s="20" t="str">
        <f>VLOOKUP(F2360,'Seg 2 descriptions'!A:B,2)</f>
        <v>Gas Operations-West</v>
      </c>
      <c r="S2360" s="20" t="str">
        <f>VLOOKUP(G2360,'Seg 3 descriptions'!A:B,2)</f>
        <v>Facilities Maintenance</v>
      </c>
    </row>
    <row r="2361" spans="1:19" x14ac:dyDescent="0.25">
      <c r="A2361" s="144" t="s">
        <v>893</v>
      </c>
      <c r="B2361" s="144" t="s">
        <v>49</v>
      </c>
      <c r="C2361" s="144" t="s">
        <v>976</v>
      </c>
      <c r="D2361" s="144" t="s">
        <v>1720</v>
      </c>
      <c r="E2361" s="144" t="s">
        <v>20</v>
      </c>
      <c r="F2361" s="144" t="s">
        <v>31</v>
      </c>
      <c r="G2361" s="144" t="s">
        <v>22</v>
      </c>
      <c r="H2361" s="144" t="s">
        <v>23</v>
      </c>
      <c r="I2361" s="144" t="s">
        <v>24</v>
      </c>
      <c r="J2361" s="145">
        <v>60.98</v>
      </c>
      <c r="K2361" s="144" t="s">
        <v>1288</v>
      </c>
      <c r="L2361" s="144" t="s">
        <v>24</v>
      </c>
      <c r="M2361" s="144" t="s">
        <v>977</v>
      </c>
      <c r="N2361" s="144" t="s">
        <v>976</v>
      </c>
      <c r="O2361" s="146">
        <v>44255</v>
      </c>
      <c r="P2361" s="146">
        <v>44256</v>
      </c>
      <c r="Q2361" s="144" t="s">
        <v>29</v>
      </c>
      <c r="R2361" s="20" t="str">
        <f>VLOOKUP(F2361,'Seg 2 descriptions'!A:B,2)</f>
        <v>Gas Operations-West</v>
      </c>
      <c r="S2361" s="20" t="str">
        <f>VLOOKUP(G2361,'Seg 3 descriptions'!A:B,2)</f>
        <v>Facilities Maintenance</v>
      </c>
    </row>
    <row r="2362" spans="1:19" x14ac:dyDescent="0.25">
      <c r="A2362" s="144" t="s">
        <v>893</v>
      </c>
      <c r="B2362" s="144" t="s">
        <v>49</v>
      </c>
      <c r="C2362" s="144" t="s">
        <v>976</v>
      </c>
      <c r="D2362" s="144" t="s">
        <v>1720</v>
      </c>
      <c r="E2362" s="144" t="s">
        <v>20</v>
      </c>
      <c r="F2362" s="144" t="s">
        <v>31</v>
      </c>
      <c r="G2362" s="144" t="s">
        <v>22</v>
      </c>
      <c r="H2362" s="144" t="s">
        <v>23</v>
      </c>
      <c r="I2362" s="144" t="s">
        <v>24</v>
      </c>
      <c r="J2362" s="145">
        <v>45.13</v>
      </c>
      <c r="K2362" s="144" t="s">
        <v>1288</v>
      </c>
      <c r="L2362" s="144" t="s">
        <v>24</v>
      </c>
      <c r="M2362" s="144" t="s">
        <v>977</v>
      </c>
      <c r="N2362" s="144" t="s">
        <v>976</v>
      </c>
      <c r="O2362" s="146">
        <v>44255</v>
      </c>
      <c r="P2362" s="146">
        <v>44256</v>
      </c>
      <c r="Q2362" s="144" t="s">
        <v>29</v>
      </c>
      <c r="R2362" s="20" t="str">
        <f>VLOOKUP(F2362,'Seg 2 descriptions'!A:B,2)</f>
        <v>Gas Operations-West</v>
      </c>
      <c r="S2362" s="20" t="str">
        <f>VLOOKUP(G2362,'Seg 3 descriptions'!A:B,2)</f>
        <v>Facilities Maintenance</v>
      </c>
    </row>
    <row r="2363" spans="1:19" x14ac:dyDescent="0.25">
      <c r="A2363" s="144" t="s">
        <v>893</v>
      </c>
      <c r="B2363" s="144" t="s">
        <v>49</v>
      </c>
      <c r="C2363" s="144" t="s">
        <v>976</v>
      </c>
      <c r="D2363" s="144" t="s">
        <v>1720</v>
      </c>
      <c r="E2363" s="144" t="s">
        <v>20</v>
      </c>
      <c r="F2363" s="144" t="s">
        <v>31</v>
      </c>
      <c r="G2363" s="144" t="s">
        <v>22</v>
      </c>
      <c r="H2363" s="144" t="s">
        <v>23</v>
      </c>
      <c r="I2363" s="144" t="s">
        <v>24</v>
      </c>
      <c r="J2363" s="145">
        <v>29.97</v>
      </c>
      <c r="K2363" s="144" t="s">
        <v>1288</v>
      </c>
      <c r="L2363" s="144" t="s">
        <v>24</v>
      </c>
      <c r="M2363" s="144" t="s">
        <v>977</v>
      </c>
      <c r="N2363" s="144" t="s">
        <v>976</v>
      </c>
      <c r="O2363" s="146">
        <v>44255</v>
      </c>
      <c r="P2363" s="146">
        <v>44256</v>
      </c>
      <c r="Q2363" s="144" t="s">
        <v>29</v>
      </c>
      <c r="R2363" s="20" t="str">
        <f>VLOOKUP(F2363,'Seg 2 descriptions'!A:B,2)</f>
        <v>Gas Operations-West</v>
      </c>
      <c r="S2363" s="20" t="str">
        <f>VLOOKUP(G2363,'Seg 3 descriptions'!A:B,2)</f>
        <v>Facilities Maintenance</v>
      </c>
    </row>
    <row r="2364" spans="1:19" x14ac:dyDescent="0.25">
      <c r="A2364" s="1" t="s">
        <v>457</v>
      </c>
      <c r="B2364" s="1" t="s">
        <v>49</v>
      </c>
      <c r="C2364" s="1" t="s">
        <v>1444</v>
      </c>
      <c r="D2364" s="1" t="s">
        <v>1828</v>
      </c>
      <c r="E2364" s="1" t="s">
        <v>20</v>
      </c>
      <c r="F2364" s="1" t="s">
        <v>471</v>
      </c>
      <c r="G2364" s="1" t="s">
        <v>590</v>
      </c>
      <c r="H2364" s="1" t="s">
        <v>23</v>
      </c>
      <c r="I2364" s="1" t="s">
        <v>24</v>
      </c>
      <c r="J2364" s="3">
        <v>-7.64</v>
      </c>
      <c r="K2364" s="1" t="s">
        <v>1415</v>
      </c>
      <c r="L2364" s="1" t="s">
        <v>24</v>
      </c>
      <c r="M2364" s="1" t="s">
        <v>1416</v>
      </c>
      <c r="N2364" s="1" t="s">
        <v>1384</v>
      </c>
      <c r="O2364" s="2">
        <v>44255</v>
      </c>
      <c r="P2364" s="2">
        <v>44258</v>
      </c>
      <c r="Q2364" s="1" t="s">
        <v>29</v>
      </c>
      <c r="R2364" t="str">
        <f>VLOOKUP(F2364,'Seg 2 descriptions'!A:B,2)</f>
        <v>Propane Operations-Hernando</v>
      </c>
      <c r="S2364" t="str">
        <f>VLOOKUP(G2364,'Seg 3 descriptions'!A:B,2)</f>
        <v>Overtime/Comp Time/On Call</v>
      </c>
    </row>
    <row r="2365" spans="1:19" x14ac:dyDescent="0.25">
      <c r="A2365" s="1" t="s">
        <v>828</v>
      </c>
      <c r="B2365" s="1" t="s">
        <v>18</v>
      </c>
      <c r="C2365" s="1" t="s">
        <v>1418</v>
      </c>
      <c r="D2365" s="1" t="s">
        <v>1704</v>
      </c>
      <c r="E2365" s="1" t="s">
        <v>20</v>
      </c>
      <c r="F2365" s="1" t="s">
        <v>830</v>
      </c>
      <c r="G2365" s="1" t="s">
        <v>590</v>
      </c>
      <c r="H2365" s="1" t="s">
        <v>23</v>
      </c>
      <c r="I2365" s="1" t="s">
        <v>24</v>
      </c>
      <c r="J2365" s="3">
        <v>1008.02</v>
      </c>
      <c r="K2365" s="1" t="s">
        <v>1655</v>
      </c>
      <c r="L2365" s="1" t="s">
        <v>24</v>
      </c>
      <c r="M2365" s="1" t="s">
        <v>24</v>
      </c>
      <c r="N2365" s="1" t="s">
        <v>1418</v>
      </c>
      <c r="O2365" s="2">
        <v>44308</v>
      </c>
      <c r="P2365" s="2">
        <v>44319</v>
      </c>
      <c r="Q2365" s="1" t="s">
        <v>29</v>
      </c>
      <c r="R2365" t="str">
        <f>VLOOKUP(F2365,'Seg 2 descriptions'!A:B,2)</f>
        <v>Measurement-SF</v>
      </c>
      <c r="S2365" t="str">
        <f>VLOOKUP(G2365,'Seg 3 descriptions'!A:B,2)</f>
        <v>Overtime/Comp Time/On Call</v>
      </c>
    </row>
    <row r="2366" spans="1:19" x14ac:dyDescent="0.25">
      <c r="A2366" s="1" t="s">
        <v>457</v>
      </c>
      <c r="B2366" s="1" t="s">
        <v>49</v>
      </c>
      <c r="C2366" s="1" t="s">
        <v>1369</v>
      </c>
      <c r="D2366" s="1" t="s">
        <v>1713</v>
      </c>
      <c r="E2366" s="1" t="s">
        <v>20</v>
      </c>
      <c r="F2366" s="1" t="s">
        <v>830</v>
      </c>
      <c r="G2366" s="1" t="s">
        <v>460</v>
      </c>
      <c r="H2366" s="1" t="s">
        <v>23</v>
      </c>
      <c r="I2366" s="1" t="s">
        <v>24</v>
      </c>
      <c r="J2366" s="3">
        <v>3494.82</v>
      </c>
      <c r="K2366" s="1" t="s">
        <v>1487</v>
      </c>
      <c r="L2366" s="1" t="s">
        <v>24</v>
      </c>
      <c r="M2366" s="1" t="s">
        <v>1488</v>
      </c>
      <c r="N2366" s="1" t="s">
        <v>463</v>
      </c>
      <c r="O2366" s="2">
        <v>44500</v>
      </c>
      <c r="P2366" s="2">
        <v>44503</v>
      </c>
      <c r="Q2366" s="1" t="s">
        <v>29</v>
      </c>
      <c r="R2366" t="str">
        <f>VLOOKUP(F2366,'Seg 2 descriptions'!A:B,2)</f>
        <v>Measurement-SF</v>
      </c>
      <c r="S2366" t="str">
        <f>VLOOKUP(G2366,'Seg 3 descriptions'!A:B,2)</f>
        <v>Salaries</v>
      </c>
    </row>
    <row r="2367" spans="1:19" x14ac:dyDescent="0.25">
      <c r="A2367" s="1" t="s">
        <v>457</v>
      </c>
      <c r="B2367" s="1" t="s">
        <v>49</v>
      </c>
      <c r="C2367" s="1" t="s">
        <v>1443</v>
      </c>
      <c r="D2367" s="1" t="s">
        <v>1713</v>
      </c>
      <c r="E2367" s="1" t="s">
        <v>20</v>
      </c>
      <c r="F2367" s="1" t="s">
        <v>830</v>
      </c>
      <c r="G2367" s="1" t="s">
        <v>460</v>
      </c>
      <c r="H2367" s="1" t="s">
        <v>23</v>
      </c>
      <c r="I2367" s="1" t="s">
        <v>24</v>
      </c>
      <c r="J2367" s="3">
        <v>2922.95</v>
      </c>
      <c r="K2367" s="1" t="s">
        <v>1487</v>
      </c>
      <c r="L2367" s="1" t="s">
        <v>24</v>
      </c>
      <c r="M2367" s="1" t="s">
        <v>1488</v>
      </c>
      <c r="N2367" s="1" t="s">
        <v>463</v>
      </c>
      <c r="O2367" s="2">
        <v>44530</v>
      </c>
      <c r="P2367" s="2">
        <v>44535</v>
      </c>
      <c r="Q2367" s="1" t="s">
        <v>29</v>
      </c>
      <c r="R2367" t="str">
        <f>VLOOKUP(F2367,'Seg 2 descriptions'!A:B,2)</f>
        <v>Measurement-SF</v>
      </c>
      <c r="S2367" t="str">
        <f>VLOOKUP(G2367,'Seg 3 descriptions'!A:B,2)</f>
        <v>Salaries</v>
      </c>
    </row>
    <row r="2368" spans="1:19" x14ac:dyDescent="0.25">
      <c r="A2368" s="1" t="s">
        <v>457</v>
      </c>
      <c r="B2368" s="1" t="s">
        <v>49</v>
      </c>
      <c r="C2368" s="1" t="s">
        <v>1414</v>
      </c>
      <c r="D2368" s="1" t="s">
        <v>1713</v>
      </c>
      <c r="E2368" s="1" t="s">
        <v>20</v>
      </c>
      <c r="F2368" s="1" t="s">
        <v>830</v>
      </c>
      <c r="G2368" s="1" t="s">
        <v>460</v>
      </c>
      <c r="H2368" s="1" t="s">
        <v>23</v>
      </c>
      <c r="I2368" s="1" t="s">
        <v>24</v>
      </c>
      <c r="J2368" s="3">
        <v>2535.1799999999998</v>
      </c>
      <c r="K2368" s="1" t="s">
        <v>1487</v>
      </c>
      <c r="L2368" s="1" t="s">
        <v>24</v>
      </c>
      <c r="M2368" s="1" t="s">
        <v>1488</v>
      </c>
      <c r="N2368" s="1" t="s">
        <v>463</v>
      </c>
      <c r="O2368" s="2">
        <v>44439</v>
      </c>
      <c r="P2368" s="2">
        <v>44447</v>
      </c>
      <c r="Q2368" s="1" t="s">
        <v>29</v>
      </c>
      <c r="R2368" t="str">
        <f>VLOOKUP(F2368,'Seg 2 descriptions'!A:B,2)</f>
        <v>Measurement-SF</v>
      </c>
      <c r="S2368" t="str">
        <f>VLOOKUP(G2368,'Seg 3 descriptions'!A:B,2)</f>
        <v>Salaries</v>
      </c>
    </row>
    <row r="2369" spans="1:19" x14ac:dyDescent="0.25">
      <c r="A2369" s="1" t="s">
        <v>457</v>
      </c>
      <c r="B2369" s="1" t="s">
        <v>49</v>
      </c>
      <c r="C2369" s="1" t="s">
        <v>1464</v>
      </c>
      <c r="D2369" s="1" t="s">
        <v>1713</v>
      </c>
      <c r="E2369" s="1" t="s">
        <v>20</v>
      </c>
      <c r="F2369" s="1" t="s">
        <v>830</v>
      </c>
      <c r="G2369" s="1" t="s">
        <v>460</v>
      </c>
      <c r="H2369" s="1" t="s">
        <v>23</v>
      </c>
      <c r="I2369" s="1" t="s">
        <v>24</v>
      </c>
      <c r="J2369" s="3">
        <v>1262.02</v>
      </c>
      <c r="K2369" s="1" t="s">
        <v>1487</v>
      </c>
      <c r="L2369" s="1" t="s">
        <v>24</v>
      </c>
      <c r="M2369" s="1" t="s">
        <v>1488</v>
      </c>
      <c r="N2369" s="1" t="s">
        <v>463</v>
      </c>
      <c r="O2369" s="2">
        <v>44255</v>
      </c>
      <c r="P2369" s="2">
        <v>44258</v>
      </c>
      <c r="Q2369" s="1" t="s">
        <v>29</v>
      </c>
      <c r="R2369" t="str">
        <f>VLOOKUP(F2369,'Seg 2 descriptions'!A:B,2)</f>
        <v>Measurement-SF</v>
      </c>
      <c r="S2369" t="str">
        <f>VLOOKUP(G2369,'Seg 3 descriptions'!A:B,2)</f>
        <v>Salaries</v>
      </c>
    </row>
    <row r="2370" spans="1:19" x14ac:dyDescent="0.25">
      <c r="A2370" s="1" t="s">
        <v>457</v>
      </c>
      <c r="B2370" s="1" t="s">
        <v>49</v>
      </c>
      <c r="C2370" s="1" t="s">
        <v>1462</v>
      </c>
      <c r="D2370" s="1" t="s">
        <v>1713</v>
      </c>
      <c r="E2370" s="1" t="s">
        <v>20</v>
      </c>
      <c r="F2370" s="1" t="s">
        <v>830</v>
      </c>
      <c r="G2370" s="1" t="s">
        <v>460</v>
      </c>
      <c r="H2370" s="1" t="s">
        <v>23</v>
      </c>
      <c r="I2370" s="1" t="s">
        <v>24</v>
      </c>
      <c r="J2370" s="3">
        <v>1202.52</v>
      </c>
      <c r="K2370" s="1" t="s">
        <v>1487</v>
      </c>
      <c r="L2370" s="1" t="s">
        <v>24</v>
      </c>
      <c r="M2370" s="1" t="s">
        <v>1488</v>
      </c>
      <c r="N2370" s="1" t="s">
        <v>463</v>
      </c>
      <c r="O2370" s="2">
        <v>44227</v>
      </c>
      <c r="P2370" s="2">
        <v>44237</v>
      </c>
      <c r="Q2370" s="1" t="s">
        <v>29</v>
      </c>
      <c r="R2370" t="str">
        <f>VLOOKUP(F2370,'Seg 2 descriptions'!A:B,2)</f>
        <v>Measurement-SF</v>
      </c>
      <c r="S2370" t="str">
        <f>VLOOKUP(G2370,'Seg 3 descriptions'!A:B,2)</f>
        <v>Salaries</v>
      </c>
    </row>
    <row r="2371" spans="1:19" x14ac:dyDescent="0.25">
      <c r="A2371" s="1" t="s">
        <v>457</v>
      </c>
      <c r="B2371" s="1" t="s">
        <v>49</v>
      </c>
      <c r="C2371" s="1" t="s">
        <v>1412</v>
      </c>
      <c r="D2371" s="1" t="s">
        <v>1713</v>
      </c>
      <c r="E2371" s="1" t="s">
        <v>20</v>
      </c>
      <c r="F2371" s="1" t="s">
        <v>830</v>
      </c>
      <c r="G2371" s="1" t="s">
        <v>460</v>
      </c>
      <c r="H2371" s="1" t="s">
        <v>23</v>
      </c>
      <c r="I2371" s="1" t="s">
        <v>24</v>
      </c>
      <c r="J2371" s="3">
        <v>1082.96</v>
      </c>
      <c r="K2371" s="1" t="s">
        <v>1487</v>
      </c>
      <c r="L2371" s="1" t="s">
        <v>24</v>
      </c>
      <c r="M2371" s="1" t="s">
        <v>1488</v>
      </c>
      <c r="N2371" s="1" t="s">
        <v>463</v>
      </c>
      <c r="O2371" s="2">
        <v>44408</v>
      </c>
      <c r="P2371" s="2">
        <v>44412</v>
      </c>
      <c r="Q2371" s="1" t="s">
        <v>29</v>
      </c>
      <c r="R2371" t="str">
        <f>VLOOKUP(F2371,'Seg 2 descriptions'!A:B,2)</f>
        <v>Measurement-SF</v>
      </c>
      <c r="S2371" t="str">
        <f>VLOOKUP(G2371,'Seg 3 descriptions'!A:B,2)</f>
        <v>Salaries</v>
      </c>
    </row>
    <row r="2372" spans="1:19" x14ac:dyDescent="0.25">
      <c r="A2372" s="1" t="s">
        <v>457</v>
      </c>
      <c r="B2372" s="1" t="s">
        <v>49</v>
      </c>
      <c r="C2372" s="1" t="s">
        <v>1570</v>
      </c>
      <c r="D2372" s="1" t="s">
        <v>1713</v>
      </c>
      <c r="E2372" s="1" t="s">
        <v>20</v>
      </c>
      <c r="F2372" s="1" t="s">
        <v>830</v>
      </c>
      <c r="G2372" s="1" t="s">
        <v>460</v>
      </c>
      <c r="H2372" s="1" t="s">
        <v>23</v>
      </c>
      <c r="I2372" s="1" t="s">
        <v>24</v>
      </c>
      <c r="J2372" s="3">
        <v>2617.37</v>
      </c>
      <c r="K2372" s="1" t="s">
        <v>1487</v>
      </c>
      <c r="L2372" s="1" t="s">
        <v>24</v>
      </c>
      <c r="M2372" s="1" t="s">
        <v>1488</v>
      </c>
      <c r="N2372" s="1" t="s">
        <v>463</v>
      </c>
      <c r="O2372" s="2">
        <v>44469</v>
      </c>
      <c r="P2372" s="2">
        <v>44474</v>
      </c>
      <c r="Q2372" s="1" t="s">
        <v>29</v>
      </c>
      <c r="R2372" t="str">
        <f>VLOOKUP(F2372,'Seg 2 descriptions'!A:B,2)</f>
        <v>Measurement-SF</v>
      </c>
      <c r="S2372" t="str">
        <f>VLOOKUP(G2372,'Seg 3 descriptions'!A:B,2)</f>
        <v>Salaries</v>
      </c>
    </row>
    <row r="2373" spans="1:19" x14ac:dyDescent="0.25">
      <c r="A2373" s="1" t="s">
        <v>457</v>
      </c>
      <c r="B2373" s="1" t="s">
        <v>49</v>
      </c>
      <c r="C2373" s="1" t="s">
        <v>1483</v>
      </c>
      <c r="D2373" s="1" t="s">
        <v>1713</v>
      </c>
      <c r="E2373" s="1" t="s">
        <v>20</v>
      </c>
      <c r="F2373" s="1" t="s">
        <v>830</v>
      </c>
      <c r="G2373" s="1" t="s">
        <v>460</v>
      </c>
      <c r="H2373" s="1" t="s">
        <v>23</v>
      </c>
      <c r="I2373" s="1" t="s">
        <v>24</v>
      </c>
      <c r="J2373" s="3">
        <v>3725.4</v>
      </c>
      <c r="K2373" s="1" t="s">
        <v>1487</v>
      </c>
      <c r="L2373" s="1" t="s">
        <v>24</v>
      </c>
      <c r="M2373" s="1" t="s">
        <v>1488</v>
      </c>
      <c r="N2373" s="1" t="s">
        <v>463</v>
      </c>
      <c r="O2373" s="2">
        <v>44347</v>
      </c>
      <c r="P2373" s="2">
        <v>44350</v>
      </c>
      <c r="Q2373" s="1" t="s">
        <v>29</v>
      </c>
      <c r="R2373" t="str">
        <f>VLOOKUP(F2373,'Seg 2 descriptions'!A:B,2)</f>
        <v>Measurement-SF</v>
      </c>
      <c r="S2373" t="str">
        <f>VLOOKUP(G2373,'Seg 3 descriptions'!A:B,2)</f>
        <v>Salaries</v>
      </c>
    </row>
    <row r="2374" spans="1:19" x14ac:dyDescent="0.25">
      <c r="A2374" s="1" t="s">
        <v>457</v>
      </c>
      <c r="B2374" s="1" t="s">
        <v>49</v>
      </c>
      <c r="C2374" s="1" t="s">
        <v>1377</v>
      </c>
      <c r="D2374" s="1" t="s">
        <v>1713</v>
      </c>
      <c r="E2374" s="1" t="s">
        <v>20</v>
      </c>
      <c r="F2374" s="1" t="s">
        <v>830</v>
      </c>
      <c r="G2374" s="1" t="s">
        <v>460</v>
      </c>
      <c r="H2374" s="1" t="s">
        <v>23</v>
      </c>
      <c r="I2374" s="1" t="s">
        <v>24</v>
      </c>
      <c r="J2374" s="3">
        <v>2908.85</v>
      </c>
      <c r="K2374" s="1" t="s">
        <v>1487</v>
      </c>
      <c r="L2374" s="1" t="s">
        <v>24</v>
      </c>
      <c r="M2374" s="1" t="s">
        <v>1488</v>
      </c>
      <c r="N2374" s="1" t="s">
        <v>463</v>
      </c>
      <c r="O2374" s="2">
        <v>44316</v>
      </c>
      <c r="P2374" s="2">
        <v>44321</v>
      </c>
      <c r="Q2374" s="1" t="s">
        <v>29</v>
      </c>
      <c r="R2374" t="str">
        <f>VLOOKUP(F2374,'Seg 2 descriptions'!A:B,2)</f>
        <v>Measurement-SF</v>
      </c>
      <c r="S2374" t="str">
        <f>VLOOKUP(G2374,'Seg 3 descriptions'!A:B,2)</f>
        <v>Salaries</v>
      </c>
    </row>
    <row r="2375" spans="1:19" x14ac:dyDescent="0.25">
      <c r="A2375" s="1" t="s">
        <v>457</v>
      </c>
      <c r="B2375" s="1" t="s">
        <v>49</v>
      </c>
      <c r="C2375" s="1" t="s">
        <v>1484</v>
      </c>
      <c r="D2375" s="1" t="s">
        <v>1713</v>
      </c>
      <c r="E2375" s="1" t="s">
        <v>20</v>
      </c>
      <c r="F2375" s="1" t="s">
        <v>830</v>
      </c>
      <c r="G2375" s="1" t="s">
        <v>460</v>
      </c>
      <c r="H2375" s="1" t="s">
        <v>23</v>
      </c>
      <c r="I2375" s="1" t="s">
        <v>24</v>
      </c>
      <c r="J2375" s="3">
        <v>654.21</v>
      </c>
      <c r="K2375" s="1" t="s">
        <v>1487</v>
      </c>
      <c r="L2375" s="1" t="s">
        <v>24</v>
      </c>
      <c r="M2375" s="1" t="s">
        <v>1488</v>
      </c>
      <c r="N2375" s="1" t="s">
        <v>463</v>
      </c>
      <c r="O2375" s="2">
        <v>44377</v>
      </c>
      <c r="P2375" s="2">
        <v>44383</v>
      </c>
      <c r="Q2375" s="1" t="s">
        <v>29</v>
      </c>
      <c r="R2375" t="str">
        <f>VLOOKUP(F2375,'Seg 2 descriptions'!A:B,2)</f>
        <v>Measurement-SF</v>
      </c>
      <c r="S2375" t="str">
        <f>VLOOKUP(G2375,'Seg 3 descriptions'!A:B,2)</f>
        <v>Salaries</v>
      </c>
    </row>
    <row r="2376" spans="1:19" x14ac:dyDescent="0.25">
      <c r="A2376" s="1" t="s">
        <v>457</v>
      </c>
      <c r="B2376" s="1" t="s">
        <v>49</v>
      </c>
      <c r="C2376" s="1" t="s">
        <v>1459</v>
      </c>
      <c r="D2376" s="1" t="s">
        <v>1713</v>
      </c>
      <c r="E2376" s="1" t="s">
        <v>20</v>
      </c>
      <c r="F2376" s="1" t="s">
        <v>830</v>
      </c>
      <c r="G2376" s="1" t="s">
        <v>460</v>
      </c>
      <c r="H2376" s="1" t="s">
        <v>23</v>
      </c>
      <c r="I2376" s="1" t="s">
        <v>24</v>
      </c>
      <c r="J2376" s="3">
        <v>1834.06</v>
      </c>
      <c r="K2376" s="1" t="s">
        <v>1487</v>
      </c>
      <c r="L2376" s="1" t="s">
        <v>24</v>
      </c>
      <c r="M2376" s="1" t="s">
        <v>1488</v>
      </c>
      <c r="N2376" s="1" t="s">
        <v>463</v>
      </c>
      <c r="O2376" s="2">
        <v>44286</v>
      </c>
      <c r="P2376" s="2">
        <v>44292</v>
      </c>
      <c r="Q2376" s="1" t="s">
        <v>29</v>
      </c>
      <c r="R2376" t="str">
        <f>VLOOKUP(F2376,'Seg 2 descriptions'!A:B,2)</f>
        <v>Measurement-SF</v>
      </c>
      <c r="S2376" t="str">
        <f>VLOOKUP(G2376,'Seg 3 descriptions'!A:B,2)</f>
        <v>Salaries</v>
      </c>
    </row>
    <row r="2377" spans="1:19" x14ac:dyDescent="0.25">
      <c r="A2377" s="1" t="s">
        <v>828</v>
      </c>
      <c r="B2377" s="1" t="s">
        <v>18</v>
      </c>
      <c r="C2377" s="1" t="s">
        <v>1602</v>
      </c>
      <c r="D2377" s="1" t="s">
        <v>1704</v>
      </c>
      <c r="E2377" s="1" t="s">
        <v>20</v>
      </c>
      <c r="F2377" s="1" t="s">
        <v>830</v>
      </c>
      <c r="G2377" s="1" t="s">
        <v>590</v>
      </c>
      <c r="H2377" s="1" t="s">
        <v>23</v>
      </c>
      <c r="I2377" s="1" t="s">
        <v>24</v>
      </c>
      <c r="J2377" s="3">
        <v>122.18</v>
      </c>
      <c r="K2377" s="1" t="s">
        <v>1660</v>
      </c>
      <c r="L2377" s="1" t="s">
        <v>24</v>
      </c>
      <c r="M2377" s="1" t="s">
        <v>24</v>
      </c>
      <c r="N2377" s="1" t="s">
        <v>1602</v>
      </c>
      <c r="O2377" s="2">
        <v>44504</v>
      </c>
      <c r="P2377" s="2">
        <v>44531</v>
      </c>
      <c r="Q2377" s="1" t="s">
        <v>29</v>
      </c>
      <c r="R2377" t="str">
        <f>VLOOKUP(F2377,'Seg 2 descriptions'!A:B,2)</f>
        <v>Measurement-SF</v>
      </c>
      <c r="S2377" t="str">
        <f>VLOOKUP(G2377,'Seg 3 descriptions'!A:B,2)</f>
        <v>Overtime/Comp Time/On Call</v>
      </c>
    </row>
    <row r="2378" spans="1:19" x14ac:dyDescent="0.25">
      <c r="A2378" s="144" t="s">
        <v>456</v>
      </c>
      <c r="B2378" s="144" t="s">
        <v>20</v>
      </c>
      <c r="C2378" s="144" t="s">
        <v>906</v>
      </c>
      <c r="D2378" s="144" t="s">
        <v>1689</v>
      </c>
      <c r="E2378" s="144" t="s">
        <v>20</v>
      </c>
      <c r="F2378" s="144" t="s">
        <v>21</v>
      </c>
      <c r="G2378" s="144" t="s">
        <v>22</v>
      </c>
      <c r="H2378" s="144" t="s">
        <v>23</v>
      </c>
      <c r="I2378" s="144" t="s">
        <v>24</v>
      </c>
      <c r="J2378" s="145">
        <v>373.98</v>
      </c>
      <c r="K2378" s="144" t="s">
        <v>1537</v>
      </c>
      <c r="L2378" s="144" t="s">
        <v>24</v>
      </c>
      <c r="M2378" s="144" t="s">
        <v>244</v>
      </c>
      <c r="N2378" s="144" t="s">
        <v>906</v>
      </c>
      <c r="O2378" s="146">
        <v>44316</v>
      </c>
      <c r="P2378" s="146">
        <v>44322</v>
      </c>
      <c r="Q2378" s="144" t="s">
        <v>29</v>
      </c>
      <c r="R2378" s="20" t="str">
        <f>VLOOKUP(F2378,'Seg 2 descriptions'!A:B,2)</f>
        <v>Facilities-West</v>
      </c>
      <c r="S2378" s="20" t="str">
        <f>VLOOKUP(G2378,'Seg 3 descriptions'!A:B,2)</f>
        <v>Facilities Maintenance</v>
      </c>
    </row>
    <row r="2379" spans="1:19" x14ac:dyDescent="0.25">
      <c r="A2379" s="144" t="s">
        <v>456</v>
      </c>
      <c r="B2379" s="144" t="s">
        <v>20</v>
      </c>
      <c r="C2379" s="144" t="s">
        <v>906</v>
      </c>
      <c r="D2379" s="144" t="s">
        <v>1689</v>
      </c>
      <c r="E2379" s="144" t="s">
        <v>20</v>
      </c>
      <c r="F2379" s="144" t="s">
        <v>21</v>
      </c>
      <c r="G2379" s="144" t="s">
        <v>22</v>
      </c>
      <c r="H2379" s="144" t="s">
        <v>23</v>
      </c>
      <c r="I2379" s="144" t="s">
        <v>24</v>
      </c>
      <c r="J2379" s="145">
        <v>465.88</v>
      </c>
      <c r="K2379" s="144" t="s">
        <v>1537</v>
      </c>
      <c r="L2379" s="144" t="s">
        <v>24</v>
      </c>
      <c r="M2379" s="144" t="s">
        <v>848</v>
      </c>
      <c r="N2379" s="144" t="s">
        <v>906</v>
      </c>
      <c r="O2379" s="146">
        <v>44316</v>
      </c>
      <c r="P2379" s="146">
        <v>44322</v>
      </c>
      <c r="Q2379" s="144" t="s">
        <v>29</v>
      </c>
      <c r="R2379" s="20" t="str">
        <f>VLOOKUP(F2379,'Seg 2 descriptions'!A:B,2)</f>
        <v>Facilities-West</v>
      </c>
      <c r="S2379" s="20" t="str">
        <f>VLOOKUP(G2379,'Seg 3 descriptions'!A:B,2)</f>
        <v>Facilities Maintenance</v>
      </c>
    </row>
    <row r="2380" spans="1:19" x14ac:dyDescent="0.25">
      <c r="A2380" s="144" t="s">
        <v>456</v>
      </c>
      <c r="B2380" s="144" t="s">
        <v>20</v>
      </c>
      <c r="C2380" s="144" t="s">
        <v>904</v>
      </c>
      <c r="D2380" s="144" t="s">
        <v>1689</v>
      </c>
      <c r="E2380" s="144" t="s">
        <v>20</v>
      </c>
      <c r="F2380" s="144" t="s">
        <v>21</v>
      </c>
      <c r="G2380" s="144" t="s">
        <v>22</v>
      </c>
      <c r="H2380" s="144" t="s">
        <v>23</v>
      </c>
      <c r="I2380" s="144" t="s">
        <v>24</v>
      </c>
      <c r="J2380" s="145">
        <v>-373.98</v>
      </c>
      <c r="K2380" s="144" t="s">
        <v>1537</v>
      </c>
      <c r="L2380" s="144" t="s">
        <v>24</v>
      </c>
      <c r="M2380" s="144" t="s">
        <v>244</v>
      </c>
      <c r="N2380" s="144" t="s">
        <v>906</v>
      </c>
      <c r="O2380" s="146">
        <v>44347</v>
      </c>
      <c r="P2380" s="146">
        <v>44322</v>
      </c>
      <c r="Q2380" s="144" t="s">
        <v>29</v>
      </c>
      <c r="R2380" s="20" t="str">
        <f>VLOOKUP(F2380,'Seg 2 descriptions'!A:B,2)</f>
        <v>Facilities-West</v>
      </c>
      <c r="S2380" s="20" t="str">
        <f>VLOOKUP(G2380,'Seg 3 descriptions'!A:B,2)</f>
        <v>Facilities Maintenance</v>
      </c>
    </row>
    <row r="2381" spans="1:19" x14ac:dyDescent="0.25">
      <c r="A2381" s="144" t="s">
        <v>456</v>
      </c>
      <c r="B2381" s="144" t="s">
        <v>20</v>
      </c>
      <c r="C2381" s="144" t="s">
        <v>904</v>
      </c>
      <c r="D2381" s="144" t="s">
        <v>1689</v>
      </c>
      <c r="E2381" s="144" t="s">
        <v>20</v>
      </c>
      <c r="F2381" s="144" t="s">
        <v>21</v>
      </c>
      <c r="G2381" s="144" t="s">
        <v>22</v>
      </c>
      <c r="H2381" s="144" t="s">
        <v>23</v>
      </c>
      <c r="I2381" s="144" t="s">
        <v>24</v>
      </c>
      <c r="J2381" s="145">
        <v>-465.88</v>
      </c>
      <c r="K2381" s="144" t="s">
        <v>1537</v>
      </c>
      <c r="L2381" s="144" t="s">
        <v>24</v>
      </c>
      <c r="M2381" s="144" t="s">
        <v>848</v>
      </c>
      <c r="N2381" s="144" t="s">
        <v>906</v>
      </c>
      <c r="O2381" s="146">
        <v>44347</v>
      </c>
      <c r="P2381" s="146">
        <v>44322</v>
      </c>
      <c r="Q2381" s="144" t="s">
        <v>29</v>
      </c>
      <c r="R2381" s="20" t="str">
        <f>VLOOKUP(F2381,'Seg 2 descriptions'!A:B,2)</f>
        <v>Facilities-West</v>
      </c>
      <c r="S2381" s="20" t="str">
        <f>VLOOKUP(G2381,'Seg 3 descriptions'!A:B,2)</f>
        <v>Facilities Maintenance</v>
      </c>
    </row>
    <row r="2382" spans="1:19" x14ac:dyDescent="0.25">
      <c r="A2382" s="144" t="s">
        <v>17</v>
      </c>
      <c r="B2382" s="144" t="s">
        <v>18</v>
      </c>
      <c r="C2382" s="144" t="s">
        <v>470</v>
      </c>
      <c r="D2382" s="144" t="s">
        <v>1720</v>
      </c>
      <c r="E2382" s="144" t="s">
        <v>20</v>
      </c>
      <c r="F2382" s="144" t="s">
        <v>31</v>
      </c>
      <c r="G2382" s="144" t="s">
        <v>22</v>
      </c>
      <c r="H2382" s="144" t="s">
        <v>23</v>
      </c>
      <c r="I2382" s="144" t="s">
        <v>24</v>
      </c>
      <c r="J2382" s="145">
        <v>526.29</v>
      </c>
      <c r="K2382" s="144" t="s">
        <v>284</v>
      </c>
      <c r="L2382" s="144" t="s">
        <v>110</v>
      </c>
      <c r="M2382" s="144" t="s">
        <v>1379</v>
      </c>
      <c r="N2382" s="144" t="s">
        <v>1677</v>
      </c>
      <c r="O2382" s="146">
        <v>44319</v>
      </c>
      <c r="P2382" s="146">
        <v>44320</v>
      </c>
      <c r="Q2382" s="144" t="s">
        <v>29</v>
      </c>
      <c r="R2382" s="20" t="str">
        <f>VLOOKUP(F2382,'Seg 2 descriptions'!A:B,2)</f>
        <v>Gas Operations-West</v>
      </c>
      <c r="S2382" s="20" t="str">
        <f>VLOOKUP(G2382,'Seg 3 descriptions'!A:B,2)</f>
        <v>Facilities Maintenance</v>
      </c>
    </row>
    <row r="2383" spans="1:19" x14ac:dyDescent="0.25">
      <c r="A2383" s="1" t="s">
        <v>457</v>
      </c>
      <c r="B2383" s="1" t="s">
        <v>49</v>
      </c>
      <c r="C2383" s="1" t="s">
        <v>1516</v>
      </c>
      <c r="D2383" s="1" t="s">
        <v>1704</v>
      </c>
      <c r="E2383" s="1" t="s">
        <v>20</v>
      </c>
      <c r="F2383" s="1" t="s">
        <v>830</v>
      </c>
      <c r="G2383" s="1" t="s">
        <v>590</v>
      </c>
      <c r="H2383" s="1" t="s">
        <v>23</v>
      </c>
      <c r="I2383" s="1" t="s">
        <v>24</v>
      </c>
      <c r="J2383" s="3">
        <v>-456.26</v>
      </c>
      <c r="K2383" s="1" t="s">
        <v>1441</v>
      </c>
      <c r="L2383" s="1" t="s">
        <v>24</v>
      </c>
      <c r="M2383" s="1" t="s">
        <v>1442</v>
      </c>
      <c r="N2383" s="1" t="s">
        <v>1483</v>
      </c>
      <c r="O2383" s="2">
        <v>44377</v>
      </c>
      <c r="P2383" s="2">
        <v>44383</v>
      </c>
      <c r="Q2383" s="1" t="s">
        <v>29</v>
      </c>
      <c r="R2383" t="str">
        <f>VLOOKUP(F2383,'Seg 2 descriptions'!A:B,2)</f>
        <v>Measurement-SF</v>
      </c>
      <c r="S2383" t="str">
        <f>VLOOKUP(G2383,'Seg 3 descriptions'!A:B,2)</f>
        <v>Overtime/Comp Time/On Call</v>
      </c>
    </row>
    <row r="2384" spans="1:19" x14ac:dyDescent="0.25">
      <c r="A2384" s="1" t="s">
        <v>828</v>
      </c>
      <c r="B2384" s="1" t="s">
        <v>18</v>
      </c>
      <c r="C2384" s="1" t="s">
        <v>1596</v>
      </c>
      <c r="D2384" s="1" t="s">
        <v>1704</v>
      </c>
      <c r="E2384" s="1" t="s">
        <v>20</v>
      </c>
      <c r="F2384" s="1" t="s">
        <v>830</v>
      </c>
      <c r="G2384" s="1" t="s">
        <v>590</v>
      </c>
      <c r="H2384" s="1" t="s">
        <v>23</v>
      </c>
      <c r="I2384" s="1" t="s">
        <v>24</v>
      </c>
      <c r="J2384" s="3">
        <v>324.25</v>
      </c>
      <c r="K2384" s="1" t="s">
        <v>1681</v>
      </c>
      <c r="L2384" s="1" t="s">
        <v>24</v>
      </c>
      <c r="M2384" s="1" t="s">
        <v>24</v>
      </c>
      <c r="N2384" s="1" t="s">
        <v>1596</v>
      </c>
      <c r="O2384" s="2">
        <v>44322</v>
      </c>
      <c r="P2384" s="2">
        <v>44348</v>
      </c>
      <c r="Q2384" s="1" t="s">
        <v>29</v>
      </c>
      <c r="R2384" t="str">
        <f>VLOOKUP(F2384,'Seg 2 descriptions'!A:B,2)</f>
        <v>Measurement-SF</v>
      </c>
      <c r="S2384" t="str">
        <f>VLOOKUP(G2384,'Seg 3 descriptions'!A:B,2)</f>
        <v>Overtime/Comp Time/On Call</v>
      </c>
    </row>
    <row r="2385" spans="1:19" x14ac:dyDescent="0.25">
      <c r="A2385" s="1" t="s">
        <v>828</v>
      </c>
      <c r="B2385" s="1" t="s">
        <v>18</v>
      </c>
      <c r="C2385" s="1" t="s">
        <v>1602</v>
      </c>
      <c r="D2385" s="1" t="s">
        <v>1713</v>
      </c>
      <c r="E2385" s="1" t="s">
        <v>20</v>
      </c>
      <c r="F2385" s="1" t="s">
        <v>830</v>
      </c>
      <c r="G2385" s="1" t="s">
        <v>460</v>
      </c>
      <c r="H2385" s="1" t="s">
        <v>23</v>
      </c>
      <c r="I2385" s="1" t="s">
        <v>24</v>
      </c>
      <c r="J2385" s="3">
        <v>1113.75</v>
      </c>
      <c r="K2385" s="1" t="s">
        <v>1603</v>
      </c>
      <c r="L2385" s="1" t="s">
        <v>24</v>
      </c>
      <c r="M2385" s="1" t="s">
        <v>24</v>
      </c>
      <c r="N2385" s="1" t="s">
        <v>1602</v>
      </c>
      <c r="O2385" s="2">
        <v>44504</v>
      </c>
      <c r="P2385" s="2">
        <v>44531</v>
      </c>
      <c r="Q2385" s="1" t="s">
        <v>29</v>
      </c>
      <c r="R2385" t="str">
        <f>VLOOKUP(F2385,'Seg 2 descriptions'!A:B,2)</f>
        <v>Measurement-SF</v>
      </c>
      <c r="S2385" t="str">
        <f>VLOOKUP(G2385,'Seg 3 descriptions'!A:B,2)</f>
        <v>Salaries</v>
      </c>
    </row>
    <row r="2386" spans="1:19" x14ac:dyDescent="0.25">
      <c r="A2386" s="1" t="s">
        <v>828</v>
      </c>
      <c r="B2386" s="1" t="s">
        <v>18</v>
      </c>
      <c r="C2386" s="1" t="s">
        <v>1433</v>
      </c>
      <c r="D2386" s="1" t="s">
        <v>1713</v>
      </c>
      <c r="E2386" s="1" t="s">
        <v>20</v>
      </c>
      <c r="F2386" s="1" t="s">
        <v>830</v>
      </c>
      <c r="G2386" s="1" t="s">
        <v>460</v>
      </c>
      <c r="H2386" s="1" t="s">
        <v>23</v>
      </c>
      <c r="I2386" s="1" t="s">
        <v>24</v>
      </c>
      <c r="J2386" s="3">
        <v>2333.6799999999998</v>
      </c>
      <c r="K2386" s="1" t="s">
        <v>1684</v>
      </c>
      <c r="L2386" s="1" t="s">
        <v>24</v>
      </c>
      <c r="M2386" s="1" t="s">
        <v>24</v>
      </c>
      <c r="N2386" s="1" t="s">
        <v>1433</v>
      </c>
      <c r="O2386" s="2">
        <v>44518</v>
      </c>
      <c r="P2386" s="2">
        <v>44531</v>
      </c>
      <c r="Q2386" s="1" t="s">
        <v>29</v>
      </c>
      <c r="R2386" t="str">
        <f>VLOOKUP(F2386,'Seg 2 descriptions'!A:B,2)</f>
        <v>Measurement-SF</v>
      </c>
      <c r="S2386" t="str">
        <f>VLOOKUP(G2386,'Seg 3 descriptions'!A:B,2)</f>
        <v>Salaries</v>
      </c>
    </row>
    <row r="2387" spans="1:19" x14ac:dyDescent="0.25">
      <c r="A2387" s="1" t="s">
        <v>457</v>
      </c>
      <c r="B2387" s="1" t="s">
        <v>49</v>
      </c>
      <c r="C2387" s="1" t="s">
        <v>1516</v>
      </c>
      <c r="D2387" s="1" t="s">
        <v>1713</v>
      </c>
      <c r="E2387" s="1" t="s">
        <v>20</v>
      </c>
      <c r="F2387" s="1" t="s">
        <v>830</v>
      </c>
      <c r="G2387" s="1" t="s">
        <v>460</v>
      </c>
      <c r="H2387" s="1" t="s">
        <v>23</v>
      </c>
      <c r="I2387" s="1" t="s">
        <v>24</v>
      </c>
      <c r="J2387" s="3">
        <v>-3725.4</v>
      </c>
      <c r="K2387" s="1" t="s">
        <v>1487</v>
      </c>
      <c r="L2387" s="1" t="s">
        <v>24</v>
      </c>
      <c r="M2387" s="1" t="s">
        <v>1488</v>
      </c>
      <c r="N2387" s="1" t="s">
        <v>1483</v>
      </c>
      <c r="O2387" s="2">
        <v>44377</v>
      </c>
      <c r="P2387" s="2">
        <v>44383</v>
      </c>
      <c r="Q2387" s="1" t="s">
        <v>29</v>
      </c>
      <c r="R2387" t="str">
        <f>VLOOKUP(F2387,'Seg 2 descriptions'!A:B,2)</f>
        <v>Measurement-SF</v>
      </c>
      <c r="S2387" t="str">
        <f>VLOOKUP(G2387,'Seg 3 descriptions'!A:B,2)</f>
        <v>Salaries</v>
      </c>
    </row>
    <row r="2388" spans="1:19" x14ac:dyDescent="0.25">
      <c r="A2388" s="1" t="s">
        <v>828</v>
      </c>
      <c r="B2388" s="1" t="s">
        <v>18</v>
      </c>
      <c r="C2388" s="1" t="s">
        <v>1550</v>
      </c>
      <c r="D2388" s="1" t="s">
        <v>1704</v>
      </c>
      <c r="E2388" s="1" t="s">
        <v>20</v>
      </c>
      <c r="F2388" s="1" t="s">
        <v>830</v>
      </c>
      <c r="G2388" s="1" t="s">
        <v>590</v>
      </c>
      <c r="H2388" s="1" t="s">
        <v>23</v>
      </c>
      <c r="I2388" s="1" t="s">
        <v>24</v>
      </c>
      <c r="J2388" s="3">
        <v>641.46</v>
      </c>
      <c r="K2388" s="1" t="s">
        <v>1686</v>
      </c>
      <c r="L2388" s="1" t="s">
        <v>24</v>
      </c>
      <c r="M2388" s="1" t="s">
        <v>24</v>
      </c>
      <c r="N2388" s="1" t="s">
        <v>1550</v>
      </c>
      <c r="O2388" s="2">
        <v>44462</v>
      </c>
      <c r="P2388" s="2">
        <v>44470</v>
      </c>
      <c r="Q2388" s="1" t="s">
        <v>29</v>
      </c>
      <c r="R2388" t="str">
        <f>VLOOKUP(F2388,'Seg 2 descriptions'!A:B,2)</f>
        <v>Measurement-SF</v>
      </c>
      <c r="S2388" t="str">
        <f>VLOOKUP(G2388,'Seg 3 descriptions'!A:B,2)</f>
        <v>Overtime/Comp Time/On Call</v>
      </c>
    </row>
    <row r="2389" spans="1:19" x14ac:dyDescent="0.25">
      <c r="A2389" s="1" t="s">
        <v>17</v>
      </c>
      <c r="B2389" s="1" t="s">
        <v>18</v>
      </c>
      <c r="C2389" s="1" t="s">
        <v>34</v>
      </c>
      <c r="D2389" s="1" t="s">
        <v>1692</v>
      </c>
      <c r="E2389" s="1" t="s">
        <v>20</v>
      </c>
      <c r="F2389" s="1" t="s">
        <v>31</v>
      </c>
      <c r="G2389" s="1" t="s">
        <v>35</v>
      </c>
      <c r="H2389" s="1" t="s">
        <v>103</v>
      </c>
      <c r="I2389" s="1" t="s">
        <v>24</v>
      </c>
      <c r="J2389" s="3">
        <v>48</v>
      </c>
      <c r="K2389" s="1" t="s">
        <v>104</v>
      </c>
      <c r="L2389" s="1" t="s">
        <v>36</v>
      </c>
      <c r="M2389" s="1" t="s">
        <v>101</v>
      </c>
      <c r="N2389" s="1" t="s">
        <v>102</v>
      </c>
      <c r="O2389" s="2">
        <v>44362</v>
      </c>
      <c r="P2389" s="2">
        <v>44363</v>
      </c>
      <c r="Q2389" s="1" t="s">
        <v>29</v>
      </c>
      <c r="R2389" t="str">
        <f>VLOOKUP(F2389,'Seg 2 descriptions'!A:B,2)</f>
        <v>Gas Operations-West</v>
      </c>
      <c r="S2389" t="str">
        <f>VLOOKUP(G2389,'Seg 3 descriptions'!A:B,2)</f>
        <v>Other Outside Services</v>
      </c>
    </row>
    <row r="2390" spans="1:19" x14ac:dyDescent="0.25">
      <c r="A2390" s="1" t="s">
        <v>17</v>
      </c>
      <c r="B2390" s="1" t="s">
        <v>18</v>
      </c>
      <c r="C2390" s="1" t="s">
        <v>51</v>
      </c>
      <c r="D2390" s="1" t="s">
        <v>1692</v>
      </c>
      <c r="E2390" s="1" t="s">
        <v>20</v>
      </c>
      <c r="F2390" s="1" t="s">
        <v>31</v>
      </c>
      <c r="G2390" s="1" t="s">
        <v>35</v>
      </c>
      <c r="H2390" s="1" t="s">
        <v>103</v>
      </c>
      <c r="I2390" s="1" t="s">
        <v>24</v>
      </c>
      <c r="J2390" s="3">
        <v>2953.75</v>
      </c>
      <c r="K2390" s="1" t="s">
        <v>113</v>
      </c>
      <c r="L2390" s="1" t="s">
        <v>84</v>
      </c>
      <c r="M2390" s="1" t="s">
        <v>114</v>
      </c>
      <c r="N2390" s="1" t="s">
        <v>115</v>
      </c>
      <c r="O2390" s="2">
        <v>44280</v>
      </c>
      <c r="P2390" s="2">
        <v>44281</v>
      </c>
      <c r="Q2390" s="1" t="s">
        <v>29</v>
      </c>
      <c r="R2390" t="str">
        <f>VLOOKUP(F2390,'Seg 2 descriptions'!A:B,2)</f>
        <v>Gas Operations-West</v>
      </c>
      <c r="S2390" t="str">
        <f>VLOOKUP(G2390,'Seg 3 descriptions'!A:B,2)</f>
        <v>Other Outside Services</v>
      </c>
    </row>
    <row r="2391" spans="1:19" x14ac:dyDescent="0.25">
      <c r="A2391" s="144" t="s">
        <v>17</v>
      </c>
      <c r="B2391" s="144" t="s">
        <v>18</v>
      </c>
      <c r="C2391" s="144" t="s">
        <v>51</v>
      </c>
      <c r="D2391" s="144" t="s">
        <v>1693</v>
      </c>
      <c r="E2391" s="144" t="s">
        <v>20</v>
      </c>
      <c r="F2391" s="144" t="s">
        <v>21</v>
      </c>
      <c r="G2391" s="144" t="s">
        <v>22</v>
      </c>
      <c r="H2391" s="144" t="s">
        <v>103</v>
      </c>
      <c r="I2391" s="144" t="s">
        <v>24</v>
      </c>
      <c r="J2391" s="145">
        <v>765</v>
      </c>
      <c r="K2391" s="144" t="s">
        <v>116</v>
      </c>
      <c r="L2391" s="144" t="s">
        <v>84</v>
      </c>
      <c r="M2391" s="144" t="s">
        <v>117</v>
      </c>
      <c r="N2391" s="144" t="s">
        <v>118</v>
      </c>
      <c r="O2391" s="146">
        <v>44280</v>
      </c>
      <c r="P2391" s="146">
        <v>44281</v>
      </c>
      <c r="Q2391" s="144" t="s">
        <v>29</v>
      </c>
      <c r="R2391" s="20" t="str">
        <f>VLOOKUP(F2391,'Seg 2 descriptions'!A:B,2)</f>
        <v>Facilities-West</v>
      </c>
      <c r="S2391" s="20" t="str">
        <f>VLOOKUP(G2391,'Seg 3 descriptions'!A:B,2)</f>
        <v>Facilities Maintenance</v>
      </c>
    </row>
    <row r="2392" spans="1:19" x14ac:dyDescent="0.25">
      <c r="A2392" s="1" t="s">
        <v>17</v>
      </c>
      <c r="B2392" s="1" t="s">
        <v>18</v>
      </c>
      <c r="C2392" s="1" t="s">
        <v>55</v>
      </c>
      <c r="D2392" s="1" t="s">
        <v>1692</v>
      </c>
      <c r="E2392" s="1" t="s">
        <v>20</v>
      </c>
      <c r="F2392" s="1" t="s">
        <v>31</v>
      </c>
      <c r="G2392" s="1" t="s">
        <v>35</v>
      </c>
      <c r="H2392" s="1" t="s">
        <v>103</v>
      </c>
      <c r="I2392" s="1" t="s">
        <v>24</v>
      </c>
      <c r="J2392" s="3">
        <v>48</v>
      </c>
      <c r="K2392" s="1" t="s">
        <v>104</v>
      </c>
      <c r="L2392" s="1" t="s">
        <v>36</v>
      </c>
      <c r="M2392" s="1" t="s">
        <v>123</v>
      </c>
      <c r="N2392" s="1" t="s">
        <v>124</v>
      </c>
      <c r="O2392" s="2">
        <v>44348</v>
      </c>
      <c r="P2392" s="2">
        <v>44349</v>
      </c>
      <c r="Q2392" s="1" t="s">
        <v>29</v>
      </c>
      <c r="R2392" t="str">
        <f>VLOOKUP(F2392,'Seg 2 descriptions'!A:B,2)</f>
        <v>Gas Operations-West</v>
      </c>
      <c r="S2392" t="str">
        <f>VLOOKUP(G2392,'Seg 3 descriptions'!A:B,2)</f>
        <v>Other Outside Services</v>
      </c>
    </row>
    <row r="2393" spans="1:19" x14ac:dyDescent="0.25">
      <c r="A2393" s="144" t="s">
        <v>17</v>
      </c>
      <c r="B2393" s="144" t="s">
        <v>18</v>
      </c>
      <c r="C2393" s="144" t="s">
        <v>140</v>
      </c>
      <c r="D2393" s="144" t="s">
        <v>1693</v>
      </c>
      <c r="E2393" s="144" t="s">
        <v>20</v>
      </c>
      <c r="F2393" s="144" t="s">
        <v>21</v>
      </c>
      <c r="G2393" s="144" t="s">
        <v>22</v>
      </c>
      <c r="H2393" s="144" t="s">
        <v>103</v>
      </c>
      <c r="I2393" s="144" t="s">
        <v>24</v>
      </c>
      <c r="J2393" s="145">
        <v>425</v>
      </c>
      <c r="K2393" s="144" t="s">
        <v>141</v>
      </c>
      <c r="L2393" s="144" t="s">
        <v>84</v>
      </c>
      <c r="M2393" s="144" t="s">
        <v>142</v>
      </c>
      <c r="N2393" s="144" t="s">
        <v>143</v>
      </c>
      <c r="O2393" s="146">
        <v>44517</v>
      </c>
      <c r="P2393" s="146">
        <v>44518</v>
      </c>
      <c r="Q2393" s="144" t="s">
        <v>29</v>
      </c>
      <c r="R2393" s="20" t="str">
        <f>VLOOKUP(F2393,'Seg 2 descriptions'!A:B,2)</f>
        <v>Facilities-West</v>
      </c>
      <c r="S2393" s="20" t="str">
        <f>VLOOKUP(G2393,'Seg 3 descriptions'!A:B,2)</f>
        <v>Facilities Maintenance</v>
      </c>
    </row>
    <row r="2394" spans="1:19" x14ac:dyDescent="0.25">
      <c r="A2394" s="144" t="s">
        <v>17</v>
      </c>
      <c r="B2394" s="144" t="s">
        <v>18</v>
      </c>
      <c r="C2394" s="144" t="s">
        <v>51</v>
      </c>
      <c r="D2394" s="144" t="s">
        <v>1693</v>
      </c>
      <c r="E2394" s="144" t="s">
        <v>20</v>
      </c>
      <c r="F2394" s="144" t="s">
        <v>21</v>
      </c>
      <c r="G2394" s="144" t="s">
        <v>22</v>
      </c>
      <c r="H2394" s="144" t="s">
        <v>103</v>
      </c>
      <c r="I2394" s="144" t="s">
        <v>24</v>
      </c>
      <c r="J2394" s="145">
        <v>924</v>
      </c>
      <c r="K2394" s="144" t="s">
        <v>150</v>
      </c>
      <c r="L2394" s="144" t="s">
        <v>88</v>
      </c>
      <c r="M2394" s="144" t="s">
        <v>151</v>
      </c>
      <c r="N2394" s="144" t="s">
        <v>152</v>
      </c>
      <c r="O2394" s="146">
        <v>44280</v>
      </c>
      <c r="P2394" s="146">
        <v>44281</v>
      </c>
      <c r="Q2394" s="144" t="s">
        <v>29</v>
      </c>
      <c r="R2394" s="20" t="str">
        <f>VLOOKUP(F2394,'Seg 2 descriptions'!A:B,2)</f>
        <v>Facilities-West</v>
      </c>
      <c r="S2394" s="20" t="str">
        <f>VLOOKUP(G2394,'Seg 3 descriptions'!A:B,2)</f>
        <v>Facilities Maintenance</v>
      </c>
    </row>
    <row r="2395" spans="1:19" x14ac:dyDescent="0.25">
      <c r="A2395" s="144" t="s">
        <v>17</v>
      </c>
      <c r="B2395" s="144" t="s">
        <v>18</v>
      </c>
      <c r="C2395" s="144" t="s">
        <v>155</v>
      </c>
      <c r="D2395" s="144" t="s">
        <v>1693</v>
      </c>
      <c r="E2395" s="144" t="s">
        <v>20</v>
      </c>
      <c r="F2395" s="144" t="s">
        <v>21</v>
      </c>
      <c r="G2395" s="144" t="s">
        <v>22</v>
      </c>
      <c r="H2395" s="144" t="s">
        <v>103</v>
      </c>
      <c r="I2395" s="144" t="s">
        <v>24</v>
      </c>
      <c r="J2395" s="145">
        <v>1800</v>
      </c>
      <c r="K2395" s="144" t="s">
        <v>156</v>
      </c>
      <c r="L2395" s="144" t="s">
        <v>98</v>
      </c>
      <c r="M2395" s="144" t="s">
        <v>157</v>
      </c>
      <c r="N2395" s="144" t="s">
        <v>158</v>
      </c>
      <c r="O2395" s="146">
        <v>44470</v>
      </c>
      <c r="P2395" s="146">
        <v>44473</v>
      </c>
      <c r="Q2395" s="144" t="s">
        <v>29</v>
      </c>
      <c r="R2395" s="20" t="str">
        <f>VLOOKUP(F2395,'Seg 2 descriptions'!A:B,2)</f>
        <v>Facilities-West</v>
      </c>
      <c r="S2395" s="20" t="str">
        <f>VLOOKUP(G2395,'Seg 3 descriptions'!A:B,2)</f>
        <v>Facilities Maintenance</v>
      </c>
    </row>
    <row r="2396" spans="1:19" x14ac:dyDescent="0.25">
      <c r="A2396" s="144" t="s">
        <v>17</v>
      </c>
      <c r="B2396" s="144" t="s">
        <v>18</v>
      </c>
      <c r="C2396" s="144" t="s">
        <v>202</v>
      </c>
      <c r="D2396" s="144" t="s">
        <v>1693</v>
      </c>
      <c r="E2396" s="144" t="s">
        <v>20</v>
      </c>
      <c r="F2396" s="144" t="s">
        <v>21</v>
      </c>
      <c r="G2396" s="144" t="s">
        <v>22</v>
      </c>
      <c r="H2396" s="144" t="s">
        <v>103</v>
      </c>
      <c r="I2396" s="144" t="s">
        <v>24</v>
      </c>
      <c r="J2396" s="145">
        <v>900</v>
      </c>
      <c r="K2396" s="144" t="s">
        <v>203</v>
      </c>
      <c r="L2396" s="144" t="s">
        <v>88</v>
      </c>
      <c r="M2396" s="144" t="s">
        <v>204</v>
      </c>
      <c r="N2396" s="144" t="s">
        <v>205</v>
      </c>
      <c r="O2396" s="146">
        <v>44336</v>
      </c>
      <c r="P2396" s="146">
        <v>44337</v>
      </c>
      <c r="Q2396" s="144" t="s">
        <v>29</v>
      </c>
      <c r="R2396" s="20" t="str">
        <f>VLOOKUP(F2396,'Seg 2 descriptions'!A:B,2)</f>
        <v>Facilities-West</v>
      </c>
      <c r="S2396" s="20" t="str">
        <f>VLOOKUP(G2396,'Seg 3 descriptions'!A:B,2)</f>
        <v>Facilities Maintenance</v>
      </c>
    </row>
    <row r="2397" spans="1:19" x14ac:dyDescent="0.25">
      <c r="A2397" s="1" t="s">
        <v>17</v>
      </c>
      <c r="B2397" s="1" t="s">
        <v>18</v>
      </c>
      <c r="C2397" s="1" t="s">
        <v>206</v>
      </c>
      <c r="D2397" s="1" t="s">
        <v>1692</v>
      </c>
      <c r="E2397" s="1" t="s">
        <v>20</v>
      </c>
      <c r="F2397" s="1" t="s">
        <v>31</v>
      </c>
      <c r="G2397" s="1" t="s">
        <v>35</v>
      </c>
      <c r="H2397" s="1" t="s">
        <v>103</v>
      </c>
      <c r="I2397" s="1" t="s">
        <v>24</v>
      </c>
      <c r="J2397" s="3">
        <v>3400</v>
      </c>
      <c r="K2397" s="1" t="s">
        <v>207</v>
      </c>
      <c r="L2397" s="1" t="s">
        <v>84</v>
      </c>
      <c r="M2397" s="1" t="s">
        <v>208</v>
      </c>
      <c r="N2397" s="1" t="s">
        <v>209</v>
      </c>
      <c r="O2397" s="2">
        <v>44369</v>
      </c>
      <c r="P2397" s="2">
        <v>44370</v>
      </c>
      <c r="Q2397" s="1" t="s">
        <v>29</v>
      </c>
      <c r="R2397" t="str">
        <f>VLOOKUP(F2397,'Seg 2 descriptions'!A:B,2)</f>
        <v>Gas Operations-West</v>
      </c>
      <c r="S2397" t="str">
        <f>VLOOKUP(G2397,'Seg 3 descriptions'!A:B,2)</f>
        <v>Other Outside Services</v>
      </c>
    </row>
    <row r="2398" spans="1:19" x14ac:dyDescent="0.25">
      <c r="A2398" s="1" t="s">
        <v>17</v>
      </c>
      <c r="B2398" s="1" t="s">
        <v>18</v>
      </c>
      <c r="C2398" s="1" t="s">
        <v>170</v>
      </c>
      <c r="D2398" s="1" t="s">
        <v>1692</v>
      </c>
      <c r="E2398" s="1" t="s">
        <v>20</v>
      </c>
      <c r="F2398" s="1" t="s">
        <v>31</v>
      </c>
      <c r="G2398" s="1" t="s">
        <v>35</v>
      </c>
      <c r="H2398" s="1" t="s">
        <v>103</v>
      </c>
      <c r="I2398" s="1" t="s">
        <v>24</v>
      </c>
      <c r="J2398" s="3">
        <v>48</v>
      </c>
      <c r="K2398" s="1" t="s">
        <v>230</v>
      </c>
      <c r="L2398" s="1" t="s">
        <v>36</v>
      </c>
      <c r="M2398" s="1" t="s">
        <v>171</v>
      </c>
      <c r="N2398" s="1" t="s">
        <v>172</v>
      </c>
      <c r="O2398" s="2">
        <v>44390</v>
      </c>
      <c r="P2398" s="2">
        <v>44391</v>
      </c>
      <c r="Q2398" s="1" t="s">
        <v>29</v>
      </c>
      <c r="R2398" t="str">
        <f>VLOOKUP(F2398,'Seg 2 descriptions'!A:B,2)</f>
        <v>Gas Operations-West</v>
      </c>
      <c r="S2398" t="str">
        <f>VLOOKUP(G2398,'Seg 3 descriptions'!A:B,2)</f>
        <v>Other Outside Services</v>
      </c>
    </row>
    <row r="2399" spans="1:19" x14ac:dyDescent="0.25">
      <c r="A2399" s="1" t="s">
        <v>17</v>
      </c>
      <c r="B2399" s="1" t="s">
        <v>18</v>
      </c>
      <c r="C2399" s="1" t="s">
        <v>173</v>
      </c>
      <c r="D2399" s="1" t="s">
        <v>1692</v>
      </c>
      <c r="E2399" s="1" t="s">
        <v>20</v>
      </c>
      <c r="F2399" s="1" t="s">
        <v>31</v>
      </c>
      <c r="G2399" s="1" t="s">
        <v>35</v>
      </c>
      <c r="H2399" s="1" t="s">
        <v>103</v>
      </c>
      <c r="I2399" s="1" t="s">
        <v>24</v>
      </c>
      <c r="J2399" s="3">
        <v>3649.98</v>
      </c>
      <c r="K2399" s="1" t="s">
        <v>240</v>
      </c>
      <c r="L2399" s="1" t="s">
        <v>83</v>
      </c>
      <c r="M2399" s="1" t="s">
        <v>241</v>
      </c>
      <c r="N2399" s="1" t="s">
        <v>242</v>
      </c>
      <c r="O2399" s="2">
        <v>44292</v>
      </c>
      <c r="P2399" s="2">
        <v>44292</v>
      </c>
      <c r="Q2399" s="1" t="s">
        <v>29</v>
      </c>
      <c r="R2399" t="str">
        <f>VLOOKUP(F2399,'Seg 2 descriptions'!A:B,2)</f>
        <v>Gas Operations-West</v>
      </c>
      <c r="S2399" t="str">
        <f>VLOOKUP(G2399,'Seg 3 descriptions'!A:B,2)</f>
        <v>Other Outside Services</v>
      </c>
    </row>
    <row r="2400" spans="1:19" x14ac:dyDescent="0.25">
      <c r="A2400" s="1" t="s">
        <v>17</v>
      </c>
      <c r="B2400" s="1" t="s">
        <v>18</v>
      </c>
      <c r="C2400" s="1" t="s">
        <v>59</v>
      </c>
      <c r="D2400" s="1" t="s">
        <v>1692</v>
      </c>
      <c r="E2400" s="1" t="s">
        <v>20</v>
      </c>
      <c r="F2400" s="1" t="s">
        <v>31</v>
      </c>
      <c r="G2400" s="1" t="s">
        <v>35</v>
      </c>
      <c r="H2400" s="1" t="s">
        <v>103</v>
      </c>
      <c r="I2400" s="1" t="s">
        <v>24</v>
      </c>
      <c r="J2400" s="3">
        <v>68</v>
      </c>
      <c r="K2400" s="1" t="s">
        <v>256</v>
      </c>
      <c r="L2400" s="1" t="s">
        <v>36</v>
      </c>
      <c r="M2400" s="1" t="s">
        <v>60</v>
      </c>
      <c r="N2400" s="1" t="s">
        <v>61</v>
      </c>
      <c r="O2400" s="2">
        <v>44523</v>
      </c>
      <c r="P2400" s="2">
        <v>44524</v>
      </c>
      <c r="Q2400" s="1" t="s">
        <v>29</v>
      </c>
      <c r="R2400" t="str">
        <f>VLOOKUP(F2400,'Seg 2 descriptions'!A:B,2)</f>
        <v>Gas Operations-West</v>
      </c>
      <c r="S2400" t="str">
        <f>VLOOKUP(G2400,'Seg 3 descriptions'!A:B,2)</f>
        <v>Other Outside Services</v>
      </c>
    </row>
    <row r="2401" spans="1:19" x14ac:dyDescent="0.25">
      <c r="A2401" s="1" t="s">
        <v>17</v>
      </c>
      <c r="B2401" s="1" t="s">
        <v>18</v>
      </c>
      <c r="C2401" s="1" t="s">
        <v>282</v>
      </c>
      <c r="D2401" s="1" t="s">
        <v>1698</v>
      </c>
      <c r="E2401" s="1" t="s">
        <v>20</v>
      </c>
      <c r="F2401" s="1" t="s">
        <v>31</v>
      </c>
      <c r="G2401" s="1" t="s">
        <v>283</v>
      </c>
      <c r="H2401" s="1" t="s">
        <v>103</v>
      </c>
      <c r="I2401" s="1" t="s">
        <v>24</v>
      </c>
      <c r="J2401" s="3">
        <v>1284.24</v>
      </c>
      <c r="K2401" s="1" t="s">
        <v>284</v>
      </c>
      <c r="L2401" s="1" t="s">
        <v>110</v>
      </c>
      <c r="M2401" s="1" t="s">
        <v>285</v>
      </c>
      <c r="N2401" s="1" t="s">
        <v>286</v>
      </c>
      <c r="O2401" s="2">
        <v>44251</v>
      </c>
      <c r="P2401" s="2">
        <v>44252</v>
      </c>
      <c r="Q2401" s="1" t="s">
        <v>29</v>
      </c>
      <c r="R2401" t="str">
        <f>VLOOKUP(F2401,'Seg 2 descriptions'!A:B,2)</f>
        <v>Gas Operations-West</v>
      </c>
      <c r="S2401" t="str">
        <f>VLOOKUP(G2401,'Seg 3 descriptions'!A:B,2)</f>
        <v>Supplies &amp; Misc Dept Expenses</v>
      </c>
    </row>
    <row r="2402" spans="1:19" x14ac:dyDescent="0.25">
      <c r="A2402" s="1" t="s">
        <v>17</v>
      </c>
      <c r="B2402" s="1" t="s">
        <v>18</v>
      </c>
      <c r="C2402" s="1" t="s">
        <v>30</v>
      </c>
      <c r="D2402" s="1" t="s">
        <v>1692</v>
      </c>
      <c r="E2402" s="1" t="s">
        <v>20</v>
      </c>
      <c r="F2402" s="1" t="s">
        <v>31</v>
      </c>
      <c r="G2402" s="1" t="s">
        <v>35</v>
      </c>
      <c r="H2402" s="1" t="s">
        <v>103</v>
      </c>
      <c r="I2402" s="1" t="s">
        <v>24</v>
      </c>
      <c r="J2402" s="3">
        <v>3400</v>
      </c>
      <c r="K2402" s="1" t="s">
        <v>289</v>
      </c>
      <c r="L2402" s="1" t="s">
        <v>84</v>
      </c>
      <c r="M2402" s="1" t="s">
        <v>290</v>
      </c>
      <c r="N2402" s="1" t="s">
        <v>291</v>
      </c>
      <c r="O2402" s="2">
        <v>44328</v>
      </c>
      <c r="P2402" s="2">
        <v>44329</v>
      </c>
      <c r="Q2402" s="1" t="s">
        <v>29</v>
      </c>
      <c r="R2402" t="str">
        <f>VLOOKUP(F2402,'Seg 2 descriptions'!A:B,2)</f>
        <v>Gas Operations-West</v>
      </c>
      <c r="S2402" t="str">
        <f>VLOOKUP(G2402,'Seg 3 descriptions'!A:B,2)</f>
        <v>Other Outside Services</v>
      </c>
    </row>
    <row r="2403" spans="1:19" x14ac:dyDescent="0.25">
      <c r="A2403" s="1" t="s">
        <v>17</v>
      </c>
      <c r="B2403" s="1" t="s">
        <v>18</v>
      </c>
      <c r="C2403" s="1" t="s">
        <v>34</v>
      </c>
      <c r="D2403" s="1" t="s">
        <v>1692</v>
      </c>
      <c r="E2403" s="1" t="s">
        <v>20</v>
      </c>
      <c r="F2403" s="1" t="s">
        <v>31</v>
      </c>
      <c r="G2403" s="1" t="s">
        <v>35</v>
      </c>
      <c r="H2403" s="1" t="s">
        <v>103</v>
      </c>
      <c r="I2403" s="1" t="s">
        <v>24</v>
      </c>
      <c r="J2403" s="3">
        <v>92</v>
      </c>
      <c r="K2403" s="1" t="s">
        <v>292</v>
      </c>
      <c r="L2403" s="1" t="s">
        <v>36</v>
      </c>
      <c r="M2403" s="1" t="s">
        <v>101</v>
      </c>
      <c r="N2403" s="1" t="s">
        <v>102</v>
      </c>
      <c r="O2403" s="2">
        <v>44362</v>
      </c>
      <c r="P2403" s="2">
        <v>44363</v>
      </c>
      <c r="Q2403" s="1" t="s">
        <v>29</v>
      </c>
      <c r="R2403" t="str">
        <f>VLOOKUP(F2403,'Seg 2 descriptions'!A:B,2)</f>
        <v>Gas Operations-West</v>
      </c>
      <c r="S2403" t="str">
        <f>VLOOKUP(G2403,'Seg 3 descriptions'!A:B,2)</f>
        <v>Other Outside Services</v>
      </c>
    </row>
    <row r="2404" spans="1:19" x14ac:dyDescent="0.25">
      <c r="A2404" s="1" t="s">
        <v>17</v>
      </c>
      <c r="B2404" s="1" t="s">
        <v>18</v>
      </c>
      <c r="C2404" s="1" t="s">
        <v>282</v>
      </c>
      <c r="D2404" s="1" t="s">
        <v>1698</v>
      </c>
      <c r="E2404" s="1" t="s">
        <v>20</v>
      </c>
      <c r="F2404" s="1" t="s">
        <v>31</v>
      </c>
      <c r="G2404" s="1" t="s">
        <v>283</v>
      </c>
      <c r="H2404" s="1" t="s">
        <v>103</v>
      </c>
      <c r="I2404" s="1" t="s">
        <v>24</v>
      </c>
      <c r="J2404" s="3">
        <v>245.01</v>
      </c>
      <c r="K2404" s="1" t="s">
        <v>284</v>
      </c>
      <c r="L2404" s="1" t="s">
        <v>110</v>
      </c>
      <c r="M2404" s="1" t="s">
        <v>295</v>
      </c>
      <c r="N2404" s="1" t="s">
        <v>296</v>
      </c>
      <c r="O2404" s="2">
        <v>44251</v>
      </c>
      <c r="P2404" s="2">
        <v>44252</v>
      </c>
      <c r="Q2404" s="1" t="s">
        <v>29</v>
      </c>
      <c r="R2404" t="str">
        <f>VLOOKUP(F2404,'Seg 2 descriptions'!A:B,2)</f>
        <v>Gas Operations-West</v>
      </c>
      <c r="S2404" t="str">
        <f>VLOOKUP(G2404,'Seg 3 descriptions'!A:B,2)</f>
        <v>Supplies &amp; Misc Dept Expenses</v>
      </c>
    </row>
    <row r="2405" spans="1:19" x14ac:dyDescent="0.25">
      <c r="A2405" s="1" t="s">
        <v>17</v>
      </c>
      <c r="B2405" s="1" t="s">
        <v>18</v>
      </c>
      <c r="C2405" s="1" t="s">
        <v>282</v>
      </c>
      <c r="D2405" s="1" t="s">
        <v>1698</v>
      </c>
      <c r="E2405" s="1" t="s">
        <v>20</v>
      </c>
      <c r="F2405" s="1" t="s">
        <v>31</v>
      </c>
      <c r="G2405" s="1" t="s">
        <v>283</v>
      </c>
      <c r="H2405" s="1" t="s">
        <v>103</v>
      </c>
      <c r="I2405" s="1" t="s">
        <v>24</v>
      </c>
      <c r="J2405" s="3">
        <v>101.45</v>
      </c>
      <c r="K2405" s="1" t="s">
        <v>284</v>
      </c>
      <c r="L2405" s="1" t="s">
        <v>110</v>
      </c>
      <c r="M2405" s="1" t="s">
        <v>297</v>
      </c>
      <c r="N2405" s="1" t="s">
        <v>298</v>
      </c>
      <c r="O2405" s="2">
        <v>44251</v>
      </c>
      <c r="P2405" s="2">
        <v>44252</v>
      </c>
      <c r="Q2405" s="1" t="s">
        <v>29</v>
      </c>
      <c r="R2405" t="str">
        <f>VLOOKUP(F2405,'Seg 2 descriptions'!A:B,2)</f>
        <v>Gas Operations-West</v>
      </c>
      <c r="S2405" t="str">
        <f>VLOOKUP(G2405,'Seg 3 descriptions'!A:B,2)</f>
        <v>Supplies &amp; Misc Dept Expenses</v>
      </c>
    </row>
    <row r="2406" spans="1:19" x14ac:dyDescent="0.25">
      <c r="A2406" s="1" t="s">
        <v>17</v>
      </c>
      <c r="B2406" s="1" t="s">
        <v>18</v>
      </c>
      <c r="C2406" s="1" t="s">
        <v>44</v>
      </c>
      <c r="D2406" s="1" t="s">
        <v>1692</v>
      </c>
      <c r="E2406" s="1" t="s">
        <v>20</v>
      </c>
      <c r="F2406" s="1" t="s">
        <v>31</v>
      </c>
      <c r="G2406" s="1" t="s">
        <v>35</v>
      </c>
      <c r="H2406" s="1" t="s">
        <v>103</v>
      </c>
      <c r="I2406" s="1" t="s">
        <v>24</v>
      </c>
      <c r="J2406" s="3">
        <v>184</v>
      </c>
      <c r="K2406" s="1" t="s">
        <v>303</v>
      </c>
      <c r="L2406" s="1" t="s">
        <v>36</v>
      </c>
      <c r="M2406" s="1" t="s">
        <v>45</v>
      </c>
      <c r="N2406" s="1" t="s">
        <v>46</v>
      </c>
      <c r="O2406" s="2">
        <v>44557</v>
      </c>
      <c r="P2406" s="2">
        <v>44558</v>
      </c>
      <c r="Q2406" s="1" t="s">
        <v>29</v>
      </c>
      <c r="R2406" t="str">
        <f>VLOOKUP(F2406,'Seg 2 descriptions'!A:B,2)</f>
        <v>Gas Operations-West</v>
      </c>
      <c r="S2406" t="str">
        <f>VLOOKUP(G2406,'Seg 3 descriptions'!A:B,2)</f>
        <v>Other Outside Services</v>
      </c>
    </row>
    <row r="2407" spans="1:19" x14ac:dyDescent="0.25">
      <c r="A2407" s="144" t="s">
        <v>17</v>
      </c>
      <c r="B2407" s="144" t="s">
        <v>18</v>
      </c>
      <c r="C2407" s="144" t="s">
        <v>144</v>
      </c>
      <c r="D2407" s="144" t="s">
        <v>1693</v>
      </c>
      <c r="E2407" s="144" t="s">
        <v>20</v>
      </c>
      <c r="F2407" s="144" t="s">
        <v>21</v>
      </c>
      <c r="G2407" s="144" t="s">
        <v>22</v>
      </c>
      <c r="H2407" s="144" t="s">
        <v>103</v>
      </c>
      <c r="I2407" s="144" t="s">
        <v>24</v>
      </c>
      <c r="J2407" s="145">
        <v>1955</v>
      </c>
      <c r="K2407" s="144" t="s">
        <v>116</v>
      </c>
      <c r="L2407" s="144" t="s">
        <v>84</v>
      </c>
      <c r="M2407" s="144" t="s">
        <v>304</v>
      </c>
      <c r="N2407" s="144" t="s">
        <v>305</v>
      </c>
      <c r="O2407" s="146">
        <v>44228</v>
      </c>
      <c r="P2407" s="146">
        <v>44229</v>
      </c>
      <c r="Q2407" s="144" t="s">
        <v>29</v>
      </c>
      <c r="R2407" s="20" t="str">
        <f>VLOOKUP(F2407,'Seg 2 descriptions'!A:B,2)</f>
        <v>Facilities-West</v>
      </c>
      <c r="S2407" s="20" t="str">
        <f>VLOOKUP(G2407,'Seg 3 descriptions'!A:B,2)</f>
        <v>Facilities Maintenance</v>
      </c>
    </row>
    <row r="2408" spans="1:19" x14ac:dyDescent="0.25">
      <c r="A2408" s="144" t="s">
        <v>17</v>
      </c>
      <c r="B2408" s="144" t="s">
        <v>18</v>
      </c>
      <c r="C2408" s="144" t="s">
        <v>316</v>
      </c>
      <c r="D2408" s="144" t="s">
        <v>1693</v>
      </c>
      <c r="E2408" s="144" t="s">
        <v>20</v>
      </c>
      <c r="F2408" s="144" t="s">
        <v>21</v>
      </c>
      <c r="G2408" s="144" t="s">
        <v>22</v>
      </c>
      <c r="H2408" s="144" t="s">
        <v>103</v>
      </c>
      <c r="I2408" s="144" t="s">
        <v>24</v>
      </c>
      <c r="J2408" s="145">
        <v>3400</v>
      </c>
      <c r="K2408" s="144" t="s">
        <v>317</v>
      </c>
      <c r="L2408" s="144" t="s">
        <v>84</v>
      </c>
      <c r="M2408" s="144" t="s">
        <v>318</v>
      </c>
      <c r="N2408" s="144" t="s">
        <v>319</v>
      </c>
      <c r="O2408" s="146">
        <v>44349</v>
      </c>
      <c r="P2408" s="146">
        <v>44350</v>
      </c>
      <c r="Q2408" s="144" t="s">
        <v>29</v>
      </c>
      <c r="R2408" s="20" t="str">
        <f>VLOOKUP(F2408,'Seg 2 descriptions'!A:B,2)</f>
        <v>Facilities-West</v>
      </c>
      <c r="S2408" s="20" t="str">
        <f>VLOOKUP(G2408,'Seg 3 descriptions'!A:B,2)</f>
        <v>Facilities Maintenance</v>
      </c>
    </row>
    <row r="2409" spans="1:19" x14ac:dyDescent="0.25">
      <c r="A2409" s="144" t="s">
        <v>17</v>
      </c>
      <c r="B2409" s="144" t="s">
        <v>18</v>
      </c>
      <c r="C2409" s="144" t="s">
        <v>144</v>
      </c>
      <c r="D2409" s="144" t="s">
        <v>1693</v>
      </c>
      <c r="E2409" s="144" t="s">
        <v>20</v>
      </c>
      <c r="F2409" s="144" t="s">
        <v>21</v>
      </c>
      <c r="G2409" s="144" t="s">
        <v>22</v>
      </c>
      <c r="H2409" s="144" t="s">
        <v>103</v>
      </c>
      <c r="I2409" s="144" t="s">
        <v>24</v>
      </c>
      <c r="J2409" s="145">
        <v>2295</v>
      </c>
      <c r="K2409" s="144" t="s">
        <v>116</v>
      </c>
      <c r="L2409" s="144" t="s">
        <v>84</v>
      </c>
      <c r="M2409" s="144" t="s">
        <v>145</v>
      </c>
      <c r="N2409" s="144" t="s">
        <v>146</v>
      </c>
      <c r="O2409" s="146">
        <v>44228</v>
      </c>
      <c r="P2409" s="146">
        <v>44229</v>
      </c>
      <c r="Q2409" s="144" t="s">
        <v>29</v>
      </c>
      <c r="R2409" s="20" t="str">
        <f>VLOOKUP(F2409,'Seg 2 descriptions'!A:B,2)</f>
        <v>Facilities-West</v>
      </c>
      <c r="S2409" s="20" t="str">
        <f>VLOOKUP(G2409,'Seg 3 descriptions'!A:B,2)</f>
        <v>Facilities Maintenance</v>
      </c>
    </row>
    <row r="2410" spans="1:19" x14ac:dyDescent="0.25">
      <c r="A2410" s="144" t="s">
        <v>17</v>
      </c>
      <c r="B2410" s="144" t="s">
        <v>18</v>
      </c>
      <c r="C2410" s="144" t="s">
        <v>51</v>
      </c>
      <c r="D2410" s="144" t="s">
        <v>1693</v>
      </c>
      <c r="E2410" s="144" t="s">
        <v>20</v>
      </c>
      <c r="F2410" s="144" t="s">
        <v>21</v>
      </c>
      <c r="G2410" s="144" t="s">
        <v>22</v>
      </c>
      <c r="H2410" s="144" t="s">
        <v>103</v>
      </c>
      <c r="I2410" s="144" t="s">
        <v>24</v>
      </c>
      <c r="J2410" s="145">
        <v>510</v>
      </c>
      <c r="K2410" s="144" t="s">
        <v>116</v>
      </c>
      <c r="L2410" s="144" t="s">
        <v>84</v>
      </c>
      <c r="M2410" s="144" t="s">
        <v>148</v>
      </c>
      <c r="N2410" s="144" t="s">
        <v>149</v>
      </c>
      <c r="O2410" s="146">
        <v>44280</v>
      </c>
      <c r="P2410" s="146">
        <v>44281</v>
      </c>
      <c r="Q2410" s="144" t="s">
        <v>29</v>
      </c>
      <c r="R2410" s="20" t="str">
        <f>VLOOKUP(F2410,'Seg 2 descriptions'!A:B,2)</f>
        <v>Facilities-West</v>
      </c>
      <c r="S2410" s="20" t="str">
        <f>VLOOKUP(G2410,'Seg 3 descriptions'!A:B,2)</f>
        <v>Facilities Maintenance</v>
      </c>
    </row>
    <row r="2411" spans="1:19" x14ac:dyDescent="0.25">
      <c r="A2411" s="1" t="s">
        <v>17</v>
      </c>
      <c r="B2411" s="1" t="s">
        <v>18</v>
      </c>
      <c r="C2411" s="1" t="s">
        <v>59</v>
      </c>
      <c r="D2411" s="1" t="s">
        <v>1692</v>
      </c>
      <c r="E2411" s="1" t="s">
        <v>20</v>
      </c>
      <c r="F2411" s="1" t="s">
        <v>31</v>
      </c>
      <c r="G2411" s="1" t="s">
        <v>35</v>
      </c>
      <c r="H2411" s="1" t="s">
        <v>103</v>
      </c>
      <c r="I2411" s="1" t="s">
        <v>24</v>
      </c>
      <c r="J2411" s="3">
        <v>92</v>
      </c>
      <c r="K2411" s="1" t="s">
        <v>303</v>
      </c>
      <c r="L2411" s="1" t="s">
        <v>36</v>
      </c>
      <c r="M2411" s="1" t="s">
        <v>159</v>
      </c>
      <c r="N2411" s="1" t="s">
        <v>160</v>
      </c>
      <c r="O2411" s="2">
        <v>44523</v>
      </c>
      <c r="P2411" s="2">
        <v>44524</v>
      </c>
      <c r="Q2411" s="1" t="s">
        <v>29</v>
      </c>
      <c r="R2411" t="str">
        <f>VLOOKUP(F2411,'Seg 2 descriptions'!A:B,2)</f>
        <v>Gas Operations-West</v>
      </c>
      <c r="S2411" t="str">
        <f>VLOOKUP(G2411,'Seg 3 descriptions'!A:B,2)</f>
        <v>Other Outside Services</v>
      </c>
    </row>
    <row r="2412" spans="1:19" x14ac:dyDescent="0.25">
      <c r="A2412" s="1" t="s">
        <v>17</v>
      </c>
      <c r="B2412" s="1" t="s">
        <v>18</v>
      </c>
      <c r="C2412" s="1" t="s">
        <v>74</v>
      </c>
      <c r="D2412" s="1" t="s">
        <v>1692</v>
      </c>
      <c r="E2412" s="1" t="s">
        <v>20</v>
      </c>
      <c r="F2412" s="1" t="s">
        <v>31</v>
      </c>
      <c r="G2412" s="1" t="s">
        <v>35</v>
      </c>
      <c r="H2412" s="1" t="s">
        <v>103</v>
      </c>
      <c r="I2412" s="1" t="s">
        <v>24</v>
      </c>
      <c r="J2412" s="3">
        <v>1360</v>
      </c>
      <c r="K2412" s="1" t="s">
        <v>353</v>
      </c>
      <c r="L2412" s="1" t="s">
        <v>84</v>
      </c>
      <c r="M2412" s="1" t="s">
        <v>354</v>
      </c>
      <c r="N2412" s="1" t="s">
        <v>355</v>
      </c>
      <c r="O2412" s="2">
        <v>44372</v>
      </c>
      <c r="P2412" s="2">
        <v>44375</v>
      </c>
      <c r="Q2412" s="1" t="s">
        <v>29</v>
      </c>
      <c r="R2412" t="str">
        <f>VLOOKUP(F2412,'Seg 2 descriptions'!A:B,2)</f>
        <v>Gas Operations-West</v>
      </c>
      <c r="S2412" t="str">
        <f>VLOOKUP(G2412,'Seg 3 descriptions'!A:B,2)</f>
        <v>Other Outside Services</v>
      </c>
    </row>
    <row r="2413" spans="1:19" x14ac:dyDescent="0.25">
      <c r="A2413" s="144" t="s">
        <v>17</v>
      </c>
      <c r="B2413" s="144" t="s">
        <v>18</v>
      </c>
      <c r="C2413" s="144" t="s">
        <v>197</v>
      </c>
      <c r="D2413" s="144" t="s">
        <v>1693</v>
      </c>
      <c r="E2413" s="144" t="s">
        <v>20</v>
      </c>
      <c r="F2413" s="144" t="s">
        <v>21</v>
      </c>
      <c r="G2413" s="144" t="s">
        <v>22</v>
      </c>
      <c r="H2413" s="144" t="s">
        <v>103</v>
      </c>
      <c r="I2413" s="144" t="s">
        <v>24</v>
      </c>
      <c r="J2413" s="145">
        <v>960</v>
      </c>
      <c r="K2413" s="144" t="s">
        <v>363</v>
      </c>
      <c r="L2413" s="144" t="s">
        <v>98</v>
      </c>
      <c r="M2413" s="144" t="s">
        <v>364</v>
      </c>
      <c r="N2413" s="144" t="s">
        <v>365</v>
      </c>
      <c r="O2413" s="146">
        <v>44440</v>
      </c>
      <c r="P2413" s="146">
        <v>44441</v>
      </c>
      <c r="Q2413" s="144" t="s">
        <v>29</v>
      </c>
      <c r="R2413" s="20" t="str">
        <f>VLOOKUP(F2413,'Seg 2 descriptions'!A:B,2)</f>
        <v>Facilities-West</v>
      </c>
      <c r="S2413" s="20" t="str">
        <f>VLOOKUP(G2413,'Seg 3 descriptions'!A:B,2)</f>
        <v>Facilities Maintenance</v>
      </c>
    </row>
    <row r="2414" spans="1:19" x14ac:dyDescent="0.25">
      <c r="A2414" s="144" t="s">
        <v>17</v>
      </c>
      <c r="B2414" s="144" t="s">
        <v>18</v>
      </c>
      <c r="C2414" s="144" t="s">
        <v>94</v>
      </c>
      <c r="D2414" s="144" t="s">
        <v>1693</v>
      </c>
      <c r="E2414" s="144" t="s">
        <v>20</v>
      </c>
      <c r="F2414" s="144" t="s">
        <v>21</v>
      </c>
      <c r="G2414" s="144" t="s">
        <v>22</v>
      </c>
      <c r="H2414" s="144" t="s">
        <v>103</v>
      </c>
      <c r="I2414" s="144" t="s">
        <v>24</v>
      </c>
      <c r="J2414" s="145">
        <v>1020</v>
      </c>
      <c r="K2414" s="144" t="s">
        <v>116</v>
      </c>
      <c r="L2414" s="144" t="s">
        <v>84</v>
      </c>
      <c r="M2414" s="144" t="s">
        <v>411</v>
      </c>
      <c r="N2414" s="144" t="s">
        <v>412</v>
      </c>
      <c r="O2414" s="146">
        <v>44291</v>
      </c>
      <c r="P2414" s="146">
        <v>44292</v>
      </c>
      <c r="Q2414" s="144" t="s">
        <v>29</v>
      </c>
      <c r="R2414" s="20" t="str">
        <f>VLOOKUP(F2414,'Seg 2 descriptions'!A:B,2)</f>
        <v>Facilities-West</v>
      </c>
      <c r="S2414" s="20" t="str">
        <f>VLOOKUP(G2414,'Seg 3 descriptions'!A:B,2)</f>
        <v>Facilities Maintenance</v>
      </c>
    </row>
    <row r="2415" spans="1:19" x14ac:dyDescent="0.25">
      <c r="A2415" s="1" t="s">
        <v>17</v>
      </c>
      <c r="B2415" s="1" t="s">
        <v>18</v>
      </c>
      <c r="C2415" s="1" t="s">
        <v>416</v>
      </c>
      <c r="D2415" s="1" t="s">
        <v>1692</v>
      </c>
      <c r="E2415" s="1" t="s">
        <v>20</v>
      </c>
      <c r="F2415" s="1" t="s">
        <v>31</v>
      </c>
      <c r="G2415" s="1" t="s">
        <v>35</v>
      </c>
      <c r="H2415" s="1" t="s">
        <v>103</v>
      </c>
      <c r="I2415" s="1" t="s">
        <v>24</v>
      </c>
      <c r="J2415" s="3">
        <v>48</v>
      </c>
      <c r="K2415" s="1" t="s">
        <v>104</v>
      </c>
      <c r="L2415" s="1" t="s">
        <v>36</v>
      </c>
      <c r="M2415" s="1" t="s">
        <v>417</v>
      </c>
      <c r="N2415" s="1" t="s">
        <v>418</v>
      </c>
      <c r="O2415" s="2">
        <v>44509</v>
      </c>
      <c r="P2415" s="2">
        <v>44510</v>
      </c>
      <c r="Q2415" s="1" t="s">
        <v>29</v>
      </c>
      <c r="R2415" t="str">
        <f>VLOOKUP(F2415,'Seg 2 descriptions'!A:B,2)</f>
        <v>Gas Operations-West</v>
      </c>
      <c r="S2415" t="str">
        <f>VLOOKUP(G2415,'Seg 3 descriptions'!A:B,2)</f>
        <v>Other Outside Services</v>
      </c>
    </row>
    <row r="2416" spans="1:19" x14ac:dyDescent="0.25">
      <c r="A2416" s="1" t="s">
        <v>17</v>
      </c>
      <c r="B2416" s="1" t="s">
        <v>18</v>
      </c>
      <c r="C2416" s="1" t="s">
        <v>282</v>
      </c>
      <c r="D2416" s="1" t="s">
        <v>1698</v>
      </c>
      <c r="E2416" s="1" t="s">
        <v>20</v>
      </c>
      <c r="F2416" s="1" t="s">
        <v>31</v>
      </c>
      <c r="G2416" s="1" t="s">
        <v>283</v>
      </c>
      <c r="H2416" s="1" t="s">
        <v>103</v>
      </c>
      <c r="I2416" s="1" t="s">
        <v>24</v>
      </c>
      <c r="J2416" s="3">
        <v>1446.31</v>
      </c>
      <c r="K2416" s="1" t="s">
        <v>284</v>
      </c>
      <c r="L2416" s="1" t="s">
        <v>110</v>
      </c>
      <c r="M2416" s="1" t="s">
        <v>431</v>
      </c>
      <c r="N2416" s="1" t="s">
        <v>432</v>
      </c>
      <c r="O2416" s="2">
        <v>44251</v>
      </c>
      <c r="P2416" s="2">
        <v>44252</v>
      </c>
      <c r="Q2416" s="1" t="s">
        <v>29</v>
      </c>
      <c r="R2416" t="str">
        <f>VLOOKUP(F2416,'Seg 2 descriptions'!A:B,2)</f>
        <v>Gas Operations-West</v>
      </c>
      <c r="S2416" t="str">
        <f>VLOOKUP(G2416,'Seg 3 descriptions'!A:B,2)</f>
        <v>Supplies &amp; Misc Dept Expenses</v>
      </c>
    </row>
    <row r="2417" spans="1:19" x14ac:dyDescent="0.25">
      <c r="A2417" s="1" t="s">
        <v>17</v>
      </c>
      <c r="B2417" s="1" t="s">
        <v>18</v>
      </c>
      <c r="C2417" s="1" t="s">
        <v>144</v>
      </c>
      <c r="D2417" s="1" t="s">
        <v>1692</v>
      </c>
      <c r="E2417" s="1" t="s">
        <v>20</v>
      </c>
      <c r="F2417" s="1" t="s">
        <v>31</v>
      </c>
      <c r="G2417" s="1" t="s">
        <v>35</v>
      </c>
      <c r="H2417" s="1" t="s">
        <v>103</v>
      </c>
      <c r="I2417" s="1" t="s">
        <v>24</v>
      </c>
      <c r="J2417" s="3">
        <v>48</v>
      </c>
      <c r="K2417" s="1" t="s">
        <v>230</v>
      </c>
      <c r="L2417" s="1" t="s">
        <v>36</v>
      </c>
      <c r="M2417" s="1" t="s">
        <v>181</v>
      </c>
      <c r="N2417" s="1" t="s">
        <v>182</v>
      </c>
      <c r="O2417" s="2">
        <v>44228</v>
      </c>
      <c r="P2417" s="2">
        <v>44229</v>
      </c>
      <c r="Q2417" s="1" t="s">
        <v>29</v>
      </c>
      <c r="R2417" t="str">
        <f>VLOOKUP(F2417,'Seg 2 descriptions'!A:B,2)</f>
        <v>Gas Operations-West</v>
      </c>
      <c r="S2417" t="str">
        <f>VLOOKUP(G2417,'Seg 3 descriptions'!A:B,2)</f>
        <v>Other Outside Services</v>
      </c>
    </row>
    <row r="2418" spans="1:19" x14ac:dyDescent="0.25">
      <c r="A2418" s="144" t="s">
        <v>17</v>
      </c>
      <c r="B2418" s="144" t="s">
        <v>18</v>
      </c>
      <c r="C2418" s="144" t="s">
        <v>316</v>
      </c>
      <c r="D2418" s="144" t="s">
        <v>1693</v>
      </c>
      <c r="E2418" s="144" t="s">
        <v>20</v>
      </c>
      <c r="F2418" s="144" t="s">
        <v>21</v>
      </c>
      <c r="G2418" s="144" t="s">
        <v>22</v>
      </c>
      <c r="H2418" s="144" t="s">
        <v>103</v>
      </c>
      <c r="I2418" s="144" t="s">
        <v>24</v>
      </c>
      <c r="J2418" s="145">
        <v>85</v>
      </c>
      <c r="K2418" s="144" t="s">
        <v>445</v>
      </c>
      <c r="L2418" s="144" t="s">
        <v>84</v>
      </c>
      <c r="M2418" s="144" t="s">
        <v>446</v>
      </c>
      <c r="N2418" s="144" t="s">
        <v>447</v>
      </c>
      <c r="O2418" s="146">
        <v>44349</v>
      </c>
      <c r="P2418" s="146">
        <v>44350</v>
      </c>
      <c r="Q2418" s="144" t="s">
        <v>29</v>
      </c>
      <c r="R2418" s="20" t="str">
        <f>VLOOKUP(F2418,'Seg 2 descriptions'!A:B,2)</f>
        <v>Facilities-West</v>
      </c>
      <c r="S2418" s="20" t="str">
        <f>VLOOKUP(G2418,'Seg 3 descriptions'!A:B,2)</f>
        <v>Facilities Maintenance</v>
      </c>
    </row>
    <row r="2419" spans="1:19" x14ac:dyDescent="0.25">
      <c r="A2419" s="144" t="s">
        <v>17</v>
      </c>
      <c r="B2419" s="144" t="s">
        <v>18</v>
      </c>
      <c r="C2419" s="144" t="s">
        <v>74</v>
      </c>
      <c r="D2419" s="144" t="s">
        <v>1693</v>
      </c>
      <c r="E2419" s="144" t="s">
        <v>20</v>
      </c>
      <c r="F2419" s="144" t="s">
        <v>21</v>
      </c>
      <c r="G2419" s="144" t="s">
        <v>22</v>
      </c>
      <c r="H2419" s="144" t="s">
        <v>103</v>
      </c>
      <c r="I2419" s="144" t="s">
        <v>24</v>
      </c>
      <c r="J2419" s="145">
        <v>562.5</v>
      </c>
      <c r="K2419" s="144" t="s">
        <v>487</v>
      </c>
      <c r="L2419" s="144" t="s">
        <v>88</v>
      </c>
      <c r="M2419" s="144" t="s">
        <v>488</v>
      </c>
      <c r="N2419" s="144" t="s">
        <v>489</v>
      </c>
      <c r="O2419" s="146">
        <v>44372</v>
      </c>
      <c r="P2419" s="146">
        <v>44375</v>
      </c>
      <c r="Q2419" s="144" t="s">
        <v>29</v>
      </c>
      <c r="R2419" s="20" t="str">
        <f>VLOOKUP(F2419,'Seg 2 descriptions'!A:B,2)</f>
        <v>Facilities-West</v>
      </c>
      <c r="S2419" s="20" t="str">
        <f>VLOOKUP(G2419,'Seg 3 descriptions'!A:B,2)</f>
        <v>Facilities Maintenance</v>
      </c>
    </row>
    <row r="2420" spans="1:19" x14ac:dyDescent="0.25">
      <c r="A2420" s="144" t="s">
        <v>17</v>
      </c>
      <c r="B2420" s="144" t="s">
        <v>18</v>
      </c>
      <c r="C2420" s="144" t="s">
        <v>274</v>
      </c>
      <c r="D2420" s="144" t="s">
        <v>1693</v>
      </c>
      <c r="E2420" s="144" t="s">
        <v>20</v>
      </c>
      <c r="F2420" s="144" t="s">
        <v>21</v>
      </c>
      <c r="G2420" s="144" t="s">
        <v>22</v>
      </c>
      <c r="H2420" s="144" t="s">
        <v>103</v>
      </c>
      <c r="I2420" s="144" t="s">
        <v>24</v>
      </c>
      <c r="J2420" s="145">
        <v>1125</v>
      </c>
      <c r="K2420" s="144" t="s">
        <v>493</v>
      </c>
      <c r="L2420" s="144" t="s">
        <v>88</v>
      </c>
      <c r="M2420" s="144" t="s">
        <v>494</v>
      </c>
      <c r="N2420" s="144" t="s">
        <v>495</v>
      </c>
      <c r="O2420" s="146">
        <v>44410</v>
      </c>
      <c r="P2420" s="146">
        <v>44411</v>
      </c>
      <c r="Q2420" s="144" t="s">
        <v>29</v>
      </c>
      <c r="R2420" s="20" t="str">
        <f>VLOOKUP(F2420,'Seg 2 descriptions'!A:B,2)</f>
        <v>Facilities-West</v>
      </c>
      <c r="S2420" s="20" t="str">
        <f>VLOOKUP(G2420,'Seg 3 descriptions'!A:B,2)</f>
        <v>Facilities Maintenance</v>
      </c>
    </row>
    <row r="2421" spans="1:19" x14ac:dyDescent="0.25">
      <c r="A2421" s="144" t="s">
        <v>17</v>
      </c>
      <c r="B2421" s="144" t="s">
        <v>18</v>
      </c>
      <c r="C2421" s="144" t="s">
        <v>51</v>
      </c>
      <c r="D2421" s="144" t="s">
        <v>1693</v>
      </c>
      <c r="E2421" s="144" t="s">
        <v>20</v>
      </c>
      <c r="F2421" s="144" t="s">
        <v>21</v>
      </c>
      <c r="G2421" s="144" t="s">
        <v>22</v>
      </c>
      <c r="H2421" s="144" t="s">
        <v>103</v>
      </c>
      <c r="I2421" s="144" t="s">
        <v>24</v>
      </c>
      <c r="J2421" s="145">
        <v>977.5</v>
      </c>
      <c r="K2421" s="144" t="s">
        <v>116</v>
      </c>
      <c r="L2421" s="144" t="s">
        <v>84</v>
      </c>
      <c r="M2421" s="144" t="s">
        <v>500</v>
      </c>
      <c r="N2421" s="144" t="s">
        <v>501</v>
      </c>
      <c r="O2421" s="146">
        <v>44280</v>
      </c>
      <c r="P2421" s="146">
        <v>44281</v>
      </c>
      <c r="Q2421" s="144" t="s">
        <v>29</v>
      </c>
      <c r="R2421" s="20" t="str">
        <f>VLOOKUP(F2421,'Seg 2 descriptions'!A:B,2)</f>
        <v>Facilities-West</v>
      </c>
      <c r="S2421" s="20" t="str">
        <f>VLOOKUP(G2421,'Seg 3 descriptions'!A:B,2)</f>
        <v>Facilities Maintenance</v>
      </c>
    </row>
    <row r="2422" spans="1:19" x14ac:dyDescent="0.25">
      <c r="A2422" s="1" t="s">
        <v>17</v>
      </c>
      <c r="B2422" s="1" t="s">
        <v>18</v>
      </c>
      <c r="C2422" s="1" t="s">
        <v>336</v>
      </c>
      <c r="D2422" s="1" t="s">
        <v>1692</v>
      </c>
      <c r="E2422" s="1" t="s">
        <v>20</v>
      </c>
      <c r="F2422" s="1" t="s">
        <v>31</v>
      </c>
      <c r="G2422" s="1" t="s">
        <v>35</v>
      </c>
      <c r="H2422" s="1" t="s">
        <v>103</v>
      </c>
      <c r="I2422" s="1" t="s">
        <v>24</v>
      </c>
      <c r="J2422" s="3">
        <v>144</v>
      </c>
      <c r="K2422" s="1" t="s">
        <v>104</v>
      </c>
      <c r="L2422" s="1" t="s">
        <v>36</v>
      </c>
      <c r="M2422" s="1" t="s">
        <v>467</v>
      </c>
      <c r="N2422" s="1" t="s">
        <v>468</v>
      </c>
      <c r="O2422" s="2">
        <v>44411</v>
      </c>
      <c r="P2422" s="2">
        <v>44412</v>
      </c>
      <c r="Q2422" s="1" t="s">
        <v>29</v>
      </c>
      <c r="R2422" t="str">
        <f>VLOOKUP(F2422,'Seg 2 descriptions'!A:B,2)</f>
        <v>Gas Operations-West</v>
      </c>
      <c r="S2422" t="str">
        <f>VLOOKUP(G2422,'Seg 3 descriptions'!A:B,2)</f>
        <v>Other Outside Services</v>
      </c>
    </row>
    <row r="2423" spans="1:19" x14ac:dyDescent="0.25">
      <c r="A2423" s="144" t="s">
        <v>17</v>
      </c>
      <c r="B2423" s="144" t="s">
        <v>18</v>
      </c>
      <c r="C2423" s="144" t="s">
        <v>85</v>
      </c>
      <c r="D2423" s="144" t="s">
        <v>1693</v>
      </c>
      <c r="E2423" s="144" t="s">
        <v>20</v>
      </c>
      <c r="F2423" s="144" t="s">
        <v>21</v>
      </c>
      <c r="G2423" s="144" t="s">
        <v>22</v>
      </c>
      <c r="H2423" s="144" t="s">
        <v>103</v>
      </c>
      <c r="I2423" s="144" t="s">
        <v>24</v>
      </c>
      <c r="J2423" s="145">
        <v>2380</v>
      </c>
      <c r="K2423" s="144" t="s">
        <v>116</v>
      </c>
      <c r="L2423" s="144" t="s">
        <v>84</v>
      </c>
      <c r="M2423" s="144" t="s">
        <v>511</v>
      </c>
      <c r="N2423" s="144" t="s">
        <v>512</v>
      </c>
      <c r="O2423" s="146">
        <v>44242</v>
      </c>
      <c r="P2423" s="146">
        <v>44243</v>
      </c>
      <c r="Q2423" s="144" t="s">
        <v>29</v>
      </c>
      <c r="R2423" s="20" t="str">
        <f>VLOOKUP(F2423,'Seg 2 descriptions'!A:B,2)</f>
        <v>Facilities-West</v>
      </c>
      <c r="S2423" s="20" t="str">
        <f>VLOOKUP(G2423,'Seg 3 descriptions'!A:B,2)</f>
        <v>Facilities Maintenance</v>
      </c>
    </row>
    <row r="2424" spans="1:19" x14ac:dyDescent="0.25">
      <c r="A2424" s="144" t="s">
        <v>17</v>
      </c>
      <c r="B2424" s="144" t="s">
        <v>18</v>
      </c>
      <c r="C2424" s="144" t="s">
        <v>43</v>
      </c>
      <c r="D2424" s="144" t="s">
        <v>1693</v>
      </c>
      <c r="E2424" s="144" t="s">
        <v>20</v>
      </c>
      <c r="F2424" s="144" t="s">
        <v>21</v>
      </c>
      <c r="G2424" s="144" t="s">
        <v>22</v>
      </c>
      <c r="H2424" s="144" t="s">
        <v>103</v>
      </c>
      <c r="I2424" s="144" t="s">
        <v>24</v>
      </c>
      <c r="J2424" s="145">
        <v>170</v>
      </c>
      <c r="K2424" s="144" t="s">
        <v>516</v>
      </c>
      <c r="L2424" s="144" t="s">
        <v>84</v>
      </c>
      <c r="M2424" s="144" t="s">
        <v>179</v>
      </c>
      <c r="N2424" s="144" t="s">
        <v>180</v>
      </c>
      <c r="O2424" s="146">
        <v>44537</v>
      </c>
      <c r="P2424" s="146">
        <v>44537</v>
      </c>
      <c r="Q2424" s="144" t="s">
        <v>29</v>
      </c>
      <c r="R2424" s="20" t="str">
        <f>VLOOKUP(F2424,'Seg 2 descriptions'!A:B,2)</f>
        <v>Facilities-West</v>
      </c>
      <c r="S2424" s="20" t="str">
        <f>VLOOKUP(G2424,'Seg 3 descriptions'!A:B,2)</f>
        <v>Facilities Maintenance</v>
      </c>
    </row>
    <row r="2425" spans="1:19" x14ac:dyDescent="0.25">
      <c r="A2425" s="144" t="s">
        <v>17</v>
      </c>
      <c r="B2425" s="144" t="s">
        <v>18</v>
      </c>
      <c r="C2425" s="144" t="s">
        <v>44</v>
      </c>
      <c r="D2425" s="144" t="s">
        <v>1693</v>
      </c>
      <c r="E2425" s="144" t="s">
        <v>20</v>
      </c>
      <c r="F2425" s="144" t="s">
        <v>21</v>
      </c>
      <c r="G2425" s="144" t="s">
        <v>22</v>
      </c>
      <c r="H2425" s="144" t="s">
        <v>103</v>
      </c>
      <c r="I2425" s="144" t="s">
        <v>24</v>
      </c>
      <c r="J2425" s="145">
        <v>2775.39</v>
      </c>
      <c r="K2425" s="144" t="s">
        <v>517</v>
      </c>
      <c r="L2425" s="144" t="s">
        <v>110</v>
      </c>
      <c r="M2425" s="144" t="s">
        <v>518</v>
      </c>
      <c r="N2425" s="144" t="s">
        <v>519</v>
      </c>
      <c r="O2425" s="146">
        <v>44557</v>
      </c>
      <c r="P2425" s="146">
        <v>44558</v>
      </c>
      <c r="Q2425" s="144" t="s">
        <v>29</v>
      </c>
      <c r="R2425" s="20" t="str">
        <f>VLOOKUP(F2425,'Seg 2 descriptions'!A:B,2)</f>
        <v>Facilities-West</v>
      </c>
      <c r="S2425" s="20" t="str">
        <f>VLOOKUP(G2425,'Seg 3 descriptions'!A:B,2)</f>
        <v>Facilities Maintenance</v>
      </c>
    </row>
    <row r="2426" spans="1:19" x14ac:dyDescent="0.25">
      <c r="A2426" s="144" t="s">
        <v>17</v>
      </c>
      <c r="B2426" s="144" t="s">
        <v>18</v>
      </c>
      <c r="C2426" s="144" t="s">
        <v>51</v>
      </c>
      <c r="D2426" s="144" t="s">
        <v>1693</v>
      </c>
      <c r="E2426" s="144" t="s">
        <v>20</v>
      </c>
      <c r="F2426" s="144" t="s">
        <v>21</v>
      </c>
      <c r="G2426" s="144" t="s">
        <v>22</v>
      </c>
      <c r="H2426" s="144" t="s">
        <v>103</v>
      </c>
      <c r="I2426" s="144" t="s">
        <v>24</v>
      </c>
      <c r="J2426" s="145">
        <v>1870</v>
      </c>
      <c r="K2426" s="144" t="s">
        <v>533</v>
      </c>
      <c r="L2426" s="144" t="s">
        <v>84</v>
      </c>
      <c r="M2426" s="144" t="s">
        <v>534</v>
      </c>
      <c r="N2426" s="144" t="s">
        <v>535</v>
      </c>
      <c r="O2426" s="146">
        <v>44280</v>
      </c>
      <c r="P2426" s="146">
        <v>44281</v>
      </c>
      <c r="Q2426" s="144" t="s">
        <v>29</v>
      </c>
      <c r="R2426" s="20" t="str">
        <f>VLOOKUP(F2426,'Seg 2 descriptions'!A:B,2)</f>
        <v>Facilities-West</v>
      </c>
      <c r="S2426" s="20" t="str">
        <f>VLOOKUP(G2426,'Seg 3 descriptions'!A:B,2)</f>
        <v>Facilities Maintenance</v>
      </c>
    </row>
    <row r="2427" spans="1:19" x14ac:dyDescent="0.25">
      <c r="A2427" s="1" t="s">
        <v>17</v>
      </c>
      <c r="B2427" s="1" t="s">
        <v>18</v>
      </c>
      <c r="C2427" s="1" t="s">
        <v>282</v>
      </c>
      <c r="D2427" s="1" t="s">
        <v>1698</v>
      </c>
      <c r="E2427" s="1" t="s">
        <v>20</v>
      </c>
      <c r="F2427" s="1" t="s">
        <v>31</v>
      </c>
      <c r="G2427" s="1" t="s">
        <v>283</v>
      </c>
      <c r="H2427" s="1" t="s">
        <v>103</v>
      </c>
      <c r="I2427" s="1" t="s">
        <v>24</v>
      </c>
      <c r="J2427" s="3">
        <v>2893.69</v>
      </c>
      <c r="K2427" s="1" t="s">
        <v>284</v>
      </c>
      <c r="L2427" s="1" t="s">
        <v>110</v>
      </c>
      <c r="M2427" s="1" t="s">
        <v>546</v>
      </c>
      <c r="N2427" s="1" t="s">
        <v>547</v>
      </c>
      <c r="O2427" s="2">
        <v>44251</v>
      </c>
      <c r="P2427" s="2">
        <v>44252</v>
      </c>
      <c r="Q2427" s="1" t="s">
        <v>29</v>
      </c>
      <c r="R2427" t="str">
        <f>VLOOKUP(F2427,'Seg 2 descriptions'!A:B,2)</f>
        <v>Gas Operations-West</v>
      </c>
      <c r="S2427" t="str">
        <f>VLOOKUP(G2427,'Seg 3 descriptions'!A:B,2)</f>
        <v>Supplies &amp; Misc Dept Expenses</v>
      </c>
    </row>
    <row r="2428" spans="1:19" x14ac:dyDescent="0.25">
      <c r="A2428" s="1" t="s">
        <v>17</v>
      </c>
      <c r="B2428" s="1" t="s">
        <v>18</v>
      </c>
      <c r="C2428" s="1" t="s">
        <v>282</v>
      </c>
      <c r="D2428" s="1" t="s">
        <v>1698</v>
      </c>
      <c r="E2428" s="1" t="s">
        <v>20</v>
      </c>
      <c r="F2428" s="1" t="s">
        <v>31</v>
      </c>
      <c r="G2428" s="1" t="s">
        <v>283</v>
      </c>
      <c r="H2428" s="1" t="s">
        <v>103</v>
      </c>
      <c r="I2428" s="1" t="s">
        <v>24</v>
      </c>
      <c r="J2428" s="3">
        <v>101.45</v>
      </c>
      <c r="K2428" s="1" t="s">
        <v>284</v>
      </c>
      <c r="L2428" s="1" t="s">
        <v>110</v>
      </c>
      <c r="M2428" s="1" t="s">
        <v>548</v>
      </c>
      <c r="N2428" s="1" t="s">
        <v>549</v>
      </c>
      <c r="O2428" s="2">
        <v>44251</v>
      </c>
      <c r="P2428" s="2">
        <v>44252</v>
      </c>
      <c r="Q2428" s="1" t="s">
        <v>29</v>
      </c>
      <c r="R2428" t="str">
        <f>VLOOKUP(F2428,'Seg 2 descriptions'!A:B,2)</f>
        <v>Gas Operations-West</v>
      </c>
      <c r="S2428" t="str">
        <f>VLOOKUP(G2428,'Seg 3 descriptions'!A:B,2)</f>
        <v>Supplies &amp; Misc Dept Expenses</v>
      </c>
    </row>
    <row r="2429" spans="1:19" x14ac:dyDescent="0.25">
      <c r="A2429" s="1" t="s">
        <v>17</v>
      </c>
      <c r="B2429" s="1" t="s">
        <v>18</v>
      </c>
      <c r="C2429" s="1" t="s">
        <v>282</v>
      </c>
      <c r="D2429" s="1" t="s">
        <v>1698</v>
      </c>
      <c r="E2429" s="1" t="s">
        <v>20</v>
      </c>
      <c r="F2429" s="1" t="s">
        <v>31</v>
      </c>
      <c r="G2429" s="1" t="s">
        <v>283</v>
      </c>
      <c r="H2429" s="1" t="s">
        <v>103</v>
      </c>
      <c r="I2429" s="1" t="s">
        <v>24</v>
      </c>
      <c r="J2429" s="3">
        <v>233.2</v>
      </c>
      <c r="K2429" s="1" t="s">
        <v>284</v>
      </c>
      <c r="L2429" s="1" t="s">
        <v>110</v>
      </c>
      <c r="M2429" s="1" t="s">
        <v>550</v>
      </c>
      <c r="N2429" s="1" t="s">
        <v>551</v>
      </c>
      <c r="O2429" s="2">
        <v>44251</v>
      </c>
      <c r="P2429" s="2">
        <v>44252</v>
      </c>
      <c r="Q2429" s="1" t="s">
        <v>29</v>
      </c>
      <c r="R2429" t="str">
        <f>VLOOKUP(F2429,'Seg 2 descriptions'!A:B,2)</f>
        <v>Gas Operations-West</v>
      </c>
      <c r="S2429" t="str">
        <f>VLOOKUP(G2429,'Seg 3 descriptions'!A:B,2)</f>
        <v>Supplies &amp; Misc Dept Expenses</v>
      </c>
    </row>
    <row r="2430" spans="1:19" x14ac:dyDescent="0.25">
      <c r="A2430" s="1" t="s">
        <v>17</v>
      </c>
      <c r="B2430" s="1" t="s">
        <v>18</v>
      </c>
      <c r="C2430" s="1" t="s">
        <v>274</v>
      </c>
      <c r="D2430" s="1" t="s">
        <v>1692</v>
      </c>
      <c r="E2430" s="1" t="s">
        <v>20</v>
      </c>
      <c r="F2430" s="1" t="s">
        <v>31</v>
      </c>
      <c r="G2430" s="1" t="s">
        <v>35</v>
      </c>
      <c r="H2430" s="1" t="s">
        <v>103</v>
      </c>
      <c r="I2430" s="1" t="s">
        <v>24</v>
      </c>
      <c r="J2430" s="3">
        <v>1955</v>
      </c>
      <c r="K2430" s="1" t="s">
        <v>552</v>
      </c>
      <c r="L2430" s="1" t="s">
        <v>84</v>
      </c>
      <c r="M2430" s="1" t="s">
        <v>553</v>
      </c>
      <c r="N2430" s="1" t="s">
        <v>554</v>
      </c>
      <c r="O2430" s="2">
        <v>44410</v>
      </c>
      <c r="P2430" s="2">
        <v>44411</v>
      </c>
      <c r="Q2430" s="1" t="s">
        <v>29</v>
      </c>
      <c r="R2430" t="str">
        <f>VLOOKUP(F2430,'Seg 2 descriptions'!A:B,2)</f>
        <v>Gas Operations-West</v>
      </c>
      <c r="S2430" t="str">
        <f>VLOOKUP(G2430,'Seg 3 descriptions'!A:B,2)</f>
        <v>Other Outside Services</v>
      </c>
    </row>
    <row r="2431" spans="1:19" x14ac:dyDescent="0.25">
      <c r="A2431" s="1" t="s">
        <v>17</v>
      </c>
      <c r="B2431" s="1" t="s">
        <v>18</v>
      </c>
      <c r="C2431" s="1" t="s">
        <v>316</v>
      </c>
      <c r="D2431" s="1" t="s">
        <v>1692</v>
      </c>
      <c r="E2431" s="1" t="s">
        <v>20</v>
      </c>
      <c r="F2431" s="1" t="s">
        <v>31</v>
      </c>
      <c r="G2431" s="1" t="s">
        <v>35</v>
      </c>
      <c r="H2431" s="1" t="s">
        <v>103</v>
      </c>
      <c r="I2431" s="1" t="s">
        <v>24</v>
      </c>
      <c r="J2431" s="3">
        <v>240</v>
      </c>
      <c r="K2431" s="1" t="s">
        <v>230</v>
      </c>
      <c r="L2431" s="1" t="s">
        <v>36</v>
      </c>
      <c r="M2431" s="1" t="s">
        <v>385</v>
      </c>
      <c r="N2431" s="1" t="s">
        <v>386</v>
      </c>
      <c r="O2431" s="2">
        <v>44349</v>
      </c>
      <c r="P2431" s="2">
        <v>44350</v>
      </c>
      <c r="Q2431" s="1" t="s">
        <v>29</v>
      </c>
      <c r="R2431" t="str">
        <f>VLOOKUP(F2431,'Seg 2 descriptions'!A:B,2)</f>
        <v>Gas Operations-West</v>
      </c>
      <c r="S2431" t="str">
        <f>VLOOKUP(G2431,'Seg 3 descriptions'!A:B,2)</f>
        <v>Other Outside Services</v>
      </c>
    </row>
    <row r="2432" spans="1:19" x14ac:dyDescent="0.25">
      <c r="A2432" s="144" t="s">
        <v>17</v>
      </c>
      <c r="B2432" s="144" t="s">
        <v>18</v>
      </c>
      <c r="C2432" s="144" t="s">
        <v>155</v>
      </c>
      <c r="D2432" s="144" t="s">
        <v>1693</v>
      </c>
      <c r="E2432" s="144" t="s">
        <v>20</v>
      </c>
      <c r="F2432" s="144" t="s">
        <v>21</v>
      </c>
      <c r="G2432" s="144" t="s">
        <v>22</v>
      </c>
      <c r="H2432" s="144" t="s">
        <v>103</v>
      </c>
      <c r="I2432" s="144" t="s">
        <v>24</v>
      </c>
      <c r="J2432" s="145">
        <v>2420</v>
      </c>
      <c r="K2432" s="144" t="s">
        <v>566</v>
      </c>
      <c r="L2432" s="144" t="s">
        <v>98</v>
      </c>
      <c r="M2432" s="144" t="s">
        <v>567</v>
      </c>
      <c r="N2432" s="144" t="s">
        <v>568</v>
      </c>
      <c r="O2432" s="146">
        <v>44470</v>
      </c>
      <c r="P2432" s="146">
        <v>44473</v>
      </c>
      <c r="Q2432" s="144" t="s">
        <v>29</v>
      </c>
      <c r="R2432" s="20" t="str">
        <f>VLOOKUP(F2432,'Seg 2 descriptions'!A:B,2)</f>
        <v>Facilities-West</v>
      </c>
      <c r="S2432" s="20" t="str">
        <f>VLOOKUP(G2432,'Seg 3 descriptions'!A:B,2)</f>
        <v>Facilities Maintenance</v>
      </c>
    </row>
    <row r="2433" spans="1:19" x14ac:dyDescent="0.25">
      <c r="A2433" s="144" t="s">
        <v>17</v>
      </c>
      <c r="B2433" s="144" t="s">
        <v>18</v>
      </c>
      <c r="C2433" s="144" t="s">
        <v>300</v>
      </c>
      <c r="D2433" s="144" t="s">
        <v>1693</v>
      </c>
      <c r="E2433" s="144" t="s">
        <v>20</v>
      </c>
      <c r="F2433" s="144" t="s">
        <v>21</v>
      </c>
      <c r="G2433" s="144" t="s">
        <v>22</v>
      </c>
      <c r="H2433" s="144" t="s">
        <v>103</v>
      </c>
      <c r="I2433" s="144" t="s">
        <v>24</v>
      </c>
      <c r="J2433" s="145">
        <v>1736</v>
      </c>
      <c r="K2433" s="144" t="s">
        <v>569</v>
      </c>
      <c r="L2433" s="144" t="s">
        <v>88</v>
      </c>
      <c r="M2433" s="144" t="s">
        <v>570</v>
      </c>
      <c r="N2433" s="144" t="s">
        <v>571</v>
      </c>
      <c r="O2433" s="146">
        <v>44358</v>
      </c>
      <c r="P2433" s="146">
        <v>44361</v>
      </c>
      <c r="Q2433" s="144" t="s">
        <v>29</v>
      </c>
      <c r="R2433" s="20" t="str">
        <f>VLOOKUP(F2433,'Seg 2 descriptions'!A:B,2)</f>
        <v>Facilities-West</v>
      </c>
      <c r="S2433" s="20" t="str">
        <f>VLOOKUP(G2433,'Seg 3 descriptions'!A:B,2)</f>
        <v>Facilities Maintenance</v>
      </c>
    </row>
    <row r="2434" spans="1:19" x14ac:dyDescent="0.25">
      <c r="A2434" s="144" t="s">
        <v>17</v>
      </c>
      <c r="B2434" s="144" t="s">
        <v>18</v>
      </c>
      <c r="C2434" s="144" t="s">
        <v>30</v>
      </c>
      <c r="D2434" s="144" t="s">
        <v>1693</v>
      </c>
      <c r="E2434" s="144" t="s">
        <v>20</v>
      </c>
      <c r="F2434" s="144" t="s">
        <v>21</v>
      </c>
      <c r="G2434" s="144" t="s">
        <v>22</v>
      </c>
      <c r="H2434" s="144" t="s">
        <v>103</v>
      </c>
      <c r="I2434" s="144" t="s">
        <v>24</v>
      </c>
      <c r="J2434" s="145">
        <v>750</v>
      </c>
      <c r="K2434" s="144" t="s">
        <v>595</v>
      </c>
      <c r="L2434" s="144" t="s">
        <v>88</v>
      </c>
      <c r="M2434" s="144" t="s">
        <v>596</v>
      </c>
      <c r="N2434" s="144" t="s">
        <v>597</v>
      </c>
      <c r="O2434" s="146">
        <v>44328</v>
      </c>
      <c r="P2434" s="146">
        <v>44329</v>
      </c>
      <c r="Q2434" s="144" t="s">
        <v>29</v>
      </c>
      <c r="R2434" s="20" t="str">
        <f>VLOOKUP(F2434,'Seg 2 descriptions'!A:B,2)</f>
        <v>Facilities-West</v>
      </c>
      <c r="S2434" s="20" t="str">
        <f>VLOOKUP(G2434,'Seg 3 descriptions'!A:B,2)</f>
        <v>Facilities Maintenance</v>
      </c>
    </row>
    <row r="2435" spans="1:19" x14ac:dyDescent="0.25">
      <c r="A2435" s="1" t="s">
        <v>17</v>
      </c>
      <c r="B2435" s="1" t="s">
        <v>18</v>
      </c>
      <c r="C2435" s="1" t="s">
        <v>108</v>
      </c>
      <c r="D2435" s="1" t="s">
        <v>1692</v>
      </c>
      <c r="E2435" s="1" t="s">
        <v>20</v>
      </c>
      <c r="F2435" s="1" t="s">
        <v>31</v>
      </c>
      <c r="G2435" s="1" t="s">
        <v>35</v>
      </c>
      <c r="H2435" s="1" t="s">
        <v>103</v>
      </c>
      <c r="I2435" s="1" t="s">
        <v>24</v>
      </c>
      <c r="J2435" s="3">
        <v>3400</v>
      </c>
      <c r="K2435" s="1" t="s">
        <v>608</v>
      </c>
      <c r="L2435" s="1" t="s">
        <v>84</v>
      </c>
      <c r="M2435" s="1" t="s">
        <v>609</v>
      </c>
      <c r="N2435" s="1" t="s">
        <v>610</v>
      </c>
      <c r="O2435" s="2">
        <v>44467</v>
      </c>
      <c r="P2435" s="2">
        <v>44468</v>
      </c>
      <c r="Q2435" s="1" t="s">
        <v>29</v>
      </c>
      <c r="R2435" t="str">
        <f>VLOOKUP(F2435,'Seg 2 descriptions'!A:B,2)</f>
        <v>Gas Operations-West</v>
      </c>
      <c r="S2435" t="str">
        <f>VLOOKUP(G2435,'Seg 3 descriptions'!A:B,2)</f>
        <v>Other Outside Services</v>
      </c>
    </row>
    <row r="2436" spans="1:19" x14ac:dyDescent="0.25">
      <c r="A2436" s="1" t="s">
        <v>17</v>
      </c>
      <c r="B2436" s="1" t="s">
        <v>18</v>
      </c>
      <c r="C2436" s="1" t="s">
        <v>555</v>
      </c>
      <c r="D2436" s="1" t="s">
        <v>1692</v>
      </c>
      <c r="E2436" s="1" t="s">
        <v>20</v>
      </c>
      <c r="F2436" s="1" t="s">
        <v>31</v>
      </c>
      <c r="G2436" s="1" t="s">
        <v>35</v>
      </c>
      <c r="H2436" s="1" t="s">
        <v>103</v>
      </c>
      <c r="I2436" s="1" t="s">
        <v>24</v>
      </c>
      <c r="J2436" s="3">
        <v>48</v>
      </c>
      <c r="K2436" s="1" t="s">
        <v>611</v>
      </c>
      <c r="L2436" s="1" t="s">
        <v>36</v>
      </c>
      <c r="M2436" s="1" t="s">
        <v>612</v>
      </c>
      <c r="N2436" s="1" t="s">
        <v>613</v>
      </c>
      <c r="O2436" s="2">
        <v>44202</v>
      </c>
      <c r="P2436" s="2">
        <v>44203</v>
      </c>
      <c r="Q2436" s="1" t="s">
        <v>29</v>
      </c>
      <c r="R2436" t="str">
        <f>VLOOKUP(F2436,'Seg 2 descriptions'!A:B,2)</f>
        <v>Gas Operations-West</v>
      </c>
      <c r="S2436" t="str">
        <f>VLOOKUP(G2436,'Seg 3 descriptions'!A:B,2)</f>
        <v>Other Outside Services</v>
      </c>
    </row>
    <row r="2437" spans="1:19" x14ac:dyDescent="0.25">
      <c r="A2437" s="144" t="s">
        <v>17</v>
      </c>
      <c r="B2437" s="144" t="s">
        <v>18</v>
      </c>
      <c r="C2437" s="144" t="s">
        <v>470</v>
      </c>
      <c r="D2437" s="144" t="s">
        <v>1693</v>
      </c>
      <c r="E2437" s="144" t="s">
        <v>20</v>
      </c>
      <c r="F2437" s="144" t="s">
        <v>21</v>
      </c>
      <c r="G2437" s="144" t="s">
        <v>22</v>
      </c>
      <c r="H2437" s="144" t="s">
        <v>103</v>
      </c>
      <c r="I2437" s="144" t="s">
        <v>24</v>
      </c>
      <c r="J2437" s="145">
        <v>3315</v>
      </c>
      <c r="K2437" s="144" t="s">
        <v>614</v>
      </c>
      <c r="L2437" s="144" t="s">
        <v>84</v>
      </c>
      <c r="M2437" s="144" t="s">
        <v>615</v>
      </c>
      <c r="N2437" s="144" t="s">
        <v>616</v>
      </c>
      <c r="O2437" s="146">
        <v>44319</v>
      </c>
      <c r="P2437" s="146">
        <v>44320</v>
      </c>
      <c r="Q2437" s="144" t="s">
        <v>29</v>
      </c>
      <c r="R2437" s="20" t="str">
        <f>VLOOKUP(F2437,'Seg 2 descriptions'!A:B,2)</f>
        <v>Facilities-West</v>
      </c>
      <c r="S2437" s="20" t="str">
        <f>VLOOKUP(G2437,'Seg 3 descriptions'!A:B,2)</f>
        <v>Facilities Maintenance</v>
      </c>
    </row>
    <row r="2438" spans="1:19" x14ac:dyDescent="0.25">
      <c r="A2438" s="1" t="s">
        <v>17</v>
      </c>
      <c r="B2438" s="1" t="s">
        <v>18</v>
      </c>
      <c r="C2438" s="1" t="s">
        <v>34</v>
      </c>
      <c r="D2438" s="1" t="s">
        <v>1692</v>
      </c>
      <c r="E2438" s="1" t="s">
        <v>20</v>
      </c>
      <c r="F2438" s="1" t="s">
        <v>31</v>
      </c>
      <c r="G2438" s="1" t="s">
        <v>35</v>
      </c>
      <c r="H2438" s="1" t="s">
        <v>103</v>
      </c>
      <c r="I2438" s="1" t="s">
        <v>24</v>
      </c>
      <c r="J2438" s="3">
        <v>48</v>
      </c>
      <c r="K2438" s="1" t="s">
        <v>230</v>
      </c>
      <c r="L2438" s="1" t="s">
        <v>36</v>
      </c>
      <c r="M2438" s="1" t="s">
        <v>37</v>
      </c>
      <c r="N2438" s="1" t="s">
        <v>38</v>
      </c>
      <c r="O2438" s="2">
        <v>44362</v>
      </c>
      <c r="P2438" s="2">
        <v>44363</v>
      </c>
      <c r="Q2438" s="1" t="s">
        <v>29</v>
      </c>
      <c r="R2438" t="str">
        <f>VLOOKUP(F2438,'Seg 2 descriptions'!A:B,2)</f>
        <v>Gas Operations-West</v>
      </c>
      <c r="S2438" t="str">
        <f>VLOOKUP(G2438,'Seg 3 descriptions'!A:B,2)</f>
        <v>Other Outside Services</v>
      </c>
    </row>
    <row r="2439" spans="1:19" x14ac:dyDescent="0.25">
      <c r="A2439" s="1" t="s">
        <v>17</v>
      </c>
      <c r="B2439" s="1" t="s">
        <v>18</v>
      </c>
      <c r="C2439" s="1" t="s">
        <v>59</v>
      </c>
      <c r="D2439" s="1" t="s">
        <v>1692</v>
      </c>
      <c r="E2439" s="1" t="s">
        <v>20</v>
      </c>
      <c r="F2439" s="1" t="s">
        <v>31</v>
      </c>
      <c r="G2439" s="1" t="s">
        <v>35</v>
      </c>
      <c r="H2439" s="1" t="s">
        <v>103</v>
      </c>
      <c r="I2439" s="1" t="s">
        <v>24</v>
      </c>
      <c r="J2439" s="3">
        <v>48</v>
      </c>
      <c r="K2439" s="1" t="s">
        <v>230</v>
      </c>
      <c r="L2439" s="1" t="s">
        <v>36</v>
      </c>
      <c r="M2439" s="1" t="s">
        <v>60</v>
      </c>
      <c r="N2439" s="1" t="s">
        <v>61</v>
      </c>
      <c r="O2439" s="2">
        <v>44523</v>
      </c>
      <c r="P2439" s="2">
        <v>44524</v>
      </c>
      <c r="Q2439" s="1" t="s">
        <v>29</v>
      </c>
      <c r="R2439" t="str">
        <f>VLOOKUP(F2439,'Seg 2 descriptions'!A:B,2)</f>
        <v>Gas Operations-West</v>
      </c>
      <c r="S2439" t="str">
        <f>VLOOKUP(G2439,'Seg 3 descriptions'!A:B,2)</f>
        <v>Other Outside Services</v>
      </c>
    </row>
    <row r="2440" spans="1:19" x14ac:dyDescent="0.25">
      <c r="A2440" s="144" t="s">
        <v>17</v>
      </c>
      <c r="B2440" s="144" t="s">
        <v>18</v>
      </c>
      <c r="C2440" s="144" t="s">
        <v>144</v>
      </c>
      <c r="D2440" s="144" t="s">
        <v>1693</v>
      </c>
      <c r="E2440" s="144" t="s">
        <v>20</v>
      </c>
      <c r="F2440" s="144" t="s">
        <v>21</v>
      </c>
      <c r="G2440" s="144" t="s">
        <v>22</v>
      </c>
      <c r="H2440" s="144" t="s">
        <v>103</v>
      </c>
      <c r="I2440" s="144" t="s">
        <v>24</v>
      </c>
      <c r="J2440" s="145">
        <v>85</v>
      </c>
      <c r="K2440" s="144" t="s">
        <v>116</v>
      </c>
      <c r="L2440" s="144" t="s">
        <v>84</v>
      </c>
      <c r="M2440" s="144" t="s">
        <v>692</v>
      </c>
      <c r="N2440" s="144" t="s">
        <v>693</v>
      </c>
      <c r="O2440" s="146">
        <v>44228</v>
      </c>
      <c r="P2440" s="146">
        <v>44229</v>
      </c>
      <c r="Q2440" s="144" t="s">
        <v>29</v>
      </c>
      <c r="R2440" s="20" t="str">
        <f>VLOOKUP(F2440,'Seg 2 descriptions'!A:B,2)</f>
        <v>Facilities-West</v>
      </c>
      <c r="S2440" s="20" t="str">
        <f>VLOOKUP(G2440,'Seg 3 descriptions'!A:B,2)</f>
        <v>Facilities Maintenance</v>
      </c>
    </row>
    <row r="2441" spans="1:19" x14ac:dyDescent="0.25">
      <c r="A2441" s="1" t="s">
        <v>17</v>
      </c>
      <c r="B2441" s="1" t="s">
        <v>18</v>
      </c>
      <c r="C2441" s="1" t="s">
        <v>81</v>
      </c>
      <c r="D2441" s="1" t="s">
        <v>1698</v>
      </c>
      <c r="E2441" s="1" t="s">
        <v>20</v>
      </c>
      <c r="F2441" s="1" t="s">
        <v>31</v>
      </c>
      <c r="G2441" s="1" t="s">
        <v>283</v>
      </c>
      <c r="H2441" s="1" t="s">
        <v>103</v>
      </c>
      <c r="I2441" s="1" t="s">
        <v>24</v>
      </c>
      <c r="J2441" s="3">
        <v>180.79</v>
      </c>
      <c r="K2441" s="1" t="s">
        <v>284</v>
      </c>
      <c r="L2441" s="1" t="s">
        <v>110</v>
      </c>
      <c r="M2441" s="1" t="s">
        <v>695</v>
      </c>
      <c r="N2441" s="1" t="s">
        <v>696</v>
      </c>
      <c r="O2441" s="2">
        <v>44223</v>
      </c>
      <c r="P2441" s="2">
        <v>44224</v>
      </c>
      <c r="Q2441" s="1" t="s">
        <v>29</v>
      </c>
      <c r="R2441" t="str">
        <f>VLOOKUP(F2441,'Seg 2 descriptions'!A:B,2)</f>
        <v>Gas Operations-West</v>
      </c>
      <c r="S2441" t="str">
        <f>VLOOKUP(G2441,'Seg 3 descriptions'!A:B,2)</f>
        <v>Supplies &amp; Misc Dept Expenses</v>
      </c>
    </row>
    <row r="2442" spans="1:19" x14ac:dyDescent="0.25">
      <c r="A2442" s="1" t="s">
        <v>17</v>
      </c>
      <c r="B2442" s="1" t="s">
        <v>18</v>
      </c>
      <c r="C2442" s="1" t="s">
        <v>282</v>
      </c>
      <c r="D2442" s="1" t="s">
        <v>1698</v>
      </c>
      <c r="E2442" s="1" t="s">
        <v>20</v>
      </c>
      <c r="F2442" s="1" t="s">
        <v>31</v>
      </c>
      <c r="G2442" s="1" t="s">
        <v>283</v>
      </c>
      <c r="H2442" s="1" t="s">
        <v>103</v>
      </c>
      <c r="I2442" s="1" t="s">
        <v>24</v>
      </c>
      <c r="J2442" s="3">
        <v>411.96</v>
      </c>
      <c r="K2442" s="1" t="s">
        <v>284</v>
      </c>
      <c r="L2442" s="1" t="s">
        <v>110</v>
      </c>
      <c r="M2442" s="1" t="s">
        <v>710</v>
      </c>
      <c r="N2442" s="1" t="s">
        <v>711</v>
      </c>
      <c r="O2442" s="2">
        <v>44251</v>
      </c>
      <c r="P2442" s="2">
        <v>44252</v>
      </c>
      <c r="Q2442" s="1" t="s">
        <v>29</v>
      </c>
      <c r="R2442" t="str">
        <f>VLOOKUP(F2442,'Seg 2 descriptions'!A:B,2)</f>
        <v>Gas Operations-West</v>
      </c>
      <c r="S2442" t="str">
        <f>VLOOKUP(G2442,'Seg 3 descriptions'!A:B,2)</f>
        <v>Supplies &amp; Misc Dept Expenses</v>
      </c>
    </row>
    <row r="2443" spans="1:19" x14ac:dyDescent="0.25">
      <c r="A2443" s="144" t="s">
        <v>17</v>
      </c>
      <c r="B2443" s="144" t="s">
        <v>18</v>
      </c>
      <c r="C2443" s="144" t="s">
        <v>183</v>
      </c>
      <c r="D2443" s="144" t="s">
        <v>1693</v>
      </c>
      <c r="E2443" s="144" t="s">
        <v>20</v>
      </c>
      <c r="F2443" s="144" t="s">
        <v>21</v>
      </c>
      <c r="G2443" s="144" t="s">
        <v>22</v>
      </c>
      <c r="H2443" s="144" t="s">
        <v>103</v>
      </c>
      <c r="I2443" s="144" t="s">
        <v>24</v>
      </c>
      <c r="J2443" s="145">
        <v>425</v>
      </c>
      <c r="K2443" s="144" t="s">
        <v>116</v>
      </c>
      <c r="L2443" s="144" t="s">
        <v>84</v>
      </c>
      <c r="M2443" s="144" t="s">
        <v>712</v>
      </c>
      <c r="N2443" s="144" t="s">
        <v>713</v>
      </c>
      <c r="O2443" s="146">
        <v>44264</v>
      </c>
      <c r="P2443" s="146">
        <v>44265</v>
      </c>
      <c r="Q2443" s="144" t="s">
        <v>29</v>
      </c>
      <c r="R2443" s="20" t="str">
        <f>VLOOKUP(F2443,'Seg 2 descriptions'!A:B,2)</f>
        <v>Facilities-West</v>
      </c>
      <c r="S2443" s="20" t="str">
        <f>VLOOKUP(G2443,'Seg 3 descriptions'!A:B,2)</f>
        <v>Facilities Maintenance</v>
      </c>
    </row>
    <row r="2444" spans="1:19" x14ac:dyDescent="0.25">
      <c r="A2444" s="144" t="s">
        <v>17</v>
      </c>
      <c r="B2444" s="144" t="s">
        <v>18</v>
      </c>
      <c r="C2444" s="144" t="s">
        <v>316</v>
      </c>
      <c r="D2444" s="144" t="s">
        <v>1693</v>
      </c>
      <c r="E2444" s="144" t="s">
        <v>20</v>
      </c>
      <c r="F2444" s="144" t="s">
        <v>21</v>
      </c>
      <c r="G2444" s="144" t="s">
        <v>22</v>
      </c>
      <c r="H2444" s="144" t="s">
        <v>103</v>
      </c>
      <c r="I2444" s="144" t="s">
        <v>24</v>
      </c>
      <c r="J2444" s="145">
        <v>337.5</v>
      </c>
      <c r="K2444" s="144" t="s">
        <v>714</v>
      </c>
      <c r="L2444" s="144" t="s">
        <v>98</v>
      </c>
      <c r="M2444" s="144" t="s">
        <v>715</v>
      </c>
      <c r="N2444" s="144" t="s">
        <v>716</v>
      </c>
      <c r="O2444" s="146">
        <v>44349</v>
      </c>
      <c r="P2444" s="146">
        <v>44350</v>
      </c>
      <c r="Q2444" s="144" t="s">
        <v>29</v>
      </c>
      <c r="R2444" s="20" t="str">
        <f>VLOOKUP(F2444,'Seg 2 descriptions'!A:B,2)</f>
        <v>Facilities-West</v>
      </c>
      <c r="S2444" s="20" t="str">
        <f>VLOOKUP(G2444,'Seg 3 descriptions'!A:B,2)</f>
        <v>Facilities Maintenance</v>
      </c>
    </row>
    <row r="2445" spans="1:19" x14ac:dyDescent="0.25">
      <c r="A2445" s="1" t="s">
        <v>17</v>
      </c>
      <c r="B2445" s="1" t="s">
        <v>18</v>
      </c>
      <c r="C2445" s="1" t="s">
        <v>393</v>
      </c>
      <c r="D2445" s="1" t="s">
        <v>1692</v>
      </c>
      <c r="E2445" s="1" t="s">
        <v>20</v>
      </c>
      <c r="F2445" s="1" t="s">
        <v>31</v>
      </c>
      <c r="G2445" s="1" t="s">
        <v>35</v>
      </c>
      <c r="H2445" s="1" t="s">
        <v>103</v>
      </c>
      <c r="I2445" s="1" t="s">
        <v>24</v>
      </c>
      <c r="J2445" s="3">
        <v>92</v>
      </c>
      <c r="K2445" s="1" t="s">
        <v>303</v>
      </c>
      <c r="L2445" s="1" t="s">
        <v>36</v>
      </c>
      <c r="M2445" s="1" t="s">
        <v>395</v>
      </c>
      <c r="N2445" s="1" t="s">
        <v>396</v>
      </c>
      <c r="O2445" s="2">
        <v>44489</v>
      </c>
      <c r="P2445" s="2">
        <v>44490</v>
      </c>
      <c r="Q2445" s="1" t="s">
        <v>29</v>
      </c>
      <c r="R2445" t="str">
        <f>VLOOKUP(F2445,'Seg 2 descriptions'!A:B,2)</f>
        <v>Gas Operations-West</v>
      </c>
      <c r="S2445" t="str">
        <f>VLOOKUP(G2445,'Seg 3 descriptions'!A:B,2)</f>
        <v>Other Outside Services</v>
      </c>
    </row>
    <row r="2446" spans="1:19" x14ac:dyDescent="0.25">
      <c r="A2446" s="144" t="s">
        <v>17</v>
      </c>
      <c r="B2446" s="144" t="s">
        <v>18</v>
      </c>
      <c r="C2446" s="144" t="s">
        <v>196</v>
      </c>
      <c r="D2446" s="144" t="s">
        <v>1693</v>
      </c>
      <c r="E2446" s="144" t="s">
        <v>20</v>
      </c>
      <c r="F2446" s="144" t="s">
        <v>21</v>
      </c>
      <c r="G2446" s="144" t="s">
        <v>22</v>
      </c>
      <c r="H2446" s="144" t="s">
        <v>103</v>
      </c>
      <c r="I2446" s="144" t="s">
        <v>24</v>
      </c>
      <c r="J2446" s="145">
        <v>318.75</v>
      </c>
      <c r="K2446" s="144" t="s">
        <v>516</v>
      </c>
      <c r="L2446" s="144" t="s">
        <v>84</v>
      </c>
      <c r="M2446" s="144" t="s">
        <v>572</v>
      </c>
      <c r="N2446" s="144" t="s">
        <v>573</v>
      </c>
      <c r="O2446" s="146">
        <v>44529</v>
      </c>
      <c r="P2446" s="146">
        <v>44530</v>
      </c>
      <c r="Q2446" s="144" t="s">
        <v>29</v>
      </c>
      <c r="R2446" s="20" t="str">
        <f>VLOOKUP(F2446,'Seg 2 descriptions'!A:B,2)</f>
        <v>Facilities-West</v>
      </c>
      <c r="S2446" s="20" t="str">
        <f>VLOOKUP(G2446,'Seg 3 descriptions'!A:B,2)</f>
        <v>Facilities Maintenance</v>
      </c>
    </row>
    <row r="2447" spans="1:19" x14ac:dyDescent="0.25">
      <c r="A2447" s="144" t="s">
        <v>17</v>
      </c>
      <c r="B2447" s="144" t="s">
        <v>18</v>
      </c>
      <c r="C2447" s="144" t="s">
        <v>235</v>
      </c>
      <c r="D2447" s="144" t="s">
        <v>1693</v>
      </c>
      <c r="E2447" s="144" t="s">
        <v>20</v>
      </c>
      <c r="F2447" s="144" t="s">
        <v>21</v>
      </c>
      <c r="G2447" s="144" t="s">
        <v>22</v>
      </c>
      <c r="H2447" s="144" t="s">
        <v>103</v>
      </c>
      <c r="I2447" s="144" t="s">
        <v>24</v>
      </c>
      <c r="J2447" s="145">
        <v>977.5</v>
      </c>
      <c r="K2447" s="144" t="s">
        <v>116</v>
      </c>
      <c r="L2447" s="144" t="s">
        <v>84</v>
      </c>
      <c r="M2447" s="144" t="s">
        <v>734</v>
      </c>
      <c r="N2447" s="144" t="s">
        <v>735</v>
      </c>
      <c r="O2447" s="146">
        <v>44258</v>
      </c>
      <c r="P2447" s="146">
        <v>44259</v>
      </c>
      <c r="Q2447" s="144" t="s">
        <v>29</v>
      </c>
      <c r="R2447" s="20" t="str">
        <f>VLOOKUP(F2447,'Seg 2 descriptions'!A:B,2)</f>
        <v>Facilities-West</v>
      </c>
      <c r="S2447" s="20" t="str">
        <f>VLOOKUP(G2447,'Seg 3 descriptions'!A:B,2)</f>
        <v>Facilities Maintenance</v>
      </c>
    </row>
    <row r="2448" spans="1:19" x14ac:dyDescent="0.25">
      <c r="A2448" s="144" t="s">
        <v>17</v>
      </c>
      <c r="B2448" s="144" t="s">
        <v>18</v>
      </c>
      <c r="C2448" s="144" t="s">
        <v>144</v>
      </c>
      <c r="D2448" s="144" t="s">
        <v>1693</v>
      </c>
      <c r="E2448" s="144" t="s">
        <v>20</v>
      </c>
      <c r="F2448" s="144" t="s">
        <v>21</v>
      </c>
      <c r="G2448" s="144" t="s">
        <v>22</v>
      </c>
      <c r="H2448" s="144" t="s">
        <v>103</v>
      </c>
      <c r="I2448" s="144" t="s">
        <v>24</v>
      </c>
      <c r="J2448" s="145">
        <v>3707</v>
      </c>
      <c r="K2448" s="144" t="s">
        <v>746</v>
      </c>
      <c r="L2448" s="144" t="s">
        <v>88</v>
      </c>
      <c r="M2448" s="144" t="s">
        <v>747</v>
      </c>
      <c r="N2448" s="144" t="s">
        <v>748</v>
      </c>
      <c r="O2448" s="146">
        <v>44228</v>
      </c>
      <c r="P2448" s="146">
        <v>44229</v>
      </c>
      <c r="Q2448" s="144" t="s">
        <v>29</v>
      </c>
      <c r="R2448" s="20" t="str">
        <f>VLOOKUP(F2448,'Seg 2 descriptions'!A:B,2)</f>
        <v>Facilities-West</v>
      </c>
      <c r="S2448" s="20" t="str">
        <f>VLOOKUP(G2448,'Seg 3 descriptions'!A:B,2)</f>
        <v>Facilities Maintenance</v>
      </c>
    </row>
    <row r="2449" spans="1:19" x14ac:dyDescent="0.25">
      <c r="A2449" s="144" t="s">
        <v>17</v>
      </c>
      <c r="B2449" s="144" t="s">
        <v>18</v>
      </c>
      <c r="C2449" s="144" t="s">
        <v>210</v>
      </c>
      <c r="D2449" s="144" t="s">
        <v>1693</v>
      </c>
      <c r="E2449" s="144" t="s">
        <v>20</v>
      </c>
      <c r="F2449" s="144" t="s">
        <v>21</v>
      </c>
      <c r="G2449" s="144" t="s">
        <v>22</v>
      </c>
      <c r="H2449" s="144" t="s">
        <v>103</v>
      </c>
      <c r="I2449" s="144" t="s">
        <v>24</v>
      </c>
      <c r="J2449" s="145">
        <v>680</v>
      </c>
      <c r="K2449" s="144" t="s">
        <v>116</v>
      </c>
      <c r="L2449" s="144" t="s">
        <v>84</v>
      </c>
      <c r="M2449" s="144" t="s">
        <v>758</v>
      </c>
      <c r="N2449" s="144" t="s">
        <v>759</v>
      </c>
      <c r="O2449" s="146">
        <v>44474</v>
      </c>
      <c r="P2449" s="146">
        <v>44475</v>
      </c>
      <c r="Q2449" s="144" t="s">
        <v>29</v>
      </c>
      <c r="R2449" s="20" t="str">
        <f>VLOOKUP(F2449,'Seg 2 descriptions'!A:B,2)</f>
        <v>Facilities-West</v>
      </c>
      <c r="S2449" s="20" t="str">
        <f>VLOOKUP(G2449,'Seg 3 descriptions'!A:B,2)</f>
        <v>Facilities Maintenance</v>
      </c>
    </row>
    <row r="2450" spans="1:19" x14ac:dyDescent="0.25">
      <c r="A2450" s="1" t="s">
        <v>17</v>
      </c>
      <c r="B2450" s="1" t="s">
        <v>18</v>
      </c>
      <c r="C2450" s="1" t="s">
        <v>377</v>
      </c>
      <c r="D2450" s="1" t="s">
        <v>1692</v>
      </c>
      <c r="E2450" s="1" t="s">
        <v>20</v>
      </c>
      <c r="F2450" s="1" t="s">
        <v>31</v>
      </c>
      <c r="G2450" s="1" t="s">
        <v>35</v>
      </c>
      <c r="H2450" s="1" t="s">
        <v>103</v>
      </c>
      <c r="I2450" s="1" t="s">
        <v>24</v>
      </c>
      <c r="J2450" s="3">
        <v>184</v>
      </c>
      <c r="K2450" s="1" t="s">
        <v>303</v>
      </c>
      <c r="L2450" s="1" t="s">
        <v>36</v>
      </c>
      <c r="M2450" s="1" t="s">
        <v>378</v>
      </c>
      <c r="N2450" s="1" t="s">
        <v>379</v>
      </c>
      <c r="O2450" s="2">
        <v>44476</v>
      </c>
      <c r="P2450" s="2">
        <v>44477</v>
      </c>
      <c r="Q2450" s="1" t="s">
        <v>29</v>
      </c>
      <c r="R2450" t="str">
        <f>VLOOKUP(F2450,'Seg 2 descriptions'!A:B,2)</f>
        <v>Gas Operations-West</v>
      </c>
      <c r="S2450" t="str">
        <f>VLOOKUP(G2450,'Seg 3 descriptions'!A:B,2)</f>
        <v>Other Outside Services</v>
      </c>
    </row>
    <row r="2451" spans="1:19" x14ac:dyDescent="0.25">
      <c r="A2451" s="144" t="s">
        <v>456</v>
      </c>
      <c r="B2451" s="144" t="s">
        <v>20</v>
      </c>
      <c r="C2451" s="144" t="s">
        <v>802</v>
      </c>
      <c r="D2451" s="144" t="s">
        <v>1693</v>
      </c>
      <c r="E2451" s="144" t="s">
        <v>20</v>
      </c>
      <c r="F2451" s="144" t="s">
        <v>21</v>
      </c>
      <c r="G2451" s="144" t="s">
        <v>22</v>
      </c>
      <c r="H2451" s="144" t="s">
        <v>103</v>
      </c>
      <c r="I2451" s="144" t="s">
        <v>24</v>
      </c>
      <c r="J2451" s="145">
        <v>-510</v>
      </c>
      <c r="K2451" s="144" t="s">
        <v>806</v>
      </c>
      <c r="L2451" s="144" t="s">
        <v>24</v>
      </c>
      <c r="M2451" s="144" t="s">
        <v>211</v>
      </c>
      <c r="N2451" s="144" t="s">
        <v>805</v>
      </c>
      <c r="O2451" s="146">
        <v>44500</v>
      </c>
      <c r="P2451" s="146">
        <v>44475</v>
      </c>
      <c r="Q2451" s="144" t="s">
        <v>29</v>
      </c>
      <c r="R2451" s="20" t="str">
        <f>VLOOKUP(F2451,'Seg 2 descriptions'!A:B,2)</f>
        <v>Facilities-West</v>
      </c>
      <c r="S2451" s="20" t="str">
        <f>VLOOKUP(G2451,'Seg 3 descriptions'!A:B,2)</f>
        <v>Facilities Maintenance</v>
      </c>
    </row>
    <row r="2452" spans="1:19" x14ac:dyDescent="0.25">
      <c r="A2452" s="144" t="s">
        <v>456</v>
      </c>
      <c r="B2452" s="144" t="s">
        <v>20</v>
      </c>
      <c r="C2452" s="144" t="s">
        <v>802</v>
      </c>
      <c r="D2452" s="144" t="s">
        <v>1693</v>
      </c>
      <c r="E2452" s="144" t="s">
        <v>20</v>
      </c>
      <c r="F2452" s="144" t="s">
        <v>21</v>
      </c>
      <c r="G2452" s="144" t="s">
        <v>22</v>
      </c>
      <c r="H2452" s="144" t="s">
        <v>103</v>
      </c>
      <c r="I2452" s="144" t="s">
        <v>24</v>
      </c>
      <c r="J2452" s="145">
        <v>-255</v>
      </c>
      <c r="K2452" s="144" t="s">
        <v>806</v>
      </c>
      <c r="L2452" s="144" t="s">
        <v>24</v>
      </c>
      <c r="M2452" s="144" t="s">
        <v>807</v>
      </c>
      <c r="N2452" s="144" t="s">
        <v>805</v>
      </c>
      <c r="O2452" s="146">
        <v>44500</v>
      </c>
      <c r="P2452" s="146">
        <v>44475</v>
      </c>
      <c r="Q2452" s="144" t="s">
        <v>29</v>
      </c>
      <c r="R2452" s="20" t="str">
        <f>VLOOKUP(F2452,'Seg 2 descriptions'!A:B,2)</f>
        <v>Facilities-West</v>
      </c>
      <c r="S2452" s="20" t="str">
        <f>VLOOKUP(G2452,'Seg 3 descriptions'!A:B,2)</f>
        <v>Facilities Maintenance</v>
      </c>
    </row>
    <row r="2453" spans="1:19" x14ac:dyDescent="0.25">
      <c r="A2453" s="144" t="s">
        <v>456</v>
      </c>
      <c r="B2453" s="144" t="s">
        <v>20</v>
      </c>
      <c r="C2453" s="144" t="s">
        <v>802</v>
      </c>
      <c r="D2453" s="144" t="s">
        <v>1693</v>
      </c>
      <c r="E2453" s="144" t="s">
        <v>20</v>
      </c>
      <c r="F2453" s="144" t="s">
        <v>21</v>
      </c>
      <c r="G2453" s="144" t="s">
        <v>22</v>
      </c>
      <c r="H2453" s="144" t="s">
        <v>103</v>
      </c>
      <c r="I2453" s="144" t="s">
        <v>24</v>
      </c>
      <c r="J2453" s="145">
        <v>-212.5</v>
      </c>
      <c r="K2453" s="144" t="s">
        <v>806</v>
      </c>
      <c r="L2453" s="144" t="s">
        <v>24</v>
      </c>
      <c r="M2453" s="144" t="s">
        <v>766</v>
      </c>
      <c r="N2453" s="144" t="s">
        <v>805</v>
      </c>
      <c r="O2453" s="146">
        <v>44500</v>
      </c>
      <c r="P2453" s="146">
        <v>44475</v>
      </c>
      <c r="Q2453" s="144" t="s">
        <v>29</v>
      </c>
      <c r="R2453" s="20" t="str">
        <f>VLOOKUP(F2453,'Seg 2 descriptions'!A:B,2)</f>
        <v>Facilities-West</v>
      </c>
      <c r="S2453" s="20" t="str">
        <f>VLOOKUP(G2453,'Seg 3 descriptions'!A:B,2)</f>
        <v>Facilities Maintenance</v>
      </c>
    </row>
    <row r="2454" spans="1:19" x14ac:dyDescent="0.25">
      <c r="A2454" s="144" t="s">
        <v>456</v>
      </c>
      <c r="B2454" s="144" t="s">
        <v>20</v>
      </c>
      <c r="C2454" s="144" t="s">
        <v>805</v>
      </c>
      <c r="D2454" s="144" t="s">
        <v>1693</v>
      </c>
      <c r="E2454" s="144" t="s">
        <v>20</v>
      </c>
      <c r="F2454" s="144" t="s">
        <v>21</v>
      </c>
      <c r="G2454" s="144" t="s">
        <v>22</v>
      </c>
      <c r="H2454" s="144" t="s">
        <v>103</v>
      </c>
      <c r="I2454" s="144" t="s">
        <v>24</v>
      </c>
      <c r="J2454" s="145">
        <v>212.5</v>
      </c>
      <c r="K2454" s="144" t="s">
        <v>806</v>
      </c>
      <c r="L2454" s="144" t="s">
        <v>24</v>
      </c>
      <c r="M2454" s="144" t="s">
        <v>766</v>
      </c>
      <c r="N2454" s="144" t="s">
        <v>805</v>
      </c>
      <c r="O2454" s="146">
        <v>44469</v>
      </c>
      <c r="P2454" s="146">
        <v>44475</v>
      </c>
      <c r="Q2454" s="144" t="s">
        <v>29</v>
      </c>
      <c r="R2454" s="20" t="str">
        <f>VLOOKUP(F2454,'Seg 2 descriptions'!A:B,2)</f>
        <v>Facilities-West</v>
      </c>
      <c r="S2454" s="20" t="str">
        <f>VLOOKUP(G2454,'Seg 3 descriptions'!A:B,2)</f>
        <v>Facilities Maintenance</v>
      </c>
    </row>
    <row r="2455" spans="1:19" x14ac:dyDescent="0.25">
      <c r="A2455" s="144" t="s">
        <v>456</v>
      </c>
      <c r="B2455" s="144" t="s">
        <v>20</v>
      </c>
      <c r="C2455" s="144" t="s">
        <v>802</v>
      </c>
      <c r="D2455" s="144" t="s">
        <v>1693</v>
      </c>
      <c r="E2455" s="144" t="s">
        <v>20</v>
      </c>
      <c r="F2455" s="144" t="s">
        <v>21</v>
      </c>
      <c r="G2455" s="144" t="s">
        <v>22</v>
      </c>
      <c r="H2455" s="144" t="s">
        <v>103</v>
      </c>
      <c r="I2455" s="144" t="s">
        <v>24</v>
      </c>
      <c r="J2455" s="145">
        <v>-680</v>
      </c>
      <c r="K2455" s="144" t="s">
        <v>806</v>
      </c>
      <c r="L2455" s="144" t="s">
        <v>24</v>
      </c>
      <c r="M2455" s="144" t="s">
        <v>758</v>
      </c>
      <c r="N2455" s="144" t="s">
        <v>805</v>
      </c>
      <c r="O2455" s="146">
        <v>44500</v>
      </c>
      <c r="P2455" s="146">
        <v>44475</v>
      </c>
      <c r="Q2455" s="144" t="s">
        <v>29</v>
      </c>
      <c r="R2455" s="20" t="str">
        <f>VLOOKUP(F2455,'Seg 2 descriptions'!A:B,2)</f>
        <v>Facilities-West</v>
      </c>
      <c r="S2455" s="20" t="str">
        <f>VLOOKUP(G2455,'Seg 3 descriptions'!A:B,2)</f>
        <v>Facilities Maintenance</v>
      </c>
    </row>
    <row r="2456" spans="1:19" x14ac:dyDescent="0.25">
      <c r="A2456" s="1" t="s">
        <v>17</v>
      </c>
      <c r="B2456" s="1" t="s">
        <v>18</v>
      </c>
      <c r="C2456" s="1" t="s">
        <v>377</v>
      </c>
      <c r="D2456" s="1" t="s">
        <v>1692</v>
      </c>
      <c r="E2456" s="1" t="s">
        <v>20</v>
      </c>
      <c r="F2456" s="1" t="s">
        <v>31</v>
      </c>
      <c r="G2456" s="1" t="s">
        <v>35</v>
      </c>
      <c r="H2456" s="1" t="s">
        <v>103</v>
      </c>
      <c r="I2456" s="1" t="s">
        <v>24</v>
      </c>
      <c r="J2456" s="3">
        <v>48</v>
      </c>
      <c r="K2456" s="1" t="s">
        <v>230</v>
      </c>
      <c r="L2456" s="1" t="s">
        <v>36</v>
      </c>
      <c r="M2456" s="1" t="s">
        <v>378</v>
      </c>
      <c r="N2456" s="1" t="s">
        <v>379</v>
      </c>
      <c r="O2456" s="2">
        <v>44476</v>
      </c>
      <c r="P2456" s="2">
        <v>44477</v>
      </c>
      <c r="Q2456" s="1" t="s">
        <v>29</v>
      </c>
      <c r="R2456" t="str">
        <f>VLOOKUP(F2456,'Seg 2 descriptions'!A:B,2)</f>
        <v>Gas Operations-West</v>
      </c>
      <c r="S2456" t="str">
        <f>VLOOKUP(G2456,'Seg 3 descriptions'!A:B,2)</f>
        <v>Other Outside Services</v>
      </c>
    </row>
    <row r="2457" spans="1:19" x14ac:dyDescent="0.25">
      <c r="A2457" s="1" t="s">
        <v>17</v>
      </c>
      <c r="B2457" s="1" t="s">
        <v>18</v>
      </c>
      <c r="C2457" s="1" t="s">
        <v>173</v>
      </c>
      <c r="D2457" s="1" t="s">
        <v>1692</v>
      </c>
      <c r="E2457" s="1" t="s">
        <v>20</v>
      </c>
      <c r="F2457" s="1" t="s">
        <v>31</v>
      </c>
      <c r="G2457" s="1" t="s">
        <v>35</v>
      </c>
      <c r="H2457" s="1" t="s">
        <v>103</v>
      </c>
      <c r="I2457" s="1" t="s">
        <v>24</v>
      </c>
      <c r="J2457" s="3">
        <v>1513</v>
      </c>
      <c r="K2457" s="1" t="s">
        <v>812</v>
      </c>
      <c r="L2457" s="1" t="s">
        <v>83</v>
      </c>
      <c r="M2457" s="1" t="s">
        <v>813</v>
      </c>
      <c r="N2457" s="1" t="s">
        <v>814</v>
      </c>
      <c r="O2457" s="2">
        <v>44292</v>
      </c>
      <c r="P2457" s="2">
        <v>44292</v>
      </c>
      <c r="Q2457" s="1" t="s">
        <v>29</v>
      </c>
      <c r="R2457" t="str">
        <f>VLOOKUP(F2457,'Seg 2 descriptions'!A:B,2)</f>
        <v>Gas Operations-West</v>
      </c>
      <c r="S2457" t="str">
        <f>VLOOKUP(G2457,'Seg 3 descriptions'!A:B,2)</f>
        <v>Other Outside Services</v>
      </c>
    </row>
    <row r="2458" spans="1:19" x14ac:dyDescent="0.25">
      <c r="A2458" s="1" t="s">
        <v>17</v>
      </c>
      <c r="B2458" s="1" t="s">
        <v>18</v>
      </c>
      <c r="C2458" s="1" t="s">
        <v>34</v>
      </c>
      <c r="D2458" s="1" t="s">
        <v>1692</v>
      </c>
      <c r="E2458" s="1" t="s">
        <v>20</v>
      </c>
      <c r="F2458" s="1" t="s">
        <v>31</v>
      </c>
      <c r="G2458" s="1" t="s">
        <v>35</v>
      </c>
      <c r="H2458" s="1" t="s">
        <v>103</v>
      </c>
      <c r="I2458" s="1" t="s">
        <v>24</v>
      </c>
      <c r="J2458" s="3">
        <v>48</v>
      </c>
      <c r="K2458" s="1" t="s">
        <v>230</v>
      </c>
      <c r="L2458" s="1" t="s">
        <v>36</v>
      </c>
      <c r="M2458" s="1" t="s">
        <v>101</v>
      </c>
      <c r="N2458" s="1" t="s">
        <v>102</v>
      </c>
      <c r="O2458" s="2">
        <v>44362</v>
      </c>
      <c r="P2458" s="2">
        <v>44363</v>
      </c>
      <c r="Q2458" s="1" t="s">
        <v>29</v>
      </c>
      <c r="R2458" t="str">
        <f>VLOOKUP(F2458,'Seg 2 descriptions'!A:B,2)</f>
        <v>Gas Operations-West</v>
      </c>
      <c r="S2458" t="str">
        <f>VLOOKUP(G2458,'Seg 3 descriptions'!A:B,2)</f>
        <v>Other Outside Services</v>
      </c>
    </row>
    <row r="2459" spans="1:19" x14ac:dyDescent="0.25">
      <c r="A2459" s="1" t="s">
        <v>17</v>
      </c>
      <c r="B2459" s="1" t="s">
        <v>18</v>
      </c>
      <c r="C2459" s="1" t="s">
        <v>55</v>
      </c>
      <c r="D2459" s="1" t="s">
        <v>1692</v>
      </c>
      <c r="E2459" s="1" t="s">
        <v>20</v>
      </c>
      <c r="F2459" s="1" t="s">
        <v>31</v>
      </c>
      <c r="G2459" s="1" t="s">
        <v>35</v>
      </c>
      <c r="H2459" s="1" t="s">
        <v>103</v>
      </c>
      <c r="I2459" s="1" t="s">
        <v>24</v>
      </c>
      <c r="J2459" s="3">
        <v>96</v>
      </c>
      <c r="K2459" s="1" t="s">
        <v>230</v>
      </c>
      <c r="L2459" s="1" t="s">
        <v>36</v>
      </c>
      <c r="M2459" s="1" t="s">
        <v>123</v>
      </c>
      <c r="N2459" s="1" t="s">
        <v>124</v>
      </c>
      <c r="O2459" s="2">
        <v>44348</v>
      </c>
      <c r="P2459" s="2">
        <v>44349</v>
      </c>
      <c r="Q2459" s="1" t="s">
        <v>29</v>
      </c>
      <c r="R2459" t="str">
        <f>VLOOKUP(F2459,'Seg 2 descriptions'!A:B,2)</f>
        <v>Gas Operations-West</v>
      </c>
      <c r="S2459" t="str">
        <f>VLOOKUP(G2459,'Seg 3 descriptions'!A:B,2)</f>
        <v>Other Outside Services</v>
      </c>
    </row>
    <row r="2460" spans="1:19" x14ac:dyDescent="0.25">
      <c r="A2460" s="1" t="s">
        <v>17</v>
      </c>
      <c r="B2460" s="1" t="s">
        <v>18</v>
      </c>
      <c r="C2460" s="1" t="s">
        <v>94</v>
      </c>
      <c r="D2460" s="1" t="s">
        <v>1692</v>
      </c>
      <c r="E2460" s="1" t="s">
        <v>20</v>
      </c>
      <c r="F2460" s="1" t="s">
        <v>31</v>
      </c>
      <c r="G2460" s="1" t="s">
        <v>35</v>
      </c>
      <c r="H2460" s="1" t="s">
        <v>103</v>
      </c>
      <c r="I2460" s="1" t="s">
        <v>24</v>
      </c>
      <c r="J2460" s="3">
        <v>3400</v>
      </c>
      <c r="K2460" s="1" t="s">
        <v>844</v>
      </c>
      <c r="L2460" s="1" t="s">
        <v>84</v>
      </c>
      <c r="M2460" s="1" t="s">
        <v>845</v>
      </c>
      <c r="N2460" s="1" t="s">
        <v>846</v>
      </c>
      <c r="O2460" s="2">
        <v>44291</v>
      </c>
      <c r="P2460" s="2">
        <v>44292</v>
      </c>
      <c r="Q2460" s="1" t="s">
        <v>29</v>
      </c>
      <c r="R2460" t="str">
        <f>VLOOKUP(F2460,'Seg 2 descriptions'!A:B,2)</f>
        <v>Gas Operations-West</v>
      </c>
      <c r="S2460" t="str">
        <f>VLOOKUP(G2460,'Seg 3 descriptions'!A:B,2)</f>
        <v>Other Outside Services</v>
      </c>
    </row>
    <row r="2461" spans="1:19" x14ac:dyDescent="0.25">
      <c r="A2461" s="1" t="s">
        <v>17</v>
      </c>
      <c r="B2461" s="1" t="s">
        <v>18</v>
      </c>
      <c r="C2461" s="1" t="s">
        <v>177</v>
      </c>
      <c r="D2461" s="1" t="s">
        <v>1692</v>
      </c>
      <c r="E2461" s="1" t="s">
        <v>20</v>
      </c>
      <c r="F2461" s="1" t="s">
        <v>31</v>
      </c>
      <c r="G2461" s="1" t="s">
        <v>35</v>
      </c>
      <c r="H2461" s="1" t="s">
        <v>103</v>
      </c>
      <c r="I2461" s="1" t="s">
        <v>24</v>
      </c>
      <c r="J2461" s="3">
        <v>3770</v>
      </c>
      <c r="K2461" s="1" t="s">
        <v>850</v>
      </c>
      <c r="L2461" s="1" t="s">
        <v>84</v>
      </c>
      <c r="M2461" s="1" t="s">
        <v>851</v>
      </c>
      <c r="N2461" s="1" t="s">
        <v>852</v>
      </c>
      <c r="O2461" s="2">
        <v>44342</v>
      </c>
      <c r="P2461" s="2">
        <v>44343</v>
      </c>
      <c r="Q2461" s="1" t="s">
        <v>29</v>
      </c>
      <c r="R2461" t="str">
        <f>VLOOKUP(F2461,'Seg 2 descriptions'!A:B,2)</f>
        <v>Gas Operations-West</v>
      </c>
      <c r="S2461" t="str">
        <f>VLOOKUP(G2461,'Seg 3 descriptions'!A:B,2)</f>
        <v>Other Outside Services</v>
      </c>
    </row>
    <row r="2462" spans="1:19" x14ac:dyDescent="0.25">
      <c r="A2462" s="1" t="s">
        <v>17</v>
      </c>
      <c r="B2462" s="1" t="s">
        <v>18</v>
      </c>
      <c r="C2462" s="1" t="s">
        <v>416</v>
      </c>
      <c r="D2462" s="1" t="s">
        <v>1692</v>
      </c>
      <c r="E2462" s="1" t="s">
        <v>20</v>
      </c>
      <c r="F2462" s="1" t="s">
        <v>31</v>
      </c>
      <c r="G2462" s="1" t="s">
        <v>35</v>
      </c>
      <c r="H2462" s="1" t="s">
        <v>103</v>
      </c>
      <c r="I2462" s="1" t="s">
        <v>24</v>
      </c>
      <c r="J2462" s="3">
        <v>48</v>
      </c>
      <c r="K2462" s="1" t="s">
        <v>230</v>
      </c>
      <c r="L2462" s="1" t="s">
        <v>36</v>
      </c>
      <c r="M2462" s="1" t="s">
        <v>417</v>
      </c>
      <c r="N2462" s="1" t="s">
        <v>418</v>
      </c>
      <c r="O2462" s="2">
        <v>44509</v>
      </c>
      <c r="P2462" s="2">
        <v>44510</v>
      </c>
      <c r="Q2462" s="1" t="s">
        <v>29</v>
      </c>
      <c r="R2462" t="str">
        <f>VLOOKUP(F2462,'Seg 2 descriptions'!A:B,2)</f>
        <v>Gas Operations-West</v>
      </c>
      <c r="S2462" t="str">
        <f>VLOOKUP(G2462,'Seg 3 descriptions'!A:B,2)</f>
        <v>Other Outside Services</v>
      </c>
    </row>
    <row r="2463" spans="1:19" x14ac:dyDescent="0.25">
      <c r="A2463" s="144" t="s">
        <v>17</v>
      </c>
      <c r="B2463" s="144" t="s">
        <v>18</v>
      </c>
      <c r="C2463" s="144" t="s">
        <v>556</v>
      </c>
      <c r="D2463" s="144" t="s">
        <v>1693</v>
      </c>
      <c r="E2463" s="144" t="s">
        <v>20</v>
      </c>
      <c r="F2463" s="144" t="s">
        <v>21</v>
      </c>
      <c r="G2463" s="144" t="s">
        <v>22</v>
      </c>
      <c r="H2463" s="144" t="s">
        <v>103</v>
      </c>
      <c r="I2463" s="144" t="s">
        <v>24</v>
      </c>
      <c r="J2463" s="145">
        <v>298</v>
      </c>
      <c r="K2463" s="144" t="s">
        <v>860</v>
      </c>
      <c r="L2463" s="144" t="s">
        <v>88</v>
      </c>
      <c r="M2463" s="144" t="s">
        <v>861</v>
      </c>
      <c r="N2463" s="144" t="s">
        <v>862</v>
      </c>
      <c r="O2463" s="146">
        <v>44496</v>
      </c>
      <c r="P2463" s="146">
        <v>44497</v>
      </c>
      <c r="Q2463" s="144" t="s">
        <v>29</v>
      </c>
      <c r="R2463" s="20" t="str">
        <f>VLOOKUP(F2463,'Seg 2 descriptions'!A:B,2)</f>
        <v>Facilities-West</v>
      </c>
      <c r="S2463" s="20" t="str">
        <f>VLOOKUP(G2463,'Seg 3 descriptions'!A:B,2)</f>
        <v>Facilities Maintenance</v>
      </c>
    </row>
    <row r="2464" spans="1:19" x14ac:dyDescent="0.25">
      <c r="A2464" s="144" t="s">
        <v>17</v>
      </c>
      <c r="B2464" s="144" t="s">
        <v>18</v>
      </c>
      <c r="C2464" s="144" t="s">
        <v>470</v>
      </c>
      <c r="D2464" s="144" t="s">
        <v>1693</v>
      </c>
      <c r="E2464" s="144" t="s">
        <v>20</v>
      </c>
      <c r="F2464" s="144" t="s">
        <v>21</v>
      </c>
      <c r="G2464" s="144" t="s">
        <v>22</v>
      </c>
      <c r="H2464" s="144" t="s">
        <v>103</v>
      </c>
      <c r="I2464" s="144" t="s">
        <v>24</v>
      </c>
      <c r="J2464" s="145">
        <v>680</v>
      </c>
      <c r="K2464" s="144" t="s">
        <v>116</v>
      </c>
      <c r="L2464" s="144" t="s">
        <v>84</v>
      </c>
      <c r="M2464" s="144" t="s">
        <v>871</v>
      </c>
      <c r="N2464" s="144" t="s">
        <v>872</v>
      </c>
      <c r="O2464" s="146">
        <v>44319</v>
      </c>
      <c r="P2464" s="146">
        <v>44320</v>
      </c>
      <c r="Q2464" s="144" t="s">
        <v>29</v>
      </c>
      <c r="R2464" s="20" t="str">
        <f>VLOOKUP(F2464,'Seg 2 descriptions'!A:B,2)</f>
        <v>Facilities-West</v>
      </c>
      <c r="S2464" s="20" t="str">
        <f>VLOOKUP(G2464,'Seg 3 descriptions'!A:B,2)</f>
        <v>Facilities Maintenance</v>
      </c>
    </row>
    <row r="2465" spans="1:19" x14ac:dyDescent="0.25">
      <c r="A2465" s="144" t="s">
        <v>17</v>
      </c>
      <c r="B2465" s="144" t="s">
        <v>18</v>
      </c>
      <c r="C2465" s="144" t="s">
        <v>215</v>
      </c>
      <c r="D2465" s="144" t="s">
        <v>1693</v>
      </c>
      <c r="E2465" s="144" t="s">
        <v>20</v>
      </c>
      <c r="F2465" s="144" t="s">
        <v>21</v>
      </c>
      <c r="G2465" s="144" t="s">
        <v>22</v>
      </c>
      <c r="H2465" s="144" t="s">
        <v>103</v>
      </c>
      <c r="I2465" s="144" t="s">
        <v>24</v>
      </c>
      <c r="J2465" s="145">
        <v>340</v>
      </c>
      <c r="K2465" s="144" t="s">
        <v>879</v>
      </c>
      <c r="L2465" s="144" t="s">
        <v>84</v>
      </c>
      <c r="M2465" s="144" t="s">
        <v>839</v>
      </c>
      <c r="N2465" s="144" t="s">
        <v>840</v>
      </c>
      <c r="O2465" s="146">
        <v>44532</v>
      </c>
      <c r="P2465" s="146">
        <v>44533</v>
      </c>
      <c r="Q2465" s="144" t="s">
        <v>29</v>
      </c>
      <c r="R2465" s="20" t="str">
        <f>VLOOKUP(F2465,'Seg 2 descriptions'!A:B,2)</f>
        <v>Facilities-West</v>
      </c>
      <c r="S2465" s="20" t="str">
        <f>VLOOKUP(G2465,'Seg 3 descriptions'!A:B,2)</f>
        <v>Facilities Maintenance</v>
      </c>
    </row>
    <row r="2466" spans="1:19" x14ac:dyDescent="0.25">
      <c r="A2466" s="144" t="s">
        <v>17</v>
      </c>
      <c r="B2466" s="144" t="s">
        <v>18</v>
      </c>
      <c r="C2466" s="144" t="s">
        <v>880</v>
      </c>
      <c r="D2466" s="144" t="s">
        <v>1693</v>
      </c>
      <c r="E2466" s="144" t="s">
        <v>20</v>
      </c>
      <c r="F2466" s="144" t="s">
        <v>21</v>
      </c>
      <c r="G2466" s="144" t="s">
        <v>22</v>
      </c>
      <c r="H2466" s="144" t="s">
        <v>103</v>
      </c>
      <c r="I2466" s="144" t="s">
        <v>24</v>
      </c>
      <c r="J2466" s="145">
        <v>127.5</v>
      </c>
      <c r="K2466" s="144" t="s">
        <v>516</v>
      </c>
      <c r="L2466" s="144" t="s">
        <v>84</v>
      </c>
      <c r="M2466" s="144" t="s">
        <v>881</v>
      </c>
      <c r="N2466" s="144" t="s">
        <v>882</v>
      </c>
      <c r="O2466" s="146">
        <v>44550</v>
      </c>
      <c r="P2466" s="146">
        <v>44551</v>
      </c>
      <c r="Q2466" s="144" t="s">
        <v>29</v>
      </c>
      <c r="R2466" s="20" t="str">
        <f>VLOOKUP(F2466,'Seg 2 descriptions'!A:B,2)</f>
        <v>Facilities-West</v>
      </c>
      <c r="S2466" s="20" t="str">
        <f>VLOOKUP(G2466,'Seg 3 descriptions'!A:B,2)</f>
        <v>Facilities Maintenance</v>
      </c>
    </row>
    <row r="2467" spans="1:19" x14ac:dyDescent="0.25">
      <c r="A2467" s="144" t="s">
        <v>17</v>
      </c>
      <c r="B2467" s="144" t="s">
        <v>18</v>
      </c>
      <c r="C2467" s="144" t="s">
        <v>235</v>
      </c>
      <c r="D2467" s="144" t="s">
        <v>1693</v>
      </c>
      <c r="E2467" s="144" t="s">
        <v>20</v>
      </c>
      <c r="F2467" s="144" t="s">
        <v>21</v>
      </c>
      <c r="G2467" s="144" t="s">
        <v>22</v>
      </c>
      <c r="H2467" s="144" t="s">
        <v>103</v>
      </c>
      <c r="I2467" s="144" t="s">
        <v>24</v>
      </c>
      <c r="J2467" s="145">
        <v>1955</v>
      </c>
      <c r="K2467" s="144" t="s">
        <v>116</v>
      </c>
      <c r="L2467" s="144" t="s">
        <v>84</v>
      </c>
      <c r="M2467" s="144" t="s">
        <v>883</v>
      </c>
      <c r="N2467" s="144" t="s">
        <v>884</v>
      </c>
      <c r="O2467" s="146">
        <v>44258</v>
      </c>
      <c r="P2467" s="146">
        <v>44259</v>
      </c>
      <c r="Q2467" s="144" t="s">
        <v>29</v>
      </c>
      <c r="R2467" s="20" t="str">
        <f>VLOOKUP(F2467,'Seg 2 descriptions'!A:B,2)</f>
        <v>Facilities-West</v>
      </c>
      <c r="S2467" s="20" t="str">
        <f>VLOOKUP(G2467,'Seg 3 descriptions'!A:B,2)</f>
        <v>Facilities Maintenance</v>
      </c>
    </row>
    <row r="2468" spans="1:19" x14ac:dyDescent="0.25">
      <c r="A2468" s="144" t="s">
        <v>456</v>
      </c>
      <c r="B2468" s="144" t="s">
        <v>20</v>
      </c>
      <c r="C2468" s="144" t="s">
        <v>805</v>
      </c>
      <c r="D2468" s="144" t="s">
        <v>1693</v>
      </c>
      <c r="E2468" s="144" t="s">
        <v>20</v>
      </c>
      <c r="F2468" s="144" t="s">
        <v>21</v>
      </c>
      <c r="G2468" s="144" t="s">
        <v>22</v>
      </c>
      <c r="H2468" s="144" t="s">
        <v>103</v>
      </c>
      <c r="I2468" s="144" t="s">
        <v>24</v>
      </c>
      <c r="J2468" s="145">
        <v>510</v>
      </c>
      <c r="K2468" s="144" t="s">
        <v>806</v>
      </c>
      <c r="L2468" s="144" t="s">
        <v>24</v>
      </c>
      <c r="M2468" s="144" t="s">
        <v>211</v>
      </c>
      <c r="N2468" s="144" t="s">
        <v>805</v>
      </c>
      <c r="O2468" s="146">
        <v>44469</v>
      </c>
      <c r="P2468" s="146">
        <v>44475</v>
      </c>
      <c r="Q2468" s="144" t="s">
        <v>29</v>
      </c>
      <c r="R2468" s="20" t="str">
        <f>VLOOKUP(F2468,'Seg 2 descriptions'!A:B,2)</f>
        <v>Facilities-West</v>
      </c>
      <c r="S2468" s="20" t="str">
        <f>VLOOKUP(G2468,'Seg 3 descriptions'!A:B,2)</f>
        <v>Facilities Maintenance</v>
      </c>
    </row>
    <row r="2469" spans="1:19" x14ac:dyDescent="0.25">
      <c r="A2469" s="144" t="s">
        <v>456</v>
      </c>
      <c r="B2469" s="144" t="s">
        <v>20</v>
      </c>
      <c r="C2469" s="144" t="s">
        <v>805</v>
      </c>
      <c r="D2469" s="144" t="s">
        <v>1693</v>
      </c>
      <c r="E2469" s="144" t="s">
        <v>20</v>
      </c>
      <c r="F2469" s="144" t="s">
        <v>21</v>
      </c>
      <c r="G2469" s="144" t="s">
        <v>22</v>
      </c>
      <c r="H2469" s="144" t="s">
        <v>103</v>
      </c>
      <c r="I2469" s="144" t="s">
        <v>24</v>
      </c>
      <c r="J2469" s="145">
        <v>255</v>
      </c>
      <c r="K2469" s="144" t="s">
        <v>806</v>
      </c>
      <c r="L2469" s="144" t="s">
        <v>24</v>
      </c>
      <c r="M2469" s="144" t="s">
        <v>807</v>
      </c>
      <c r="N2469" s="144" t="s">
        <v>805</v>
      </c>
      <c r="O2469" s="146">
        <v>44469</v>
      </c>
      <c r="P2469" s="146">
        <v>44475</v>
      </c>
      <c r="Q2469" s="144" t="s">
        <v>29</v>
      </c>
      <c r="R2469" s="20" t="str">
        <f>VLOOKUP(F2469,'Seg 2 descriptions'!A:B,2)</f>
        <v>Facilities-West</v>
      </c>
      <c r="S2469" s="20" t="str">
        <f>VLOOKUP(G2469,'Seg 3 descriptions'!A:B,2)</f>
        <v>Facilities Maintenance</v>
      </c>
    </row>
    <row r="2470" spans="1:19" x14ac:dyDescent="0.25">
      <c r="A2470" s="144" t="s">
        <v>456</v>
      </c>
      <c r="B2470" s="144" t="s">
        <v>20</v>
      </c>
      <c r="C2470" s="144" t="s">
        <v>805</v>
      </c>
      <c r="D2470" s="144" t="s">
        <v>1693</v>
      </c>
      <c r="E2470" s="144" t="s">
        <v>20</v>
      </c>
      <c r="F2470" s="144" t="s">
        <v>21</v>
      </c>
      <c r="G2470" s="144" t="s">
        <v>22</v>
      </c>
      <c r="H2470" s="144" t="s">
        <v>103</v>
      </c>
      <c r="I2470" s="144" t="s">
        <v>24</v>
      </c>
      <c r="J2470" s="145">
        <v>680</v>
      </c>
      <c r="K2470" s="144" t="s">
        <v>806</v>
      </c>
      <c r="L2470" s="144" t="s">
        <v>24</v>
      </c>
      <c r="M2470" s="144" t="s">
        <v>758</v>
      </c>
      <c r="N2470" s="144" t="s">
        <v>805</v>
      </c>
      <c r="O2470" s="146">
        <v>44469</v>
      </c>
      <c r="P2470" s="146">
        <v>44475</v>
      </c>
      <c r="Q2470" s="144" t="s">
        <v>29</v>
      </c>
      <c r="R2470" s="20" t="str">
        <f>VLOOKUP(F2470,'Seg 2 descriptions'!A:B,2)</f>
        <v>Facilities-West</v>
      </c>
      <c r="S2470" s="20" t="str">
        <f>VLOOKUP(G2470,'Seg 3 descriptions'!A:B,2)</f>
        <v>Facilities Maintenance</v>
      </c>
    </row>
    <row r="2471" spans="1:19" x14ac:dyDescent="0.25">
      <c r="A2471" s="144" t="s">
        <v>456</v>
      </c>
      <c r="B2471" s="144" t="s">
        <v>20</v>
      </c>
      <c r="C2471" s="144" t="s">
        <v>791</v>
      </c>
      <c r="D2471" s="144" t="s">
        <v>1693</v>
      </c>
      <c r="E2471" s="144" t="s">
        <v>20</v>
      </c>
      <c r="F2471" s="144" t="s">
        <v>21</v>
      </c>
      <c r="G2471" s="144" t="s">
        <v>22</v>
      </c>
      <c r="H2471" s="144" t="s">
        <v>103</v>
      </c>
      <c r="I2471" s="144" t="s">
        <v>24</v>
      </c>
      <c r="J2471" s="145">
        <v>-977.5</v>
      </c>
      <c r="K2471" s="144" t="s">
        <v>890</v>
      </c>
      <c r="L2471" s="144" t="s">
        <v>24</v>
      </c>
      <c r="M2471" s="144" t="s">
        <v>734</v>
      </c>
      <c r="N2471" s="144" t="s">
        <v>793</v>
      </c>
      <c r="O2471" s="146">
        <v>44286</v>
      </c>
      <c r="P2471" s="146">
        <v>44261</v>
      </c>
      <c r="Q2471" s="144" t="s">
        <v>29</v>
      </c>
      <c r="R2471" s="20" t="str">
        <f>VLOOKUP(F2471,'Seg 2 descriptions'!A:B,2)</f>
        <v>Facilities-West</v>
      </c>
      <c r="S2471" s="20" t="str">
        <f>VLOOKUP(G2471,'Seg 3 descriptions'!A:B,2)</f>
        <v>Facilities Maintenance</v>
      </c>
    </row>
    <row r="2472" spans="1:19" x14ac:dyDescent="0.25">
      <c r="A2472" s="144" t="s">
        <v>456</v>
      </c>
      <c r="B2472" s="144" t="s">
        <v>20</v>
      </c>
      <c r="C2472" s="144" t="s">
        <v>791</v>
      </c>
      <c r="D2472" s="144" t="s">
        <v>1693</v>
      </c>
      <c r="E2472" s="144" t="s">
        <v>20</v>
      </c>
      <c r="F2472" s="144" t="s">
        <v>21</v>
      </c>
      <c r="G2472" s="144" t="s">
        <v>22</v>
      </c>
      <c r="H2472" s="144" t="s">
        <v>103</v>
      </c>
      <c r="I2472" s="144" t="s">
        <v>24</v>
      </c>
      <c r="J2472" s="145">
        <v>-1955</v>
      </c>
      <c r="K2472" s="144" t="s">
        <v>890</v>
      </c>
      <c r="L2472" s="144" t="s">
        <v>24</v>
      </c>
      <c r="M2472" s="144" t="s">
        <v>883</v>
      </c>
      <c r="N2472" s="144" t="s">
        <v>793</v>
      </c>
      <c r="O2472" s="146">
        <v>44286</v>
      </c>
      <c r="P2472" s="146">
        <v>44261</v>
      </c>
      <c r="Q2472" s="144" t="s">
        <v>29</v>
      </c>
      <c r="R2472" s="20" t="str">
        <f>VLOOKUP(F2472,'Seg 2 descriptions'!A:B,2)</f>
        <v>Facilities-West</v>
      </c>
      <c r="S2472" s="20" t="str">
        <f>VLOOKUP(G2472,'Seg 3 descriptions'!A:B,2)</f>
        <v>Facilities Maintenance</v>
      </c>
    </row>
    <row r="2473" spans="1:19" x14ac:dyDescent="0.25">
      <c r="A2473" s="144" t="s">
        <v>456</v>
      </c>
      <c r="B2473" s="144" t="s">
        <v>20</v>
      </c>
      <c r="C2473" s="144" t="s">
        <v>793</v>
      </c>
      <c r="D2473" s="144" t="s">
        <v>1693</v>
      </c>
      <c r="E2473" s="144" t="s">
        <v>20</v>
      </c>
      <c r="F2473" s="144" t="s">
        <v>21</v>
      </c>
      <c r="G2473" s="144" t="s">
        <v>22</v>
      </c>
      <c r="H2473" s="144" t="s">
        <v>103</v>
      </c>
      <c r="I2473" s="144" t="s">
        <v>24</v>
      </c>
      <c r="J2473" s="145">
        <v>1955</v>
      </c>
      <c r="K2473" s="144" t="s">
        <v>890</v>
      </c>
      <c r="L2473" s="144" t="s">
        <v>24</v>
      </c>
      <c r="M2473" s="144" t="s">
        <v>883</v>
      </c>
      <c r="N2473" s="144" t="s">
        <v>793</v>
      </c>
      <c r="O2473" s="146">
        <v>44255</v>
      </c>
      <c r="P2473" s="146">
        <v>44261</v>
      </c>
      <c r="Q2473" s="144" t="s">
        <v>29</v>
      </c>
      <c r="R2473" s="20" t="str">
        <f>VLOOKUP(F2473,'Seg 2 descriptions'!A:B,2)</f>
        <v>Facilities-West</v>
      </c>
      <c r="S2473" s="20" t="str">
        <f>VLOOKUP(G2473,'Seg 3 descriptions'!A:B,2)</f>
        <v>Facilities Maintenance</v>
      </c>
    </row>
    <row r="2474" spans="1:19" x14ac:dyDescent="0.25">
      <c r="A2474" s="144" t="s">
        <v>456</v>
      </c>
      <c r="B2474" s="144" t="s">
        <v>20</v>
      </c>
      <c r="C2474" s="144" t="s">
        <v>793</v>
      </c>
      <c r="D2474" s="144" t="s">
        <v>1693</v>
      </c>
      <c r="E2474" s="144" t="s">
        <v>20</v>
      </c>
      <c r="F2474" s="144" t="s">
        <v>21</v>
      </c>
      <c r="G2474" s="144" t="s">
        <v>22</v>
      </c>
      <c r="H2474" s="144" t="s">
        <v>103</v>
      </c>
      <c r="I2474" s="144" t="s">
        <v>24</v>
      </c>
      <c r="J2474" s="145">
        <v>977.5</v>
      </c>
      <c r="K2474" s="144" t="s">
        <v>890</v>
      </c>
      <c r="L2474" s="144" t="s">
        <v>24</v>
      </c>
      <c r="M2474" s="144" t="s">
        <v>734</v>
      </c>
      <c r="N2474" s="144" t="s">
        <v>793</v>
      </c>
      <c r="O2474" s="146">
        <v>44255</v>
      </c>
      <c r="P2474" s="146">
        <v>44261</v>
      </c>
      <c r="Q2474" s="144" t="s">
        <v>29</v>
      </c>
      <c r="R2474" s="20" t="str">
        <f>VLOOKUP(F2474,'Seg 2 descriptions'!A:B,2)</f>
        <v>Facilities-West</v>
      </c>
      <c r="S2474" s="20" t="str">
        <f>VLOOKUP(G2474,'Seg 3 descriptions'!A:B,2)</f>
        <v>Facilities Maintenance</v>
      </c>
    </row>
    <row r="2475" spans="1:19" x14ac:dyDescent="0.25">
      <c r="A2475" s="1" t="s">
        <v>457</v>
      </c>
      <c r="B2475" s="1" t="s">
        <v>49</v>
      </c>
      <c r="C2475" s="1" t="s">
        <v>592</v>
      </c>
      <c r="D2475" s="1" t="s">
        <v>1715</v>
      </c>
      <c r="E2475" s="1" t="s">
        <v>20</v>
      </c>
      <c r="F2475" s="1" t="s">
        <v>31</v>
      </c>
      <c r="G2475" s="1" t="s">
        <v>590</v>
      </c>
      <c r="H2475" s="1" t="s">
        <v>103</v>
      </c>
      <c r="I2475" s="1" t="s">
        <v>24</v>
      </c>
      <c r="J2475" s="3">
        <v>91.96</v>
      </c>
      <c r="K2475" s="1" t="s">
        <v>891</v>
      </c>
      <c r="L2475" s="1" t="s">
        <v>24</v>
      </c>
      <c r="M2475" s="1" t="s">
        <v>892</v>
      </c>
      <c r="N2475" s="1" t="s">
        <v>463</v>
      </c>
      <c r="O2475" s="2">
        <v>44500</v>
      </c>
      <c r="P2475" s="2">
        <v>44503</v>
      </c>
      <c r="Q2475" s="1" t="s">
        <v>29</v>
      </c>
      <c r="R2475" t="str">
        <f>VLOOKUP(F2475,'Seg 2 descriptions'!A:B,2)</f>
        <v>Gas Operations-West</v>
      </c>
      <c r="S2475" t="str">
        <f>VLOOKUP(G2475,'Seg 3 descriptions'!A:B,2)</f>
        <v>Overtime/Comp Time/On Call</v>
      </c>
    </row>
    <row r="2476" spans="1:19" x14ac:dyDescent="0.25">
      <c r="A2476" s="1" t="s">
        <v>457</v>
      </c>
      <c r="B2476" s="1" t="s">
        <v>49</v>
      </c>
      <c r="C2476" s="1" t="s">
        <v>458</v>
      </c>
      <c r="D2476" s="1" t="s">
        <v>1715</v>
      </c>
      <c r="E2476" s="1" t="s">
        <v>20</v>
      </c>
      <c r="F2476" s="1" t="s">
        <v>31</v>
      </c>
      <c r="G2476" s="1" t="s">
        <v>590</v>
      </c>
      <c r="H2476" s="1" t="s">
        <v>103</v>
      </c>
      <c r="I2476" s="1" t="s">
        <v>24</v>
      </c>
      <c r="J2476" s="3">
        <v>-11.3</v>
      </c>
      <c r="K2476" s="1" t="s">
        <v>891</v>
      </c>
      <c r="L2476" s="1" t="s">
        <v>24</v>
      </c>
      <c r="M2476" s="1" t="s">
        <v>892</v>
      </c>
      <c r="N2476" s="1" t="s">
        <v>461</v>
      </c>
      <c r="O2476" s="2">
        <v>44500</v>
      </c>
      <c r="P2476" s="2">
        <v>44503</v>
      </c>
      <c r="Q2476" s="1" t="s">
        <v>29</v>
      </c>
      <c r="R2476" t="str">
        <f>VLOOKUP(F2476,'Seg 2 descriptions'!A:B,2)</f>
        <v>Gas Operations-West</v>
      </c>
      <c r="S2476" t="str">
        <f>VLOOKUP(G2476,'Seg 3 descriptions'!A:B,2)</f>
        <v>Overtime/Comp Time/On Call</v>
      </c>
    </row>
    <row r="2477" spans="1:19" x14ac:dyDescent="0.25">
      <c r="A2477" s="144" t="s">
        <v>456</v>
      </c>
      <c r="B2477" s="144" t="s">
        <v>20</v>
      </c>
      <c r="C2477" s="144" t="s">
        <v>904</v>
      </c>
      <c r="D2477" s="144" t="s">
        <v>1693</v>
      </c>
      <c r="E2477" s="144" t="s">
        <v>20</v>
      </c>
      <c r="F2477" s="144" t="s">
        <v>21</v>
      </c>
      <c r="G2477" s="144" t="s">
        <v>22</v>
      </c>
      <c r="H2477" s="144" t="s">
        <v>103</v>
      </c>
      <c r="I2477" s="144" t="s">
        <v>24</v>
      </c>
      <c r="J2477" s="145">
        <v>-680</v>
      </c>
      <c r="K2477" s="144" t="s">
        <v>806</v>
      </c>
      <c r="L2477" s="144" t="s">
        <v>24</v>
      </c>
      <c r="M2477" s="144" t="s">
        <v>871</v>
      </c>
      <c r="N2477" s="144" t="s">
        <v>906</v>
      </c>
      <c r="O2477" s="146">
        <v>44347</v>
      </c>
      <c r="P2477" s="146">
        <v>44322</v>
      </c>
      <c r="Q2477" s="144" t="s">
        <v>29</v>
      </c>
      <c r="R2477" s="20" t="str">
        <f>VLOOKUP(F2477,'Seg 2 descriptions'!A:B,2)</f>
        <v>Facilities-West</v>
      </c>
      <c r="S2477" s="20" t="str">
        <f>VLOOKUP(G2477,'Seg 3 descriptions'!A:B,2)</f>
        <v>Facilities Maintenance</v>
      </c>
    </row>
    <row r="2478" spans="1:19" x14ac:dyDescent="0.25">
      <c r="A2478" s="144" t="s">
        <v>456</v>
      </c>
      <c r="B2478" s="144" t="s">
        <v>20</v>
      </c>
      <c r="C2478" s="144" t="s">
        <v>904</v>
      </c>
      <c r="D2478" s="144" t="s">
        <v>1693</v>
      </c>
      <c r="E2478" s="144" t="s">
        <v>20</v>
      </c>
      <c r="F2478" s="144" t="s">
        <v>21</v>
      </c>
      <c r="G2478" s="144" t="s">
        <v>22</v>
      </c>
      <c r="H2478" s="144" t="s">
        <v>103</v>
      </c>
      <c r="I2478" s="144" t="s">
        <v>24</v>
      </c>
      <c r="J2478" s="145">
        <v>-2805</v>
      </c>
      <c r="K2478" s="144" t="s">
        <v>806</v>
      </c>
      <c r="L2478" s="144" t="s">
        <v>24</v>
      </c>
      <c r="M2478" s="144" t="s">
        <v>907</v>
      </c>
      <c r="N2478" s="144" t="s">
        <v>906</v>
      </c>
      <c r="O2478" s="146">
        <v>44347</v>
      </c>
      <c r="P2478" s="146">
        <v>44322</v>
      </c>
      <c r="Q2478" s="144" t="s">
        <v>29</v>
      </c>
      <c r="R2478" s="20" t="str">
        <f>VLOOKUP(F2478,'Seg 2 descriptions'!A:B,2)</f>
        <v>Facilities-West</v>
      </c>
      <c r="S2478" s="20" t="str">
        <f>VLOOKUP(G2478,'Seg 3 descriptions'!A:B,2)</f>
        <v>Facilities Maintenance</v>
      </c>
    </row>
    <row r="2479" spans="1:19" x14ac:dyDescent="0.25">
      <c r="A2479" s="144" t="s">
        <v>456</v>
      </c>
      <c r="B2479" s="144" t="s">
        <v>20</v>
      </c>
      <c r="C2479" s="144" t="s">
        <v>904</v>
      </c>
      <c r="D2479" s="144" t="s">
        <v>1693</v>
      </c>
      <c r="E2479" s="144" t="s">
        <v>20</v>
      </c>
      <c r="F2479" s="144" t="s">
        <v>21</v>
      </c>
      <c r="G2479" s="144" t="s">
        <v>22</v>
      </c>
      <c r="H2479" s="144" t="s">
        <v>103</v>
      </c>
      <c r="I2479" s="144" t="s">
        <v>24</v>
      </c>
      <c r="J2479" s="145">
        <v>-382.5</v>
      </c>
      <c r="K2479" s="144" t="s">
        <v>806</v>
      </c>
      <c r="L2479" s="144" t="s">
        <v>24</v>
      </c>
      <c r="M2479" s="144" t="s">
        <v>905</v>
      </c>
      <c r="N2479" s="144" t="s">
        <v>906</v>
      </c>
      <c r="O2479" s="146">
        <v>44347</v>
      </c>
      <c r="P2479" s="146">
        <v>44322</v>
      </c>
      <c r="Q2479" s="144" t="s">
        <v>29</v>
      </c>
      <c r="R2479" s="20" t="str">
        <f>VLOOKUP(F2479,'Seg 2 descriptions'!A:B,2)</f>
        <v>Facilities-West</v>
      </c>
      <c r="S2479" s="20" t="str">
        <f>VLOOKUP(G2479,'Seg 3 descriptions'!A:B,2)</f>
        <v>Facilities Maintenance</v>
      </c>
    </row>
    <row r="2480" spans="1:19" x14ac:dyDescent="0.25">
      <c r="A2480" s="144" t="s">
        <v>17</v>
      </c>
      <c r="B2480" s="144" t="s">
        <v>18</v>
      </c>
      <c r="C2480" s="144" t="s">
        <v>263</v>
      </c>
      <c r="D2480" s="144" t="s">
        <v>1693</v>
      </c>
      <c r="E2480" s="144" t="s">
        <v>20</v>
      </c>
      <c r="F2480" s="144" t="s">
        <v>21</v>
      </c>
      <c r="G2480" s="144" t="s">
        <v>22</v>
      </c>
      <c r="H2480" s="144" t="s">
        <v>103</v>
      </c>
      <c r="I2480" s="144" t="s">
        <v>24</v>
      </c>
      <c r="J2480" s="145">
        <v>1742.5</v>
      </c>
      <c r="K2480" s="144" t="s">
        <v>916</v>
      </c>
      <c r="L2480" s="144" t="s">
        <v>84</v>
      </c>
      <c r="M2480" s="144" t="s">
        <v>917</v>
      </c>
      <c r="N2480" s="144" t="s">
        <v>918</v>
      </c>
      <c r="O2480" s="146">
        <v>44274</v>
      </c>
      <c r="P2480" s="146">
        <v>44277</v>
      </c>
      <c r="Q2480" s="144" t="s">
        <v>29</v>
      </c>
      <c r="R2480" s="20" t="str">
        <f>VLOOKUP(F2480,'Seg 2 descriptions'!A:B,2)</f>
        <v>Facilities-West</v>
      </c>
      <c r="S2480" s="20" t="str">
        <f>VLOOKUP(G2480,'Seg 3 descriptions'!A:B,2)</f>
        <v>Facilities Maintenance</v>
      </c>
    </row>
    <row r="2481" spans="1:19" x14ac:dyDescent="0.25">
      <c r="A2481" s="1" t="s">
        <v>17</v>
      </c>
      <c r="B2481" s="1" t="s">
        <v>18</v>
      </c>
      <c r="C2481" s="1" t="s">
        <v>329</v>
      </c>
      <c r="D2481" s="1" t="s">
        <v>1692</v>
      </c>
      <c r="E2481" s="1" t="s">
        <v>20</v>
      </c>
      <c r="F2481" s="1" t="s">
        <v>31</v>
      </c>
      <c r="G2481" s="1" t="s">
        <v>35</v>
      </c>
      <c r="H2481" s="1" t="s">
        <v>103</v>
      </c>
      <c r="I2481" s="1" t="s">
        <v>24</v>
      </c>
      <c r="J2481" s="3">
        <v>2592.5</v>
      </c>
      <c r="K2481" s="1" t="s">
        <v>946</v>
      </c>
      <c r="L2481" s="1" t="s">
        <v>84</v>
      </c>
      <c r="M2481" s="1" t="s">
        <v>947</v>
      </c>
      <c r="N2481" s="1" t="s">
        <v>948</v>
      </c>
      <c r="O2481" s="2">
        <v>44400</v>
      </c>
      <c r="P2481" s="2">
        <v>44403</v>
      </c>
      <c r="Q2481" s="1" t="s">
        <v>29</v>
      </c>
      <c r="R2481" t="str">
        <f>VLOOKUP(F2481,'Seg 2 descriptions'!A:B,2)</f>
        <v>Gas Operations-West</v>
      </c>
      <c r="S2481" t="str">
        <f>VLOOKUP(G2481,'Seg 3 descriptions'!A:B,2)</f>
        <v>Other Outside Services</v>
      </c>
    </row>
    <row r="2482" spans="1:19" x14ac:dyDescent="0.25">
      <c r="A2482" s="144" t="s">
        <v>17</v>
      </c>
      <c r="B2482" s="144" t="s">
        <v>18</v>
      </c>
      <c r="C2482" s="144" t="s">
        <v>375</v>
      </c>
      <c r="D2482" s="144" t="s">
        <v>1693</v>
      </c>
      <c r="E2482" s="144" t="s">
        <v>20</v>
      </c>
      <c r="F2482" s="144" t="s">
        <v>21</v>
      </c>
      <c r="G2482" s="144" t="s">
        <v>22</v>
      </c>
      <c r="H2482" s="144" t="s">
        <v>103</v>
      </c>
      <c r="I2482" s="144" t="s">
        <v>24</v>
      </c>
      <c r="J2482" s="145">
        <v>552.5</v>
      </c>
      <c r="K2482" s="144" t="s">
        <v>116</v>
      </c>
      <c r="L2482" s="144" t="s">
        <v>84</v>
      </c>
      <c r="M2482" s="144" t="s">
        <v>992</v>
      </c>
      <c r="N2482" s="144" t="s">
        <v>993</v>
      </c>
      <c r="O2482" s="146">
        <v>44384</v>
      </c>
      <c r="P2482" s="146">
        <v>44385</v>
      </c>
      <c r="Q2482" s="144" t="s">
        <v>29</v>
      </c>
      <c r="R2482" s="20" t="str">
        <f>VLOOKUP(F2482,'Seg 2 descriptions'!A:B,2)</f>
        <v>Facilities-West</v>
      </c>
      <c r="S2482" s="20" t="str">
        <f>VLOOKUP(G2482,'Seg 3 descriptions'!A:B,2)</f>
        <v>Facilities Maintenance</v>
      </c>
    </row>
    <row r="2483" spans="1:19" x14ac:dyDescent="0.25">
      <c r="A2483" s="144" t="s">
        <v>17</v>
      </c>
      <c r="B2483" s="144" t="s">
        <v>18</v>
      </c>
      <c r="C2483" s="144" t="s">
        <v>880</v>
      </c>
      <c r="D2483" s="144" t="s">
        <v>1693</v>
      </c>
      <c r="E2483" s="144" t="s">
        <v>20</v>
      </c>
      <c r="F2483" s="144" t="s">
        <v>21</v>
      </c>
      <c r="G2483" s="144" t="s">
        <v>22</v>
      </c>
      <c r="H2483" s="144" t="s">
        <v>103</v>
      </c>
      <c r="I2483" s="144" t="s">
        <v>24</v>
      </c>
      <c r="J2483" s="145">
        <v>148.75</v>
      </c>
      <c r="K2483" s="144" t="s">
        <v>516</v>
      </c>
      <c r="L2483" s="144" t="s">
        <v>84</v>
      </c>
      <c r="M2483" s="144" t="s">
        <v>998</v>
      </c>
      <c r="N2483" s="144" t="s">
        <v>999</v>
      </c>
      <c r="O2483" s="146">
        <v>44550</v>
      </c>
      <c r="P2483" s="146">
        <v>44551</v>
      </c>
      <c r="Q2483" s="144" t="s">
        <v>29</v>
      </c>
      <c r="R2483" s="20" t="str">
        <f>VLOOKUP(F2483,'Seg 2 descriptions'!A:B,2)</f>
        <v>Facilities-West</v>
      </c>
      <c r="S2483" s="20" t="str">
        <f>VLOOKUP(G2483,'Seg 3 descriptions'!A:B,2)</f>
        <v>Facilities Maintenance</v>
      </c>
    </row>
    <row r="2484" spans="1:19" x14ac:dyDescent="0.25">
      <c r="A2484" s="144" t="s">
        <v>17</v>
      </c>
      <c r="B2484" s="144" t="s">
        <v>18</v>
      </c>
      <c r="C2484" s="144" t="s">
        <v>210</v>
      </c>
      <c r="D2484" s="144" t="s">
        <v>1693</v>
      </c>
      <c r="E2484" s="144" t="s">
        <v>20</v>
      </c>
      <c r="F2484" s="144" t="s">
        <v>21</v>
      </c>
      <c r="G2484" s="144" t="s">
        <v>22</v>
      </c>
      <c r="H2484" s="144" t="s">
        <v>103</v>
      </c>
      <c r="I2484" s="144" t="s">
        <v>24</v>
      </c>
      <c r="J2484" s="145">
        <v>255</v>
      </c>
      <c r="K2484" s="144" t="s">
        <v>141</v>
      </c>
      <c r="L2484" s="144" t="s">
        <v>84</v>
      </c>
      <c r="M2484" s="144" t="s">
        <v>807</v>
      </c>
      <c r="N2484" s="144" t="s">
        <v>1015</v>
      </c>
      <c r="O2484" s="146">
        <v>44474</v>
      </c>
      <c r="P2484" s="146">
        <v>44475</v>
      </c>
      <c r="Q2484" s="144" t="s">
        <v>29</v>
      </c>
      <c r="R2484" s="20" t="str">
        <f>VLOOKUP(F2484,'Seg 2 descriptions'!A:B,2)</f>
        <v>Facilities-West</v>
      </c>
      <c r="S2484" s="20" t="str">
        <f>VLOOKUP(G2484,'Seg 3 descriptions'!A:B,2)</f>
        <v>Facilities Maintenance</v>
      </c>
    </row>
    <row r="2485" spans="1:19" x14ac:dyDescent="0.25">
      <c r="A2485" s="1" t="s">
        <v>17</v>
      </c>
      <c r="B2485" s="1" t="s">
        <v>18</v>
      </c>
      <c r="C2485" s="1" t="s">
        <v>274</v>
      </c>
      <c r="D2485" s="1" t="s">
        <v>1692</v>
      </c>
      <c r="E2485" s="1" t="s">
        <v>20</v>
      </c>
      <c r="F2485" s="1" t="s">
        <v>31</v>
      </c>
      <c r="G2485" s="1" t="s">
        <v>35</v>
      </c>
      <c r="H2485" s="1" t="s">
        <v>103</v>
      </c>
      <c r="I2485" s="1" t="s">
        <v>24</v>
      </c>
      <c r="J2485" s="3">
        <v>3315</v>
      </c>
      <c r="K2485" s="1" t="s">
        <v>1022</v>
      </c>
      <c r="L2485" s="1" t="s">
        <v>84</v>
      </c>
      <c r="M2485" s="1" t="s">
        <v>1023</v>
      </c>
      <c r="N2485" s="1" t="s">
        <v>1024</v>
      </c>
      <c r="O2485" s="2">
        <v>44410</v>
      </c>
      <c r="P2485" s="2">
        <v>44411</v>
      </c>
      <c r="Q2485" s="1" t="s">
        <v>29</v>
      </c>
      <c r="R2485" t="str">
        <f>VLOOKUP(F2485,'Seg 2 descriptions'!A:B,2)</f>
        <v>Gas Operations-West</v>
      </c>
      <c r="S2485" t="str">
        <f>VLOOKUP(G2485,'Seg 3 descriptions'!A:B,2)</f>
        <v>Other Outside Services</v>
      </c>
    </row>
    <row r="2486" spans="1:19" x14ac:dyDescent="0.25">
      <c r="A2486" s="1" t="s">
        <v>457</v>
      </c>
      <c r="B2486" s="1" t="s">
        <v>49</v>
      </c>
      <c r="C2486" s="1" t="s">
        <v>458</v>
      </c>
      <c r="D2486" s="1" t="s">
        <v>1725</v>
      </c>
      <c r="E2486" s="1" t="s">
        <v>20</v>
      </c>
      <c r="F2486" s="1" t="s">
        <v>31</v>
      </c>
      <c r="G2486" s="1" t="s">
        <v>460</v>
      </c>
      <c r="H2486" s="1" t="s">
        <v>103</v>
      </c>
      <c r="I2486" s="1" t="s">
        <v>24</v>
      </c>
      <c r="J2486" s="3">
        <v>-63.2</v>
      </c>
      <c r="K2486" s="1" t="s">
        <v>1004</v>
      </c>
      <c r="L2486" s="1" t="s">
        <v>24</v>
      </c>
      <c r="M2486" s="1" t="s">
        <v>1005</v>
      </c>
      <c r="N2486" s="1" t="s">
        <v>461</v>
      </c>
      <c r="O2486" s="2">
        <v>44500</v>
      </c>
      <c r="P2486" s="2">
        <v>44503</v>
      </c>
      <c r="Q2486" s="1" t="s">
        <v>29</v>
      </c>
      <c r="R2486" t="str">
        <f>VLOOKUP(F2486,'Seg 2 descriptions'!A:B,2)</f>
        <v>Gas Operations-West</v>
      </c>
      <c r="S2486" t="str">
        <f>VLOOKUP(G2486,'Seg 3 descriptions'!A:B,2)</f>
        <v>Salaries</v>
      </c>
    </row>
    <row r="2487" spans="1:19" x14ac:dyDescent="0.25">
      <c r="A2487" s="1" t="s">
        <v>457</v>
      </c>
      <c r="B2487" s="1" t="s">
        <v>49</v>
      </c>
      <c r="C2487" s="1" t="s">
        <v>592</v>
      </c>
      <c r="D2487" s="1" t="s">
        <v>1725</v>
      </c>
      <c r="E2487" s="1" t="s">
        <v>20</v>
      </c>
      <c r="F2487" s="1" t="s">
        <v>31</v>
      </c>
      <c r="G2487" s="1" t="s">
        <v>460</v>
      </c>
      <c r="H2487" s="1" t="s">
        <v>103</v>
      </c>
      <c r="I2487" s="1" t="s">
        <v>24</v>
      </c>
      <c r="J2487" s="3">
        <v>533.76</v>
      </c>
      <c r="K2487" s="1" t="s">
        <v>1004</v>
      </c>
      <c r="L2487" s="1" t="s">
        <v>24</v>
      </c>
      <c r="M2487" s="1" t="s">
        <v>1005</v>
      </c>
      <c r="N2487" s="1" t="s">
        <v>463</v>
      </c>
      <c r="O2487" s="2">
        <v>44500</v>
      </c>
      <c r="P2487" s="2">
        <v>44503</v>
      </c>
      <c r="Q2487" s="1" t="s">
        <v>29</v>
      </c>
      <c r="R2487" t="str">
        <f>VLOOKUP(F2487,'Seg 2 descriptions'!A:B,2)</f>
        <v>Gas Operations-West</v>
      </c>
      <c r="S2487" t="str">
        <f>VLOOKUP(G2487,'Seg 3 descriptions'!A:B,2)</f>
        <v>Salaries</v>
      </c>
    </row>
    <row r="2488" spans="1:19" x14ac:dyDescent="0.25">
      <c r="A2488" s="1" t="s">
        <v>457</v>
      </c>
      <c r="B2488" s="1" t="s">
        <v>49</v>
      </c>
      <c r="C2488" s="1" t="s">
        <v>461</v>
      </c>
      <c r="D2488" s="1" t="s">
        <v>1715</v>
      </c>
      <c r="E2488" s="1" t="s">
        <v>20</v>
      </c>
      <c r="F2488" s="1" t="s">
        <v>31</v>
      </c>
      <c r="G2488" s="1" t="s">
        <v>590</v>
      </c>
      <c r="H2488" s="1" t="s">
        <v>103</v>
      </c>
      <c r="I2488" s="1" t="s">
        <v>24</v>
      </c>
      <c r="J2488" s="3">
        <v>11.3</v>
      </c>
      <c r="K2488" s="1" t="s">
        <v>891</v>
      </c>
      <c r="L2488" s="1" t="s">
        <v>24</v>
      </c>
      <c r="M2488" s="1" t="s">
        <v>892</v>
      </c>
      <c r="N2488" s="1" t="s">
        <v>463</v>
      </c>
      <c r="O2488" s="2">
        <v>44469</v>
      </c>
      <c r="P2488" s="2">
        <v>44474</v>
      </c>
      <c r="Q2488" s="1" t="s">
        <v>29</v>
      </c>
      <c r="R2488" t="str">
        <f>VLOOKUP(F2488,'Seg 2 descriptions'!A:B,2)</f>
        <v>Gas Operations-West</v>
      </c>
      <c r="S2488" t="str">
        <f>VLOOKUP(G2488,'Seg 3 descriptions'!A:B,2)</f>
        <v>Overtime/Comp Time/On Call</v>
      </c>
    </row>
    <row r="2489" spans="1:19" x14ac:dyDescent="0.25">
      <c r="A2489" s="1" t="s">
        <v>457</v>
      </c>
      <c r="B2489" s="1" t="s">
        <v>49</v>
      </c>
      <c r="C2489" s="1" t="s">
        <v>1001</v>
      </c>
      <c r="D2489" s="1" t="s">
        <v>1715</v>
      </c>
      <c r="E2489" s="1" t="s">
        <v>20</v>
      </c>
      <c r="F2489" s="1" t="s">
        <v>31</v>
      </c>
      <c r="G2489" s="1" t="s">
        <v>590</v>
      </c>
      <c r="H2489" s="1" t="s">
        <v>103</v>
      </c>
      <c r="I2489" s="1" t="s">
        <v>24</v>
      </c>
      <c r="J2489" s="3">
        <v>11.32</v>
      </c>
      <c r="K2489" s="1" t="s">
        <v>891</v>
      </c>
      <c r="L2489" s="1" t="s">
        <v>24</v>
      </c>
      <c r="M2489" s="1" t="s">
        <v>892</v>
      </c>
      <c r="N2489" s="1" t="s">
        <v>463</v>
      </c>
      <c r="O2489" s="2">
        <v>44439</v>
      </c>
      <c r="P2489" s="2">
        <v>44447</v>
      </c>
      <c r="Q2489" s="1" t="s">
        <v>29</v>
      </c>
      <c r="R2489" t="str">
        <f>VLOOKUP(F2489,'Seg 2 descriptions'!A:B,2)</f>
        <v>Gas Operations-West</v>
      </c>
      <c r="S2489" t="str">
        <f>VLOOKUP(G2489,'Seg 3 descriptions'!A:B,2)</f>
        <v>Overtime/Comp Time/On Call</v>
      </c>
    </row>
    <row r="2490" spans="1:19" x14ac:dyDescent="0.25">
      <c r="A2490" s="1" t="s">
        <v>457</v>
      </c>
      <c r="B2490" s="1" t="s">
        <v>49</v>
      </c>
      <c r="C2490" s="1" t="s">
        <v>970</v>
      </c>
      <c r="D2490" s="1" t="s">
        <v>1715</v>
      </c>
      <c r="E2490" s="1" t="s">
        <v>20</v>
      </c>
      <c r="F2490" s="1" t="s">
        <v>31</v>
      </c>
      <c r="G2490" s="1" t="s">
        <v>590</v>
      </c>
      <c r="H2490" s="1" t="s">
        <v>103</v>
      </c>
      <c r="I2490" s="1" t="s">
        <v>24</v>
      </c>
      <c r="J2490" s="3">
        <v>15.71</v>
      </c>
      <c r="K2490" s="1" t="s">
        <v>891</v>
      </c>
      <c r="L2490" s="1" t="s">
        <v>24</v>
      </c>
      <c r="M2490" s="1" t="s">
        <v>892</v>
      </c>
      <c r="N2490" s="1" t="s">
        <v>463</v>
      </c>
      <c r="O2490" s="2">
        <v>44408</v>
      </c>
      <c r="P2490" s="2">
        <v>44412</v>
      </c>
      <c r="Q2490" s="1" t="s">
        <v>29</v>
      </c>
      <c r="R2490" t="str">
        <f>VLOOKUP(F2490,'Seg 2 descriptions'!A:B,2)</f>
        <v>Gas Operations-West</v>
      </c>
      <c r="S2490" t="str">
        <f>VLOOKUP(G2490,'Seg 3 descriptions'!A:B,2)</f>
        <v>Overtime/Comp Time/On Call</v>
      </c>
    </row>
    <row r="2491" spans="1:19" x14ac:dyDescent="0.25">
      <c r="A2491" s="1" t="s">
        <v>457</v>
      </c>
      <c r="B2491" s="1" t="s">
        <v>49</v>
      </c>
      <c r="C2491" s="1" t="s">
        <v>1061</v>
      </c>
      <c r="D2491" s="1" t="s">
        <v>1732</v>
      </c>
      <c r="E2491" s="1" t="s">
        <v>20</v>
      </c>
      <c r="F2491" s="1" t="s">
        <v>31</v>
      </c>
      <c r="G2491" s="1" t="s">
        <v>869</v>
      </c>
      <c r="H2491" s="1" t="s">
        <v>103</v>
      </c>
      <c r="I2491" s="1" t="s">
        <v>24</v>
      </c>
      <c r="J2491" s="3">
        <v>2.25</v>
      </c>
      <c r="K2491" s="1" t="s">
        <v>1059</v>
      </c>
      <c r="L2491" s="1" t="s">
        <v>24</v>
      </c>
      <c r="M2491" s="1" t="s">
        <v>1060</v>
      </c>
      <c r="N2491" s="1" t="s">
        <v>463</v>
      </c>
      <c r="O2491" s="2">
        <v>44561</v>
      </c>
      <c r="P2491" s="2">
        <v>44568</v>
      </c>
      <c r="Q2491" s="1" t="s">
        <v>29</v>
      </c>
      <c r="R2491" t="str">
        <f>VLOOKUP(F2491,'Seg 2 descriptions'!A:B,2)</f>
        <v>Gas Operations-West</v>
      </c>
      <c r="S2491" t="str">
        <f>VLOOKUP(G2491,'Seg 3 descriptions'!A:B,2)</f>
        <v>Vehicle Fuel</v>
      </c>
    </row>
    <row r="2492" spans="1:19" x14ac:dyDescent="0.25">
      <c r="A2492" s="1" t="s">
        <v>457</v>
      </c>
      <c r="B2492" s="1" t="s">
        <v>49</v>
      </c>
      <c r="C2492" s="1" t="s">
        <v>1061</v>
      </c>
      <c r="D2492" s="1" t="s">
        <v>1735</v>
      </c>
      <c r="E2492" s="1" t="s">
        <v>20</v>
      </c>
      <c r="F2492" s="1" t="s">
        <v>31</v>
      </c>
      <c r="G2492" s="1" t="s">
        <v>870</v>
      </c>
      <c r="H2492" s="1" t="s">
        <v>103</v>
      </c>
      <c r="I2492" s="1" t="s">
        <v>24</v>
      </c>
      <c r="J2492" s="3">
        <v>1.08</v>
      </c>
      <c r="K2492" s="1" t="s">
        <v>1059</v>
      </c>
      <c r="L2492" s="1" t="s">
        <v>24</v>
      </c>
      <c r="M2492" s="1" t="s">
        <v>1060</v>
      </c>
      <c r="N2492" s="1" t="s">
        <v>463</v>
      </c>
      <c r="O2492" s="2">
        <v>44561</v>
      </c>
      <c r="P2492" s="2">
        <v>44568</v>
      </c>
      <c r="Q2492" s="1" t="s">
        <v>29</v>
      </c>
      <c r="R2492" t="str">
        <f>VLOOKUP(F2492,'Seg 2 descriptions'!A:B,2)</f>
        <v>Gas Operations-West</v>
      </c>
      <c r="S2492" t="str">
        <f>VLOOKUP(G2492,'Seg 3 descriptions'!A:B,2)</f>
        <v>Other Vehicle Expenses</v>
      </c>
    </row>
    <row r="2493" spans="1:19" x14ac:dyDescent="0.25">
      <c r="A2493" s="1" t="s">
        <v>17</v>
      </c>
      <c r="B2493" s="1" t="s">
        <v>18</v>
      </c>
      <c r="C2493" s="1" t="s">
        <v>655</v>
      </c>
      <c r="D2493" s="1" t="s">
        <v>1692</v>
      </c>
      <c r="E2493" s="1" t="s">
        <v>20</v>
      </c>
      <c r="F2493" s="1" t="s">
        <v>31</v>
      </c>
      <c r="G2493" s="1" t="s">
        <v>35</v>
      </c>
      <c r="H2493" s="1" t="s">
        <v>103</v>
      </c>
      <c r="I2493" s="1" t="s">
        <v>24</v>
      </c>
      <c r="J2493" s="3">
        <v>48</v>
      </c>
      <c r="K2493" s="1" t="s">
        <v>230</v>
      </c>
      <c r="L2493" s="1" t="s">
        <v>36</v>
      </c>
      <c r="M2493" s="1" t="s">
        <v>656</v>
      </c>
      <c r="N2493" s="1" t="s">
        <v>657</v>
      </c>
      <c r="O2493" s="2">
        <v>44235</v>
      </c>
      <c r="P2493" s="2">
        <v>44236</v>
      </c>
      <c r="Q2493" s="1" t="s">
        <v>29</v>
      </c>
      <c r="R2493" t="str">
        <f>VLOOKUP(F2493,'Seg 2 descriptions'!A:B,2)</f>
        <v>Gas Operations-West</v>
      </c>
      <c r="S2493" t="str">
        <f>VLOOKUP(G2493,'Seg 3 descriptions'!A:B,2)</f>
        <v>Other Outside Services</v>
      </c>
    </row>
    <row r="2494" spans="1:19" x14ac:dyDescent="0.25">
      <c r="A2494" s="1" t="s">
        <v>17</v>
      </c>
      <c r="B2494" s="1" t="s">
        <v>18</v>
      </c>
      <c r="C2494" s="1" t="s">
        <v>210</v>
      </c>
      <c r="D2494" s="1" t="s">
        <v>1692</v>
      </c>
      <c r="E2494" s="1" t="s">
        <v>20</v>
      </c>
      <c r="F2494" s="1" t="s">
        <v>31</v>
      </c>
      <c r="G2494" s="1" t="s">
        <v>35</v>
      </c>
      <c r="H2494" s="1" t="s">
        <v>103</v>
      </c>
      <c r="I2494" s="1" t="s">
        <v>24</v>
      </c>
      <c r="J2494" s="3">
        <v>96</v>
      </c>
      <c r="K2494" s="1" t="s">
        <v>230</v>
      </c>
      <c r="L2494" s="1" t="s">
        <v>36</v>
      </c>
      <c r="M2494" s="1" t="s">
        <v>213</v>
      </c>
      <c r="N2494" s="1" t="s">
        <v>214</v>
      </c>
      <c r="O2494" s="2">
        <v>44474</v>
      </c>
      <c r="P2494" s="2">
        <v>44475</v>
      </c>
      <c r="Q2494" s="1" t="s">
        <v>29</v>
      </c>
      <c r="R2494" t="str">
        <f>VLOOKUP(F2494,'Seg 2 descriptions'!A:B,2)</f>
        <v>Gas Operations-West</v>
      </c>
      <c r="S2494" t="str">
        <f>VLOOKUP(G2494,'Seg 3 descriptions'!A:B,2)</f>
        <v>Other Outside Services</v>
      </c>
    </row>
    <row r="2495" spans="1:19" x14ac:dyDescent="0.25">
      <c r="A2495" s="144" t="s">
        <v>17</v>
      </c>
      <c r="B2495" s="144" t="s">
        <v>18</v>
      </c>
      <c r="C2495" s="144" t="s">
        <v>215</v>
      </c>
      <c r="D2495" s="144" t="s">
        <v>1693</v>
      </c>
      <c r="E2495" s="144" t="s">
        <v>20</v>
      </c>
      <c r="F2495" s="144" t="s">
        <v>21</v>
      </c>
      <c r="G2495" s="144" t="s">
        <v>22</v>
      </c>
      <c r="H2495" s="144" t="s">
        <v>103</v>
      </c>
      <c r="I2495" s="144" t="s">
        <v>24</v>
      </c>
      <c r="J2495" s="145">
        <v>1125</v>
      </c>
      <c r="K2495" s="144" t="s">
        <v>1069</v>
      </c>
      <c r="L2495" s="144" t="s">
        <v>88</v>
      </c>
      <c r="M2495" s="144" t="s">
        <v>1070</v>
      </c>
      <c r="N2495" s="144" t="s">
        <v>1071</v>
      </c>
      <c r="O2495" s="146">
        <v>44532</v>
      </c>
      <c r="P2495" s="146">
        <v>44533</v>
      </c>
      <c r="Q2495" s="144" t="s">
        <v>29</v>
      </c>
      <c r="R2495" s="20" t="str">
        <f>VLOOKUP(F2495,'Seg 2 descriptions'!A:B,2)</f>
        <v>Facilities-West</v>
      </c>
      <c r="S2495" s="20" t="str">
        <f>VLOOKUP(G2495,'Seg 3 descriptions'!A:B,2)</f>
        <v>Facilities Maintenance</v>
      </c>
    </row>
    <row r="2496" spans="1:19" x14ac:dyDescent="0.25">
      <c r="A2496" s="1" t="s">
        <v>17</v>
      </c>
      <c r="B2496" s="1" t="s">
        <v>18</v>
      </c>
      <c r="C2496" s="1" t="s">
        <v>215</v>
      </c>
      <c r="D2496" s="1" t="s">
        <v>1692</v>
      </c>
      <c r="E2496" s="1" t="s">
        <v>20</v>
      </c>
      <c r="F2496" s="1" t="s">
        <v>31</v>
      </c>
      <c r="G2496" s="1" t="s">
        <v>35</v>
      </c>
      <c r="H2496" s="1" t="s">
        <v>103</v>
      </c>
      <c r="I2496" s="1" t="s">
        <v>24</v>
      </c>
      <c r="J2496" s="3">
        <v>48</v>
      </c>
      <c r="K2496" s="1" t="s">
        <v>230</v>
      </c>
      <c r="L2496" s="1" t="s">
        <v>36</v>
      </c>
      <c r="M2496" s="1" t="s">
        <v>216</v>
      </c>
      <c r="N2496" s="1" t="s">
        <v>217</v>
      </c>
      <c r="O2496" s="2">
        <v>44532</v>
      </c>
      <c r="P2496" s="2">
        <v>44533</v>
      </c>
      <c r="Q2496" s="1" t="s">
        <v>29</v>
      </c>
      <c r="R2496" t="str">
        <f>VLOOKUP(F2496,'Seg 2 descriptions'!A:B,2)</f>
        <v>Gas Operations-West</v>
      </c>
      <c r="S2496" t="str">
        <f>VLOOKUP(G2496,'Seg 3 descriptions'!A:B,2)</f>
        <v>Other Outside Services</v>
      </c>
    </row>
    <row r="2497" spans="1:19" x14ac:dyDescent="0.25">
      <c r="A2497" s="144" t="s">
        <v>17</v>
      </c>
      <c r="B2497" s="144" t="s">
        <v>18</v>
      </c>
      <c r="C2497" s="144" t="s">
        <v>202</v>
      </c>
      <c r="D2497" s="144" t="s">
        <v>1693</v>
      </c>
      <c r="E2497" s="144" t="s">
        <v>20</v>
      </c>
      <c r="F2497" s="144" t="s">
        <v>21</v>
      </c>
      <c r="G2497" s="144" t="s">
        <v>22</v>
      </c>
      <c r="H2497" s="144" t="s">
        <v>103</v>
      </c>
      <c r="I2497" s="144" t="s">
        <v>24</v>
      </c>
      <c r="J2497" s="145">
        <v>2437.5</v>
      </c>
      <c r="K2497" s="144" t="s">
        <v>1088</v>
      </c>
      <c r="L2497" s="144" t="s">
        <v>88</v>
      </c>
      <c r="M2497" s="144" t="s">
        <v>1089</v>
      </c>
      <c r="N2497" s="144" t="s">
        <v>1090</v>
      </c>
      <c r="O2497" s="146">
        <v>44336</v>
      </c>
      <c r="P2497" s="146">
        <v>44337</v>
      </c>
      <c r="Q2497" s="144" t="s">
        <v>29</v>
      </c>
      <c r="R2497" s="20" t="str">
        <f>VLOOKUP(F2497,'Seg 2 descriptions'!A:B,2)</f>
        <v>Facilities-West</v>
      </c>
      <c r="S2497" s="20" t="str">
        <f>VLOOKUP(G2497,'Seg 3 descriptions'!A:B,2)</f>
        <v>Facilities Maintenance</v>
      </c>
    </row>
    <row r="2498" spans="1:19" x14ac:dyDescent="0.25">
      <c r="A2498" s="144" t="s">
        <v>17</v>
      </c>
      <c r="B2498" s="144" t="s">
        <v>18</v>
      </c>
      <c r="C2498" s="144" t="s">
        <v>206</v>
      </c>
      <c r="D2498" s="144" t="s">
        <v>1693</v>
      </c>
      <c r="E2498" s="144" t="s">
        <v>20</v>
      </c>
      <c r="F2498" s="144" t="s">
        <v>21</v>
      </c>
      <c r="G2498" s="144" t="s">
        <v>22</v>
      </c>
      <c r="H2498" s="144" t="s">
        <v>103</v>
      </c>
      <c r="I2498" s="144" t="s">
        <v>24</v>
      </c>
      <c r="J2498" s="145">
        <v>2720</v>
      </c>
      <c r="K2498" s="144" t="s">
        <v>1091</v>
      </c>
      <c r="L2498" s="144" t="s">
        <v>84</v>
      </c>
      <c r="M2498" s="144" t="s">
        <v>1092</v>
      </c>
      <c r="N2498" s="144" t="s">
        <v>1093</v>
      </c>
      <c r="O2498" s="146">
        <v>44369</v>
      </c>
      <c r="P2498" s="146">
        <v>44370</v>
      </c>
      <c r="Q2498" s="144" t="s">
        <v>29</v>
      </c>
      <c r="R2498" s="20" t="str">
        <f>VLOOKUP(F2498,'Seg 2 descriptions'!A:B,2)</f>
        <v>Facilities-West</v>
      </c>
      <c r="S2498" s="20" t="str">
        <f>VLOOKUP(G2498,'Seg 3 descriptions'!A:B,2)</f>
        <v>Facilities Maintenance</v>
      </c>
    </row>
    <row r="2499" spans="1:19" x14ac:dyDescent="0.25">
      <c r="A2499" s="1" t="s">
        <v>17</v>
      </c>
      <c r="B2499" s="1" t="s">
        <v>18</v>
      </c>
      <c r="C2499" s="1" t="s">
        <v>210</v>
      </c>
      <c r="D2499" s="1" t="s">
        <v>1692</v>
      </c>
      <c r="E2499" s="1" t="s">
        <v>20</v>
      </c>
      <c r="F2499" s="1" t="s">
        <v>31</v>
      </c>
      <c r="G2499" s="1" t="s">
        <v>35</v>
      </c>
      <c r="H2499" s="1" t="s">
        <v>103</v>
      </c>
      <c r="I2499" s="1" t="s">
        <v>24</v>
      </c>
      <c r="J2499" s="3">
        <v>48</v>
      </c>
      <c r="K2499" s="1" t="s">
        <v>1111</v>
      </c>
      <c r="L2499" s="1" t="s">
        <v>36</v>
      </c>
      <c r="M2499" s="1" t="s">
        <v>996</v>
      </c>
      <c r="N2499" s="1" t="s">
        <v>997</v>
      </c>
      <c r="O2499" s="2">
        <v>44474</v>
      </c>
      <c r="P2499" s="2">
        <v>44475</v>
      </c>
      <c r="Q2499" s="1" t="s">
        <v>29</v>
      </c>
      <c r="R2499" t="str">
        <f>VLOOKUP(F2499,'Seg 2 descriptions'!A:B,2)</f>
        <v>Gas Operations-West</v>
      </c>
      <c r="S2499" t="str">
        <f>VLOOKUP(G2499,'Seg 3 descriptions'!A:B,2)</f>
        <v>Other Outside Services</v>
      </c>
    </row>
    <row r="2500" spans="1:19" x14ac:dyDescent="0.25">
      <c r="A2500" s="1" t="s">
        <v>457</v>
      </c>
      <c r="B2500" s="1" t="s">
        <v>49</v>
      </c>
      <c r="C2500" s="1" t="s">
        <v>969</v>
      </c>
      <c r="D2500" s="1" t="s">
        <v>1715</v>
      </c>
      <c r="E2500" s="1" t="s">
        <v>20</v>
      </c>
      <c r="F2500" s="1" t="s">
        <v>31</v>
      </c>
      <c r="G2500" s="1" t="s">
        <v>590</v>
      </c>
      <c r="H2500" s="1" t="s">
        <v>103</v>
      </c>
      <c r="I2500" s="1" t="s">
        <v>24</v>
      </c>
      <c r="J2500" s="3">
        <v>12.75</v>
      </c>
      <c r="K2500" s="1" t="s">
        <v>891</v>
      </c>
      <c r="L2500" s="1" t="s">
        <v>24</v>
      </c>
      <c r="M2500" s="1" t="s">
        <v>892</v>
      </c>
      <c r="N2500" s="1" t="s">
        <v>463</v>
      </c>
      <c r="O2500" s="2">
        <v>44286</v>
      </c>
      <c r="P2500" s="2">
        <v>44292</v>
      </c>
      <c r="Q2500" s="1" t="s">
        <v>29</v>
      </c>
      <c r="R2500" t="str">
        <f>VLOOKUP(F2500,'Seg 2 descriptions'!A:B,2)</f>
        <v>Gas Operations-West</v>
      </c>
      <c r="S2500" t="str">
        <f>VLOOKUP(G2500,'Seg 3 descriptions'!A:B,2)</f>
        <v>Overtime/Comp Time/On Call</v>
      </c>
    </row>
    <row r="2501" spans="1:19" x14ac:dyDescent="0.25">
      <c r="A2501" s="1" t="s">
        <v>457</v>
      </c>
      <c r="B2501" s="1" t="s">
        <v>49</v>
      </c>
      <c r="C2501" s="1" t="s">
        <v>461</v>
      </c>
      <c r="D2501" s="1" t="s">
        <v>1725</v>
      </c>
      <c r="E2501" s="1" t="s">
        <v>20</v>
      </c>
      <c r="F2501" s="1" t="s">
        <v>31</v>
      </c>
      <c r="G2501" s="1" t="s">
        <v>460</v>
      </c>
      <c r="H2501" s="1" t="s">
        <v>103</v>
      </c>
      <c r="I2501" s="1" t="s">
        <v>24</v>
      </c>
      <c r="J2501" s="3">
        <v>63.2</v>
      </c>
      <c r="K2501" s="1" t="s">
        <v>1004</v>
      </c>
      <c r="L2501" s="1" t="s">
        <v>24</v>
      </c>
      <c r="M2501" s="1" t="s">
        <v>1005</v>
      </c>
      <c r="N2501" s="1" t="s">
        <v>463</v>
      </c>
      <c r="O2501" s="2">
        <v>44469</v>
      </c>
      <c r="P2501" s="2">
        <v>44474</v>
      </c>
      <c r="Q2501" s="1" t="s">
        <v>29</v>
      </c>
      <c r="R2501" t="str">
        <f>VLOOKUP(F2501,'Seg 2 descriptions'!A:B,2)</f>
        <v>Gas Operations-West</v>
      </c>
      <c r="S2501" t="str">
        <f>VLOOKUP(G2501,'Seg 3 descriptions'!A:B,2)</f>
        <v>Salaries</v>
      </c>
    </row>
    <row r="2502" spans="1:19" x14ac:dyDescent="0.25">
      <c r="A2502" s="1" t="s">
        <v>457</v>
      </c>
      <c r="B2502" s="1" t="s">
        <v>49</v>
      </c>
      <c r="C2502" s="1" t="s">
        <v>1001</v>
      </c>
      <c r="D2502" s="1" t="s">
        <v>1725</v>
      </c>
      <c r="E2502" s="1" t="s">
        <v>20</v>
      </c>
      <c r="F2502" s="1" t="s">
        <v>31</v>
      </c>
      <c r="G2502" s="1" t="s">
        <v>460</v>
      </c>
      <c r="H2502" s="1" t="s">
        <v>103</v>
      </c>
      <c r="I2502" s="1" t="s">
        <v>24</v>
      </c>
      <c r="J2502" s="3">
        <v>91.33</v>
      </c>
      <c r="K2502" s="1" t="s">
        <v>1004</v>
      </c>
      <c r="L2502" s="1" t="s">
        <v>24</v>
      </c>
      <c r="M2502" s="1" t="s">
        <v>1005</v>
      </c>
      <c r="N2502" s="1" t="s">
        <v>463</v>
      </c>
      <c r="O2502" s="2">
        <v>44439</v>
      </c>
      <c r="P2502" s="2">
        <v>44447</v>
      </c>
      <c r="Q2502" s="1" t="s">
        <v>29</v>
      </c>
      <c r="R2502" t="str">
        <f>VLOOKUP(F2502,'Seg 2 descriptions'!A:B,2)</f>
        <v>Gas Operations-West</v>
      </c>
      <c r="S2502" t="str">
        <f>VLOOKUP(G2502,'Seg 3 descriptions'!A:B,2)</f>
        <v>Salaries</v>
      </c>
    </row>
    <row r="2503" spans="1:19" x14ac:dyDescent="0.25">
      <c r="A2503" s="144" t="s">
        <v>17</v>
      </c>
      <c r="B2503" s="144" t="s">
        <v>18</v>
      </c>
      <c r="C2503" s="144" t="s">
        <v>197</v>
      </c>
      <c r="D2503" s="144" t="s">
        <v>1693</v>
      </c>
      <c r="E2503" s="144" t="s">
        <v>20</v>
      </c>
      <c r="F2503" s="144" t="s">
        <v>21</v>
      </c>
      <c r="G2503" s="144" t="s">
        <v>22</v>
      </c>
      <c r="H2503" s="144" t="s">
        <v>103</v>
      </c>
      <c r="I2503" s="144" t="s">
        <v>24</v>
      </c>
      <c r="J2503" s="145">
        <v>4077.5</v>
      </c>
      <c r="K2503" s="144" t="s">
        <v>1126</v>
      </c>
      <c r="L2503" s="144" t="s">
        <v>88</v>
      </c>
      <c r="M2503" s="144" t="s">
        <v>1127</v>
      </c>
      <c r="N2503" s="144" t="s">
        <v>1128</v>
      </c>
      <c r="O2503" s="146">
        <v>44440</v>
      </c>
      <c r="P2503" s="146">
        <v>44441</v>
      </c>
      <c r="Q2503" s="144" t="s">
        <v>29</v>
      </c>
      <c r="R2503" s="20" t="str">
        <f>VLOOKUP(F2503,'Seg 2 descriptions'!A:B,2)</f>
        <v>Facilities-West</v>
      </c>
      <c r="S2503" s="20" t="str">
        <f>VLOOKUP(G2503,'Seg 3 descriptions'!A:B,2)</f>
        <v>Facilities Maintenance</v>
      </c>
    </row>
    <row r="2504" spans="1:19" x14ac:dyDescent="0.25">
      <c r="A2504" s="1" t="s">
        <v>457</v>
      </c>
      <c r="B2504" s="1" t="s">
        <v>49</v>
      </c>
      <c r="C2504" s="1" t="s">
        <v>970</v>
      </c>
      <c r="D2504" s="1" t="s">
        <v>1725</v>
      </c>
      <c r="E2504" s="1" t="s">
        <v>20</v>
      </c>
      <c r="F2504" s="1" t="s">
        <v>31</v>
      </c>
      <c r="G2504" s="1" t="s">
        <v>460</v>
      </c>
      <c r="H2504" s="1" t="s">
        <v>103</v>
      </c>
      <c r="I2504" s="1" t="s">
        <v>24</v>
      </c>
      <c r="J2504" s="3">
        <v>88.88</v>
      </c>
      <c r="K2504" s="1" t="s">
        <v>1004</v>
      </c>
      <c r="L2504" s="1" t="s">
        <v>24</v>
      </c>
      <c r="M2504" s="1" t="s">
        <v>1005</v>
      </c>
      <c r="N2504" s="1" t="s">
        <v>463</v>
      </c>
      <c r="O2504" s="2">
        <v>44408</v>
      </c>
      <c r="P2504" s="2">
        <v>44412</v>
      </c>
      <c r="Q2504" s="1" t="s">
        <v>29</v>
      </c>
      <c r="R2504" t="str">
        <f>VLOOKUP(F2504,'Seg 2 descriptions'!A:B,2)</f>
        <v>Gas Operations-West</v>
      </c>
      <c r="S2504" t="str">
        <f>VLOOKUP(G2504,'Seg 3 descriptions'!A:B,2)</f>
        <v>Salaries</v>
      </c>
    </row>
    <row r="2505" spans="1:19" x14ac:dyDescent="0.25">
      <c r="A2505" s="1" t="s">
        <v>457</v>
      </c>
      <c r="B2505" s="1" t="s">
        <v>49</v>
      </c>
      <c r="C2505" s="1" t="s">
        <v>969</v>
      </c>
      <c r="D2505" s="1" t="s">
        <v>1725</v>
      </c>
      <c r="E2505" s="1" t="s">
        <v>20</v>
      </c>
      <c r="F2505" s="1" t="s">
        <v>31</v>
      </c>
      <c r="G2505" s="1" t="s">
        <v>460</v>
      </c>
      <c r="H2505" s="1" t="s">
        <v>103</v>
      </c>
      <c r="I2505" s="1" t="s">
        <v>24</v>
      </c>
      <c r="J2505" s="3">
        <v>63.04</v>
      </c>
      <c r="K2505" s="1" t="s">
        <v>1004</v>
      </c>
      <c r="L2505" s="1" t="s">
        <v>24</v>
      </c>
      <c r="M2505" s="1" t="s">
        <v>1005</v>
      </c>
      <c r="N2505" s="1" t="s">
        <v>463</v>
      </c>
      <c r="O2505" s="2">
        <v>44286</v>
      </c>
      <c r="P2505" s="2">
        <v>44292</v>
      </c>
      <c r="Q2505" s="1" t="s">
        <v>29</v>
      </c>
      <c r="R2505" t="str">
        <f>VLOOKUP(F2505,'Seg 2 descriptions'!A:B,2)</f>
        <v>Gas Operations-West</v>
      </c>
      <c r="S2505" t="str">
        <f>VLOOKUP(G2505,'Seg 3 descriptions'!A:B,2)</f>
        <v>Salaries</v>
      </c>
    </row>
    <row r="2506" spans="1:19" x14ac:dyDescent="0.25">
      <c r="A2506" s="1" t="s">
        <v>457</v>
      </c>
      <c r="B2506" s="1" t="s">
        <v>49</v>
      </c>
      <c r="C2506" s="1" t="s">
        <v>967</v>
      </c>
      <c r="D2506" s="1" t="s">
        <v>1725</v>
      </c>
      <c r="E2506" s="1" t="s">
        <v>20</v>
      </c>
      <c r="F2506" s="1" t="s">
        <v>31</v>
      </c>
      <c r="G2506" s="1" t="s">
        <v>460</v>
      </c>
      <c r="H2506" s="1" t="s">
        <v>103</v>
      </c>
      <c r="I2506" s="1" t="s">
        <v>24</v>
      </c>
      <c r="J2506" s="3">
        <v>18.420000000000002</v>
      </c>
      <c r="K2506" s="1" t="s">
        <v>1004</v>
      </c>
      <c r="L2506" s="1" t="s">
        <v>24</v>
      </c>
      <c r="M2506" s="1" t="s">
        <v>1005</v>
      </c>
      <c r="N2506" s="1" t="s">
        <v>463</v>
      </c>
      <c r="O2506" s="2">
        <v>44561</v>
      </c>
      <c r="P2506" s="2">
        <v>44568</v>
      </c>
      <c r="Q2506" s="1" t="s">
        <v>29</v>
      </c>
      <c r="R2506" t="str">
        <f>VLOOKUP(F2506,'Seg 2 descriptions'!A:B,2)</f>
        <v>Gas Operations-West</v>
      </c>
      <c r="S2506" t="str">
        <f>VLOOKUP(G2506,'Seg 3 descriptions'!A:B,2)</f>
        <v>Salaries</v>
      </c>
    </row>
    <row r="2507" spans="1:19" x14ac:dyDescent="0.25">
      <c r="A2507" s="144" t="s">
        <v>17</v>
      </c>
      <c r="B2507" s="144" t="s">
        <v>18</v>
      </c>
      <c r="C2507" s="144" t="s">
        <v>210</v>
      </c>
      <c r="D2507" s="144" t="s">
        <v>1693</v>
      </c>
      <c r="E2507" s="144" t="s">
        <v>20</v>
      </c>
      <c r="F2507" s="144" t="s">
        <v>21</v>
      </c>
      <c r="G2507" s="144" t="s">
        <v>22</v>
      </c>
      <c r="H2507" s="144" t="s">
        <v>103</v>
      </c>
      <c r="I2507" s="144" t="s">
        <v>24</v>
      </c>
      <c r="J2507" s="145">
        <v>510</v>
      </c>
      <c r="K2507" s="144" t="s">
        <v>116</v>
      </c>
      <c r="L2507" s="144" t="s">
        <v>84</v>
      </c>
      <c r="M2507" s="144" t="s">
        <v>211</v>
      </c>
      <c r="N2507" s="144" t="s">
        <v>212</v>
      </c>
      <c r="O2507" s="146">
        <v>44474</v>
      </c>
      <c r="P2507" s="146">
        <v>44475</v>
      </c>
      <c r="Q2507" s="144" t="s">
        <v>29</v>
      </c>
      <c r="R2507" s="20" t="str">
        <f>VLOOKUP(F2507,'Seg 2 descriptions'!A:B,2)</f>
        <v>Facilities-West</v>
      </c>
      <c r="S2507" s="20" t="str">
        <f>VLOOKUP(G2507,'Seg 3 descriptions'!A:B,2)</f>
        <v>Facilities Maintenance</v>
      </c>
    </row>
    <row r="2508" spans="1:19" x14ac:dyDescent="0.25">
      <c r="A2508" s="1" t="s">
        <v>17</v>
      </c>
      <c r="B2508" s="1" t="s">
        <v>18</v>
      </c>
      <c r="C2508" s="1" t="s">
        <v>210</v>
      </c>
      <c r="D2508" s="1" t="s">
        <v>1692</v>
      </c>
      <c r="E2508" s="1" t="s">
        <v>20</v>
      </c>
      <c r="F2508" s="1" t="s">
        <v>31</v>
      </c>
      <c r="G2508" s="1" t="s">
        <v>35</v>
      </c>
      <c r="H2508" s="1" t="s">
        <v>103</v>
      </c>
      <c r="I2508" s="1" t="s">
        <v>24</v>
      </c>
      <c r="J2508" s="3">
        <v>38</v>
      </c>
      <c r="K2508" s="1" t="s">
        <v>1146</v>
      </c>
      <c r="L2508" s="1" t="s">
        <v>36</v>
      </c>
      <c r="M2508" s="1" t="s">
        <v>213</v>
      </c>
      <c r="N2508" s="1" t="s">
        <v>214</v>
      </c>
      <c r="O2508" s="2">
        <v>44474</v>
      </c>
      <c r="P2508" s="2">
        <v>44475</v>
      </c>
      <c r="Q2508" s="1" t="s">
        <v>29</v>
      </c>
      <c r="R2508" t="str">
        <f>VLOOKUP(F2508,'Seg 2 descriptions'!A:B,2)</f>
        <v>Gas Operations-West</v>
      </c>
      <c r="S2508" t="str">
        <f>VLOOKUP(G2508,'Seg 3 descriptions'!A:B,2)</f>
        <v>Other Outside Services</v>
      </c>
    </row>
    <row r="2509" spans="1:19" x14ac:dyDescent="0.25">
      <c r="A2509" s="144" t="s">
        <v>17</v>
      </c>
      <c r="B2509" s="144" t="s">
        <v>18</v>
      </c>
      <c r="C2509" s="144" t="s">
        <v>470</v>
      </c>
      <c r="D2509" s="144" t="s">
        <v>1693</v>
      </c>
      <c r="E2509" s="144" t="s">
        <v>20</v>
      </c>
      <c r="F2509" s="144" t="s">
        <v>21</v>
      </c>
      <c r="G2509" s="144" t="s">
        <v>22</v>
      </c>
      <c r="H2509" s="144" t="s">
        <v>103</v>
      </c>
      <c r="I2509" s="144" t="s">
        <v>24</v>
      </c>
      <c r="J2509" s="145">
        <v>2805</v>
      </c>
      <c r="K2509" s="144" t="s">
        <v>614</v>
      </c>
      <c r="L2509" s="144" t="s">
        <v>84</v>
      </c>
      <c r="M2509" s="144" t="s">
        <v>907</v>
      </c>
      <c r="N2509" s="144" t="s">
        <v>1164</v>
      </c>
      <c r="O2509" s="146">
        <v>44319</v>
      </c>
      <c r="P2509" s="146">
        <v>44320</v>
      </c>
      <c r="Q2509" s="144" t="s">
        <v>29</v>
      </c>
      <c r="R2509" s="20" t="str">
        <f>VLOOKUP(F2509,'Seg 2 descriptions'!A:B,2)</f>
        <v>Facilities-West</v>
      </c>
      <c r="S2509" s="20" t="str">
        <f>VLOOKUP(G2509,'Seg 3 descriptions'!A:B,2)</f>
        <v>Facilities Maintenance</v>
      </c>
    </row>
    <row r="2510" spans="1:19" x14ac:dyDescent="0.25">
      <c r="A2510" s="1" t="s">
        <v>17</v>
      </c>
      <c r="B2510" s="1" t="s">
        <v>18</v>
      </c>
      <c r="C2510" s="1" t="s">
        <v>416</v>
      </c>
      <c r="D2510" s="1" t="s">
        <v>1692</v>
      </c>
      <c r="E2510" s="1" t="s">
        <v>20</v>
      </c>
      <c r="F2510" s="1" t="s">
        <v>31</v>
      </c>
      <c r="G2510" s="1" t="s">
        <v>35</v>
      </c>
      <c r="H2510" s="1" t="s">
        <v>103</v>
      </c>
      <c r="I2510" s="1" t="s">
        <v>24</v>
      </c>
      <c r="J2510" s="3">
        <v>204</v>
      </c>
      <c r="K2510" s="1" t="s">
        <v>256</v>
      </c>
      <c r="L2510" s="1" t="s">
        <v>36</v>
      </c>
      <c r="M2510" s="1" t="s">
        <v>417</v>
      </c>
      <c r="N2510" s="1" t="s">
        <v>418</v>
      </c>
      <c r="O2510" s="2">
        <v>44509</v>
      </c>
      <c r="P2510" s="2">
        <v>44510</v>
      </c>
      <c r="Q2510" s="1" t="s">
        <v>29</v>
      </c>
      <c r="R2510" t="str">
        <f>VLOOKUP(F2510,'Seg 2 descriptions'!A:B,2)</f>
        <v>Gas Operations-West</v>
      </c>
      <c r="S2510" t="str">
        <f>VLOOKUP(G2510,'Seg 3 descriptions'!A:B,2)</f>
        <v>Other Outside Services</v>
      </c>
    </row>
    <row r="2511" spans="1:19" x14ac:dyDescent="0.25">
      <c r="A2511" s="1" t="s">
        <v>457</v>
      </c>
      <c r="B2511" s="1" t="s">
        <v>49</v>
      </c>
      <c r="C2511" s="1" t="s">
        <v>967</v>
      </c>
      <c r="D2511" s="1" t="s">
        <v>1715</v>
      </c>
      <c r="E2511" s="1" t="s">
        <v>20</v>
      </c>
      <c r="F2511" s="1" t="s">
        <v>31</v>
      </c>
      <c r="G2511" s="1" t="s">
        <v>590</v>
      </c>
      <c r="H2511" s="1" t="s">
        <v>103</v>
      </c>
      <c r="I2511" s="1" t="s">
        <v>24</v>
      </c>
      <c r="J2511" s="3">
        <v>3.3</v>
      </c>
      <c r="K2511" s="1" t="s">
        <v>891</v>
      </c>
      <c r="L2511" s="1" t="s">
        <v>24</v>
      </c>
      <c r="M2511" s="1" t="s">
        <v>892</v>
      </c>
      <c r="N2511" s="1" t="s">
        <v>463</v>
      </c>
      <c r="O2511" s="2">
        <v>44561</v>
      </c>
      <c r="P2511" s="2">
        <v>44568</v>
      </c>
      <c r="Q2511" s="1" t="s">
        <v>29</v>
      </c>
      <c r="R2511" t="str">
        <f>VLOOKUP(F2511,'Seg 2 descriptions'!A:B,2)</f>
        <v>Gas Operations-West</v>
      </c>
      <c r="S2511" t="str">
        <f>VLOOKUP(G2511,'Seg 3 descriptions'!A:B,2)</f>
        <v>Overtime/Comp Time/On Call</v>
      </c>
    </row>
    <row r="2512" spans="1:19" x14ac:dyDescent="0.25">
      <c r="A2512" s="1" t="s">
        <v>457</v>
      </c>
      <c r="B2512" s="1" t="s">
        <v>49</v>
      </c>
      <c r="C2512" s="1" t="s">
        <v>1061</v>
      </c>
      <c r="D2512" s="1" t="s">
        <v>1744</v>
      </c>
      <c r="E2512" s="1" t="s">
        <v>20</v>
      </c>
      <c r="F2512" s="1" t="s">
        <v>31</v>
      </c>
      <c r="G2512" s="1" t="s">
        <v>1049</v>
      </c>
      <c r="H2512" s="1" t="s">
        <v>103</v>
      </c>
      <c r="I2512" s="1" t="s">
        <v>24</v>
      </c>
      <c r="J2512" s="3">
        <v>0.81</v>
      </c>
      <c r="K2512" s="1" t="s">
        <v>1059</v>
      </c>
      <c r="L2512" s="1" t="s">
        <v>24</v>
      </c>
      <c r="M2512" s="1" t="s">
        <v>1060</v>
      </c>
      <c r="N2512" s="1" t="s">
        <v>463</v>
      </c>
      <c r="O2512" s="2">
        <v>44561</v>
      </c>
      <c r="P2512" s="2">
        <v>44568</v>
      </c>
      <c r="Q2512" s="1" t="s">
        <v>29</v>
      </c>
      <c r="R2512" t="str">
        <f>VLOOKUP(F2512,'Seg 2 descriptions'!A:B,2)</f>
        <v>Gas Operations-West</v>
      </c>
      <c r="S2512" t="str">
        <f>VLOOKUP(G2512,'Seg 3 descriptions'!A:B,2)</f>
        <v>Vehicle Insurance</v>
      </c>
    </row>
    <row r="2513" spans="1:19" x14ac:dyDescent="0.25">
      <c r="A2513" s="1" t="s">
        <v>457</v>
      </c>
      <c r="B2513" s="1" t="s">
        <v>49</v>
      </c>
      <c r="C2513" s="1" t="s">
        <v>1061</v>
      </c>
      <c r="D2513" s="1" t="s">
        <v>1749</v>
      </c>
      <c r="E2513" s="1" t="s">
        <v>20</v>
      </c>
      <c r="F2513" s="1" t="s">
        <v>31</v>
      </c>
      <c r="G2513" s="1" t="s">
        <v>1055</v>
      </c>
      <c r="H2513" s="1" t="s">
        <v>103</v>
      </c>
      <c r="I2513" s="1" t="s">
        <v>24</v>
      </c>
      <c r="J2513" s="3">
        <v>5.21</v>
      </c>
      <c r="K2513" s="1" t="s">
        <v>1059</v>
      </c>
      <c r="L2513" s="1" t="s">
        <v>24</v>
      </c>
      <c r="M2513" s="1" t="s">
        <v>1060</v>
      </c>
      <c r="N2513" s="1" t="s">
        <v>463</v>
      </c>
      <c r="O2513" s="2">
        <v>44561</v>
      </c>
      <c r="P2513" s="2">
        <v>44568</v>
      </c>
      <c r="Q2513" s="1" t="s">
        <v>29</v>
      </c>
      <c r="R2513" t="str">
        <f>VLOOKUP(F2513,'Seg 2 descriptions'!A:B,2)</f>
        <v>Gas Operations-West</v>
      </c>
      <c r="S2513" t="str">
        <f>VLOOKUP(G2513,'Seg 3 descriptions'!A:B,2)</f>
        <v>Vehicle Depreciation</v>
      </c>
    </row>
    <row r="2514" spans="1:19" x14ac:dyDescent="0.25">
      <c r="A2514" s="1" t="s">
        <v>17</v>
      </c>
      <c r="B2514" s="1" t="s">
        <v>18</v>
      </c>
      <c r="C2514" s="1" t="s">
        <v>201</v>
      </c>
      <c r="D2514" s="1" t="s">
        <v>1692</v>
      </c>
      <c r="E2514" s="1" t="s">
        <v>20</v>
      </c>
      <c r="F2514" s="1" t="s">
        <v>31</v>
      </c>
      <c r="G2514" s="1" t="s">
        <v>35</v>
      </c>
      <c r="H2514" s="1" t="s">
        <v>103</v>
      </c>
      <c r="I2514" s="1" t="s">
        <v>24</v>
      </c>
      <c r="J2514" s="3">
        <v>48</v>
      </c>
      <c r="K2514" s="1" t="s">
        <v>104</v>
      </c>
      <c r="L2514" s="1" t="s">
        <v>36</v>
      </c>
      <c r="M2514" s="1" t="s">
        <v>651</v>
      </c>
      <c r="N2514" s="1" t="s">
        <v>652</v>
      </c>
      <c r="O2514" s="2">
        <v>44446</v>
      </c>
      <c r="P2514" s="2">
        <v>44446</v>
      </c>
      <c r="Q2514" s="1" t="s">
        <v>29</v>
      </c>
      <c r="R2514" t="str">
        <f>VLOOKUP(F2514,'Seg 2 descriptions'!A:B,2)</f>
        <v>Gas Operations-West</v>
      </c>
      <c r="S2514" t="str">
        <f>VLOOKUP(G2514,'Seg 3 descriptions'!A:B,2)</f>
        <v>Other Outside Services</v>
      </c>
    </row>
    <row r="2515" spans="1:19" x14ac:dyDescent="0.25">
      <c r="A2515" s="144" t="s">
        <v>17</v>
      </c>
      <c r="B2515" s="144" t="s">
        <v>18</v>
      </c>
      <c r="C2515" s="144" t="s">
        <v>470</v>
      </c>
      <c r="D2515" s="144" t="s">
        <v>1693</v>
      </c>
      <c r="E2515" s="144" t="s">
        <v>20</v>
      </c>
      <c r="F2515" s="144" t="s">
        <v>21</v>
      </c>
      <c r="G2515" s="144" t="s">
        <v>22</v>
      </c>
      <c r="H2515" s="144" t="s">
        <v>103</v>
      </c>
      <c r="I2515" s="144" t="s">
        <v>24</v>
      </c>
      <c r="J2515" s="145">
        <v>382.5</v>
      </c>
      <c r="K2515" s="144" t="s">
        <v>116</v>
      </c>
      <c r="L2515" s="144" t="s">
        <v>84</v>
      </c>
      <c r="M2515" s="144" t="s">
        <v>905</v>
      </c>
      <c r="N2515" s="144" t="s">
        <v>1066</v>
      </c>
      <c r="O2515" s="146">
        <v>44319</v>
      </c>
      <c r="P2515" s="146">
        <v>44320</v>
      </c>
      <c r="Q2515" s="144" t="s">
        <v>29</v>
      </c>
      <c r="R2515" s="20" t="str">
        <f>VLOOKUP(F2515,'Seg 2 descriptions'!A:B,2)</f>
        <v>Facilities-West</v>
      </c>
      <c r="S2515" s="20" t="str">
        <f>VLOOKUP(G2515,'Seg 3 descriptions'!A:B,2)</f>
        <v>Facilities Maintenance</v>
      </c>
    </row>
    <row r="2516" spans="1:19" x14ac:dyDescent="0.25">
      <c r="A2516" s="144" t="s">
        <v>17</v>
      </c>
      <c r="B2516" s="144" t="s">
        <v>18</v>
      </c>
      <c r="C2516" s="144" t="s">
        <v>1006</v>
      </c>
      <c r="D2516" s="144" t="s">
        <v>1693</v>
      </c>
      <c r="E2516" s="144" t="s">
        <v>20</v>
      </c>
      <c r="F2516" s="144" t="s">
        <v>21</v>
      </c>
      <c r="G2516" s="144" t="s">
        <v>22</v>
      </c>
      <c r="H2516" s="144" t="s">
        <v>103</v>
      </c>
      <c r="I2516" s="144" t="s">
        <v>24</v>
      </c>
      <c r="J2516" s="145">
        <v>3230</v>
      </c>
      <c r="K2516" s="144" t="s">
        <v>116</v>
      </c>
      <c r="L2516" s="144" t="s">
        <v>84</v>
      </c>
      <c r="M2516" s="144" t="s">
        <v>1007</v>
      </c>
      <c r="N2516" s="144" t="s">
        <v>1008</v>
      </c>
      <c r="O2516" s="146">
        <v>44236</v>
      </c>
      <c r="P2516" s="146">
        <v>44236</v>
      </c>
      <c r="Q2516" s="144" t="s">
        <v>29</v>
      </c>
      <c r="R2516" s="20" t="str">
        <f>VLOOKUP(F2516,'Seg 2 descriptions'!A:B,2)</f>
        <v>Facilities-West</v>
      </c>
      <c r="S2516" s="20" t="str">
        <f>VLOOKUP(G2516,'Seg 3 descriptions'!A:B,2)</f>
        <v>Facilities Maintenance</v>
      </c>
    </row>
    <row r="2517" spans="1:19" x14ac:dyDescent="0.25">
      <c r="A2517" s="1" t="s">
        <v>17</v>
      </c>
      <c r="B2517" s="1" t="s">
        <v>18</v>
      </c>
      <c r="C2517" s="1" t="s">
        <v>201</v>
      </c>
      <c r="D2517" s="1" t="s">
        <v>1692</v>
      </c>
      <c r="E2517" s="1" t="s">
        <v>20</v>
      </c>
      <c r="F2517" s="1" t="s">
        <v>31</v>
      </c>
      <c r="G2517" s="1" t="s">
        <v>35</v>
      </c>
      <c r="H2517" s="1" t="s">
        <v>103</v>
      </c>
      <c r="I2517" s="1" t="s">
        <v>24</v>
      </c>
      <c r="J2517" s="3">
        <v>48</v>
      </c>
      <c r="K2517" s="1" t="s">
        <v>1238</v>
      </c>
      <c r="L2517" s="1" t="s">
        <v>36</v>
      </c>
      <c r="M2517" s="1" t="s">
        <v>651</v>
      </c>
      <c r="N2517" s="1" t="s">
        <v>652</v>
      </c>
      <c r="O2517" s="2">
        <v>44446</v>
      </c>
      <c r="P2517" s="2">
        <v>44446</v>
      </c>
      <c r="Q2517" s="1" t="s">
        <v>29</v>
      </c>
      <c r="R2517" t="str">
        <f>VLOOKUP(F2517,'Seg 2 descriptions'!A:B,2)</f>
        <v>Gas Operations-West</v>
      </c>
      <c r="S2517" t="str">
        <f>VLOOKUP(G2517,'Seg 3 descriptions'!A:B,2)</f>
        <v>Other Outside Services</v>
      </c>
    </row>
    <row r="2518" spans="1:19" x14ac:dyDescent="0.25">
      <c r="A2518" s="1" t="s">
        <v>828</v>
      </c>
      <c r="B2518" s="1" t="s">
        <v>18</v>
      </c>
      <c r="C2518" s="1" t="s">
        <v>1296</v>
      </c>
      <c r="D2518" s="1" t="s">
        <v>1715</v>
      </c>
      <c r="E2518" s="1" t="s">
        <v>20</v>
      </c>
      <c r="F2518" s="1" t="s">
        <v>31</v>
      </c>
      <c r="G2518" s="1" t="s">
        <v>590</v>
      </c>
      <c r="H2518" s="1" t="s">
        <v>103</v>
      </c>
      <c r="I2518" s="1" t="s">
        <v>24</v>
      </c>
      <c r="J2518" s="3">
        <v>258.72000000000003</v>
      </c>
      <c r="K2518" s="1" t="s">
        <v>1297</v>
      </c>
      <c r="L2518" s="1" t="s">
        <v>24</v>
      </c>
      <c r="M2518" s="1" t="s">
        <v>24</v>
      </c>
      <c r="N2518" s="1" t="s">
        <v>1296</v>
      </c>
      <c r="O2518" s="2">
        <v>44490</v>
      </c>
      <c r="P2518" s="2">
        <v>44498</v>
      </c>
      <c r="Q2518" s="1" t="s">
        <v>29</v>
      </c>
      <c r="R2518" t="str">
        <f>VLOOKUP(F2518,'Seg 2 descriptions'!A:B,2)</f>
        <v>Gas Operations-West</v>
      </c>
      <c r="S2518" t="str">
        <f>VLOOKUP(G2518,'Seg 3 descriptions'!A:B,2)</f>
        <v>Overtime/Comp Time/On Call</v>
      </c>
    </row>
    <row r="2519" spans="1:19" x14ac:dyDescent="0.25">
      <c r="A2519" s="1" t="s">
        <v>457</v>
      </c>
      <c r="B2519" s="1" t="s">
        <v>49</v>
      </c>
      <c r="C2519" s="1" t="s">
        <v>1262</v>
      </c>
      <c r="D2519" s="1" t="s">
        <v>1735</v>
      </c>
      <c r="E2519" s="1" t="s">
        <v>20</v>
      </c>
      <c r="F2519" s="1" t="s">
        <v>31</v>
      </c>
      <c r="G2519" s="1" t="s">
        <v>870</v>
      </c>
      <c r="H2519" s="1" t="s">
        <v>103</v>
      </c>
      <c r="I2519" s="1" t="s">
        <v>24</v>
      </c>
      <c r="J2519" s="3">
        <v>4.0199999999999996</v>
      </c>
      <c r="K2519" s="1" t="s">
        <v>1059</v>
      </c>
      <c r="L2519" s="1" t="s">
        <v>24</v>
      </c>
      <c r="M2519" s="1" t="s">
        <v>1060</v>
      </c>
      <c r="N2519" s="1" t="s">
        <v>463</v>
      </c>
      <c r="O2519" s="2">
        <v>44500</v>
      </c>
      <c r="P2519" s="2">
        <v>44503</v>
      </c>
      <c r="Q2519" s="1" t="s">
        <v>29</v>
      </c>
      <c r="R2519" t="str">
        <f>VLOOKUP(F2519,'Seg 2 descriptions'!A:B,2)</f>
        <v>Gas Operations-West</v>
      </c>
      <c r="S2519" t="str">
        <f>VLOOKUP(G2519,'Seg 3 descriptions'!A:B,2)</f>
        <v>Other Vehicle Expenses</v>
      </c>
    </row>
    <row r="2520" spans="1:19" x14ac:dyDescent="0.25">
      <c r="A2520" s="144" t="s">
        <v>456</v>
      </c>
      <c r="B2520" s="144" t="s">
        <v>20</v>
      </c>
      <c r="C2520" s="144" t="s">
        <v>904</v>
      </c>
      <c r="D2520" s="144" t="s">
        <v>1693</v>
      </c>
      <c r="E2520" s="144" t="s">
        <v>20</v>
      </c>
      <c r="F2520" s="144" t="s">
        <v>21</v>
      </c>
      <c r="G2520" s="144" t="s">
        <v>22</v>
      </c>
      <c r="H2520" s="144" t="s">
        <v>103</v>
      </c>
      <c r="I2520" s="144" t="s">
        <v>24</v>
      </c>
      <c r="J2520" s="145">
        <v>-3315</v>
      </c>
      <c r="K2520" s="144" t="s">
        <v>806</v>
      </c>
      <c r="L2520" s="144" t="s">
        <v>24</v>
      </c>
      <c r="M2520" s="144" t="s">
        <v>615</v>
      </c>
      <c r="N2520" s="144" t="s">
        <v>906</v>
      </c>
      <c r="O2520" s="146">
        <v>44347</v>
      </c>
      <c r="P2520" s="146">
        <v>44322</v>
      </c>
      <c r="Q2520" s="144" t="s">
        <v>29</v>
      </c>
      <c r="R2520" s="20" t="str">
        <f>VLOOKUP(F2520,'Seg 2 descriptions'!A:B,2)</f>
        <v>Facilities-West</v>
      </c>
      <c r="S2520" s="20" t="str">
        <f>VLOOKUP(G2520,'Seg 3 descriptions'!A:B,2)</f>
        <v>Facilities Maintenance</v>
      </c>
    </row>
    <row r="2521" spans="1:19" x14ac:dyDescent="0.25">
      <c r="A2521" s="144" t="s">
        <v>456</v>
      </c>
      <c r="B2521" s="144" t="s">
        <v>20</v>
      </c>
      <c r="C2521" s="144" t="s">
        <v>906</v>
      </c>
      <c r="D2521" s="144" t="s">
        <v>1693</v>
      </c>
      <c r="E2521" s="144" t="s">
        <v>20</v>
      </c>
      <c r="F2521" s="144" t="s">
        <v>21</v>
      </c>
      <c r="G2521" s="144" t="s">
        <v>22</v>
      </c>
      <c r="H2521" s="144" t="s">
        <v>103</v>
      </c>
      <c r="I2521" s="144" t="s">
        <v>24</v>
      </c>
      <c r="J2521" s="145">
        <v>3315</v>
      </c>
      <c r="K2521" s="144" t="s">
        <v>806</v>
      </c>
      <c r="L2521" s="144" t="s">
        <v>24</v>
      </c>
      <c r="M2521" s="144" t="s">
        <v>615</v>
      </c>
      <c r="N2521" s="144" t="s">
        <v>906</v>
      </c>
      <c r="O2521" s="146">
        <v>44316</v>
      </c>
      <c r="P2521" s="146">
        <v>44322</v>
      </c>
      <c r="Q2521" s="144" t="s">
        <v>29</v>
      </c>
      <c r="R2521" s="20" t="str">
        <f>VLOOKUP(F2521,'Seg 2 descriptions'!A:B,2)</f>
        <v>Facilities-West</v>
      </c>
      <c r="S2521" s="20" t="str">
        <f>VLOOKUP(G2521,'Seg 3 descriptions'!A:B,2)</f>
        <v>Facilities Maintenance</v>
      </c>
    </row>
    <row r="2522" spans="1:19" x14ac:dyDescent="0.25">
      <c r="A2522" s="144" t="s">
        <v>456</v>
      </c>
      <c r="B2522" s="144" t="s">
        <v>20</v>
      </c>
      <c r="C2522" s="144" t="s">
        <v>906</v>
      </c>
      <c r="D2522" s="144" t="s">
        <v>1693</v>
      </c>
      <c r="E2522" s="144" t="s">
        <v>20</v>
      </c>
      <c r="F2522" s="144" t="s">
        <v>21</v>
      </c>
      <c r="G2522" s="144" t="s">
        <v>22</v>
      </c>
      <c r="H2522" s="144" t="s">
        <v>103</v>
      </c>
      <c r="I2522" s="144" t="s">
        <v>24</v>
      </c>
      <c r="J2522" s="145">
        <v>680</v>
      </c>
      <c r="K2522" s="144" t="s">
        <v>806</v>
      </c>
      <c r="L2522" s="144" t="s">
        <v>24</v>
      </c>
      <c r="M2522" s="144" t="s">
        <v>871</v>
      </c>
      <c r="N2522" s="144" t="s">
        <v>906</v>
      </c>
      <c r="O2522" s="146">
        <v>44316</v>
      </c>
      <c r="P2522" s="146">
        <v>44322</v>
      </c>
      <c r="Q2522" s="144" t="s">
        <v>29</v>
      </c>
      <c r="R2522" s="20" t="str">
        <f>VLOOKUP(F2522,'Seg 2 descriptions'!A:B,2)</f>
        <v>Facilities-West</v>
      </c>
      <c r="S2522" s="20" t="str">
        <f>VLOOKUP(G2522,'Seg 3 descriptions'!A:B,2)</f>
        <v>Facilities Maintenance</v>
      </c>
    </row>
    <row r="2523" spans="1:19" x14ac:dyDescent="0.25">
      <c r="A2523" s="144" t="s">
        <v>456</v>
      </c>
      <c r="B2523" s="144" t="s">
        <v>20</v>
      </c>
      <c r="C2523" s="144" t="s">
        <v>906</v>
      </c>
      <c r="D2523" s="144" t="s">
        <v>1693</v>
      </c>
      <c r="E2523" s="144" t="s">
        <v>20</v>
      </c>
      <c r="F2523" s="144" t="s">
        <v>21</v>
      </c>
      <c r="G2523" s="144" t="s">
        <v>22</v>
      </c>
      <c r="H2523" s="144" t="s">
        <v>103</v>
      </c>
      <c r="I2523" s="144" t="s">
        <v>24</v>
      </c>
      <c r="J2523" s="145">
        <v>2805</v>
      </c>
      <c r="K2523" s="144" t="s">
        <v>806</v>
      </c>
      <c r="L2523" s="144" t="s">
        <v>24</v>
      </c>
      <c r="M2523" s="144" t="s">
        <v>907</v>
      </c>
      <c r="N2523" s="144" t="s">
        <v>906</v>
      </c>
      <c r="O2523" s="146">
        <v>44316</v>
      </c>
      <c r="P2523" s="146">
        <v>44322</v>
      </c>
      <c r="Q2523" s="144" t="s">
        <v>29</v>
      </c>
      <c r="R2523" s="20" t="str">
        <f>VLOOKUP(F2523,'Seg 2 descriptions'!A:B,2)</f>
        <v>Facilities-West</v>
      </c>
      <c r="S2523" s="20" t="str">
        <f>VLOOKUP(G2523,'Seg 3 descriptions'!A:B,2)</f>
        <v>Facilities Maintenance</v>
      </c>
    </row>
    <row r="2524" spans="1:19" x14ac:dyDescent="0.25">
      <c r="A2524" s="144" t="s">
        <v>456</v>
      </c>
      <c r="B2524" s="144" t="s">
        <v>20</v>
      </c>
      <c r="C2524" s="144" t="s">
        <v>906</v>
      </c>
      <c r="D2524" s="144" t="s">
        <v>1693</v>
      </c>
      <c r="E2524" s="144" t="s">
        <v>20</v>
      </c>
      <c r="F2524" s="144" t="s">
        <v>21</v>
      </c>
      <c r="G2524" s="144" t="s">
        <v>22</v>
      </c>
      <c r="H2524" s="144" t="s">
        <v>103</v>
      </c>
      <c r="I2524" s="144" t="s">
        <v>24</v>
      </c>
      <c r="J2524" s="145">
        <v>382.5</v>
      </c>
      <c r="K2524" s="144" t="s">
        <v>806</v>
      </c>
      <c r="L2524" s="144" t="s">
        <v>24</v>
      </c>
      <c r="M2524" s="144" t="s">
        <v>905</v>
      </c>
      <c r="N2524" s="144" t="s">
        <v>906</v>
      </c>
      <c r="O2524" s="146">
        <v>44316</v>
      </c>
      <c r="P2524" s="146">
        <v>44322</v>
      </c>
      <c r="Q2524" s="144" t="s">
        <v>29</v>
      </c>
      <c r="R2524" s="20" t="str">
        <f>VLOOKUP(F2524,'Seg 2 descriptions'!A:B,2)</f>
        <v>Facilities-West</v>
      </c>
      <c r="S2524" s="20" t="str">
        <f>VLOOKUP(G2524,'Seg 3 descriptions'!A:B,2)</f>
        <v>Facilities Maintenance</v>
      </c>
    </row>
    <row r="2525" spans="1:19" x14ac:dyDescent="0.25">
      <c r="A2525" s="1" t="s">
        <v>457</v>
      </c>
      <c r="B2525" s="1" t="s">
        <v>49</v>
      </c>
      <c r="C2525" s="1" t="s">
        <v>1303</v>
      </c>
      <c r="D2525" s="1" t="s">
        <v>1725</v>
      </c>
      <c r="E2525" s="1" t="s">
        <v>20</v>
      </c>
      <c r="F2525" s="1" t="s">
        <v>31</v>
      </c>
      <c r="G2525" s="1" t="s">
        <v>460</v>
      </c>
      <c r="H2525" s="1" t="s">
        <v>103</v>
      </c>
      <c r="I2525" s="1" t="s">
        <v>24</v>
      </c>
      <c r="J2525" s="3">
        <v>18.100000000000001</v>
      </c>
      <c r="K2525" s="1" t="s">
        <v>1271</v>
      </c>
      <c r="L2525" s="1" t="s">
        <v>24</v>
      </c>
      <c r="M2525" s="1" t="s">
        <v>1272</v>
      </c>
      <c r="N2525" s="1" t="s">
        <v>463</v>
      </c>
      <c r="O2525" s="2">
        <v>44469</v>
      </c>
      <c r="P2525" s="2">
        <v>44474</v>
      </c>
      <c r="Q2525" s="1" t="s">
        <v>29</v>
      </c>
      <c r="R2525" t="str">
        <f>VLOOKUP(F2525,'Seg 2 descriptions'!A:B,2)</f>
        <v>Gas Operations-West</v>
      </c>
      <c r="S2525" t="str">
        <f>VLOOKUP(G2525,'Seg 3 descriptions'!A:B,2)</f>
        <v>Salaries</v>
      </c>
    </row>
    <row r="2526" spans="1:19" x14ac:dyDescent="0.25">
      <c r="A2526" s="1" t="s">
        <v>457</v>
      </c>
      <c r="B2526" s="1" t="s">
        <v>49</v>
      </c>
      <c r="C2526" s="1" t="s">
        <v>1304</v>
      </c>
      <c r="D2526" s="1" t="s">
        <v>1715</v>
      </c>
      <c r="E2526" s="1" t="s">
        <v>20</v>
      </c>
      <c r="F2526" s="1" t="s">
        <v>31</v>
      </c>
      <c r="G2526" s="1" t="s">
        <v>590</v>
      </c>
      <c r="H2526" s="1" t="s">
        <v>103</v>
      </c>
      <c r="I2526" s="1" t="s">
        <v>24</v>
      </c>
      <c r="J2526" s="3">
        <v>3.23</v>
      </c>
      <c r="K2526" s="1" t="s">
        <v>1271</v>
      </c>
      <c r="L2526" s="1" t="s">
        <v>24</v>
      </c>
      <c r="M2526" s="1" t="s">
        <v>1272</v>
      </c>
      <c r="N2526" s="1" t="s">
        <v>463</v>
      </c>
      <c r="O2526" s="2">
        <v>44561</v>
      </c>
      <c r="P2526" s="2">
        <v>44568</v>
      </c>
      <c r="Q2526" s="1" t="s">
        <v>29</v>
      </c>
      <c r="R2526" t="str">
        <f>VLOOKUP(F2526,'Seg 2 descriptions'!A:B,2)</f>
        <v>Gas Operations-West</v>
      </c>
      <c r="S2526" t="str">
        <f>VLOOKUP(G2526,'Seg 3 descriptions'!A:B,2)</f>
        <v>Overtime/Comp Time/On Call</v>
      </c>
    </row>
    <row r="2527" spans="1:19" x14ac:dyDescent="0.25">
      <c r="A2527" s="1" t="s">
        <v>457</v>
      </c>
      <c r="B2527" s="1" t="s">
        <v>49</v>
      </c>
      <c r="C2527" s="1" t="s">
        <v>1303</v>
      </c>
      <c r="D2527" s="1" t="s">
        <v>1698</v>
      </c>
      <c r="E2527" s="1" t="s">
        <v>20</v>
      </c>
      <c r="F2527" s="1" t="s">
        <v>31</v>
      </c>
      <c r="G2527" s="1" t="s">
        <v>283</v>
      </c>
      <c r="H2527" s="1" t="s">
        <v>103</v>
      </c>
      <c r="I2527" s="1" t="s">
        <v>24</v>
      </c>
      <c r="J2527" s="3">
        <v>5.14</v>
      </c>
      <c r="K2527" s="1" t="s">
        <v>1271</v>
      </c>
      <c r="L2527" s="1" t="s">
        <v>24</v>
      </c>
      <c r="M2527" s="1" t="s">
        <v>1272</v>
      </c>
      <c r="N2527" s="1" t="s">
        <v>463</v>
      </c>
      <c r="O2527" s="2">
        <v>44469</v>
      </c>
      <c r="P2527" s="2">
        <v>44474</v>
      </c>
      <c r="Q2527" s="1" t="s">
        <v>29</v>
      </c>
      <c r="R2527" t="str">
        <f>VLOOKUP(F2527,'Seg 2 descriptions'!A:B,2)</f>
        <v>Gas Operations-West</v>
      </c>
      <c r="S2527" t="str">
        <f>VLOOKUP(G2527,'Seg 3 descriptions'!A:B,2)</f>
        <v>Supplies &amp; Misc Dept Expenses</v>
      </c>
    </row>
    <row r="2528" spans="1:19" x14ac:dyDescent="0.25">
      <c r="A2528" s="1" t="s">
        <v>457</v>
      </c>
      <c r="B2528" s="1" t="s">
        <v>49</v>
      </c>
      <c r="C2528" s="1" t="s">
        <v>1304</v>
      </c>
      <c r="D2528" s="1" t="s">
        <v>1725</v>
      </c>
      <c r="E2528" s="1" t="s">
        <v>20</v>
      </c>
      <c r="F2528" s="1" t="s">
        <v>31</v>
      </c>
      <c r="G2528" s="1" t="s">
        <v>460</v>
      </c>
      <c r="H2528" s="1" t="s">
        <v>103</v>
      </c>
      <c r="I2528" s="1" t="s">
        <v>24</v>
      </c>
      <c r="J2528" s="3">
        <v>27.92</v>
      </c>
      <c r="K2528" s="1" t="s">
        <v>1271</v>
      </c>
      <c r="L2528" s="1" t="s">
        <v>24</v>
      </c>
      <c r="M2528" s="1" t="s">
        <v>1272</v>
      </c>
      <c r="N2528" s="1" t="s">
        <v>463</v>
      </c>
      <c r="O2528" s="2">
        <v>44561</v>
      </c>
      <c r="P2528" s="2">
        <v>44568</v>
      </c>
      <c r="Q2528" s="1" t="s">
        <v>29</v>
      </c>
      <c r="R2528" t="str">
        <f>VLOOKUP(F2528,'Seg 2 descriptions'!A:B,2)</f>
        <v>Gas Operations-West</v>
      </c>
      <c r="S2528" t="str">
        <f>VLOOKUP(G2528,'Seg 3 descriptions'!A:B,2)</f>
        <v>Salaries</v>
      </c>
    </row>
    <row r="2529" spans="1:19" x14ac:dyDescent="0.25">
      <c r="A2529" s="1" t="s">
        <v>457</v>
      </c>
      <c r="B2529" s="1" t="s">
        <v>49</v>
      </c>
      <c r="C2529" s="1" t="s">
        <v>1304</v>
      </c>
      <c r="D2529" s="1" t="s">
        <v>1797</v>
      </c>
      <c r="E2529" s="1" t="s">
        <v>20</v>
      </c>
      <c r="F2529" s="1" t="s">
        <v>31</v>
      </c>
      <c r="G2529" s="1" t="s">
        <v>1301</v>
      </c>
      <c r="H2529" s="1" t="s">
        <v>103</v>
      </c>
      <c r="I2529" s="1" t="s">
        <v>24</v>
      </c>
      <c r="J2529" s="3">
        <v>0.35</v>
      </c>
      <c r="K2529" s="1" t="s">
        <v>1271</v>
      </c>
      <c r="L2529" s="1" t="s">
        <v>24</v>
      </c>
      <c r="M2529" s="1" t="s">
        <v>1272</v>
      </c>
      <c r="N2529" s="1" t="s">
        <v>463</v>
      </c>
      <c r="O2529" s="2">
        <v>44561</v>
      </c>
      <c r="P2529" s="2">
        <v>44568</v>
      </c>
      <c r="Q2529" s="1" t="s">
        <v>29</v>
      </c>
      <c r="R2529" t="str">
        <f>VLOOKUP(F2529,'Seg 2 descriptions'!A:B,2)</f>
        <v>Gas Operations-West</v>
      </c>
      <c r="S2529" t="str">
        <f>VLOOKUP(G2529,'Seg 3 descriptions'!A:B,2)</f>
        <v>Memberships &amp; Subscriptions</v>
      </c>
    </row>
    <row r="2530" spans="1:19" x14ac:dyDescent="0.25">
      <c r="A2530" s="1" t="s">
        <v>457</v>
      </c>
      <c r="B2530" s="1" t="s">
        <v>49</v>
      </c>
      <c r="C2530" s="1" t="s">
        <v>1304</v>
      </c>
      <c r="D2530" s="1" t="s">
        <v>1799</v>
      </c>
      <c r="E2530" s="1" t="s">
        <v>20</v>
      </c>
      <c r="F2530" s="1" t="s">
        <v>31</v>
      </c>
      <c r="G2530" s="1" t="s">
        <v>1302</v>
      </c>
      <c r="H2530" s="1" t="s">
        <v>103</v>
      </c>
      <c r="I2530" s="1" t="s">
        <v>24</v>
      </c>
      <c r="J2530" s="3">
        <v>3.89</v>
      </c>
      <c r="K2530" s="1" t="s">
        <v>1271</v>
      </c>
      <c r="L2530" s="1" t="s">
        <v>24</v>
      </c>
      <c r="M2530" s="1" t="s">
        <v>1272</v>
      </c>
      <c r="N2530" s="1" t="s">
        <v>463</v>
      </c>
      <c r="O2530" s="2">
        <v>44561</v>
      </c>
      <c r="P2530" s="2">
        <v>44568</v>
      </c>
      <c r="Q2530" s="1" t="s">
        <v>29</v>
      </c>
      <c r="R2530" t="str">
        <f>VLOOKUP(F2530,'Seg 2 descriptions'!A:B,2)</f>
        <v>Gas Operations-West</v>
      </c>
      <c r="S2530" t="str">
        <f>VLOOKUP(G2530,'Seg 3 descriptions'!A:B,2)</f>
        <v>Uniforms</v>
      </c>
    </row>
    <row r="2531" spans="1:19" x14ac:dyDescent="0.25">
      <c r="A2531" s="1" t="s">
        <v>828</v>
      </c>
      <c r="B2531" s="1" t="s">
        <v>18</v>
      </c>
      <c r="C2531" s="1" t="s">
        <v>1310</v>
      </c>
      <c r="D2531" s="1" t="s">
        <v>1715</v>
      </c>
      <c r="E2531" s="1" t="s">
        <v>20</v>
      </c>
      <c r="F2531" s="1" t="s">
        <v>31</v>
      </c>
      <c r="G2531" s="1" t="s">
        <v>590</v>
      </c>
      <c r="H2531" s="1" t="s">
        <v>103</v>
      </c>
      <c r="I2531" s="1" t="s">
        <v>24</v>
      </c>
      <c r="J2531" s="3">
        <v>240.33</v>
      </c>
      <c r="K2531" s="1" t="s">
        <v>1311</v>
      </c>
      <c r="L2531" s="1" t="s">
        <v>24</v>
      </c>
      <c r="M2531" s="1" t="s">
        <v>24</v>
      </c>
      <c r="N2531" s="1" t="s">
        <v>1310</v>
      </c>
      <c r="O2531" s="2">
        <v>44434</v>
      </c>
      <c r="P2531" s="2">
        <v>44438</v>
      </c>
      <c r="Q2531" s="1" t="s">
        <v>29</v>
      </c>
      <c r="R2531" t="str">
        <f>VLOOKUP(F2531,'Seg 2 descriptions'!A:B,2)</f>
        <v>Gas Operations-West</v>
      </c>
      <c r="S2531" t="str">
        <f>VLOOKUP(G2531,'Seg 3 descriptions'!A:B,2)</f>
        <v>Overtime/Comp Time/On Call</v>
      </c>
    </row>
    <row r="2532" spans="1:19" x14ac:dyDescent="0.25">
      <c r="A2532" s="1" t="s">
        <v>457</v>
      </c>
      <c r="B2532" s="1" t="s">
        <v>49</v>
      </c>
      <c r="C2532" s="1" t="s">
        <v>1304</v>
      </c>
      <c r="D2532" s="1" t="s">
        <v>1801</v>
      </c>
      <c r="E2532" s="1" t="s">
        <v>20</v>
      </c>
      <c r="F2532" s="1" t="s">
        <v>31</v>
      </c>
      <c r="G2532" s="1" t="s">
        <v>868</v>
      </c>
      <c r="H2532" s="1" t="s">
        <v>103</v>
      </c>
      <c r="I2532" s="1" t="s">
        <v>24</v>
      </c>
      <c r="J2532" s="3">
        <v>1.8</v>
      </c>
      <c r="K2532" s="1" t="s">
        <v>1271</v>
      </c>
      <c r="L2532" s="1" t="s">
        <v>24</v>
      </c>
      <c r="M2532" s="1" t="s">
        <v>1272</v>
      </c>
      <c r="N2532" s="1" t="s">
        <v>463</v>
      </c>
      <c r="O2532" s="2">
        <v>44561</v>
      </c>
      <c r="P2532" s="2">
        <v>44568</v>
      </c>
      <c r="Q2532" s="1" t="s">
        <v>29</v>
      </c>
      <c r="R2532" t="str">
        <f>VLOOKUP(F2532,'Seg 2 descriptions'!A:B,2)</f>
        <v>Gas Operations-West</v>
      </c>
      <c r="S2532" t="str">
        <f>VLOOKUP(G2532,'Seg 3 descriptions'!A:B,2)</f>
        <v>Cell Phones</v>
      </c>
    </row>
    <row r="2533" spans="1:19" x14ac:dyDescent="0.25">
      <c r="A2533" s="1" t="s">
        <v>457</v>
      </c>
      <c r="B2533" s="1" t="s">
        <v>49</v>
      </c>
      <c r="C2533" s="1" t="s">
        <v>1304</v>
      </c>
      <c r="D2533" s="1" t="s">
        <v>1807</v>
      </c>
      <c r="E2533" s="1" t="s">
        <v>20</v>
      </c>
      <c r="F2533" s="1" t="s">
        <v>31</v>
      </c>
      <c r="G2533" s="1" t="s">
        <v>1270</v>
      </c>
      <c r="H2533" s="1" t="s">
        <v>103</v>
      </c>
      <c r="I2533" s="1" t="s">
        <v>24</v>
      </c>
      <c r="J2533" s="3">
        <v>0.01</v>
      </c>
      <c r="K2533" s="1" t="s">
        <v>1271</v>
      </c>
      <c r="L2533" s="1" t="s">
        <v>24</v>
      </c>
      <c r="M2533" s="1" t="s">
        <v>1272</v>
      </c>
      <c r="N2533" s="1" t="s">
        <v>463</v>
      </c>
      <c r="O2533" s="2">
        <v>44561</v>
      </c>
      <c r="P2533" s="2">
        <v>44568</v>
      </c>
      <c r="Q2533" s="1" t="s">
        <v>29</v>
      </c>
      <c r="R2533" t="str">
        <f>VLOOKUP(F2533,'Seg 2 descriptions'!A:B,2)</f>
        <v>Gas Operations-West</v>
      </c>
      <c r="S2533" t="str">
        <f>VLOOKUP(G2533,'Seg 3 descriptions'!A:B,2)</f>
        <v>Seminars &amp; Training</v>
      </c>
    </row>
    <row r="2534" spans="1:19" x14ac:dyDescent="0.25">
      <c r="A2534" s="1" t="s">
        <v>457</v>
      </c>
      <c r="B2534" s="1" t="s">
        <v>49</v>
      </c>
      <c r="C2534" s="1" t="s">
        <v>1304</v>
      </c>
      <c r="D2534" s="1" t="s">
        <v>1809</v>
      </c>
      <c r="E2534" s="1" t="s">
        <v>20</v>
      </c>
      <c r="F2534" s="1" t="s">
        <v>31</v>
      </c>
      <c r="G2534" s="1" t="s">
        <v>867</v>
      </c>
      <c r="H2534" s="1" t="s">
        <v>103</v>
      </c>
      <c r="I2534" s="1" t="s">
        <v>24</v>
      </c>
      <c r="J2534" s="3">
        <v>2.0299999999999998</v>
      </c>
      <c r="K2534" s="1" t="s">
        <v>1271</v>
      </c>
      <c r="L2534" s="1" t="s">
        <v>24</v>
      </c>
      <c r="M2534" s="1" t="s">
        <v>1272</v>
      </c>
      <c r="N2534" s="1" t="s">
        <v>463</v>
      </c>
      <c r="O2534" s="2">
        <v>44561</v>
      </c>
      <c r="P2534" s="2">
        <v>44568</v>
      </c>
      <c r="Q2534" s="1" t="s">
        <v>29</v>
      </c>
      <c r="R2534" t="str">
        <f>VLOOKUP(F2534,'Seg 2 descriptions'!A:B,2)</f>
        <v>Gas Operations-West</v>
      </c>
      <c r="S2534" t="str">
        <f>VLOOKUP(G2534,'Seg 3 descriptions'!A:B,2)</f>
        <v>Meals</v>
      </c>
    </row>
    <row r="2535" spans="1:19" x14ac:dyDescent="0.25">
      <c r="A2535" s="1" t="s">
        <v>457</v>
      </c>
      <c r="B2535" s="1" t="s">
        <v>49</v>
      </c>
      <c r="C2535" s="1" t="s">
        <v>1304</v>
      </c>
      <c r="D2535" s="1" t="s">
        <v>1698</v>
      </c>
      <c r="E2535" s="1" t="s">
        <v>20</v>
      </c>
      <c r="F2535" s="1" t="s">
        <v>31</v>
      </c>
      <c r="G2535" s="1" t="s">
        <v>283</v>
      </c>
      <c r="H2535" s="1" t="s">
        <v>103</v>
      </c>
      <c r="I2535" s="1" t="s">
        <v>24</v>
      </c>
      <c r="J2535" s="3">
        <v>3.47</v>
      </c>
      <c r="K2535" s="1" t="s">
        <v>1271</v>
      </c>
      <c r="L2535" s="1" t="s">
        <v>24</v>
      </c>
      <c r="M2535" s="1" t="s">
        <v>1272</v>
      </c>
      <c r="N2535" s="1" t="s">
        <v>463</v>
      </c>
      <c r="O2535" s="2">
        <v>44561</v>
      </c>
      <c r="P2535" s="2">
        <v>44568</v>
      </c>
      <c r="Q2535" s="1" t="s">
        <v>29</v>
      </c>
      <c r="R2535" t="str">
        <f>VLOOKUP(F2535,'Seg 2 descriptions'!A:B,2)</f>
        <v>Gas Operations-West</v>
      </c>
      <c r="S2535" t="str">
        <f>VLOOKUP(G2535,'Seg 3 descriptions'!A:B,2)</f>
        <v>Supplies &amp; Misc Dept Expenses</v>
      </c>
    </row>
    <row r="2536" spans="1:19" x14ac:dyDescent="0.25">
      <c r="A2536" s="1" t="s">
        <v>457</v>
      </c>
      <c r="B2536" s="1" t="s">
        <v>49</v>
      </c>
      <c r="C2536" s="1" t="s">
        <v>1303</v>
      </c>
      <c r="D2536" s="1" t="s">
        <v>1797</v>
      </c>
      <c r="E2536" s="1" t="s">
        <v>20</v>
      </c>
      <c r="F2536" s="1" t="s">
        <v>31</v>
      </c>
      <c r="G2536" s="1" t="s">
        <v>1301</v>
      </c>
      <c r="H2536" s="1" t="s">
        <v>103</v>
      </c>
      <c r="I2536" s="1" t="s">
        <v>24</v>
      </c>
      <c r="J2536" s="3">
        <v>0.65</v>
      </c>
      <c r="K2536" s="1" t="s">
        <v>1271</v>
      </c>
      <c r="L2536" s="1" t="s">
        <v>24</v>
      </c>
      <c r="M2536" s="1" t="s">
        <v>1272</v>
      </c>
      <c r="N2536" s="1" t="s">
        <v>463</v>
      </c>
      <c r="O2536" s="2">
        <v>44469</v>
      </c>
      <c r="P2536" s="2">
        <v>44474</v>
      </c>
      <c r="Q2536" s="1" t="s">
        <v>29</v>
      </c>
      <c r="R2536" t="str">
        <f>VLOOKUP(F2536,'Seg 2 descriptions'!A:B,2)</f>
        <v>Gas Operations-West</v>
      </c>
      <c r="S2536" t="str">
        <f>VLOOKUP(G2536,'Seg 3 descriptions'!A:B,2)</f>
        <v>Memberships &amp; Subscriptions</v>
      </c>
    </row>
    <row r="2537" spans="1:19" x14ac:dyDescent="0.25">
      <c r="A2537" s="1" t="s">
        <v>457</v>
      </c>
      <c r="B2537" s="1" t="s">
        <v>49</v>
      </c>
      <c r="C2537" s="1" t="s">
        <v>1303</v>
      </c>
      <c r="D2537" s="1" t="s">
        <v>1801</v>
      </c>
      <c r="E2537" s="1" t="s">
        <v>20</v>
      </c>
      <c r="F2537" s="1" t="s">
        <v>31</v>
      </c>
      <c r="G2537" s="1" t="s">
        <v>868</v>
      </c>
      <c r="H2537" s="1" t="s">
        <v>103</v>
      </c>
      <c r="I2537" s="1" t="s">
        <v>24</v>
      </c>
      <c r="J2537" s="3">
        <v>3.23</v>
      </c>
      <c r="K2537" s="1" t="s">
        <v>1271</v>
      </c>
      <c r="L2537" s="1" t="s">
        <v>24</v>
      </c>
      <c r="M2537" s="1" t="s">
        <v>1272</v>
      </c>
      <c r="N2537" s="1" t="s">
        <v>463</v>
      </c>
      <c r="O2537" s="2">
        <v>44469</v>
      </c>
      <c r="P2537" s="2">
        <v>44474</v>
      </c>
      <c r="Q2537" s="1" t="s">
        <v>29</v>
      </c>
      <c r="R2537" t="str">
        <f>VLOOKUP(F2537,'Seg 2 descriptions'!A:B,2)</f>
        <v>Gas Operations-West</v>
      </c>
      <c r="S2537" t="str">
        <f>VLOOKUP(G2537,'Seg 3 descriptions'!A:B,2)</f>
        <v>Cell Phones</v>
      </c>
    </row>
    <row r="2538" spans="1:19" x14ac:dyDescent="0.25">
      <c r="A2538" s="1" t="s">
        <v>457</v>
      </c>
      <c r="B2538" s="1" t="s">
        <v>49</v>
      </c>
      <c r="C2538" s="1" t="s">
        <v>1303</v>
      </c>
      <c r="D2538" s="1" t="s">
        <v>1809</v>
      </c>
      <c r="E2538" s="1" t="s">
        <v>20</v>
      </c>
      <c r="F2538" s="1" t="s">
        <v>31</v>
      </c>
      <c r="G2538" s="1" t="s">
        <v>867</v>
      </c>
      <c r="H2538" s="1" t="s">
        <v>103</v>
      </c>
      <c r="I2538" s="1" t="s">
        <v>24</v>
      </c>
      <c r="J2538" s="3">
        <v>1.51</v>
      </c>
      <c r="K2538" s="1" t="s">
        <v>1271</v>
      </c>
      <c r="L2538" s="1" t="s">
        <v>24</v>
      </c>
      <c r="M2538" s="1" t="s">
        <v>1272</v>
      </c>
      <c r="N2538" s="1" t="s">
        <v>463</v>
      </c>
      <c r="O2538" s="2">
        <v>44469</v>
      </c>
      <c r="P2538" s="2">
        <v>44474</v>
      </c>
      <c r="Q2538" s="1" t="s">
        <v>29</v>
      </c>
      <c r="R2538" t="str">
        <f>VLOOKUP(F2538,'Seg 2 descriptions'!A:B,2)</f>
        <v>Gas Operations-West</v>
      </c>
      <c r="S2538" t="str">
        <f>VLOOKUP(G2538,'Seg 3 descriptions'!A:B,2)</f>
        <v>Meals</v>
      </c>
    </row>
    <row r="2539" spans="1:19" x14ac:dyDescent="0.25">
      <c r="A2539" s="1" t="s">
        <v>457</v>
      </c>
      <c r="B2539" s="1" t="s">
        <v>49</v>
      </c>
      <c r="C2539" s="1" t="s">
        <v>1303</v>
      </c>
      <c r="D2539" s="1" t="s">
        <v>1715</v>
      </c>
      <c r="E2539" s="1" t="s">
        <v>20</v>
      </c>
      <c r="F2539" s="1" t="s">
        <v>31</v>
      </c>
      <c r="G2539" s="1" t="s">
        <v>590</v>
      </c>
      <c r="H2539" s="1" t="s">
        <v>103</v>
      </c>
      <c r="I2539" s="1" t="s">
        <v>24</v>
      </c>
      <c r="J2539" s="3">
        <v>4.0199999999999996</v>
      </c>
      <c r="K2539" s="1" t="s">
        <v>1271</v>
      </c>
      <c r="L2539" s="1" t="s">
        <v>24</v>
      </c>
      <c r="M2539" s="1" t="s">
        <v>1272</v>
      </c>
      <c r="N2539" s="1" t="s">
        <v>463</v>
      </c>
      <c r="O2539" s="2">
        <v>44469</v>
      </c>
      <c r="P2539" s="2">
        <v>44474</v>
      </c>
      <c r="Q2539" s="1" t="s">
        <v>29</v>
      </c>
      <c r="R2539" t="str">
        <f>VLOOKUP(F2539,'Seg 2 descriptions'!A:B,2)</f>
        <v>Gas Operations-West</v>
      </c>
      <c r="S2539" t="str">
        <f>VLOOKUP(G2539,'Seg 3 descriptions'!A:B,2)</f>
        <v>Overtime/Comp Time/On Call</v>
      </c>
    </row>
    <row r="2540" spans="1:19" x14ac:dyDescent="0.25">
      <c r="A2540" s="1" t="s">
        <v>457</v>
      </c>
      <c r="B2540" s="1" t="s">
        <v>49</v>
      </c>
      <c r="C2540" s="1" t="s">
        <v>1303</v>
      </c>
      <c r="D2540" s="1" t="s">
        <v>1813</v>
      </c>
      <c r="E2540" s="1" t="s">
        <v>20</v>
      </c>
      <c r="F2540" s="1" t="s">
        <v>31</v>
      </c>
      <c r="G2540" s="1" t="s">
        <v>866</v>
      </c>
      <c r="H2540" s="1" t="s">
        <v>103</v>
      </c>
      <c r="I2540" s="1" t="s">
        <v>24</v>
      </c>
      <c r="J2540" s="3">
        <v>2.25</v>
      </c>
      <c r="K2540" s="1" t="s">
        <v>1271</v>
      </c>
      <c r="L2540" s="1" t="s">
        <v>24</v>
      </c>
      <c r="M2540" s="1" t="s">
        <v>1272</v>
      </c>
      <c r="N2540" s="1" t="s">
        <v>463</v>
      </c>
      <c r="O2540" s="2">
        <v>44469</v>
      </c>
      <c r="P2540" s="2">
        <v>44474</v>
      </c>
      <c r="Q2540" s="1" t="s">
        <v>29</v>
      </c>
      <c r="R2540" t="str">
        <f>VLOOKUP(F2540,'Seg 2 descriptions'!A:B,2)</f>
        <v>Gas Operations-West</v>
      </c>
      <c r="S2540" t="str">
        <f>VLOOKUP(G2540,'Seg 3 descriptions'!A:B,2)</f>
        <v>Lodging &amp; Travel</v>
      </c>
    </row>
    <row r="2541" spans="1:19" x14ac:dyDescent="0.25">
      <c r="A2541" s="1" t="s">
        <v>457</v>
      </c>
      <c r="B2541" s="1" t="s">
        <v>49</v>
      </c>
      <c r="C2541" s="1" t="s">
        <v>1315</v>
      </c>
      <c r="D2541" s="1" t="s">
        <v>1698</v>
      </c>
      <c r="E2541" s="1" t="s">
        <v>20</v>
      </c>
      <c r="F2541" s="1" t="s">
        <v>31</v>
      </c>
      <c r="G2541" s="1" t="s">
        <v>283</v>
      </c>
      <c r="H2541" s="1" t="s">
        <v>103</v>
      </c>
      <c r="I2541" s="1" t="s">
        <v>24</v>
      </c>
      <c r="J2541" s="3">
        <v>128.41</v>
      </c>
      <c r="K2541" s="1" t="s">
        <v>1271</v>
      </c>
      <c r="L2541" s="1" t="s">
        <v>24</v>
      </c>
      <c r="M2541" s="1" t="s">
        <v>1272</v>
      </c>
      <c r="N2541" s="1" t="s">
        <v>463</v>
      </c>
      <c r="O2541" s="2">
        <v>44500</v>
      </c>
      <c r="P2541" s="2">
        <v>44503</v>
      </c>
      <c r="Q2541" s="1" t="s">
        <v>29</v>
      </c>
      <c r="R2541" t="str">
        <f>VLOOKUP(F2541,'Seg 2 descriptions'!A:B,2)</f>
        <v>Gas Operations-West</v>
      </c>
      <c r="S2541" t="str">
        <f>VLOOKUP(G2541,'Seg 3 descriptions'!A:B,2)</f>
        <v>Supplies &amp; Misc Dept Expenses</v>
      </c>
    </row>
    <row r="2542" spans="1:19" x14ac:dyDescent="0.25">
      <c r="A2542" s="1" t="s">
        <v>457</v>
      </c>
      <c r="B2542" s="1" t="s">
        <v>49</v>
      </c>
      <c r="C2542" s="1" t="s">
        <v>1315</v>
      </c>
      <c r="D2542" s="1" t="s">
        <v>1797</v>
      </c>
      <c r="E2542" s="1" t="s">
        <v>20</v>
      </c>
      <c r="F2542" s="1" t="s">
        <v>31</v>
      </c>
      <c r="G2542" s="1" t="s">
        <v>1301</v>
      </c>
      <c r="H2542" s="1" t="s">
        <v>103</v>
      </c>
      <c r="I2542" s="1" t="s">
        <v>24</v>
      </c>
      <c r="J2542" s="3">
        <v>37.21</v>
      </c>
      <c r="K2542" s="1" t="s">
        <v>1271</v>
      </c>
      <c r="L2542" s="1" t="s">
        <v>24</v>
      </c>
      <c r="M2542" s="1" t="s">
        <v>1272</v>
      </c>
      <c r="N2542" s="1" t="s">
        <v>463</v>
      </c>
      <c r="O2542" s="2">
        <v>44500</v>
      </c>
      <c r="P2542" s="2">
        <v>44503</v>
      </c>
      <c r="Q2542" s="1" t="s">
        <v>29</v>
      </c>
      <c r="R2542" t="str">
        <f>VLOOKUP(F2542,'Seg 2 descriptions'!A:B,2)</f>
        <v>Gas Operations-West</v>
      </c>
      <c r="S2542" t="str">
        <f>VLOOKUP(G2542,'Seg 3 descriptions'!A:B,2)</f>
        <v>Memberships &amp; Subscriptions</v>
      </c>
    </row>
    <row r="2543" spans="1:19" x14ac:dyDescent="0.25">
      <c r="A2543" s="1" t="s">
        <v>457</v>
      </c>
      <c r="B2543" s="1" t="s">
        <v>49</v>
      </c>
      <c r="C2543" s="1" t="s">
        <v>1315</v>
      </c>
      <c r="D2543" s="1" t="s">
        <v>1799</v>
      </c>
      <c r="E2543" s="1" t="s">
        <v>20</v>
      </c>
      <c r="F2543" s="1" t="s">
        <v>31</v>
      </c>
      <c r="G2543" s="1" t="s">
        <v>1302</v>
      </c>
      <c r="H2543" s="1" t="s">
        <v>103</v>
      </c>
      <c r="I2543" s="1" t="s">
        <v>24</v>
      </c>
      <c r="J2543" s="3">
        <v>2.2000000000000002</v>
      </c>
      <c r="K2543" s="1" t="s">
        <v>1271</v>
      </c>
      <c r="L2543" s="1" t="s">
        <v>24</v>
      </c>
      <c r="M2543" s="1" t="s">
        <v>1272</v>
      </c>
      <c r="N2543" s="1" t="s">
        <v>463</v>
      </c>
      <c r="O2543" s="2">
        <v>44500</v>
      </c>
      <c r="P2543" s="2">
        <v>44503</v>
      </c>
      <c r="Q2543" s="1" t="s">
        <v>29</v>
      </c>
      <c r="R2543" t="str">
        <f>VLOOKUP(F2543,'Seg 2 descriptions'!A:B,2)</f>
        <v>Gas Operations-West</v>
      </c>
      <c r="S2543" t="str">
        <f>VLOOKUP(G2543,'Seg 3 descriptions'!A:B,2)</f>
        <v>Uniforms</v>
      </c>
    </row>
    <row r="2544" spans="1:19" x14ac:dyDescent="0.25">
      <c r="A2544" s="1" t="s">
        <v>457</v>
      </c>
      <c r="B2544" s="1" t="s">
        <v>49</v>
      </c>
      <c r="C2544" s="1" t="s">
        <v>1315</v>
      </c>
      <c r="D2544" s="1" t="s">
        <v>1801</v>
      </c>
      <c r="E2544" s="1" t="s">
        <v>20</v>
      </c>
      <c r="F2544" s="1" t="s">
        <v>31</v>
      </c>
      <c r="G2544" s="1" t="s">
        <v>868</v>
      </c>
      <c r="H2544" s="1" t="s">
        <v>103</v>
      </c>
      <c r="I2544" s="1" t="s">
        <v>24</v>
      </c>
      <c r="J2544" s="3">
        <v>27.64</v>
      </c>
      <c r="K2544" s="1" t="s">
        <v>1271</v>
      </c>
      <c r="L2544" s="1" t="s">
        <v>24</v>
      </c>
      <c r="M2544" s="1" t="s">
        <v>1272</v>
      </c>
      <c r="N2544" s="1" t="s">
        <v>463</v>
      </c>
      <c r="O2544" s="2">
        <v>44500</v>
      </c>
      <c r="P2544" s="2">
        <v>44503</v>
      </c>
      <c r="Q2544" s="1" t="s">
        <v>29</v>
      </c>
      <c r="R2544" t="str">
        <f>VLOOKUP(F2544,'Seg 2 descriptions'!A:B,2)</f>
        <v>Gas Operations-West</v>
      </c>
      <c r="S2544" t="str">
        <f>VLOOKUP(G2544,'Seg 3 descriptions'!A:B,2)</f>
        <v>Cell Phones</v>
      </c>
    </row>
    <row r="2545" spans="1:19" x14ac:dyDescent="0.25">
      <c r="A2545" s="1" t="s">
        <v>457</v>
      </c>
      <c r="B2545" s="1" t="s">
        <v>49</v>
      </c>
      <c r="C2545" s="1" t="s">
        <v>1315</v>
      </c>
      <c r="D2545" s="1" t="s">
        <v>1715</v>
      </c>
      <c r="E2545" s="1" t="s">
        <v>20</v>
      </c>
      <c r="F2545" s="1" t="s">
        <v>31</v>
      </c>
      <c r="G2545" s="1" t="s">
        <v>590</v>
      </c>
      <c r="H2545" s="1" t="s">
        <v>103</v>
      </c>
      <c r="I2545" s="1" t="s">
        <v>24</v>
      </c>
      <c r="J2545" s="3">
        <v>28.56</v>
      </c>
      <c r="K2545" s="1" t="s">
        <v>1271</v>
      </c>
      <c r="L2545" s="1" t="s">
        <v>24</v>
      </c>
      <c r="M2545" s="1" t="s">
        <v>1272</v>
      </c>
      <c r="N2545" s="1" t="s">
        <v>463</v>
      </c>
      <c r="O2545" s="2">
        <v>44500</v>
      </c>
      <c r="P2545" s="2">
        <v>44503</v>
      </c>
      <c r="Q2545" s="1" t="s">
        <v>29</v>
      </c>
      <c r="R2545" t="str">
        <f>VLOOKUP(F2545,'Seg 2 descriptions'!A:B,2)</f>
        <v>Gas Operations-West</v>
      </c>
      <c r="S2545" t="str">
        <f>VLOOKUP(G2545,'Seg 3 descriptions'!A:B,2)</f>
        <v>Overtime/Comp Time/On Call</v>
      </c>
    </row>
    <row r="2546" spans="1:19" x14ac:dyDescent="0.25">
      <c r="A2546" s="1" t="s">
        <v>457</v>
      </c>
      <c r="B2546" s="1" t="s">
        <v>49</v>
      </c>
      <c r="C2546" s="1" t="s">
        <v>1315</v>
      </c>
      <c r="D2546" s="1" t="s">
        <v>1809</v>
      </c>
      <c r="E2546" s="1" t="s">
        <v>20</v>
      </c>
      <c r="F2546" s="1" t="s">
        <v>31</v>
      </c>
      <c r="G2546" s="1" t="s">
        <v>867</v>
      </c>
      <c r="H2546" s="1" t="s">
        <v>103</v>
      </c>
      <c r="I2546" s="1" t="s">
        <v>24</v>
      </c>
      <c r="J2546" s="3">
        <v>9.5</v>
      </c>
      <c r="K2546" s="1" t="s">
        <v>1271</v>
      </c>
      <c r="L2546" s="1" t="s">
        <v>24</v>
      </c>
      <c r="M2546" s="1" t="s">
        <v>1272</v>
      </c>
      <c r="N2546" s="1" t="s">
        <v>463</v>
      </c>
      <c r="O2546" s="2">
        <v>44500</v>
      </c>
      <c r="P2546" s="2">
        <v>44503</v>
      </c>
      <c r="Q2546" s="1" t="s">
        <v>29</v>
      </c>
      <c r="R2546" t="str">
        <f>VLOOKUP(F2546,'Seg 2 descriptions'!A:B,2)</f>
        <v>Gas Operations-West</v>
      </c>
      <c r="S2546" t="str">
        <f>VLOOKUP(G2546,'Seg 3 descriptions'!A:B,2)</f>
        <v>Meals</v>
      </c>
    </row>
    <row r="2547" spans="1:19" x14ac:dyDescent="0.25">
      <c r="A2547" s="1" t="s">
        <v>457</v>
      </c>
      <c r="B2547" s="1" t="s">
        <v>49</v>
      </c>
      <c r="C2547" s="1" t="s">
        <v>1315</v>
      </c>
      <c r="D2547" s="1" t="s">
        <v>1725</v>
      </c>
      <c r="E2547" s="1" t="s">
        <v>20</v>
      </c>
      <c r="F2547" s="1" t="s">
        <v>31</v>
      </c>
      <c r="G2547" s="1" t="s">
        <v>460</v>
      </c>
      <c r="H2547" s="1" t="s">
        <v>103</v>
      </c>
      <c r="I2547" s="1" t="s">
        <v>24</v>
      </c>
      <c r="J2547" s="3">
        <v>154.69</v>
      </c>
      <c r="K2547" s="1" t="s">
        <v>1271</v>
      </c>
      <c r="L2547" s="1" t="s">
        <v>24</v>
      </c>
      <c r="M2547" s="1" t="s">
        <v>1272</v>
      </c>
      <c r="N2547" s="1" t="s">
        <v>463</v>
      </c>
      <c r="O2547" s="2">
        <v>44500</v>
      </c>
      <c r="P2547" s="2">
        <v>44503</v>
      </c>
      <c r="Q2547" s="1" t="s">
        <v>29</v>
      </c>
      <c r="R2547" t="str">
        <f>VLOOKUP(F2547,'Seg 2 descriptions'!A:B,2)</f>
        <v>Gas Operations-West</v>
      </c>
      <c r="S2547" t="str">
        <f>VLOOKUP(G2547,'Seg 3 descriptions'!A:B,2)</f>
        <v>Salaries</v>
      </c>
    </row>
    <row r="2548" spans="1:19" x14ac:dyDescent="0.25">
      <c r="A2548" s="1" t="s">
        <v>457</v>
      </c>
      <c r="B2548" s="1" t="s">
        <v>49</v>
      </c>
      <c r="C2548" s="1" t="s">
        <v>1316</v>
      </c>
      <c r="D2548" s="1" t="s">
        <v>1715</v>
      </c>
      <c r="E2548" s="1" t="s">
        <v>20</v>
      </c>
      <c r="F2548" s="1" t="s">
        <v>31</v>
      </c>
      <c r="G2548" s="1" t="s">
        <v>590</v>
      </c>
      <c r="H2548" s="1" t="s">
        <v>103</v>
      </c>
      <c r="I2548" s="1" t="s">
        <v>24</v>
      </c>
      <c r="J2548" s="3">
        <v>4.49</v>
      </c>
      <c r="K2548" s="1" t="s">
        <v>1271</v>
      </c>
      <c r="L2548" s="1" t="s">
        <v>24</v>
      </c>
      <c r="M2548" s="1" t="s">
        <v>1272</v>
      </c>
      <c r="N2548" s="1" t="s">
        <v>463</v>
      </c>
      <c r="O2548" s="2">
        <v>44439</v>
      </c>
      <c r="P2548" s="2">
        <v>44447</v>
      </c>
      <c r="Q2548" s="1" t="s">
        <v>29</v>
      </c>
      <c r="R2548" t="str">
        <f>VLOOKUP(F2548,'Seg 2 descriptions'!A:B,2)</f>
        <v>Gas Operations-West</v>
      </c>
      <c r="S2548" t="str">
        <f>VLOOKUP(G2548,'Seg 3 descriptions'!A:B,2)</f>
        <v>Overtime/Comp Time/On Call</v>
      </c>
    </row>
    <row r="2549" spans="1:19" x14ac:dyDescent="0.25">
      <c r="A2549" s="1" t="s">
        <v>457</v>
      </c>
      <c r="B2549" s="1" t="s">
        <v>49</v>
      </c>
      <c r="C2549" s="1" t="s">
        <v>1316</v>
      </c>
      <c r="D2549" s="1" t="s">
        <v>1725</v>
      </c>
      <c r="E2549" s="1" t="s">
        <v>20</v>
      </c>
      <c r="F2549" s="1" t="s">
        <v>31</v>
      </c>
      <c r="G2549" s="1" t="s">
        <v>460</v>
      </c>
      <c r="H2549" s="1" t="s">
        <v>103</v>
      </c>
      <c r="I2549" s="1" t="s">
        <v>24</v>
      </c>
      <c r="J2549" s="3">
        <v>55.36</v>
      </c>
      <c r="K2549" s="1" t="s">
        <v>1271</v>
      </c>
      <c r="L2549" s="1" t="s">
        <v>24</v>
      </c>
      <c r="M2549" s="1" t="s">
        <v>1272</v>
      </c>
      <c r="N2549" s="1" t="s">
        <v>463</v>
      </c>
      <c r="O2549" s="2">
        <v>44439</v>
      </c>
      <c r="P2549" s="2">
        <v>44447</v>
      </c>
      <c r="Q2549" s="1" t="s">
        <v>29</v>
      </c>
      <c r="R2549" t="str">
        <f>VLOOKUP(F2549,'Seg 2 descriptions'!A:B,2)</f>
        <v>Gas Operations-West</v>
      </c>
      <c r="S2549" t="str">
        <f>VLOOKUP(G2549,'Seg 3 descriptions'!A:B,2)</f>
        <v>Salaries</v>
      </c>
    </row>
    <row r="2550" spans="1:19" x14ac:dyDescent="0.25">
      <c r="A2550" s="1" t="s">
        <v>457</v>
      </c>
      <c r="B2550" s="1" t="s">
        <v>49</v>
      </c>
      <c r="C2550" s="1" t="s">
        <v>1316</v>
      </c>
      <c r="D2550" s="1" t="s">
        <v>1698</v>
      </c>
      <c r="E2550" s="1" t="s">
        <v>20</v>
      </c>
      <c r="F2550" s="1" t="s">
        <v>31</v>
      </c>
      <c r="G2550" s="1" t="s">
        <v>283</v>
      </c>
      <c r="H2550" s="1" t="s">
        <v>103</v>
      </c>
      <c r="I2550" s="1" t="s">
        <v>24</v>
      </c>
      <c r="J2550" s="3">
        <v>9</v>
      </c>
      <c r="K2550" s="1" t="s">
        <v>1271</v>
      </c>
      <c r="L2550" s="1" t="s">
        <v>24</v>
      </c>
      <c r="M2550" s="1" t="s">
        <v>1272</v>
      </c>
      <c r="N2550" s="1" t="s">
        <v>463</v>
      </c>
      <c r="O2550" s="2">
        <v>44439</v>
      </c>
      <c r="P2550" s="2">
        <v>44447</v>
      </c>
      <c r="Q2550" s="1" t="s">
        <v>29</v>
      </c>
      <c r="R2550" t="str">
        <f>VLOOKUP(F2550,'Seg 2 descriptions'!A:B,2)</f>
        <v>Gas Operations-West</v>
      </c>
      <c r="S2550" t="str">
        <f>VLOOKUP(G2550,'Seg 3 descriptions'!A:B,2)</f>
        <v>Supplies &amp; Misc Dept Expenses</v>
      </c>
    </row>
    <row r="2551" spans="1:19" x14ac:dyDescent="0.25">
      <c r="A2551" s="1" t="s">
        <v>457</v>
      </c>
      <c r="B2551" s="1" t="s">
        <v>49</v>
      </c>
      <c r="C2551" s="1" t="s">
        <v>1316</v>
      </c>
      <c r="D2551" s="1" t="s">
        <v>1797</v>
      </c>
      <c r="E2551" s="1" t="s">
        <v>20</v>
      </c>
      <c r="F2551" s="1" t="s">
        <v>31</v>
      </c>
      <c r="G2551" s="1" t="s">
        <v>1301</v>
      </c>
      <c r="H2551" s="1" t="s">
        <v>103</v>
      </c>
      <c r="I2551" s="1" t="s">
        <v>24</v>
      </c>
      <c r="J2551" s="3">
        <v>2.4900000000000002</v>
      </c>
      <c r="K2551" s="1" t="s">
        <v>1271</v>
      </c>
      <c r="L2551" s="1" t="s">
        <v>24</v>
      </c>
      <c r="M2551" s="1" t="s">
        <v>1272</v>
      </c>
      <c r="N2551" s="1" t="s">
        <v>463</v>
      </c>
      <c r="O2551" s="2">
        <v>44439</v>
      </c>
      <c r="P2551" s="2">
        <v>44447</v>
      </c>
      <c r="Q2551" s="1" t="s">
        <v>29</v>
      </c>
      <c r="R2551" t="str">
        <f>VLOOKUP(F2551,'Seg 2 descriptions'!A:B,2)</f>
        <v>Gas Operations-West</v>
      </c>
      <c r="S2551" t="str">
        <f>VLOOKUP(G2551,'Seg 3 descriptions'!A:B,2)</f>
        <v>Memberships &amp; Subscriptions</v>
      </c>
    </row>
    <row r="2552" spans="1:19" x14ac:dyDescent="0.25">
      <c r="A2552" s="1" t="s">
        <v>457</v>
      </c>
      <c r="B2552" s="1" t="s">
        <v>49</v>
      </c>
      <c r="C2552" s="1" t="s">
        <v>1316</v>
      </c>
      <c r="D2552" s="1" t="s">
        <v>1799</v>
      </c>
      <c r="E2552" s="1" t="s">
        <v>20</v>
      </c>
      <c r="F2552" s="1" t="s">
        <v>31</v>
      </c>
      <c r="G2552" s="1" t="s">
        <v>1302</v>
      </c>
      <c r="H2552" s="1" t="s">
        <v>103</v>
      </c>
      <c r="I2552" s="1" t="s">
        <v>24</v>
      </c>
      <c r="J2552" s="3">
        <v>0.44</v>
      </c>
      <c r="K2552" s="1" t="s">
        <v>1271</v>
      </c>
      <c r="L2552" s="1" t="s">
        <v>24</v>
      </c>
      <c r="M2552" s="1" t="s">
        <v>1272</v>
      </c>
      <c r="N2552" s="1" t="s">
        <v>463</v>
      </c>
      <c r="O2552" s="2">
        <v>44439</v>
      </c>
      <c r="P2552" s="2">
        <v>44447</v>
      </c>
      <c r="Q2552" s="1" t="s">
        <v>29</v>
      </c>
      <c r="R2552" t="str">
        <f>VLOOKUP(F2552,'Seg 2 descriptions'!A:B,2)</f>
        <v>Gas Operations-West</v>
      </c>
      <c r="S2552" t="str">
        <f>VLOOKUP(G2552,'Seg 3 descriptions'!A:B,2)</f>
        <v>Uniforms</v>
      </c>
    </row>
    <row r="2553" spans="1:19" x14ac:dyDescent="0.25">
      <c r="A2553" s="1" t="s">
        <v>457</v>
      </c>
      <c r="B2553" s="1" t="s">
        <v>49</v>
      </c>
      <c r="C2553" s="1" t="s">
        <v>966</v>
      </c>
      <c r="D2553" s="1" t="s">
        <v>1715</v>
      </c>
      <c r="E2553" s="1" t="s">
        <v>20</v>
      </c>
      <c r="F2553" s="1" t="s">
        <v>31</v>
      </c>
      <c r="G2553" s="1" t="s">
        <v>590</v>
      </c>
      <c r="H2553" s="1" t="s">
        <v>103</v>
      </c>
      <c r="I2553" s="1" t="s">
        <v>24</v>
      </c>
      <c r="J2553" s="3">
        <v>9.41</v>
      </c>
      <c r="K2553" s="1" t="s">
        <v>891</v>
      </c>
      <c r="L2553" s="1" t="s">
        <v>24</v>
      </c>
      <c r="M2553" s="1" t="s">
        <v>892</v>
      </c>
      <c r="N2553" s="1" t="s">
        <v>463</v>
      </c>
      <c r="O2553" s="2">
        <v>44377</v>
      </c>
      <c r="P2553" s="2">
        <v>44383</v>
      </c>
      <c r="Q2553" s="1" t="s">
        <v>29</v>
      </c>
      <c r="R2553" t="str">
        <f>VLOOKUP(F2553,'Seg 2 descriptions'!A:B,2)</f>
        <v>Gas Operations-West</v>
      </c>
      <c r="S2553" t="str">
        <f>VLOOKUP(G2553,'Seg 3 descriptions'!A:B,2)</f>
        <v>Overtime/Comp Time/On Call</v>
      </c>
    </row>
    <row r="2554" spans="1:19" x14ac:dyDescent="0.25">
      <c r="A2554" s="1" t="s">
        <v>457</v>
      </c>
      <c r="B2554" s="1" t="s">
        <v>49</v>
      </c>
      <c r="C2554" s="1" t="s">
        <v>903</v>
      </c>
      <c r="D2554" s="1" t="s">
        <v>1715</v>
      </c>
      <c r="E2554" s="1" t="s">
        <v>20</v>
      </c>
      <c r="F2554" s="1" t="s">
        <v>31</v>
      </c>
      <c r="G2554" s="1" t="s">
        <v>590</v>
      </c>
      <c r="H2554" s="1" t="s">
        <v>103</v>
      </c>
      <c r="I2554" s="1" t="s">
        <v>24</v>
      </c>
      <c r="J2554" s="3">
        <v>86.79</v>
      </c>
      <c r="K2554" s="1" t="s">
        <v>891</v>
      </c>
      <c r="L2554" s="1" t="s">
        <v>24</v>
      </c>
      <c r="M2554" s="1" t="s">
        <v>892</v>
      </c>
      <c r="N2554" s="1" t="s">
        <v>463</v>
      </c>
      <c r="O2554" s="2">
        <v>44347</v>
      </c>
      <c r="P2554" s="2">
        <v>44350</v>
      </c>
      <c r="Q2554" s="1" t="s">
        <v>29</v>
      </c>
      <c r="R2554" t="str">
        <f>VLOOKUP(F2554,'Seg 2 descriptions'!A:B,2)</f>
        <v>Gas Operations-West</v>
      </c>
      <c r="S2554" t="str">
        <f>VLOOKUP(G2554,'Seg 3 descriptions'!A:B,2)</f>
        <v>Overtime/Comp Time/On Call</v>
      </c>
    </row>
    <row r="2555" spans="1:19" x14ac:dyDescent="0.25">
      <c r="A2555" s="1" t="s">
        <v>457</v>
      </c>
      <c r="B2555" s="1" t="s">
        <v>49</v>
      </c>
      <c r="C2555" s="1" t="s">
        <v>1262</v>
      </c>
      <c r="D2555" s="1" t="s">
        <v>1744</v>
      </c>
      <c r="E2555" s="1" t="s">
        <v>20</v>
      </c>
      <c r="F2555" s="1" t="s">
        <v>31</v>
      </c>
      <c r="G2555" s="1" t="s">
        <v>1049</v>
      </c>
      <c r="H2555" s="1" t="s">
        <v>103</v>
      </c>
      <c r="I2555" s="1" t="s">
        <v>24</v>
      </c>
      <c r="J2555" s="3">
        <v>12.21</v>
      </c>
      <c r="K2555" s="1" t="s">
        <v>1059</v>
      </c>
      <c r="L2555" s="1" t="s">
        <v>24</v>
      </c>
      <c r="M2555" s="1" t="s">
        <v>1060</v>
      </c>
      <c r="N2555" s="1" t="s">
        <v>463</v>
      </c>
      <c r="O2555" s="2">
        <v>44500</v>
      </c>
      <c r="P2555" s="2">
        <v>44503</v>
      </c>
      <c r="Q2555" s="1" t="s">
        <v>29</v>
      </c>
      <c r="R2555" t="str">
        <f>VLOOKUP(F2555,'Seg 2 descriptions'!A:B,2)</f>
        <v>Gas Operations-West</v>
      </c>
      <c r="S2555" t="str">
        <f>VLOOKUP(G2555,'Seg 3 descriptions'!A:B,2)</f>
        <v>Vehicle Insurance</v>
      </c>
    </row>
    <row r="2556" spans="1:19" x14ac:dyDescent="0.25">
      <c r="A2556" s="1" t="s">
        <v>457</v>
      </c>
      <c r="B2556" s="1" t="s">
        <v>49</v>
      </c>
      <c r="C2556" s="1" t="s">
        <v>1262</v>
      </c>
      <c r="D2556" s="1" t="s">
        <v>1749</v>
      </c>
      <c r="E2556" s="1" t="s">
        <v>20</v>
      </c>
      <c r="F2556" s="1" t="s">
        <v>31</v>
      </c>
      <c r="G2556" s="1" t="s">
        <v>1055</v>
      </c>
      <c r="H2556" s="1" t="s">
        <v>103</v>
      </c>
      <c r="I2556" s="1" t="s">
        <v>24</v>
      </c>
      <c r="J2556" s="3">
        <v>67.17</v>
      </c>
      <c r="K2556" s="1" t="s">
        <v>1059</v>
      </c>
      <c r="L2556" s="1" t="s">
        <v>24</v>
      </c>
      <c r="M2556" s="1" t="s">
        <v>1060</v>
      </c>
      <c r="N2556" s="1" t="s">
        <v>463</v>
      </c>
      <c r="O2556" s="2">
        <v>44500</v>
      </c>
      <c r="P2556" s="2">
        <v>44503</v>
      </c>
      <c r="Q2556" s="1" t="s">
        <v>29</v>
      </c>
      <c r="R2556" t="str">
        <f>VLOOKUP(F2556,'Seg 2 descriptions'!A:B,2)</f>
        <v>Gas Operations-West</v>
      </c>
      <c r="S2556" t="str">
        <f>VLOOKUP(G2556,'Seg 3 descriptions'!A:B,2)</f>
        <v>Vehicle Depreciation</v>
      </c>
    </row>
    <row r="2557" spans="1:19" x14ac:dyDescent="0.25">
      <c r="A2557" s="1" t="s">
        <v>457</v>
      </c>
      <c r="B2557" s="1" t="s">
        <v>49</v>
      </c>
      <c r="C2557" s="1" t="s">
        <v>1262</v>
      </c>
      <c r="D2557" s="1" t="s">
        <v>1732</v>
      </c>
      <c r="E2557" s="1" t="s">
        <v>20</v>
      </c>
      <c r="F2557" s="1" t="s">
        <v>31</v>
      </c>
      <c r="G2557" s="1" t="s">
        <v>869</v>
      </c>
      <c r="H2557" s="1" t="s">
        <v>103</v>
      </c>
      <c r="I2557" s="1" t="s">
        <v>24</v>
      </c>
      <c r="J2557" s="3">
        <v>46.35</v>
      </c>
      <c r="K2557" s="1" t="s">
        <v>1059</v>
      </c>
      <c r="L2557" s="1" t="s">
        <v>24</v>
      </c>
      <c r="M2557" s="1" t="s">
        <v>1060</v>
      </c>
      <c r="N2557" s="1" t="s">
        <v>463</v>
      </c>
      <c r="O2557" s="2">
        <v>44500</v>
      </c>
      <c r="P2557" s="2">
        <v>44503</v>
      </c>
      <c r="Q2557" s="1" t="s">
        <v>29</v>
      </c>
      <c r="R2557" t="str">
        <f>VLOOKUP(F2557,'Seg 2 descriptions'!A:B,2)</f>
        <v>Gas Operations-West</v>
      </c>
      <c r="S2557" t="str">
        <f>VLOOKUP(G2557,'Seg 3 descriptions'!A:B,2)</f>
        <v>Vehicle Fuel</v>
      </c>
    </row>
    <row r="2558" spans="1:19" x14ac:dyDescent="0.25">
      <c r="A2558" s="1" t="s">
        <v>457</v>
      </c>
      <c r="B2558" s="1" t="s">
        <v>49</v>
      </c>
      <c r="C2558" s="1" t="s">
        <v>1320</v>
      </c>
      <c r="D2558" s="1" t="s">
        <v>1735</v>
      </c>
      <c r="E2558" s="1" t="s">
        <v>20</v>
      </c>
      <c r="F2558" s="1" t="s">
        <v>31</v>
      </c>
      <c r="G2558" s="1" t="s">
        <v>870</v>
      </c>
      <c r="H2558" s="1" t="s">
        <v>103</v>
      </c>
      <c r="I2558" s="1" t="s">
        <v>24</v>
      </c>
      <c r="J2558" s="3">
        <v>0.53</v>
      </c>
      <c r="K2558" s="1" t="s">
        <v>1059</v>
      </c>
      <c r="L2558" s="1" t="s">
        <v>24</v>
      </c>
      <c r="M2558" s="1" t="s">
        <v>1060</v>
      </c>
      <c r="N2558" s="1" t="s">
        <v>463</v>
      </c>
      <c r="O2558" s="2">
        <v>44469</v>
      </c>
      <c r="P2558" s="2">
        <v>44474</v>
      </c>
      <c r="Q2558" s="1" t="s">
        <v>29</v>
      </c>
      <c r="R2558" t="str">
        <f>VLOOKUP(F2558,'Seg 2 descriptions'!A:B,2)</f>
        <v>Gas Operations-West</v>
      </c>
      <c r="S2558" t="str">
        <f>VLOOKUP(G2558,'Seg 3 descriptions'!A:B,2)</f>
        <v>Other Vehicle Expenses</v>
      </c>
    </row>
    <row r="2559" spans="1:19" x14ac:dyDescent="0.25">
      <c r="A2559" s="1" t="s">
        <v>457</v>
      </c>
      <c r="B2559" s="1" t="s">
        <v>49</v>
      </c>
      <c r="C2559" s="1" t="s">
        <v>1320</v>
      </c>
      <c r="D2559" s="1" t="s">
        <v>1744</v>
      </c>
      <c r="E2559" s="1" t="s">
        <v>20</v>
      </c>
      <c r="F2559" s="1" t="s">
        <v>31</v>
      </c>
      <c r="G2559" s="1" t="s">
        <v>1049</v>
      </c>
      <c r="H2559" s="1" t="s">
        <v>103</v>
      </c>
      <c r="I2559" s="1" t="s">
        <v>24</v>
      </c>
      <c r="J2559" s="3">
        <v>1.5</v>
      </c>
      <c r="K2559" s="1" t="s">
        <v>1059</v>
      </c>
      <c r="L2559" s="1" t="s">
        <v>24</v>
      </c>
      <c r="M2559" s="1" t="s">
        <v>1060</v>
      </c>
      <c r="N2559" s="1" t="s">
        <v>463</v>
      </c>
      <c r="O2559" s="2">
        <v>44469</v>
      </c>
      <c r="P2559" s="2">
        <v>44474</v>
      </c>
      <c r="Q2559" s="1" t="s">
        <v>29</v>
      </c>
      <c r="R2559" t="str">
        <f>VLOOKUP(F2559,'Seg 2 descriptions'!A:B,2)</f>
        <v>Gas Operations-West</v>
      </c>
      <c r="S2559" t="str">
        <f>VLOOKUP(G2559,'Seg 3 descriptions'!A:B,2)</f>
        <v>Vehicle Insurance</v>
      </c>
    </row>
    <row r="2560" spans="1:19" x14ac:dyDescent="0.25">
      <c r="A2560" s="1" t="s">
        <v>457</v>
      </c>
      <c r="B2560" s="1" t="s">
        <v>49</v>
      </c>
      <c r="C2560" s="1" t="s">
        <v>1320</v>
      </c>
      <c r="D2560" s="1" t="s">
        <v>1749</v>
      </c>
      <c r="E2560" s="1" t="s">
        <v>20</v>
      </c>
      <c r="F2560" s="1" t="s">
        <v>31</v>
      </c>
      <c r="G2560" s="1" t="s">
        <v>1055</v>
      </c>
      <c r="H2560" s="1" t="s">
        <v>103</v>
      </c>
      <c r="I2560" s="1" t="s">
        <v>24</v>
      </c>
      <c r="J2560" s="3">
        <v>7.82</v>
      </c>
      <c r="K2560" s="1" t="s">
        <v>1059</v>
      </c>
      <c r="L2560" s="1" t="s">
        <v>24</v>
      </c>
      <c r="M2560" s="1" t="s">
        <v>1060</v>
      </c>
      <c r="N2560" s="1" t="s">
        <v>463</v>
      </c>
      <c r="O2560" s="2">
        <v>44469</v>
      </c>
      <c r="P2560" s="2">
        <v>44474</v>
      </c>
      <c r="Q2560" s="1" t="s">
        <v>29</v>
      </c>
      <c r="R2560" t="str">
        <f>VLOOKUP(F2560,'Seg 2 descriptions'!A:B,2)</f>
        <v>Gas Operations-West</v>
      </c>
      <c r="S2560" t="str">
        <f>VLOOKUP(G2560,'Seg 3 descriptions'!A:B,2)</f>
        <v>Vehicle Depreciation</v>
      </c>
    </row>
    <row r="2561" spans="1:19" x14ac:dyDescent="0.25">
      <c r="A2561" s="1" t="s">
        <v>457</v>
      </c>
      <c r="B2561" s="1" t="s">
        <v>49</v>
      </c>
      <c r="C2561" s="1" t="s">
        <v>1320</v>
      </c>
      <c r="D2561" s="1" t="s">
        <v>1732</v>
      </c>
      <c r="E2561" s="1" t="s">
        <v>20</v>
      </c>
      <c r="F2561" s="1" t="s">
        <v>31</v>
      </c>
      <c r="G2561" s="1" t="s">
        <v>869</v>
      </c>
      <c r="H2561" s="1" t="s">
        <v>103</v>
      </c>
      <c r="I2561" s="1" t="s">
        <v>24</v>
      </c>
      <c r="J2561" s="3">
        <v>5.56</v>
      </c>
      <c r="K2561" s="1" t="s">
        <v>1059</v>
      </c>
      <c r="L2561" s="1" t="s">
        <v>24</v>
      </c>
      <c r="M2561" s="1" t="s">
        <v>1060</v>
      </c>
      <c r="N2561" s="1" t="s">
        <v>463</v>
      </c>
      <c r="O2561" s="2">
        <v>44469</v>
      </c>
      <c r="P2561" s="2">
        <v>44474</v>
      </c>
      <c r="Q2561" s="1" t="s">
        <v>29</v>
      </c>
      <c r="R2561" t="str">
        <f>VLOOKUP(F2561,'Seg 2 descriptions'!A:B,2)</f>
        <v>Gas Operations-West</v>
      </c>
      <c r="S2561" t="str">
        <f>VLOOKUP(G2561,'Seg 3 descriptions'!A:B,2)</f>
        <v>Vehicle Fuel</v>
      </c>
    </row>
    <row r="2562" spans="1:19" x14ac:dyDescent="0.25">
      <c r="A2562" s="1" t="s">
        <v>457</v>
      </c>
      <c r="B2562" s="1" t="s">
        <v>49</v>
      </c>
      <c r="C2562" s="1" t="s">
        <v>1321</v>
      </c>
      <c r="D2562" s="1" t="s">
        <v>1744</v>
      </c>
      <c r="E2562" s="1" t="s">
        <v>20</v>
      </c>
      <c r="F2562" s="1" t="s">
        <v>31</v>
      </c>
      <c r="G2562" s="1" t="s">
        <v>1049</v>
      </c>
      <c r="H2562" s="1" t="s">
        <v>103</v>
      </c>
      <c r="I2562" s="1" t="s">
        <v>24</v>
      </c>
      <c r="J2562" s="3">
        <v>4.03</v>
      </c>
      <c r="K2562" s="1" t="s">
        <v>1059</v>
      </c>
      <c r="L2562" s="1" t="s">
        <v>24</v>
      </c>
      <c r="M2562" s="1" t="s">
        <v>1060</v>
      </c>
      <c r="N2562" s="1" t="s">
        <v>463</v>
      </c>
      <c r="O2562" s="2">
        <v>44377</v>
      </c>
      <c r="P2562" s="2">
        <v>44383</v>
      </c>
      <c r="Q2562" s="1" t="s">
        <v>29</v>
      </c>
      <c r="R2562" t="str">
        <f>VLOOKUP(F2562,'Seg 2 descriptions'!A:B,2)</f>
        <v>Gas Operations-West</v>
      </c>
      <c r="S2562" t="str">
        <f>VLOOKUP(G2562,'Seg 3 descriptions'!A:B,2)</f>
        <v>Vehicle Insurance</v>
      </c>
    </row>
    <row r="2563" spans="1:19" x14ac:dyDescent="0.25">
      <c r="A2563" s="1" t="s">
        <v>457</v>
      </c>
      <c r="B2563" s="1" t="s">
        <v>49</v>
      </c>
      <c r="C2563" s="1" t="s">
        <v>1321</v>
      </c>
      <c r="D2563" s="1" t="s">
        <v>1749</v>
      </c>
      <c r="E2563" s="1" t="s">
        <v>20</v>
      </c>
      <c r="F2563" s="1" t="s">
        <v>31</v>
      </c>
      <c r="G2563" s="1" t="s">
        <v>1055</v>
      </c>
      <c r="H2563" s="1" t="s">
        <v>103</v>
      </c>
      <c r="I2563" s="1" t="s">
        <v>24</v>
      </c>
      <c r="J2563" s="3">
        <v>35.07</v>
      </c>
      <c r="K2563" s="1" t="s">
        <v>1059</v>
      </c>
      <c r="L2563" s="1" t="s">
        <v>24</v>
      </c>
      <c r="M2563" s="1" t="s">
        <v>1060</v>
      </c>
      <c r="N2563" s="1" t="s">
        <v>463</v>
      </c>
      <c r="O2563" s="2">
        <v>44377</v>
      </c>
      <c r="P2563" s="2">
        <v>44383</v>
      </c>
      <c r="Q2563" s="1" t="s">
        <v>29</v>
      </c>
      <c r="R2563" t="str">
        <f>VLOOKUP(F2563,'Seg 2 descriptions'!A:B,2)</f>
        <v>Gas Operations-West</v>
      </c>
      <c r="S2563" t="str">
        <f>VLOOKUP(G2563,'Seg 3 descriptions'!A:B,2)</f>
        <v>Vehicle Depreciation</v>
      </c>
    </row>
    <row r="2564" spans="1:19" x14ac:dyDescent="0.25">
      <c r="A2564" s="1" t="s">
        <v>457</v>
      </c>
      <c r="B2564" s="1" t="s">
        <v>49</v>
      </c>
      <c r="C2564" s="1" t="s">
        <v>1321</v>
      </c>
      <c r="D2564" s="1" t="s">
        <v>1732</v>
      </c>
      <c r="E2564" s="1" t="s">
        <v>20</v>
      </c>
      <c r="F2564" s="1" t="s">
        <v>31</v>
      </c>
      <c r="G2564" s="1" t="s">
        <v>869</v>
      </c>
      <c r="H2564" s="1" t="s">
        <v>103</v>
      </c>
      <c r="I2564" s="1" t="s">
        <v>24</v>
      </c>
      <c r="J2564" s="3">
        <v>19.5</v>
      </c>
      <c r="K2564" s="1" t="s">
        <v>1059</v>
      </c>
      <c r="L2564" s="1" t="s">
        <v>24</v>
      </c>
      <c r="M2564" s="1" t="s">
        <v>1060</v>
      </c>
      <c r="N2564" s="1" t="s">
        <v>463</v>
      </c>
      <c r="O2564" s="2">
        <v>44377</v>
      </c>
      <c r="P2564" s="2">
        <v>44383</v>
      </c>
      <c r="Q2564" s="1" t="s">
        <v>29</v>
      </c>
      <c r="R2564" t="str">
        <f>VLOOKUP(F2564,'Seg 2 descriptions'!A:B,2)</f>
        <v>Gas Operations-West</v>
      </c>
      <c r="S2564" t="str">
        <f>VLOOKUP(G2564,'Seg 3 descriptions'!A:B,2)</f>
        <v>Vehicle Fuel</v>
      </c>
    </row>
    <row r="2565" spans="1:19" x14ac:dyDescent="0.25">
      <c r="A2565" s="1" t="s">
        <v>457</v>
      </c>
      <c r="B2565" s="1" t="s">
        <v>49</v>
      </c>
      <c r="C2565" s="1" t="s">
        <v>1321</v>
      </c>
      <c r="D2565" s="1" t="s">
        <v>1735</v>
      </c>
      <c r="E2565" s="1" t="s">
        <v>20</v>
      </c>
      <c r="F2565" s="1" t="s">
        <v>31</v>
      </c>
      <c r="G2565" s="1" t="s">
        <v>870</v>
      </c>
      <c r="H2565" s="1" t="s">
        <v>103</v>
      </c>
      <c r="I2565" s="1" t="s">
        <v>24</v>
      </c>
      <c r="J2565" s="3">
        <v>3.81</v>
      </c>
      <c r="K2565" s="1" t="s">
        <v>1059</v>
      </c>
      <c r="L2565" s="1" t="s">
        <v>24</v>
      </c>
      <c r="M2565" s="1" t="s">
        <v>1060</v>
      </c>
      <c r="N2565" s="1" t="s">
        <v>463</v>
      </c>
      <c r="O2565" s="2">
        <v>44377</v>
      </c>
      <c r="P2565" s="2">
        <v>44383</v>
      </c>
      <c r="Q2565" s="1" t="s">
        <v>29</v>
      </c>
      <c r="R2565" t="str">
        <f>VLOOKUP(F2565,'Seg 2 descriptions'!A:B,2)</f>
        <v>Gas Operations-West</v>
      </c>
      <c r="S2565" t="str">
        <f>VLOOKUP(G2565,'Seg 3 descriptions'!A:B,2)</f>
        <v>Other Vehicle Expenses</v>
      </c>
    </row>
    <row r="2566" spans="1:19" x14ac:dyDescent="0.25">
      <c r="A2566" s="1" t="s">
        <v>457</v>
      </c>
      <c r="B2566" s="1" t="s">
        <v>49</v>
      </c>
      <c r="C2566" s="1" t="s">
        <v>1323</v>
      </c>
      <c r="D2566" s="1" t="s">
        <v>1735</v>
      </c>
      <c r="E2566" s="1" t="s">
        <v>20</v>
      </c>
      <c r="F2566" s="1" t="s">
        <v>31</v>
      </c>
      <c r="G2566" s="1" t="s">
        <v>870</v>
      </c>
      <c r="H2566" s="1" t="s">
        <v>103</v>
      </c>
      <c r="I2566" s="1" t="s">
        <v>24</v>
      </c>
      <c r="J2566" s="3">
        <v>0.23</v>
      </c>
      <c r="K2566" s="1" t="s">
        <v>1059</v>
      </c>
      <c r="L2566" s="1" t="s">
        <v>24</v>
      </c>
      <c r="M2566" s="1" t="s">
        <v>1060</v>
      </c>
      <c r="N2566" s="1" t="s">
        <v>463</v>
      </c>
      <c r="O2566" s="2">
        <v>44286</v>
      </c>
      <c r="P2566" s="2">
        <v>44292</v>
      </c>
      <c r="Q2566" s="1" t="s">
        <v>29</v>
      </c>
      <c r="R2566" t="str">
        <f>VLOOKUP(F2566,'Seg 2 descriptions'!A:B,2)</f>
        <v>Gas Operations-West</v>
      </c>
      <c r="S2566" t="str">
        <f>VLOOKUP(G2566,'Seg 3 descriptions'!A:B,2)</f>
        <v>Other Vehicle Expenses</v>
      </c>
    </row>
    <row r="2567" spans="1:19" x14ac:dyDescent="0.25">
      <c r="A2567" s="1" t="s">
        <v>457</v>
      </c>
      <c r="B2567" s="1" t="s">
        <v>49</v>
      </c>
      <c r="C2567" s="1" t="s">
        <v>1323</v>
      </c>
      <c r="D2567" s="1" t="s">
        <v>1744</v>
      </c>
      <c r="E2567" s="1" t="s">
        <v>20</v>
      </c>
      <c r="F2567" s="1" t="s">
        <v>31</v>
      </c>
      <c r="G2567" s="1" t="s">
        <v>1049</v>
      </c>
      <c r="H2567" s="1" t="s">
        <v>103</v>
      </c>
      <c r="I2567" s="1" t="s">
        <v>24</v>
      </c>
      <c r="J2567" s="3">
        <v>2.16</v>
      </c>
      <c r="K2567" s="1" t="s">
        <v>1059</v>
      </c>
      <c r="L2567" s="1" t="s">
        <v>24</v>
      </c>
      <c r="M2567" s="1" t="s">
        <v>1060</v>
      </c>
      <c r="N2567" s="1" t="s">
        <v>463</v>
      </c>
      <c r="O2567" s="2">
        <v>44286</v>
      </c>
      <c r="P2567" s="2">
        <v>44292</v>
      </c>
      <c r="Q2567" s="1" t="s">
        <v>29</v>
      </c>
      <c r="R2567" t="str">
        <f>VLOOKUP(F2567,'Seg 2 descriptions'!A:B,2)</f>
        <v>Gas Operations-West</v>
      </c>
      <c r="S2567" t="str">
        <f>VLOOKUP(G2567,'Seg 3 descriptions'!A:B,2)</f>
        <v>Vehicle Insurance</v>
      </c>
    </row>
    <row r="2568" spans="1:19" x14ac:dyDescent="0.25">
      <c r="A2568" s="1" t="s">
        <v>457</v>
      </c>
      <c r="B2568" s="1" t="s">
        <v>49</v>
      </c>
      <c r="C2568" s="1" t="s">
        <v>1323</v>
      </c>
      <c r="D2568" s="1" t="s">
        <v>1749</v>
      </c>
      <c r="E2568" s="1" t="s">
        <v>20</v>
      </c>
      <c r="F2568" s="1" t="s">
        <v>31</v>
      </c>
      <c r="G2568" s="1" t="s">
        <v>1055</v>
      </c>
      <c r="H2568" s="1" t="s">
        <v>103</v>
      </c>
      <c r="I2568" s="1" t="s">
        <v>24</v>
      </c>
      <c r="J2568" s="3">
        <v>8.74</v>
      </c>
      <c r="K2568" s="1" t="s">
        <v>1059</v>
      </c>
      <c r="L2568" s="1" t="s">
        <v>24</v>
      </c>
      <c r="M2568" s="1" t="s">
        <v>1060</v>
      </c>
      <c r="N2568" s="1" t="s">
        <v>463</v>
      </c>
      <c r="O2568" s="2">
        <v>44286</v>
      </c>
      <c r="P2568" s="2">
        <v>44292</v>
      </c>
      <c r="Q2568" s="1" t="s">
        <v>29</v>
      </c>
      <c r="R2568" t="str">
        <f>VLOOKUP(F2568,'Seg 2 descriptions'!A:B,2)</f>
        <v>Gas Operations-West</v>
      </c>
      <c r="S2568" t="str">
        <f>VLOOKUP(G2568,'Seg 3 descriptions'!A:B,2)</f>
        <v>Vehicle Depreciation</v>
      </c>
    </row>
    <row r="2569" spans="1:19" x14ac:dyDescent="0.25">
      <c r="A2569" s="1" t="s">
        <v>457</v>
      </c>
      <c r="B2569" s="1" t="s">
        <v>49</v>
      </c>
      <c r="C2569" s="1" t="s">
        <v>1323</v>
      </c>
      <c r="D2569" s="1" t="s">
        <v>1732</v>
      </c>
      <c r="E2569" s="1" t="s">
        <v>20</v>
      </c>
      <c r="F2569" s="1" t="s">
        <v>31</v>
      </c>
      <c r="G2569" s="1" t="s">
        <v>869</v>
      </c>
      <c r="H2569" s="1" t="s">
        <v>103</v>
      </c>
      <c r="I2569" s="1" t="s">
        <v>24</v>
      </c>
      <c r="J2569" s="3">
        <v>6.03</v>
      </c>
      <c r="K2569" s="1" t="s">
        <v>1059</v>
      </c>
      <c r="L2569" s="1" t="s">
        <v>24</v>
      </c>
      <c r="M2569" s="1" t="s">
        <v>1060</v>
      </c>
      <c r="N2569" s="1" t="s">
        <v>463</v>
      </c>
      <c r="O2569" s="2">
        <v>44286</v>
      </c>
      <c r="P2569" s="2">
        <v>44292</v>
      </c>
      <c r="Q2569" s="1" t="s">
        <v>29</v>
      </c>
      <c r="R2569" t="str">
        <f>VLOOKUP(F2569,'Seg 2 descriptions'!A:B,2)</f>
        <v>Gas Operations-West</v>
      </c>
      <c r="S2569" t="str">
        <f>VLOOKUP(G2569,'Seg 3 descriptions'!A:B,2)</f>
        <v>Vehicle Fuel</v>
      </c>
    </row>
    <row r="2570" spans="1:19" x14ac:dyDescent="0.25">
      <c r="A2570" s="1" t="s">
        <v>457</v>
      </c>
      <c r="B2570" s="1" t="s">
        <v>49</v>
      </c>
      <c r="C2570" s="1" t="s">
        <v>1324</v>
      </c>
      <c r="D2570" s="1" t="s">
        <v>1732</v>
      </c>
      <c r="E2570" s="1" t="s">
        <v>20</v>
      </c>
      <c r="F2570" s="1" t="s">
        <v>31</v>
      </c>
      <c r="G2570" s="1" t="s">
        <v>869</v>
      </c>
      <c r="H2570" s="1" t="s">
        <v>103</v>
      </c>
      <c r="I2570" s="1" t="s">
        <v>24</v>
      </c>
      <c r="J2570" s="3">
        <v>16.14</v>
      </c>
      <c r="K2570" s="1" t="s">
        <v>1059</v>
      </c>
      <c r="L2570" s="1" t="s">
        <v>24</v>
      </c>
      <c r="M2570" s="1" t="s">
        <v>1060</v>
      </c>
      <c r="N2570" s="1" t="s">
        <v>463</v>
      </c>
      <c r="O2570" s="2">
        <v>44408</v>
      </c>
      <c r="P2570" s="2">
        <v>44412</v>
      </c>
      <c r="Q2570" s="1" t="s">
        <v>29</v>
      </c>
      <c r="R2570" t="str">
        <f>VLOOKUP(F2570,'Seg 2 descriptions'!A:B,2)</f>
        <v>Gas Operations-West</v>
      </c>
      <c r="S2570" t="str">
        <f>VLOOKUP(G2570,'Seg 3 descriptions'!A:B,2)</f>
        <v>Vehicle Fuel</v>
      </c>
    </row>
    <row r="2571" spans="1:19" x14ac:dyDescent="0.25">
      <c r="A2571" s="1" t="s">
        <v>457</v>
      </c>
      <c r="B2571" s="1" t="s">
        <v>49</v>
      </c>
      <c r="C2571" s="1" t="s">
        <v>1324</v>
      </c>
      <c r="D2571" s="1" t="s">
        <v>1735</v>
      </c>
      <c r="E2571" s="1" t="s">
        <v>20</v>
      </c>
      <c r="F2571" s="1" t="s">
        <v>31</v>
      </c>
      <c r="G2571" s="1" t="s">
        <v>870</v>
      </c>
      <c r="H2571" s="1" t="s">
        <v>103</v>
      </c>
      <c r="I2571" s="1" t="s">
        <v>24</v>
      </c>
      <c r="J2571" s="3">
        <v>4.41</v>
      </c>
      <c r="K2571" s="1" t="s">
        <v>1059</v>
      </c>
      <c r="L2571" s="1" t="s">
        <v>24</v>
      </c>
      <c r="M2571" s="1" t="s">
        <v>1060</v>
      </c>
      <c r="N2571" s="1" t="s">
        <v>463</v>
      </c>
      <c r="O2571" s="2">
        <v>44408</v>
      </c>
      <c r="P2571" s="2">
        <v>44412</v>
      </c>
      <c r="Q2571" s="1" t="s">
        <v>29</v>
      </c>
      <c r="R2571" t="str">
        <f>VLOOKUP(F2571,'Seg 2 descriptions'!A:B,2)</f>
        <v>Gas Operations-West</v>
      </c>
      <c r="S2571" t="str">
        <f>VLOOKUP(G2571,'Seg 3 descriptions'!A:B,2)</f>
        <v>Other Vehicle Expenses</v>
      </c>
    </row>
    <row r="2572" spans="1:19" x14ac:dyDescent="0.25">
      <c r="A2572" s="1" t="s">
        <v>457</v>
      </c>
      <c r="B2572" s="1" t="s">
        <v>49</v>
      </c>
      <c r="C2572" s="1" t="s">
        <v>1324</v>
      </c>
      <c r="D2572" s="1" t="s">
        <v>1744</v>
      </c>
      <c r="E2572" s="1" t="s">
        <v>20</v>
      </c>
      <c r="F2572" s="1" t="s">
        <v>31</v>
      </c>
      <c r="G2572" s="1" t="s">
        <v>1049</v>
      </c>
      <c r="H2572" s="1" t="s">
        <v>103</v>
      </c>
      <c r="I2572" s="1" t="s">
        <v>24</v>
      </c>
      <c r="J2572" s="3">
        <v>3.12</v>
      </c>
      <c r="K2572" s="1" t="s">
        <v>1059</v>
      </c>
      <c r="L2572" s="1" t="s">
        <v>24</v>
      </c>
      <c r="M2572" s="1" t="s">
        <v>1060</v>
      </c>
      <c r="N2572" s="1" t="s">
        <v>463</v>
      </c>
      <c r="O2572" s="2">
        <v>44408</v>
      </c>
      <c r="P2572" s="2">
        <v>44412</v>
      </c>
      <c r="Q2572" s="1" t="s">
        <v>29</v>
      </c>
      <c r="R2572" t="str">
        <f>VLOOKUP(F2572,'Seg 2 descriptions'!A:B,2)</f>
        <v>Gas Operations-West</v>
      </c>
      <c r="S2572" t="str">
        <f>VLOOKUP(G2572,'Seg 3 descriptions'!A:B,2)</f>
        <v>Vehicle Insurance</v>
      </c>
    </row>
    <row r="2573" spans="1:19" x14ac:dyDescent="0.25">
      <c r="A2573" s="144" t="s">
        <v>17</v>
      </c>
      <c r="B2573" s="144" t="s">
        <v>18</v>
      </c>
      <c r="C2573" s="144" t="s">
        <v>300</v>
      </c>
      <c r="D2573" s="144" t="s">
        <v>1693</v>
      </c>
      <c r="E2573" s="144" t="s">
        <v>20</v>
      </c>
      <c r="F2573" s="144" t="s">
        <v>21</v>
      </c>
      <c r="G2573" s="144" t="s">
        <v>22</v>
      </c>
      <c r="H2573" s="144" t="s">
        <v>103</v>
      </c>
      <c r="I2573" s="144" t="s">
        <v>24</v>
      </c>
      <c r="J2573" s="145">
        <v>3400</v>
      </c>
      <c r="K2573" s="144" t="s">
        <v>1326</v>
      </c>
      <c r="L2573" s="144" t="s">
        <v>84</v>
      </c>
      <c r="M2573" s="144" t="s">
        <v>1327</v>
      </c>
      <c r="N2573" s="144" t="s">
        <v>1328</v>
      </c>
      <c r="O2573" s="146">
        <v>44358</v>
      </c>
      <c r="P2573" s="146">
        <v>44361</v>
      </c>
      <c r="Q2573" s="144" t="s">
        <v>29</v>
      </c>
      <c r="R2573" s="20" t="str">
        <f>VLOOKUP(F2573,'Seg 2 descriptions'!A:B,2)</f>
        <v>Facilities-West</v>
      </c>
      <c r="S2573" s="20" t="str">
        <f>VLOOKUP(G2573,'Seg 3 descriptions'!A:B,2)</f>
        <v>Facilities Maintenance</v>
      </c>
    </row>
    <row r="2574" spans="1:19" x14ac:dyDescent="0.25">
      <c r="A2574" s="144" t="s">
        <v>17</v>
      </c>
      <c r="B2574" s="144" t="s">
        <v>18</v>
      </c>
      <c r="C2574" s="144" t="s">
        <v>197</v>
      </c>
      <c r="D2574" s="144" t="s">
        <v>1693</v>
      </c>
      <c r="E2574" s="144" t="s">
        <v>20</v>
      </c>
      <c r="F2574" s="144" t="s">
        <v>21</v>
      </c>
      <c r="G2574" s="144" t="s">
        <v>22</v>
      </c>
      <c r="H2574" s="144" t="s">
        <v>103</v>
      </c>
      <c r="I2574" s="144" t="s">
        <v>24</v>
      </c>
      <c r="J2574" s="145">
        <v>2870</v>
      </c>
      <c r="K2574" s="144" t="s">
        <v>1332</v>
      </c>
      <c r="L2574" s="144" t="s">
        <v>98</v>
      </c>
      <c r="M2574" s="144" t="s">
        <v>1333</v>
      </c>
      <c r="N2574" s="144" t="s">
        <v>1334</v>
      </c>
      <c r="O2574" s="146">
        <v>44440</v>
      </c>
      <c r="P2574" s="146">
        <v>44441</v>
      </c>
      <c r="Q2574" s="144" t="s">
        <v>29</v>
      </c>
      <c r="R2574" s="20" t="str">
        <f>VLOOKUP(F2574,'Seg 2 descriptions'!A:B,2)</f>
        <v>Facilities-West</v>
      </c>
      <c r="S2574" s="20" t="str">
        <f>VLOOKUP(G2574,'Seg 3 descriptions'!A:B,2)</f>
        <v>Facilities Maintenance</v>
      </c>
    </row>
    <row r="2575" spans="1:19" x14ac:dyDescent="0.25">
      <c r="A2575" s="1" t="s">
        <v>17</v>
      </c>
      <c r="B2575" s="1" t="s">
        <v>18</v>
      </c>
      <c r="C2575" s="1" t="s">
        <v>375</v>
      </c>
      <c r="D2575" s="1" t="s">
        <v>1692</v>
      </c>
      <c r="E2575" s="1" t="s">
        <v>20</v>
      </c>
      <c r="F2575" s="1" t="s">
        <v>31</v>
      </c>
      <c r="G2575" s="1" t="s">
        <v>35</v>
      </c>
      <c r="H2575" s="1" t="s">
        <v>103</v>
      </c>
      <c r="I2575" s="1" t="s">
        <v>24</v>
      </c>
      <c r="J2575" s="3">
        <v>3060</v>
      </c>
      <c r="K2575" s="1" t="s">
        <v>1343</v>
      </c>
      <c r="L2575" s="1" t="s">
        <v>84</v>
      </c>
      <c r="M2575" s="1" t="s">
        <v>1344</v>
      </c>
      <c r="N2575" s="1" t="s">
        <v>1345</v>
      </c>
      <c r="O2575" s="2">
        <v>44384</v>
      </c>
      <c r="P2575" s="2">
        <v>44385</v>
      </c>
      <c r="Q2575" s="1" t="s">
        <v>29</v>
      </c>
      <c r="R2575" t="str">
        <f>VLOOKUP(F2575,'Seg 2 descriptions'!A:B,2)</f>
        <v>Gas Operations-West</v>
      </c>
      <c r="S2575" t="str">
        <f>VLOOKUP(G2575,'Seg 3 descriptions'!A:B,2)</f>
        <v>Other Outside Services</v>
      </c>
    </row>
    <row r="2576" spans="1:19" x14ac:dyDescent="0.25">
      <c r="A2576" s="1" t="s">
        <v>17</v>
      </c>
      <c r="B2576" s="1" t="s">
        <v>18</v>
      </c>
      <c r="C2576" s="1" t="s">
        <v>202</v>
      </c>
      <c r="D2576" s="1" t="s">
        <v>1692</v>
      </c>
      <c r="E2576" s="1" t="s">
        <v>20</v>
      </c>
      <c r="F2576" s="1" t="s">
        <v>31</v>
      </c>
      <c r="G2576" s="1" t="s">
        <v>35</v>
      </c>
      <c r="H2576" s="1" t="s">
        <v>103</v>
      </c>
      <c r="I2576" s="1" t="s">
        <v>24</v>
      </c>
      <c r="J2576" s="3">
        <v>3400</v>
      </c>
      <c r="K2576" s="1" t="s">
        <v>1349</v>
      </c>
      <c r="L2576" s="1" t="s">
        <v>84</v>
      </c>
      <c r="M2576" s="1" t="s">
        <v>1350</v>
      </c>
      <c r="N2576" s="1" t="s">
        <v>1351</v>
      </c>
      <c r="O2576" s="2">
        <v>44336</v>
      </c>
      <c r="P2576" s="2">
        <v>44337</v>
      </c>
      <c r="Q2576" s="1" t="s">
        <v>29</v>
      </c>
      <c r="R2576" t="str">
        <f>VLOOKUP(F2576,'Seg 2 descriptions'!A:B,2)</f>
        <v>Gas Operations-West</v>
      </c>
      <c r="S2576" t="str">
        <f>VLOOKUP(G2576,'Seg 3 descriptions'!A:B,2)</f>
        <v>Other Outside Services</v>
      </c>
    </row>
    <row r="2577" spans="1:19" x14ac:dyDescent="0.25">
      <c r="A2577" s="1" t="s">
        <v>457</v>
      </c>
      <c r="B2577" s="1" t="s">
        <v>49</v>
      </c>
      <c r="C2577" s="1" t="s">
        <v>1324</v>
      </c>
      <c r="D2577" s="1" t="s">
        <v>1749</v>
      </c>
      <c r="E2577" s="1" t="s">
        <v>20</v>
      </c>
      <c r="F2577" s="1" t="s">
        <v>31</v>
      </c>
      <c r="G2577" s="1" t="s">
        <v>1055</v>
      </c>
      <c r="H2577" s="1" t="s">
        <v>103</v>
      </c>
      <c r="I2577" s="1" t="s">
        <v>24</v>
      </c>
      <c r="J2577" s="3">
        <v>20.38</v>
      </c>
      <c r="K2577" s="1" t="s">
        <v>1059</v>
      </c>
      <c r="L2577" s="1" t="s">
        <v>24</v>
      </c>
      <c r="M2577" s="1" t="s">
        <v>1060</v>
      </c>
      <c r="N2577" s="1" t="s">
        <v>463</v>
      </c>
      <c r="O2577" s="2">
        <v>44408</v>
      </c>
      <c r="P2577" s="2">
        <v>44412</v>
      </c>
      <c r="Q2577" s="1" t="s">
        <v>29</v>
      </c>
      <c r="R2577" t="str">
        <f>VLOOKUP(F2577,'Seg 2 descriptions'!A:B,2)</f>
        <v>Gas Operations-West</v>
      </c>
      <c r="S2577" t="str">
        <f>VLOOKUP(G2577,'Seg 3 descriptions'!A:B,2)</f>
        <v>Vehicle Depreciation</v>
      </c>
    </row>
    <row r="2578" spans="1:19" x14ac:dyDescent="0.25">
      <c r="A2578" s="1" t="s">
        <v>457</v>
      </c>
      <c r="B2578" s="1" t="s">
        <v>49</v>
      </c>
      <c r="C2578" s="1" t="s">
        <v>1353</v>
      </c>
      <c r="D2578" s="1" t="s">
        <v>1749</v>
      </c>
      <c r="E2578" s="1" t="s">
        <v>20</v>
      </c>
      <c r="F2578" s="1" t="s">
        <v>31</v>
      </c>
      <c r="G2578" s="1" t="s">
        <v>1055</v>
      </c>
      <c r="H2578" s="1" t="s">
        <v>103</v>
      </c>
      <c r="I2578" s="1" t="s">
        <v>24</v>
      </c>
      <c r="J2578" s="3">
        <v>14.96</v>
      </c>
      <c r="K2578" s="1" t="s">
        <v>1059</v>
      </c>
      <c r="L2578" s="1" t="s">
        <v>24</v>
      </c>
      <c r="M2578" s="1" t="s">
        <v>1060</v>
      </c>
      <c r="N2578" s="1" t="s">
        <v>463</v>
      </c>
      <c r="O2578" s="2">
        <v>44439</v>
      </c>
      <c r="P2578" s="2">
        <v>44447</v>
      </c>
      <c r="Q2578" s="1" t="s">
        <v>29</v>
      </c>
      <c r="R2578" t="str">
        <f>VLOOKUP(F2578,'Seg 2 descriptions'!A:B,2)</f>
        <v>Gas Operations-West</v>
      </c>
      <c r="S2578" t="str">
        <f>VLOOKUP(G2578,'Seg 3 descriptions'!A:B,2)</f>
        <v>Vehicle Depreciation</v>
      </c>
    </row>
    <row r="2579" spans="1:19" x14ac:dyDescent="0.25">
      <c r="A2579" s="1" t="s">
        <v>457</v>
      </c>
      <c r="B2579" s="1" t="s">
        <v>49</v>
      </c>
      <c r="C2579" s="1" t="s">
        <v>1353</v>
      </c>
      <c r="D2579" s="1" t="s">
        <v>1732</v>
      </c>
      <c r="E2579" s="1" t="s">
        <v>20</v>
      </c>
      <c r="F2579" s="1" t="s">
        <v>31</v>
      </c>
      <c r="G2579" s="1" t="s">
        <v>869</v>
      </c>
      <c r="H2579" s="1" t="s">
        <v>103</v>
      </c>
      <c r="I2579" s="1" t="s">
        <v>24</v>
      </c>
      <c r="J2579" s="3">
        <v>10.9</v>
      </c>
      <c r="K2579" s="1" t="s">
        <v>1059</v>
      </c>
      <c r="L2579" s="1" t="s">
        <v>24</v>
      </c>
      <c r="M2579" s="1" t="s">
        <v>1060</v>
      </c>
      <c r="N2579" s="1" t="s">
        <v>463</v>
      </c>
      <c r="O2579" s="2">
        <v>44439</v>
      </c>
      <c r="P2579" s="2">
        <v>44447</v>
      </c>
      <c r="Q2579" s="1" t="s">
        <v>29</v>
      </c>
      <c r="R2579" t="str">
        <f>VLOOKUP(F2579,'Seg 2 descriptions'!A:B,2)</f>
        <v>Gas Operations-West</v>
      </c>
      <c r="S2579" t="str">
        <f>VLOOKUP(G2579,'Seg 3 descriptions'!A:B,2)</f>
        <v>Vehicle Fuel</v>
      </c>
    </row>
    <row r="2580" spans="1:19" x14ac:dyDescent="0.25">
      <c r="A2580" s="1" t="s">
        <v>457</v>
      </c>
      <c r="B2580" s="1" t="s">
        <v>49</v>
      </c>
      <c r="C2580" s="1" t="s">
        <v>1353</v>
      </c>
      <c r="D2580" s="1" t="s">
        <v>1735</v>
      </c>
      <c r="E2580" s="1" t="s">
        <v>20</v>
      </c>
      <c r="F2580" s="1" t="s">
        <v>31</v>
      </c>
      <c r="G2580" s="1" t="s">
        <v>870</v>
      </c>
      <c r="H2580" s="1" t="s">
        <v>103</v>
      </c>
      <c r="I2580" s="1" t="s">
        <v>24</v>
      </c>
      <c r="J2580" s="3">
        <v>1.67</v>
      </c>
      <c r="K2580" s="1" t="s">
        <v>1059</v>
      </c>
      <c r="L2580" s="1" t="s">
        <v>24</v>
      </c>
      <c r="M2580" s="1" t="s">
        <v>1060</v>
      </c>
      <c r="N2580" s="1" t="s">
        <v>463</v>
      </c>
      <c r="O2580" s="2">
        <v>44439</v>
      </c>
      <c r="P2580" s="2">
        <v>44447</v>
      </c>
      <c r="Q2580" s="1" t="s">
        <v>29</v>
      </c>
      <c r="R2580" t="str">
        <f>VLOOKUP(F2580,'Seg 2 descriptions'!A:B,2)</f>
        <v>Gas Operations-West</v>
      </c>
      <c r="S2580" t="str">
        <f>VLOOKUP(G2580,'Seg 3 descriptions'!A:B,2)</f>
        <v>Other Vehicle Expenses</v>
      </c>
    </row>
    <row r="2581" spans="1:19" x14ac:dyDescent="0.25">
      <c r="A2581" s="144" t="s">
        <v>456</v>
      </c>
      <c r="B2581" s="144" t="s">
        <v>20</v>
      </c>
      <c r="C2581" s="144" t="s">
        <v>974</v>
      </c>
      <c r="D2581" s="144" t="s">
        <v>1693</v>
      </c>
      <c r="E2581" s="144" t="s">
        <v>20</v>
      </c>
      <c r="F2581" s="144" t="s">
        <v>21</v>
      </c>
      <c r="G2581" s="144" t="s">
        <v>22</v>
      </c>
      <c r="H2581" s="144" t="s">
        <v>103</v>
      </c>
      <c r="I2581" s="144" t="s">
        <v>24</v>
      </c>
      <c r="J2581" s="145">
        <v>1125</v>
      </c>
      <c r="K2581" s="144" t="s">
        <v>1370</v>
      </c>
      <c r="L2581" s="144" t="s">
        <v>24</v>
      </c>
      <c r="M2581" s="144" t="s">
        <v>1070</v>
      </c>
      <c r="N2581" s="144" t="s">
        <v>974</v>
      </c>
      <c r="O2581" s="146">
        <v>44530</v>
      </c>
      <c r="P2581" s="146">
        <v>44536</v>
      </c>
      <c r="Q2581" s="144" t="s">
        <v>29</v>
      </c>
      <c r="R2581" s="20" t="str">
        <f>VLOOKUP(F2581,'Seg 2 descriptions'!A:B,2)</f>
        <v>Facilities-West</v>
      </c>
      <c r="S2581" s="20" t="str">
        <f>VLOOKUP(G2581,'Seg 3 descriptions'!A:B,2)</f>
        <v>Facilities Maintenance</v>
      </c>
    </row>
    <row r="2582" spans="1:19" x14ac:dyDescent="0.25">
      <c r="A2582" s="144" t="s">
        <v>456</v>
      </c>
      <c r="B2582" s="144" t="s">
        <v>20</v>
      </c>
      <c r="C2582" s="144" t="s">
        <v>975</v>
      </c>
      <c r="D2582" s="144" t="s">
        <v>1693</v>
      </c>
      <c r="E2582" s="144" t="s">
        <v>20</v>
      </c>
      <c r="F2582" s="144" t="s">
        <v>21</v>
      </c>
      <c r="G2582" s="144" t="s">
        <v>22</v>
      </c>
      <c r="H2582" s="144" t="s">
        <v>103</v>
      </c>
      <c r="I2582" s="144" t="s">
        <v>24</v>
      </c>
      <c r="J2582" s="145">
        <v>-1125</v>
      </c>
      <c r="K2582" s="144" t="s">
        <v>1370</v>
      </c>
      <c r="L2582" s="144" t="s">
        <v>24</v>
      </c>
      <c r="M2582" s="144" t="s">
        <v>1070</v>
      </c>
      <c r="N2582" s="144" t="s">
        <v>974</v>
      </c>
      <c r="O2582" s="146">
        <v>44561</v>
      </c>
      <c r="P2582" s="146">
        <v>44536</v>
      </c>
      <c r="Q2582" s="144" t="s">
        <v>29</v>
      </c>
      <c r="R2582" s="20" t="str">
        <f>VLOOKUP(F2582,'Seg 2 descriptions'!A:B,2)</f>
        <v>Facilities-West</v>
      </c>
      <c r="S2582" s="20" t="str">
        <f>VLOOKUP(G2582,'Seg 3 descriptions'!A:B,2)</f>
        <v>Facilities Maintenance</v>
      </c>
    </row>
    <row r="2583" spans="1:19" x14ac:dyDescent="0.25">
      <c r="A2583" s="1" t="s">
        <v>456</v>
      </c>
      <c r="B2583" s="1" t="s">
        <v>20</v>
      </c>
      <c r="C2583" s="1" t="s">
        <v>1133</v>
      </c>
      <c r="D2583" s="1" t="s">
        <v>1692</v>
      </c>
      <c r="E2583" s="1" t="s">
        <v>20</v>
      </c>
      <c r="F2583" s="1" t="s">
        <v>31</v>
      </c>
      <c r="G2583" s="1" t="s">
        <v>35</v>
      </c>
      <c r="H2583" s="1" t="s">
        <v>103</v>
      </c>
      <c r="I2583" s="1" t="s">
        <v>24</v>
      </c>
      <c r="J2583" s="3">
        <v>-48</v>
      </c>
      <c r="K2583" s="1" t="s">
        <v>1354</v>
      </c>
      <c r="L2583" s="1" t="s">
        <v>24</v>
      </c>
      <c r="M2583" s="1" t="s">
        <v>612</v>
      </c>
      <c r="N2583" s="1" t="s">
        <v>1135</v>
      </c>
      <c r="O2583" s="2">
        <v>44227</v>
      </c>
      <c r="P2583" s="2">
        <v>44204</v>
      </c>
      <c r="Q2583" s="1" t="s">
        <v>29</v>
      </c>
      <c r="R2583" t="str">
        <f>VLOOKUP(F2583,'Seg 2 descriptions'!A:B,2)</f>
        <v>Gas Operations-West</v>
      </c>
      <c r="S2583" t="str">
        <f>VLOOKUP(G2583,'Seg 3 descriptions'!A:B,2)</f>
        <v>Other Outside Services</v>
      </c>
    </row>
    <row r="2584" spans="1:19" x14ac:dyDescent="0.25">
      <c r="A2584" s="1" t="s">
        <v>457</v>
      </c>
      <c r="B2584" s="1" t="s">
        <v>49</v>
      </c>
      <c r="C2584" s="1" t="s">
        <v>1353</v>
      </c>
      <c r="D2584" s="1" t="s">
        <v>1744</v>
      </c>
      <c r="E2584" s="1" t="s">
        <v>20</v>
      </c>
      <c r="F2584" s="1" t="s">
        <v>31</v>
      </c>
      <c r="G2584" s="1" t="s">
        <v>1049</v>
      </c>
      <c r="H2584" s="1" t="s">
        <v>103</v>
      </c>
      <c r="I2584" s="1" t="s">
        <v>24</v>
      </c>
      <c r="J2584" s="3">
        <v>2.87</v>
      </c>
      <c r="K2584" s="1" t="s">
        <v>1059</v>
      </c>
      <c r="L2584" s="1" t="s">
        <v>24</v>
      </c>
      <c r="M2584" s="1" t="s">
        <v>1060</v>
      </c>
      <c r="N2584" s="1" t="s">
        <v>463</v>
      </c>
      <c r="O2584" s="2">
        <v>44439</v>
      </c>
      <c r="P2584" s="2">
        <v>44447</v>
      </c>
      <c r="Q2584" s="1" t="s">
        <v>29</v>
      </c>
      <c r="R2584" t="str">
        <f>VLOOKUP(F2584,'Seg 2 descriptions'!A:B,2)</f>
        <v>Gas Operations-West</v>
      </c>
      <c r="S2584" t="str">
        <f>VLOOKUP(G2584,'Seg 3 descriptions'!A:B,2)</f>
        <v>Vehicle Insurance</v>
      </c>
    </row>
    <row r="2585" spans="1:19" x14ac:dyDescent="0.25">
      <c r="A2585" s="1" t="s">
        <v>457</v>
      </c>
      <c r="B2585" s="1" t="s">
        <v>49</v>
      </c>
      <c r="C2585" s="1" t="s">
        <v>1388</v>
      </c>
      <c r="D2585" s="1" t="s">
        <v>1821</v>
      </c>
      <c r="E2585" s="1" t="s">
        <v>20</v>
      </c>
      <c r="F2585" s="1" t="s">
        <v>471</v>
      </c>
      <c r="G2585" s="1" t="s">
        <v>460</v>
      </c>
      <c r="H2585" s="1" t="s">
        <v>103</v>
      </c>
      <c r="I2585" s="1" t="s">
        <v>24</v>
      </c>
      <c r="J2585" s="3">
        <v>94.15</v>
      </c>
      <c r="K2585" s="1" t="s">
        <v>1357</v>
      </c>
      <c r="L2585" s="1" t="s">
        <v>24</v>
      </c>
      <c r="M2585" s="1" t="s">
        <v>1358</v>
      </c>
      <c r="N2585" s="1" t="s">
        <v>463</v>
      </c>
      <c r="O2585" s="2">
        <v>44347</v>
      </c>
      <c r="P2585" s="2">
        <v>44350</v>
      </c>
      <c r="Q2585" s="1" t="s">
        <v>29</v>
      </c>
      <c r="R2585" t="str">
        <f>VLOOKUP(F2585,'Seg 2 descriptions'!A:B,2)</f>
        <v>Propane Operations-Hernando</v>
      </c>
      <c r="S2585" t="str">
        <f>VLOOKUP(G2585,'Seg 3 descriptions'!A:B,2)</f>
        <v>Salaries</v>
      </c>
    </row>
    <row r="2586" spans="1:19" x14ac:dyDescent="0.25">
      <c r="A2586" s="144" t="s">
        <v>455</v>
      </c>
      <c r="B2586" s="144" t="s">
        <v>20</v>
      </c>
      <c r="C2586" s="144" t="s">
        <v>1393</v>
      </c>
      <c r="D2586" s="144" t="s">
        <v>1693</v>
      </c>
      <c r="E2586" s="144" t="s">
        <v>20</v>
      </c>
      <c r="F2586" s="144" t="s">
        <v>21</v>
      </c>
      <c r="G2586" s="144" t="s">
        <v>22</v>
      </c>
      <c r="H2586" s="144" t="s">
        <v>103</v>
      </c>
      <c r="I2586" s="144" t="s">
        <v>24</v>
      </c>
      <c r="J2586" s="145">
        <v>2893.69</v>
      </c>
      <c r="K2586" s="144" t="s">
        <v>284</v>
      </c>
      <c r="L2586" s="144" t="s">
        <v>24</v>
      </c>
      <c r="M2586" s="144" t="s">
        <v>547</v>
      </c>
      <c r="N2586" s="144" t="s">
        <v>1393</v>
      </c>
      <c r="O2586" s="146">
        <v>44255</v>
      </c>
      <c r="P2586" s="146">
        <v>44261</v>
      </c>
      <c r="Q2586" s="144" t="s">
        <v>29</v>
      </c>
      <c r="R2586" s="20" t="str">
        <f>VLOOKUP(F2586,'Seg 2 descriptions'!A:B,2)</f>
        <v>Facilities-West</v>
      </c>
      <c r="S2586" s="20" t="str">
        <f>VLOOKUP(G2586,'Seg 3 descriptions'!A:B,2)</f>
        <v>Facilities Maintenance</v>
      </c>
    </row>
    <row r="2587" spans="1:19" x14ac:dyDescent="0.25">
      <c r="A2587" s="144" t="s">
        <v>455</v>
      </c>
      <c r="B2587" s="144" t="s">
        <v>20</v>
      </c>
      <c r="C2587" s="144" t="s">
        <v>1393</v>
      </c>
      <c r="D2587" s="144" t="s">
        <v>1693</v>
      </c>
      <c r="E2587" s="144" t="s">
        <v>20</v>
      </c>
      <c r="F2587" s="144" t="s">
        <v>21</v>
      </c>
      <c r="G2587" s="144" t="s">
        <v>22</v>
      </c>
      <c r="H2587" s="144" t="s">
        <v>103</v>
      </c>
      <c r="I2587" s="144" t="s">
        <v>24</v>
      </c>
      <c r="J2587" s="145">
        <v>411.96</v>
      </c>
      <c r="K2587" s="144" t="s">
        <v>284</v>
      </c>
      <c r="L2587" s="144" t="s">
        <v>24</v>
      </c>
      <c r="M2587" s="144" t="s">
        <v>711</v>
      </c>
      <c r="N2587" s="144" t="s">
        <v>1393</v>
      </c>
      <c r="O2587" s="146">
        <v>44255</v>
      </c>
      <c r="P2587" s="146">
        <v>44261</v>
      </c>
      <c r="Q2587" s="144" t="s">
        <v>29</v>
      </c>
      <c r="R2587" s="20" t="str">
        <f>VLOOKUP(F2587,'Seg 2 descriptions'!A:B,2)</f>
        <v>Facilities-West</v>
      </c>
      <c r="S2587" s="20" t="str">
        <f>VLOOKUP(G2587,'Seg 3 descriptions'!A:B,2)</f>
        <v>Facilities Maintenance</v>
      </c>
    </row>
    <row r="2588" spans="1:19" x14ac:dyDescent="0.25">
      <c r="A2588" s="144" t="s">
        <v>455</v>
      </c>
      <c r="B2588" s="144" t="s">
        <v>20</v>
      </c>
      <c r="C2588" s="144" t="s">
        <v>1393</v>
      </c>
      <c r="D2588" s="144" t="s">
        <v>1693</v>
      </c>
      <c r="E2588" s="144" t="s">
        <v>20</v>
      </c>
      <c r="F2588" s="144" t="s">
        <v>21</v>
      </c>
      <c r="G2588" s="144" t="s">
        <v>22</v>
      </c>
      <c r="H2588" s="144" t="s">
        <v>103</v>
      </c>
      <c r="I2588" s="144" t="s">
        <v>24</v>
      </c>
      <c r="J2588" s="145">
        <v>245.01</v>
      </c>
      <c r="K2588" s="144" t="s">
        <v>284</v>
      </c>
      <c r="L2588" s="144" t="s">
        <v>24</v>
      </c>
      <c r="M2588" s="144" t="s">
        <v>296</v>
      </c>
      <c r="N2588" s="144" t="s">
        <v>1393</v>
      </c>
      <c r="O2588" s="146">
        <v>44255</v>
      </c>
      <c r="P2588" s="146">
        <v>44261</v>
      </c>
      <c r="Q2588" s="144" t="s">
        <v>29</v>
      </c>
      <c r="R2588" s="20" t="str">
        <f>VLOOKUP(F2588,'Seg 2 descriptions'!A:B,2)</f>
        <v>Facilities-West</v>
      </c>
      <c r="S2588" s="20" t="str">
        <f>VLOOKUP(G2588,'Seg 3 descriptions'!A:B,2)</f>
        <v>Facilities Maintenance</v>
      </c>
    </row>
    <row r="2589" spans="1:19" x14ac:dyDescent="0.25">
      <c r="A2589" s="144" t="s">
        <v>455</v>
      </c>
      <c r="B2589" s="144" t="s">
        <v>20</v>
      </c>
      <c r="C2589" s="144" t="s">
        <v>1393</v>
      </c>
      <c r="D2589" s="144" t="s">
        <v>1693</v>
      </c>
      <c r="E2589" s="144" t="s">
        <v>20</v>
      </c>
      <c r="F2589" s="144" t="s">
        <v>21</v>
      </c>
      <c r="G2589" s="144" t="s">
        <v>22</v>
      </c>
      <c r="H2589" s="144" t="s">
        <v>103</v>
      </c>
      <c r="I2589" s="144" t="s">
        <v>24</v>
      </c>
      <c r="J2589" s="145">
        <v>101.45</v>
      </c>
      <c r="K2589" s="144" t="s">
        <v>284</v>
      </c>
      <c r="L2589" s="144" t="s">
        <v>24</v>
      </c>
      <c r="M2589" s="144" t="s">
        <v>549</v>
      </c>
      <c r="N2589" s="144" t="s">
        <v>1393</v>
      </c>
      <c r="O2589" s="146">
        <v>44255</v>
      </c>
      <c r="P2589" s="146">
        <v>44261</v>
      </c>
      <c r="Q2589" s="144" t="s">
        <v>29</v>
      </c>
      <c r="R2589" s="20" t="str">
        <f>VLOOKUP(F2589,'Seg 2 descriptions'!A:B,2)</f>
        <v>Facilities-West</v>
      </c>
      <c r="S2589" s="20" t="str">
        <f>VLOOKUP(G2589,'Seg 3 descriptions'!A:B,2)</f>
        <v>Facilities Maintenance</v>
      </c>
    </row>
    <row r="2590" spans="1:19" x14ac:dyDescent="0.25">
      <c r="A2590" s="144" t="s">
        <v>455</v>
      </c>
      <c r="B2590" s="144" t="s">
        <v>20</v>
      </c>
      <c r="C2590" s="144" t="s">
        <v>1393</v>
      </c>
      <c r="D2590" s="144" t="s">
        <v>1693</v>
      </c>
      <c r="E2590" s="144" t="s">
        <v>20</v>
      </c>
      <c r="F2590" s="144" t="s">
        <v>21</v>
      </c>
      <c r="G2590" s="144" t="s">
        <v>22</v>
      </c>
      <c r="H2590" s="144" t="s">
        <v>103</v>
      </c>
      <c r="I2590" s="144" t="s">
        <v>24</v>
      </c>
      <c r="J2590" s="145">
        <v>1284.24</v>
      </c>
      <c r="K2590" s="144" t="s">
        <v>284</v>
      </c>
      <c r="L2590" s="144" t="s">
        <v>24</v>
      </c>
      <c r="M2590" s="144" t="s">
        <v>286</v>
      </c>
      <c r="N2590" s="144" t="s">
        <v>1393</v>
      </c>
      <c r="O2590" s="146">
        <v>44255</v>
      </c>
      <c r="P2590" s="146">
        <v>44261</v>
      </c>
      <c r="Q2590" s="144" t="s">
        <v>29</v>
      </c>
      <c r="R2590" s="20" t="str">
        <f>VLOOKUP(F2590,'Seg 2 descriptions'!A:B,2)</f>
        <v>Facilities-West</v>
      </c>
      <c r="S2590" s="20" t="str">
        <f>VLOOKUP(G2590,'Seg 3 descriptions'!A:B,2)</f>
        <v>Facilities Maintenance</v>
      </c>
    </row>
    <row r="2591" spans="1:19" x14ac:dyDescent="0.25">
      <c r="A2591" s="144" t="s">
        <v>455</v>
      </c>
      <c r="B2591" s="144" t="s">
        <v>20</v>
      </c>
      <c r="C2591" s="144" t="s">
        <v>1393</v>
      </c>
      <c r="D2591" s="144" t="s">
        <v>1693</v>
      </c>
      <c r="E2591" s="144" t="s">
        <v>20</v>
      </c>
      <c r="F2591" s="144" t="s">
        <v>21</v>
      </c>
      <c r="G2591" s="144" t="s">
        <v>22</v>
      </c>
      <c r="H2591" s="144" t="s">
        <v>103</v>
      </c>
      <c r="I2591" s="144" t="s">
        <v>24</v>
      </c>
      <c r="J2591" s="145">
        <v>1446.31</v>
      </c>
      <c r="K2591" s="144" t="s">
        <v>284</v>
      </c>
      <c r="L2591" s="144" t="s">
        <v>24</v>
      </c>
      <c r="M2591" s="144" t="s">
        <v>432</v>
      </c>
      <c r="N2591" s="144" t="s">
        <v>1393</v>
      </c>
      <c r="O2591" s="146">
        <v>44255</v>
      </c>
      <c r="P2591" s="146">
        <v>44261</v>
      </c>
      <c r="Q2591" s="144" t="s">
        <v>29</v>
      </c>
      <c r="R2591" s="20" t="str">
        <f>VLOOKUP(F2591,'Seg 2 descriptions'!A:B,2)</f>
        <v>Facilities-West</v>
      </c>
      <c r="S2591" s="20" t="str">
        <f>VLOOKUP(G2591,'Seg 3 descriptions'!A:B,2)</f>
        <v>Facilities Maintenance</v>
      </c>
    </row>
    <row r="2592" spans="1:19" x14ac:dyDescent="0.25">
      <c r="A2592" s="1" t="s">
        <v>455</v>
      </c>
      <c r="B2592" s="1" t="s">
        <v>20</v>
      </c>
      <c r="C2592" s="1" t="s">
        <v>1393</v>
      </c>
      <c r="D2592" s="1" t="s">
        <v>1698</v>
      </c>
      <c r="E2592" s="1" t="s">
        <v>20</v>
      </c>
      <c r="F2592" s="1" t="s">
        <v>31</v>
      </c>
      <c r="G2592" s="1" t="s">
        <v>283</v>
      </c>
      <c r="H2592" s="1" t="s">
        <v>103</v>
      </c>
      <c r="I2592" s="1" t="s">
        <v>24</v>
      </c>
      <c r="J2592" s="3">
        <v>-1284.24</v>
      </c>
      <c r="K2592" s="1" t="s">
        <v>284</v>
      </c>
      <c r="L2592" s="1" t="s">
        <v>24</v>
      </c>
      <c r="M2592" s="1" t="s">
        <v>286</v>
      </c>
      <c r="N2592" s="1" t="s">
        <v>1393</v>
      </c>
      <c r="O2592" s="2">
        <v>44255</v>
      </c>
      <c r="P2592" s="2">
        <v>44261</v>
      </c>
      <c r="Q2592" s="1" t="s">
        <v>29</v>
      </c>
      <c r="R2592" t="str">
        <f>VLOOKUP(F2592,'Seg 2 descriptions'!A:B,2)</f>
        <v>Gas Operations-West</v>
      </c>
      <c r="S2592" t="str">
        <f>VLOOKUP(G2592,'Seg 3 descriptions'!A:B,2)</f>
        <v>Supplies &amp; Misc Dept Expenses</v>
      </c>
    </row>
    <row r="2593" spans="1:19" x14ac:dyDescent="0.25">
      <c r="A2593" s="1" t="s">
        <v>455</v>
      </c>
      <c r="B2593" s="1" t="s">
        <v>20</v>
      </c>
      <c r="C2593" s="1" t="s">
        <v>1393</v>
      </c>
      <c r="D2593" s="1" t="s">
        <v>1698</v>
      </c>
      <c r="E2593" s="1" t="s">
        <v>20</v>
      </c>
      <c r="F2593" s="1" t="s">
        <v>31</v>
      </c>
      <c r="G2593" s="1" t="s">
        <v>283</v>
      </c>
      <c r="H2593" s="1" t="s">
        <v>103</v>
      </c>
      <c r="I2593" s="1" t="s">
        <v>24</v>
      </c>
      <c r="J2593" s="3">
        <v>-1446.31</v>
      </c>
      <c r="K2593" s="1" t="s">
        <v>284</v>
      </c>
      <c r="L2593" s="1" t="s">
        <v>24</v>
      </c>
      <c r="M2593" s="1" t="s">
        <v>432</v>
      </c>
      <c r="N2593" s="1" t="s">
        <v>1393</v>
      </c>
      <c r="O2593" s="2">
        <v>44255</v>
      </c>
      <c r="P2593" s="2">
        <v>44261</v>
      </c>
      <c r="Q2593" s="1" t="s">
        <v>29</v>
      </c>
      <c r="R2593" t="str">
        <f>VLOOKUP(F2593,'Seg 2 descriptions'!A:B,2)</f>
        <v>Gas Operations-West</v>
      </c>
      <c r="S2593" t="str">
        <f>VLOOKUP(G2593,'Seg 3 descriptions'!A:B,2)</f>
        <v>Supplies &amp; Misc Dept Expenses</v>
      </c>
    </row>
    <row r="2594" spans="1:19" x14ac:dyDescent="0.25">
      <c r="A2594" s="1" t="s">
        <v>455</v>
      </c>
      <c r="B2594" s="1" t="s">
        <v>20</v>
      </c>
      <c r="C2594" s="1" t="s">
        <v>1393</v>
      </c>
      <c r="D2594" s="1" t="s">
        <v>1698</v>
      </c>
      <c r="E2594" s="1" t="s">
        <v>20</v>
      </c>
      <c r="F2594" s="1" t="s">
        <v>31</v>
      </c>
      <c r="G2594" s="1" t="s">
        <v>283</v>
      </c>
      <c r="H2594" s="1" t="s">
        <v>103</v>
      </c>
      <c r="I2594" s="1" t="s">
        <v>24</v>
      </c>
      <c r="J2594" s="3">
        <v>-233.2</v>
      </c>
      <c r="K2594" s="1" t="s">
        <v>284</v>
      </c>
      <c r="L2594" s="1" t="s">
        <v>24</v>
      </c>
      <c r="M2594" s="1" t="s">
        <v>551</v>
      </c>
      <c r="N2594" s="1" t="s">
        <v>1393</v>
      </c>
      <c r="O2594" s="2">
        <v>44255</v>
      </c>
      <c r="P2594" s="2">
        <v>44261</v>
      </c>
      <c r="Q2594" s="1" t="s">
        <v>29</v>
      </c>
      <c r="R2594" t="str">
        <f>VLOOKUP(F2594,'Seg 2 descriptions'!A:B,2)</f>
        <v>Gas Operations-West</v>
      </c>
      <c r="S2594" t="str">
        <f>VLOOKUP(G2594,'Seg 3 descriptions'!A:B,2)</f>
        <v>Supplies &amp; Misc Dept Expenses</v>
      </c>
    </row>
    <row r="2595" spans="1:19" x14ac:dyDescent="0.25">
      <c r="A2595" s="1" t="s">
        <v>455</v>
      </c>
      <c r="B2595" s="1" t="s">
        <v>20</v>
      </c>
      <c r="C2595" s="1" t="s">
        <v>1393</v>
      </c>
      <c r="D2595" s="1" t="s">
        <v>1698</v>
      </c>
      <c r="E2595" s="1" t="s">
        <v>20</v>
      </c>
      <c r="F2595" s="1" t="s">
        <v>31</v>
      </c>
      <c r="G2595" s="1" t="s">
        <v>283</v>
      </c>
      <c r="H2595" s="1" t="s">
        <v>103</v>
      </c>
      <c r="I2595" s="1" t="s">
        <v>24</v>
      </c>
      <c r="J2595" s="3">
        <v>-101.45</v>
      </c>
      <c r="K2595" s="1" t="s">
        <v>284</v>
      </c>
      <c r="L2595" s="1" t="s">
        <v>24</v>
      </c>
      <c r="M2595" s="1" t="s">
        <v>298</v>
      </c>
      <c r="N2595" s="1" t="s">
        <v>1393</v>
      </c>
      <c r="O2595" s="2">
        <v>44255</v>
      </c>
      <c r="P2595" s="2">
        <v>44261</v>
      </c>
      <c r="Q2595" s="1" t="s">
        <v>29</v>
      </c>
      <c r="R2595" t="str">
        <f>VLOOKUP(F2595,'Seg 2 descriptions'!A:B,2)</f>
        <v>Gas Operations-West</v>
      </c>
      <c r="S2595" t="str">
        <f>VLOOKUP(G2595,'Seg 3 descriptions'!A:B,2)</f>
        <v>Supplies &amp; Misc Dept Expenses</v>
      </c>
    </row>
    <row r="2596" spans="1:19" x14ac:dyDescent="0.25">
      <c r="A2596" s="144" t="s">
        <v>455</v>
      </c>
      <c r="B2596" s="144" t="s">
        <v>20</v>
      </c>
      <c r="C2596" s="144" t="s">
        <v>1393</v>
      </c>
      <c r="D2596" s="144" t="s">
        <v>1693</v>
      </c>
      <c r="E2596" s="144" t="s">
        <v>20</v>
      </c>
      <c r="F2596" s="144" t="s">
        <v>21</v>
      </c>
      <c r="G2596" s="144" t="s">
        <v>22</v>
      </c>
      <c r="H2596" s="144" t="s">
        <v>103</v>
      </c>
      <c r="I2596" s="144" t="s">
        <v>24</v>
      </c>
      <c r="J2596" s="145">
        <v>233.2</v>
      </c>
      <c r="K2596" s="144" t="s">
        <v>284</v>
      </c>
      <c r="L2596" s="144" t="s">
        <v>24</v>
      </c>
      <c r="M2596" s="144" t="s">
        <v>551</v>
      </c>
      <c r="N2596" s="144" t="s">
        <v>1393</v>
      </c>
      <c r="O2596" s="146">
        <v>44255</v>
      </c>
      <c r="P2596" s="146">
        <v>44261</v>
      </c>
      <c r="Q2596" s="144" t="s">
        <v>29</v>
      </c>
      <c r="R2596" s="20" t="str">
        <f>VLOOKUP(F2596,'Seg 2 descriptions'!A:B,2)</f>
        <v>Facilities-West</v>
      </c>
      <c r="S2596" s="20" t="str">
        <f>VLOOKUP(G2596,'Seg 3 descriptions'!A:B,2)</f>
        <v>Facilities Maintenance</v>
      </c>
    </row>
    <row r="2597" spans="1:19" x14ac:dyDescent="0.25">
      <c r="A2597" s="144" t="s">
        <v>455</v>
      </c>
      <c r="B2597" s="144" t="s">
        <v>20</v>
      </c>
      <c r="C2597" s="144" t="s">
        <v>1393</v>
      </c>
      <c r="D2597" s="144" t="s">
        <v>1693</v>
      </c>
      <c r="E2597" s="144" t="s">
        <v>20</v>
      </c>
      <c r="F2597" s="144" t="s">
        <v>21</v>
      </c>
      <c r="G2597" s="144" t="s">
        <v>22</v>
      </c>
      <c r="H2597" s="144" t="s">
        <v>103</v>
      </c>
      <c r="I2597" s="144" t="s">
        <v>24</v>
      </c>
      <c r="J2597" s="145">
        <v>101.45</v>
      </c>
      <c r="K2597" s="144" t="s">
        <v>284</v>
      </c>
      <c r="L2597" s="144" t="s">
        <v>24</v>
      </c>
      <c r="M2597" s="144" t="s">
        <v>298</v>
      </c>
      <c r="N2597" s="144" t="s">
        <v>1393</v>
      </c>
      <c r="O2597" s="146">
        <v>44255</v>
      </c>
      <c r="P2597" s="146">
        <v>44261</v>
      </c>
      <c r="Q2597" s="144" t="s">
        <v>29</v>
      </c>
      <c r="R2597" s="20" t="str">
        <f>VLOOKUP(F2597,'Seg 2 descriptions'!A:B,2)</f>
        <v>Facilities-West</v>
      </c>
      <c r="S2597" s="20" t="str">
        <f>VLOOKUP(G2597,'Seg 3 descriptions'!A:B,2)</f>
        <v>Facilities Maintenance</v>
      </c>
    </row>
    <row r="2598" spans="1:19" x14ac:dyDescent="0.25">
      <c r="A2598" s="1" t="s">
        <v>455</v>
      </c>
      <c r="B2598" s="1" t="s">
        <v>20</v>
      </c>
      <c r="C2598" s="1" t="s">
        <v>1393</v>
      </c>
      <c r="D2598" s="1" t="s">
        <v>1698</v>
      </c>
      <c r="E2598" s="1" t="s">
        <v>20</v>
      </c>
      <c r="F2598" s="1" t="s">
        <v>31</v>
      </c>
      <c r="G2598" s="1" t="s">
        <v>283</v>
      </c>
      <c r="H2598" s="1" t="s">
        <v>103</v>
      </c>
      <c r="I2598" s="1" t="s">
        <v>24</v>
      </c>
      <c r="J2598" s="3">
        <v>-2893.69</v>
      </c>
      <c r="K2598" s="1" t="s">
        <v>284</v>
      </c>
      <c r="L2598" s="1" t="s">
        <v>24</v>
      </c>
      <c r="M2598" s="1" t="s">
        <v>547</v>
      </c>
      <c r="N2598" s="1" t="s">
        <v>1393</v>
      </c>
      <c r="O2598" s="2">
        <v>44255</v>
      </c>
      <c r="P2598" s="2">
        <v>44261</v>
      </c>
      <c r="Q2598" s="1" t="s">
        <v>29</v>
      </c>
      <c r="R2598" t="str">
        <f>VLOOKUP(F2598,'Seg 2 descriptions'!A:B,2)</f>
        <v>Gas Operations-West</v>
      </c>
      <c r="S2598" t="str">
        <f>VLOOKUP(G2598,'Seg 3 descriptions'!A:B,2)</f>
        <v>Supplies &amp; Misc Dept Expenses</v>
      </c>
    </row>
    <row r="2599" spans="1:19" x14ac:dyDescent="0.25">
      <c r="A2599" s="1" t="s">
        <v>455</v>
      </c>
      <c r="B2599" s="1" t="s">
        <v>20</v>
      </c>
      <c r="C2599" s="1" t="s">
        <v>1393</v>
      </c>
      <c r="D2599" s="1" t="s">
        <v>1698</v>
      </c>
      <c r="E2599" s="1" t="s">
        <v>20</v>
      </c>
      <c r="F2599" s="1" t="s">
        <v>31</v>
      </c>
      <c r="G2599" s="1" t="s">
        <v>283</v>
      </c>
      <c r="H2599" s="1" t="s">
        <v>103</v>
      </c>
      <c r="I2599" s="1" t="s">
        <v>24</v>
      </c>
      <c r="J2599" s="3">
        <v>-411.96</v>
      </c>
      <c r="K2599" s="1" t="s">
        <v>284</v>
      </c>
      <c r="L2599" s="1" t="s">
        <v>24</v>
      </c>
      <c r="M2599" s="1" t="s">
        <v>711</v>
      </c>
      <c r="N2599" s="1" t="s">
        <v>1393</v>
      </c>
      <c r="O2599" s="2">
        <v>44255</v>
      </c>
      <c r="P2599" s="2">
        <v>44261</v>
      </c>
      <c r="Q2599" s="1" t="s">
        <v>29</v>
      </c>
      <c r="R2599" t="str">
        <f>VLOOKUP(F2599,'Seg 2 descriptions'!A:B,2)</f>
        <v>Gas Operations-West</v>
      </c>
      <c r="S2599" t="str">
        <f>VLOOKUP(G2599,'Seg 3 descriptions'!A:B,2)</f>
        <v>Supplies &amp; Misc Dept Expenses</v>
      </c>
    </row>
    <row r="2600" spans="1:19" x14ac:dyDescent="0.25">
      <c r="A2600" s="1" t="s">
        <v>455</v>
      </c>
      <c r="B2600" s="1" t="s">
        <v>20</v>
      </c>
      <c r="C2600" s="1" t="s">
        <v>1393</v>
      </c>
      <c r="D2600" s="1" t="s">
        <v>1698</v>
      </c>
      <c r="E2600" s="1" t="s">
        <v>20</v>
      </c>
      <c r="F2600" s="1" t="s">
        <v>31</v>
      </c>
      <c r="G2600" s="1" t="s">
        <v>283</v>
      </c>
      <c r="H2600" s="1" t="s">
        <v>103</v>
      </c>
      <c r="I2600" s="1" t="s">
        <v>24</v>
      </c>
      <c r="J2600" s="3">
        <v>-245.01</v>
      </c>
      <c r="K2600" s="1" t="s">
        <v>284</v>
      </c>
      <c r="L2600" s="1" t="s">
        <v>24</v>
      </c>
      <c r="M2600" s="1" t="s">
        <v>296</v>
      </c>
      <c r="N2600" s="1" t="s">
        <v>1393</v>
      </c>
      <c r="O2600" s="2">
        <v>44255</v>
      </c>
      <c r="P2600" s="2">
        <v>44261</v>
      </c>
      <c r="Q2600" s="1" t="s">
        <v>29</v>
      </c>
      <c r="R2600" t="str">
        <f>VLOOKUP(F2600,'Seg 2 descriptions'!A:B,2)</f>
        <v>Gas Operations-West</v>
      </c>
      <c r="S2600" t="str">
        <f>VLOOKUP(G2600,'Seg 3 descriptions'!A:B,2)</f>
        <v>Supplies &amp; Misc Dept Expenses</v>
      </c>
    </row>
    <row r="2601" spans="1:19" x14ac:dyDescent="0.25">
      <c r="A2601" s="1" t="s">
        <v>455</v>
      </c>
      <c r="B2601" s="1" t="s">
        <v>20</v>
      </c>
      <c r="C2601" s="1" t="s">
        <v>1393</v>
      </c>
      <c r="D2601" s="1" t="s">
        <v>1698</v>
      </c>
      <c r="E2601" s="1" t="s">
        <v>20</v>
      </c>
      <c r="F2601" s="1" t="s">
        <v>31</v>
      </c>
      <c r="G2601" s="1" t="s">
        <v>283</v>
      </c>
      <c r="H2601" s="1" t="s">
        <v>103</v>
      </c>
      <c r="I2601" s="1" t="s">
        <v>24</v>
      </c>
      <c r="J2601" s="3">
        <v>-101.45</v>
      </c>
      <c r="K2601" s="1" t="s">
        <v>284</v>
      </c>
      <c r="L2601" s="1" t="s">
        <v>24</v>
      </c>
      <c r="M2601" s="1" t="s">
        <v>549</v>
      </c>
      <c r="N2601" s="1" t="s">
        <v>1393</v>
      </c>
      <c r="O2601" s="2">
        <v>44255</v>
      </c>
      <c r="P2601" s="2">
        <v>44261</v>
      </c>
      <c r="Q2601" s="1" t="s">
        <v>29</v>
      </c>
      <c r="R2601" t="str">
        <f>VLOOKUP(F2601,'Seg 2 descriptions'!A:B,2)</f>
        <v>Gas Operations-West</v>
      </c>
      <c r="S2601" t="str">
        <f>VLOOKUP(G2601,'Seg 3 descriptions'!A:B,2)</f>
        <v>Supplies &amp; Misc Dept Expenses</v>
      </c>
    </row>
    <row r="2602" spans="1:19" x14ac:dyDescent="0.25">
      <c r="A2602" s="144" t="s">
        <v>455</v>
      </c>
      <c r="B2602" s="144" t="s">
        <v>20</v>
      </c>
      <c r="C2602" s="144" t="s">
        <v>1057</v>
      </c>
      <c r="D2602" s="144" t="s">
        <v>1693</v>
      </c>
      <c r="E2602" s="144" t="s">
        <v>20</v>
      </c>
      <c r="F2602" s="144" t="s">
        <v>21</v>
      </c>
      <c r="G2602" s="144" t="s">
        <v>22</v>
      </c>
      <c r="H2602" s="144" t="s">
        <v>103</v>
      </c>
      <c r="I2602" s="144" t="s">
        <v>24</v>
      </c>
      <c r="J2602" s="145">
        <v>1025</v>
      </c>
      <c r="K2602" s="144" t="s">
        <v>661</v>
      </c>
      <c r="L2602" s="144" t="s">
        <v>24</v>
      </c>
      <c r="M2602" s="144" t="s">
        <v>242</v>
      </c>
      <c r="N2602" s="144" t="s">
        <v>1057</v>
      </c>
      <c r="O2602" s="146">
        <v>44316</v>
      </c>
      <c r="P2602" s="146">
        <v>44323</v>
      </c>
      <c r="Q2602" s="144" t="s">
        <v>29</v>
      </c>
      <c r="R2602" s="20" t="str">
        <f>VLOOKUP(F2602,'Seg 2 descriptions'!A:B,2)</f>
        <v>Facilities-West</v>
      </c>
      <c r="S2602" s="20" t="str">
        <f>VLOOKUP(G2602,'Seg 3 descriptions'!A:B,2)</f>
        <v>Facilities Maintenance</v>
      </c>
    </row>
    <row r="2603" spans="1:19" x14ac:dyDescent="0.25">
      <c r="A2603" s="1" t="s">
        <v>456</v>
      </c>
      <c r="B2603" s="1" t="s">
        <v>20</v>
      </c>
      <c r="C2603" s="1" t="s">
        <v>1367</v>
      </c>
      <c r="D2603" s="1" t="s">
        <v>1692</v>
      </c>
      <c r="E2603" s="1" t="s">
        <v>20</v>
      </c>
      <c r="F2603" s="1" t="s">
        <v>31</v>
      </c>
      <c r="G2603" s="1" t="s">
        <v>35</v>
      </c>
      <c r="H2603" s="1" t="s">
        <v>103</v>
      </c>
      <c r="I2603" s="1" t="s">
        <v>24</v>
      </c>
      <c r="J2603" s="3">
        <v>-48</v>
      </c>
      <c r="K2603" s="1" t="s">
        <v>1194</v>
      </c>
      <c r="L2603" s="1" t="s">
        <v>24</v>
      </c>
      <c r="M2603" s="1" t="s">
        <v>651</v>
      </c>
      <c r="N2603" s="1" t="s">
        <v>1366</v>
      </c>
      <c r="O2603" s="2">
        <v>44469</v>
      </c>
      <c r="P2603" s="2">
        <v>44447</v>
      </c>
      <c r="Q2603" s="1" t="s">
        <v>29</v>
      </c>
      <c r="R2603" t="str">
        <f>VLOOKUP(F2603,'Seg 2 descriptions'!A:B,2)</f>
        <v>Gas Operations-West</v>
      </c>
      <c r="S2603" t="str">
        <f>VLOOKUP(G2603,'Seg 3 descriptions'!A:B,2)</f>
        <v>Other Outside Services</v>
      </c>
    </row>
    <row r="2604" spans="1:19" x14ac:dyDescent="0.25">
      <c r="A2604" s="1" t="s">
        <v>456</v>
      </c>
      <c r="B2604" s="1" t="s">
        <v>20</v>
      </c>
      <c r="C2604" s="1" t="s">
        <v>1367</v>
      </c>
      <c r="D2604" s="1" t="s">
        <v>1692</v>
      </c>
      <c r="E2604" s="1" t="s">
        <v>20</v>
      </c>
      <c r="F2604" s="1" t="s">
        <v>31</v>
      </c>
      <c r="G2604" s="1" t="s">
        <v>35</v>
      </c>
      <c r="H2604" s="1" t="s">
        <v>103</v>
      </c>
      <c r="I2604" s="1" t="s">
        <v>24</v>
      </c>
      <c r="J2604" s="3">
        <v>-48</v>
      </c>
      <c r="K2604" s="1" t="s">
        <v>1194</v>
      </c>
      <c r="L2604" s="1" t="s">
        <v>24</v>
      </c>
      <c r="M2604" s="1" t="s">
        <v>651</v>
      </c>
      <c r="N2604" s="1" t="s">
        <v>1366</v>
      </c>
      <c r="O2604" s="2">
        <v>44469</v>
      </c>
      <c r="P2604" s="2">
        <v>44447</v>
      </c>
      <c r="Q2604" s="1" t="s">
        <v>29</v>
      </c>
      <c r="R2604" t="str">
        <f>VLOOKUP(F2604,'Seg 2 descriptions'!A:B,2)</f>
        <v>Gas Operations-West</v>
      </c>
      <c r="S2604" t="str">
        <f>VLOOKUP(G2604,'Seg 3 descriptions'!A:B,2)</f>
        <v>Other Outside Services</v>
      </c>
    </row>
    <row r="2605" spans="1:19" x14ac:dyDescent="0.25">
      <c r="A2605" s="1" t="s">
        <v>456</v>
      </c>
      <c r="B2605" s="1" t="s">
        <v>20</v>
      </c>
      <c r="C2605" s="1" t="s">
        <v>1366</v>
      </c>
      <c r="D2605" s="1" t="s">
        <v>1692</v>
      </c>
      <c r="E2605" s="1" t="s">
        <v>20</v>
      </c>
      <c r="F2605" s="1" t="s">
        <v>31</v>
      </c>
      <c r="G2605" s="1" t="s">
        <v>35</v>
      </c>
      <c r="H2605" s="1" t="s">
        <v>103</v>
      </c>
      <c r="I2605" s="1" t="s">
        <v>24</v>
      </c>
      <c r="J2605" s="3">
        <v>48</v>
      </c>
      <c r="K2605" s="1" t="s">
        <v>1194</v>
      </c>
      <c r="L2605" s="1" t="s">
        <v>24</v>
      </c>
      <c r="M2605" s="1" t="s">
        <v>651</v>
      </c>
      <c r="N2605" s="1" t="s">
        <v>1366</v>
      </c>
      <c r="O2605" s="2">
        <v>44439</v>
      </c>
      <c r="P2605" s="2">
        <v>44447</v>
      </c>
      <c r="Q2605" s="1" t="s">
        <v>29</v>
      </c>
      <c r="R2605" t="str">
        <f>VLOOKUP(F2605,'Seg 2 descriptions'!A:B,2)</f>
        <v>Gas Operations-West</v>
      </c>
      <c r="S2605" t="str">
        <f>VLOOKUP(G2605,'Seg 3 descriptions'!A:B,2)</f>
        <v>Other Outside Services</v>
      </c>
    </row>
    <row r="2606" spans="1:19" x14ac:dyDescent="0.25">
      <c r="A2606" s="1" t="s">
        <v>456</v>
      </c>
      <c r="B2606" s="1" t="s">
        <v>20</v>
      </c>
      <c r="C2606" s="1" t="s">
        <v>1366</v>
      </c>
      <c r="D2606" s="1" t="s">
        <v>1692</v>
      </c>
      <c r="E2606" s="1" t="s">
        <v>20</v>
      </c>
      <c r="F2606" s="1" t="s">
        <v>31</v>
      </c>
      <c r="G2606" s="1" t="s">
        <v>35</v>
      </c>
      <c r="H2606" s="1" t="s">
        <v>103</v>
      </c>
      <c r="I2606" s="1" t="s">
        <v>24</v>
      </c>
      <c r="J2606" s="3">
        <v>48</v>
      </c>
      <c r="K2606" s="1" t="s">
        <v>1194</v>
      </c>
      <c r="L2606" s="1" t="s">
        <v>24</v>
      </c>
      <c r="M2606" s="1" t="s">
        <v>651</v>
      </c>
      <c r="N2606" s="1" t="s">
        <v>1366</v>
      </c>
      <c r="O2606" s="2">
        <v>44439</v>
      </c>
      <c r="P2606" s="2">
        <v>44447</v>
      </c>
      <c r="Q2606" s="1" t="s">
        <v>29</v>
      </c>
      <c r="R2606" t="str">
        <f>VLOOKUP(F2606,'Seg 2 descriptions'!A:B,2)</f>
        <v>Gas Operations-West</v>
      </c>
      <c r="S2606" t="str">
        <f>VLOOKUP(G2606,'Seg 3 descriptions'!A:B,2)</f>
        <v>Other Outside Services</v>
      </c>
    </row>
    <row r="2607" spans="1:19" x14ac:dyDescent="0.25">
      <c r="A2607" s="1" t="s">
        <v>457</v>
      </c>
      <c r="B2607" s="1" t="s">
        <v>49</v>
      </c>
      <c r="C2607" s="1" t="s">
        <v>1400</v>
      </c>
      <c r="D2607" s="1" t="s">
        <v>1715</v>
      </c>
      <c r="E2607" s="1" t="s">
        <v>20</v>
      </c>
      <c r="F2607" s="1" t="s">
        <v>31</v>
      </c>
      <c r="G2607" s="1" t="s">
        <v>590</v>
      </c>
      <c r="H2607" s="1" t="s">
        <v>103</v>
      </c>
      <c r="I2607" s="1" t="s">
        <v>24</v>
      </c>
      <c r="J2607" s="3">
        <v>-11.32</v>
      </c>
      <c r="K2607" s="1" t="s">
        <v>891</v>
      </c>
      <c r="L2607" s="1" t="s">
        <v>24</v>
      </c>
      <c r="M2607" s="1" t="s">
        <v>892</v>
      </c>
      <c r="N2607" s="1" t="s">
        <v>1001</v>
      </c>
      <c r="O2607" s="2">
        <v>44469</v>
      </c>
      <c r="P2607" s="2">
        <v>44474</v>
      </c>
      <c r="Q2607" s="1" t="s">
        <v>29</v>
      </c>
      <c r="R2607" t="str">
        <f>VLOOKUP(F2607,'Seg 2 descriptions'!A:B,2)</f>
        <v>Gas Operations-West</v>
      </c>
      <c r="S2607" t="str">
        <f>VLOOKUP(G2607,'Seg 3 descriptions'!A:B,2)</f>
        <v>Overtime/Comp Time/On Call</v>
      </c>
    </row>
    <row r="2608" spans="1:19" x14ac:dyDescent="0.25">
      <c r="A2608" s="1" t="s">
        <v>828</v>
      </c>
      <c r="B2608" s="1" t="s">
        <v>18</v>
      </c>
      <c r="C2608" s="1" t="s">
        <v>1296</v>
      </c>
      <c r="D2608" s="1" t="s">
        <v>1725</v>
      </c>
      <c r="E2608" s="1" t="s">
        <v>20</v>
      </c>
      <c r="F2608" s="1" t="s">
        <v>31</v>
      </c>
      <c r="G2608" s="1" t="s">
        <v>460</v>
      </c>
      <c r="H2608" s="1" t="s">
        <v>103</v>
      </c>
      <c r="I2608" s="1" t="s">
        <v>24</v>
      </c>
      <c r="J2608" s="3">
        <v>659.32</v>
      </c>
      <c r="K2608" s="1" t="s">
        <v>1401</v>
      </c>
      <c r="L2608" s="1" t="s">
        <v>24</v>
      </c>
      <c r="M2608" s="1" t="s">
        <v>24</v>
      </c>
      <c r="N2608" s="1" t="s">
        <v>1296</v>
      </c>
      <c r="O2608" s="2">
        <v>44490</v>
      </c>
      <c r="P2608" s="2">
        <v>44498</v>
      </c>
      <c r="Q2608" s="1" t="s">
        <v>29</v>
      </c>
      <c r="R2608" t="str">
        <f>VLOOKUP(F2608,'Seg 2 descriptions'!A:B,2)</f>
        <v>Gas Operations-West</v>
      </c>
      <c r="S2608" t="str">
        <f>VLOOKUP(G2608,'Seg 3 descriptions'!A:B,2)</f>
        <v>Salaries</v>
      </c>
    </row>
    <row r="2609" spans="1:19" x14ac:dyDescent="0.25">
      <c r="A2609" s="1" t="s">
        <v>457</v>
      </c>
      <c r="B2609" s="1" t="s">
        <v>49</v>
      </c>
      <c r="C2609" s="1" t="s">
        <v>1400</v>
      </c>
      <c r="D2609" s="1" t="s">
        <v>1725</v>
      </c>
      <c r="E2609" s="1" t="s">
        <v>20</v>
      </c>
      <c r="F2609" s="1" t="s">
        <v>31</v>
      </c>
      <c r="G2609" s="1" t="s">
        <v>460</v>
      </c>
      <c r="H2609" s="1" t="s">
        <v>103</v>
      </c>
      <c r="I2609" s="1" t="s">
        <v>24</v>
      </c>
      <c r="J2609" s="3">
        <v>-91.33</v>
      </c>
      <c r="K2609" s="1" t="s">
        <v>1004</v>
      </c>
      <c r="L2609" s="1" t="s">
        <v>24</v>
      </c>
      <c r="M2609" s="1" t="s">
        <v>1005</v>
      </c>
      <c r="N2609" s="1" t="s">
        <v>1001</v>
      </c>
      <c r="O2609" s="2">
        <v>44469</v>
      </c>
      <c r="P2609" s="2">
        <v>44474</v>
      </c>
      <c r="Q2609" s="1" t="s">
        <v>29</v>
      </c>
      <c r="R2609" t="str">
        <f>VLOOKUP(F2609,'Seg 2 descriptions'!A:B,2)</f>
        <v>Gas Operations-West</v>
      </c>
      <c r="S2609" t="str">
        <f>VLOOKUP(G2609,'Seg 3 descriptions'!A:B,2)</f>
        <v>Salaries</v>
      </c>
    </row>
    <row r="2610" spans="1:19" x14ac:dyDescent="0.25">
      <c r="A2610" s="1" t="s">
        <v>457</v>
      </c>
      <c r="B2610" s="1" t="s">
        <v>49</v>
      </c>
      <c r="C2610" s="1" t="s">
        <v>1388</v>
      </c>
      <c r="D2610" s="1" t="s">
        <v>1829</v>
      </c>
      <c r="E2610" s="1" t="s">
        <v>20</v>
      </c>
      <c r="F2610" s="1" t="s">
        <v>471</v>
      </c>
      <c r="G2610" s="1" t="s">
        <v>590</v>
      </c>
      <c r="H2610" s="1" t="s">
        <v>103</v>
      </c>
      <c r="I2610" s="1" t="s">
        <v>24</v>
      </c>
      <c r="J2610" s="3">
        <v>16.329999999999998</v>
      </c>
      <c r="K2610" s="1" t="s">
        <v>1415</v>
      </c>
      <c r="L2610" s="1" t="s">
        <v>24</v>
      </c>
      <c r="M2610" s="1" t="s">
        <v>1416</v>
      </c>
      <c r="N2610" s="1" t="s">
        <v>463</v>
      </c>
      <c r="O2610" s="2">
        <v>44347</v>
      </c>
      <c r="P2610" s="2">
        <v>44350</v>
      </c>
      <c r="Q2610" s="1" t="s">
        <v>29</v>
      </c>
      <c r="R2610" t="str">
        <f>VLOOKUP(F2610,'Seg 2 descriptions'!A:B,2)</f>
        <v>Propane Operations-Hernando</v>
      </c>
      <c r="S2610" t="str">
        <f>VLOOKUP(G2610,'Seg 3 descriptions'!A:B,2)</f>
        <v>Overtime/Comp Time/On Call</v>
      </c>
    </row>
    <row r="2611" spans="1:19" x14ac:dyDescent="0.25">
      <c r="A2611" s="1" t="s">
        <v>828</v>
      </c>
      <c r="B2611" s="1" t="s">
        <v>18</v>
      </c>
      <c r="C2611" s="1" t="s">
        <v>1264</v>
      </c>
      <c r="D2611" s="1" t="s">
        <v>1831</v>
      </c>
      <c r="E2611" s="1" t="s">
        <v>20</v>
      </c>
      <c r="F2611" s="1" t="s">
        <v>830</v>
      </c>
      <c r="G2611" s="1" t="s">
        <v>460</v>
      </c>
      <c r="H2611" s="1" t="s">
        <v>103</v>
      </c>
      <c r="I2611" s="1" t="s">
        <v>24</v>
      </c>
      <c r="J2611" s="3">
        <v>69.959999999999994</v>
      </c>
      <c r="K2611" s="1" t="s">
        <v>1417</v>
      </c>
      <c r="L2611" s="1" t="s">
        <v>24</v>
      </c>
      <c r="M2611" s="1" t="s">
        <v>24</v>
      </c>
      <c r="N2611" s="1" t="s">
        <v>1264</v>
      </c>
      <c r="O2611" s="2">
        <v>44238</v>
      </c>
      <c r="P2611" s="2">
        <v>44256</v>
      </c>
      <c r="Q2611" s="1" t="s">
        <v>29</v>
      </c>
      <c r="R2611" t="str">
        <f>VLOOKUP(F2611,'Seg 2 descriptions'!A:B,2)</f>
        <v>Measurement-SF</v>
      </c>
      <c r="S2611" t="str">
        <f>VLOOKUP(G2611,'Seg 3 descriptions'!A:B,2)</f>
        <v>Salaries</v>
      </c>
    </row>
    <row r="2612" spans="1:19" x14ac:dyDescent="0.25">
      <c r="A2612" s="1" t="s">
        <v>457</v>
      </c>
      <c r="B2612" s="1" t="s">
        <v>49</v>
      </c>
      <c r="C2612" s="1" t="s">
        <v>1316</v>
      </c>
      <c r="D2612" s="1" t="s">
        <v>1801</v>
      </c>
      <c r="E2612" s="1" t="s">
        <v>20</v>
      </c>
      <c r="F2612" s="1" t="s">
        <v>31</v>
      </c>
      <c r="G2612" s="1" t="s">
        <v>868</v>
      </c>
      <c r="H2612" s="1" t="s">
        <v>103</v>
      </c>
      <c r="I2612" s="1" t="s">
        <v>24</v>
      </c>
      <c r="J2612" s="3">
        <v>6.63</v>
      </c>
      <c r="K2612" s="1" t="s">
        <v>1271</v>
      </c>
      <c r="L2612" s="1" t="s">
        <v>24</v>
      </c>
      <c r="M2612" s="1" t="s">
        <v>1272</v>
      </c>
      <c r="N2612" s="1" t="s">
        <v>463</v>
      </c>
      <c r="O2612" s="2">
        <v>44439</v>
      </c>
      <c r="P2612" s="2">
        <v>44447</v>
      </c>
      <c r="Q2612" s="1" t="s">
        <v>29</v>
      </c>
      <c r="R2612" t="str">
        <f>VLOOKUP(F2612,'Seg 2 descriptions'!A:B,2)</f>
        <v>Gas Operations-West</v>
      </c>
      <c r="S2612" t="str">
        <f>VLOOKUP(G2612,'Seg 3 descriptions'!A:B,2)</f>
        <v>Cell Phones</v>
      </c>
    </row>
    <row r="2613" spans="1:19" x14ac:dyDescent="0.25">
      <c r="A2613" s="1" t="s">
        <v>457</v>
      </c>
      <c r="B2613" s="1" t="s">
        <v>49</v>
      </c>
      <c r="C2613" s="1" t="s">
        <v>1316</v>
      </c>
      <c r="D2613" s="1" t="s">
        <v>1809</v>
      </c>
      <c r="E2613" s="1" t="s">
        <v>20</v>
      </c>
      <c r="F2613" s="1" t="s">
        <v>31</v>
      </c>
      <c r="G2613" s="1" t="s">
        <v>867</v>
      </c>
      <c r="H2613" s="1" t="s">
        <v>103</v>
      </c>
      <c r="I2613" s="1" t="s">
        <v>24</v>
      </c>
      <c r="J2613" s="3">
        <v>2.25</v>
      </c>
      <c r="K2613" s="1" t="s">
        <v>1271</v>
      </c>
      <c r="L2613" s="1" t="s">
        <v>24</v>
      </c>
      <c r="M2613" s="1" t="s">
        <v>1272</v>
      </c>
      <c r="N2613" s="1" t="s">
        <v>463</v>
      </c>
      <c r="O2613" s="2">
        <v>44439</v>
      </c>
      <c r="P2613" s="2">
        <v>44447</v>
      </c>
      <c r="Q2613" s="1" t="s">
        <v>29</v>
      </c>
      <c r="R2613" t="str">
        <f>VLOOKUP(F2613,'Seg 2 descriptions'!A:B,2)</f>
        <v>Gas Operations-West</v>
      </c>
      <c r="S2613" t="str">
        <f>VLOOKUP(G2613,'Seg 3 descriptions'!A:B,2)</f>
        <v>Meals</v>
      </c>
    </row>
    <row r="2614" spans="1:19" x14ac:dyDescent="0.25">
      <c r="A2614" s="1" t="s">
        <v>457</v>
      </c>
      <c r="B2614" s="1" t="s">
        <v>49</v>
      </c>
      <c r="C2614" s="1" t="s">
        <v>1426</v>
      </c>
      <c r="D2614" s="1" t="s">
        <v>1799</v>
      </c>
      <c r="E2614" s="1" t="s">
        <v>20</v>
      </c>
      <c r="F2614" s="1" t="s">
        <v>31</v>
      </c>
      <c r="G2614" s="1" t="s">
        <v>1302</v>
      </c>
      <c r="H2614" s="1" t="s">
        <v>103</v>
      </c>
      <c r="I2614" s="1" t="s">
        <v>24</v>
      </c>
      <c r="J2614" s="3">
        <v>2.2799999999999998</v>
      </c>
      <c r="K2614" s="1" t="s">
        <v>1271</v>
      </c>
      <c r="L2614" s="1" t="s">
        <v>24</v>
      </c>
      <c r="M2614" s="1" t="s">
        <v>1272</v>
      </c>
      <c r="N2614" s="1" t="s">
        <v>463</v>
      </c>
      <c r="O2614" s="2">
        <v>44347</v>
      </c>
      <c r="P2614" s="2">
        <v>44350</v>
      </c>
      <c r="Q2614" s="1" t="s">
        <v>29</v>
      </c>
      <c r="R2614" t="str">
        <f>VLOOKUP(F2614,'Seg 2 descriptions'!A:B,2)</f>
        <v>Gas Operations-West</v>
      </c>
      <c r="S2614" t="str">
        <f>VLOOKUP(G2614,'Seg 3 descriptions'!A:B,2)</f>
        <v>Uniforms</v>
      </c>
    </row>
    <row r="2615" spans="1:19" x14ac:dyDescent="0.25">
      <c r="A2615" s="1" t="s">
        <v>457</v>
      </c>
      <c r="B2615" s="1" t="s">
        <v>49</v>
      </c>
      <c r="C2615" s="1" t="s">
        <v>1426</v>
      </c>
      <c r="D2615" s="1" t="s">
        <v>1801</v>
      </c>
      <c r="E2615" s="1" t="s">
        <v>20</v>
      </c>
      <c r="F2615" s="1" t="s">
        <v>31</v>
      </c>
      <c r="G2615" s="1" t="s">
        <v>868</v>
      </c>
      <c r="H2615" s="1" t="s">
        <v>103</v>
      </c>
      <c r="I2615" s="1" t="s">
        <v>24</v>
      </c>
      <c r="J2615" s="3">
        <v>14.8</v>
      </c>
      <c r="K2615" s="1" t="s">
        <v>1271</v>
      </c>
      <c r="L2615" s="1" t="s">
        <v>24</v>
      </c>
      <c r="M2615" s="1" t="s">
        <v>1272</v>
      </c>
      <c r="N2615" s="1" t="s">
        <v>463</v>
      </c>
      <c r="O2615" s="2">
        <v>44347</v>
      </c>
      <c r="P2615" s="2">
        <v>44350</v>
      </c>
      <c r="Q2615" s="1" t="s">
        <v>29</v>
      </c>
      <c r="R2615" t="str">
        <f>VLOOKUP(F2615,'Seg 2 descriptions'!A:B,2)</f>
        <v>Gas Operations-West</v>
      </c>
      <c r="S2615" t="str">
        <f>VLOOKUP(G2615,'Seg 3 descriptions'!A:B,2)</f>
        <v>Cell Phones</v>
      </c>
    </row>
    <row r="2616" spans="1:19" x14ac:dyDescent="0.25">
      <c r="A2616" s="1" t="s">
        <v>457</v>
      </c>
      <c r="B2616" s="1" t="s">
        <v>49</v>
      </c>
      <c r="C2616" s="1" t="s">
        <v>1426</v>
      </c>
      <c r="D2616" s="1" t="s">
        <v>1809</v>
      </c>
      <c r="E2616" s="1" t="s">
        <v>20</v>
      </c>
      <c r="F2616" s="1" t="s">
        <v>31</v>
      </c>
      <c r="G2616" s="1" t="s">
        <v>867</v>
      </c>
      <c r="H2616" s="1" t="s">
        <v>103</v>
      </c>
      <c r="I2616" s="1" t="s">
        <v>24</v>
      </c>
      <c r="J2616" s="3">
        <v>2.6</v>
      </c>
      <c r="K2616" s="1" t="s">
        <v>1271</v>
      </c>
      <c r="L2616" s="1" t="s">
        <v>24</v>
      </c>
      <c r="M2616" s="1" t="s">
        <v>1272</v>
      </c>
      <c r="N2616" s="1" t="s">
        <v>463</v>
      </c>
      <c r="O2616" s="2">
        <v>44347</v>
      </c>
      <c r="P2616" s="2">
        <v>44350</v>
      </c>
      <c r="Q2616" s="1" t="s">
        <v>29</v>
      </c>
      <c r="R2616" t="str">
        <f>VLOOKUP(F2616,'Seg 2 descriptions'!A:B,2)</f>
        <v>Gas Operations-West</v>
      </c>
      <c r="S2616" t="str">
        <f>VLOOKUP(G2616,'Seg 3 descriptions'!A:B,2)</f>
        <v>Meals</v>
      </c>
    </row>
    <row r="2617" spans="1:19" x14ac:dyDescent="0.25">
      <c r="A2617" s="1" t="s">
        <v>457</v>
      </c>
      <c r="B2617" s="1" t="s">
        <v>49</v>
      </c>
      <c r="C2617" s="1" t="s">
        <v>1426</v>
      </c>
      <c r="D2617" s="1" t="s">
        <v>1715</v>
      </c>
      <c r="E2617" s="1" t="s">
        <v>20</v>
      </c>
      <c r="F2617" s="1" t="s">
        <v>31</v>
      </c>
      <c r="G2617" s="1" t="s">
        <v>590</v>
      </c>
      <c r="H2617" s="1" t="s">
        <v>103</v>
      </c>
      <c r="I2617" s="1" t="s">
        <v>24</v>
      </c>
      <c r="J2617" s="3">
        <v>21.55</v>
      </c>
      <c r="K2617" s="1" t="s">
        <v>1271</v>
      </c>
      <c r="L2617" s="1" t="s">
        <v>24</v>
      </c>
      <c r="M2617" s="1" t="s">
        <v>1272</v>
      </c>
      <c r="N2617" s="1" t="s">
        <v>463</v>
      </c>
      <c r="O2617" s="2">
        <v>44347</v>
      </c>
      <c r="P2617" s="2">
        <v>44350</v>
      </c>
      <c r="Q2617" s="1" t="s">
        <v>29</v>
      </c>
      <c r="R2617" t="str">
        <f>VLOOKUP(F2617,'Seg 2 descriptions'!A:B,2)</f>
        <v>Gas Operations-West</v>
      </c>
      <c r="S2617" t="str">
        <f>VLOOKUP(G2617,'Seg 3 descriptions'!A:B,2)</f>
        <v>Overtime/Comp Time/On Call</v>
      </c>
    </row>
    <row r="2618" spans="1:19" x14ac:dyDescent="0.25">
      <c r="A2618" s="1" t="s">
        <v>457</v>
      </c>
      <c r="B2618" s="1" t="s">
        <v>49</v>
      </c>
      <c r="C2618" s="1" t="s">
        <v>1426</v>
      </c>
      <c r="D2618" s="1" t="s">
        <v>1698</v>
      </c>
      <c r="E2618" s="1" t="s">
        <v>20</v>
      </c>
      <c r="F2618" s="1" t="s">
        <v>31</v>
      </c>
      <c r="G2618" s="1" t="s">
        <v>283</v>
      </c>
      <c r="H2618" s="1" t="s">
        <v>103</v>
      </c>
      <c r="I2618" s="1" t="s">
        <v>24</v>
      </c>
      <c r="J2618" s="3">
        <v>59.7</v>
      </c>
      <c r="K2618" s="1" t="s">
        <v>1271</v>
      </c>
      <c r="L2618" s="1" t="s">
        <v>24</v>
      </c>
      <c r="M2618" s="1" t="s">
        <v>1272</v>
      </c>
      <c r="N2618" s="1" t="s">
        <v>463</v>
      </c>
      <c r="O2618" s="2">
        <v>44347</v>
      </c>
      <c r="P2618" s="2">
        <v>44350</v>
      </c>
      <c r="Q2618" s="1" t="s">
        <v>29</v>
      </c>
      <c r="R2618" t="str">
        <f>VLOOKUP(F2618,'Seg 2 descriptions'!A:B,2)</f>
        <v>Gas Operations-West</v>
      </c>
      <c r="S2618" t="str">
        <f>VLOOKUP(G2618,'Seg 3 descriptions'!A:B,2)</f>
        <v>Supplies &amp; Misc Dept Expenses</v>
      </c>
    </row>
    <row r="2619" spans="1:19" x14ac:dyDescent="0.25">
      <c r="A2619" s="1" t="s">
        <v>457</v>
      </c>
      <c r="B2619" s="1" t="s">
        <v>49</v>
      </c>
      <c r="C2619" s="1" t="s">
        <v>1426</v>
      </c>
      <c r="D2619" s="1" t="s">
        <v>1797</v>
      </c>
      <c r="E2619" s="1" t="s">
        <v>20</v>
      </c>
      <c r="F2619" s="1" t="s">
        <v>31</v>
      </c>
      <c r="G2619" s="1" t="s">
        <v>1301</v>
      </c>
      <c r="H2619" s="1" t="s">
        <v>103</v>
      </c>
      <c r="I2619" s="1" t="s">
        <v>24</v>
      </c>
      <c r="J2619" s="3">
        <v>3.55</v>
      </c>
      <c r="K2619" s="1" t="s">
        <v>1271</v>
      </c>
      <c r="L2619" s="1" t="s">
        <v>24</v>
      </c>
      <c r="M2619" s="1" t="s">
        <v>1272</v>
      </c>
      <c r="N2619" s="1" t="s">
        <v>463</v>
      </c>
      <c r="O2619" s="2">
        <v>44347</v>
      </c>
      <c r="P2619" s="2">
        <v>44350</v>
      </c>
      <c r="Q2619" s="1" t="s">
        <v>29</v>
      </c>
      <c r="R2619" t="str">
        <f>VLOOKUP(F2619,'Seg 2 descriptions'!A:B,2)</f>
        <v>Gas Operations-West</v>
      </c>
      <c r="S2619" t="str">
        <f>VLOOKUP(G2619,'Seg 3 descriptions'!A:B,2)</f>
        <v>Memberships &amp; Subscriptions</v>
      </c>
    </row>
    <row r="2620" spans="1:19" x14ac:dyDescent="0.25">
      <c r="A2620" s="1" t="s">
        <v>457</v>
      </c>
      <c r="B2620" s="1" t="s">
        <v>49</v>
      </c>
      <c r="C2620" s="1" t="s">
        <v>1426</v>
      </c>
      <c r="D2620" s="1" t="s">
        <v>1725</v>
      </c>
      <c r="E2620" s="1" t="s">
        <v>20</v>
      </c>
      <c r="F2620" s="1" t="s">
        <v>31</v>
      </c>
      <c r="G2620" s="1" t="s">
        <v>460</v>
      </c>
      <c r="H2620" s="1" t="s">
        <v>103</v>
      </c>
      <c r="I2620" s="1" t="s">
        <v>24</v>
      </c>
      <c r="J2620" s="3">
        <v>75.78</v>
      </c>
      <c r="K2620" s="1" t="s">
        <v>1271</v>
      </c>
      <c r="L2620" s="1" t="s">
        <v>24</v>
      </c>
      <c r="M2620" s="1" t="s">
        <v>1272</v>
      </c>
      <c r="N2620" s="1" t="s">
        <v>463</v>
      </c>
      <c r="O2620" s="2">
        <v>44347</v>
      </c>
      <c r="P2620" s="2">
        <v>44350</v>
      </c>
      <c r="Q2620" s="1" t="s">
        <v>29</v>
      </c>
      <c r="R2620" t="str">
        <f>VLOOKUP(F2620,'Seg 2 descriptions'!A:B,2)</f>
        <v>Gas Operations-West</v>
      </c>
      <c r="S2620" t="str">
        <f>VLOOKUP(G2620,'Seg 3 descriptions'!A:B,2)</f>
        <v>Salaries</v>
      </c>
    </row>
    <row r="2621" spans="1:19" x14ac:dyDescent="0.25">
      <c r="A2621" s="1" t="s">
        <v>457</v>
      </c>
      <c r="B2621" s="1" t="s">
        <v>49</v>
      </c>
      <c r="C2621" s="1" t="s">
        <v>1430</v>
      </c>
      <c r="D2621" s="1" t="s">
        <v>1725</v>
      </c>
      <c r="E2621" s="1" t="s">
        <v>20</v>
      </c>
      <c r="F2621" s="1" t="s">
        <v>31</v>
      </c>
      <c r="G2621" s="1" t="s">
        <v>460</v>
      </c>
      <c r="H2621" s="1" t="s">
        <v>103</v>
      </c>
      <c r="I2621" s="1" t="s">
        <v>24</v>
      </c>
      <c r="J2621" s="3">
        <v>32.07</v>
      </c>
      <c r="K2621" s="1" t="s">
        <v>1271</v>
      </c>
      <c r="L2621" s="1" t="s">
        <v>24</v>
      </c>
      <c r="M2621" s="1" t="s">
        <v>1272</v>
      </c>
      <c r="N2621" s="1" t="s">
        <v>463</v>
      </c>
      <c r="O2621" s="2">
        <v>44408</v>
      </c>
      <c r="P2621" s="2">
        <v>44412</v>
      </c>
      <c r="Q2621" s="1" t="s">
        <v>29</v>
      </c>
      <c r="R2621" t="str">
        <f>VLOOKUP(F2621,'Seg 2 descriptions'!A:B,2)</f>
        <v>Gas Operations-West</v>
      </c>
      <c r="S2621" t="str">
        <f>VLOOKUP(G2621,'Seg 3 descriptions'!A:B,2)</f>
        <v>Salaries</v>
      </c>
    </row>
    <row r="2622" spans="1:19" x14ac:dyDescent="0.25">
      <c r="A2622" s="1" t="s">
        <v>457</v>
      </c>
      <c r="B2622" s="1" t="s">
        <v>49</v>
      </c>
      <c r="C2622" s="1" t="s">
        <v>1430</v>
      </c>
      <c r="D2622" s="1" t="s">
        <v>1698</v>
      </c>
      <c r="E2622" s="1" t="s">
        <v>20</v>
      </c>
      <c r="F2622" s="1" t="s">
        <v>31</v>
      </c>
      <c r="G2622" s="1" t="s">
        <v>283</v>
      </c>
      <c r="H2622" s="1" t="s">
        <v>103</v>
      </c>
      <c r="I2622" s="1" t="s">
        <v>24</v>
      </c>
      <c r="J2622" s="3">
        <v>16.62</v>
      </c>
      <c r="K2622" s="1" t="s">
        <v>1271</v>
      </c>
      <c r="L2622" s="1" t="s">
        <v>24</v>
      </c>
      <c r="M2622" s="1" t="s">
        <v>1272</v>
      </c>
      <c r="N2622" s="1" t="s">
        <v>463</v>
      </c>
      <c r="O2622" s="2">
        <v>44408</v>
      </c>
      <c r="P2622" s="2">
        <v>44412</v>
      </c>
      <c r="Q2622" s="1" t="s">
        <v>29</v>
      </c>
      <c r="R2622" t="str">
        <f>VLOOKUP(F2622,'Seg 2 descriptions'!A:B,2)</f>
        <v>Gas Operations-West</v>
      </c>
      <c r="S2622" t="str">
        <f>VLOOKUP(G2622,'Seg 3 descriptions'!A:B,2)</f>
        <v>Supplies &amp; Misc Dept Expenses</v>
      </c>
    </row>
    <row r="2623" spans="1:19" x14ac:dyDescent="0.25">
      <c r="A2623" s="1" t="s">
        <v>457</v>
      </c>
      <c r="B2623" s="1" t="s">
        <v>49</v>
      </c>
      <c r="C2623" s="1" t="s">
        <v>1430</v>
      </c>
      <c r="D2623" s="1" t="s">
        <v>1799</v>
      </c>
      <c r="E2623" s="1" t="s">
        <v>20</v>
      </c>
      <c r="F2623" s="1" t="s">
        <v>31</v>
      </c>
      <c r="G2623" s="1" t="s">
        <v>1302</v>
      </c>
      <c r="H2623" s="1" t="s">
        <v>103</v>
      </c>
      <c r="I2623" s="1" t="s">
        <v>24</v>
      </c>
      <c r="J2623" s="3">
        <v>23.87</v>
      </c>
      <c r="K2623" s="1" t="s">
        <v>1271</v>
      </c>
      <c r="L2623" s="1" t="s">
        <v>24</v>
      </c>
      <c r="M2623" s="1" t="s">
        <v>1272</v>
      </c>
      <c r="N2623" s="1" t="s">
        <v>463</v>
      </c>
      <c r="O2623" s="2">
        <v>44408</v>
      </c>
      <c r="P2623" s="2">
        <v>44412</v>
      </c>
      <c r="Q2623" s="1" t="s">
        <v>29</v>
      </c>
      <c r="R2623" t="str">
        <f>VLOOKUP(F2623,'Seg 2 descriptions'!A:B,2)</f>
        <v>Gas Operations-West</v>
      </c>
      <c r="S2623" t="str">
        <f>VLOOKUP(G2623,'Seg 3 descriptions'!A:B,2)</f>
        <v>Uniforms</v>
      </c>
    </row>
    <row r="2624" spans="1:19" x14ac:dyDescent="0.25">
      <c r="A2624" s="1" t="s">
        <v>457</v>
      </c>
      <c r="B2624" s="1" t="s">
        <v>49</v>
      </c>
      <c r="C2624" s="1" t="s">
        <v>1430</v>
      </c>
      <c r="D2624" s="1" t="s">
        <v>1801</v>
      </c>
      <c r="E2624" s="1" t="s">
        <v>20</v>
      </c>
      <c r="F2624" s="1" t="s">
        <v>31</v>
      </c>
      <c r="G2624" s="1" t="s">
        <v>868</v>
      </c>
      <c r="H2624" s="1" t="s">
        <v>103</v>
      </c>
      <c r="I2624" s="1" t="s">
        <v>24</v>
      </c>
      <c r="J2624" s="3">
        <v>11.45</v>
      </c>
      <c r="K2624" s="1" t="s">
        <v>1271</v>
      </c>
      <c r="L2624" s="1" t="s">
        <v>24</v>
      </c>
      <c r="M2624" s="1" t="s">
        <v>1272</v>
      </c>
      <c r="N2624" s="1" t="s">
        <v>463</v>
      </c>
      <c r="O2624" s="2">
        <v>44408</v>
      </c>
      <c r="P2624" s="2">
        <v>44412</v>
      </c>
      <c r="Q2624" s="1" t="s">
        <v>29</v>
      </c>
      <c r="R2624" t="str">
        <f>VLOOKUP(F2624,'Seg 2 descriptions'!A:B,2)</f>
        <v>Gas Operations-West</v>
      </c>
      <c r="S2624" t="str">
        <f>VLOOKUP(G2624,'Seg 3 descriptions'!A:B,2)</f>
        <v>Cell Phones</v>
      </c>
    </row>
    <row r="2625" spans="1:19" x14ac:dyDescent="0.25">
      <c r="A2625" s="144" t="s">
        <v>456</v>
      </c>
      <c r="B2625" s="144" t="s">
        <v>20</v>
      </c>
      <c r="C2625" s="144" t="s">
        <v>802</v>
      </c>
      <c r="D2625" s="144" t="s">
        <v>1693</v>
      </c>
      <c r="E2625" s="144" t="s">
        <v>20</v>
      </c>
      <c r="F2625" s="144" t="s">
        <v>21</v>
      </c>
      <c r="G2625" s="144" t="s">
        <v>22</v>
      </c>
      <c r="H2625" s="144" t="s">
        <v>103</v>
      </c>
      <c r="I2625" s="144" t="s">
        <v>24</v>
      </c>
      <c r="J2625" s="145">
        <v>-2420</v>
      </c>
      <c r="K2625" s="144" t="s">
        <v>1431</v>
      </c>
      <c r="L2625" s="144" t="s">
        <v>24</v>
      </c>
      <c r="M2625" s="144" t="s">
        <v>567</v>
      </c>
      <c r="N2625" s="144" t="s">
        <v>805</v>
      </c>
      <c r="O2625" s="146">
        <v>44500</v>
      </c>
      <c r="P2625" s="146">
        <v>44475</v>
      </c>
      <c r="Q2625" s="144" t="s">
        <v>29</v>
      </c>
      <c r="R2625" s="20" t="str">
        <f>VLOOKUP(F2625,'Seg 2 descriptions'!A:B,2)</f>
        <v>Facilities-West</v>
      </c>
      <c r="S2625" s="20" t="str">
        <f>VLOOKUP(G2625,'Seg 3 descriptions'!A:B,2)</f>
        <v>Facilities Maintenance</v>
      </c>
    </row>
    <row r="2626" spans="1:19" x14ac:dyDescent="0.25">
      <c r="A2626" s="144" t="s">
        <v>456</v>
      </c>
      <c r="B2626" s="144" t="s">
        <v>20</v>
      </c>
      <c r="C2626" s="144" t="s">
        <v>805</v>
      </c>
      <c r="D2626" s="144" t="s">
        <v>1693</v>
      </c>
      <c r="E2626" s="144" t="s">
        <v>20</v>
      </c>
      <c r="F2626" s="144" t="s">
        <v>21</v>
      </c>
      <c r="G2626" s="144" t="s">
        <v>22</v>
      </c>
      <c r="H2626" s="144" t="s">
        <v>103</v>
      </c>
      <c r="I2626" s="144" t="s">
        <v>24</v>
      </c>
      <c r="J2626" s="145">
        <v>1800</v>
      </c>
      <c r="K2626" s="144" t="s">
        <v>1431</v>
      </c>
      <c r="L2626" s="144" t="s">
        <v>24</v>
      </c>
      <c r="M2626" s="144" t="s">
        <v>157</v>
      </c>
      <c r="N2626" s="144" t="s">
        <v>805</v>
      </c>
      <c r="O2626" s="146">
        <v>44469</v>
      </c>
      <c r="P2626" s="146">
        <v>44475</v>
      </c>
      <c r="Q2626" s="144" t="s">
        <v>29</v>
      </c>
      <c r="R2626" s="20" t="str">
        <f>VLOOKUP(F2626,'Seg 2 descriptions'!A:B,2)</f>
        <v>Facilities-West</v>
      </c>
      <c r="S2626" s="20" t="str">
        <f>VLOOKUP(G2626,'Seg 3 descriptions'!A:B,2)</f>
        <v>Facilities Maintenance</v>
      </c>
    </row>
    <row r="2627" spans="1:19" x14ac:dyDescent="0.25">
      <c r="A2627" s="144" t="s">
        <v>456</v>
      </c>
      <c r="B2627" s="144" t="s">
        <v>20</v>
      </c>
      <c r="C2627" s="144" t="s">
        <v>802</v>
      </c>
      <c r="D2627" s="144" t="s">
        <v>1693</v>
      </c>
      <c r="E2627" s="144" t="s">
        <v>20</v>
      </c>
      <c r="F2627" s="144" t="s">
        <v>21</v>
      </c>
      <c r="G2627" s="144" t="s">
        <v>22</v>
      </c>
      <c r="H2627" s="144" t="s">
        <v>103</v>
      </c>
      <c r="I2627" s="144" t="s">
        <v>24</v>
      </c>
      <c r="J2627" s="145">
        <v>-1800</v>
      </c>
      <c r="K2627" s="144" t="s">
        <v>1431</v>
      </c>
      <c r="L2627" s="144" t="s">
        <v>24</v>
      </c>
      <c r="M2627" s="144" t="s">
        <v>157</v>
      </c>
      <c r="N2627" s="144" t="s">
        <v>805</v>
      </c>
      <c r="O2627" s="146">
        <v>44500</v>
      </c>
      <c r="P2627" s="146">
        <v>44475</v>
      </c>
      <c r="Q2627" s="144" t="s">
        <v>29</v>
      </c>
      <c r="R2627" s="20" t="str">
        <f>VLOOKUP(F2627,'Seg 2 descriptions'!A:B,2)</f>
        <v>Facilities-West</v>
      </c>
      <c r="S2627" s="20" t="str">
        <f>VLOOKUP(G2627,'Seg 3 descriptions'!A:B,2)</f>
        <v>Facilities Maintenance</v>
      </c>
    </row>
    <row r="2628" spans="1:19" x14ac:dyDescent="0.25">
      <c r="A2628" s="144" t="s">
        <v>456</v>
      </c>
      <c r="B2628" s="144" t="s">
        <v>20</v>
      </c>
      <c r="C2628" s="144" t="s">
        <v>805</v>
      </c>
      <c r="D2628" s="144" t="s">
        <v>1693</v>
      </c>
      <c r="E2628" s="144" t="s">
        <v>20</v>
      </c>
      <c r="F2628" s="144" t="s">
        <v>21</v>
      </c>
      <c r="G2628" s="144" t="s">
        <v>22</v>
      </c>
      <c r="H2628" s="144" t="s">
        <v>103</v>
      </c>
      <c r="I2628" s="144" t="s">
        <v>24</v>
      </c>
      <c r="J2628" s="145">
        <v>2420</v>
      </c>
      <c r="K2628" s="144" t="s">
        <v>1431</v>
      </c>
      <c r="L2628" s="144" t="s">
        <v>24</v>
      </c>
      <c r="M2628" s="144" t="s">
        <v>567</v>
      </c>
      <c r="N2628" s="144" t="s">
        <v>805</v>
      </c>
      <c r="O2628" s="146">
        <v>44469</v>
      </c>
      <c r="P2628" s="146">
        <v>44475</v>
      </c>
      <c r="Q2628" s="144" t="s">
        <v>29</v>
      </c>
      <c r="R2628" s="20" t="str">
        <f>VLOOKUP(F2628,'Seg 2 descriptions'!A:B,2)</f>
        <v>Facilities-West</v>
      </c>
      <c r="S2628" s="20" t="str">
        <f>VLOOKUP(G2628,'Seg 3 descriptions'!A:B,2)</f>
        <v>Facilities Maintenance</v>
      </c>
    </row>
    <row r="2629" spans="1:19" x14ac:dyDescent="0.25">
      <c r="A2629" s="1" t="s">
        <v>828</v>
      </c>
      <c r="B2629" s="1" t="s">
        <v>18</v>
      </c>
      <c r="C2629" s="1" t="s">
        <v>1409</v>
      </c>
      <c r="D2629" s="1" t="s">
        <v>1715</v>
      </c>
      <c r="E2629" s="1" t="s">
        <v>20</v>
      </c>
      <c r="F2629" s="1" t="s">
        <v>31</v>
      </c>
      <c r="G2629" s="1" t="s">
        <v>590</v>
      </c>
      <c r="H2629" s="1" t="s">
        <v>103</v>
      </c>
      <c r="I2629" s="1" t="s">
        <v>24</v>
      </c>
      <c r="J2629" s="3">
        <v>112.57</v>
      </c>
      <c r="K2629" s="1" t="s">
        <v>1447</v>
      </c>
      <c r="L2629" s="1" t="s">
        <v>24</v>
      </c>
      <c r="M2629" s="1" t="s">
        <v>24</v>
      </c>
      <c r="N2629" s="1" t="s">
        <v>1409</v>
      </c>
      <c r="O2629" s="2">
        <v>44408</v>
      </c>
      <c r="P2629" s="2">
        <v>44410</v>
      </c>
      <c r="Q2629" s="1" t="s">
        <v>29</v>
      </c>
      <c r="R2629" t="str">
        <f>VLOOKUP(F2629,'Seg 2 descriptions'!A:B,2)</f>
        <v>Gas Operations-West</v>
      </c>
      <c r="S2629" t="str">
        <f>VLOOKUP(G2629,'Seg 3 descriptions'!A:B,2)</f>
        <v>Overtime/Comp Time/On Call</v>
      </c>
    </row>
    <row r="2630" spans="1:19" x14ac:dyDescent="0.25">
      <c r="A2630" s="1" t="s">
        <v>457</v>
      </c>
      <c r="B2630" s="1" t="s">
        <v>49</v>
      </c>
      <c r="C2630" s="1" t="s">
        <v>1467</v>
      </c>
      <c r="D2630" s="1" t="s">
        <v>1735</v>
      </c>
      <c r="E2630" s="1" t="s">
        <v>20</v>
      </c>
      <c r="F2630" s="1" t="s">
        <v>31</v>
      </c>
      <c r="G2630" s="1" t="s">
        <v>870</v>
      </c>
      <c r="H2630" s="1" t="s">
        <v>103</v>
      </c>
      <c r="I2630" s="1" t="s">
        <v>24</v>
      </c>
      <c r="J2630" s="3">
        <v>12.52</v>
      </c>
      <c r="K2630" s="1" t="s">
        <v>1059</v>
      </c>
      <c r="L2630" s="1" t="s">
        <v>24</v>
      </c>
      <c r="M2630" s="1" t="s">
        <v>1060</v>
      </c>
      <c r="N2630" s="1" t="s">
        <v>463</v>
      </c>
      <c r="O2630" s="2">
        <v>44347</v>
      </c>
      <c r="P2630" s="2">
        <v>44350</v>
      </c>
      <c r="Q2630" s="1" t="s">
        <v>29</v>
      </c>
      <c r="R2630" t="str">
        <f>VLOOKUP(F2630,'Seg 2 descriptions'!A:B,2)</f>
        <v>Gas Operations-West</v>
      </c>
      <c r="S2630" t="str">
        <f>VLOOKUP(G2630,'Seg 3 descriptions'!A:B,2)</f>
        <v>Other Vehicle Expenses</v>
      </c>
    </row>
    <row r="2631" spans="1:19" x14ac:dyDescent="0.25">
      <c r="A2631" s="1" t="s">
        <v>457</v>
      </c>
      <c r="B2631" s="1" t="s">
        <v>49</v>
      </c>
      <c r="C2631" s="1" t="s">
        <v>1467</v>
      </c>
      <c r="D2631" s="1" t="s">
        <v>1744</v>
      </c>
      <c r="E2631" s="1" t="s">
        <v>20</v>
      </c>
      <c r="F2631" s="1" t="s">
        <v>31</v>
      </c>
      <c r="G2631" s="1" t="s">
        <v>1049</v>
      </c>
      <c r="H2631" s="1" t="s">
        <v>103</v>
      </c>
      <c r="I2631" s="1" t="s">
        <v>24</v>
      </c>
      <c r="J2631" s="3">
        <v>4.8899999999999997</v>
      </c>
      <c r="K2631" s="1" t="s">
        <v>1059</v>
      </c>
      <c r="L2631" s="1" t="s">
        <v>24</v>
      </c>
      <c r="M2631" s="1" t="s">
        <v>1060</v>
      </c>
      <c r="N2631" s="1" t="s">
        <v>463</v>
      </c>
      <c r="O2631" s="2">
        <v>44347</v>
      </c>
      <c r="P2631" s="2">
        <v>44350</v>
      </c>
      <c r="Q2631" s="1" t="s">
        <v>29</v>
      </c>
      <c r="R2631" t="str">
        <f>VLOOKUP(F2631,'Seg 2 descriptions'!A:B,2)</f>
        <v>Gas Operations-West</v>
      </c>
      <c r="S2631" t="str">
        <f>VLOOKUP(G2631,'Seg 3 descriptions'!A:B,2)</f>
        <v>Vehicle Insurance</v>
      </c>
    </row>
    <row r="2632" spans="1:19" x14ac:dyDescent="0.25">
      <c r="A2632" s="1" t="s">
        <v>457</v>
      </c>
      <c r="B2632" s="1" t="s">
        <v>49</v>
      </c>
      <c r="C2632" s="1" t="s">
        <v>1467</v>
      </c>
      <c r="D2632" s="1" t="s">
        <v>1749</v>
      </c>
      <c r="E2632" s="1" t="s">
        <v>20</v>
      </c>
      <c r="F2632" s="1" t="s">
        <v>31</v>
      </c>
      <c r="G2632" s="1" t="s">
        <v>1055</v>
      </c>
      <c r="H2632" s="1" t="s">
        <v>103</v>
      </c>
      <c r="I2632" s="1" t="s">
        <v>24</v>
      </c>
      <c r="J2632" s="3">
        <v>42.55</v>
      </c>
      <c r="K2632" s="1" t="s">
        <v>1059</v>
      </c>
      <c r="L2632" s="1" t="s">
        <v>24</v>
      </c>
      <c r="M2632" s="1" t="s">
        <v>1060</v>
      </c>
      <c r="N2632" s="1" t="s">
        <v>463</v>
      </c>
      <c r="O2632" s="2">
        <v>44347</v>
      </c>
      <c r="P2632" s="2">
        <v>44350</v>
      </c>
      <c r="Q2632" s="1" t="s">
        <v>29</v>
      </c>
      <c r="R2632" t="str">
        <f>VLOOKUP(F2632,'Seg 2 descriptions'!A:B,2)</f>
        <v>Gas Operations-West</v>
      </c>
      <c r="S2632" t="str">
        <f>VLOOKUP(G2632,'Seg 3 descriptions'!A:B,2)</f>
        <v>Vehicle Depreciation</v>
      </c>
    </row>
    <row r="2633" spans="1:19" x14ac:dyDescent="0.25">
      <c r="A2633" s="1" t="s">
        <v>457</v>
      </c>
      <c r="B2633" s="1" t="s">
        <v>49</v>
      </c>
      <c r="C2633" s="1" t="s">
        <v>1467</v>
      </c>
      <c r="D2633" s="1" t="s">
        <v>1732</v>
      </c>
      <c r="E2633" s="1" t="s">
        <v>20</v>
      </c>
      <c r="F2633" s="1" t="s">
        <v>31</v>
      </c>
      <c r="G2633" s="1" t="s">
        <v>869</v>
      </c>
      <c r="H2633" s="1" t="s">
        <v>103</v>
      </c>
      <c r="I2633" s="1" t="s">
        <v>24</v>
      </c>
      <c r="J2633" s="3">
        <v>26.98</v>
      </c>
      <c r="K2633" s="1" t="s">
        <v>1059</v>
      </c>
      <c r="L2633" s="1" t="s">
        <v>24</v>
      </c>
      <c r="M2633" s="1" t="s">
        <v>1060</v>
      </c>
      <c r="N2633" s="1" t="s">
        <v>463</v>
      </c>
      <c r="O2633" s="2">
        <v>44347</v>
      </c>
      <c r="P2633" s="2">
        <v>44350</v>
      </c>
      <c r="Q2633" s="1" t="s">
        <v>29</v>
      </c>
      <c r="R2633" t="str">
        <f>VLOOKUP(F2633,'Seg 2 descriptions'!A:B,2)</f>
        <v>Gas Operations-West</v>
      </c>
      <c r="S2633" t="str">
        <f>VLOOKUP(G2633,'Seg 3 descriptions'!A:B,2)</f>
        <v>Vehicle Fuel</v>
      </c>
    </row>
    <row r="2634" spans="1:19" x14ac:dyDescent="0.25">
      <c r="A2634" s="1" t="s">
        <v>457</v>
      </c>
      <c r="B2634" s="1" t="s">
        <v>49</v>
      </c>
      <c r="C2634" s="1" t="s">
        <v>1467</v>
      </c>
      <c r="D2634" s="1" t="s">
        <v>1878</v>
      </c>
      <c r="E2634" s="1" t="s">
        <v>20</v>
      </c>
      <c r="F2634" s="1" t="s">
        <v>471</v>
      </c>
      <c r="G2634" s="1" t="s">
        <v>867</v>
      </c>
      <c r="H2634" s="1" t="s">
        <v>103</v>
      </c>
      <c r="I2634" s="1" t="s">
        <v>24</v>
      </c>
      <c r="J2634" s="3">
        <v>3.77</v>
      </c>
      <c r="K2634" s="1" t="s">
        <v>1454</v>
      </c>
      <c r="L2634" s="1" t="s">
        <v>24</v>
      </c>
      <c r="M2634" s="1" t="s">
        <v>1455</v>
      </c>
      <c r="N2634" s="1" t="s">
        <v>463</v>
      </c>
      <c r="O2634" s="2">
        <v>44347</v>
      </c>
      <c r="P2634" s="2">
        <v>44350</v>
      </c>
      <c r="Q2634" s="1" t="s">
        <v>29</v>
      </c>
      <c r="R2634" t="str">
        <f>VLOOKUP(F2634,'Seg 2 descriptions'!A:B,2)</f>
        <v>Propane Operations-Hernando</v>
      </c>
      <c r="S2634" t="str">
        <f>VLOOKUP(G2634,'Seg 3 descriptions'!A:B,2)</f>
        <v>Meals</v>
      </c>
    </row>
    <row r="2635" spans="1:19" x14ac:dyDescent="0.25">
      <c r="A2635" s="1" t="s">
        <v>457</v>
      </c>
      <c r="B2635" s="1" t="s">
        <v>49</v>
      </c>
      <c r="C2635" s="1" t="s">
        <v>1467</v>
      </c>
      <c r="D2635" s="1" t="s">
        <v>1821</v>
      </c>
      <c r="E2635" s="1" t="s">
        <v>20</v>
      </c>
      <c r="F2635" s="1" t="s">
        <v>471</v>
      </c>
      <c r="G2635" s="1" t="s">
        <v>460</v>
      </c>
      <c r="H2635" s="1" t="s">
        <v>103</v>
      </c>
      <c r="I2635" s="1" t="s">
        <v>24</v>
      </c>
      <c r="J2635" s="3">
        <v>65.56</v>
      </c>
      <c r="K2635" s="1" t="s">
        <v>1454</v>
      </c>
      <c r="L2635" s="1" t="s">
        <v>24</v>
      </c>
      <c r="M2635" s="1" t="s">
        <v>1455</v>
      </c>
      <c r="N2635" s="1" t="s">
        <v>463</v>
      </c>
      <c r="O2635" s="2">
        <v>44347</v>
      </c>
      <c r="P2635" s="2">
        <v>44350</v>
      </c>
      <c r="Q2635" s="1" t="s">
        <v>29</v>
      </c>
      <c r="R2635" t="str">
        <f>VLOOKUP(F2635,'Seg 2 descriptions'!A:B,2)</f>
        <v>Propane Operations-Hernando</v>
      </c>
      <c r="S2635" t="str">
        <f>VLOOKUP(G2635,'Seg 3 descriptions'!A:B,2)</f>
        <v>Salaries</v>
      </c>
    </row>
    <row r="2636" spans="1:19" x14ac:dyDescent="0.25">
      <c r="A2636" s="1" t="s">
        <v>457</v>
      </c>
      <c r="B2636" s="1" t="s">
        <v>49</v>
      </c>
      <c r="C2636" s="1" t="s">
        <v>1467</v>
      </c>
      <c r="D2636" s="1" t="s">
        <v>1829</v>
      </c>
      <c r="E2636" s="1" t="s">
        <v>20</v>
      </c>
      <c r="F2636" s="1" t="s">
        <v>471</v>
      </c>
      <c r="G2636" s="1" t="s">
        <v>590</v>
      </c>
      <c r="H2636" s="1" t="s">
        <v>103</v>
      </c>
      <c r="I2636" s="1" t="s">
        <v>24</v>
      </c>
      <c r="J2636" s="3">
        <v>13.39</v>
      </c>
      <c r="K2636" s="1" t="s">
        <v>1454</v>
      </c>
      <c r="L2636" s="1" t="s">
        <v>24</v>
      </c>
      <c r="M2636" s="1" t="s">
        <v>1455</v>
      </c>
      <c r="N2636" s="1" t="s">
        <v>463</v>
      </c>
      <c r="O2636" s="2">
        <v>44347</v>
      </c>
      <c r="P2636" s="2">
        <v>44350</v>
      </c>
      <c r="Q2636" s="1" t="s">
        <v>29</v>
      </c>
      <c r="R2636" t="str">
        <f>VLOOKUP(F2636,'Seg 2 descriptions'!A:B,2)</f>
        <v>Propane Operations-Hernando</v>
      </c>
      <c r="S2636" t="str">
        <f>VLOOKUP(G2636,'Seg 3 descriptions'!A:B,2)</f>
        <v>Overtime/Comp Time/On Call</v>
      </c>
    </row>
    <row r="2637" spans="1:19" x14ac:dyDescent="0.25">
      <c r="A2637" s="1" t="s">
        <v>457</v>
      </c>
      <c r="B2637" s="1" t="s">
        <v>49</v>
      </c>
      <c r="C2637" s="1" t="s">
        <v>1467</v>
      </c>
      <c r="D2637" s="1" t="s">
        <v>1879</v>
      </c>
      <c r="E2637" s="1" t="s">
        <v>20</v>
      </c>
      <c r="F2637" s="1" t="s">
        <v>471</v>
      </c>
      <c r="G2637" s="1" t="s">
        <v>283</v>
      </c>
      <c r="H2637" s="1" t="s">
        <v>103</v>
      </c>
      <c r="I2637" s="1" t="s">
        <v>24</v>
      </c>
      <c r="J2637" s="3">
        <v>19.78</v>
      </c>
      <c r="K2637" s="1" t="s">
        <v>1454</v>
      </c>
      <c r="L2637" s="1" t="s">
        <v>24</v>
      </c>
      <c r="M2637" s="1" t="s">
        <v>1455</v>
      </c>
      <c r="N2637" s="1" t="s">
        <v>463</v>
      </c>
      <c r="O2637" s="2">
        <v>44347</v>
      </c>
      <c r="P2637" s="2">
        <v>44350</v>
      </c>
      <c r="Q2637" s="1" t="s">
        <v>29</v>
      </c>
      <c r="R2637" t="str">
        <f>VLOOKUP(F2637,'Seg 2 descriptions'!A:B,2)</f>
        <v>Propane Operations-Hernando</v>
      </c>
      <c r="S2637" t="str">
        <f>VLOOKUP(G2637,'Seg 3 descriptions'!A:B,2)</f>
        <v>Supplies &amp; Misc Dept Expenses</v>
      </c>
    </row>
    <row r="2638" spans="1:19" x14ac:dyDescent="0.25">
      <c r="A2638" s="1" t="s">
        <v>457</v>
      </c>
      <c r="B2638" s="1" t="s">
        <v>49</v>
      </c>
      <c r="C2638" s="1" t="s">
        <v>1467</v>
      </c>
      <c r="D2638" s="1" t="s">
        <v>1880</v>
      </c>
      <c r="E2638" s="1" t="s">
        <v>20</v>
      </c>
      <c r="F2638" s="1" t="s">
        <v>471</v>
      </c>
      <c r="G2638" s="1" t="s">
        <v>868</v>
      </c>
      <c r="H2638" s="1" t="s">
        <v>103</v>
      </c>
      <c r="I2638" s="1" t="s">
        <v>24</v>
      </c>
      <c r="J2638" s="3">
        <v>3.78</v>
      </c>
      <c r="K2638" s="1" t="s">
        <v>1454</v>
      </c>
      <c r="L2638" s="1" t="s">
        <v>24</v>
      </c>
      <c r="M2638" s="1" t="s">
        <v>1455</v>
      </c>
      <c r="N2638" s="1" t="s">
        <v>463</v>
      </c>
      <c r="O2638" s="2">
        <v>44347</v>
      </c>
      <c r="P2638" s="2">
        <v>44350</v>
      </c>
      <c r="Q2638" s="1" t="s">
        <v>29</v>
      </c>
      <c r="R2638" t="str">
        <f>VLOOKUP(F2638,'Seg 2 descriptions'!A:B,2)</f>
        <v>Propane Operations-Hernando</v>
      </c>
      <c r="S2638" t="str">
        <f>VLOOKUP(G2638,'Seg 3 descriptions'!A:B,2)</f>
        <v>Cell Phones</v>
      </c>
    </row>
    <row r="2639" spans="1:19" x14ac:dyDescent="0.25">
      <c r="A2639" s="1" t="s">
        <v>828</v>
      </c>
      <c r="B2639" s="1" t="s">
        <v>18</v>
      </c>
      <c r="C2639" s="1" t="s">
        <v>1138</v>
      </c>
      <c r="D2639" s="1" t="s">
        <v>1715</v>
      </c>
      <c r="E2639" s="1" t="s">
        <v>20</v>
      </c>
      <c r="F2639" s="1" t="s">
        <v>31</v>
      </c>
      <c r="G2639" s="1" t="s">
        <v>590</v>
      </c>
      <c r="H2639" s="1" t="s">
        <v>103</v>
      </c>
      <c r="I2639" s="1" t="s">
        <v>24</v>
      </c>
      <c r="J2639" s="3">
        <v>100.11</v>
      </c>
      <c r="K2639" s="1" t="s">
        <v>1470</v>
      </c>
      <c r="L2639" s="1" t="s">
        <v>24</v>
      </c>
      <c r="M2639" s="1" t="s">
        <v>24</v>
      </c>
      <c r="N2639" s="1" t="s">
        <v>1138</v>
      </c>
      <c r="O2639" s="2">
        <v>44546</v>
      </c>
      <c r="P2639" s="2">
        <v>44564</v>
      </c>
      <c r="Q2639" s="1" t="s">
        <v>29</v>
      </c>
      <c r="R2639" t="str">
        <f>VLOOKUP(F2639,'Seg 2 descriptions'!A:B,2)</f>
        <v>Gas Operations-West</v>
      </c>
      <c r="S2639" t="str">
        <f>VLOOKUP(G2639,'Seg 3 descriptions'!A:B,2)</f>
        <v>Overtime/Comp Time/On Call</v>
      </c>
    </row>
    <row r="2640" spans="1:19" x14ac:dyDescent="0.25">
      <c r="A2640" s="1" t="s">
        <v>456</v>
      </c>
      <c r="B2640" s="1" t="s">
        <v>20</v>
      </c>
      <c r="C2640" s="1" t="s">
        <v>805</v>
      </c>
      <c r="D2640" s="1" t="s">
        <v>1692</v>
      </c>
      <c r="E2640" s="1" t="s">
        <v>20</v>
      </c>
      <c r="F2640" s="1" t="s">
        <v>31</v>
      </c>
      <c r="G2640" s="1" t="s">
        <v>35</v>
      </c>
      <c r="H2640" s="1" t="s">
        <v>103</v>
      </c>
      <c r="I2640" s="1" t="s">
        <v>24</v>
      </c>
      <c r="J2640" s="3">
        <v>68</v>
      </c>
      <c r="K2640" s="1" t="s">
        <v>1194</v>
      </c>
      <c r="L2640" s="1" t="s">
        <v>24</v>
      </c>
      <c r="M2640" s="1" t="s">
        <v>996</v>
      </c>
      <c r="N2640" s="1" t="s">
        <v>805</v>
      </c>
      <c r="O2640" s="2">
        <v>44469</v>
      </c>
      <c r="P2640" s="2">
        <v>44475</v>
      </c>
      <c r="Q2640" s="1" t="s">
        <v>29</v>
      </c>
      <c r="R2640" t="str">
        <f>VLOOKUP(F2640,'Seg 2 descriptions'!A:B,2)</f>
        <v>Gas Operations-West</v>
      </c>
      <c r="S2640" t="str">
        <f>VLOOKUP(G2640,'Seg 3 descriptions'!A:B,2)</f>
        <v>Other Outside Services</v>
      </c>
    </row>
    <row r="2641" spans="1:19" x14ac:dyDescent="0.25">
      <c r="A2641" s="1" t="s">
        <v>456</v>
      </c>
      <c r="B2641" s="1" t="s">
        <v>20</v>
      </c>
      <c r="C2641" s="1" t="s">
        <v>805</v>
      </c>
      <c r="D2641" s="1" t="s">
        <v>1692</v>
      </c>
      <c r="E2641" s="1" t="s">
        <v>20</v>
      </c>
      <c r="F2641" s="1" t="s">
        <v>31</v>
      </c>
      <c r="G2641" s="1" t="s">
        <v>35</v>
      </c>
      <c r="H2641" s="1" t="s">
        <v>103</v>
      </c>
      <c r="I2641" s="1" t="s">
        <v>24</v>
      </c>
      <c r="J2641" s="3">
        <v>48</v>
      </c>
      <c r="K2641" s="1" t="s">
        <v>1194</v>
      </c>
      <c r="L2641" s="1" t="s">
        <v>24</v>
      </c>
      <c r="M2641" s="1" t="s">
        <v>996</v>
      </c>
      <c r="N2641" s="1" t="s">
        <v>805</v>
      </c>
      <c r="O2641" s="2">
        <v>44469</v>
      </c>
      <c r="P2641" s="2">
        <v>44475</v>
      </c>
      <c r="Q2641" s="1" t="s">
        <v>29</v>
      </c>
      <c r="R2641" t="str">
        <f>VLOOKUP(F2641,'Seg 2 descriptions'!A:B,2)</f>
        <v>Gas Operations-West</v>
      </c>
      <c r="S2641" t="str">
        <f>VLOOKUP(G2641,'Seg 3 descriptions'!A:B,2)</f>
        <v>Other Outside Services</v>
      </c>
    </row>
    <row r="2642" spans="1:19" x14ac:dyDescent="0.25">
      <c r="A2642" s="1" t="s">
        <v>456</v>
      </c>
      <c r="B2642" s="1" t="s">
        <v>20</v>
      </c>
      <c r="C2642" s="1" t="s">
        <v>805</v>
      </c>
      <c r="D2642" s="1" t="s">
        <v>1692</v>
      </c>
      <c r="E2642" s="1" t="s">
        <v>20</v>
      </c>
      <c r="F2642" s="1" t="s">
        <v>31</v>
      </c>
      <c r="G2642" s="1" t="s">
        <v>35</v>
      </c>
      <c r="H2642" s="1" t="s">
        <v>103</v>
      </c>
      <c r="I2642" s="1" t="s">
        <v>24</v>
      </c>
      <c r="J2642" s="3">
        <v>96</v>
      </c>
      <c r="K2642" s="1" t="s">
        <v>1194</v>
      </c>
      <c r="L2642" s="1" t="s">
        <v>24</v>
      </c>
      <c r="M2642" s="1" t="s">
        <v>213</v>
      </c>
      <c r="N2642" s="1" t="s">
        <v>805</v>
      </c>
      <c r="O2642" s="2">
        <v>44469</v>
      </c>
      <c r="P2642" s="2">
        <v>44475</v>
      </c>
      <c r="Q2642" s="1" t="s">
        <v>29</v>
      </c>
      <c r="R2642" t="str">
        <f>VLOOKUP(F2642,'Seg 2 descriptions'!A:B,2)</f>
        <v>Gas Operations-West</v>
      </c>
      <c r="S2642" t="str">
        <f>VLOOKUP(G2642,'Seg 3 descriptions'!A:B,2)</f>
        <v>Other Outside Services</v>
      </c>
    </row>
    <row r="2643" spans="1:19" x14ac:dyDescent="0.25">
      <c r="A2643" s="1" t="s">
        <v>456</v>
      </c>
      <c r="B2643" s="1" t="s">
        <v>20</v>
      </c>
      <c r="C2643" s="1" t="s">
        <v>805</v>
      </c>
      <c r="D2643" s="1" t="s">
        <v>1692</v>
      </c>
      <c r="E2643" s="1" t="s">
        <v>20</v>
      </c>
      <c r="F2643" s="1" t="s">
        <v>31</v>
      </c>
      <c r="G2643" s="1" t="s">
        <v>35</v>
      </c>
      <c r="H2643" s="1" t="s">
        <v>103</v>
      </c>
      <c r="I2643" s="1" t="s">
        <v>24</v>
      </c>
      <c r="J2643" s="3">
        <v>38</v>
      </c>
      <c r="K2643" s="1" t="s">
        <v>1194</v>
      </c>
      <c r="L2643" s="1" t="s">
        <v>24</v>
      </c>
      <c r="M2643" s="1" t="s">
        <v>213</v>
      </c>
      <c r="N2643" s="1" t="s">
        <v>805</v>
      </c>
      <c r="O2643" s="2">
        <v>44469</v>
      </c>
      <c r="P2643" s="2">
        <v>44475</v>
      </c>
      <c r="Q2643" s="1" t="s">
        <v>29</v>
      </c>
      <c r="R2643" t="str">
        <f>VLOOKUP(F2643,'Seg 2 descriptions'!A:B,2)</f>
        <v>Gas Operations-West</v>
      </c>
      <c r="S2643" t="str">
        <f>VLOOKUP(G2643,'Seg 3 descriptions'!A:B,2)</f>
        <v>Other Outside Services</v>
      </c>
    </row>
    <row r="2644" spans="1:19" x14ac:dyDescent="0.25">
      <c r="A2644" s="1" t="s">
        <v>456</v>
      </c>
      <c r="B2644" s="1" t="s">
        <v>20</v>
      </c>
      <c r="C2644" s="1" t="s">
        <v>802</v>
      </c>
      <c r="D2644" s="1" t="s">
        <v>1692</v>
      </c>
      <c r="E2644" s="1" t="s">
        <v>20</v>
      </c>
      <c r="F2644" s="1" t="s">
        <v>31</v>
      </c>
      <c r="G2644" s="1" t="s">
        <v>35</v>
      </c>
      <c r="H2644" s="1" t="s">
        <v>103</v>
      </c>
      <c r="I2644" s="1" t="s">
        <v>24</v>
      </c>
      <c r="J2644" s="3">
        <v>-96</v>
      </c>
      <c r="K2644" s="1" t="s">
        <v>1194</v>
      </c>
      <c r="L2644" s="1" t="s">
        <v>24</v>
      </c>
      <c r="M2644" s="1" t="s">
        <v>213</v>
      </c>
      <c r="N2644" s="1" t="s">
        <v>805</v>
      </c>
      <c r="O2644" s="2">
        <v>44500</v>
      </c>
      <c r="P2644" s="2">
        <v>44475</v>
      </c>
      <c r="Q2644" s="1" t="s">
        <v>29</v>
      </c>
      <c r="R2644" t="str">
        <f>VLOOKUP(F2644,'Seg 2 descriptions'!A:B,2)</f>
        <v>Gas Operations-West</v>
      </c>
      <c r="S2644" t="str">
        <f>VLOOKUP(G2644,'Seg 3 descriptions'!A:B,2)</f>
        <v>Other Outside Services</v>
      </c>
    </row>
    <row r="2645" spans="1:19" x14ac:dyDescent="0.25">
      <c r="A2645" s="1" t="s">
        <v>456</v>
      </c>
      <c r="B2645" s="1" t="s">
        <v>20</v>
      </c>
      <c r="C2645" s="1" t="s">
        <v>802</v>
      </c>
      <c r="D2645" s="1" t="s">
        <v>1692</v>
      </c>
      <c r="E2645" s="1" t="s">
        <v>20</v>
      </c>
      <c r="F2645" s="1" t="s">
        <v>31</v>
      </c>
      <c r="G2645" s="1" t="s">
        <v>35</v>
      </c>
      <c r="H2645" s="1" t="s">
        <v>103</v>
      </c>
      <c r="I2645" s="1" t="s">
        <v>24</v>
      </c>
      <c r="J2645" s="3">
        <v>-38</v>
      </c>
      <c r="K2645" s="1" t="s">
        <v>1194</v>
      </c>
      <c r="L2645" s="1" t="s">
        <v>24</v>
      </c>
      <c r="M2645" s="1" t="s">
        <v>213</v>
      </c>
      <c r="N2645" s="1" t="s">
        <v>805</v>
      </c>
      <c r="O2645" s="2">
        <v>44500</v>
      </c>
      <c r="P2645" s="2">
        <v>44475</v>
      </c>
      <c r="Q2645" s="1" t="s">
        <v>29</v>
      </c>
      <c r="R2645" t="str">
        <f>VLOOKUP(F2645,'Seg 2 descriptions'!A:B,2)</f>
        <v>Gas Operations-West</v>
      </c>
      <c r="S2645" t="str">
        <f>VLOOKUP(G2645,'Seg 3 descriptions'!A:B,2)</f>
        <v>Other Outside Services</v>
      </c>
    </row>
    <row r="2646" spans="1:19" x14ac:dyDescent="0.25">
      <c r="A2646" s="1" t="s">
        <v>456</v>
      </c>
      <c r="B2646" s="1" t="s">
        <v>20</v>
      </c>
      <c r="C2646" s="1" t="s">
        <v>802</v>
      </c>
      <c r="D2646" s="1" t="s">
        <v>1692</v>
      </c>
      <c r="E2646" s="1" t="s">
        <v>20</v>
      </c>
      <c r="F2646" s="1" t="s">
        <v>31</v>
      </c>
      <c r="G2646" s="1" t="s">
        <v>35</v>
      </c>
      <c r="H2646" s="1" t="s">
        <v>103</v>
      </c>
      <c r="I2646" s="1" t="s">
        <v>24</v>
      </c>
      <c r="J2646" s="3">
        <v>-48</v>
      </c>
      <c r="K2646" s="1" t="s">
        <v>1194</v>
      </c>
      <c r="L2646" s="1" t="s">
        <v>24</v>
      </c>
      <c r="M2646" s="1" t="s">
        <v>996</v>
      </c>
      <c r="N2646" s="1" t="s">
        <v>805</v>
      </c>
      <c r="O2646" s="2">
        <v>44500</v>
      </c>
      <c r="P2646" s="2">
        <v>44475</v>
      </c>
      <c r="Q2646" s="1" t="s">
        <v>29</v>
      </c>
      <c r="R2646" t="str">
        <f>VLOOKUP(F2646,'Seg 2 descriptions'!A:B,2)</f>
        <v>Gas Operations-West</v>
      </c>
      <c r="S2646" t="str">
        <f>VLOOKUP(G2646,'Seg 3 descriptions'!A:B,2)</f>
        <v>Other Outside Services</v>
      </c>
    </row>
    <row r="2647" spans="1:19" x14ac:dyDescent="0.25">
      <c r="A2647" s="1" t="s">
        <v>456</v>
      </c>
      <c r="B2647" s="1" t="s">
        <v>20</v>
      </c>
      <c r="C2647" s="1" t="s">
        <v>802</v>
      </c>
      <c r="D2647" s="1" t="s">
        <v>1692</v>
      </c>
      <c r="E2647" s="1" t="s">
        <v>20</v>
      </c>
      <c r="F2647" s="1" t="s">
        <v>31</v>
      </c>
      <c r="G2647" s="1" t="s">
        <v>35</v>
      </c>
      <c r="H2647" s="1" t="s">
        <v>103</v>
      </c>
      <c r="I2647" s="1" t="s">
        <v>24</v>
      </c>
      <c r="J2647" s="3">
        <v>-68</v>
      </c>
      <c r="K2647" s="1" t="s">
        <v>1194</v>
      </c>
      <c r="L2647" s="1" t="s">
        <v>24</v>
      </c>
      <c r="M2647" s="1" t="s">
        <v>996</v>
      </c>
      <c r="N2647" s="1" t="s">
        <v>805</v>
      </c>
      <c r="O2647" s="2">
        <v>44500</v>
      </c>
      <c r="P2647" s="2">
        <v>44475</v>
      </c>
      <c r="Q2647" s="1" t="s">
        <v>29</v>
      </c>
      <c r="R2647" t="str">
        <f>VLOOKUP(F2647,'Seg 2 descriptions'!A:B,2)</f>
        <v>Gas Operations-West</v>
      </c>
      <c r="S2647" t="str">
        <f>VLOOKUP(G2647,'Seg 3 descriptions'!A:B,2)</f>
        <v>Other Outside Services</v>
      </c>
    </row>
    <row r="2648" spans="1:19" x14ac:dyDescent="0.25">
      <c r="A2648" s="1" t="s">
        <v>457</v>
      </c>
      <c r="B2648" s="1" t="s">
        <v>49</v>
      </c>
      <c r="C2648" s="1" t="s">
        <v>1467</v>
      </c>
      <c r="D2648" s="1" t="s">
        <v>1888</v>
      </c>
      <c r="E2648" s="1" t="s">
        <v>20</v>
      </c>
      <c r="F2648" s="1" t="s">
        <v>471</v>
      </c>
      <c r="G2648" s="1" t="s">
        <v>870</v>
      </c>
      <c r="H2648" s="1" t="s">
        <v>103</v>
      </c>
      <c r="I2648" s="1" t="s">
        <v>24</v>
      </c>
      <c r="J2648" s="3">
        <v>12.24</v>
      </c>
      <c r="K2648" s="1" t="s">
        <v>1445</v>
      </c>
      <c r="L2648" s="1" t="s">
        <v>24</v>
      </c>
      <c r="M2648" s="1" t="s">
        <v>1446</v>
      </c>
      <c r="N2648" s="1" t="s">
        <v>463</v>
      </c>
      <c r="O2648" s="2">
        <v>44347</v>
      </c>
      <c r="P2648" s="2">
        <v>44350</v>
      </c>
      <c r="Q2648" s="1" t="s">
        <v>29</v>
      </c>
      <c r="R2648" t="str">
        <f>VLOOKUP(F2648,'Seg 2 descriptions'!A:B,2)</f>
        <v>Propane Operations-Hernando</v>
      </c>
      <c r="S2648" t="str">
        <f>VLOOKUP(G2648,'Seg 3 descriptions'!A:B,2)</f>
        <v>Other Vehicle Expenses</v>
      </c>
    </row>
    <row r="2649" spans="1:19" x14ac:dyDescent="0.25">
      <c r="A2649" s="1" t="s">
        <v>457</v>
      </c>
      <c r="B2649" s="1" t="s">
        <v>49</v>
      </c>
      <c r="C2649" s="1" t="s">
        <v>1467</v>
      </c>
      <c r="D2649" s="1" t="s">
        <v>1889</v>
      </c>
      <c r="E2649" s="1" t="s">
        <v>20</v>
      </c>
      <c r="F2649" s="1" t="s">
        <v>471</v>
      </c>
      <c r="G2649" s="1" t="s">
        <v>1049</v>
      </c>
      <c r="H2649" s="1" t="s">
        <v>103</v>
      </c>
      <c r="I2649" s="1" t="s">
        <v>24</v>
      </c>
      <c r="J2649" s="3">
        <v>2.7</v>
      </c>
      <c r="K2649" s="1" t="s">
        <v>1445</v>
      </c>
      <c r="L2649" s="1" t="s">
        <v>24</v>
      </c>
      <c r="M2649" s="1" t="s">
        <v>1446</v>
      </c>
      <c r="N2649" s="1" t="s">
        <v>463</v>
      </c>
      <c r="O2649" s="2">
        <v>44347</v>
      </c>
      <c r="P2649" s="2">
        <v>44350</v>
      </c>
      <c r="Q2649" s="1" t="s">
        <v>29</v>
      </c>
      <c r="R2649" t="str">
        <f>VLOOKUP(F2649,'Seg 2 descriptions'!A:B,2)</f>
        <v>Propane Operations-Hernando</v>
      </c>
      <c r="S2649" t="str">
        <f>VLOOKUP(G2649,'Seg 3 descriptions'!A:B,2)</f>
        <v>Vehicle Insurance</v>
      </c>
    </row>
    <row r="2650" spans="1:19" x14ac:dyDescent="0.25">
      <c r="A2650" s="1" t="s">
        <v>457</v>
      </c>
      <c r="B2650" s="1" t="s">
        <v>49</v>
      </c>
      <c r="C2650" s="1" t="s">
        <v>1467</v>
      </c>
      <c r="D2650" s="1" t="s">
        <v>1890</v>
      </c>
      <c r="E2650" s="1" t="s">
        <v>20</v>
      </c>
      <c r="F2650" s="1" t="s">
        <v>471</v>
      </c>
      <c r="G2650" s="1" t="s">
        <v>869</v>
      </c>
      <c r="H2650" s="1" t="s">
        <v>103</v>
      </c>
      <c r="I2650" s="1" t="s">
        <v>24</v>
      </c>
      <c r="J2650" s="3">
        <v>16.940000000000001</v>
      </c>
      <c r="K2650" s="1" t="s">
        <v>1445</v>
      </c>
      <c r="L2650" s="1" t="s">
        <v>24</v>
      </c>
      <c r="M2650" s="1" t="s">
        <v>1446</v>
      </c>
      <c r="N2650" s="1" t="s">
        <v>463</v>
      </c>
      <c r="O2650" s="2">
        <v>44347</v>
      </c>
      <c r="P2650" s="2">
        <v>44350</v>
      </c>
      <c r="Q2650" s="1" t="s">
        <v>29</v>
      </c>
      <c r="R2650" t="str">
        <f>VLOOKUP(F2650,'Seg 2 descriptions'!A:B,2)</f>
        <v>Propane Operations-Hernando</v>
      </c>
      <c r="S2650" t="str">
        <f>VLOOKUP(G2650,'Seg 3 descriptions'!A:B,2)</f>
        <v>Vehicle Fuel</v>
      </c>
    </row>
    <row r="2651" spans="1:19" x14ac:dyDescent="0.25">
      <c r="A2651" s="1" t="s">
        <v>457</v>
      </c>
      <c r="B2651" s="1" t="s">
        <v>49</v>
      </c>
      <c r="C2651" s="1" t="s">
        <v>1467</v>
      </c>
      <c r="D2651" s="1" t="s">
        <v>1891</v>
      </c>
      <c r="E2651" s="1" t="s">
        <v>20</v>
      </c>
      <c r="F2651" s="1" t="s">
        <v>471</v>
      </c>
      <c r="G2651" s="1" t="s">
        <v>1055</v>
      </c>
      <c r="H2651" s="1" t="s">
        <v>103</v>
      </c>
      <c r="I2651" s="1" t="s">
        <v>24</v>
      </c>
      <c r="J2651" s="3">
        <v>10.85</v>
      </c>
      <c r="K2651" s="1" t="s">
        <v>1445</v>
      </c>
      <c r="L2651" s="1" t="s">
        <v>24</v>
      </c>
      <c r="M2651" s="1" t="s">
        <v>1446</v>
      </c>
      <c r="N2651" s="1" t="s">
        <v>463</v>
      </c>
      <c r="O2651" s="2">
        <v>44347</v>
      </c>
      <c r="P2651" s="2">
        <v>44350</v>
      </c>
      <c r="Q2651" s="1" t="s">
        <v>29</v>
      </c>
      <c r="R2651" t="str">
        <f>VLOOKUP(F2651,'Seg 2 descriptions'!A:B,2)</f>
        <v>Propane Operations-Hernando</v>
      </c>
      <c r="S2651" t="str">
        <f>VLOOKUP(G2651,'Seg 3 descriptions'!A:B,2)</f>
        <v>Vehicle Depreciation</v>
      </c>
    </row>
    <row r="2652" spans="1:19" x14ac:dyDescent="0.25">
      <c r="A2652" s="1" t="s">
        <v>457</v>
      </c>
      <c r="B2652" s="1" t="s">
        <v>49</v>
      </c>
      <c r="C2652" s="1" t="s">
        <v>1430</v>
      </c>
      <c r="D2652" s="1" t="s">
        <v>1809</v>
      </c>
      <c r="E2652" s="1" t="s">
        <v>20</v>
      </c>
      <c r="F2652" s="1" t="s">
        <v>31</v>
      </c>
      <c r="G2652" s="1" t="s">
        <v>867</v>
      </c>
      <c r="H2652" s="1" t="s">
        <v>103</v>
      </c>
      <c r="I2652" s="1" t="s">
        <v>24</v>
      </c>
      <c r="J2652" s="3">
        <v>5.12</v>
      </c>
      <c r="K2652" s="1" t="s">
        <v>1271</v>
      </c>
      <c r="L2652" s="1" t="s">
        <v>24</v>
      </c>
      <c r="M2652" s="1" t="s">
        <v>1272</v>
      </c>
      <c r="N2652" s="1" t="s">
        <v>463</v>
      </c>
      <c r="O2652" s="2">
        <v>44408</v>
      </c>
      <c r="P2652" s="2">
        <v>44412</v>
      </c>
      <c r="Q2652" s="1" t="s">
        <v>29</v>
      </c>
      <c r="R2652" t="str">
        <f>VLOOKUP(F2652,'Seg 2 descriptions'!A:B,2)</f>
        <v>Gas Operations-West</v>
      </c>
      <c r="S2652" t="str">
        <f>VLOOKUP(G2652,'Seg 3 descriptions'!A:B,2)</f>
        <v>Meals</v>
      </c>
    </row>
    <row r="2653" spans="1:19" x14ac:dyDescent="0.25">
      <c r="A2653" s="1" t="s">
        <v>457</v>
      </c>
      <c r="B2653" s="1" t="s">
        <v>49</v>
      </c>
      <c r="C2653" s="1" t="s">
        <v>1430</v>
      </c>
      <c r="D2653" s="1" t="s">
        <v>1715</v>
      </c>
      <c r="E2653" s="1" t="s">
        <v>20</v>
      </c>
      <c r="F2653" s="1" t="s">
        <v>31</v>
      </c>
      <c r="G2653" s="1" t="s">
        <v>590</v>
      </c>
      <c r="H2653" s="1" t="s">
        <v>103</v>
      </c>
      <c r="I2653" s="1" t="s">
        <v>24</v>
      </c>
      <c r="J2653" s="3">
        <v>10.47</v>
      </c>
      <c r="K2653" s="1" t="s">
        <v>1271</v>
      </c>
      <c r="L2653" s="1" t="s">
        <v>24</v>
      </c>
      <c r="M2653" s="1" t="s">
        <v>1272</v>
      </c>
      <c r="N2653" s="1" t="s">
        <v>463</v>
      </c>
      <c r="O2653" s="2">
        <v>44408</v>
      </c>
      <c r="P2653" s="2">
        <v>44412</v>
      </c>
      <c r="Q2653" s="1" t="s">
        <v>29</v>
      </c>
      <c r="R2653" t="str">
        <f>VLOOKUP(F2653,'Seg 2 descriptions'!A:B,2)</f>
        <v>Gas Operations-West</v>
      </c>
      <c r="S2653" t="str">
        <f>VLOOKUP(G2653,'Seg 3 descriptions'!A:B,2)</f>
        <v>Overtime/Comp Time/On Call</v>
      </c>
    </row>
    <row r="2654" spans="1:19" x14ac:dyDescent="0.25">
      <c r="A2654" s="1" t="s">
        <v>457</v>
      </c>
      <c r="B2654" s="1" t="s">
        <v>49</v>
      </c>
      <c r="C2654" s="1" t="s">
        <v>1485</v>
      </c>
      <c r="D2654" s="1" t="s">
        <v>1698</v>
      </c>
      <c r="E2654" s="1" t="s">
        <v>20</v>
      </c>
      <c r="F2654" s="1" t="s">
        <v>31</v>
      </c>
      <c r="G2654" s="1" t="s">
        <v>283</v>
      </c>
      <c r="H2654" s="1" t="s">
        <v>103</v>
      </c>
      <c r="I2654" s="1" t="s">
        <v>24</v>
      </c>
      <c r="J2654" s="3">
        <v>34.67</v>
      </c>
      <c r="K2654" s="1" t="s">
        <v>1271</v>
      </c>
      <c r="L2654" s="1" t="s">
        <v>24</v>
      </c>
      <c r="M2654" s="1" t="s">
        <v>1272</v>
      </c>
      <c r="N2654" s="1" t="s">
        <v>463</v>
      </c>
      <c r="O2654" s="2">
        <v>44377</v>
      </c>
      <c r="P2654" s="2">
        <v>44383</v>
      </c>
      <c r="Q2654" s="1" t="s">
        <v>29</v>
      </c>
      <c r="R2654" t="str">
        <f>VLOOKUP(F2654,'Seg 2 descriptions'!A:B,2)</f>
        <v>Gas Operations-West</v>
      </c>
      <c r="S2654" t="str">
        <f>VLOOKUP(G2654,'Seg 3 descriptions'!A:B,2)</f>
        <v>Supplies &amp; Misc Dept Expenses</v>
      </c>
    </row>
    <row r="2655" spans="1:19" x14ac:dyDescent="0.25">
      <c r="A2655" s="1" t="s">
        <v>457</v>
      </c>
      <c r="B2655" s="1" t="s">
        <v>49</v>
      </c>
      <c r="C2655" s="1" t="s">
        <v>1485</v>
      </c>
      <c r="D2655" s="1" t="s">
        <v>1797</v>
      </c>
      <c r="E2655" s="1" t="s">
        <v>20</v>
      </c>
      <c r="F2655" s="1" t="s">
        <v>31</v>
      </c>
      <c r="G2655" s="1" t="s">
        <v>1301</v>
      </c>
      <c r="H2655" s="1" t="s">
        <v>103</v>
      </c>
      <c r="I2655" s="1" t="s">
        <v>24</v>
      </c>
      <c r="J2655" s="3">
        <v>2.92</v>
      </c>
      <c r="K2655" s="1" t="s">
        <v>1271</v>
      </c>
      <c r="L2655" s="1" t="s">
        <v>24</v>
      </c>
      <c r="M2655" s="1" t="s">
        <v>1272</v>
      </c>
      <c r="N2655" s="1" t="s">
        <v>463</v>
      </c>
      <c r="O2655" s="2">
        <v>44377</v>
      </c>
      <c r="P2655" s="2">
        <v>44383</v>
      </c>
      <c r="Q2655" s="1" t="s">
        <v>29</v>
      </c>
      <c r="R2655" t="str">
        <f>VLOOKUP(F2655,'Seg 2 descriptions'!A:B,2)</f>
        <v>Gas Operations-West</v>
      </c>
      <c r="S2655" t="str">
        <f>VLOOKUP(G2655,'Seg 3 descriptions'!A:B,2)</f>
        <v>Memberships &amp; Subscriptions</v>
      </c>
    </row>
    <row r="2656" spans="1:19" x14ac:dyDescent="0.25">
      <c r="A2656" s="1" t="s">
        <v>457</v>
      </c>
      <c r="B2656" s="1" t="s">
        <v>49</v>
      </c>
      <c r="C2656" s="1" t="s">
        <v>1485</v>
      </c>
      <c r="D2656" s="1" t="s">
        <v>1801</v>
      </c>
      <c r="E2656" s="1" t="s">
        <v>20</v>
      </c>
      <c r="F2656" s="1" t="s">
        <v>31</v>
      </c>
      <c r="G2656" s="1" t="s">
        <v>868</v>
      </c>
      <c r="H2656" s="1" t="s">
        <v>103</v>
      </c>
      <c r="I2656" s="1" t="s">
        <v>24</v>
      </c>
      <c r="J2656" s="3">
        <v>12.64</v>
      </c>
      <c r="K2656" s="1" t="s">
        <v>1271</v>
      </c>
      <c r="L2656" s="1" t="s">
        <v>24</v>
      </c>
      <c r="M2656" s="1" t="s">
        <v>1272</v>
      </c>
      <c r="N2656" s="1" t="s">
        <v>463</v>
      </c>
      <c r="O2656" s="2">
        <v>44377</v>
      </c>
      <c r="P2656" s="2">
        <v>44383</v>
      </c>
      <c r="Q2656" s="1" t="s">
        <v>29</v>
      </c>
      <c r="R2656" t="str">
        <f>VLOOKUP(F2656,'Seg 2 descriptions'!A:B,2)</f>
        <v>Gas Operations-West</v>
      </c>
      <c r="S2656" t="str">
        <f>VLOOKUP(G2656,'Seg 3 descriptions'!A:B,2)</f>
        <v>Cell Phones</v>
      </c>
    </row>
    <row r="2657" spans="1:19" x14ac:dyDescent="0.25">
      <c r="A2657" s="1" t="s">
        <v>456</v>
      </c>
      <c r="B2657" s="1" t="s">
        <v>20</v>
      </c>
      <c r="C2657" s="1" t="s">
        <v>1495</v>
      </c>
      <c r="D2657" s="1" t="s">
        <v>1692</v>
      </c>
      <c r="E2657" s="1" t="s">
        <v>20</v>
      </c>
      <c r="F2657" s="1" t="s">
        <v>31</v>
      </c>
      <c r="G2657" s="1" t="s">
        <v>35</v>
      </c>
      <c r="H2657" s="1" t="s">
        <v>103</v>
      </c>
      <c r="I2657" s="1" t="s">
        <v>24</v>
      </c>
      <c r="J2657" s="3">
        <v>48</v>
      </c>
      <c r="K2657" s="1" t="s">
        <v>1194</v>
      </c>
      <c r="L2657" s="1" t="s">
        <v>24</v>
      </c>
      <c r="M2657" s="1" t="s">
        <v>417</v>
      </c>
      <c r="N2657" s="1" t="s">
        <v>1495</v>
      </c>
      <c r="O2657" s="2">
        <v>44500</v>
      </c>
      <c r="P2657" s="2">
        <v>44504</v>
      </c>
      <c r="Q2657" s="1" t="s">
        <v>29</v>
      </c>
      <c r="R2657" t="str">
        <f>VLOOKUP(F2657,'Seg 2 descriptions'!A:B,2)</f>
        <v>Gas Operations-West</v>
      </c>
      <c r="S2657" t="str">
        <f>VLOOKUP(G2657,'Seg 3 descriptions'!A:B,2)</f>
        <v>Other Outside Services</v>
      </c>
    </row>
    <row r="2658" spans="1:19" x14ac:dyDescent="0.25">
      <c r="A2658" s="1" t="s">
        <v>456</v>
      </c>
      <c r="B2658" s="1" t="s">
        <v>20</v>
      </c>
      <c r="C2658" s="1" t="s">
        <v>1495</v>
      </c>
      <c r="D2658" s="1" t="s">
        <v>1692</v>
      </c>
      <c r="E2658" s="1" t="s">
        <v>20</v>
      </c>
      <c r="F2658" s="1" t="s">
        <v>31</v>
      </c>
      <c r="G2658" s="1" t="s">
        <v>35</v>
      </c>
      <c r="H2658" s="1" t="s">
        <v>103</v>
      </c>
      <c r="I2658" s="1" t="s">
        <v>24</v>
      </c>
      <c r="J2658" s="3">
        <v>204</v>
      </c>
      <c r="K2658" s="1" t="s">
        <v>1194</v>
      </c>
      <c r="L2658" s="1" t="s">
        <v>24</v>
      </c>
      <c r="M2658" s="1" t="s">
        <v>417</v>
      </c>
      <c r="N2658" s="1" t="s">
        <v>1495</v>
      </c>
      <c r="O2658" s="2">
        <v>44500</v>
      </c>
      <c r="P2658" s="2">
        <v>44504</v>
      </c>
      <c r="Q2658" s="1" t="s">
        <v>29</v>
      </c>
      <c r="R2658" t="str">
        <f>VLOOKUP(F2658,'Seg 2 descriptions'!A:B,2)</f>
        <v>Gas Operations-West</v>
      </c>
      <c r="S2658" t="str">
        <f>VLOOKUP(G2658,'Seg 3 descriptions'!A:B,2)</f>
        <v>Other Outside Services</v>
      </c>
    </row>
    <row r="2659" spans="1:19" x14ac:dyDescent="0.25">
      <c r="A2659" s="1" t="s">
        <v>456</v>
      </c>
      <c r="B2659" s="1" t="s">
        <v>20</v>
      </c>
      <c r="C2659" s="1" t="s">
        <v>1494</v>
      </c>
      <c r="D2659" s="1" t="s">
        <v>1692</v>
      </c>
      <c r="E2659" s="1" t="s">
        <v>20</v>
      </c>
      <c r="F2659" s="1" t="s">
        <v>31</v>
      </c>
      <c r="G2659" s="1" t="s">
        <v>35</v>
      </c>
      <c r="H2659" s="1" t="s">
        <v>103</v>
      </c>
      <c r="I2659" s="1" t="s">
        <v>24</v>
      </c>
      <c r="J2659" s="3">
        <v>-48</v>
      </c>
      <c r="K2659" s="1" t="s">
        <v>1194</v>
      </c>
      <c r="L2659" s="1" t="s">
        <v>24</v>
      </c>
      <c r="M2659" s="1" t="s">
        <v>417</v>
      </c>
      <c r="N2659" s="1" t="s">
        <v>1495</v>
      </c>
      <c r="O2659" s="2">
        <v>44530</v>
      </c>
      <c r="P2659" s="2">
        <v>44504</v>
      </c>
      <c r="Q2659" s="1" t="s">
        <v>29</v>
      </c>
      <c r="R2659" t="str">
        <f>VLOOKUP(F2659,'Seg 2 descriptions'!A:B,2)</f>
        <v>Gas Operations-West</v>
      </c>
      <c r="S2659" t="str">
        <f>VLOOKUP(G2659,'Seg 3 descriptions'!A:B,2)</f>
        <v>Other Outside Services</v>
      </c>
    </row>
    <row r="2660" spans="1:19" x14ac:dyDescent="0.25">
      <c r="A2660" s="1" t="s">
        <v>456</v>
      </c>
      <c r="B2660" s="1" t="s">
        <v>20</v>
      </c>
      <c r="C2660" s="1" t="s">
        <v>1495</v>
      </c>
      <c r="D2660" s="1" t="s">
        <v>1692</v>
      </c>
      <c r="E2660" s="1" t="s">
        <v>20</v>
      </c>
      <c r="F2660" s="1" t="s">
        <v>31</v>
      </c>
      <c r="G2660" s="1" t="s">
        <v>35</v>
      </c>
      <c r="H2660" s="1" t="s">
        <v>103</v>
      </c>
      <c r="I2660" s="1" t="s">
        <v>24</v>
      </c>
      <c r="J2660" s="3">
        <v>48</v>
      </c>
      <c r="K2660" s="1" t="s">
        <v>1194</v>
      </c>
      <c r="L2660" s="1" t="s">
        <v>24</v>
      </c>
      <c r="M2660" s="1" t="s">
        <v>417</v>
      </c>
      <c r="N2660" s="1" t="s">
        <v>1495</v>
      </c>
      <c r="O2660" s="2">
        <v>44500</v>
      </c>
      <c r="P2660" s="2">
        <v>44504</v>
      </c>
      <c r="Q2660" s="1" t="s">
        <v>29</v>
      </c>
      <c r="R2660" t="str">
        <f>VLOOKUP(F2660,'Seg 2 descriptions'!A:B,2)</f>
        <v>Gas Operations-West</v>
      </c>
      <c r="S2660" t="str">
        <f>VLOOKUP(G2660,'Seg 3 descriptions'!A:B,2)</f>
        <v>Other Outside Services</v>
      </c>
    </row>
    <row r="2661" spans="1:19" x14ac:dyDescent="0.25">
      <c r="A2661" s="1" t="s">
        <v>456</v>
      </c>
      <c r="B2661" s="1" t="s">
        <v>20</v>
      </c>
      <c r="C2661" s="1" t="s">
        <v>1494</v>
      </c>
      <c r="D2661" s="1" t="s">
        <v>1692</v>
      </c>
      <c r="E2661" s="1" t="s">
        <v>20</v>
      </c>
      <c r="F2661" s="1" t="s">
        <v>31</v>
      </c>
      <c r="G2661" s="1" t="s">
        <v>35</v>
      </c>
      <c r="H2661" s="1" t="s">
        <v>103</v>
      </c>
      <c r="I2661" s="1" t="s">
        <v>24</v>
      </c>
      <c r="J2661" s="3">
        <v>-48</v>
      </c>
      <c r="K2661" s="1" t="s">
        <v>1194</v>
      </c>
      <c r="L2661" s="1" t="s">
        <v>24</v>
      </c>
      <c r="M2661" s="1" t="s">
        <v>417</v>
      </c>
      <c r="N2661" s="1" t="s">
        <v>1495</v>
      </c>
      <c r="O2661" s="2">
        <v>44530</v>
      </c>
      <c r="P2661" s="2">
        <v>44504</v>
      </c>
      <c r="Q2661" s="1" t="s">
        <v>29</v>
      </c>
      <c r="R2661" t="str">
        <f>VLOOKUP(F2661,'Seg 2 descriptions'!A:B,2)</f>
        <v>Gas Operations-West</v>
      </c>
      <c r="S2661" t="str">
        <f>VLOOKUP(G2661,'Seg 3 descriptions'!A:B,2)</f>
        <v>Other Outside Services</v>
      </c>
    </row>
    <row r="2662" spans="1:19" x14ac:dyDescent="0.25">
      <c r="A2662" s="1" t="s">
        <v>456</v>
      </c>
      <c r="B2662" s="1" t="s">
        <v>20</v>
      </c>
      <c r="C2662" s="1" t="s">
        <v>1494</v>
      </c>
      <c r="D2662" s="1" t="s">
        <v>1692</v>
      </c>
      <c r="E2662" s="1" t="s">
        <v>20</v>
      </c>
      <c r="F2662" s="1" t="s">
        <v>31</v>
      </c>
      <c r="G2662" s="1" t="s">
        <v>35</v>
      </c>
      <c r="H2662" s="1" t="s">
        <v>103</v>
      </c>
      <c r="I2662" s="1" t="s">
        <v>24</v>
      </c>
      <c r="J2662" s="3">
        <v>-204</v>
      </c>
      <c r="K2662" s="1" t="s">
        <v>1194</v>
      </c>
      <c r="L2662" s="1" t="s">
        <v>24</v>
      </c>
      <c r="M2662" s="1" t="s">
        <v>417</v>
      </c>
      <c r="N2662" s="1" t="s">
        <v>1495</v>
      </c>
      <c r="O2662" s="2">
        <v>44530</v>
      </c>
      <c r="P2662" s="2">
        <v>44504</v>
      </c>
      <c r="Q2662" s="1" t="s">
        <v>29</v>
      </c>
      <c r="R2662" t="str">
        <f>VLOOKUP(F2662,'Seg 2 descriptions'!A:B,2)</f>
        <v>Gas Operations-West</v>
      </c>
      <c r="S2662" t="str">
        <f>VLOOKUP(G2662,'Seg 3 descriptions'!A:B,2)</f>
        <v>Other Outside Services</v>
      </c>
    </row>
    <row r="2663" spans="1:19" x14ac:dyDescent="0.25">
      <c r="A2663" s="1" t="s">
        <v>457</v>
      </c>
      <c r="B2663" s="1" t="s">
        <v>49</v>
      </c>
      <c r="C2663" s="1" t="s">
        <v>1463</v>
      </c>
      <c r="D2663" s="1" t="s">
        <v>1893</v>
      </c>
      <c r="E2663" s="1" t="s">
        <v>20</v>
      </c>
      <c r="F2663" s="1" t="s">
        <v>830</v>
      </c>
      <c r="G2663" s="1" t="s">
        <v>590</v>
      </c>
      <c r="H2663" s="1" t="s">
        <v>103</v>
      </c>
      <c r="I2663" s="1" t="s">
        <v>24</v>
      </c>
      <c r="J2663" s="3">
        <v>-1.67</v>
      </c>
      <c r="K2663" s="1" t="s">
        <v>1441</v>
      </c>
      <c r="L2663" s="1" t="s">
        <v>24</v>
      </c>
      <c r="M2663" s="1" t="s">
        <v>1442</v>
      </c>
      <c r="N2663" s="1" t="s">
        <v>1464</v>
      </c>
      <c r="O2663" s="2">
        <v>44286</v>
      </c>
      <c r="P2663" s="2">
        <v>44292</v>
      </c>
      <c r="Q2663" s="1" t="s">
        <v>29</v>
      </c>
      <c r="R2663" t="str">
        <f>VLOOKUP(F2663,'Seg 2 descriptions'!A:B,2)</f>
        <v>Measurement-SF</v>
      </c>
      <c r="S2663" t="str">
        <f>VLOOKUP(G2663,'Seg 3 descriptions'!A:B,2)</f>
        <v>Overtime/Comp Time/On Call</v>
      </c>
    </row>
    <row r="2664" spans="1:19" x14ac:dyDescent="0.25">
      <c r="A2664" s="1" t="s">
        <v>828</v>
      </c>
      <c r="B2664" s="1" t="s">
        <v>18</v>
      </c>
      <c r="C2664" s="1" t="s">
        <v>887</v>
      </c>
      <c r="D2664" s="1" t="s">
        <v>1715</v>
      </c>
      <c r="E2664" s="1" t="s">
        <v>20</v>
      </c>
      <c r="F2664" s="1" t="s">
        <v>31</v>
      </c>
      <c r="G2664" s="1" t="s">
        <v>590</v>
      </c>
      <c r="H2664" s="1" t="s">
        <v>103</v>
      </c>
      <c r="I2664" s="1" t="s">
        <v>24</v>
      </c>
      <c r="J2664" s="3">
        <v>292.68</v>
      </c>
      <c r="K2664" s="1" t="s">
        <v>1512</v>
      </c>
      <c r="L2664" s="1" t="s">
        <v>24</v>
      </c>
      <c r="M2664" s="1" t="s">
        <v>24</v>
      </c>
      <c r="N2664" s="1" t="s">
        <v>887</v>
      </c>
      <c r="O2664" s="2">
        <v>44364</v>
      </c>
      <c r="P2664" s="2">
        <v>44378</v>
      </c>
      <c r="Q2664" s="1" t="s">
        <v>29</v>
      </c>
      <c r="R2664" t="str">
        <f>VLOOKUP(F2664,'Seg 2 descriptions'!A:B,2)</f>
        <v>Gas Operations-West</v>
      </c>
      <c r="S2664" t="str">
        <f>VLOOKUP(G2664,'Seg 3 descriptions'!A:B,2)</f>
        <v>Overtime/Comp Time/On Call</v>
      </c>
    </row>
    <row r="2665" spans="1:19" x14ac:dyDescent="0.25">
      <c r="A2665" s="144" t="s">
        <v>456</v>
      </c>
      <c r="B2665" s="144" t="s">
        <v>20</v>
      </c>
      <c r="C2665" s="144" t="s">
        <v>1403</v>
      </c>
      <c r="D2665" s="144" t="s">
        <v>1693</v>
      </c>
      <c r="E2665" s="144" t="s">
        <v>20</v>
      </c>
      <c r="F2665" s="144" t="s">
        <v>21</v>
      </c>
      <c r="G2665" s="144" t="s">
        <v>22</v>
      </c>
      <c r="H2665" s="144" t="s">
        <v>103</v>
      </c>
      <c r="I2665" s="144" t="s">
        <v>24</v>
      </c>
      <c r="J2665" s="145">
        <v>-1125</v>
      </c>
      <c r="K2665" s="144" t="s">
        <v>1370</v>
      </c>
      <c r="L2665" s="144" t="s">
        <v>24</v>
      </c>
      <c r="M2665" s="144" t="s">
        <v>494</v>
      </c>
      <c r="N2665" s="144" t="s">
        <v>1305</v>
      </c>
      <c r="O2665" s="146">
        <v>44439</v>
      </c>
      <c r="P2665" s="146">
        <v>44413</v>
      </c>
      <c r="Q2665" s="144" t="s">
        <v>29</v>
      </c>
      <c r="R2665" s="20" t="str">
        <f>VLOOKUP(F2665,'Seg 2 descriptions'!A:B,2)</f>
        <v>Facilities-West</v>
      </c>
      <c r="S2665" s="20" t="str">
        <f>VLOOKUP(G2665,'Seg 3 descriptions'!A:B,2)</f>
        <v>Facilities Maintenance</v>
      </c>
    </row>
    <row r="2666" spans="1:19" x14ac:dyDescent="0.25">
      <c r="A2666" s="144" t="s">
        <v>456</v>
      </c>
      <c r="B2666" s="144" t="s">
        <v>20</v>
      </c>
      <c r="C2666" s="144" t="s">
        <v>1305</v>
      </c>
      <c r="D2666" s="144" t="s">
        <v>1693</v>
      </c>
      <c r="E2666" s="144" t="s">
        <v>20</v>
      </c>
      <c r="F2666" s="144" t="s">
        <v>21</v>
      </c>
      <c r="G2666" s="144" t="s">
        <v>22</v>
      </c>
      <c r="H2666" s="144" t="s">
        <v>103</v>
      </c>
      <c r="I2666" s="144" t="s">
        <v>24</v>
      </c>
      <c r="J2666" s="145">
        <v>1125</v>
      </c>
      <c r="K2666" s="144" t="s">
        <v>1370</v>
      </c>
      <c r="L2666" s="144" t="s">
        <v>24</v>
      </c>
      <c r="M2666" s="144" t="s">
        <v>494</v>
      </c>
      <c r="N2666" s="144" t="s">
        <v>1305</v>
      </c>
      <c r="O2666" s="146">
        <v>44408</v>
      </c>
      <c r="P2666" s="146">
        <v>44412</v>
      </c>
      <c r="Q2666" s="144" t="s">
        <v>29</v>
      </c>
      <c r="R2666" s="20" t="str">
        <f>VLOOKUP(F2666,'Seg 2 descriptions'!A:B,2)</f>
        <v>Facilities-West</v>
      </c>
      <c r="S2666" s="20" t="str">
        <f>VLOOKUP(G2666,'Seg 3 descriptions'!A:B,2)</f>
        <v>Facilities Maintenance</v>
      </c>
    </row>
    <row r="2667" spans="1:19" x14ac:dyDescent="0.25">
      <c r="A2667" s="1" t="s">
        <v>457</v>
      </c>
      <c r="B2667" s="1" t="s">
        <v>49</v>
      </c>
      <c r="C2667" s="1" t="s">
        <v>966</v>
      </c>
      <c r="D2667" s="1" t="s">
        <v>1725</v>
      </c>
      <c r="E2667" s="1" t="s">
        <v>20</v>
      </c>
      <c r="F2667" s="1" t="s">
        <v>31</v>
      </c>
      <c r="G2667" s="1" t="s">
        <v>460</v>
      </c>
      <c r="H2667" s="1" t="s">
        <v>103</v>
      </c>
      <c r="I2667" s="1" t="s">
        <v>24</v>
      </c>
      <c r="J2667" s="3">
        <v>91.72</v>
      </c>
      <c r="K2667" s="1" t="s">
        <v>1004</v>
      </c>
      <c r="L2667" s="1" t="s">
        <v>24</v>
      </c>
      <c r="M2667" s="1" t="s">
        <v>1005</v>
      </c>
      <c r="N2667" s="1" t="s">
        <v>463</v>
      </c>
      <c r="O2667" s="2">
        <v>44377</v>
      </c>
      <c r="P2667" s="2">
        <v>44383</v>
      </c>
      <c r="Q2667" s="1" t="s">
        <v>29</v>
      </c>
      <c r="R2667" t="str">
        <f>VLOOKUP(F2667,'Seg 2 descriptions'!A:B,2)</f>
        <v>Gas Operations-West</v>
      </c>
      <c r="S2667" t="str">
        <f>VLOOKUP(G2667,'Seg 3 descriptions'!A:B,2)</f>
        <v>Salaries</v>
      </c>
    </row>
    <row r="2668" spans="1:19" x14ac:dyDescent="0.25">
      <c r="A2668" s="1" t="s">
        <v>457</v>
      </c>
      <c r="B2668" s="1" t="s">
        <v>49</v>
      </c>
      <c r="C2668" s="1" t="s">
        <v>903</v>
      </c>
      <c r="D2668" s="1" t="s">
        <v>1725</v>
      </c>
      <c r="E2668" s="1" t="s">
        <v>20</v>
      </c>
      <c r="F2668" s="1" t="s">
        <v>31</v>
      </c>
      <c r="G2668" s="1" t="s">
        <v>460</v>
      </c>
      <c r="H2668" s="1" t="s">
        <v>103</v>
      </c>
      <c r="I2668" s="1" t="s">
        <v>24</v>
      </c>
      <c r="J2668" s="3">
        <v>411.28</v>
      </c>
      <c r="K2668" s="1" t="s">
        <v>1004</v>
      </c>
      <c r="L2668" s="1" t="s">
        <v>24</v>
      </c>
      <c r="M2668" s="1" t="s">
        <v>1005</v>
      </c>
      <c r="N2668" s="1" t="s">
        <v>463</v>
      </c>
      <c r="O2668" s="2">
        <v>44347</v>
      </c>
      <c r="P2668" s="2">
        <v>44350</v>
      </c>
      <c r="Q2668" s="1" t="s">
        <v>29</v>
      </c>
      <c r="R2668" t="str">
        <f>VLOOKUP(F2668,'Seg 2 descriptions'!A:B,2)</f>
        <v>Gas Operations-West</v>
      </c>
      <c r="S2668" t="str">
        <f>VLOOKUP(G2668,'Seg 3 descriptions'!A:B,2)</f>
        <v>Salaries</v>
      </c>
    </row>
    <row r="2669" spans="1:19" x14ac:dyDescent="0.25">
      <c r="A2669" s="1" t="s">
        <v>828</v>
      </c>
      <c r="B2669" s="1" t="s">
        <v>18</v>
      </c>
      <c r="C2669" s="1" t="s">
        <v>1525</v>
      </c>
      <c r="D2669" s="1" t="s">
        <v>1715</v>
      </c>
      <c r="E2669" s="1" t="s">
        <v>20</v>
      </c>
      <c r="F2669" s="1" t="s">
        <v>31</v>
      </c>
      <c r="G2669" s="1" t="s">
        <v>590</v>
      </c>
      <c r="H2669" s="1" t="s">
        <v>103</v>
      </c>
      <c r="I2669" s="1" t="s">
        <v>24</v>
      </c>
      <c r="J2669" s="3">
        <v>270.17</v>
      </c>
      <c r="K2669" s="1" t="s">
        <v>1526</v>
      </c>
      <c r="L2669" s="1" t="s">
        <v>24</v>
      </c>
      <c r="M2669" s="1" t="s">
        <v>24</v>
      </c>
      <c r="N2669" s="1" t="s">
        <v>1525</v>
      </c>
      <c r="O2669" s="2">
        <v>44392</v>
      </c>
      <c r="P2669" s="2">
        <v>44410</v>
      </c>
      <c r="Q2669" s="1" t="s">
        <v>29</v>
      </c>
      <c r="R2669" t="str">
        <f>VLOOKUP(F2669,'Seg 2 descriptions'!A:B,2)</f>
        <v>Gas Operations-West</v>
      </c>
      <c r="S2669" t="str">
        <f>VLOOKUP(G2669,'Seg 3 descriptions'!A:B,2)</f>
        <v>Overtime/Comp Time/On Call</v>
      </c>
    </row>
    <row r="2670" spans="1:19" x14ac:dyDescent="0.25">
      <c r="A2670" s="1" t="s">
        <v>828</v>
      </c>
      <c r="B2670" s="1" t="s">
        <v>18</v>
      </c>
      <c r="C2670" s="1" t="s">
        <v>1527</v>
      </c>
      <c r="D2670" s="1" t="s">
        <v>1715</v>
      </c>
      <c r="E2670" s="1" t="s">
        <v>20</v>
      </c>
      <c r="F2670" s="1" t="s">
        <v>31</v>
      </c>
      <c r="G2670" s="1" t="s">
        <v>590</v>
      </c>
      <c r="H2670" s="1" t="s">
        <v>103</v>
      </c>
      <c r="I2670" s="1" t="s">
        <v>24</v>
      </c>
      <c r="J2670" s="3">
        <v>382.75</v>
      </c>
      <c r="K2670" s="1" t="s">
        <v>1528</v>
      </c>
      <c r="L2670" s="1" t="s">
        <v>24</v>
      </c>
      <c r="M2670" s="1" t="s">
        <v>24</v>
      </c>
      <c r="N2670" s="1" t="s">
        <v>1527</v>
      </c>
      <c r="O2670" s="2">
        <v>44350</v>
      </c>
      <c r="P2670" s="2">
        <v>44378</v>
      </c>
      <c r="Q2670" s="1" t="s">
        <v>29</v>
      </c>
      <c r="R2670" t="str">
        <f>VLOOKUP(F2670,'Seg 2 descriptions'!A:B,2)</f>
        <v>Gas Operations-West</v>
      </c>
      <c r="S2670" t="str">
        <f>VLOOKUP(G2670,'Seg 3 descriptions'!A:B,2)</f>
        <v>Overtime/Comp Time/On Call</v>
      </c>
    </row>
    <row r="2671" spans="1:19" x14ac:dyDescent="0.25">
      <c r="A2671" s="1" t="s">
        <v>457</v>
      </c>
      <c r="B2671" s="1" t="s">
        <v>49</v>
      </c>
      <c r="C2671" s="1" t="s">
        <v>1485</v>
      </c>
      <c r="D2671" s="1" t="s">
        <v>1807</v>
      </c>
      <c r="E2671" s="1" t="s">
        <v>20</v>
      </c>
      <c r="F2671" s="1" t="s">
        <v>31</v>
      </c>
      <c r="G2671" s="1" t="s">
        <v>1270</v>
      </c>
      <c r="H2671" s="1" t="s">
        <v>103</v>
      </c>
      <c r="I2671" s="1" t="s">
        <v>24</v>
      </c>
      <c r="J2671" s="3">
        <v>10.11</v>
      </c>
      <c r="K2671" s="1" t="s">
        <v>1271</v>
      </c>
      <c r="L2671" s="1" t="s">
        <v>24</v>
      </c>
      <c r="M2671" s="1" t="s">
        <v>1272</v>
      </c>
      <c r="N2671" s="1" t="s">
        <v>463</v>
      </c>
      <c r="O2671" s="2">
        <v>44377</v>
      </c>
      <c r="P2671" s="2">
        <v>44383</v>
      </c>
      <c r="Q2671" s="1" t="s">
        <v>29</v>
      </c>
      <c r="R2671" t="str">
        <f>VLOOKUP(F2671,'Seg 2 descriptions'!A:B,2)</f>
        <v>Gas Operations-West</v>
      </c>
      <c r="S2671" t="str">
        <f>VLOOKUP(G2671,'Seg 3 descriptions'!A:B,2)</f>
        <v>Seminars &amp; Training</v>
      </c>
    </row>
    <row r="2672" spans="1:19" x14ac:dyDescent="0.25">
      <c r="A2672" s="1" t="s">
        <v>457</v>
      </c>
      <c r="B2672" s="1" t="s">
        <v>49</v>
      </c>
      <c r="C2672" s="1" t="s">
        <v>1485</v>
      </c>
      <c r="D2672" s="1" t="s">
        <v>1715</v>
      </c>
      <c r="E2672" s="1" t="s">
        <v>20</v>
      </c>
      <c r="F2672" s="1" t="s">
        <v>31</v>
      </c>
      <c r="G2672" s="1" t="s">
        <v>590</v>
      </c>
      <c r="H2672" s="1" t="s">
        <v>103</v>
      </c>
      <c r="I2672" s="1" t="s">
        <v>24</v>
      </c>
      <c r="J2672" s="3">
        <v>28.4</v>
      </c>
      <c r="K2672" s="1" t="s">
        <v>1271</v>
      </c>
      <c r="L2672" s="1" t="s">
        <v>24</v>
      </c>
      <c r="M2672" s="1" t="s">
        <v>1272</v>
      </c>
      <c r="N2672" s="1" t="s">
        <v>463</v>
      </c>
      <c r="O2672" s="2">
        <v>44377</v>
      </c>
      <c r="P2672" s="2">
        <v>44383</v>
      </c>
      <c r="Q2672" s="1" t="s">
        <v>29</v>
      </c>
      <c r="R2672" t="str">
        <f>VLOOKUP(F2672,'Seg 2 descriptions'!A:B,2)</f>
        <v>Gas Operations-West</v>
      </c>
      <c r="S2672" t="str">
        <f>VLOOKUP(G2672,'Seg 3 descriptions'!A:B,2)</f>
        <v>Overtime/Comp Time/On Call</v>
      </c>
    </row>
    <row r="2673" spans="1:19" x14ac:dyDescent="0.25">
      <c r="A2673" s="1" t="s">
        <v>457</v>
      </c>
      <c r="B2673" s="1" t="s">
        <v>49</v>
      </c>
      <c r="C2673" s="1" t="s">
        <v>1485</v>
      </c>
      <c r="D2673" s="1" t="s">
        <v>1809</v>
      </c>
      <c r="E2673" s="1" t="s">
        <v>20</v>
      </c>
      <c r="F2673" s="1" t="s">
        <v>31</v>
      </c>
      <c r="G2673" s="1" t="s">
        <v>867</v>
      </c>
      <c r="H2673" s="1" t="s">
        <v>103</v>
      </c>
      <c r="I2673" s="1" t="s">
        <v>24</v>
      </c>
      <c r="J2673" s="3">
        <v>5.9</v>
      </c>
      <c r="K2673" s="1" t="s">
        <v>1271</v>
      </c>
      <c r="L2673" s="1" t="s">
        <v>24</v>
      </c>
      <c r="M2673" s="1" t="s">
        <v>1272</v>
      </c>
      <c r="N2673" s="1" t="s">
        <v>463</v>
      </c>
      <c r="O2673" s="2">
        <v>44377</v>
      </c>
      <c r="P2673" s="2">
        <v>44383</v>
      </c>
      <c r="Q2673" s="1" t="s">
        <v>29</v>
      </c>
      <c r="R2673" t="str">
        <f>VLOOKUP(F2673,'Seg 2 descriptions'!A:B,2)</f>
        <v>Gas Operations-West</v>
      </c>
      <c r="S2673" t="str">
        <f>VLOOKUP(G2673,'Seg 3 descriptions'!A:B,2)</f>
        <v>Meals</v>
      </c>
    </row>
    <row r="2674" spans="1:19" x14ac:dyDescent="0.25">
      <c r="A2674" s="1" t="s">
        <v>457</v>
      </c>
      <c r="B2674" s="1" t="s">
        <v>49</v>
      </c>
      <c r="C2674" s="1" t="s">
        <v>1485</v>
      </c>
      <c r="D2674" s="1" t="s">
        <v>1725</v>
      </c>
      <c r="E2674" s="1" t="s">
        <v>20</v>
      </c>
      <c r="F2674" s="1" t="s">
        <v>31</v>
      </c>
      <c r="G2674" s="1" t="s">
        <v>460</v>
      </c>
      <c r="H2674" s="1" t="s">
        <v>103</v>
      </c>
      <c r="I2674" s="1" t="s">
        <v>24</v>
      </c>
      <c r="J2674" s="3">
        <v>132.65</v>
      </c>
      <c r="K2674" s="1" t="s">
        <v>1271</v>
      </c>
      <c r="L2674" s="1" t="s">
        <v>24</v>
      </c>
      <c r="M2674" s="1" t="s">
        <v>1272</v>
      </c>
      <c r="N2674" s="1" t="s">
        <v>463</v>
      </c>
      <c r="O2674" s="2">
        <v>44377</v>
      </c>
      <c r="P2674" s="2">
        <v>44383</v>
      </c>
      <c r="Q2674" s="1" t="s">
        <v>29</v>
      </c>
      <c r="R2674" t="str">
        <f>VLOOKUP(F2674,'Seg 2 descriptions'!A:B,2)</f>
        <v>Gas Operations-West</v>
      </c>
      <c r="S2674" t="str">
        <f>VLOOKUP(G2674,'Seg 3 descriptions'!A:B,2)</f>
        <v>Salaries</v>
      </c>
    </row>
    <row r="2675" spans="1:19" x14ac:dyDescent="0.25">
      <c r="A2675" s="1" t="s">
        <v>457</v>
      </c>
      <c r="B2675" s="1" t="s">
        <v>49</v>
      </c>
      <c r="C2675" s="1" t="s">
        <v>1536</v>
      </c>
      <c r="D2675" s="1" t="s">
        <v>1725</v>
      </c>
      <c r="E2675" s="1" t="s">
        <v>20</v>
      </c>
      <c r="F2675" s="1" t="s">
        <v>31</v>
      </c>
      <c r="G2675" s="1" t="s">
        <v>460</v>
      </c>
      <c r="H2675" s="1" t="s">
        <v>103</v>
      </c>
      <c r="I2675" s="1" t="s">
        <v>24</v>
      </c>
      <c r="J2675" s="3">
        <v>2.85</v>
      </c>
      <c r="K2675" s="1" t="s">
        <v>1271</v>
      </c>
      <c r="L2675" s="1" t="s">
        <v>24</v>
      </c>
      <c r="M2675" s="1" t="s">
        <v>1272</v>
      </c>
      <c r="N2675" s="1" t="s">
        <v>463</v>
      </c>
      <c r="O2675" s="2">
        <v>44286</v>
      </c>
      <c r="P2675" s="2">
        <v>44292</v>
      </c>
      <c r="Q2675" s="1" t="s">
        <v>29</v>
      </c>
      <c r="R2675" t="str">
        <f>VLOOKUP(F2675,'Seg 2 descriptions'!A:B,2)</f>
        <v>Gas Operations-West</v>
      </c>
      <c r="S2675" t="str">
        <f>VLOOKUP(G2675,'Seg 3 descriptions'!A:B,2)</f>
        <v>Salaries</v>
      </c>
    </row>
    <row r="2676" spans="1:19" x14ac:dyDescent="0.25">
      <c r="A2676" s="1" t="s">
        <v>457</v>
      </c>
      <c r="B2676" s="1" t="s">
        <v>49</v>
      </c>
      <c r="C2676" s="1" t="s">
        <v>1536</v>
      </c>
      <c r="D2676" s="1" t="s">
        <v>1797</v>
      </c>
      <c r="E2676" s="1" t="s">
        <v>20</v>
      </c>
      <c r="F2676" s="1" t="s">
        <v>31</v>
      </c>
      <c r="G2676" s="1" t="s">
        <v>1301</v>
      </c>
      <c r="H2676" s="1" t="s">
        <v>103</v>
      </c>
      <c r="I2676" s="1" t="s">
        <v>24</v>
      </c>
      <c r="J2676" s="3">
        <v>0.73</v>
      </c>
      <c r="K2676" s="1" t="s">
        <v>1271</v>
      </c>
      <c r="L2676" s="1" t="s">
        <v>24</v>
      </c>
      <c r="M2676" s="1" t="s">
        <v>1272</v>
      </c>
      <c r="N2676" s="1" t="s">
        <v>463</v>
      </c>
      <c r="O2676" s="2">
        <v>44286</v>
      </c>
      <c r="P2676" s="2">
        <v>44292</v>
      </c>
      <c r="Q2676" s="1" t="s">
        <v>29</v>
      </c>
      <c r="R2676" t="str">
        <f>VLOOKUP(F2676,'Seg 2 descriptions'!A:B,2)</f>
        <v>Gas Operations-West</v>
      </c>
      <c r="S2676" t="str">
        <f>VLOOKUP(G2676,'Seg 3 descriptions'!A:B,2)</f>
        <v>Memberships &amp; Subscriptions</v>
      </c>
    </row>
    <row r="2677" spans="1:19" x14ac:dyDescent="0.25">
      <c r="A2677" s="1" t="s">
        <v>457</v>
      </c>
      <c r="B2677" s="1" t="s">
        <v>49</v>
      </c>
      <c r="C2677" s="1" t="s">
        <v>1536</v>
      </c>
      <c r="D2677" s="1" t="s">
        <v>1799</v>
      </c>
      <c r="E2677" s="1" t="s">
        <v>20</v>
      </c>
      <c r="F2677" s="1" t="s">
        <v>31</v>
      </c>
      <c r="G2677" s="1" t="s">
        <v>1302</v>
      </c>
      <c r="H2677" s="1" t="s">
        <v>103</v>
      </c>
      <c r="I2677" s="1" t="s">
        <v>24</v>
      </c>
      <c r="J2677" s="3">
        <v>3.2</v>
      </c>
      <c r="K2677" s="1" t="s">
        <v>1271</v>
      </c>
      <c r="L2677" s="1" t="s">
        <v>24</v>
      </c>
      <c r="M2677" s="1" t="s">
        <v>1272</v>
      </c>
      <c r="N2677" s="1" t="s">
        <v>463</v>
      </c>
      <c r="O2677" s="2">
        <v>44286</v>
      </c>
      <c r="P2677" s="2">
        <v>44292</v>
      </c>
      <c r="Q2677" s="1" t="s">
        <v>29</v>
      </c>
      <c r="R2677" t="str">
        <f>VLOOKUP(F2677,'Seg 2 descriptions'!A:B,2)</f>
        <v>Gas Operations-West</v>
      </c>
      <c r="S2677" t="str">
        <f>VLOOKUP(G2677,'Seg 3 descriptions'!A:B,2)</f>
        <v>Uniforms</v>
      </c>
    </row>
    <row r="2678" spans="1:19" x14ac:dyDescent="0.25">
      <c r="A2678" s="1" t="s">
        <v>457</v>
      </c>
      <c r="B2678" s="1" t="s">
        <v>49</v>
      </c>
      <c r="C2678" s="1" t="s">
        <v>1536</v>
      </c>
      <c r="D2678" s="1" t="s">
        <v>1801</v>
      </c>
      <c r="E2678" s="1" t="s">
        <v>20</v>
      </c>
      <c r="F2678" s="1" t="s">
        <v>31</v>
      </c>
      <c r="G2678" s="1" t="s">
        <v>868</v>
      </c>
      <c r="H2678" s="1" t="s">
        <v>103</v>
      </c>
      <c r="I2678" s="1" t="s">
        <v>24</v>
      </c>
      <c r="J2678" s="3">
        <v>4.51</v>
      </c>
      <c r="K2678" s="1" t="s">
        <v>1271</v>
      </c>
      <c r="L2678" s="1" t="s">
        <v>24</v>
      </c>
      <c r="M2678" s="1" t="s">
        <v>1272</v>
      </c>
      <c r="N2678" s="1" t="s">
        <v>463</v>
      </c>
      <c r="O2678" s="2">
        <v>44286</v>
      </c>
      <c r="P2678" s="2">
        <v>44292</v>
      </c>
      <c r="Q2678" s="1" t="s">
        <v>29</v>
      </c>
      <c r="R2678" t="str">
        <f>VLOOKUP(F2678,'Seg 2 descriptions'!A:B,2)</f>
        <v>Gas Operations-West</v>
      </c>
      <c r="S2678" t="str">
        <f>VLOOKUP(G2678,'Seg 3 descriptions'!A:B,2)</f>
        <v>Cell Phones</v>
      </c>
    </row>
    <row r="2679" spans="1:19" x14ac:dyDescent="0.25">
      <c r="A2679" s="1" t="s">
        <v>457</v>
      </c>
      <c r="B2679" s="1" t="s">
        <v>49</v>
      </c>
      <c r="C2679" s="1" t="s">
        <v>1463</v>
      </c>
      <c r="D2679" s="1" t="s">
        <v>1831</v>
      </c>
      <c r="E2679" s="1" t="s">
        <v>20</v>
      </c>
      <c r="F2679" s="1" t="s">
        <v>830</v>
      </c>
      <c r="G2679" s="1" t="s">
        <v>460</v>
      </c>
      <c r="H2679" s="1" t="s">
        <v>103</v>
      </c>
      <c r="I2679" s="1" t="s">
        <v>24</v>
      </c>
      <c r="J2679" s="3">
        <v>-16.3</v>
      </c>
      <c r="K2679" s="1" t="s">
        <v>1487</v>
      </c>
      <c r="L2679" s="1" t="s">
        <v>24</v>
      </c>
      <c r="M2679" s="1" t="s">
        <v>1488</v>
      </c>
      <c r="N2679" s="1" t="s">
        <v>1464</v>
      </c>
      <c r="O2679" s="2">
        <v>44286</v>
      </c>
      <c r="P2679" s="2">
        <v>44292</v>
      </c>
      <c r="Q2679" s="1" t="s">
        <v>29</v>
      </c>
      <c r="R2679" t="str">
        <f>VLOOKUP(F2679,'Seg 2 descriptions'!A:B,2)</f>
        <v>Measurement-SF</v>
      </c>
      <c r="S2679" t="str">
        <f>VLOOKUP(G2679,'Seg 3 descriptions'!A:B,2)</f>
        <v>Salaries</v>
      </c>
    </row>
    <row r="2680" spans="1:19" x14ac:dyDescent="0.25">
      <c r="A2680" s="1" t="s">
        <v>457</v>
      </c>
      <c r="B2680" s="1" t="s">
        <v>49</v>
      </c>
      <c r="C2680" s="1" t="s">
        <v>1536</v>
      </c>
      <c r="D2680" s="1" t="s">
        <v>1809</v>
      </c>
      <c r="E2680" s="1" t="s">
        <v>20</v>
      </c>
      <c r="F2680" s="1" t="s">
        <v>31</v>
      </c>
      <c r="G2680" s="1" t="s">
        <v>867</v>
      </c>
      <c r="H2680" s="1" t="s">
        <v>103</v>
      </c>
      <c r="I2680" s="1" t="s">
        <v>24</v>
      </c>
      <c r="J2680" s="3">
        <v>0.49</v>
      </c>
      <c r="K2680" s="1" t="s">
        <v>1271</v>
      </c>
      <c r="L2680" s="1" t="s">
        <v>24</v>
      </c>
      <c r="M2680" s="1" t="s">
        <v>1272</v>
      </c>
      <c r="N2680" s="1" t="s">
        <v>463</v>
      </c>
      <c r="O2680" s="2">
        <v>44286</v>
      </c>
      <c r="P2680" s="2">
        <v>44292</v>
      </c>
      <c r="Q2680" s="1" t="s">
        <v>29</v>
      </c>
      <c r="R2680" t="str">
        <f>VLOOKUP(F2680,'Seg 2 descriptions'!A:B,2)</f>
        <v>Gas Operations-West</v>
      </c>
      <c r="S2680" t="str">
        <f>VLOOKUP(G2680,'Seg 3 descriptions'!A:B,2)</f>
        <v>Meals</v>
      </c>
    </row>
    <row r="2681" spans="1:19" x14ac:dyDescent="0.25">
      <c r="A2681" s="1" t="s">
        <v>457</v>
      </c>
      <c r="B2681" s="1" t="s">
        <v>49</v>
      </c>
      <c r="C2681" s="1" t="s">
        <v>1536</v>
      </c>
      <c r="D2681" s="1" t="s">
        <v>1715</v>
      </c>
      <c r="E2681" s="1" t="s">
        <v>20</v>
      </c>
      <c r="F2681" s="1" t="s">
        <v>31</v>
      </c>
      <c r="G2681" s="1" t="s">
        <v>590</v>
      </c>
      <c r="H2681" s="1" t="s">
        <v>103</v>
      </c>
      <c r="I2681" s="1" t="s">
        <v>24</v>
      </c>
      <c r="J2681" s="3">
        <v>9.24</v>
      </c>
      <c r="K2681" s="1" t="s">
        <v>1271</v>
      </c>
      <c r="L2681" s="1" t="s">
        <v>24</v>
      </c>
      <c r="M2681" s="1" t="s">
        <v>1272</v>
      </c>
      <c r="N2681" s="1" t="s">
        <v>463</v>
      </c>
      <c r="O2681" s="2">
        <v>44286</v>
      </c>
      <c r="P2681" s="2">
        <v>44292</v>
      </c>
      <c r="Q2681" s="1" t="s">
        <v>29</v>
      </c>
      <c r="R2681" t="str">
        <f>VLOOKUP(F2681,'Seg 2 descriptions'!A:B,2)</f>
        <v>Gas Operations-West</v>
      </c>
      <c r="S2681" t="str">
        <f>VLOOKUP(G2681,'Seg 3 descriptions'!A:B,2)</f>
        <v>Overtime/Comp Time/On Call</v>
      </c>
    </row>
    <row r="2682" spans="1:19" x14ac:dyDescent="0.25">
      <c r="A2682" s="1" t="s">
        <v>457</v>
      </c>
      <c r="B2682" s="1" t="s">
        <v>49</v>
      </c>
      <c r="C2682" s="1" t="s">
        <v>1536</v>
      </c>
      <c r="D2682" s="1" t="s">
        <v>1698</v>
      </c>
      <c r="E2682" s="1" t="s">
        <v>20</v>
      </c>
      <c r="F2682" s="1" t="s">
        <v>31</v>
      </c>
      <c r="G2682" s="1" t="s">
        <v>283</v>
      </c>
      <c r="H2682" s="1" t="s">
        <v>103</v>
      </c>
      <c r="I2682" s="1" t="s">
        <v>24</v>
      </c>
      <c r="J2682" s="3">
        <v>5.44</v>
      </c>
      <c r="K2682" s="1" t="s">
        <v>1271</v>
      </c>
      <c r="L2682" s="1" t="s">
        <v>24</v>
      </c>
      <c r="M2682" s="1" t="s">
        <v>1272</v>
      </c>
      <c r="N2682" s="1" t="s">
        <v>463</v>
      </c>
      <c r="O2682" s="2">
        <v>44286</v>
      </c>
      <c r="P2682" s="2">
        <v>44292</v>
      </c>
      <c r="Q2682" s="1" t="s">
        <v>29</v>
      </c>
      <c r="R2682" t="str">
        <f>VLOOKUP(F2682,'Seg 2 descriptions'!A:B,2)</f>
        <v>Gas Operations-West</v>
      </c>
      <c r="S2682" t="str">
        <f>VLOOKUP(G2682,'Seg 3 descriptions'!A:B,2)</f>
        <v>Supplies &amp; Misc Dept Expenses</v>
      </c>
    </row>
    <row r="2683" spans="1:19" x14ac:dyDescent="0.25">
      <c r="A2683" s="1" t="s">
        <v>828</v>
      </c>
      <c r="B2683" s="1" t="s">
        <v>18</v>
      </c>
      <c r="C2683" s="1" t="s">
        <v>1273</v>
      </c>
      <c r="D2683" s="1" t="s">
        <v>1725</v>
      </c>
      <c r="E2683" s="1" t="s">
        <v>20</v>
      </c>
      <c r="F2683" s="1" t="s">
        <v>31</v>
      </c>
      <c r="G2683" s="1" t="s">
        <v>460</v>
      </c>
      <c r="H2683" s="1" t="s">
        <v>103</v>
      </c>
      <c r="I2683" s="1" t="s">
        <v>24</v>
      </c>
      <c r="J2683" s="3">
        <v>122.61</v>
      </c>
      <c r="K2683" s="1" t="s">
        <v>1533</v>
      </c>
      <c r="L2683" s="1" t="s">
        <v>24</v>
      </c>
      <c r="M2683" s="1" t="s">
        <v>24</v>
      </c>
      <c r="N2683" s="1" t="s">
        <v>1273</v>
      </c>
      <c r="O2683" s="2">
        <v>44336</v>
      </c>
      <c r="P2683" s="2">
        <v>44348</v>
      </c>
      <c r="Q2683" s="1" t="s">
        <v>29</v>
      </c>
      <c r="R2683" t="str">
        <f>VLOOKUP(F2683,'Seg 2 descriptions'!A:B,2)</f>
        <v>Gas Operations-West</v>
      </c>
      <c r="S2683" t="str">
        <f>VLOOKUP(G2683,'Seg 3 descriptions'!A:B,2)</f>
        <v>Salaries</v>
      </c>
    </row>
    <row r="2684" spans="1:19" x14ac:dyDescent="0.25">
      <c r="A2684" s="1" t="s">
        <v>828</v>
      </c>
      <c r="B2684" s="1" t="s">
        <v>18</v>
      </c>
      <c r="C2684" s="1" t="s">
        <v>1273</v>
      </c>
      <c r="D2684" s="1" t="s">
        <v>1831</v>
      </c>
      <c r="E2684" s="1" t="s">
        <v>20</v>
      </c>
      <c r="F2684" s="1" t="s">
        <v>830</v>
      </c>
      <c r="G2684" s="1" t="s">
        <v>460</v>
      </c>
      <c r="H2684" s="1" t="s">
        <v>103</v>
      </c>
      <c r="I2684" s="1" t="s">
        <v>24</v>
      </c>
      <c r="J2684" s="3">
        <v>71.010000000000005</v>
      </c>
      <c r="K2684" s="1" t="s">
        <v>1533</v>
      </c>
      <c r="L2684" s="1" t="s">
        <v>24</v>
      </c>
      <c r="M2684" s="1" t="s">
        <v>24</v>
      </c>
      <c r="N2684" s="1" t="s">
        <v>1273</v>
      </c>
      <c r="O2684" s="2">
        <v>44336</v>
      </c>
      <c r="P2684" s="2">
        <v>44348</v>
      </c>
      <c r="Q2684" s="1" t="s">
        <v>29</v>
      </c>
      <c r="R2684" t="str">
        <f>VLOOKUP(F2684,'Seg 2 descriptions'!A:B,2)</f>
        <v>Measurement-SF</v>
      </c>
      <c r="S2684" t="str">
        <f>VLOOKUP(G2684,'Seg 3 descriptions'!A:B,2)</f>
        <v>Salaries</v>
      </c>
    </row>
    <row r="2685" spans="1:19" x14ac:dyDescent="0.25">
      <c r="A2685" s="1" t="s">
        <v>457</v>
      </c>
      <c r="B2685" s="1" t="s">
        <v>49</v>
      </c>
      <c r="C2685" s="1" t="s">
        <v>1299</v>
      </c>
      <c r="D2685" s="1" t="s">
        <v>1725</v>
      </c>
      <c r="E2685" s="1" t="s">
        <v>20</v>
      </c>
      <c r="F2685" s="1" t="s">
        <v>31</v>
      </c>
      <c r="G2685" s="1" t="s">
        <v>460</v>
      </c>
      <c r="H2685" s="1" t="s">
        <v>103</v>
      </c>
      <c r="I2685" s="1" t="s">
        <v>24</v>
      </c>
      <c r="J2685" s="3">
        <v>-13.94</v>
      </c>
      <c r="K2685" s="1" t="s">
        <v>1004</v>
      </c>
      <c r="L2685" s="1" t="s">
        <v>24</v>
      </c>
      <c r="M2685" s="1" t="s">
        <v>1005</v>
      </c>
      <c r="N2685" s="1" t="s">
        <v>1300</v>
      </c>
      <c r="O2685" s="2">
        <v>44227</v>
      </c>
      <c r="P2685" s="2">
        <v>44237</v>
      </c>
      <c r="Q2685" s="1" t="s">
        <v>29</v>
      </c>
      <c r="R2685" t="str">
        <f>VLOOKUP(F2685,'Seg 2 descriptions'!A:B,2)</f>
        <v>Gas Operations-West</v>
      </c>
      <c r="S2685" t="str">
        <f>VLOOKUP(G2685,'Seg 3 descriptions'!A:B,2)</f>
        <v>Salaries</v>
      </c>
    </row>
    <row r="2686" spans="1:19" x14ac:dyDescent="0.25">
      <c r="A2686" s="1" t="s">
        <v>457</v>
      </c>
      <c r="B2686" s="1" t="s">
        <v>49</v>
      </c>
      <c r="C2686" s="1" t="s">
        <v>1299</v>
      </c>
      <c r="D2686" s="1" t="s">
        <v>1715</v>
      </c>
      <c r="E2686" s="1" t="s">
        <v>20</v>
      </c>
      <c r="F2686" s="1" t="s">
        <v>31</v>
      </c>
      <c r="G2686" s="1" t="s">
        <v>590</v>
      </c>
      <c r="H2686" s="1" t="s">
        <v>103</v>
      </c>
      <c r="I2686" s="1" t="s">
        <v>24</v>
      </c>
      <c r="J2686" s="3">
        <v>-2.06</v>
      </c>
      <c r="K2686" s="1" t="s">
        <v>891</v>
      </c>
      <c r="L2686" s="1" t="s">
        <v>24</v>
      </c>
      <c r="M2686" s="1" t="s">
        <v>892</v>
      </c>
      <c r="N2686" s="1" t="s">
        <v>1300</v>
      </c>
      <c r="O2686" s="2">
        <v>44227</v>
      </c>
      <c r="P2686" s="2">
        <v>44237</v>
      </c>
      <c r="Q2686" s="1" t="s">
        <v>29</v>
      </c>
      <c r="R2686" t="str">
        <f>VLOOKUP(F2686,'Seg 2 descriptions'!A:B,2)</f>
        <v>Gas Operations-West</v>
      </c>
      <c r="S2686" t="str">
        <f>VLOOKUP(G2686,'Seg 3 descriptions'!A:B,2)</f>
        <v>Overtime/Comp Time/On Call</v>
      </c>
    </row>
    <row r="2687" spans="1:19" x14ac:dyDescent="0.25">
      <c r="A2687" s="144" t="s">
        <v>456</v>
      </c>
      <c r="B2687" s="144" t="s">
        <v>20</v>
      </c>
      <c r="C2687" s="144" t="s">
        <v>1397</v>
      </c>
      <c r="D2687" s="144" t="s">
        <v>1693</v>
      </c>
      <c r="E2687" s="144" t="s">
        <v>20</v>
      </c>
      <c r="F2687" s="144" t="s">
        <v>21</v>
      </c>
      <c r="G2687" s="144" t="s">
        <v>22</v>
      </c>
      <c r="H2687" s="144" t="s">
        <v>103</v>
      </c>
      <c r="I2687" s="144" t="s">
        <v>24</v>
      </c>
      <c r="J2687" s="145">
        <v>337.5</v>
      </c>
      <c r="K2687" s="144" t="s">
        <v>1431</v>
      </c>
      <c r="L2687" s="144" t="s">
        <v>24</v>
      </c>
      <c r="M2687" s="144" t="s">
        <v>715</v>
      </c>
      <c r="N2687" s="144" t="s">
        <v>1397</v>
      </c>
      <c r="O2687" s="146">
        <v>44347</v>
      </c>
      <c r="P2687" s="146">
        <v>44351</v>
      </c>
      <c r="Q2687" s="144" t="s">
        <v>29</v>
      </c>
      <c r="R2687" s="20" t="str">
        <f>VLOOKUP(F2687,'Seg 2 descriptions'!A:B,2)</f>
        <v>Facilities-West</v>
      </c>
      <c r="S2687" s="20" t="str">
        <f>VLOOKUP(G2687,'Seg 3 descriptions'!A:B,2)</f>
        <v>Facilities Maintenance</v>
      </c>
    </row>
    <row r="2688" spans="1:19" x14ac:dyDescent="0.25">
      <c r="A2688" s="144" t="s">
        <v>456</v>
      </c>
      <c r="B2688" s="144" t="s">
        <v>20</v>
      </c>
      <c r="C2688" s="144" t="s">
        <v>1398</v>
      </c>
      <c r="D2688" s="144" t="s">
        <v>1693</v>
      </c>
      <c r="E2688" s="144" t="s">
        <v>20</v>
      </c>
      <c r="F2688" s="144" t="s">
        <v>21</v>
      </c>
      <c r="G2688" s="144" t="s">
        <v>22</v>
      </c>
      <c r="H2688" s="144" t="s">
        <v>103</v>
      </c>
      <c r="I2688" s="144" t="s">
        <v>24</v>
      </c>
      <c r="J2688" s="145">
        <v>-337.5</v>
      </c>
      <c r="K2688" s="144" t="s">
        <v>1431</v>
      </c>
      <c r="L2688" s="144" t="s">
        <v>24</v>
      </c>
      <c r="M2688" s="144" t="s">
        <v>715</v>
      </c>
      <c r="N2688" s="144" t="s">
        <v>1397</v>
      </c>
      <c r="O2688" s="146">
        <v>44377</v>
      </c>
      <c r="P2688" s="146">
        <v>44351</v>
      </c>
      <c r="Q2688" s="144" t="s">
        <v>29</v>
      </c>
      <c r="R2688" s="20" t="str">
        <f>VLOOKUP(F2688,'Seg 2 descriptions'!A:B,2)</f>
        <v>Facilities-West</v>
      </c>
      <c r="S2688" s="20" t="str">
        <f>VLOOKUP(G2688,'Seg 3 descriptions'!A:B,2)</f>
        <v>Facilities Maintenance</v>
      </c>
    </row>
    <row r="2689" spans="1:19" x14ac:dyDescent="0.25">
      <c r="A2689" s="1" t="s">
        <v>828</v>
      </c>
      <c r="B2689" s="1" t="s">
        <v>18</v>
      </c>
      <c r="C2689" s="1" t="s">
        <v>1267</v>
      </c>
      <c r="D2689" s="1" t="s">
        <v>1715</v>
      </c>
      <c r="E2689" s="1" t="s">
        <v>20</v>
      </c>
      <c r="F2689" s="1" t="s">
        <v>31</v>
      </c>
      <c r="G2689" s="1" t="s">
        <v>590</v>
      </c>
      <c r="H2689" s="1" t="s">
        <v>103</v>
      </c>
      <c r="I2689" s="1" t="s">
        <v>24</v>
      </c>
      <c r="J2689" s="3">
        <v>213.03</v>
      </c>
      <c r="K2689" s="1" t="s">
        <v>1563</v>
      </c>
      <c r="L2689" s="1" t="s">
        <v>24</v>
      </c>
      <c r="M2689" s="1" t="s">
        <v>24</v>
      </c>
      <c r="N2689" s="1" t="s">
        <v>1267</v>
      </c>
      <c r="O2689" s="2">
        <v>44377</v>
      </c>
      <c r="P2689" s="2">
        <v>44378</v>
      </c>
      <c r="Q2689" s="1" t="s">
        <v>29</v>
      </c>
      <c r="R2689" t="str">
        <f>VLOOKUP(F2689,'Seg 2 descriptions'!A:B,2)</f>
        <v>Gas Operations-West</v>
      </c>
      <c r="S2689" t="str">
        <f>VLOOKUP(G2689,'Seg 3 descriptions'!A:B,2)</f>
        <v>Overtime/Comp Time/On Call</v>
      </c>
    </row>
    <row r="2690" spans="1:19" x14ac:dyDescent="0.25">
      <c r="A2690" s="1" t="s">
        <v>457</v>
      </c>
      <c r="B2690" s="1" t="s">
        <v>49</v>
      </c>
      <c r="C2690" s="1" t="s">
        <v>1056</v>
      </c>
      <c r="D2690" s="1" t="s">
        <v>1725</v>
      </c>
      <c r="E2690" s="1" t="s">
        <v>20</v>
      </c>
      <c r="F2690" s="1" t="s">
        <v>31</v>
      </c>
      <c r="G2690" s="1" t="s">
        <v>460</v>
      </c>
      <c r="H2690" s="1" t="s">
        <v>103</v>
      </c>
      <c r="I2690" s="1" t="s">
        <v>24</v>
      </c>
      <c r="J2690" s="3">
        <v>-63.04</v>
      </c>
      <c r="K2690" s="1" t="s">
        <v>1004</v>
      </c>
      <c r="L2690" s="1" t="s">
        <v>24</v>
      </c>
      <c r="M2690" s="1" t="s">
        <v>1005</v>
      </c>
      <c r="N2690" s="1" t="s">
        <v>969</v>
      </c>
      <c r="O2690" s="2">
        <v>44316</v>
      </c>
      <c r="P2690" s="2">
        <v>44321</v>
      </c>
      <c r="Q2690" s="1" t="s">
        <v>29</v>
      </c>
      <c r="R2690" t="str">
        <f>VLOOKUP(F2690,'Seg 2 descriptions'!A:B,2)</f>
        <v>Gas Operations-West</v>
      </c>
      <c r="S2690" t="str">
        <f>VLOOKUP(G2690,'Seg 3 descriptions'!A:B,2)</f>
        <v>Salaries</v>
      </c>
    </row>
    <row r="2691" spans="1:19" x14ac:dyDescent="0.25">
      <c r="A2691" s="1" t="s">
        <v>455</v>
      </c>
      <c r="B2691" s="1" t="s">
        <v>20</v>
      </c>
      <c r="C2691" s="1" t="s">
        <v>1057</v>
      </c>
      <c r="D2691" s="1" t="s">
        <v>1692</v>
      </c>
      <c r="E2691" s="1" t="s">
        <v>20</v>
      </c>
      <c r="F2691" s="1" t="s">
        <v>31</v>
      </c>
      <c r="G2691" s="1" t="s">
        <v>35</v>
      </c>
      <c r="H2691" s="1" t="s">
        <v>103</v>
      </c>
      <c r="I2691" s="1" t="s">
        <v>24</v>
      </c>
      <c r="J2691" s="3">
        <v>-3649.98</v>
      </c>
      <c r="K2691" s="1" t="s">
        <v>240</v>
      </c>
      <c r="L2691" s="1" t="s">
        <v>24</v>
      </c>
      <c r="M2691" s="1" t="s">
        <v>242</v>
      </c>
      <c r="N2691" s="1" t="s">
        <v>1057</v>
      </c>
      <c r="O2691" s="2">
        <v>44316</v>
      </c>
      <c r="P2691" s="2">
        <v>44323</v>
      </c>
      <c r="Q2691" s="1" t="s">
        <v>29</v>
      </c>
      <c r="R2691" t="str">
        <f>VLOOKUP(F2691,'Seg 2 descriptions'!A:B,2)</f>
        <v>Gas Operations-West</v>
      </c>
      <c r="S2691" t="str">
        <f>VLOOKUP(G2691,'Seg 3 descriptions'!A:B,2)</f>
        <v>Other Outside Services</v>
      </c>
    </row>
    <row r="2692" spans="1:19" x14ac:dyDescent="0.25">
      <c r="A2692" s="1" t="s">
        <v>457</v>
      </c>
      <c r="B2692" s="1" t="s">
        <v>49</v>
      </c>
      <c r="C2692" s="1" t="s">
        <v>1056</v>
      </c>
      <c r="D2692" s="1" t="s">
        <v>1715</v>
      </c>
      <c r="E2692" s="1" t="s">
        <v>20</v>
      </c>
      <c r="F2692" s="1" t="s">
        <v>31</v>
      </c>
      <c r="G2692" s="1" t="s">
        <v>590</v>
      </c>
      <c r="H2692" s="1" t="s">
        <v>103</v>
      </c>
      <c r="I2692" s="1" t="s">
        <v>24</v>
      </c>
      <c r="J2692" s="3">
        <v>-12.75</v>
      </c>
      <c r="K2692" s="1" t="s">
        <v>891</v>
      </c>
      <c r="L2692" s="1" t="s">
        <v>24</v>
      </c>
      <c r="M2692" s="1" t="s">
        <v>892</v>
      </c>
      <c r="N2692" s="1" t="s">
        <v>969</v>
      </c>
      <c r="O2692" s="2">
        <v>44316</v>
      </c>
      <c r="P2692" s="2">
        <v>44321</v>
      </c>
      <c r="Q2692" s="1" t="s">
        <v>29</v>
      </c>
      <c r="R2692" t="str">
        <f>VLOOKUP(F2692,'Seg 2 descriptions'!A:B,2)</f>
        <v>Gas Operations-West</v>
      </c>
      <c r="S2692" t="str">
        <f>VLOOKUP(G2692,'Seg 3 descriptions'!A:B,2)</f>
        <v>Overtime/Comp Time/On Call</v>
      </c>
    </row>
    <row r="2693" spans="1:19" x14ac:dyDescent="0.25">
      <c r="A2693" s="1" t="s">
        <v>457</v>
      </c>
      <c r="B2693" s="1" t="s">
        <v>49</v>
      </c>
      <c r="C2693" s="1" t="s">
        <v>591</v>
      </c>
      <c r="D2693" s="1" t="s">
        <v>1715</v>
      </c>
      <c r="E2693" s="1" t="s">
        <v>20</v>
      </c>
      <c r="F2693" s="1" t="s">
        <v>31</v>
      </c>
      <c r="G2693" s="1" t="s">
        <v>590</v>
      </c>
      <c r="H2693" s="1" t="s">
        <v>103</v>
      </c>
      <c r="I2693" s="1" t="s">
        <v>24</v>
      </c>
      <c r="J2693" s="3">
        <v>-91.96</v>
      </c>
      <c r="K2693" s="1" t="s">
        <v>891</v>
      </c>
      <c r="L2693" s="1" t="s">
        <v>24</v>
      </c>
      <c r="M2693" s="1" t="s">
        <v>892</v>
      </c>
      <c r="N2693" s="1" t="s">
        <v>592</v>
      </c>
      <c r="O2693" s="2">
        <v>44530</v>
      </c>
      <c r="P2693" s="2">
        <v>44535</v>
      </c>
      <c r="Q2693" s="1" t="s">
        <v>29</v>
      </c>
      <c r="R2693" t="str">
        <f>VLOOKUP(F2693,'Seg 2 descriptions'!A:B,2)</f>
        <v>Gas Operations-West</v>
      </c>
      <c r="S2693" t="str">
        <f>VLOOKUP(G2693,'Seg 3 descriptions'!A:B,2)</f>
        <v>Overtime/Comp Time/On Call</v>
      </c>
    </row>
    <row r="2694" spans="1:19" x14ac:dyDescent="0.25">
      <c r="A2694" s="144" t="s">
        <v>456</v>
      </c>
      <c r="B2694" s="144" t="s">
        <v>20</v>
      </c>
      <c r="C2694" s="144" t="s">
        <v>1367</v>
      </c>
      <c r="D2694" s="144" t="s">
        <v>1693</v>
      </c>
      <c r="E2694" s="144" t="s">
        <v>20</v>
      </c>
      <c r="F2694" s="144" t="s">
        <v>21</v>
      </c>
      <c r="G2694" s="144" t="s">
        <v>22</v>
      </c>
      <c r="H2694" s="144" t="s">
        <v>103</v>
      </c>
      <c r="I2694" s="144" t="s">
        <v>24</v>
      </c>
      <c r="J2694" s="145">
        <v>-960</v>
      </c>
      <c r="K2694" s="144" t="s">
        <v>1431</v>
      </c>
      <c r="L2694" s="144" t="s">
        <v>24</v>
      </c>
      <c r="M2694" s="144" t="s">
        <v>364</v>
      </c>
      <c r="N2694" s="144" t="s">
        <v>1366</v>
      </c>
      <c r="O2694" s="146">
        <v>44469</v>
      </c>
      <c r="P2694" s="146">
        <v>44447</v>
      </c>
      <c r="Q2694" s="144" t="s">
        <v>29</v>
      </c>
      <c r="R2694" s="20" t="str">
        <f>VLOOKUP(F2694,'Seg 2 descriptions'!A:B,2)</f>
        <v>Facilities-West</v>
      </c>
      <c r="S2694" s="20" t="str">
        <f>VLOOKUP(G2694,'Seg 3 descriptions'!A:B,2)</f>
        <v>Facilities Maintenance</v>
      </c>
    </row>
    <row r="2695" spans="1:19" x14ac:dyDescent="0.25">
      <c r="A2695" s="144" t="s">
        <v>456</v>
      </c>
      <c r="B2695" s="144" t="s">
        <v>20</v>
      </c>
      <c r="C2695" s="144" t="s">
        <v>1367</v>
      </c>
      <c r="D2695" s="144" t="s">
        <v>1693</v>
      </c>
      <c r="E2695" s="144" t="s">
        <v>20</v>
      </c>
      <c r="F2695" s="144" t="s">
        <v>21</v>
      </c>
      <c r="G2695" s="144" t="s">
        <v>22</v>
      </c>
      <c r="H2695" s="144" t="s">
        <v>103</v>
      </c>
      <c r="I2695" s="144" t="s">
        <v>24</v>
      </c>
      <c r="J2695" s="145">
        <v>-2870</v>
      </c>
      <c r="K2695" s="144" t="s">
        <v>1431</v>
      </c>
      <c r="L2695" s="144" t="s">
        <v>24</v>
      </c>
      <c r="M2695" s="144" t="s">
        <v>1333</v>
      </c>
      <c r="N2695" s="144" t="s">
        <v>1366</v>
      </c>
      <c r="O2695" s="146">
        <v>44469</v>
      </c>
      <c r="P2695" s="146">
        <v>44447</v>
      </c>
      <c r="Q2695" s="144" t="s">
        <v>29</v>
      </c>
      <c r="R2695" s="20" t="str">
        <f>VLOOKUP(F2695,'Seg 2 descriptions'!A:B,2)</f>
        <v>Facilities-West</v>
      </c>
      <c r="S2695" s="20" t="str">
        <f>VLOOKUP(G2695,'Seg 3 descriptions'!A:B,2)</f>
        <v>Facilities Maintenance</v>
      </c>
    </row>
    <row r="2696" spans="1:19" x14ac:dyDescent="0.25">
      <c r="A2696" s="1" t="s">
        <v>456</v>
      </c>
      <c r="B2696" s="1" t="s">
        <v>20</v>
      </c>
      <c r="C2696" s="1" t="s">
        <v>1397</v>
      </c>
      <c r="D2696" s="1" t="s">
        <v>1692</v>
      </c>
      <c r="E2696" s="1" t="s">
        <v>20</v>
      </c>
      <c r="F2696" s="1" t="s">
        <v>31</v>
      </c>
      <c r="G2696" s="1" t="s">
        <v>35</v>
      </c>
      <c r="H2696" s="1" t="s">
        <v>103</v>
      </c>
      <c r="I2696" s="1" t="s">
        <v>24</v>
      </c>
      <c r="J2696" s="3">
        <v>96</v>
      </c>
      <c r="K2696" s="1" t="s">
        <v>1194</v>
      </c>
      <c r="L2696" s="1" t="s">
        <v>24</v>
      </c>
      <c r="M2696" s="1" t="s">
        <v>123</v>
      </c>
      <c r="N2696" s="1" t="s">
        <v>1397</v>
      </c>
      <c r="O2696" s="2">
        <v>44347</v>
      </c>
      <c r="P2696" s="2">
        <v>44351</v>
      </c>
      <c r="Q2696" s="1" t="s">
        <v>29</v>
      </c>
      <c r="R2696" t="str">
        <f>VLOOKUP(F2696,'Seg 2 descriptions'!A:B,2)</f>
        <v>Gas Operations-West</v>
      </c>
      <c r="S2696" t="str">
        <f>VLOOKUP(G2696,'Seg 3 descriptions'!A:B,2)</f>
        <v>Other Outside Services</v>
      </c>
    </row>
    <row r="2697" spans="1:19" x14ac:dyDescent="0.25">
      <c r="A2697" s="1" t="s">
        <v>456</v>
      </c>
      <c r="B2697" s="1" t="s">
        <v>20</v>
      </c>
      <c r="C2697" s="1" t="s">
        <v>1397</v>
      </c>
      <c r="D2697" s="1" t="s">
        <v>1692</v>
      </c>
      <c r="E2697" s="1" t="s">
        <v>20</v>
      </c>
      <c r="F2697" s="1" t="s">
        <v>31</v>
      </c>
      <c r="G2697" s="1" t="s">
        <v>35</v>
      </c>
      <c r="H2697" s="1" t="s">
        <v>103</v>
      </c>
      <c r="I2697" s="1" t="s">
        <v>24</v>
      </c>
      <c r="J2697" s="3">
        <v>240</v>
      </c>
      <c r="K2697" s="1" t="s">
        <v>1194</v>
      </c>
      <c r="L2697" s="1" t="s">
        <v>24</v>
      </c>
      <c r="M2697" s="1" t="s">
        <v>385</v>
      </c>
      <c r="N2697" s="1" t="s">
        <v>1397</v>
      </c>
      <c r="O2697" s="2">
        <v>44347</v>
      </c>
      <c r="P2697" s="2">
        <v>44351</v>
      </c>
      <c r="Q2697" s="1" t="s">
        <v>29</v>
      </c>
      <c r="R2697" t="str">
        <f>VLOOKUP(F2697,'Seg 2 descriptions'!A:B,2)</f>
        <v>Gas Operations-West</v>
      </c>
      <c r="S2697" t="str">
        <f>VLOOKUP(G2697,'Seg 3 descriptions'!A:B,2)</f>
        <v>Other Outside Services</v>
      </c>
    </row>
    <row r="2698" spans="1:19" x14ac:dyDescent="0.25">
      <c r="A2698" s="1" t="s">
        <v>456</v>
      </c>
      <c r="B2698" s="1" t="s">
        <v>20</v>
      </c>
      <c r="C2698" s="1" t="s">
        <v>1398</v>
      </c>
      <c r="D2698" s="1" t="s">
        <v>1692</v>
      </c>
      <c r="E2698" s="1" t="s">
        <v>20</v>
      </c>
      <c r="F2698" s="1" t="s">
        <v>31</v>
      </c>
      <c r="G2698" s="1" t="s">
        <v>35</v>
      </c>
      <c r="H2698" s="1" t="s">
        <v>103</v>
      </c>
      <c r="I2698" s="1" t="s">
        <v>24</v>
      </c>
      <c r="J2698" s="3">
        <v>-240</v>
      </c>
      <c r="K2698" s="1" t="s">
        <v>1194</v>
      </c>
      <c r="L2698" s="1" t="s">
        <v>24</v>
      </c>
      <c r="M2698" s="1" t="s">
        <v>385</v>
      </c>
      <c r="N2698" s="1" t="s">
        <v>1397</v>
      </c>
      <c r="O2698" s="2">
        <v>44377</v>
      </c>
      <c r="P2698" s="2">
        <v>44351</v>
      </c>
      <c r="Q2698" s="1" t="s">
        <v>29</v>
      </c>
      <c r="R2698" t="str">
        <f>VLOOKUP(F2698,'Seg 2 descriptions'!A:B,2)</f>
        <v>Gas Operations-West</v>
      </c>
      <c r="S2698" t="str">
        <f>VLOOKUP(G2698,'Seg 3 descriptions'!A:B,2)</f>
        <v>Other Outside Services</v>
      </c>
    </row>
    <row r="2699" spans="1:19" x14ac:dyDescent="0.25">
      <c r="A2699" s="1" t="s">
        <v>456</v>
      </c>
      <c r="B2699" s="1" t="s">
        <v>20</v>
      </c>
      <c r="C2699" s="1" t="s">
        <v>1397</v>
      </c>
      <c r="D2699" s="1" t="s">
        <v>1692</v>
      </c>
      <c r="E2699" s="1" t="s">
        <v>20</v>
      </c>
      <c r="F2699" s="1" t="s">
        <v>31</v>
      </c>
      <c r="G2699" s="1" t="s">
        <v>35</v>
      </c>
      <c r="H2699" s="1" t="s">
        <v>103</v>
      </c>
      <c r="I2699" s="1" t="s">
        <v>24</v>
      </c>
      <c r="J2699" s="3">
        <v>48</v>
      </c>
      <c r="K2699" s="1" t="s">
        <v>1194</v>
      </c>
      <c r="L2699" s="1" t="s">
        <v>24</v>
      </c>
      <c r="M2699" s="1" t="s">
        <v>123</v>
      </c>
      <c r="N2699" s="1" t="s">
        <v>1397</v>
      </c>
      <c r="O2699" s="2">
        <v>44347</v>
      </c>
      <c r="P2699" s="2">
        <v>44351</v>
      </c>
      <c r="Q2699" s="1" t="s">
        <v>29</v>
      </c>
      <c r="R2699" t="str">
        <f>VLOOKUP(F2699,'Seg 2 descriptions'!A:B,2)</f>
        <v>Gas Operations-West</v>
      </c>
      <c r="S2699" t="str">
        <f>VLOOKUP(G2699,'Seg 3 descriptions'!A:B,2)</f>
        <v>Other Outside Services</v>
      </c>
    </row>
    <row r="2700" spans="1:19" x14ac:dyDescent="0.25">
      <c r="A2700" s="1" t="s">
        <v>456</v>
      </c>
      <c r="B2700" s="1" t="s">
        <v>20</v>
      </c>
      <c r="C2700" s="1" t="s">
        <v>1398</v>
      </c>
      <c r="D2700" s="1" t="s">
        <v>1692</v>
      </c>
      <c r="E2700" s="1" t="s">
        <v>20</v>
      </c>
      <c r="F2700" s="1" t="s">
        <v>31</v>
      </c>
      <c r="G2700" s="1" t="s">
        <v>35</v>
      </c>
      <c r="H2700" s="1" t="s">
        <v>103</v>
      </c>
      <c r="I2700" s="1" t="s">
        <v>24</v>
      </c>
      <c r="J2700" s="3">
        <v>-48</v>
      </c>
      <c r="K2700" s="1" t="s">
        <v>1194</v>
      </c>
      <c r="L2700" s="1" t="s">
        <v>24</v>
      </c>
      <c r="M2700" s="1" t="s">
        <v>123</v>
      </c>
      <c r="N2700" s="1" t="s">
        <v>1397</v>
      </c>
      <c r="O2700" s="2">
        <v>44377</v>
      </c>
      <c r="P2700" s="2">
        <v>44351</v>
      </c>
      <c r="Q2700" s="1" t="s">
        <v>29</v>
      </c>
      <c r="R2700" t="str">
        <f>VLOOKUP(F2700,'Seg 2 descriptions'!A:B,2)</f>
        <v>Gas Operations-West</v>
      </c>
      <c r="S2700" t="str">
        <f>VLOOKUP(G2700,'Seg 3 descriptions'!A:B,2)</f>
        <v>Other Outside Services</v>
      </c>
    </row>
    <row r="2701" spans="1:19" x14ac:dyDescent="0.25">
      <c r="A2701" s="1" t="s">
        <v>456</v>
      </c>
      <c r="B2701" s="1" t="s">
        <v>20</v>
      </c>
      <c r="C2701" s="1" t="s">
        <v>1398</v>
      </c>
      <c r="D2701" s="1" t="s">
        <v>1692</v>
      </c>
      <c r="E2701" s="1" t="s">
        <v>20</v>
      </c>
      <c r="F2701" s="1" t="s">
        <v>31</v>
      </c>
      <c r="G2701" s="1" t="s">
        <v>35</v>
      </c>
      <c r="H2701" s="1" t="s">
        <v>103</v>
      </c>
      <c r="I2701" s="1" t="s">
        <v>24</v>
      </c>
      <c r="J2701" s="3">
        <v>-96</v>
      </c>
      <c r="K2701" s="1" t="s">
        <v>1194</v>
      </c>
      <c r="L2701" s="1" t="s">
        <v>24</v>
      </c>
      <c r="M2701" s="1" t="s">
        <v>123</v>
      </c>
      <c r="N2701" s="1" t="s">
        <v>1397</v>
      </c>
      <c r="O2701" s="2">
        <v>44377</v>
      </c>
      <c r="P2701" s="2">
        <v>44351</v>
      </c>
      <c r="Q2701" s="1" t="s">
        <v>29</v>
      </c>
      <c r="R2701" t="str">
        <f>VLOOKUP(F2701,'Seg 2 descriptions'!A:B,2)</f>
        <v>Gas Operations-West</v>
      </c>
      <c r="S2701" t="str">
        <f>VLOOKUP(G2701,'Seg 3 descriptions'!A:B,2)</f>
        <v>Other Outside Services</v>
      </c>
    </row>
    <row r="2702" spans="1:19" x14ac:dyDescent="0.25">
      <c r="A2702" s="1" t="s">
        <v>456</v>
      </c>
      <c r="B2702" s="1" t="s">
        <v>20</v>
      </c>
      <c r="C2702" s="1" t="s">
        <v>1403</v>
      </c>
      <c r="D2702" s="1" t="s">
        <v>1692</v>
      </c>
      <c r="E2702" s="1" t="s">
        <v>20</v>
      </c>
      <c r="F2702" s="1" t="s">
        <v>31</v>
      </c>
      <c r="G2702" s="1" t="s">
        <v>35</v>
      </c>
      <c r="H2702" s="1" t="s">
        <v>103</v>
      </c>
      <c r="I2702" s="1" t="s">
        <v>24</v>
      </c>
      <c r="J2702" s="3">
        <v>-144</v>
      </c>
      <c r="K2702" s="1" t="s">
        <v>1194</v>
      </c>
      <c r="L2702" s="1" t="s">
        <v>24</v>
      </c>
      <c r="M2702" s="1" t="s">
        <v>467</v>
      </c>
      <c r="N2702" s="1" t="s">
        <v>1305</v>
      </c>
      <c r="O2702" s="2">
        <v>44439</v>
      </c>
      <c r="P2702" s="2">
        <v>44413</v>
      </c>
      <c r="Q2702" s="1" t="s">
        <v>29</v>
      </c>
      <c r="R2702" t="str">
        <f>VLOOKUP(F2702,'Seg 2 descriptions'!A:B,2)</f>
        <v>Gas Operations-West</v>
      </c>
      <c r="S2702" t="str">
        <f>VLOOKUP(G2702,'Seg 3 descriptions'!A:B,2)</f>
        <v>Other Outside Services</v>
      </c>
    </row>
    <row r="2703" spans="1:19" x14ac:dyDescent="0.25">
      <c r="A2703" s="1" t="s">
        <v>456</v>
      </c>
      <c r="B2703" s="1" t="s">
        <v>20</v>
      </c>
      <c r="C2703" s="1" t="s">
        <v>1305</v>
      </c>
      <c r="D2703" s="1" t="s">
        <v>1692</v>
      </c>
      <c r="E2703" s="1" t="s">
        <v>20</v>
      </c>
      <c r="F2703" s="1" t="s">
        <v>31</v>
      </c>
      <c r="G2703" s="1" t="s">
        <v>35</v>
      </c>
      <c r="H2703" s="1" t="s">
        <v>103</v>
      </c>
      <c r="I2703" s="1" t="s">
        <v>24</v>
      </c>
      <c r="J2703" s="3">
        <v>144</v>
      </c>
      <c r="K2703" s="1" t="s">
        <v>1194</v>
      </c>
      <c r="L2703" s="1" t="s">
        <v>24</v>
      </c>
      <c r="M2703" s="1" t="s">
        <v>467</v>
      </c>
      <c r="N2703" s="1" t="s">
        <v>1305</v>
      </c>
      <c r="O2703" s="2">
        <v>44408</v>
      </c>
      <c r="P2703" s="2">
        <v>44412</v>
      </c>
      <c r="Q2703" s="1" t="s">
        <v>29</v>
      </c>
      <c r="R2703" t="str">
        <f>VLOOKUP(F2703,'Seg 2 descriptions'!A:B,2)</f>
        <v>Gas Operations-West</v>
      </c>
      <c r="S2703" t="str">
        <f>VLOOKUP(G2703,'Seg 3 descriptions'!A:B,2)</f>
        <v>Other Outside Services</v>
      </c>
    </row>
    <row r="2704" spans="1:19" x14ac:dyDescent="0.25">
      <c r="A2704" s="1" t="s">
        <v>455</v>
      </c>
      <c r="B2704" s="1" t="s">
        <v>20</v>
      </c>
      <c r="C2704" s="1" t="s">
        <v>1057</v>
      </c>
      <c r="D2704" s="1" t="s">
        <v>1692</v>
      </c>
      <c r="E2704" s="1" t="s">
        <v>20</v>
      </c>
      <c r="F2704" s="1" t="s">
        <v>31</v>
      </c>
      <c r="G2704" s="1" t="s">
        <v>35</v>
      </c>
      <c r="H2704" s="1" t="s">
        <v>103</v>
      </c>
      <c r="I2704" s="1" t="s">
        <v>24</v>
      </c>
      <c r="J2704" s="3">
        <v>-1513</v>
      </c>
      <c r="K2704" s="1" t="s">
        <v>812</v>
      </c>
      <c r="L2704" s="1" t="s">
        <v>24</v>
      </c>
      <c r="M2704" s="1" t="s">
        <v>814</v>
      </c>
      <c r="N2704" s="1" t="s">
        <v>1057</v>
      </c>
      <c r="O2704" s="2">
        <v>44316</v>
      </c>
      <c r="P2704" s="2">
        <v>44323</v>
      </c>
      <c r="Q2704" s="1" t="s">
        <v>29</v>
      </c>
      <c r="R2704" t="str">
        <f>VLOOKUP(F2704,'Seg 2 descriptions'!A:B,2)</f>
        <v>Gas Operations-West</v>
      </c>
      <c r="S2704" t="str">
        <f>VLOOKUP(G2704,'Seg 3 descriptions'!A:B,2)</f>
        <v>Other Outside Services</v>
      </c>
    </row>
    <row r="2705" spans="1:19" x14ac:dyDescent="0.25">
      <c r="A2705" s="1" t="s">
        <v>457</v>
      </c>
      <c r="B2705" s="1" t="s">
        <v>49</v>
      </c>
      <c r="C2705" s="1" t="s">
        <v>1577</v>
      </c>
      <c r="D2705" s="1" t="s">
        <v>1821</v>
      </c>
      <c r="E2705" s="1" t="s">
        <v>20</v>
      </c>
      <c r="F2705" s="1" t="s">
        <v>471</v>
      </c>
      <c r="G2705" s="1" t="s">
        <v>460</v>
      </c>
      <c r="H2705" s="1" t="s">
        <v>103</v>
      </c>
      <c r="I2705" s="1" t="s">
        <v>24</v>
      </c>
      <c r="J2705" s="3">
        <v>-94.15</v>
      </c>
      <c r="K2705" s="1" t="s">
        <v>1357</v>
      </c>
      <c r="L2705" s="1" t="s">
        <v>24</v>
      </c>
      <c r="M2705" s="1" t="s">
        <v>1358</v>
      </c>
      <c r="N2705" s="1" t="s">
        <v>1388</v>
      </c>
      <c r="O2705" s="2">
        <v>44377</v>
      </c>
      <c r="P2705" s="2">
        <v>44383</v>
      </c>
      <c r="Q2705" s="1" t="s">
        <v>29</v>
      </c>
      <c r="R2705" t="str">
        <f>VLOOKUP(F2705,'Seg 2 descriptions'!A:B,2)</f>
        <v>Propane Operations-Hernando</v>
      </c>
      <c r="S2705" t="str">
        <f>VLOOKUP(G2705,'Seg 3 descriptions'!A:B,2)</f>
        <v>Salaries</v>
      </c>
    </row>
    <row r="2706" spans="1:19" x14ac:dyDescent="0.25">
      <c r="A2706" s="1" t="s">
        <v>457</v>
      </c>
      <c r="B2706" s="1" t="s">
        <v>49</v>
      </c>
      <c r="C2706" s="1" t="s">
        <v>1577</v>
      </c>
      <c r="D2706" s="1" t="s">
        <v>1829</v>
      </c>
      <c r="E2706" s="1" t="s">
        <v>20</v>
      </c>
      <c r="F2706" s="1" t="s">
        <v>471</v>
      </c>
      <c r="G2706" s="1" t="s">
        <v>590</v>
      </c>
      <c r="H2706" s="1" t="s">
        <v>103</v>
      </c>
      <c r="I2706" s="1" t="s">
        <v>24</v>
      </c>
      <c r="J2706" s="3">
        <v>-16.329999999999998</v>
      </c>
      <c r="K2706" s="1" t="s">
        <v>1415</v>
      </c>
      <c r="L2706" s="1" t="s">
        <v>24</v>
      </c>
      <c r="M2706" s="1" t="s">
        <v>1416</v>
      </c>
      <c r="N2706" s="1" t="s">
        <v>1388</v>
      </c>
      <c r="O2706" s="2">
        <v>44377</v>
      </c>
      <c r="P2706" s="2">
        <v>44383</v>
      </c>
      <c r="Q2706" s="1" t="s">
        <v>29</v>
      </c>
      <c r="R2706" t="str">
        <f>VLOOKUP(F2706,'Seg 2 descriptions'!A:B,2)</f>
        <v>Propane Operations-Hernando</v>
      </c>
      <c r="S2706" t="str">
        <f>VLOOKUP(G2706,'Seg 3 descriptions'!A:B,2)</f>
        <v>Overtime/Comp Time/On Call</v>
      </c>
    </row>
    <row r="2707" spans="1:19" x14ac:dyDescent="0.25">
      <c r="A2707" s="144" t="s">
        <v>456</v>
      </c>
      <c r="B2707" s="144" t="s">
        <v>20</v>
      </c>
      <c r="C2707" s="144" t="s">
        <v>1366</v>
      </c>
      <c r="D2707" s="144" t="s">
        <v>1693</v>
      </c>
      <c r="E2707" s="144" t="s">
        <v>20</v>
      </c>
      <c r="F2707" s="144" t="s">
        <v>21</v>
      </c>
      <c r="G2707" s="144" t="s">
        <v>22</v>
      </c>
      <c r="H2707" s="144" t="s">
        <v>103</v>
      </c>
      <c r="I2707" s="144" t="s">
        <v>24</v>
      </c>
      <c r="J2707" s="145">
        <v>960</v>
      </c>
      <c r="K2707" s="144" t="s">
        <v>1431</v>
      </c>
      <c r="L2707" s="144" t="s">
        <v>24</v>
      </c>
      <c r="M2707" s="144" t="s">
        <v>364</v>
      </c>
      <c r="N2707" s="144" t="s">
        <v>1366</v>
      </c>
      <c r="O2707" s="146">
        <v>44439</v>
      </c>
      <c r="P2707" s="146">
        <v>44447</v>
      </c>
      <c r="Q2707" s="144" t="s">
        <v>29</v>
      </c>
      <c r="R2707" s="20" t="str">
        <f>VLOOKUP(F2707,'Seg 2 descriptions'!A:B,2)</f>
        <v>Facilities-West</v>
      </c>
      <c r="S2707" s="20" t="str">
        <f>VLOOKUP(G2707,'Seg 3 descriptions'!A:B,2)</f>
        <v>Facilities Maintenance</v>
      </c>
    </row>
    <row r="2708" spans="1:19" x14ac:dyDescent="0.25">
      <c r="A2708" s="144" t="s">
        <v>456</v>
      </c>
      <c r="B2708" s="144" t="s">
        <v>20</v>
      </c>
      <c r="C2708" s="144" t="s">
        <v>1366</v>
      </c>
      <c r="D2708" s="144" t="s">
        <v>1693</v>
      </c>
      <c r="E2708" s="144" t="s">
        <v>20</v>
      </c>
      <c r="F2708" s="144" t="s">
        <v>21</v>
      </c>
      <c r="G2708" s="144" t="s">
        <v>22</v>
      </c>
      <c r="H2708" s="144" t="s">
        <v>103</v>
      </c>
      <c r="I2708" s="144" t="s">
        <v>24</v>
      </c>
      <c r="J2708" s="145">
        <v>2870</v>
      </c>
      <c r="K2708" s="144" t="s">
        <v>1431</v>
      </c>
      <c r="L2708" s="144" t="s">
        <v>24</v>
      </c>
      <c r="M2708" s="144" t="s">
        <v>1333</v>
      </c>
      <c r="N2708" s="144" t="s">
        <v>1366</v>
      </c>
      <c r="O2708" s="146">
        <v>44439</v>
      </c>
      <c r="P2708" s="146">
        <v>44447</v>
      </c>
      <c r="Q2708" s="144" t="s">
        <v>29</v>
      </c>
      <c r="R2708" s="20" t="str">
        <f>VLOOKUP(F2708,'Seg 2 descriptions'!A:B,2)</f>
        <v>Facilities-West</v>
      </c>
      <c r="S2708" s="20" t="str">
        <f>VLOOKUP(G2708,'Seg 3 descriptions'!A:B,2)</f>
        <v>Facilities Maintenance</v>
      </c>
    </row>
    <row r="2709" spans="1:19" x14ac:dyDescent="0.25">
      <c r="A2709" s="1" t="s">
        <v>457</v>
      </c>
      <c r="B2709" s="1" t="s">
        <v>49</v>
      </c>
      <c r="C2709" s="1" t="s">
        <v>898</v>
      </c>
      <c r="D2709" s="1" t="s">
        <v>1725</v>
      </c>
      <c r="E2709" s="1" t="s">
        <v>20</v>
      </c>
      <c r="F2709" s="1" t="s">
        <v>31</v>
      </c>
      <c r="G2709" s="1" t="s">
        <v>460</v>
      </c>
      <c r="H2709" s="1" t="s">
        <v>103</v>
      </c>
      <c r="I2709" s="1" t="s">
        <v>24</v>
      </c>
      <c r="J2709" s="3">
        <v>-411.28</v>
      </c>
      <c r="K2709" s="1" t="s">
        <v>1004</v>
      </c>
      <c r="L2709" s="1" t="s">
        <v>24</v>
      </c>
      <c r="M2709" s="1" t="s">
        <v>1005</v>
      </c>
      <c r="N2709" s="1" t="s">
        <v>903</v>
      </c>
      <c r="O2709" s="2">
        <v>44377</v>
      </c>
      <c r="P2709" s="2">
        <v>44383</v>
      </c>
      <c r="Q2709" s="1" t="s">
        <v>29</v>
      </c>
      <c r="R2709" t="str">
        <f>VLOOKUP(F2709,'Seg 2 descriptions'!A:B,2)</f>
        <v>Gas Operations-West</v>
      </c>
      <c r="S2709" t="str">
        <f>VLOOKUP(G2709,'Seg 3 descriptions'!A:B,2)</f>
        <v>Salaries</v>
      </c>
    </row>
    <row r="2710" spans="1:19" x14ac:dyDescent="0.25">
      <c r="A2710" s="1" t="s">
        <v>828</v>
      </c>
      <c r="B2710" s="1" t="s">
        <v>18</v>
      </c>
      <c r="C2710" s="1" t="s">
        <v>1596</v>
      </c>
      <c r="D2710" s="1" t="s">
        <v>1821</v>
      </c>
      <c r="E2710" s="1" t="s">
        <v>20</v>
      </c>
      <c r="F2710" s="1" t="s">
        <v>471</v>
      </c>
      <c r="G2710" s="1" t="s">
        <v>460</v>
      </c>
      <c r="H2710" s="1" t="s">
        <v>103</v>
      </c>
      <c r="I2710" s="1" t="s">
        <v>24</v>
      </c>
      <c r="J2710" s="3">
        <v>117.13</v>
      </c>
      <c r="K2710" s="1" t="s">
        <v>1597</v>
      </c>
      <c r="L2710" s="1" t="s">
        <v>24</v>
      </c>
      <c r="M2710" s="1" t="s">
        <v>24</v>
      </c>
      <c r="N2710" s="1" t="s">
        <v>1596</v>
      </c>
      <c r="O2710" s="2">
        <v>44322</v>
      </c>
      <c r="P2710" s="2">
        <v>44348</v>
      </c>
      <c r="Q2710" s="1" t="s">
        <v>29</v>
      </c>
      <c r="R2710" t="str">
        <f>VLOOKUP(F2710,'Seg 2 descriptions'!A:B,2)</f>
        <v>Propane Operations-Hernando</v>
      </c>
      <c r="S2710" t="str">
        <f>VLOOKUP(G2710,'Seg 3 descriptions'!A:B,2)</f>
        <v>Salaries</v>
      </c>
    </row>
    <row r="2711" spans="1:19" x14ac:dyDescent="0.25">
      <c r="A2711" s="1" t="s">
        <v>828</v>
      </c>
      <c r="B2711" s="1" t="s">
        <v>18</v>
      </c>
      <c r="C2711" s="1" t="s">
        <v>1596</v>
      </c>
      <c r="D2711" s="1" t="s">
        <v>1725</v>
      </c>
      <c r="E2711" s="1" t="s">
        <v>20</v>
      </c>
      <c r="F2711" s="1" t="s">
        <v>31</v>
      </c>
      <c r="G2711" s="1" t="s">
        <v>460</v>
      </c>
      <c r="H2711" s="1" t="s">
        <v>103</v>
      </c>
      <c r="I2711" s="1" t="s">
        <v>24</v>
      </c>
      <c r="J2711" s="3">
        <v>463.64</v>
      </c>
      <c r="K2711" s="1" t="s">
        <v>1597</v>
      </c>
      <c r="L2711" s="1" t="s">
        <v>24</v>
      </c>
      <c r="M2711" s="1" t="s">
        <v>24</v>
      </c>
      <c r="N2711" s="1" t="s">
        <v>1596</v>
      </c>
      <c r="O2711" s="2">
        <v>44322</v>
      </c>
      <c r="P2711" s="2">
        <v>44348</v>
      </c>
      <c r="Q2711" s="1" t="s">
        <v>29</v>
      </c>
      <c r="R2711" t="str">
        <f>VLOOKUP(F2711,'Seg 2 descriptions'!A:B,2)</f>
        <v>Gas Operations-West</v>
      </c>
      <c r="S2711" t="str">
        <f>VLOOKUP(G2711,'Seg 3 descriptions'!A:B,2)</f>
        <v>Salaries</v>
      </c>
    </row>
    <row r="2712" spans="1:19" x14ac:dyDescent="0.25">
      <c r="A2712" s="1" t="s">
        <v>457</v>
      </c>
      <c r="B2712" s="1" t="s">
        <v>49</v>
      </c>
      <c r="C2712" s="1" t="s">
        <v>1467</v>
      </c>
      <c r="D2712" s="1" t="s">
        <v>1977</v>
      </c>
      <c r="E2712" s="1" t="s">
        <v>20</v>
      </c>
      <c r="F2712" s="1" t="s">
        <v>830</v>
      </c>
      <c r="G2712" s="1" t="s">
        <v>1049</v>
      </c>
      <c r="H2712" s="1" t="s">
        <v>103</v>
      </c>
      <c r="I2712" s="1" t="s">
        <v>24</v>
      </c>
      <c r="J2712" s="3">
        <v>0.69</v>
      </c>
      <c r="K2712" s="1" t="s">
        <v>1567</v>
      </c>
      <c r="L2712" s="1" t="s">
        <v>24</v>
      </c>
      <c r="M2712" s="1" t="s">
        <v>1568</v>
      </c>
      <c r="N2712" s="1" t="s">
        <v>463</v>
      </c>
      <c r="O2712" s="2">
        <v>44347</v>
      </c>
      <c r="P2712" s="2">
        <v>44350</v>
      </c>
      <c r="Q2712" s="1" t="s">
        <v>29</v>
      </c>
      <c r="R2712" t="str">
        <f>VLOOKUP(F2712,'Seg 2 descriptions'!A:B,2)</f>
        <v>Measurement-SF</v>
      </c>
      <c r="S2712" t="str">
        <f>VLOOKUP(G2712,'Seg 3 descriptions'!A:B,2)</f>
        <v>Vehicle Insurance</v>
      </c>
    </row>
    <row r="2713" spans="1:19" x14ac:dyDescent="0.25">
      <c r="A2713" s="1" t="s">
        <v>457</v>
      </c>
      <c r="B2713" s="1" t="s">
        <v>49</v>
      </c>
      <c r="C2713" s="1" t="s">
        <v>1467</v>
      </c>
      <c r="D2713" s="1" t="s">
        <v>1978</v>
      </c>
      <c r="E2713" s="1" t="s">
        <v>20</v>
      </c>
      <c r="F2713" s="1" t="s">
        <v>830</v>
      </c>
      <c r="G2713" s="1" t="s">
        <v>870</v>
      </c>
      <c r="H2713" s="1" t="s">
        <v>103</v>
      </c>
      <c r="I2713" s="1" t="s">
        <v>24</v>
      </c>
      <c r="J2713" s="3">
        <v>0.62</v>
      </c>
      <c r="K2713" s="1" t="s">
        <v>1567</v>
      </c>
      <c r="L2713" s="1" t="s">
        <v>24</v>
      </c>
      <c r="M2713" s="1" t="s">
        <v>1568</v>
      </c>
      <c r="N2713" s="1" t="s">
        <v>463</v>
      </c>
      <c r="O2713" s="2">
        <v>44347</v>
      </c>
      <c r="P2713" s="2">
        <v>44350</v>
      </c>
      <c r="Q2713" s="1" t="s">
        <v>29</v>
      </c>
      <c r="R2713" t="str">
        <f>VLOOKUP(F2713,'Seg 2 descriptions'!A:B,2)</f>
        <v>Measurement-SF</v>
      </c>
      <c r="S2713" t="str">
        <f>VLOOKUP(G2713,'Seg 3 descriptions'!A:B,2)</f>
        <v>Other Vehicle Expenses</v>
      </c>
    </row>
    <row r="2714" spans="1:19" x14ac:dyDescent="0.25">
      <c r="A2714" s="1" t="s">
        <v>457</v>
      </c>
      <c r="B2714" s="1" t="s">
        <v>49</v>
      </c>
      <c r="C2714" s="1" t="s">
        <v>1467</v>
      </c>
      <c r="D2714" s="1" t="s">
        <v>1979</v>
      </c>
      <c r="E2714" s="1" t="s">
        <v>20</v>
      </c>
      <c r="F2714" s="1" t="s">
        <v>830</v>
      </c>
      <c r="G2714" s="1" t="s">
        <v>1055</v>
      </c>
      <c r="H2714" s="1" t="s">
        <v>103</v>
      </c>
      <c r="I2714" s="1" t="s">
        <v>24</v>
      </c>
      <c r="J2714" s="3">
        <v>9.8800000000000008</v>
      </c>
      <c r="K2714" s="1" t="s">
        <v>1567</v>
      </c>
      <c r="L2714" s="1" t="s">
        <v>24</v>
      </c>
      <c r="M2714" s="1" t="s">
        <v>1568</v>
      </c>
      <c r="N2714" s="1" t="s">
        <v>463</v>
      </c>
      <c r="O2714" s="2">
        <v>44347</v>
      </c>
      <c r="P2714" s="2">
        <v>44350</v>
      </c>
      <c r="Q2714" s="1" t="s">
        <v>29</v>
      </c>
      <c r="R2714" t="str">
        <f>VLOOKUP(F2714,'Seg 2 descriptions'!A:B,2)</f>
        <v>Measurement-SF</v>
      </c>
      <c r="S2714" t="str">
        <f>VLOOKUP(G2714,'Seg 3 descriptions'!A:B,2)</f>
        <v>Vehicle Depreciation</v>
      </c>
    </row>
    <row r="2715" spans="1:19" x14ac:dyDescent="0.25">
      <c r="A2715" s="1" t="s">
        <v>457</v>
      </c>
      <c r="B2715" s="1" t="s">
        <v>49</v>
      </c>
      <c r="C2715" s="1" t="s">
        <v>1467</v>
      </c>
      <c r="D2715" s="1" t="s">
        <v>1980</v>
      </c>
      <c r="E2715" s="1" t="s">
        <v>20</v>
      </c>
      <c r="F2715" s="1" t="s">
        <v>830</v>
      </c>
      <c r="G2715" s="1" t="s">
        <v>869</v>
      </c>
      <c r="H2715" s="1" t="s">
        <v>103</v>
      </c>
      <c r="I2715" s="1" t="s">
        <v>24</v>
      </c>
      <c r="J2715" s="3">
        <v>4.2</v>
      </c>
      <c r="K2715" s="1" t="s">
        <v>1567</v>
      </c>
      <c r="L2715" s="1" t="s">
        <v>24</v>
      </c>
      <c r="M2715" s="1" t="s">
        <v>1568</v>
      </c>
      <c r="N2715" s="1" t="s">
        <v>463</v>
      </c>
      <c r="O2715" s="2">
        <v>44347</v>
      </c>
      <c r="P2715" s="2">
        <v>44350</v>
      </c>
      <c r="Q2715" s="1" t="s">
        <v>29</v>
      </c>
      <c r="R2715" t="str">
        <f>VLOOKUP(F2715,'Seg 2 descriptions'!A:B,2)</f>
        <v>Measurement-SF</v>
      </c>
      <c r="S2715" t="str">
        <f>VLOOKUP(G2715,'Seg 3 descriptions'!A:B,2)</f>
        <v>Vehicle Fuel</v>
      </c>
    </row>
    <row r="2716" spans="1:19" x14ac:dyDescent="0.25">
      <c r="A2716" s="1" t="s">
        <v>457</v>
      </c>
      <c r="B2716" s="1" t="s">
        <v>49</v>
      </c>
      <c r="C2716" s="1" t="s">
        <v>1467</v>
      </c>
      <c r="D2716" s="1" t="s">
        <v>1981</v>
      </c>
      <c r="E2716" s="1" t="s">
        <v>20</v>
      </c>
      <c r="F2716" s="1" t="s">
        <v>830</v>
      </c>
      <c r="G2716" s="1" t="s">
        <v>283</v>
      </c>
      <c r="H2716" s="1" t="s">
        <v>103</v>
      </c>
      <c r="I2716" s="1" t="s">
        <v>24</v>
      </c>
      <c r="J2716" s="3">
        <v>3.45</v>
      </c>
      <c r="K2716" s="1" t="s">
        <v>1567</v>
      </c>
      <c r="L2716" s="1" t="s">
        <v>24</v>
      </c>
      <c r="M2716" s="1" t="s">
        <v>1568</v>
      </c>
      <c r="N2716" s="1" t="s">
        <v>463</v>
      </c>
      <c r="O2716" s="2">
        <v>44347</v>
      </c>
      <c r="P2716" s="2">
        <v>44350</v>
      </c>
      <c r="Q2716" s="1" t="s">
        <v>29</v>
      </c>
      <c r="R2716" t="str">
        <f>VLOOKUP(F2716,'Seg 2 descriptions'!A:B,2)</f>
        <v>Measurement-SF</v>
      </c>
      <c r="S2716" t="str">
        <f>VLOOKUP(G2716,'Seg 3 descriptions'!A:B,2)</f>
        <v>Supplies &amp; Misc Dept Expenses</v>
      </c>
    </row>
    <row r="2717" spans="1:19" x14ac:dyDescent="0.25">
      <c r="A2717" s="1" t="s">
        <v>457</v>
      </c>
      <c r="B2717" s="1" t="s">
        <v>49</v>
      </c>
      <c r="C2717" s="1" t="s">
        <v>1467</v>
      </c>
      <c r="D2717" s="1" t="s">
        <v>1982</v>
      </c>
      <c r="E2717" s="1" t="s">
        <v>20</v>
      </c>
      <c r="F2717" s="1" t="s">
        <v>830</v>
      </c>
      <c r="G2717" s="1" t="s">
        <v>868</v>
      </c>
      <c r="H2717" s="1" t="s">
        <v>103</v>
      </c>
      <c r="I2717" s="1" t="s">
        <v>24</v>
      </c>
      <c r="J2717" s="3">
        <v>1.1000000000000001</v>
      </c>
      <c r="K2717" s="1" t="s">
        <v>1567</v>
      </c>
      <c r="L2717" s="1" t="s">
        <v>24</v>
      </c>
      <c r="M2717" s="1" t="s">
        <v>1568</v>
      </c>
      <c r="N2717" s="1" t="s">
        <v>463</v>
      </c>
      <c r="O2717" s="2">
        <v>44347</v>
      </c>
      <c r="P2717" s="2">
        <v>44350</v>
      </c>
      <c r="Q2717" s="1" t="s">
        <v>29</v>
      </c>
      <c r="R2717" t="str">
        <f>VLOOKUP(F2717,'Seg 2 descriptions'!A:B,2)</f>
        <v>Measurement-SF</v>
      </c>
      <c r="S2717" t="str">
        <f>VLOOKUP(G2717,'Seg 3 descriptions'!A:B,2)</f>
        <v>Cell Phones</v>
      </c>
    </row>
    <row r="2718" spans="1:19" x14ac:dyDescent="0.25">
      <c r="A2718" s="1" t="s">
        <v>457</v>
      </c>
      <c r="B2718" s="1" t="s">
        <v>49</v>
      </c>
      <c r="C2718" s="1" t="s">
        <v>1467</v>
      </c>
      <c r="D2718" s="1" t="s">
        <v>1983</v>
      </c>
      <c r="E2718" s="1" t="s">
        <v>20</v>
      </c>
      <c r="F2718" s="1" t="s">
        <v>830</v>
      </c>
      <c r="G2718" s="1" t="s">
        <v>867</v>
      </c>
      <c r="H2718" s="1" t="s">
        <v>103</v>
      </c>
      <c r="I2718" s="1" t="s">
        <v>24</v>
      </c>
      <c r="J2718" s="3">
        <v>0.14000000000000001</v>
      </c>
      <c r="K2718" s="1" t="s">
        <v>1567</v>
      </c>
      <c r="L2718" s="1" t="s">
        <v>24</v>
      </c>
      <c r="M2718" s="1" t="s">
        <v>1568</v>
      </c>
      <c r="N2718" s="1" t="s">
        <v>463</v>
      </c>
      <c r="O2718" s="2">
        <v>44347</v>
      </c>
      <c r="P2718" s="2">
        <v>44350</v>
      </c>
      <c r="Q2718" s="1" t="s">
        <v>29</v>
      </c>
      <c r="R2718" t="str">
        <f>VLOOKUP(F2718,'Seg 2 descriptions'!A:B,2)</f>
        <v>Measurement-SF</v>
      </c>
      <c r="S2718" t="str">
        <f>VLOOKUP(G2718,'Seg 3 descriptions'!A:B,2)</f>
        <v>Meals</v>
      </c>
    </row>
    <row r="2719" spans="1:19" x14ac:dyDescent="0.25">
      <c r="A2719" s="1" t="s">
        <v>457</v>
      </c>
      <c r="B2719" s="1" t="s">
        <v>49</v>
      </c>
      <c r="C2719" s="1" t="s">
        <v>1467</v>
      </c>
      <c r="D2719" s="1" t="s">
        <v>1831</v>
      </c>
      <c r="E2719" s="1" t="s">
        <v>20</v>
      </c>
      <c r="F2719" s="1" t="s">
        <v>830</v>
      </c>
      <c r="G2719" s="1" t="s">
        <v>460</v>
      </c>
      <c r="H2719" s="1" t="s">
        <v>103</v>
      </c>
      <c r="I2719" s="1" t="s">
        <v>24</v>
      </c>
      <c r="J2719" s="3">
        <v>10.58</v>
      </c>
      <c r="K2719" s="1" t="s">
        <v>1567</v>
      </c>
      <c r="L2719" s="1" t="s">
        <v>24</v>
      </c>
      <c r="M2719" s="1" t="s">
        <v>1568</v>
      </c>
      <c r="N2719" s="1" t="s">
        <v>463</v>
      </c>
      <c r="O2719" s="2">
        <v>44347</v>
      </c>
      <c r="P2719" s="2">
        <v>44350</v>
      </c>
      <c r="Q2719" s="1" t="s">
        <v>29</v>
      </c>
      <c r="R2719" t="str">
        <f>VLOOKUP(F2719,'Seg 2 descriptions'!A:B,2)</f>
        <v>Measurement-SF</v>
      </c>
      <c r="S2719" t="str">
        <f>VLOOKUP(G2719,'Seg 3 descriptions'!A:B,2)</f>
        <v>Salaries</v>
      </c>
    </row>
    <row r="2720" spans="1:19" x14ac:dyDescent="0.25">
      <c r="A2720" s="1" t="s">
        <v>457</v>
      </c>
      <c r="B2720" s="1" t="s">
        <v>49</v>
      </c>
      <c r="C2720" s="1" t="s">
        <v>1404</v>
      </c>
      <c r="D2720" s="1" t="s">
        <v>1977</v>
      </c>
      <c r="E2720" s="1" t="s">
        <v>20</v>
      </c>
      <c r="F2720" s="1" t="s">
        <v>830</v>
      </c>
      <c r="G2720" s="1" t="s">
        <v>1049</v>
      </c>
      <c r="H2720" s="1" t="s">
        <v>103</v>
      </c>
      <c r="I2720" s="1" t="s">
        <v>24</v>
      </c>
      <c r="J2720" s="3">
        <v>1.26</v>
      </c>
      <c r="K2720" s="1" t="s">
        <v>1567</v>
      </c>
      <c r="L2720" s="1" t="s">
        <v>24</v>
      </c>
      <c r="M2720" s="1" t="s">
        <v>1568</v>
      </c>
      <c r="N2720" s="1" t="s">
        <v>463</v>
      </c>
      <c r="O2720" s="2">
        <v>44255</v>
      </c>
      <c r="P2720" s="2">
        <v>44258</v>
      </c>
      <c r="Q2720" s="1" t="s">
        <v>29</v>
      </c>
      <c r="R2720" t="str">
        <f>VLOOKUP(F2720,'Seg 2 descriptions'!A:B,2)</f>
        <v>Measurement-SF</v>
      </c>
      <c r="S2720" t="str">
        <f>VLOOKUP(G2720,'Seg 3 descriptions'!A:B,2)</f>
        <v>Vehicle Insurance</v>
      </c>
    </row>
    <row r="2721" spans="1:19" x14ac:dyDescent="0.25">
      <c r="A2721" s="1" t="s">
        <v>457</v>
      </c>
      <c r="B2721" s="1" t="s">
        <v>49</v>
      </c>
      <c r="C2721" s="1" t="s">
        <v>1404</v>
      </c>
      <c r="D2721" s="1" t="s">
        <v>1979</v>
      </c>
      <c r="E2721" s="1" t="s">
        <v>20</v>
      </c>
      <c r="F2721" s="1" t="s">
        <v>830</v>
      </c>
      <c r="G2721" s="1" t="s">
        <v>1055</v>
      </c>
      <c r="H2721" s="1" t="s">
        <v>103</v>
      </c>
      <c r="I2721" s="1" t="s">
        <v>24</v>
      </c>
      <c r="J2721" s="3">
        <v>9.5399999999999991</v>
      </c>
      <c r="K2721" s="1" t="s">
        <v>1567</v>
      </c>
      <c r="L2721" s="1" t="s">
        <v>24</v>
      </c>
      <c r="M2721" s="1" t="s">
        <v>1568</v>
      </c>
      <c r="N2721" s="1" t="s">
        <v>463</v>
      </c>
      <c r="O2721" s="2">
        <v>44255</v>
      </c>
      <c r="P2721" s="2">
        <v>44258</v>
      </c>
      <c r="Q2721" s="1" t="s">
        <v>29</v>
      </c>
      <c r="R2721" t="str">
        <f>VLOOKUP(F2721,'Seg 2 descriptions'!A:B,2)</f>
        <v>Measurement-SF</v>
      </c>
      <c r="S2721" t="str">
        <f>VLOOKUP(G2721,'Seg 3 descriptions'!A:B,2)</f>
        <v>Vehicle Depreciation</v>
      </c>
    </row>
    <row r="2722" spans="1:19" x14ac:dyDescent="0.25">
      <c r="A2722" s="1" t="s">
        <v>457</v>
      </c>
      <c r="B2722" s="1" t="s">
        <v>49</v>
      </c>
      <c r="C2722" s="1" t="s">
        <v>1404</v>
      </c>
      <c r="D2722" s="1" t="s">
        <v>1980</v>
      </c>
      <c r="E2722" s="1" t="s">
        <v>20</v>
      </c>
      <c r="F2722" s="1" t="s">
        <v>830</v>
      </c>
      <c r="G2722" s="1" t="s">
        <v>869</v>
      </c>
      <c r="H2722" s="1" t="s">
        <v>103</v>
      </c>
      <c r="I2722" s="1" t="s">
        <v>24</v>
      </c>
      <c r="J2722" s="3">
        <v>3.81</v>
      </c>
      <c r="K2722" s="1" t="s">
        <v>1567</v>
      </c>
      <c r="L2722" s="1" t="s">
        <v>24</v>
      </c>
      <c r="M2722" s="1" t="s">
        <v>1568</v>
      </c>
      <c r="N2722" s="1" t="s">
        <v>463</v>
      </c>
      <c r="O2722" s="2">
        <v>44255</v>
      </c>
      <c r="P2722" s="2">
        <v>44258</v>
      </c>
      <c r="Q2722" s="1" t="s">
        <v>29</v>
      </c>
      <c r="R2722" t="str">
        <f>VLOOKUP(F2722,'Seg 2 descriptions'!A:B,2)</f>
        <v>Measurement-SF</v>
      </c>
      <c r="S2722" t="str">
        <f>VLOOKUP(G2722,'Seg 3 descriptions'!A:B,2)</f>
        <v>Vehicle Fuel</v>
      </c>
    </row>
    <row r="2723" spans="1:19" x14ac:dyDescent="0.25">
      <c r="A2723" s="1" t="s">
        <v>457</v>
      </c>
      <c r="B2723" s="1" t="s">
        <v>49</v>
      </c>
      <c r="C2723" s="1" t="s">
        <v>1404</v>
      </c>
      <c r="D2723" s="1" t="s">
        <v>1978</v>
      </c>
      <c r="E2723" s="1" t="s">
        <v>20</v>
      </c>
      <c r="F2723" s="1" t="s">
        <v>830</v>
      </c>
      <c r="G2723" s="1" t="s">
        <v>870</v>
      </c>
      <c r="H2723" s="1" t="s">
        <v>103</v>
      </c>
      <c r="I2723" s="1" t="s">
        <v>24</v>
      </c>
      <c r="J2723" s="3">
        <v>2.09</v>
      </c>
      <c r="K2723" s="1" t="s">
        <v>1567</v>
      </c>
      <c r="L2723" s="1" t="s">
        <v>24</v>
      </c>
      <c r="M2723" s="1" t="s">
        <v>1568</v>
      </c>
      <c r="N2723" s="1" t="s">
        <v>463</v>
      </c>
      <c r="O2723" s="2">
        <v>44255</v>
      </c>
      <c r="P2723" s="2">
        <v>44258</v>
      </c>
      <c r="Q2723" s="1" t="s">
        <v>29</v>
      </c>
      <c r="R2723" t="str">
        <f>VLOOKUP(F2723,'Seg 2 descriptions'!A:B,2)</f>
        <v>Measurement-SF</v>
      </c>
      <c r="S2723" t="str">
        <f>VLOOKUP(G2723,'Seg 3 descriptions'!A:B,2)</f>
        <v>Other Vehicle Expenses</v>
      </c>
    </row>
    <row r="2724" spans="1:19" x14ac:dyDescent="0.25">
      <c r="A2724" s="144" t="s">
        <v>456</v>
      </c>
      <c r="B2724" s="144" t="s">
        <v>20</v>
      </c>
      <c r="C2724" s="144" t="s">
        <v>794</v>
      </c>
      <c r="D2724" s="144" t="s">
        <v>1693</v>
      </c>
      <c r="E2724" s="144" t="s">
        <v>20</v>
      </c>
      <c r="F2724" s="144" t="s">
        <v>21</v>
      </c>
      <c r="G2724" s="144" t="s">
        <v>22</v>
      </c>
      <c r="H2724" s="144" t="s">
        <v>103</v>
      </c>
      <c r="I2724" s="144" t="s">
        <v>24</v>
      </c>
      <c r="J2724" s="145">
        <v>552.5</v>
      </c>
      <c r="K2724" s="144" t="s">
        <v>806</v>
      </c>
      <c r="L2724" s="144" t="s">
        <v>24</v>
      </c>
      <c r="M2724" s="144" t="s">
        <v>992</v>
      </c>
      <c r="N2724" s="144" t="s">
        <v>794</v>
      </c>
      <c r="O2724" s="146">
        <v>44377</v>
      </c>
      <c r="P2724" s="146">
        <v>44385</v>
      </c>
      <c r="Q2724" s="144" t="s">
        <v>29</v>
      </c>
      <c r="R2724" s="20" t="str">
        <f>VLOOKUP(F2724,'Seg 2 descriptions'!A:B,2)</f>
        <v>Facilities-West</v>
      </c>
      <c r="S2724" s="20" t="str">
        <f>VLOOKUP(G2724,'Seg 3 descriptions'!A:B,2)</f>
        <v>Facilities Maintenance</v>
      </c>
    </row>
    <row r="2725" spans="1:19" x14ac:dyDescent="0.25">
      <c r="A2725" s="1" t="s">
        <v>456</v>
      </c>
      <c r="B2725" s="1" t="s">
        <v>20</v>
      </c>
      <c r="C2725" s="1" t="s">
        <v>794</v>
      </c>
      <c r="D2725" s="1" t="s">
        <v>1692</v>
      </c>
      <c r="E2725" s="1" t="s">
        <v>20</v>
      </c>
      <c r="F2725" s="1" t="s">
        <v>31</v>
      </c>
      <c r="G2725" s="1" t="s">
        <v>35</v>
      </c>
      <c r="H2725" s="1" t="s">
        <v>103</v>
      </c>
      <c r="I2725" s="1" t="s">
        <v>24</v>
      </c>
      <c r="J2725" s="3">
        <v>3060</v>
      </c>
      <c r="K2725" s="1" t="s">
        <v>806</v>
      </c>
      <c r="L2725" s="1" t="s">
        <v>24</v>
      </c>
      <c r="M2725" s="1" t="s">
        <v>1344</v>
      </c>
      <c r="N2725" s="1" t="s">
        <v>794</v>
      </c>
      <c r="O2725" s="2">
        <v>44377</v>
      </c>
      <c r="P2725" s="2">
        <v>44385</v>
      </c>
      <c r="Q2725" s="1" t="s">
        <v>29</v>
      </c>
      <c r="R2725" t="str">
        <f>VLOOKUP(F2725,'Seg 2 descriptions'!A:B,2)</f>
        <v>Gas Operations-West</v>
      </c>
      <c r="S2725" t="str">
        <f>VLOOKUP(G2725,'Seg 3 descriptions'!A:B,2)</f>
        <v>Other Outside Services</v>
      </c>
    </row>
    <row r="2726" spans="1:19" x14ac:dyDescent="0.25">
      <c r="A2726" s="144" t="s">
        <v>456</v>
      </c>
      <c r="B2726" s="144" t="s">
        <v>20</v>
      </c>
      <c r="C2726" s="144" t="s">
        <v>795</v>
      </c>
      <c r="D2726" s="144" t="s">
        <v>1693</v>
      </c>
      <c r="E2726" s="144" t="s">
        <v>20</v>
      </c>
      <c r="F2726" s="144" t="s">
        <v>21</v>
      </c>
      <c r="G2726" s="144" t="s">
        <v>22</v>
      </c>
      <c r="H2726" s="144" t="s">
        <v>103</v>
      </c>
      <c r="I2726" s="144" t="s">
        <v>24</v>
      </c>
      <c r="J2726" s="145">
        <v>-552.5</v>
      </c>
      <c r="K2726" s="144" t="s">
        <v>806</v>
      </c>
      <c r="L2726" s="144" t="s">
        <v>24</v>
      </c>
      <c r="M2726" s="144" t="s">
        <v>992</v>
      </c>
      <c r="N2726" s="144" t="s">
        <v>794</v>
      </c>
      <c r="O2726" s="146">
        <v>44408</v>
      </c>
      <c r="P2726" s="146">
        <v>44385</v>
      </c>
      <c r="Q2726" s="144" t="s">
        <v>29</v>
      </c>
      <c r="R2726" s="20" t="str">
        <f>VLOOKUP(F2726,'Seg 2 descriptions'!A:B,2)</f>
        <v>Facilities-West</v>
      </c>
      <c r="S2726" s="20" t="str">
        <f>VLOOKUP(G2726,'Seg 3 descriptions'!A:B,2)</f>
        <v>Facilities Maintenance</v>
      </c>
    </row>
    <row r="2727" spans="1:19" x14ac:dyDescent="0.25">
      <c r="A2727" s="1" t="s">
        <v>456</v>
      </c>
      <c r="B2727" s="1" t="s">
        <v>20</v>
      </c>
      <c r="C2727" s="1" t="s">
        <v>795</v>
      </c>
      <c r="D2727" s="1" t="s">
        <v>1692</v>
      </c>
      <c r="E2727" s="1" t="s">
        <v>20</v>
      </c>
      <c r="F2727" s="1" t="s">
        <v>31</v>
      </c>
      <c r="G2727" s="1" t="s">
        <v>35</v>
      </c>
      <c r="H2727" s="1" t="s">
        <v>103</v>
      </c>
      <c r="I2727" s="1" t="s">
        <v>24</v>
      </c>
      <c r="J2727" s="3">
        <v>-3060</v>
      </c>
      <c r="K2727" s="1" t="s">
        <v>806</v>
      </c>
      <c r="L2727" s="1" t="s">
        <v>24</v>
      </c>
      <c r="M2727" s="1" t="s">
        <v>1344</v>
      </c>
      <c r="N2727" s="1" t="s">
        <v>794</v>
      </c>
      <c r="O2727" s="2">
        <v>44408</v>
      </c>
      <c r="P2727" s="2">
        <v>44385</v>
      </c>
      <c r="Q2727" s="1" t="s">
        <v>29</v>
      </c>
      <c r="R2727" t="str">
        <f>VLOOKUP(F2727,'Seg 2 descriptions'!A:B,2)</f>
        <v>Gas Operations-West</v>
      </c>
      <c r="S2727" t="str">
        <f>VLOOKUP(G2727,'Seg 3 descriptions'!A:B,2)</f>
        <v>Other Outside Services</v>
      </c>
    </row>
    <row r="2728" spans="1:19" x14ac:dyDescent="0.25">
      <c r="A2728" s="1" t="s">
        <v>457</v>
      </c>
      <c r="B2728" s="1" t="s">
        <v>49</v>
      </c>
      <c r="C2728" s="1" t="s">
        <v>898</v>
      </c>
      <c r="D2728" s="1" t="s">
        <v>1715</v>
      </c>
      <c r="E2728" s="1" t="s">
        <v>20</v>
      </c>
      <c r="F2728" s="1" t="s">
        <v>31</v>
      </c>
      <c r="G2728" s="1" t="s">
        <v>590</v>
      </c>
      <c r="H2728" s="1" t="s">
        <v>103</v>
      </c>
      <c r="I2728" s="1" t="s">
        <v>24</v>
      </c>
      <c r="J2728" s="3">
        <v>-86.79</v>
      </c>
      <c r="K2728" s="1" t="s">
        <v>891</v>
      </c>
      <c r="L2728" s="1" t="s">
        <v>24</v>
      </c>
      <c r="M2728" s="1" t="s">
        <v>892</v>
      </c>
      <c r="N2728" s="1" t="s">
        <v>903</v>
      </c>
      <c r="O2728" s="2">
        <v>44377</v>
      </c>
      <c r="P2728" s="2">
        <v>44383</v>
      </c>
      <c r="Q2728" s="1" t="s">
        <v>29</v>
      </c>
      <c r="R2728" t="str">
        <f>VLOOKUP(F2728,'Seg 2 descriptions'!A:B,2)</f>
        <v>Gas Operations-West</v>
      </c>
      <c r="S2728" t="str">
        <f>VLOOKUP(G2728,'Seg 3 descriptions'!A:B,2)</f>
        <v>Overtime/Comp Time/On Call</v>
      </c>
    </row>
    <row r="2729" spans="1:19" x14ac:dyDescent="0.25">
      <c r="A2729" s="1" t="s">
        <v>457</v>
      </c>
      <c r="B2729" s="1" t="s">
        <v>49</v>
      </c>
      <c r="C2729" s="1" t="s">
        <v>1402</v>
      </c>
      <c r="D2729" s="1" t="s">
        <v>1715</v>
      </c>
      <c r="E2729" s="1" t="s">
        <v>20</v>
      </c>
      <c r="F2729" s="1" t="s">
        <v>31</v>
      </c>
      <c r="G2729" s="1" t="s">
        <v>590</v>
      </c>
      <c r="H2729" s="1" t="s">
        <v>103</v>
      </c>
      <c r="I2729" s="1" t="s">
        <v>24</v>
      </c>
      <c r="J2729" s="3">
        <v>-15.71</v>
      </c>
      <c r="K2729" s="1" t="s">
        <v>891</v>
      </c>
      <c r="L2729" s="1" t="s">
        <v>24</v>
      </c>
      <c r="M2729" s="1" t="s">
        <v>892</v>
      </c>
      <c r="N2729" s="1" t="s">
        <v>970</v>
      </c>
      <c r="O2729" s="2">
        <v>44439</v>
      </c>
      <c r="P2729" s="2">
        <v>44447</v>
      </c>
      <c r="Q2729" s="1" t="s">
        <v>29</v>
      </c>
      <c r="R2729" t="str">
        <f>VLOOKUP(F2729,'Seg 2 descriptions'!A:B,2)</f>
        <v>Gas Operations-West</v>
      </c>
      <c r="S2729" t="str">
        <f>VLOOKUP(G2729,'Seg 3 descriptions'!A:B,2)</f>
        <v>Overtime/Comp Time/On Call</v>
      </c>
    </row>
    <row r="2730" spans="1:19" x14ac:dyDescent="0.25">
      <c r="A2730" s="144" t="s">
        <v>456</v>
      </c>
      <c r="B2730" s="144" t="s">
        <v>20</v>
      </c>
      <c r="C2730" s="144" t="s">
        <v>1609</v>
      </c>
      <c r="D2730" s="144" t="s">
        <v>1693</v>
      </c>
      <c r="E2730" s="144" t="s">
        <v>20</v>
      </c>
      <c r="F2730" s="144" t="s">
        <v>21</v>
      </c>
      <c r="G2730" s="144" t="s">
        <v>22</v>
      </c>
      <c r="H2730" s="144" t="s">
        <v>103</v>
      </c>
      <c r="I2730" s="144" t="s">
        <v>24</v>
      </c>
      <c r="J2730" s="145">
        <v>-3187.5</v>
      </c>
      <c r="K2730" s="144" t="s">
        <v>890</v>
      </c>
      <c r="L2730" s="144" t="s">
        <v>24</v>
      </c>
      <c r="M2730" s="144" t="s">
        <v>454</v>
      </c>
      <c r="N2730" s="144" t="s">
        <v>1610</v>
      </c>
      <c r="O2730" s="146">
        <v>44286</v>
      </c>
      <c r="P2730" s="146">
        <v>44264</v>
      </c>
      <c r="Q2730" s="144" t="s">
        <v>29</v>
      </c>
      <c r="R2730" s="20" t="str">
        <f>VLOOKUP(F2730,'Seg 2 descriptions'!A:B,2)</f>
        <v>Facilities-West</v>
      </c>
      <c r="S2730" s="20" t="str">
        <f>VLOOKUP(G2730,'Seg 3 descriptions'!A:B,2)</f>
        <v>Facilities Maintenance</v>
      </c>
    </row>
    <row r="2731" spans="1:19" x14ac:dyDescent="0.25">
      <c r="A2731" s="144" t="s">
        <v>456</v>
      </c>
      <c r="B2731" s="144" t="s">
        <v>20</v>
      </c>
      <c r="C2731" s="144" t="s">
        <v>1610</v>
      </c>
      <c r="D2731" s="144" t="s">
        <v>1693</v>
      </c>
      <c r="E2731" s="144" t="s">
        <v>20</v>
      </c>
      <c r="F2731" s="144" t="s">
        <v>21</v>
      </c>
      <c r="G2731" s="144" t="s">
        <v>22</v>
      </c>
      <c r="H2731" s="144" t="s">
        <v>103</v>
      </c>
      <c r="I2731" s="144" t="s">
        <v>24</v>
      </c>
      <c r="J2731" s="145">
        <v>3187.5</v>
      </c>
      <c r="K2731" s="144" t="s">
        <v>890</v>
      </c>
      <c r="L2731" s="144" t="s">
        <v>24</v>
      </c>
      <c r="M2731" s="144" t="s">
        <v>454</v>
      </c>
      <c r="N2731" s="144" t="s">
        <v>1610</v>
      </c>
      <c r="O2731" s="146">
        <v>44255</v>
      </c>
      <c r="P2731" s="146">
        <v>44264</v>
      </c>
      <c r="Q2731" s="144" t="s">
        <v>29</v>
      </c>
      <c r="R2731" s="20" t="str">
        <f>VLOOKUP(F2731,'Seg 2 descriptions'!A:B,2)</f>
        <v>Facilities-West</v>
      </c>
      <c r="S2731" s="20" t="str">
        <f>VLOOKUP(G2731,'Seg 3 descriptions'!A:B,2)</f>
        <v>Facilities Maintenance</v>
      </c>
    </row>
    <row r="2732" spans="1:19" x14ac:dyDescent="0.25">
      <c r="A2732" s="1" t="s">
        <v>457</v>
      </c>
      <c r="B2732" s="1" t="s">
        <v>49</v>
      </c>
      <c r="C2732" s="1" t="s">
        <v>1355</v>
      </c>
      <c r="D2732" s="1" t="s">
        <v>1715</v>
      </c>
      <c r="E2732" s="1" t="s">
        <v>20</v>
      </c>
      <c r="F2732" s="1" t="s">
        <v>31</v>
      </c>
      <c r="G2732" s="1" t="s">
        <v>590</v>
      </c>
      <c r="H2732" s="1" t="s">
        <v>103</v>
      </c>
      <c r="I2732" s="1" t="s">
        <v>24</v>
      </c>
      <c r="J2732" s="3">
        <v>-9.41</v>
      </c>
      <c r="K2732" s="1" t="s">
        <v>891</v>
      </c>
      <c r="L2732" s="1" t="s">
        <v>24</v>
      </c>
      <c r="M2732" s="1" t="s">
        <v>892</v>
      </c>
      <c r="N2732" s="1" t="s">
        <v>966</v>
      </c>
      <c r="O2732" s="2">
        <v>44408</v>
      </c>
      <c r="P2732" s="2">
        <v>44412</v>
      </c>
      <c r="Q2732" s="1" t="s">
        <v>29</v>
      </c>
      <c r="R2732" t="str">
        <f>VLOOKUP(F2732,'Seg 2 descriptions'!A:B,2)</f>
        <v>Gas Operations-West</v>
      </c>
      <c r="S2732" t="str">
        <f>VLOOKUP(G2732,'Seg 3 descriptions'!A:B,2)</f>
        <v>Overtime/Comp Time/On Call</v>
      </c>
    </row>
    <row r="2733" spans="1:19" x14ac:dyDescent="0.25">
      <c r="A2733" s="144" t="s">
        <v>456</v>
      </c>
      <c r="B2733" s="144" t="s">
        <v>20</v>
      </c>
      <c r="C2733" s="144" t="s">
        <v>1397</v>
      </c>
      <c r="D2733" s="144" t="s">
        <v>1693</v>
      </c>
      <c r="E2733" s="144" t="s">
        <v>20</v>
      </c>
      <c r="F2733" s="144" t="s">
        <v>21</v>
      </c>
      <c r="G2733" s="144" t="s">
        <v>22</v>
      </c>
      <c r="H2733" s="144" t="s">
        <v>103</v>
      </c>
      <c r="I2733" s="144" t="s">
        <v>24</v>
      </c>
      <c r="J2733" s="145">
        <v>3400</v>
      </c>
      <c r="K2733" s="144" t="s">
        <v>806</v>
      </c>
      <c r="L2733" s="144" t="s">
        <v>24</v>
      </c>
      <c r="M2733" s="144" t="s">
        <v>318</v>
      </c>
      <c r="N2733" s="144" t="s">
        <v>1397</v>
      </c>
      <c r="O2733" s="146">
        <v>44347</v>
      </c>
      <c r="P2733" s="146">
        <v>44351</v>
      </c>
      <c r="Q2733" s="144" t="s">
        <v>29</v>
      </c>
      <c r="R2733" s="20" t="str">
        <f>VLOOKUP(F2733,'Seg 2 descriptions'!A:B,2)</f>
        <v>Facilities-West</v>
      </c>
      <c r="S2733" s="20" t="str">
        <f>VLOOKUP(G2733,'Seg 3 descriptions'!A:B,2)</f>
        <v>Facilities Maintenance</v>
      </c>
    </row>
    <row r="2734" spans="1:19" x14ac:dyDescent="0.25">
      <c r="A2734" s="144" t="s">
        <v>456</v>
      </c>
      <c r="B2734" s="144" t="s">
        <v>20</v>
      </c>
      <c r="C2734" s="144" t="s">
        <v>1398</v>
      </c>
      <c r="D2734" s="144" t="s">
        <v>1693</v>
      </c>
      <c r="E2734" s="144" t="s">
        <v>20</v>
      </c>
      <c r="F2734" s="144" t="s">
        <v>21</v>
      </c>
      <c r="G2734" s="144" t="s">
        <v>22</v>
      </c>
      <c r="H2734" s="144" t="s">
        <v>103</v>
      </c>
      <c r="I2734" s="144" t="s">
        <v>24</v>
      </c>
      <c r="J2734" s="145">
        <v>-3400</v>
      </c>
      <c r="K2734" s="144" t="s">
        <v>806</v>
      </c>
      <c r="L2734" s="144" t="s">
        <v>24</v>
      </c>
      <c r="M2734" s="144" t="s">
        <v>318</v>
      </c>
      <c r="N2734" s="144" t="s">
        <v>1397</v>
      </c>
      <c r="O2734" s="146">
        <v>44377</v>
      </c>
      <c r="P2734" s="146">
        <v>44351</v>
      </c>
      <c r="Q2734" s="144" t="s">
        <v>29</v>
      </c>
      <c r="R2734" s="20" t="str">
        <f>VLOOKUP(F2734,'Seg 2 descriptions'!A:B,2)</f>
        <v>Facilities-West</v>
      </c>
      <c r="S2734" s="20" t="str">
        <f>VLOOKUP(G2734,'Seg 3 descriptions'!A:B,2)</f>
        <v>Facilities Maintenance</v>
      </c>
    </row>
    <row r="2735" spans="1:19" x14ac:dyDescent="0.25">
      <c r="A2735" s="144" t="s">
        <v>456</v>
      </c>
      <c r="B2735" s="144" t="s">
        <v>20</v>
      </c>
      <c r="C2735" s="144" t="s">
        <v>1398</v>
      </c>
      <c r="D2735" s="144" t="s">
        <v>1693</v>
      </c>
      <c r="E2735" s="144" t="s">
        <v>20</v>
      </c>
      <c r="F2735" s="144" t="s">
        <v>21</v>
      </c>
      <c r="G2735" s="144" t="s">
        <v>22</v>
      </c>
      <c r="H2735" s="144" t="s">
        <v>103</v>
      </c>
      <c r="I2735" s="144" t="s">
        <v>24</v>
      </c>
      <c r="J2735" s="145">
        <v>-85</v>
      </c>
      <c r="K2735" s="144" t="s">
        <v>806</v>
      </c>
      <c r="L2735" s="144" t="s">
        <v>24</v>
      </c>
      <c r="M2735" s="144" t="s">
        <v>446</v>
      </c>
      <c r="N2735" s="144" t="s">
        <v>1397</v>
      </c>
      <c r="O2735" s="146">
        <v>44377</v>
      </c>
      <c r="P2735" s="146">
        <v>44351</v>
      </c>
      <c r="Q2735" s="144" t="s">
        <v>29</v>
      </c>
      <c r="R2735" s="20" t="str">
        <f>VLOOKUP(F2735,'Seg 2 descriptions'!A:B,2)</f>
        <v>Facilities-West</v>
      </c>
      <c r="S2735" s="20" t="str">
        <f>VLOOKUP(G2735,'Seg 3 descriptions'!A:B,2)</f>
        <v>Facilities Maintenance</v>
      </c>
    </row>
    <row r="2736" spans="1:19" x14ac:dyDescent="0.25">
      <c r="A2736" s="144" t="s">
        <v>456</v>
      </c>
      <c r="B2736" s="144" t="s">
        <v>20</v>
      </c>
      <c r="C2736" s="144" t="s">
        <v>1397</v>
      </c>
      <c r="D2736" s="144" t="s">
        <v>1693</v>
      </c>
      <c r="E2736" s="144" t="s">
        <v>20</v>
      </c>
      <c r="F2736" s="144" t="s">
        <v>21</v>
      </c>
      <c r="G2736" s="144" t="s">
        <v>22</v>
      </c>
      <c r="H2736" s="144" t="s">
        <v>103</v>
      </c>
      <c r="I2736" s="144" t="s">
        <v>24</v>
      </c>
      <c r="J2736" s="145">
        <v>85</v>
      </c>
      <c r="K2736" s="144" t="s">
        <v>806</v>
      </c>
      <c r="L2736" s="144" t="s">
        <v>24</v>
      </c>
      <c r="M2736" s="144" t="s">
        <v>446</v>
      </c>
      <c r="N2736" s="144" t="s">
        <v>1397</v>
      </c>
      <c r="O2736" s="146">
        <v>44347</v>
      </c>
      <c r="P2736" s="146">
        <v>44351</v>
      </c>
      <c r="Q2736" s="144" t="s">
        <v>29</v>
      </c>
      <c r="R2736" s="20" t="str">
        <f>VLOOKUP(F2736,'Seg 2 descriptions'!A:B,2)</f>
        <v>Facilities-West</v>
      </c>
      <c r="S2736" s="20" t="str">
        <f>VLOOKUP(G2736,'Seg 3 descriptions'!A:B,2)</f>
        <v>Facilities Maintenance</v>
      </c>
    </row>
    <row r="2737" spans="1:19" x14ac:dyDescent="0.25">
      <c r="A2737" s="1" t="s">
        <v>456</v>
      </c>
      <c r="B2737" s="1" t="s">
        <v>20</v>
      </c>
      <c r="C2737" s="1" t="s">
        <v>795</v>
      </c>
      <c r="D2737" s="1" t="s">
        <v>1692</v>
      </c>
      <c r="E2737" s="1" t="s">
        <v>20</v>
      </c>
      <c r="F2737" s="1" t="s">
        <v>31</v>
      </c>
      <c r="G2737" s="1" t="s">
        <v>35</v>
      </c>
      <c r="H2737" s="1" t="s">
        <v>103</v>
      </c>
      <c r="I2737" s="1" t="s">
        <v>24</v>
      </c>
      <c r="J2737" s="3">
        <v>-48</v>
      </c>
      <c r="K2737" s="1" t="s">
        <v>1194</v>
      </c>
      <c r="L2737" s="1" t="s">
        <v>24</v>
      </c>
      <c r="M2737" s="1" t="s">
        <v>171</v>
      </c>
      <c r="N2737" s="1" t="s">
        <v>794</v>
      </c>
      <c r="O2737" s="2">
        <v>44408</v>
      </c>
      <c r="P2737" s="2">
        <v>44385</v>
      </c>
      <c r="Q2737" s="1" t="s">
        <v>29</v>
      </c>
      <c r="R2737" t="str">
        <f>VLOOKUP(F2737,'Seg 2 descriptions'!A:B,2)</f>
        <v>Gas Operations-West</v>
      </c>
      <c r="S2737" t="str">
        <f>VLOOKUP(G2737,'Seg 3 descriptions'!A:B,2)</f>
        <v>Other Outside Services</v>
      </c>
    </row>
    <row r="2738" spans="1:19" x14ac:dyDescent="0.25">
      <c r="A2738" s="1" t="s">
        <v>456</v>
      </c>
      <c r="B2738" s="1" t="s">
        <v>20</v>
      </c>
      <c r="C2738" s="1" t="s">
        <v>794</v>
      </c>
      <c r="D2738" s="1" t="s">
        <v>1692</v>
      </c>
      <c r="E2738" s="1" t="s">
        <v>20</v>
      </c>
      <c r="F2738" s="1" t="s">
        <v>31</v>
      </c>
      <c r="G2738" s="1" t="s">
        <v>35</v>
      </c>
      <c r="H2738" s="1" t="s">
        <v>103</v>
      </c>
      <c r="I2738" s="1" t="s">
        <v>24</v>
      </c>
      <c r="J2738" s="3">
        <v>48</v>
      </c>
      <c r="K2738" s="1" t="s">
        <v>1194</v>
      </c>
      <c r="L2738" s="1" t="s">
        <v>24</v>
      </c>
      <c r="M2738" s="1" t="s">
        <v>171</v>
      </c>
      <c r="N2738" s="1" t="s">
        <v>794</v>
      </c>
      <c r="O2738" s="2">
        <v>44377</v>
      </c>
      <c r="P2738" s="2">
        <v>44385</v>
      </c>
      <c r="Q2738" s="1" t="s">
        <v>29</v>
      </c>
      <c r="R2738" t="str">
        <f>VLOOKUP(F2738,'Seg 2 descriptions'!A:B,2)</f>
        <v>Gas Operations-West</v>
      </c>
      <c r="S2738" t="str">
        <f>VLOOKUP(G2738,'Seg 3 descriptions'!A:B,2)</f>
        <v>Other Outside Services</v>
      </c>
    </row>
    <row r="2739" spans="1:19" x14ac:dyDescent="0.25">
      <c r="A2739" s="1" t="s">
        <v>456</v>
      </c>
      <c r="B2739" s="1" t="s">
        <v>20</v>
      </c>
      <c r="C2739" s="1" t="s">
        <v>975</v>
      </c>
      <c r="D2739" s="1" t="s">
        <v>1692</v>
      </c>
      <c r="E2739" s="1" t="s">
        <v>20</v>
      </c>
      <c r="F2739" s="1" t="s">
        <v>31</v>
      </c>
      <c r="G2739" s="1" t="s">
        <v>35</v>
      </c>
      <c r="H2739" s="1" t="s">
        <v>103</v>
      </c>
      <c r="I2739" s="1" t="s">
        <v>24</v>
      </c>
      <c r="J2739" s="3">
        <v>-48</v>
      </c>
      <c r="K2739" s="1" t="s">
        <v>1194</v>
      </c>
      <c r="L2739" s="1" t="s">
        <v>24</v>
      </c>
      <c r="M2739" s="1" t="s">
        <v>216</v>
      </c>
      <c r="N2739" s="1" t="s">
        <v>974</v>
      </c>
      <c r="O2739" s="2">
        <v>44561</v>
      </c>
      <c r="P2739" s="2">
        <v>44536</v>
      </c>
      <c r="Q2739" s="1" t="s">
        <v>29</v>
      </c>
      <c r="R2739" t="str">
        <f>VLOOKUP(F2739,'Seg 2 descriptions'!A:B,2)</f>
        <v>Gas Operations-West</v>
      </c>
      <c r="S2739" t="str">
        <f>VLOOKUP(G2739,'Seg 3 descriptions'!A:B,2)</f>
        <v>Other Outside Services</v>
      </c>
    </row>
    <row r="2740" spans="1:19" x14ac:dyDescent="0.25">
      <c r="A2740" s="1" t="s">
        <v>456</v>
      </c>
      <c r="B2740" s="1" t="s">
        <v>20</v>
      </c>
      <c r="C2740" s="1" t="s">
        <v>974</v>
      </c>
      <c r="D2740" s="1" t="s">
        <v>1692</v>
      </c>
      <c r="E2740" s="1" t="s">
        <v>20</v>
      </c>
      <c r="F2740" s="1" t="s">
        <v>31</v>
      </c>
      <c r="G2740" s="1" t="s">
        <v>35</v>
      </c>
      <c r="H2740" s="1" t="s">
        <v>103</v>
      </c>
      <c r="I2740" s="1" t="s">
        <v>24</v>
      </c>
      <c r="J2740" s="3">
        <v>48</v>
      </c>
      <c r="K2740" s="1" t="s">
        <v>1194</v>
      </c>
      <c r="L2740" s="1" t="s">
        <v>24</v>
      </c>
      <c r="M2740" s="1" t="s">
        <v>216</v>
      </c>
      <c r="N2740" s="1" t="s">
        <v>974</v>
      </c>
      <c r="O2740" s="2">
        <v>44530</v>
      </c>
      <c r="P2740" s="2">
        <v>44536</v>
      </c>
      <c r="Q2740" s="1" t="s">
        <v>29</v>
      </c>
      <c r="R2740" t="str">
        <f>VLOOKUP(F2740,'Seg 2 descriptions'!A:B,2)</f>
        <v>Gas Operations-West</v>
      </c>
      <c r="S2740" t="str">
        <f>VLOOKUP(G2740,'Seg 3 descriptions'!A:B,2)</f>
        <v>Other Outside Services</v>
      </c>
    </row>
    <row r="2741" spans="1:19" x14ac:dyDescent="0.25">
      <c r="A2741" s="1" t="s">
        <v>457</v>
      </c>
      <c r="B2741" s="1" t="s">
        <v>49</v>
      </c>
      <c r="C2741" s="1" t="s">
        <v>1402</v>
      </c>
      <c r="D2741" s="1" t="s">
        <v>1725</v>
      </c>
      <c r="E2741" s="1" t="s">
        <v>20</v>
      </c>
      <c r="F2741" s="1" t="s">
        <v>31</v>
      </c>
      <c r="G2741" s="1" t="s">
        <v>460</v>
      </c>
      <c r="H2741" s="1" t="s">
        <v>103</v>
      </c>
      <c r="I2741" s="1" t="s">
        <v>24</v>
      </c>
      <c r="J2741" s="3">
        <v>-88.88</v>
      </c>
      <c r="K2741" s="1" t="s">
        <v>1004</v>
      </c>
      <c r="L2741" s="1" t="s">
        <v>24</v>
      </c>
      <c r="M2741" s="1" t="s">
        <v>1005</v>
      </c>
      <c r="N2741" s="1" t="s">
        <v>970</v>
      </c>
      <c r="O2741" s="2">
        <v>44439</v>
      </c>
      <c r="P2741" s="2">
        <v>44447</v>
      </c>
      <c r="Q2741" s="1" t="s">
        <v>29</v>
      </c>
      <c r="R2741" t="str">
        <f>VLOOKUP(F2741,'Seg 2 descriptions'!A:B,2)</f>
        <v>Gas Operations-West</v>
      </c>
      <c r="S2741" t="str">
        <f>VLOOKUP(G2741,'Seg 3 descriptions'!A:B,2)</f>
        <v>Salaries</v>
      </c>
    </row>
    <row r="2742" spans="1:19" x14ac:dyDescent="0.25">
      <c r="A2742" s="1" t="s">
        <v>456</v>
      </c>
      <c r="B2742" s="1" t="s">
        <v>20</v>
      </c>
      <c r="C2742" s="1" t="s">
        <v>1609</v>
      </c>
      <c r="D2742" s="1" t="s">
        <v>1692</v>
      </c>
      <c r="E2742" s="1" t="s">
        <v>20</v>
      </c>
      <c r="F2742" s="1" t="s">
        <v>31</v>
      </c>
      <c r="G2742" s="1" t="s">
        <v>35</v>
      </c>
      <c r="H2742" s="1" t="s">
        <v>103</v>
      </c>
      <c r="I2742" s="1" t="s">
        <v>24</v>
      </c>
      <c r="J2742" s="3">
        <v>-2893.69</v>
      </c>
      <c r="K2742" s="1" t="s">
        <v>1354</v>
      </c>
      <c r="L2742" s="1" t="s">
        <v>24</v>
      </c>
      <c r="M2742" s="1" t="s">
        <v>1617</v>
      </c>
      <c r="N2742" s="1" t="s">
        <v>1610</v>
      </c>
      <c r="O2742" s="2">
        <v>44286</v>
      </c>
      <c r="P2742" s="2">
        <v>44264</v>
      </c>
      <c r="Q2742" s="1" t="s">
        <v>29</v>
      </c>
      <c r="R2742" t="str">
        <f>VLOOKUP(F2742,'Seg 2 descriptions'!A:B,2)</f>
        <v>Gas Operations-West</v>
      </c>
      <c r="S2742" t="str">
        <f>VLOOKUP(G2742,'Seg 3 descriptions'!A:B,2)</f>
        <v>Other Outside Services</v>
      </c>
    </row>
    <row r="2743" spans="1:19" x14ac:dyDescent="0.25">
      <c r="A2743" s="1" t="s">
        <v>456</v>
      </c>
      <c r="B2743" s="1" t="s">
        <v>20</v>
      </c>
      <c r="C2743" s="1" t="s">
        <v>1594</v>
      </c>
      <c r="D2743" s="1" t="s">
        <v>1692</v>
      </c>
      <c r="E2743" s="1" t="s">
        <v>20</v>
      </c>
      <c r="F2743" s="1" t="s">
        <v>31</v>
      </c>
      <c r="G2743" s="1" t="s">
        <v>35</v>
      </c>
      <c r="H2743" s="1" t="s">
        <v>103</v>
      </c>
      <c r="I2743" s="1" t="s">
        <v>24</v>
      </c>
      <c r="J2743" s="3">
        <v>-3400</v>
      </c>
      <c r="K2743" s="1" t="s">
        <v>890</v>
      </c>
      <c r="L2743" s="1" t="s">
        <v>24</v>
      </c>
      <c r="M2743" s="1" t="s">
        <v>845</v>
      </c>
      <c r="N2743" s="1" t="s">
        <v>1510</v>
      </c>
      <c r="O2743" s="2">
        <v>44316</v>
      </c>
      <c r="P2743" s="2">
        <v>44292</v>
      </c>
      <c r="Q2743" s="1" t="s">
        <v>29</v>
      </c>
      <c r="R2743" t="str">
        <f>VLOOKUP(F2743,'Seg 2 descriptions'!A:B,2)</f>
        <v>Gas Operations-West</v>
      </c>
      <c r="S2743" t="str">
        <f>VLOOKUP(G2743,'Seg 3 descriptions'!A:B,2)</f>
        <v>Other Outside Services</v>
      </c>
    </row>
    <row r="2744" spans="1:19" x14ac:dyDescent="0.25">
      <c r="A2744" s="144" t="s">
        <v>456</v>
      </c>
      <c r="B2744" s="144" t="s">
        <v>20</v>
      </c>
      <c r="C2744" s="144" t="s">
        <v>1594</v>
      </c>
      <c r="D2744" s="144" t="s">
        <v>1693</v>
      </c>
      <c r="E2744" s="144" t="s">
        <v>20</v>
      </c>
      <c r="F2744" s="144" t="s">
        <v>21</v>
      </c>
      <c r="G2744" s="144" t="s">
        <v>22</v>
      </c>
      <c r="H2744" s="144" t="s">
        <v>103</v>
      </c>
      <c r="I2744" s="144" t="s">
        <v>24</v>
      </c>
      <c r="J2744" s="145">
        <v>-10000</v>
      </c>
      <c r="K2744" s="144" t="s">
        <v>890</v>
      </c>
      <c r="L2744" s="144" t="s">
        <v>24</v>
      </c>
      <c r="M2744" s="144" t="s">
        <v>1593</v>
      </c>
      <c r="N2744" s="144" t="s">
        <v>1510</v>
      </c>
      <c r="O2744" s="146">
        <v>44316</v>
      </c>
      <c r="P2744" s="146">
        <v>44292</v>
      </c>
      <c r="Q2744" s="144" t="s">
        <v>29</v>
      </c>
      <c r="R2744" s="20" t="str">
        <f>VLOOKUP(F2744,'Seg 2 descriptions'!A:B,2)</f>
        <v>Facilities-West</v>
      </c>
      <c r="S2744" s="20" t="str">
        <f>VLOOKUP(G2744,'Seg 3 descriptions'!A:B,2)</f>
        <v>Facilities Maintenance</v>
      </c>
    </row>
    <row r="2745" spans="1:19" x14ac:dyDescent="0.25">
      <c r="A2745" s="144" t="s">
        <v>456</v>
      </c>
      <c r="B2745" s="144" t="s">
        <v>20</v>
      </c>
      <c r="C2745" s="144" t="s">
        <v>1594</v>
      </c>
      <c r="D2745" s="144" t="s">
        <v>1693</v>
      </c>
      <c r="E2745" s="144" t="s">
        <v>20</v>
      </c>
      <c r="F2745" s="144" t="s">
        <v>21</v>
      </c>
      <c r="G2745" s="144" t="s">
        <v>22</v>
      </c>
      <c r="H2745" s="144" t="s">
        <v>103</v>
      </c>
      <c r="I2745" s="144" t="s">
        <v>24</v>
      </c>
      <c r="J2745" s="145">
        <v>-1020</v>
      </c>
      <c r="K2745" s="144" t="s">
        <v>890</v>
      </c>
      <c r="L2745" s="144" t="s">
        <v>24</v>
      </c>
      <c r="M2745" s="144" t="s">
        <v>411</v>
      </c>
      <c r="N2745" s="144" t="s">
        <v>1510</v>
      </c>
      <c r="O2745" s="146">
        <v>44316</v>
      </c>
      <c r="P2745" s="146">
        <v>44292</v>
      </c>
      <c r="Q2745" s="144" t="s">
        <v>29</v>
      </c>
      <c r="R2745" s="20" t="str">
        <f>VLOOKUP(F2745,'Seg 2 descriptions'!A:B,2)</f>
        <v>Facilities-West</v>
      </c>
      <c r="S2745" s="20" t="str">
        <f>VLOOKUP(G2745,'Seg 3 descriptions'!A:B,2)</f>
        <v>Facilities Maintenance</v>
      </c>
    </row>
    <row r="2746" spans="1:19" x14ac:dyDescent="0.25">
      <c r="A2746" s="1" t="s">
        <v>456</v>
      </c>
      <c r="B2746" s="1" t="s">
        <v>20</v>
      </c>
      <c r="C2746" s="1" t="s">
        <v>1510</v>
      </c>
      <c r="D2746" s="1" t="s">
        <v>1692</v>
      </c>
      <c r="E2746" s="1" t="s">
        <v>20</v>
      </c>
      <c r="F2746" s="1" t="s">
        <v>31</v>
      </c>
      <c r="G2746" s="1" t="s">
        <v>35</v>
      </c>
      <c r="H2746" s="1" t="s">
        <v>103</v>
      </c>
      <c r="I2746" s="1" t="s">
        <v>24</v>
      </c>
      <c r="J2746" s="3">
        <v>3400</v>
      </c>
      <c r="K2746" s="1" t="s">
        <v>890</v>
      </c>
      <c r="L2746" s="1" t="s">
        <v>24</v>
      </c>
      <c r="M2746" s="1" t="s">
        <v>845</v>
      </c>
      <c r="N2746" s="1" t="s">
        <v>1510</v>
      </c>
      <c r="O2746" s="2">
        <v>44286</v>
      </c>
      <c r="P2746" s="2">
        <v>44292</v>
      </c>
      <c r="Q2746" s="1" t="s">
        <v>29</v>
      </c>
      <c r="R2746" t="str">
        <f>VLOOKUP(F2746,'Seg 2 descriptions'!A:B,2)</f>
        <v>Gas Operations-West</v>
      </c>
      <c r="S2746" t="str">
        <f>VLOOKUP(G2746,'Seg 3 descriptions'!A:B,2)</f>
        <v>Other Outside Services</v>
      </c>
    </row>
    <row r="2747" spans="1:19" x14ac:dyDescent="0.25">
      <c r="A2747" s="144" t="s">
        <v>456</v>
      </c>
      <c r="B2747" s="144" t="s">
        <v>20</v>
      </c>
      <c r="C2747" s="144" t="s">
        <v>1510</v>
      </c>
      <c r="D2747" s="144" t="s">
        <v>1693</v>
      </c>
      <c r="E2747" s="144" t="s">
        <v>20</v>
      </c>
      <c r="F2747" s="144" t="s">
        <v>21</v>
      </c>
      <c r="G2747" s="144" t="s">
        <v>22</v>
      </c>
      <c r="H2747" s="144" t="s">
        <v>103</v>
      </c>
      <c r="I2747" s="144" t="s">
        <v>24</v>
      </c>
      <c r="J2747" s="145">
        <v>10000</v>
      </c>
      <c r="K2747" s="144" t="s">
        <v>890</v>
      </c>
      <c r="L2747" s="144" t="s">
        <v>24</v>
      </c>
      <c r="M2747" s="144" t="s">
        <v>1593</v>
      </c>
      <c r="N2747" s="144" t="s">
        <v>1510</v>
      </c>
      <c r="O2747" s="146">
        <v>44286</v>
      </c>
      <c r="P2747" s="146">
        <v>44292</v>
      </c>
      <c r="Q2747" s="144" t="s">
        <v>29</v>
      </c>
      <c r="R2747" s="20" t="str">
        <f>VLOOKUP(F2747,'Seg 2 descriptions'!A:B,2)</f>
        <v>Facilities-West</v>
      </c>
      <c r="S2747" s="20" t="str">
        <f>VLOOKUP(G2747,'Seg 3 descriptions'!A:B,2)</f>
        <v>Facilities Maintenance</v>
      </c>
    </row>
    <row r="2748" spans="1:19" x14ac:dyDescent="0.25">
      <c r="A2748" s="144" t="s">
        <v>456</v>
      </c>
      <c r="B2748" s="144" t="s">
        <v>20</v>
      </c>
      <c r="C2748" s="144" t="s">
        <v>1510</v>
      </c>
      <c r="D2748" s="144" t="s">
        <v>1693</v>
      </c>
      <c r="E2748" s="144" t="s">
        <v>20</v>
      </c>
      <c r="F2748" s="144" t="s">
        <v>21</v>
      </c>
      <c r="G2748" s="144" t="s">
        <v>22</v>
      </c>
      <c r="H2748" s="144" t="s">
        <v>103</v>
      </c>
      <c r="I2748" s="144" t="s">
        <v>24</v>
      </c>
      <c r="J2748" s="145">
        <v>1020</v>
      </c>
      <c r="K2748" s="144" t="s">
        <v>890</v>
      </c>
      <c r="L2748" s="144" t="s">
        <v>24</v>
      </c>
      <c r="M2748" s="144" t="s">
        <v>411</v>
      </c>
      <c r="N2748" s="144" t="s">
        <v>1510</v>
      </c>
      <c r="O2748" s="146">
        <v>44286</v>
      </c>
      <c r="P2748" s="146">
        <v>44292</v>
      </c>
      <c r="Q2748" s="144" t="s">
        <v>29</v>
      </c>
      <c r="R2748" s="20" t="str">
        <f>VLOOKUP(F2748,'Seg 2 descriptions'!A:B,2)</f>
        <v>Facilities-West</v>
      </c>
      <c r="S2748" s="20" t="str">
        <f>VLOOKUP(G2748,'Seg 3 descriptions'!A:B,2)</f>
        <v>Facilities Maintenance</v>
      </c>
    </row>
    <row r="2749" spans="1:19" x14ac:dyDescent="0.25">
      <c r="A2749" s="1" t="s">
        <v>828</v>
      </c>
      <c r="B2749" s="1" t="s">
        <v>18</v>
      </c>
      <c r="C2749" s="1" t="s">
        <v>1530</v>
      </c>
      <c r="D2749" s="1" t="s">
        <v>1715</v>
      </c>
      <c r="E2749" s="1" t="s">
        <v>20</v>
      </c>
      <c r="F2749" s="1" t="s">
        <v>31</v>
      </c>
      <c r="G2749" s="1" t="s">
        <v>590</v>
      </c>
      <c r="H2749" s="1" t="s">
        <v>103</v>
      </c>
      <c r="I2749" s="1" t="s">
        <v>24</v>
      </c>
      <c r="J2749" s="3">
        <v>135.09</v>
      </c>
      <c r="K2749" s="1" t="s">
        <v>1623</v>
      </c>
      <c r="L2749" s="1" t="s">
        <v>24</v>
      </c>
      <c r="M2749" s="1" t="s">
        <v>24</v>
      </c>
      <c r="N2749" s="1" t="s">
        <v>1530</v>
      </c>
      <c r="O2749" s="2">
        <v>44476</v>
      </c>
      <c r="P2749" s="2">
        <v>44498</v>
      </c>
      <c r="Q2749" s="1" t="s">
        <v>29</v>
      </c>
      <c r="R2749" t="str">
        <f>VLOOKUP(F2749,'Seg 2 descriptions'!A:B,2)</f>
        <v>Gas Operations-West</v>
      </c>
      <c r="S2749" t="str">
        <f>VLOOKUP(G2749,'Seg 3 descriptions'!A:B,2)</f>
        <v>Overtime/Comp Time/On Call</v>
      </c>
    </row>
    <row r="2750" spans="1:19" x14ac:dyDescent="0.25">
      <c r="A2750" s="144" t="s">
        <v>456</v>
      </c>
      <c r="B2750" s="144" t="s">
        <v>20</v>
      </c>
      <c r="C2750" s="144" t="s">
        <v>906</v>
      </c>
      <c r="D2750" s="144" t="s">
        <v>1693</v>
      </c>
      <c r="E2750" s="144" t="s">
        <v>20</v>
      </c>
      <c r="F2750" s="144" t="s">
        <v>21</v>
      </c>
      <c r="G2750" s="144" t="s">
        <v>22</v>
      </c>
      <c r="H2750" s="144" t="s">
        <v>103</v>
      </c>
      <c r="I2750" s="144" t="s">
        <v>24</v>
      </c>
      <c r="J2750" s="145">
        <v>750</v>
      </c>
      <c r="K2750" s="144" t="s">
        <v>1370</v>
      </c>
      <c r="L2750" s="144" t="s">
        <v>24</v>
      </c>
      <c r="M2750" s="144" t="s">
        <v>596</v>
      </c>
      <c r="N2750" s="144" t="s">
        <v>906</v>
      </c>
      <c r="O2750" s="146">
        <v>44316</v>
      </c>
      <c r="P2750" s="146">
        <v>44322</v>
      </c>
      <c r="Q2750" s="144" t="s">
        <v>29</v>
      </c>
      <c r="R2750" s="20" t="str">
        <f>VLOOKUP(F2750,'Seg 2 descriptions'!A:B,2)</f>
        <v>Facilities-West</v>
      </c>
      <c r="S2750" s="20" t="str">
        <f>VLOOKUP(G2750,'Seg 3 descriptions'!A:B,2)</f>
        <v>Facilities Maintenance</v>
      </c>
    </row>
    <row r="2751" spans="1:19" x14ac:dyDescent="0.25">
      <c r="A2751" s="144" t="s">
        <v>456</v>
      </c>
      <c r="B2751" s="144" t="s">
        <v>20</v>
      </c>
      <c r="C2751" s="144" t="s">
        <v>904</v>
      </c>
      <c r="D2751" s="144" t="s">
        <v>1693</v>
      </c>
      <c r="E2751" s="144" t="s">
        <v>20</v>
      </c>
      <c r="F2751" s="144" t="s">
        <v>21</v>
      </c>
      <c r="G2751" s="144" t="s">
        <v>22</v>
      </c>
      <c r="H2751" s="144" t="s">
        <v>103</v>
      </c>
      <c r="I2751" s="144" t="s">
        <v>24</v>
      </c>
      <c r="J2751" s="145">
        <v>-750</v>
      </c>
      <c r="K2751" s="144" t="s">
        <v>1370</v>
      </c>
      <c r="L2751" s="144" t="s">
        <v>24</v>
      </c>
      <c r="M2751" s="144" t="s">
        <v>596</v>
      </c>
      <c r="N2751" s="144" t="s">
        <v>906</v>
      </c>
      <c r="O2751" s="146">
        <v>44347</v>
      </c>
      <c r="P2751" s="146">
        <v>44322</v>
      </c>
      <c r="Q2751" s="144" t="s">
        <v>29</v>
      </c>
      <c r="R2751" s="20" t="str">
        <f>VLOOKUP(F2751,'Seg 2 descriptions'!A:B,2)</f>
        <v>Facilities-West</v>
      </c>
      <c r="S2751" s="20" t="str">
        <f>VLOOKUP(G2751,'Seg 3 descriptions'!A:B,2)</f>
        <v>Facilities Maintenance</v>
      </c>
    </row>
    <row r="2752" spans="1:19" x14ac:dyDescent="0.25">
      <c r="A2752" s="1" t="s">
        <v>456</v>
      </c>
      <c r="B2752" s="1" t="s">
        <v>20</v>
      </c>
      <c r="C2752" s="1" t="s">
        <v>1610</v>
      </c>
      <c r="D2752" s="1" t="s">
        <v>1692</v>
      </c>
      <c r="E2752" s="1" t="s">
        <v>20</v>
      </c>
      <c r="F2752" s="1" t="s">
        <v>31</v>
      </c>
      <c r="G2752" s="1" t="s">
        <v>35</v>
      </c>
      <c r="H2752" s="1" t="s">
        <v>103</v>
      </c>
      <c r="I2752" s="1" t="s">
        <v>24</v>
      </c>
      <c r="J2752" s="3">
        <v>2893.69</v>
      </c>
      <c r="K2752" s="1" t="s">
        <v>1354</v>
      </c>
      <c r="L2752" s="1" t="s">
        <v>24</v>
      </c>
      <c r="M2752" s="1" t="s">
        <v>1617</v>
      </c>
      <c r="N2752" s="1" t="s">
        <v>1610</v>
      </c>
      <c r="O2752" s="2">
        <v>44255</v>
      </c>
      <c r="P2752" s="2">
        <v>44264</v>
      </c>
      <c r="Q2752" s="1" t="s">
        <v>29</v>
      </c>
      <c r="R2752" t="str">
        <f>VLOOKUP(F2752,'Seg 2 descriptions'!A:B,2)</f>
        <v>Gas Operations-West</v>
      </c>
      <c r="S2752" t="str">
        <f>VLOOKUP(G2752,'Seg 3 descriptions'!A:B,2)</f>
        <v>Other Outside Services</v>
      </c>
    </row>
    <row r="2753" spans="1:19" x14ac:dyDescent="0.25">
      <c r="A2753" s="1" t="s">
        <v>457</v>
      </c>
      <c r="B2753" s="1" t="s">
        <v>49</v>
      </c>
      <c r="C2753" s="1" t="s">
        <v>1355</v>
      </c>
      <c r="D2753" s="1" t="s">
        <v>1725</v>
      </c>
      <c r="E2753" s="1" t="s">
        <v>20</v>
      </c>
      <c r="F2753" s="1" t="s">
        <v>31</v>
      </c>
      <c r="G2753" s="1" t="s">
        <v>460</v>
      </c>
      <c r="H2753" s="1" t="s">
        <v>103</v>
      </c>
      <c r="I2753" s="1" t="s">
        <v>24</v>
      </c>
      <c r="J2753" s="3">
        <v>-91.72</v>
      </c>
      <c r="K2753" s="1" t="s">
        <v>1004</v>
      </c>
      <c r="L2753" s="1" t="s">
        <v>24</v>
      </c>
      <c r="M2753" s="1" t="s">
        <v>1005</v>
      </c>
      <c r="N2753" s="1" t="s">
        <v>966</v>
      </c>
      <c r="O2753" s="2">
        <v>44408</v>
      </c>
      <c r="P2753" s="2">
        <v>44412</v>
      </c>
      <c r="Q2753" s="1" t="s">
        <v>29</v>
      </c>
      <c r="R2753" t="str">
        <f>VLOOKUP(F2753,'Seg 2 descriptions'!A:B,2)</f>
        <v>Gas Operations-West</v>
      </c>
      <c r="S2753" t="str">
        <f>VLOOKUP(G2753,'Seg 3 descriptions'!A:B,2)</f>
        <v>Salaries</v>
      </c>
    </row>
    <row r="2754" spans="1:19" x14ac:dyDescent="0.25">
      <c r="A2754" s="1" t="s">
        <v>456</v>
      </c>
      <c r="B2754" s="1" t="s">
        <v>20</v>
      </c>
      <c r="C2754" s="1" t="s">
        <v>1594</v>
      </c>
      <c r="D2754" s="1" t="s">
        <v>1692</v>
      </c>
      <c r="E2754" s="1" t="s">
        <v>20</v>
      </c>
      <c r="F2754" s="1" t="s">
        <v>31</v>
      </c>
      <c r="G2754" s="1" t="s">
        <v>35</v>
      </c>
      <c r="H2754" s="1" t="s">
        <v>103</v>
      </c>
      <c r="I2754" s="1" t="s">
        <v>24</v>
      </c>
      <c r="J2754" s="3">
        <v>-1513</v>
      </c>
      <c r="K2754" s="1" t="s">
        <v>1630</v>
      </c>
      <c r="L2754" s="1" t="s">
        <v>24</v>
      </c>
      <c r="M2754" s="1" t="s">
        <v>813</v>
      </c>
      <c r="N2754" s="1" t="s">
        <v>1510</v>
      </c>
      <c r="O2754" s="2">
        <v>44316</v>
      </c>
      <c r="P2754" s="2">
        <v>44292</v>
      </c>
      <c r="Q2754" s="1" t="s">
        <v>29</v>
      </c>
      <c r="R2754" t="str">
        <f>VLOOKUP(F2754,'Seg 2 descriptions'!A:B,2)</f>
        <v>Gas Operations-West</v>
      </c>
      <c r="S2754" t="str">
        <f>VLOOKUP(G2754,'Seg 3 descriptions'!A:B,2)</f>
        <v>Other Outside Services</v>
      </c>
    </row>
    <row r="2755" spans="1:19" x14ac:dyDescent="0.25">
      <c r="A2755" s="1" t="s">
        <v>456</v>
      </c>
      <c r="B2755" s="1" t="s">
        <v>20</v>
      </c>
      <c r="C2755" s="1" t="s">
        <v>1594</v>
      </c>
      <c r="D2755" s="1" t="s">
        <v>1692</v>
      </c>
      <c r="E2755" s="1" t="s">
        <v>20</v>
      </c>
      <c r="F2755" s="1" t="s">
        <v>31</v>
      </c>
      <c r="G2755" s="1" t="s">
        <v>35</v>
      </c>
      <c r="H2755" s="1" t="s">
        <v>103</v>
      </c>
      <c r="I2755" s="1" t="s">
        <v>24</v>
      </c>
      <c r="J2755" s="3">
        <v>-3649.98</v>
      </c>
      <c r="K2755" s="1" t="s">
        <v>1630</v>
      </c>
      <c r="L2755" s="1" t="s">
        <v>24</v>
      </c>
      <c r="M2755" s="1" t="s">
        <v>241</v>
      </c>
      <c r="N2755" s="1" t="s">
        <v>1510</v>
      </c>
      <c r="O2755" s="2">
        <v>44316</v>
      </c>
      <c r="P2755" s="2">
        <v>44292</v>
      </c>
      <c r="Q2755" s="1" t="s">
        <v>29</v>
      </c>
      <c r="R2755" t="str">
        <f>VLOOKUP(F2755,'Seg 2 descriptions'!A:B,2)</f>
        <v>Gas Operations-West</v>
      </c>
      <c r="S2755" t="str">
        <f>VLOOKUP(G2755,'Seg 3 descriptions'!A:B,2)</f>
        <v>Other Outside Services</v>
      </c>
    </row>
    <row r="2756" spans="1:19" x14ac:dyDescent="0.25">
      <c r="A2756" s="1" t="s">
        <v>456</v>
      </c>
      <c r="B2756" s="1" t="s">
        <v>20</v>
      </c>
      <c r="C2756" s="1" t="s">
        <v>1510</v>
      </c>
      <c r="D2756" s="1" t="s">
        <v>1692</v>
      </c>
      <c r="E2756" s="1" t="s">
        <v>20</v>
      </c>
      <c r="F2756" s="1" t="s">
        <v>31</v>
      </c>
      <c r="G2756" s="1" t="s">
        <v>35</v>
      </c>
      <c r="H2756" s="1" t="s">
        <v>103</v>
      </c>
      <c r="I2756" s="1" t="s">
        <v>24</v>
      </c>
      <c r="J2756" s="3">
        <v>1513</v>
      </c>
      <c r="K2756" s="1" t="s">
        <v>1630</v>
      </c>
      <c r="L2756" s="1" t="s">
        <v>24</v>
      </c>
      <c r="M2756" s="1" t="s">
        <v>813</v>
      </c>
      <c r="N2756" s="1" t="s">
        <v>1510</v>
      </c>
      <c r="O2756" s="2">
        <v>44286</v>
      </c>
      <c r="P2756" s="2">
        <v>44292</v>
      </c>
      <c r="Q2756" s="1" t="s">
        <v>29</v>
      </c>
      <c r="R2756" t="str">
        <f>VLOOKUP(F2756,'Seg 2 descriptions'!A:B,2)</f>
        <v>Gas Operations-West</v>
      </c>
      <c r="S2756" t="str">
        <f>VLOOKUP(G2756,'Seg 3 descriptions'!A:B,2)</f>
        <v>Other Outside Services</v>
      </c>
    </row>
    <row r="2757" spans="1:19" x14ac:dyDescent="0.25">
      <c r="A2757" s="1" t="s">
        <v>456</v>
      </c>
      <c r="B2757" s="1" t="s">
        <v>20</v>
      </c>
      <c r="C2757" s="1" t="s">
        <v>1510</v>
      </c>
      <c r="D2757" s="1" t="s">
        <v>1692</v>
      </c>
      <c r="E2757" s="1" t="s">
        <v>20</v>
      </c>
      <c r="F2757" s="1" t="s">
        <v>31</v>
      </c>
      <c r="G2757" s="1" t="s">
        <v>35</v>
      </c>
      <c r="H2757" s="1" t="s">
        <v>103</v>
      </c>
      <c r="I2757" s="1" t="s">
        <v>24</v>
      </c>
      <c r="J2757" s="3">
        <v>3649.98</v>
      </c>
      <c r="K2757" s="1" t="s">
        <v>1630</v>
      </c>
      <c r="L2757" s="1" t="s">
        <v>24</v>
      </c>
      <c r="M2757" s="1" t="s">
        <v>241</v>
      </c>
      <c r="N2757" s="1" t="s">
        <v>1510</v>
      </c>
      <c r="O2757" s="2">
        <v>44286</v>
      </c>
      <c r="P2757" s="2">
        <v>44292</v>
      </c>
      <c r="Q2757" s="1" t="s">
        <v>29</v>
      </c>
      <c r="R2757" t="str">
        <f>VLOOKUP(F2757,'Seg 2 descriptions'!A:B,2)</f>
        <v>Gas Operations-West</v>
      </c>
      <c r="S2757" t="str">
        <f>VLOOKUP(G2757,'Seg 3 descriptions'!A:B,2)</f>
        <v>Other Outside Services</v>
      </c>
    </row>
    <row r="2758" spans="1:19" x14ac:dyDescent="0.25">
      <c r="A2758" s="1" t="s">
        <v>457</v>
      </c>
      <c r="B2758" s="1" t="s">
        <v>49</v>
      </c>
      <c r="C2758" s="1" t="s">
        <v>1404</v>
      </c>
      <c r="D2758" s="1" t="s">
        <v>1982</v>
      </c>
      <c r="E2758" s="1" t="s">
        <v>20</v>
      </c>
      <c r="F2758" s="1" t="s">
        <v>830</v>
      </c>
      <c r="G2758" s="1" t="s">
        <v>868</v>
      </c>
      <c r="H2758" s="1" t="s">
        <v>103</v>
      </c>
      <c r="I2758" s="1" t="s">
        <v>24</v>
      </c>
      <c r="J2758" s="3">
        <v>1.03</v>
      </c>
      <c r="K2758" s="1" t="s">
        <v>1567</v>
      </c>
      <c r="L2758" s="1" t="s">
        <v>24</v>
      </c>
      <c r="M2758" s="1" t="s">
        <v>1568</v>
      </c>
      <c r="N2758" s="1" t="s">
        <v>463</v>
      </c>
      <c r="O2758" s="2">
        <v>44255</v>
      </c>
      <c r="P2758" s="2">
        <v>44258</v>
      </c>
      <c r="Q2758" s="1" t="s">
        <v>29</v>
      </c>
      <c r="R2758" t="str">
        <f>VLOOKUP(F2758,'Seg 2 descriptions'!A:B,2)</f>
        <v>Measurement-SF</v>
      </c>
      <c r="S2758" t="str">
        <f>VLOOKUP(G2758,'Seg 3 descriptions'!A:B,2)</f>
        <v>Cell Phones</v>
      </c>
    </row>
    <row r="2759" spans="1:19" x14ac:dyDescent="0.25">
      <c r="A2759" s="1" t="s">
        <v>457</v>
      </c>
      <c r="B2759" s="1" t="s">
        <v>49</v>
      </c>
      <c r="C2759" s="1" t="s">
        <v>1404</v>
      </c>
      <c r="D2759" s="1" t="s">
        <v>1981</v>
      </c>
      <c r="E2759" s="1" t="s">
        <v>20</v>
      </c>
      <c r="F2759" s="1" t="s">
        <v>830</v>
      </c>
      <c r="G2759" s="1" t="s">
        <v>283</v>
      </c>
      <c r="H2759" s="1" t="s">
        <v>103</v>
      </c>
      <c r="I2759" s="1" t="s">
        <v>24</v>
      </c>
      <c r="J2759" s="3">
        <v>2.1</v>
      </c>
      <c r="K2759" s="1" t="s">
        <v>1567</v>
      </c>
      <c r="L2759" s="1" t="s">
        <v>24</v>
      </c>
      <c r="M2759" s="1" t="s">
        <v>1568</v>
      </c>
      <c r="N2759" s="1" t="s">
        <v>463</v>
      </c>
      <c r="O2759" s="2">
        <v>44255</v>
      </c>
      <c r="P2759" s="2">
        <v>44258</v>
      </c>
      <c r="Q2759" s="1" t="s">
        <v>29</v>
      </c>
      <c r="R2759" t="str">
        <f>VLOOKUP(F2759,'Seg 2 descriptions'!A:B,2)</f>
        <v>Measurement-SF</v>
      </c>
      <c r="S2759" t="str">
        <f>VLOOKUP(G2759,'Seg 3 descriptions'!A:B,2)</f>
        <v>Supplies &amp; Misc Dept Expenses</v>
      </c>
    </row>
    <row r="2760" spans="1:19" x14ac:dyDescent="0.25">
      <c r="A2760" s="1" t="s">
        <v>457</v>
      </c>
      <c r="B2760" s="1" t="s">
        <v>49</v>
      </c>
      <c r="C2760" s="1" t="s">
        <v>1404</v>
      </c>
      <c r="D2760" s="1" t="s">
        <v>1984</v>
      </c>
      <c r="E2760" s="1" t="s">
        <v>20</v>
      </c>
      <c r="F2760" s="1" t="s">
        <v>830</v>
      </c>
      <c r="G2760" s="1" t="s">
        <v>866</v>
      </c>
      <c r="H2760" s="1" t="s">
        <v>103</v>
      </c>
      <c r="I2760" s="1" t="s">
        <v>24</v>
      </c>
      <c r="J2760" s="3">
        <v>0.16</v>
      </c>
      <c r="K2760" s="1" t="s">
        <v>1567</v>
      </c>
      <c r="L2760" s="1" t="s">
        <v>24</v>
      </c>
      <c r="M2760" s="1" t="s">
        <v>1568</v>
      </c>
      <c r="N2760" s="1" t="s">
        <v>463</v>
      </c>
      <c r="O2760" s="2">
        <v>44255</v>
      </c>
      <c r="P2760" s="2">
        <v>44258</v>
      </c>
      <c r="Q2760" s="1" t="s">
        <v>29</v>
      </c>
      <c r="R2760" t="str">
        <f>VLOOKUP(F2760,'Seg 2 descriptions'!A:B,2)</f>
        <v>Measurement-SF</v>
      </c>
      <c r="S2760" t="str">
        <f>VLOOKUP(G2760,'Seg 3 descriptions'!A:B,2)</f>
        <v>Lodging &amp; Travel</v>
      </c>
    </row>
    <row r="2761" spans="1:19" x14ac:dyDescent="0.25">
      <c r="A2761" s="1" t="s">
        <v>457</v>
      </c>
      <c r="B2761" s="1" t="s">
        <v>49</v>
      </c>
      <c r="C2761" s="1" t="s">
        <v>1404</v>
      </c>
      <c r="D2761" s="1" t="s">
        <v>1831</v>
      </c>
      <c r="E2761" s="1" t="s">
        <v>20</v>
      </c>
      <c r="F2761" s="1" t="s">
        <v>830</v>
      </c>
      <c r="G2761" s="1" t="s">
        <v>460</v>
      </c>
      <c r="H2761" s="1" t="s">
        <v>103</v>
      </c>
      <c r="I2761" s="1" t="s">
        <v>24</v>
      </c>
      <c r="J2761" s="3">
        <v>3.2</v>
      </c>
      <c r="K2761" s="1" t="s">
        <v>1567</v>
      </c>
      <c r="L2761" s="1" t="s">
        <v>24</v>
      </c>
      <c r="M2761" s="1" t="s">
        <v>1568</v>
      </c>
      <c r="N2761" s="1" t="s">
        <v>463</v>
      </c>
      <c r="O2761" s="2">
        <v>44255</v>
      </c>
      <c r="P2761" s="2">
        <v>44258</v>
      </c>
      <c r="Q2761" s="1" t="s">
        <v>29</v>
      </c>
      <c r="R2761" t="str">
        <f>VLOOKUP(F2761,'Seg 2 descriptions'!A:B,2)</f>
        <v>Measurement-SF</v>
      </c>
      <c r="S2761" t="str">
        <f>VLOOKUP(G2761,'Seg 3 descriptions'!A:B,2)</f>
        <v>Salaries</v>
      </c>
    </row>
    <row r="2762" spans="1:19" x14ac:dyDescent="0.25">
      <c r="A2762" s="1" t="s">
        <v>457</v>
      </c>
      <c r="B2762" s="1" t="s">
        <v>49</v>
      </c>
      <c r="C2762" s="1" t="s">
        <v>1464</v>
      </c>
      <c r="D2762" s="1" t="s">
        <v>1893</v>
      </c>
      <c r="E2762" s="1" t="s">
        <v>20</v>
      </c>
      <c r="F2762" s="1" t="s">
        <v>830</v>
      </c>
      <c r="G2762" s="1" t="s">
        <v>590</v>
      </c>
      <c r="H2762" s="1" t="s">
        <v>103</v>
      </c>
      <c r="I2762" s="1" t="s">
        <v>24</v>
      </c>
      <c r="J2762" s="3">
        <v>1.67</v>
      </c>
      <c r="K2762" s="1" t="s">
        <v>1441</v>
      </c>
      <c r="L2762" s="1" t="s">
        <v>24</v>
      </c>
      <c r="M2762" s="1" t="s">
        <v>1442</v>
      </c>
      <c r="N2762" s="1" t="s">
        <v>463</v>
      </c>
      <c r="O2762" s="2">
        <v>44255</v>
      </c>
      <c r="P2762" s="2">
        <v>44258</v>
      </c>
      <c r="Q2762" s="1" t="s">
        <v>29</v>
      </c>
      <c r="R2762" t="str">
        <f>VLOOKUP(F2762,'Seg 2 descriptions'!A:B,2)</f>
        <v>Measurement-SF</v>
      </c>
      <c r="S2762" t="str">
        <f>VLOOKUP(G2762,'Seg 3 descriptions'!A:B,2)</f>
        <v>Overtime/Comp Time/On Call</v>
      </c>
    </row>
    <row r="2763" spans="1:19" x14ac:dyDescent="0.25">
      <c r="A2763" s="1" t="s">
        <v>457</v>
      </c>
      <c r="B2763" s="1" t="s">
        <v>49</v>
      </c>
      <c r="C2763" s="1" t="s">
        <v>1483</v>
      </c>
      <c r="D2763" s="1" t="s">
        <v>1893</v>
      </c>
      <c r="E2763" s="1" t="s">
        <v>20</v>
      </c>
      <c r="F2763" s="1" t="s">
        <v>830</v>
      </c>
      <c r="G2763" s="1" t="s">
        <v>590</v>
      </c>
      <c r="H2763" s="1" t="s">
        <v>103</v>
      </c>
      <c r="I2763" s="1" t="s">
        <v>24</v>
      </c>
      <c r="J2763" s="3">
        <v>4.9000000000000004</v>
      </c>
      <c r="K2763" s="1" t="s">
        <v>1441</v>
      </c>
      <c r="L2763" s="1" t="s">
        <v>24</v>
      </c>
      <c r="M2763" s="1" t="s">
        <v>1442</v>
      </c>
      <c r="N2763" s="1" t="s">
        <v>463</v>
      </c>
      <c r="O2763" s="2">
        <v>44347</v>
      </c>
      <c r="P2763" s="2">
        <v>44350</v>
      </c>
      <c r="Q2763" s="1" t="s">
        <v>29</v>
      </c>
      <c r="R2763" t="str">
        <f>VLOOKUP(F2763,'Seg 2 descriptions'!A:B,2)</f>
        <v>Measurement-SF</v>
      </c>
      <c r="S2763" t="str">
        <f>VLOOKUP(G2763,'Seg 3 descriptions'!A:B,2)</f>
        <v>Overtime/Comp Time/On Call</v>
      </c>
    </row>
    <row r="2764" spans="1:19" x14ac:dyDescent="0.25">
      <c r="A2764" s="144" t="s">
        <v>456</v>
      </c>
      <c r="B2764" s="144" t="s">
        <v>20</v>
      </c>
      <c r="C2764" s="144" t="s">
        <v>974</v>
      </c>
      <c r="D2764" s="144" t="s">
        <v>1693</v>
      </c>
      <c r="E2764" s="144" t="s">
        <v>20</v>
      </c>
      <c r="F2764" s="144" t="s">
        <v>21</v>
      </c>
      <c r="G2764" s="144" t="s">
        <v>22</v>
      </c>
      <c r="H2764" s="144" t="s">
        <v>103</v>
      </c>
      <c r="I2764" s="144" t="s">
        <v>24</v>
      </c>
      <c r="J2764" s="145">
        <v>340</v>
      </c>
      <c r="K2764" s="144" t="s">
        <v>806</v>
      </c>
      <c r="L2764" s="144" t="s">
        <v>24</v>
      </c>
      <c r="M2764" s="144" t="s">
        <v>839</v>
      </c>
      <c r="N2764" s="144" t="s">
        <v>974</v>
      </c>
      <c r="O2764" s="146">
        <v>44530</v>
      </c>
      <c r="P2764" s="146">
        <v>44536</v>
      </c>
      <c r="Q2764" s="144" t="s">
        <v>29</v>
      </c>
      <c r="R2764" s="20" t="str">
        <f>VLOOKUP(F2764,'Seg 2 descriptions'!A:B,2)</f>
        <v>Facilities-West</v>
      </c>
      <c r="S2764" s="20" t="str">
        <f>VLOOKUP(G2764,'Seg 3 descriptions'!A:B,2)</f>
        <v>Facilities Maintenance</v>
      </c>
    </row>
    <row r="2765" spans="1:19" x14ac:dyDescent="0.25">
      <c r="A2765" s="144" t="s">
        <v>456</v>
      </c>
      <c r="B2765" s="144" t="s">
        <v>20</v>
      </c>
      <c r="C2765" s="144" t="s">
        <v>974</v>
      </c>
      <c r="D2765" s="144" t="s">
        <v>1693</v>
      </c>
      <c r="E2765" s="144" t="s">
        <v>20</v>
      </c>
      <c r="F2765" s="144" t="s">
        <v>21</v>
      </c>
      <c r="G2765" s="144" t="s">
        <v>22</v>
      </c>
      <c r="H2765" s="144" t="s">
        <v>103</v>
      </c>
      <c r="I2765" s="144" t="s">
        <v>24</v>
      </c>
      <c r="J2765" s="145">
        <v>170</v>
      </c>
      <c r="K2765" s="144" t="s">
        <v>806</v>
      </c>
      <c r="L2765" s="144" t="s">
        <v>24</v>
      </c>
      <c r="M2765" s="144" t="s">
        <v>179</v>
      </c>
      <c r="N2765" s="144" t="s">
        <v>974</v>
      </c>
      <c r="O2765" s="146">
        <v>44530</v>
      </c>
      <c r="P2765" s="146">
        <v>44536</v>
      </c>
      <c r="Q2765" s="144" t="s">
        <v>29</v>
      </c>
      <c r="R2765" s="20" t="str">
        <f>VLOOKUP(F2765,'Seg 2 descriptions'!A:B,2)</f>
        <v>Facilities-West</v>
      </c>
      <c r="S2765" s="20" t="str">
        <f>VLOOKUP(G2765,'Seg 3 descriptions'!A:B,2)</f>
        <v>Facilities Maintenance</v>
      </c>
    </row>
    <row r="2766" spans="1:19" x14ac:dyDescent="0.25">
      <c r="A2766" s="144" t="s">
        <v>456</v>
      </c>
      <c r="B2766" s="144" t="s">
        <v>20</v>
      </c>
      <c r="C2766" s="144" t="s">
        <v>975</v>
      </c>
      <c r="D2766" s="144" t="s">
        <v>1693</v>
      </c>
      <c r="E2766" s="144" t="s">
        <v>20</v>
      </c>
      <c r="F2766" s="144" t="s">
        <v>21</v>
      </c>
      <c r="G2766" s="144" t="s">
        <v>22</v>
      </c>
      <c r="H2766" s="144" t="s">
        <v>103</v>
      </c>
      <c r="I2766" s="144" t="s">
        <v>24</v>
      </c>
      <c r="J2766" s="145">
        <v>-340</v>
      </c>
      <c r="K2766" s="144" t="s">
        <v>806</v>
      </c>
      <c r="L2766" s="144" t="s">
        <v>24</v>
      </c>
      <c r="M2766" s="144" t="s">
        <v>839</v>
      </c>
      <c r="N2766" s="144" t="s">
        <v>974</v>
      </c>
      <c r="O2766" s="146">
        <v>44561</v>
      </c>
      <c r="P2766" s="146">
        <v>44536</v>
      </c>
      <c r="Q2766" s="144" t="s">
        <v>29</v>
      </c>
      <c r="R2766" s="20" t="str">
        <f>VLOOKUP(F2766,'Seg 2 descriptions'!A:B,2)</f>
        <v>Facilities-West</v>
      </c>
      <c r="S2766" s="20" t="str">
        <f>VLOOKUP(G2766,'Seg 3 descriptions'!A:B,2)</f>
        <v>Facilities Maintenance</v>
      </c>
    </row>
    <row r="2767" spans="1:19" x14ac:dyDescent="0.25">
      <c r="A2767" s="144" t="s">
        <v>456</v>
      </c>
      <c r="B2767" s="144" t="s">
        <v>20</v>
      </c>
      <c r="C2767" s="144" t="s">
        <v>975</v>
      </c>
      <c r="D2767" s="144" t="s">
        <v>1693</v>
      </c>
      <c r="E2767" s="144" t="s">
        <v>20</v>
      </c>
      <c r="F2767" s="144" t="s">
        <v>21</v>
      </c>
      <c r="G2767" s="144" t="s">
        <v>22</v>
      </c>
      <c r="H2767" s="144" t="s">
        <v>103</v>
      </c>
      <c r="I2767" s="144" t="s">
        <v>24</v>
      </c>
      <c r="J2767" s="145">
        <v>-170</v>
      </c>
      <c r="K2767" s="144" t="s">
        <v>806</v>
      </c>
      <c r="L2767" s="144" t="s">
        <v>24</v>
      </c>
      <c r="M2767" s="144" t="s">
        <v>179</v>
      </c>
      <c r="N2767" s="144" t="s">
        <v>974</v>
      </c>
      <c r="O2767" s="146">
        <v>44561</v>
      </c>
      <c r="P2767" s="146">
        <v>44536</v>
      </c>
      <c r="Q2767" s="144" t="s">
        <v>29</v>
      </c>
      <c r="R2767" s="20" t="str">
        <f>VLOOKUP(F2767,'Seg 2 descriptions'!A:B,2)</f>
        <v>Facilities-West</v>
      </c>
      <c r="S2767" s="20" t="str">
        <f>VLOOKUP(G2767,'Seg 3 descriptions'!A:B,2)</f>
        <v>Facilities Maintenance</v>
      </c>
    </row>
    <row r="2768" spans="1:19" x14ac:dyDescent="0.25">
      <c r="A2768" s="1" t="s">
        <v>457</v>
      </c>
      <c r="B2768" s="1" t="s">
        <v>49</v>
      </c>
      <c r="C2768" s="1" t="s">
        <v>591</v>
      </c>
      <c r="D2768" s="1" t="s">
        <v>1725</v>
      </c>
      <c r="E2768" s="1" t="s">
        <v>20</v>
      </c>
      <c r="F2768" s="1" t="s">
        <v>31</v>
      </c>
      <c r="G2768" s="1" t="s">
        <v>460</v>
      </c>
      <c r="H2768" s="1" t="s">
        <v>103</v>
      </c>
      <c r="I2768" s="1" t="s">
        <v>24</v>
      </c>
      <c r="J2768" s="3">
        <v>-533.76</v>
      </c>
      <c r="K2768" s="1" t="s">
        <v>1004</v>
      </c>
      <c r="L2768" s="1" t="s">
        <v>24</v>
      </c>
      <c r="M2768" s="1" t="s">
        <v>1005</v>
      </c>
      <c r="N2768" s="1" t="s">
        <v>592</v>
      </c>
      <c r="O2768" s="2">
        <v>44530</v>
      </c>
      <c r="P2768" s="2">
        <v>44535</v>
      </c>
      <c r="Q2768" s="1" t="s">
        <v>29</v>
      </c>
      <c r="R2768" t="str">
        <f>VLOOKUP(F2768,'Seg 2 descriptions'!A:B,2)</f>
        <v>Gas Operations-West</v>
      </c>
      <c r="S2768" t="str">
        <f>VLOOKUP(G2768,'Seg 3 descriptions'!A:B,2)</f>
        <v>Salaries</v>
      </c>
    </row>
    <row r="2769" spans="1:19" x14ac:dyDescent="0.25">
      <c r="A2769" s="1" t="s">
        <v>455</v>
      </c>
      <c r="B2769" s="1" t="s">
        <v>20</v>
      </c>
      <c r="C2769" s="1" t="s">
        <v>1641</v>
      </c>
      <c r="D2769" s="1" t="s">
        <v>1692</v>
      </c>
      <c r="E2769" s="1" t="s">
        <v>20</v>
      </c>
      <c r="F2769" s="1" t="s">
        <v>31</v>
      </c>
      <c r="G2769" s="1" t="s">
        <v>35</v>
      </c>
      <c r="H2769" s="1" t="s">
        <v>103</v>
      </c>
      <c r="I2769" s="1" t="s">
        <v>24</v>
      </c>
      <c r="J2769" s="3">
        <v>-1513</v>
      </c>
      <c r="K2769" s="1" t="s">
        <v>1630</v>
      </c>
      <c r="L2769" s="1" t="s">
        <v>24</v>
      </c>
      <c r="M2769" s="1" t="s">
        <v>1510</v>
      </c>
      <c r="N2769" s="1" t="s">
        <v>1641</v>
      </c>
      <c r="O2769" s="2">
        <v>44286</v>
      </c>
      <c r="P2769" s="2">
        <v>44294</v>
      </c>
      <c r="Q2769" s="1" t="s">
        <v>29</v>
      </c>
      <c r="R2769" t="str">
        <f>VLOOKUP(F2769,'Seg 2 descriptions'!A:B,2)</f>
        <v>Gas Operations-West</v>
      </c>
      <c r="S2769" t="str">
        <f>VLOOKUP(G2769,'Seg 3 descriptions'!A:B,2)</f>
        <v>Other Outside Services</v>
      </c>
    </row>
    <row r="2770" spans="1:19" x14ac:dyDescent="0.25">
      <c r="A2770" s="1" t="s">
        <v>455</v>
      </c>
      <c r="B2770" s="1" t="s">
        <v>20</v>
      </c>
      <c r="C2770" s="1" t="s">
        <v>1641</v>
      </c>
      <c r="D2770" s="1" t="s">
        <v>1692</v>
      </c>
      <c r="E2770" s="1" t="s">
        <v>20</v>
      </c>
      <c r="F2770" s="1" t="s">
        <v>31</v>
      </c>
      <c r="G2770" s="1" t="s">
        <v>35</v>
      </c>
      <c r="H2770" s="1" t="s">
        <v>103</v>
      </c>
      <c r="I2770" s="1" t="s">
        <v>24</v>
      </c>
      <c r="J2770" s="3">
        <v>-3649.98</v>
      </c>
      <c r="K2770" s="1" t="s">
        <v>1630</v>
      </c>
      <c r="L2770" s="1" t="s">
        <v>24</v>
      </c>
      <c r="M2770" s="1" t="s">
        <v>1510</v>
      </c>
      <c r="N2770" s="1" t="s">
        <v>1641</v>
      </c>
      <c r="O2770" s="2">
        <v>44286</v>
      </c>
      <c r="P2770" s="2">
        <v>44294</v>
      </c>
      <c r="Q2770" s="1" t="s">
        <v>29</v>
      </c>
      <c r="R2770" t="str">
        <f>VLOOKUP(F2770,'Seg 2 descriptions'!A:B,2)</f>
        <v>Gas Operations-West</v>
      </c>
      <c r="S2770" t="str">
        <f>VLOOKUP(G2770,'Seg 3 descriptions'!A:B,2)</f>
        <v>Other Outside Services</v>
      </c>
    </row>
    <row r="2771" spans="1:19" x14ac:dyDescent="0.25">
      <c r="A2771" s="1" t="s">
        <v>455</v>
      </c>
      <c r="B2771" s="1" t="s">
        <v>20</v>
      </c>
      <c r="C2771" s="1" t="s">
        <v>1642</v>
      </c>
      <c r="D2771" s="1" t="s">
        <v>1692</v>
      </c>
      <c r="E2771" s="1" t="s">
        <v>20</v>
      </c>
      <c r="F2771" s="1" t="s">
        <v>31</v>
      </c>
      <c r="G2771" s="1" t="s">
        <v>35</v>
      </c>
      <c r="H2771" s="1" t="s">
        <v>103</v>
      </c>
      <c r="I2771" s="1" t="s">
        <v>24</v>
      </c>
      <c r="J2771" s="3">
        <v>1513</v>
      </c>
      <c r="K2771" s="1" t="s">
        <v>1630</v>
      </c>
      <c r="L2771" s="1" t="s">
        <v>24</v>
      </c>
      <c r="M2771" s="1" t="s">
        <v>1510</v>
      </c>
      <c r="N2771" s="1" t="s">
        <v>1641</v>
      </c>
      <c r="O2771" s="2">
        <v>44316</v>
      </c>
      <c r="P2771" s="2">
        <v>44294</v>
      </c>
      <c r="Q2771" s="1" t="s">
        <v>29</v>
      </c>
      <c r="R2771" t="str">
        <f>VLOOKUP(F2771,'Seg 2 descriptions'!A:B,2)</f>
        <v>Gas Operations-West</v>
      </c>
      <c r="S2771" t="str">
        <f>VLOOKUP(G2771,'Seg 3 descriptions'!A:B,2)</f>
        <v>Other Outside Services</v>
      </c>
    </row>
    <row r="2772" spans="1:19" x14ac:dyDescent="0.25">
      <c r="A2772" s="1" t="s">
        <v>455</v>
      </c>
      <c r="B2772" s="1" t="s">
        <v>20</v>
      </c>
      <c r="C2772" s="1" t="s">
        <v>1642</v>
      </c>
      <c r="D2772" s="1" t="s">
        <v>1692</v>
      </c>
      <c r="E2772" s="1" t="s">
        <v>20</v>
      </c>
      <c r="F2772" s="1" t="s">
        <v>31</v>
      </c>
      <c r="G2772" s="1" t="s">
        <v>35</v>
      </c>
      <c r="H2772" s="1" t="s">
        <v>103</v>
      </c>
      <c r="I2772" s="1" t="s">
        <v>24</v>
      </c>
      <c r="J2772" s="3">
        <v>3649.98</v>
      </c>
      <c r="K2772" s="1" t="s">
        <v>1630</v>
      </c>
      <c r="L2772" s="1" t="s">
        <v>24</v>
      </c>
      <c r="M2772" s="1" t="s">
        <v>1510</v>
      </c>
      <c r="N2772" s="1" t="s">
        <v>1641</v>
      </c>
      <c r="O2772" s="2">
        <v>44316</v>
      </c>
      <c r="P2772" s="2">
        <v>44294</v>
      </c>
      <c r="Q2772" s="1" t="s">
        <v>29</v>
      </c>
      <c r="R2772" t="str">
        <f>VLOOKUP(F2772,'Seg 2 descriptions'!A:B,2)</f>
        <v>Gas Operations-West</v>
      </c>
      <c r="S2772" t="str">
        <f>VLOOKUP(G2772,'Seg 3 descriptions'!A:B,2)</f>
        <v>Other Outside Services</v>
      </c>
    </row>
    <row r="2773" spans="1:19" x14ac:dyDescent="0.25">
      <c r="A2773" s="1" t="s">
        <v>828</v>
      </c>
      <c r="B2773" s="1" t="s">
        <v>18</v>
      </c>
      <c r="C2773" s="1" t="s">
        <v>1633</v>
      </c>
      <c r="D2773" s="1" t="s">
        <v>1715</v>
      </c>
      <c r="E2773" s="1" t="s">
        <v>20</v>
      </c>
      <c r="F2773" s="1" t="s">
        <v>31</v>
      </c>
      <c r="G2773" s="1" t="s">
        <v>590</v>
      </c>
      <c r="H2773" s="1" t="s">
        <v>103</v>
      </c>
      <c r="I2773" s="1" t="s">
        <v>24</v>
      </c>
      <c r="J2773" s="3">
        <v>177.45</v>
      </c>
      <c r="K2773" s="1" t="s">
        <v>1643</v>
      </c>
      <c r="L2773" s="1" t="s">
        <v>24</v>
      </c>
      <c r="M2773" s="1" t="s">
        <v>24</v>
      </c>
      <c r="N2773" s="1" t="s">
        <v>1633</v>
      </c>
      <c r="O2773" s="2">
        <v>44280</v>
      </c>
      <c r="P2773" s="2">
        <v>44287</v>
      </c>
      <c r="Q2773" s="1" t="s">
        <v>29</v>
      </c>
      <c r="R2773" t="str">
        <f>VLOOKUP(F2773,'Seg 2 descriptions'!A:B,2)</f>
        <v>Gas Operations-West</v>
      </c>
      <c r="S2773" t="str">
        <f>VLOOKUP(G2773,'Seg 3 descriptions'!A:B,2)</f>
        <v>Overtime/Comp Time/On Call</v>
      </c>
    </row>
    <row r="2774" spans="1:19" x14ac:dyDescent="0.25">
      <c r="A2774" s="144" t="s">
        <v>456</v>
      </c>
      <c r="B2774" s="144" t="s">
        <v>20</v>
      </c>
      <c r="C2774" s="144" t="s">
        <v>1637</v>
      </c>
      <c r="D2774" s="144" t="s">
        <v>1693</v>
      </c>
      <c r="E2774" s="144" t="s">
        <v>20</v>
      </c>
      <c r="F2774" s="144" t="s">
        <v>21</v>
      </c>
      <c r="G2774" s="144" t="s">
        <v>22</v>
      </c>
      <c r="H2774" s="144" t="s">
        <v>103</v>
      </c>
      <c r="I2774" s="144" t="s">
        <v>24</v>
      </c>
      <c r="J2774" s="145">
        <v>127.5</v>
      </c>
      <c r="K2774" s="144" t="s">
        <v>890</v>
      </c>
      <c r="L2774" s="144" t="s">
        <v>24</v>
      </c>
      <c r="M2774" s="144" t="s">
        <v>1645</v>
      </c>
      <c r="N2774" s="144" t="s">
        <v>1637</v>
      </c>
      <c r="O2774" s="146">
        <v>44561</v>
      </c>
      <c r="P2774" s="146">
        <v>44571</v>
      </c>
      <c r="Q2774" s="144" t="s">
        <v>29</v>
      </c>
      <c r="R2774" s="20" t="str">
        <f>VLOOKUP(F2774,'Seg 2 descriptions'!A:B,2)</f>
        <v>Facilities-West</v>
      </c>
      <c r="S2774" s="20" t="str">
        <f>VLOOKUP(G2774,'Seg 3 descriptions'!A:B,2)</f>
        <v>Facilities Maintenance</v>
      </c>
    </row>
    <row r="2775" spans="1:19" x14ac:dyDescent="0.25">
      <c r="A2775" s="144" t="s">
        <v>456</v>
      </c>
      <c r="B2775" s="144" t="s">
        <v>20</v>
      </c>
      <c r="C2775" s="144" t="s">
        <v>1649</v>
      </c>
      <c r="D2775" s="144" t="s">
        <v>1693</v>
      </c>
      <c r="E2775" s="144" t="s">
        <v>20</v>
      </c>
      <c r="F2775" s="144" t="s">
        <v>21</v>
      </c>
      <c r="G2775" s="144" t="s">
        <v>22</v>
      </c>
      <c r="H2775" s="144" t="s">
        <v>103</v>
      </c>
      <c r="I2775" s="144" t="s">
        <v>24</v>
      </c>
      <c r="J2775" s="145">
        <v>290</v>
      </c>
      <c r="K2775" s="144" t="s">
        <v>1298</v>
      </c>
      <c r="L2775" s="144" t="s">
        <v>24</v>
      </c>
      <c r="M2775" s="144" t="s">
        <v>1650</v>
      </c>
      <c r="N2775" s="144" t="s">
        <v>1649</v>
      </c>
      <c r="O2775" s="146">
        <v>44561</v>
      </c>
      <c r="P2775" s="146">
        <v>44574</v>
      </c>
      <c r="Q2775" s="144" t="s">
        <v>29</v>
      </c>
      <c r="R2775" s="20" t="str">
        <f>VLOOKUP(F2775,'Seg 2 descriptions'!A:B,2)</f>
        <v>Facilities-West</v>
      </c>
      <c r="S2775" s="20" t="str">
        <f>VLOOKUP(G2775,'Seg 3 descriptions'!A:B,2)</f>
        <v>Facilities Maintenance</v>
      </c>
    </row>
    <row r="2776" spans="1:19" x14ac:dyDescent="0.25">
      <c r="A2776" s="1" t="s">
        <v>456</v>
      </c>
      <c r="B2776" s="1" t="s">
        <v>20</v>
      </c>
      <c r="C2776" s="1" t="s">
        <v>1453</v>
      </c>
      <c r="D2776" s="1" t="s">
        <v>1692</v>
      </c>
      <c r="E2776" s="1" t="s">
        <v>20</v>
      </c>
      <c r="F2776" s="1" t="s">
        <v>31</v>
      </c>
      <c r="G2776" s="1" t="s">
        <v>35</v>
      </c>
      <c r="H2776" s="1" t="s">
        <v>103</v>
      </c>
      <c r="I2776" s="1" t="s">
        <v>24</v>
      </c>
      <c r="J2776" s="3">
        <v>-1284.24</v>
      </c>
      <c r="K2776" s="1" t="s">
        <v>1653</v>
      </c>
      <c r="L2776" s="1" t="s">
        <v>24</v>
      </c>
      <c r="M2776" s="1" t="s">
        <v>285</v>
      </c>
      <c r="N2776" s="1" t="s">
        <v>1452</v>
      </c>
      <c r="O2776" s="2">
        <v>44255</v>
      </c>
      <c r="P2776" s="2">
        <v>44237</v>
      </c>
      <c r="Q2776" s="1" t="s">
        <v>29</v>
      </c>
      <c r="R2776" t="str">
        <f>VLOOKUP(F2776,'Seg 2 descriptions'!A:B,2)</f>
        <v>Gas Operations-West</v>
      </c>
      <c r="S2776" t="str">
        <f>VLOOKUP(G2776,'Seg 3 descriptions'!A:B,2)</f>
        <v>Other Outside Services</v>
      </c>
    </row>
    <row r="2777" spans="1:19" x14ac:dyDescent="0.25">
      <c r="A2777" s="1" t="s">
        <v>456</v>
      </c>
      <c r="B2777" s="1" t="s">
        <v>20</v>
      </c>
      <c r="C2777" s="1" t="s">
        <v>1453</v>
      </c>
      <c r="D2777" s="1" t="s">
        <v>1692</v>
      </c>
      <c r="E2777" s="1" t="s">
        <v>20</v>
      </c>
      <c r="F2777" s="1" t="s">
        <v>31</v>
      </c>
      <c r="G2777" s="1" t="s">
        <v>35</v>
      </c>
      <c r="H2777" s="1" t="s">
        <v>103</v>
      </c>
      <c r="I2777" s="1" t="s">
        <v>24</v>
      </c>
      <c r="J2777" s="3">
        <v>-1446.31</v>
      </c>
      <c r="K2777" s="1" t="s">
        <v>1653</v>
      </c>
      <c r="L2777" s="1" t="s">
        <v>24</v>
      </c>
      <c r="M2777" s="1" t="s">
        <v>431</v>
      </c>
      <c r="N2777" s="1" t="s">
        <v>1452</v>
      </c>
      <c r="O2777" s="2">
        <v>44255</v>
      </c>
      <c r="P2777" s="2">
        <v>44237</v>
      </c>
      <c r="Q2777" s="1" t="s">
        <v>29</v>
      </c>
      <c r="R2777" t="str">
        <f>VLOOKUP(F2777,'Seg 2 descriptions'!A:B,2)</f>
        <v>Gas Operations-West</v>
      </c>
      <c r="S2777" t="str">
        <f>VLOOKUP(G2777,'Seg 3 descriptions'!A:B,2)</f>
        <v>Other Outside Services</v>
      </c>
    </row>
    <row r="2778" spans="1:19" x14ac:dyDescent="0.25">
      <c r="A2778" s="1" t="s">
        <v>456</v>
      </c>
      <c r="B2778" s="1" t="s">
        <v>20</v>
      </c>
      <c r="C2778" s="1" t="s">
        <v>1453</v>
      </c>
      <c r="D2778" s="1" t="s">
        <v>1692</v>
      </c>
      <c r="E2778" s="1" t="s">
        <v>20</v>
      </c>
      <c r="F2778" s="1" t="s">
        <v>31</v>
      </c>
      <c r="G2778" s="1" t="s">
        <v>35</v>
      </c>
      <c r="H2778" s="1" t="s">
        <v>103</v>
      </c>
      <c r="I2778" s="1" t="s">
        <v>24</v>
      </c>
      <c r="J2778" s="3">
        <v>-245.01</v>
      </c>
      <c r="K2778" s="1" t="s">
        <v>1653</v>
      </c>
      <c r="L2778" s="1" t="s">
        <v>24</v>
      </c>
      <c r="M2778" s="1" t="s">
        <v>295</v>
      </c>
      <c r="N2778" s="1" t="s">
        <v>1452</v>
      </c>
      <c r="O2778" s="2">
        <v>44255</v>
      </c>
      <c r="P2778" s="2">
        <v>44237</v>
      </c>
      <c r="Q2778" s="1" t="s">
        <v>29</v>
      </c>
      <c r="R2778" t="str">
        <f>VLOOKUP(F2778,'Seg 2 descriptions'!A:B,2)</f>
        <v>Gas Operations-West</v>
      </c>
      <c r="S2778" t="str">
        <f>VLOOKUP(G2778,'Seg 3 descriptions'!A:B,2)</f>
        <v>Other Outside Services</v>
      </c>
    </row>
    <row r="2779" spans="1:19" x14ac:dyDescent="0.25">
      <c r="A2779" s="1" t="s">
        <v>456</v>
      </c>
      <c r="B2779" s="1" t="s">
        <v>20</v>
      </c>
      <c r="C2779" s="1" t="s">
        <v>1453</v>
      </c>
      <c r="D2779" s="1" t="s">
        <v>1692</v>
      </c>
      <c r="E2779" s="1" t="s">
        <v>20</v>
      </c>
      <c r="F2779" s="1" t="s">
        <v>31</v>
      </c>
      <c r="G2779" s="1" t="s">
        <v>35</v>
      </c>
      <c r="H2779" s="1" t="s">
        <v>103</v>
      </c>
      <c r="I2779" s="1" t="s">
        <v>24</v>
      </c>
      <c r="J2779" s="3">
        <v>-101.45</v>
      </c>
      <c r="K2779" s="1" t="s">
        <v>1653</v>
      </c>
      <c r="L2779" s="1" t="s">
        <v>24</v>
      </c>
      <c r="M2779" s="1" t="s">
        <v>548</v>
      </c>
      <c r="N2779" s="1" t="s">
        <v>1452</v>
      </c>
      <c r="O2779" s="2">
        <v>44255</v>
      </c>
      <c r="P2779" s="2">
        <v>44237</v>
      </c>
      <c r="Q2779" s="1" t="s">
        <v>29</v>
      </c>
      <c r="R2779" t="str">
        <f>VLOOKUP(F2779,'Seg 2 descriptions'!A:B,2)</f>
        <v>Gas Operations-West</v>
      </c>
      <c r="S2779" t="str">
        <f>VLOOKUP(G2779,'Seg 3 descriptions'!A:B,2)</f>
        <v>Other Outside Services</v>
      </c>
    </row>
    <row r="2780" spans="1:19" x14ac:dyDescent="0.25">
      <c r="A2780" s="1" t="s">
        <v>456</v>
      </c>
      <c r="B2780" s="1" t="s">
        <v>20</v>
      </c>
      <c r="C2780" s="1" t="s">
        <v>1637</v>
      </c>
      <c r="D2780" s="1" t="s">
        <v>1692</v>
      </c>
      <c r="E2780" s="1" t="s">
        <v>20</v>
      </c>
      <c r="F2780" s="1" t="s">
        <v>31</v>
      </c>
      <c r="G2780" s="1" t="s">
        <v>35</v>
      </c>
      <c r="H2780" s="1" t="s">
        <v>103</v>
      </c>
      <c r="I2780" s="1" t="s">
        <v>24</v>
      </c>
      <c r="J2780" s="3">
        <v>32</v>
      </c>
      <c r="K2780" s="1" t="s">
        <v>1354</v>
      </c>
      <c r="L2780" s="1" t="s">
        <v>24</v>
      </c>
      <c r="M2780" s="1" t="s">
        <v>1654</v>
      </c>
      <c r="N2780" s="1" t="s">
        <v>1637</v>
      </c>
      <c r="O2780" s="2">
        <v>44561</v>
      </c>
      <c r="P2780" s="2">
        <v>44571</v>
      </c>
      <c r="Q2780" s="1" t="s">
        <v>29</v>
      </c>
      <c r="R2780" t="str">
        <f>VLOOKUP(F2780,'Seg 2 descriptions'!A:B,2)</f>
        <v>Gas Operations-West</v>
      </c>
      <c r="S2780" t="str">
        <f>VLOOKUP(G2780,'Seg 3 descriptions'!A:B,2)</f>
        <v>Other Outside Services</v>
      </c>
    </row>
    <row r="2781" spans="1:19" x14ac:dyDescent="0.25">
      <c r="A2781" s="1" t="s">
        <v>456</v>
      </c>
      <c r="B2781" s="1" t="s">
        <v>20</v>
      </c>
      <c r="C2781" s="1" t="s">
        <v>1637</v>
      </c>
      <c r="D2781" s="1" t="s">
        <v>1692</v>
      </c>
      <c r="E2781" s="1" t="s">
        <v>20</v>
      </c>
      <c r="F2781" s="1" t="s">
        <v>31</v>
      </c>
      <c r="G2781" s="1" t="s">
        <v>35</v>
      </c>
      <c r="H2781" s="1" t="s">
        <v>103</v>
      </c>
      <c r="I2781" s="1" t="s">
        <v>24</v>
      </c>
      <c r="J2781" s="3">
        <v>68</v>
      </c>
      <c r="K2781" s="1" t="s">
        <v>1354</v>
      </c>
      <c r="L2781" s="1" t="s">
        <v>24</v>
      </c>
      <c r="M2781" s="1" t="s">
        <v>1654</v>
      </c>
      <c r="N2781" s="1" t="s">
        <v>1637</v>
      </c>
      <c r="O2781" s="2">
        <v>44561</v>
      </c>
      <c r="P2781" s="2">
        <v>44571</v>
      </c>
      <c r="Q2781" s="1" t="s">
        <v>29</v>
      </c>
      <c r="R2781" t="str">
        <f>VLOOKUP(F2781,'Seg 2 descriptions'!A:B,2)</f>
        <v>Gas Operations-West</v>
      </c>
      <c r="S2781" t="str">
        <f>VLOOKUP(G2781,'Seg 3 descriptions'!A:B,2)</f>
        <v>Other Outside Services</v>
      </c>
    </row>
    <row r="2782" spans="1:19" x14ac:dyDescent="0.25">
      <c r="A2782" s="144" t="s">
        <v>456</v>
      </c>
      <c r="B2782" s="144" t="s">
        <v>20</v>
      </c>
      <c r="C2782" s="144" t="s">
        <v>1366</v>
      </c>
      <c r="D2782" s="144" t="s">
        <v>1693</v>
      </c>
      <c r="E2782" s="144" t="s">
        <v>20</v>
      </c>
      <c r="F2782" s="144" t="s">
        <v>21</v>
      </c>
      <c r="G2782" s="144" t="s">
        <v>22</v>
      </c>
      <c r="H2782" s="144" t="s">
        <v>103</v>
      </c>
      <c r="I2782" s="144" t="s">
        <v>24</v>
      </c>
      <c r="J2782" s="145">
        <v>4077.5</v>
      </c>
      <c r="K2782" s="144" t="s">
        <v>1370</v>
      </c>
      <c r="L2782" s="144" t="s">
        <v>24</v>
      </c>
      <c r="M2782" s="144" t="s">
        <v>1127</v>
      </c>
      <c r="N2782" s="144" t="s">
        <v>1366</v>
      </c>
      <c r="O2782" s="146">
        <v>44439</v>
      </c>
      <c r="P2782" s="146">
        <v>44447</v>
      </c>
      <c r="Q2782" s="144" t="s">
        <v>29</v>
      </c>
      <c r="R2782" s="20" t="str">
        <f>VLOOKUP(F2782,'Seg 2 descriptions'!A:B,2)</f>
        <v>Facilities-West</v>
      </c>
      <c r="S2782" s="20" t="str">
        <f>VLOOKUP(G2782,'Seg 3 descriptions'!A:B,2)</f>
        <v>Facilities Maintenance</v>
      </c>
    </row>
    <row r="2783" spans="1:19" x14ac:dyDescent="0.25">
      <c r="A2783" s="144" t="s">
        <v>456</v>
      </c>
      <c r="B2783" s="144" t="s">
        <v>20</v>
      </c>
      <c r="C2783" s="144" t="s">
        <v>1367</v>
      </c>
      <c r="D2783" s="144" t="s">
        <v>1693</v>
      </c>
      <c r="E2783" s="144" t="s">
        <v>20</v>
      </c>
      <c r="F2783" s="144" t="s">
        <v>21</v>
      </c>
      <c r="G2783" s="144" t="s">
        <v>22</v>
      </c>
      <c r="H2783" s="144" t="s">
        <v>103</v>
      </c>
      <c r="I2783" s="144" t="s">
        <v>24</v>
      </c>
      <c r="J2783" s="145">
        <v>-4077.5</v>
      </c>
      <c r="K2783" s="144" t="s">
        <v>1370</v>
      </c>
      <c r="L2783" s="144" t="s">
        <v>24</v>
      </c>
      <c r="M2783" s="144" t="s">
        <v>1127</v>
      </c>
      <c r="N2783" s="144" t="s">
        <v>1366</v>
      </c>
      <c r="O2783" s="146">
        <v>44469</v>
      </c>
      <c r="P2783" s="146">
        <v>44447</v>
      </c>
      <c r="Q2783" s="144" t="s">
        <v>29</v>
      </c>
      <c r="R2783" s="20" t="str">
        <f>VLOOKUP(F2783,'Seg 2 descriptions'!A:B,2)</f>
        <v>Facilities-West</v>
      </c>
      <c r="S2783" s="20" t="str">
        <f>VLOOKUP(G2783,'Seg 3 descriptions'!A:B,2)</f>
        <v>Facilities Maintenance</v>
      </c>
    </row>
    <row r="2784" spans="1:19" x14ac:dyDescent="0.25">
      <c r="A2784" s="1" t="s">
        <v>456</v>
      </c>
      <c r="B2784" s="1" t="s">
        <v>20</v>
      </c>
      <c r="C2784" s="1" t="s">
        <v>1453</v>
      </c>
      <c r="D2784" s="1" t="s">
        <v>1692</v>
      </c>
      <c r="E2784" s="1" t="s">
        <v>20</v>
      </c>
      <c r="F2784" s="1" t="s">
        <v>31</v>
      </c>
      <c r="G2784" s="1" t="s">
        <v>35</v>
      </c>
      <c r="H2784" s="1" t="s">
        <v>103</v>
      </c>
      <c r="I2784" s="1" t="s">
        <v>24</v>
      </c>
      <c r="J2784" s="3">
        <v>-48</v>
      </c>
      <c r="K2784" s="1" t="s">
        <v>1354</v>
      </c>
      <c r="L2784" s="1" t="s">
        <v>24</v>
      </c>
      <c r="M2784" s="1" t="s">
        <v>181</v>
      </c>
      <c r="N2784" s="1" t="s">
        <v>1452</v>
      </c>
      <c r="O2784" s="2">
        <v>44255</v>
      </c>
      <c r="P2784" s="2">
        <v>44237</v>
      </c>
      <c r="Q2784" s="1" t="s">
        <v>29</v>
      </c>
      <c r="R2784" t="str">
        <f>VLOOKUP(F2784,'Seg 2 descriptions'!A:B,2)</f>
        <v>Gas Operations-West</v>
      </c>
      <c r="S2784" t="str">
        <f>VLOOKUP(G2784,'Seg 3 descriptions'!A:B,2)</f>
        <v>Other Outside Services</v>
      </c>
    </row>
    <row r="2785" spans="1:19" x14ac:dyDescent="0.25">
      <c r="A2785" s="1" t="s">
        <v>456</v>
      </c>
      <c r="B2785" s="1" t="s">
        <v>20</v>
      </c>
      <c r="C2785" s="1" t="s">
        <v>1453</v>
      </c>
      <c r="D2785" s="1" t="s">
        <v>1692</v>
      </c>
      <c r="E2785" s="1" t="s">
        <v>20</v>
      </c>
      <c r="F2785" s="1" t="s">
        <v>31</v>
      </c>
      <c r="G2785" s="1" t="s">
        <v>35</v>
      </c>
      <c r="H2785" s="1" t="s">
        <v>103</v>
      </c>
      <c r="I2785" s="1" t="s">
        <v>24</v>
      </c>
      <c r="J2785" s="3">
        <v>-48</v>
      </c>
      <c r="K2785" s="1" t="s">
        <v>1354</v>
      </c>
      <c r="L2785" s="1" t="s">
        <v>24</v>
      </c>
      <c r="M2785" s="1" t="s">
        <v>656</v>
      </c>
      <c r="N2785" s="1" t="s">
        <v>1452</v>
      </c>
      <c r="O2785" s="2">
        <v>44255</v>
      </c>
      <c r="P2785" s="2">
        <v>44237</v>
      </c>
      <c r="Q2785" s="1" t="s">
        <v>29</v>
      </c>
      <c r="R2785" t="str">
        <f>VLOOKUP(F2785,'Seg 2 descriptions'!A:B,2)</f>
        <v>Gas Operations-West</v>
      </c>
      <c r="S2785" t="str">
        <f>VLOOKUP(G2785,'Seg 3 descriptions'!A:B,2)</f>
        <v>Other Outside Services</v>
      </c>
    </row>
    <row r="2786" spans="1:19" x14ac:dyDescent="0.25">
      <c r="A2786" s="1" t="s">
        <v>456</v>
      </c>
      <c r="B2786" s="1" t="s">
        <v>20</v>
      </c>
      <c r="C2786" s="1" t="s">
        <v>1452</v>
      </c>
      <c r="D2786" s="1" t="s">
        <v>1692</v>
      </c>
      <c r="E2786" s="1" t="s">
        <v>20</v>
      </c>
      <c r="F2786" s="1" t="s">
        <v>31</v>
      </c>
      <c r="G2786" s="1" t="s">
        <v>35</v>
      </c>
      <c r="H2786" s="1" t="s">
        <v>103</v>
      </c>
      <c r="I2786" s="1" t="s">
        <v>24</v>
      </c>
      <c r="J2786" s="3">
        <v>48</v>
      </c>
      <c r="K2786" s="1" t="s">
        <v>1354</v>
      </c>
      <c r="L2786" s="1" t="s">
        <v>24</v>
      </c>
      <c r="M2786" s="1" t="s">
        <v>181</v>
      </c>
      <c r="N2786" s="1" t="s">
        <v>1452</v>
      </c>
      <c r="O2786" s="2">
        <v>44227</v>
      </c>
      <c r="P2786" s="2">
        <v>44237</v>
      </c>
      <c r="Q2786" s="1" t="s">
        <v>29</v>
      </c>
      <c r="R2786" t="str">
        <f>VLOOKUP(F2786,'Seg 2 descriptions'!A:B,2)</f>
        <v>Gas Operations-West</v>
      </c>
      <c r="S2786" t="str">
        <f>VLOOKUP(G2786,'Seg 3 descriptions'!A:B,2)</f>
        <v>Other Outside Services</v>
      </c>
    </row>
    <row r="2787" spans="1:19" x14ac:dyDescent="0.25">
      <c r="A2787" s="1" t="s">
        <v>456</v>
      </c>
      <c r="B2787" s="1" t="s">
        <v>20</v>
      </c>
      <c r="C2787" s="1" t="s">
        <v>1452</v>
      </c>
      <c r="D2787" s="1" t="s">
        <v>1692</v>
      </c>
      <c r="E2787" s="1" t="s">
        <v>20</v>
      </c>
      <c r="F2787" s="1" t="s">
        <v>31</v>
      </c>
      <c r="G2787" s="1" t="s">
        <v>35</v>
      </c>
      <c r="H2787" s="1" t="s">
        <v>103</v>
      </c>
      <c r="I2787" s="1" t="s">
        <v>24</v>
      </c>
      <c r="J2787" s="3">
        <v>48</v>
      </c>
      <c r="K2787" s="1" t="s">
        <v>1354</v>
      </c>
      <c r="L2787" s="1" t="s">
        <v>24</v>
      </c>
      <c r="M2787" s="1" t="s">
        <v>656</v>
      </c>
      <c r="N2787" s="1" t="s">
        <v>1452</v>
      </c>
      <c r="O2787" s="2">
        <v>44227</v>
      </c>
      <c r="P2787" s="2">
        <v>44237</v>
      </c>
      <c r="Q2787" s="1" t="s">
        <v>29</v>
      </c>
      <c r="R2787" t="str">
        <f>VLOOKUP(F2787,'Seg 2 descriptions'!A:B,2)</f>
        <v>Gas Operations-West</v>
      </c>
      <c r="S2787" t="str">
        <f>VLOOKUP(G2787,'Seg 3 descriptions'!A:B,2)</f>
        <v>Other Outside Services</v>
      </c>
    </row>
    <row r="2788" spans="1:19" x14ac:dyDescent="0.25">
      <c r="A2788" s="144" t="s">
        <v>456</v>
      </c>
      <c r="B2788" s="144" t="s">
        <v>20</v>
      </c>
      <c r="C2788" s="144" t="s">
        <v>1637</v>
      </c>
      <c r="D2788" s="144" t="s">
        <v>1693</v>
      </c>
      <c r="E2788" s="144" t="s">
        <v>20</v>
      </c>
      <c r="F2788" s="144" t="s">
        <v>21</v>
      </c>
      <c r="G2788" s="144" t="s">
        <v>22</v>
      </c>
      <c r="H2788" s="144" t="s">
        <v>103</v>
      </c>
      <c r="I2788" s="144" t="s">
        <v>24</v>
      </c>
      <c r="J2788" s="145">
        <v>170</v>
      </c>
      <c r="K2788" s="144" t="s">
        <v>890</v>
      </c>
      <c r="L2788" s="144" t="s">
        <v>24</v>
      </c>
      <c r="M2788" s="144" t="s">
        <v>1644</v>
      </c>
      <c r="N2788" s="144" t="s">
        <v>1637</v>
      </c>
      <c r="O2788" s="146">
        <v>44561</v>
      </c>
      <c r="P2788" s="146">
        <v>44571</v>
      </c>
      <c r="Q2788" s="144" t="s">
        <v>29</v>
      </c>
      <c r="R2788" s="20" t="str">
        <f>VLOOKUP(F2788,'Seg 2 descriptions'!A:B,2)</f>
        <v>Facilities-West</v>
      </c>
      <c r="S2788" s="20" t="str">
        <f>VLOOKUP(G2788,'Seg 3 descriptions'!A:B,2)</f>
        <v>Facilities Maintenance</v>
      </c>
    </row>
    <row r="2789" spans="1:19" x14ac:dyDescent="0.25">
      <c r="A2789" s="1" t="s">
        <v>456</v>
      </c>
      <c r="B2789" s="1" t="s">
        <v>20</v>
      </c>
      <c r="C2789" s="1" t="s">
        <v>1305</v>
      </c>
      <c r="D2789" s="1" t="s">
        <v>1692</v>
      </c>
      <c r="E2789" s="1" t="s">
        <v>20</v>
      </c>
      <c r="F2789" s="1" t="s">
        <v>31</v>
      </c>
      <c r="G2789" s="1" t="s">
        <v>35</v>
      </c>
      <c r="H2789" s="1" t="s">
        <v>103</v>
      </c>
      <c r="I2789" s="1" t="s">
        <v>24</v>
      </c>
      <c r="J2789" s="3">
        <v>3315</v>
      </c>
      <c r="K2789" s="1" t="s">
        <v>806</v>
      </c>
      <c r="L2789" s="1" t="s">
        <v>24</v>
      </c>
      <c r="M2789" s="1" t="s">
        <v>1023</v>
      </c>
      <c r="N2789" s="1" t="s">
        <v>1305</v>
      </c>
      <c r="O2789" s="2">
        <v>44408</v>
      </c>
      <c r="P2789" s="2">
        <v>44412</v>
      </c>
      <c r="Q2789" s="1" t="s">
        <v>29</v>
      </c>
      <c r="R2789" t="str">
        <f>VLOOKUP(F2789,'Seg 2 descriptions'!A:B,2)</f>
        <v>Gas Operations-West</v>
      </c>
      <c r="S2789" t="str">
        <f>VLOOKUP(G2789,'Seg 3 descriptions'!A:B,2)</f>
        <v>Other Outside Services</v>
      </c>
    </row>
    <row r="2790" spans="1:19" x14ac:dyDescent="0.25">
      <c r="A2790" s="1" t="s">
        <v>456</v>
      </c>
      <c r="B2790" s="1" t="s">
        <v>20</v>
      </c>
      <c r="C2790" s="1" t="s">
        <v>1305</v>
      </c>
      <c r="D2790" s="1" t="s">
        <v>1692</v>
      </c>
      <c r="E2790" s="1" t="s">
        <v>20</v>
      </c>
      <c r="F2790" s="1" t="s">
        <v>31</v>
      </c>
      <c r="G2790" s="1" t="s">
        <v>35</v>
      </c>
      <c r="H2790" s="1" t="s">
        <v>103</v>
      </c>
      <c r="I2790" s="1" t="s">
        <v>24</v>
      </c>
      <c r="J2790" s="3">
        <v>1955</v>
      </c>
      <c r="K2790" s="1" t="s">
        <v>806</v>
      </c>
      <c r="L2790" s="1" t="s">
        <v>24</v>
      </c>
      <c r="M2790" s="1" t="s">
        <v>553</v>
      </c>
      <c r="N2790" s="1" t="s">
        <v>1305</v>
      </c>
      <c r="O2790" s="2">
        <v>44408</v>
      </c>
      <c r="P2790" s="2">
        <v>44412</v>
      </c>
      <c r="Q2790" s="1" t="s">
        <v>29</v>
      </c>
      <c r="R2790" t="str">
        <f>VLOOKUP(F2790,'Seg 2 descriptions'!A:B,2)</f>
        <v>Gas Operations-West</v>
      </c>
      <c r="S2790" t="str">
        <f>VLOOKUP(G2790,'Seg 3 descriptions'!A:B,2)</f>
        <v>Other Outside Services</v>
      </c>
    </row>
    <row r="2791" spans="1:19" x14ac:dyDescent="0.25">
      <c r="A2791" s="1" t="s">
        <v>456</v>
      </c>
      <c r="B2791" s="1" t="s">
        <v>20</v>
      </c>
      <c r="C2791" s="1" t="s">
        <v>1403</v>
      </c>
      <c r="D2791" s="1" t="s">
        <v>1692</v>
      </c>
      <c r="E2791" s="1" t="s">
        <v>20</v>
      </c>
      <c r="F2791" s="1" t="s">
        <v>31</v>
      </c>
      <c r="G2791" s="1" t="s">
        <v>35</v>
      </c>
      <c r="H2791" s="1" t="s">
        <v>103</v>
      </c>
      <c r="I2791" s="1" t="s">
        <v>24</v>
      </c>
      <c r="J2791" s="3">
        <v>-3315</v>
      </c>
      <c r="K2791" s="1" t="s">
        <v>806</v>
      </c>
      <c r="L2791" s="1" t="s">
        <v>24</v>
      </c>
      <c r="M2791" s="1" t="s">
        <v>1023</v>
      </c>
      <c r="N2791" s="1" t="s">
        <v>1305</v>
      </c>
      <c r="O2791" s="2">
        <v>44439</v>
      </c>
      <c r="P2791" s="2">
        <v>44413</v>
      </c>
      <c r="Q2791" s="1" t="s">
        <v>29</v>
      </c>
      <c r="R2791" t="str">
        <f>VLOOKUP(F2791,'Seg 2 descriptions'!A:B,2)</f>
        <v>Gas Operations-West</v>
      </c>
      <c r="S2791" t="str">
        <f>VLOOKUP(G2791,'Seg 3 descriptions'!A:B,2)</f>
        <v>Other Outside Services</v>
      </c>
    </row>
    <row r="2792" spans="1:19" x14ac:dyDescent="0.25">
      <c r="A2792" s="1" t="s">
        <v>456</v>
      </c>
      <c r="B2792" s="1" t="s">
        <v>20</v>
      </c>
      <c r="C2792" s="1" t="s">
        <v>1403</v>
      </c>
      <c r="D2792" s="1" t="s">
        <v>1692</v>
      </c>
      <c r="E2792" s="1" t="s">
        <v>20</v>
      </c>
      <c r="F2792" s="1" t="s">
        <v>31</v>
      </c>
      <c r="G2792" s="1" t="s">
        <v>35</v>
      </c>
      <c r="H2792" s="1" t="s">
        <v>103</v>
      </c>
      <c r="I2792" s="1" t="s">
        <v>24</v>
      </c>
      <c r="J2792" s="3">
        <v>-1955</v>
      </c>
      <c r="K2792" s="1" t="s">
        <v>806</v>
      </c>
      <c r="L2792" s="1" t="s">
        <v>24</v>
      </c>
      <c r="M2792" s="1" t="s">
        <v>553</v>
      </c>
      <c r="N2792" s="1" t="s">
        <v>1305</v>
      </c>
      <c r="O2792" s="2">
        <v>44439</v>
      </c>
      <c r="P2792" s="2">
        <v>44413</v>
      </c>
      <c r="Q2792" s="1" t="s">
        <v>29</v>
      </c>
      <c r="R2792" t="str">
        <f>VLOOKUP(F2792,'Seg 2 descriptions'!A:B,2)</f>
        <v>Gas Operations-West</v>
      </c>
      <c r="S2792" t="str">
        <f>VLOOKUP(G2792,'Seg 3 descriptions'!A:B,2)</f>
        <v>Other Outside Services</v>
      </c>
    </row>
    <row r="2793" spans="1:19" x14ac:dyDescent="0.25">
      <c r="A2793" s="144" t="s">
        <v>456</v>
      </c>
      <c r="B2793" s="144" t="s">
        <v>20</v>
      </c>
      <c r="C2793" s="144" t="s">
        <v>1453</v>
      </c>
      <c r="D2793" s="144" t="s">
        <v>1693</v>
      </c>
      <c r="E2793" s="144" t="s">
        <v>20</v>
      </c>
      <c r="F2793" s="144" t="s">
        <v>21</v>
      </c>
      <c r="G2793" s="144" t="s">
        <v>22</v>
      </c>
      <c r="H2793" s="144" t="s">
        <v>103</v>
      </c>
      <c r="I2793" s="144" t="s">
        <v>24</v>
      </c>
      <c r="J2793" s="145">
        <v>-1683</v>
      </c>
      <c r="K2793" s="144" t="s">
        <v>890</v>
      </c>
      <c r="L2793" s="144" t="s">
        <v>24</v>
      </c>
      <c r="M2793" s="144" t="s">
        <v>145</v>
      </c>
      <c r="N2793" s="144" t="s">
        <v>1452</v>
      </c>
      <c r="O2793" s="146">
        <v>44255</v>
      </c>
      <c r="P2793" s="146">
        <v>44237</v>
      </c>
      <c r="Q2793" s="144" t="s">
        <v>29</v>
      </c>
      <c r="R2793" s="20" t="str">
        <f>VLOOKUP(F2793,'Seg 2 descriptions'!A:B,2)</f>
        <v>Facilities-West</v>
      </c>
      <c r="S2793" s="20" t="str">
        <f>VLOOKUP(G2793,'Seg 3 descriptions'!A:B,2)</f>
        <v>Facilities Maintenance</v>
      </c>
    </row>
    <row r="2794" spans="1:19" x14ac:dyDescent="0.25">
      <c r="A2794" s="1" t="s">
        <v>457</v>
      </c>
      <c r="B2794" s="1" t="s">
        <v>49</v>
      </c>
      <c r="C2794" s="1" t="s">
        <v>1464</v>
      </c>
      <c r="D2794" s="1" t="s">
        <v>1831</v>
      </c>
      <c r="E2794" s="1" t="s">
        <v>20</v>
      </c>
      <c r="F2794" s="1" t="s">
        <v>830</v>
      </c>
      <c r="G2794" s="1" t="s">
        <v>460</v>
      </c>
      <c r="H2794" s="1" t="s">
        <v>103</v>
      </c>
      <c r="I2794" s="1" t="s">
        <v>24</v>
      </c>
      <c r="J2794" s="3">
        <v>16.3</v>
      </c>
      <c r="K2794" s="1" t="s">
        <v>1487</v>
      </c>
      <c r="L2794" s="1" t="s">
        <v>24</v>
      </c>
      <c r="M2794" s="1" t="s">
        <v>1488</v>
      </c>
      <c r="N2794" s="1" t="s">
        <v>463</v>
      </c>
      <c r="O2794" s="2">
        <v>44255</v>
      </c>
      <c r="P2794" s="2">
        <v>44258</v>
      </c>
      <c r="Q2794" s="1" t="s">
        <v>29</v>
      </c>
      <c r="R2794" t="str">
        <f>VLOOKUP(F2794,'Seg 2 descriptions'!A:B,2)</f>
        <v>Measurement-SF</v>
      </c>
      <c r="S2794" t="str">
        <f>VLOOKUP(G2794,'Seg 3 descriptions'!A:B,2)</f>
        <v>Salaries</v>
      </c>
    </row>
    <row r="2795" spans="1:19" x14ac:dyDescent="0.25">
      <c r="A2795" s="1" t="s">
        <v>457</v>
      </c>
      <c r="B2795" s="1" t="s">
        <v>49</v>
      </c>
      <c r="C2795" s="1" t="s">
        <v>1483</v>
      </c>
      <c r="D2795" s="1" t="s">
        <v>1831</v>
      </c>
      <c r="E2795" s="1" t="s">
        <v>20</v>
      </c>
      <c r="F2795" s="1" t="s">
        <v>830</v>
      </c>
      <c r="G2795" s="1" t="s">
        <v>460</v>
      </c>
      <c r="H2795" s="1" t="s">
        <v>103</v>
      </c>
      <c r="I2795" s="1" t="s">
        <v>24</v>
      </c>
      <c r="J2795" s="3">
        <v>40.04</v>
      </c>
      <c r="K2795" s="1" t="s">
        <v>1487</v>
      </c>
      <c r="L2795" s="1" t="s">
        <v>24</v>
      </c>
      <c r="M2795" s="1" t="s">
        <v>1488</v>
      </c>
      <c r="N2795" s="1" t="s">
        <v>463</v>
      </c>
      <c r="O2795" s="2">
        <v>44347</v>
      </c>
      <c r="P2795" s="2">
        <v>44350</v>
      </c>
      <c r="Q2795" s="1" t="s">
        <v>29</v>
      </c>
      <c r="R2795" t="str">
        <f>VLOOKUP(F2795,'Seg 2 descriptions'!A:B,2)</f>
        <v>Measurement-SF</v>
      </c>
      <c r="S2795" t="str">
        <f>VLOOKUP(G2795,'Seg 3 descriptions'!A:B,2)</f>
        <v>Salaries</v>
      </c>
    </row>
    <row r="2796" spans="1:19" x14ac:dyDescent="0.25">
      <c r="A2796" s="1" t="s">
        <v>456</v>
      </c>
      <c r="B2796" s="1" t="s">
        <v>20</v>
      </c>
      <c r="C2796" s="1" t="s">
        <v>1453</v>
      </c>
      <c r="D2796" s="1" t="s">
        <v>1692</v>
      </c>
      <c r="E2796" s="1" t="s">
        <v>20</v>
      </c>
      <c r="F2796" s="1" t="s">
        <v>31</v>
      </c>
      <c r="G2796" s="1" t="s">
        <v>35</v>
      </c>
      <c r="H2796" s="1" t="s">
        <v>103</v>
      </c>
      <c r="I2796" s="1" t="s">
        <v>24</v>
      </c>
      <c r="J2796" s="3">
        <v>-2893.69</v>
      </c>
      <c r="K2796" s="1" t="s">
        <v>1653</v>
      </c>
      <c r="L2796" s="1" t="s">
        <v>24</v>
      </c>
      <c r="M2796" s="1" t="s">
        <v>546</v>
      </c>
      <c r="N2796" s="1" t="s">
        <v>1452</v>
      </c>
      <c r="O2796" s="2">
        <v>44255</v>
      </c>
      <c r="P2796" s="2">
        <v>44237</v>
      </c>
      <c r="Q2796" s="1" t="s">
        <v>29</v>
      </c>
      <c r="R2796" t="str">
        <f>VLOOKUP(F2796,'Seg 2 descriptions'!A:B,2)</f>
        <v>Gas Operations-West</v>
      </c>
      <c r="S2796" t="str">
        <f>VLOOKUP(G2796,'Seg 3 descriptions'!A:B,2)</f>
        <v>Other Outside Services</v>
      </c>
    </row>
    <row r="2797" spans="1:19" x14ac:dyDescent="0.25">
      <c r="A2797" s="1" t="s">
        <v>456</v>
      </c>
      <c r="B2797" s="1" t="s">
        <v>20</v>
      </c>
      <c r="C2797" s="1" t="s">
        <v>1453</v>
      </c>
      <c r="D2797" s="1" t="s">
        <v>1692</v>
      </c>
      <c r="E2797" s="1" t="s">
        <v>20</v>
      </c>
      <c r="F2797" s="1" t="s">
        <v>31</v>
      </c>
      <c r="G2797" s="1" t="s">
        <v>35</v>
      </c>
      <c r="H2797" s="1" t="s">
        <v>103</v>
      </c>
      <c r="I2797" s="1" t="s">
        <v>24</v>
      </c>
      <c r="J2797" s="3">
        <v>-411.96</v>
      </c>
      <c r="K2797" s="1" t="s">
        <v>1653</v>
      </c>
      <c r="L2797" s="1" t="s">
        <v>24</v>
      </c>
      <c r="M2797" s="1" t="s">
        <v>710</v>
      </c>
      <c r="N2797" s="1" t="s">
        <v>1452</v>
      </c>
      <c r="O2797" s="2">
        <v>44255</v>
      </c>
      <c r="P2797" s="2">
        <v>44237</v>
      </c>
      <c r="Q2797" s="1" t="s">
        <v>29</v>
      </c>
      <c r="R2797" t="str">
        <f>VLOOKUP(F2797,'Seg 2 descriptions'!A:B,2)</f>
        <v>Gas Operations-West</v>
      </c>
      <c r="S2797" t="str">
        <f>VLOOKUP(G2797,'Seg 3 descriptions'!A:B,2)</f>
        <v>Other Outside Services</v>
      </c>
    </row>
    <row r="2798" spans="1:19" x14ac:dyDescent="0.25">
      <c r="A2798" s="1" t="s">
        <v>456</v>
      </c>
      <c r="B2798" s="1" t="s">
        <v>20</v>
      </c>
      <c r="C2798" s="1" t="s">
        <v>1453</v>
      </c>
      <c r="D2798" s="1" t="s">
        <v>1692</v>
      </c>
      <c r="E2798" s="1" t="s">
        <v>20</v>
      </c>
      <c r="F2798" s="1" t="s">
        <v>31</v>
      </c>
      <c r="G2798" s="1" t="s">
        <v>35</v>
      </c>
      <c r="H2798" s="1" t="s">
        <v>103</v>
      </c>
      <c r="I2798" s="1" t="s">
        <v>24</v>
      </c>
      <c r="J2798" s="3">
        <v>-233.2</v>
      </c>
      <c r="K2798" s="1" t="s">
        <v>1653</v>
      </c>
      <c r="L2798" s="1" t="s">
        <v>24</v>
      </c>
      <c r="M2798" s="1" t="s">
        <v>550</v>
      </c>
      <c r="N2798" s="1" t="s">
        <v>1452</v>
      </c>
      <c r="O2798" s="2">
        <v>44255</v>
      </c>
      <c r="P2798" s="2">
        <v>44237</v>
      </c>
      <c r="Q2798" s="1" t="s">
        <v>29</v>
      </c>
      <c r="R2798" t="str">
        <f>VLOOKUP(F2798,'Seg 2 descriptions'!A:B,2)</f>
        <v>Gas Operations-West</v>
      </c>
      <c r="S2798" t="str">
        <f>VLOOKUP(G2798,'Seg 3 descriptions'!A:B,2)</f>
        <v>Other Outside Services</v>
      </c>
    </row>
    <row r="2799" spans="1:19" x14ac:dyDescent="0.25">
      <c r="A2799" s="144" t="s">
        <v>456</v>
      </c>
      <c r="B2799" s="144" t="s">
        <v>20</v>
      </c>
      <c r="C2799" s="144" t="s">
        <v>1453</v>
      </c>
      <c r="D2799" s="144" t="s">
        <v>1693</v>
      </c>
      <c r="E2799" s="144" t="s">
        <v>20</v>
      </c>
      <c r="F2799" s="144" t="s">
        <v>21</v>
      </c>
      <c r="G2799" s="144" t="s">
        <v>22</v>
      </c>
      <c r="H2799" s="144" t="s">
        <v>103</v>
      </c>
      <c r="I2799" s="144" t="s">
        <v>24</v>
      </c>
      <c r="J2799" s="145">
        <v>-3707</v>
      </c>
      <c r="K2799" s="144" t="s">
        <v>1298</v>
      </c>
      <c r="L2799" s="144" t="s">
        <v>24</v>
      </c>
      <c r="M2799" s="144" t="s">
        <v>747</v>
      </c>
      <c r="N2799" s="144" t="s">
        <v>1452</v>
      </c>
      <c r="O2799" s="146">
        <v>44255</v>
      </c>
      <c r="P2799" s="146">
        <v>44237</v>
      </c>
      <c r="Q2799" s="144" t="s">
        <v>29</v>
      </c>
      <c r="R2799" s="20" t="str">
        <f>VLOOKUP(F2799,'Seg 2 descriptions'!A:B,2)</f>
        <v>Facilities-West</v>
      </c>
      <c r="S2799" s="20" t="str">
        <f>VLOOKUP(G2799,'Seg 3 descriptions'!A:B,2)</f>
        <v>Facilities Maintenance</v>
      </c>
    </row>
    <row r="2800" spans="1:19" x14ac:dyDescent="0.25">
      <c r="A2800" s="1" t="s">
        <v>456</v>
      </c>
      <c r="B2800" s="1" t="s">
        <v>20</v>
      </c>
      <c r="C2800" s="1" t="s">
        <v>1452</v>
      </c>
      <c r="D2800" s="1" t="s">
        <v>1692</v>
      </c>
      <c r="E2800" s="1" t="s">
        <v>20</v>
      </c>
      <c r="F2800" s="1" t="s">
        <v>31</v>
      </c>
      <c r="G2800" s="1" t="s">
        <v>35</v>
      </c>
      <c r="H2800" s="1" t="s">
        <v>103</v>
      </c>
      <c r="I2800" s="1" t="s">
        <v>24</v>
      </c>
      <c r="J2800" s="3">
        <v>1284.24</v>
      </c>
      <c r="K2800" s="1" t="s">
        <v>1653</v>
      </c>
      <c r="L2800" s="1" t="s">
        <v>24</v>
      </c>
      <c r="M2800" s="1" t="s">
        <v>285</v>
      </c>
      <c r="N2800" s="1" t="s">
        <v>1452</v>
      </c>
      <c r="O2800" s="2">
        <v>44227</v>
      </c>
      <c r="P2800" s="2">
        <v>44237</v>
      </c>
      <c r="Q2800" s="1" t="s">
        <v>29</v>
      </c>
      <c r="R2800" t="str">
        <f>VLOOKUP(F2800,'Seg 2 descriptions'!A:B,2)</f>
        <v>Gas Operations-West</v>
      </c>
      <c r="S2800" t="str">
        <f>VLOOKUP(G2800,'Seg 3 descriptions'!A:B,2)</f>
        <v>Other Outside Services</v>
      </c>
    </row>
    <row r="2801" spans="1:19" x14ac:dyDescent="0.25">
      <c r="A2801" s="1" t="s">
        <v>456</v>
      </c>
      <c r="B2801" s="1" t="s">
        <v>20</v>
      </c>
      <c r="C2801" s="1" t="s">
        <v>1452</v>
      </c>
      <c r="D2801" s="1" t="s">
        <v>1692</v>
      </c>
      <c r="E2801" s="1" t="s">
        <v>20</v>
      </c>
      <c r="F2801" s="1" t="s">
        <v>31</v>
      </c>
      <c r="G2801" s="1" t="s">
        <v>35</v>
      </c>
      <c r="H2801" s="1" t="s">
        <v>103</v>
      </c>
      <c r="I2801" s="1" t="s">
        <v>24</v>
      </c>
      <c r="J2801" s="3">
        <v>1446.31</v>
      </c>
      <c r="K2801" s="1" t="s">
        <v>1653</v>
      </c>
      <c r="L2801" s="1" t="s">
        <v>24</v>
      </c>
      <c r="M2801" s="1" t="s">
        <v>431</v>
      </c>
      <c r="N2801" s="1" t="s">
        <v>1452</v>
      </c>
      <c r="O2801" s="2">
        <v>44227</v>
      </c>
      <c r="P2801" s="2">
        <v>44237</v>
      </c>
      <c r="Q2801" s="1" t="s">
        <v>29</v>
      </c>
      <c r="R2801" t="str">
        <f>VLOOKUP(F2801,'Seg 2 descriptions'!A:B,2)</f>
        <v>Gas Operations-West</v>
      </c>
      <c r="S2801" t="str">
        <f>VLOOKUP(G2801,'Seg 3 descriptions'!A:B,2)</f>
        <v>Other Outside Services</v>
      </c>
    </row>
    <row r="2802" spans="1:19" x14ac:dyDescent="0.25">
      <c r="A2802" s="1" t="s">
        <v>456</v>
      </c>
      <c r="B2802" s="1" t="s">
        <v>20</v>
      </c>
      <c r="C2802" s="1" t="s">
        <v>1452</v>
      </c>
      <c r="D2802" s="1" t="s">
        <v>1692</v>
      </c>
      <c r="E2802" s="1" t="s">
        <v>20</v>
      </c>
      <c r="F2802" s="1" t="s">
        <v>31</v>
      </c>
      <c r="G2802" s="1" t="s">
        <v>35</v>
      </c>
      <c r="H2802" s="1" t="s">
        <v>103</v>
      </c>
      <c r="I2802" s="1" t="s">
        <v>24</v>
      </c>
      <c r="J2802" s="3">
        <v>245.01</v>
      </c>
      <c r="K2802" s="1" t="s">
        <v>1653</v>
      </c>
      <c r="L2802" s="1" t="s">
        <v>24</v>
      </c>
      <c r="M2802" s="1" t="s">
        <v>295</v>
      </c>
      <c r="N2802" s="1" t="s">
        <v>1452</v>
      </c>
      <c r="O2802" s="2">
        <v>44227</v>
      </c>
      <c r="P2802" s="2">
        <v>44237</v>
      </c>
      <c r="Q2802" s="1" t="s">
        <v>29</v>
      </c>
      <c r="R2802" t="str">
        <f>VLOOKUP(F2802,'Seg 2 descriptions'!A:B,2)</f>
        <v>Gas Operations-West</v>
      </c>
      <c r="S2802" t="str">
        <f>VLOOKUP(G2802,'Seg 3 descriptions'!A:B,2)</f>
        <v>Other Outside Services</v>
      </c>
    </row>
    <row r="2803" spans="1:19" x14ac:dyDescent="0.25">
      <c r="A2803" s="1" t="s">
        <v>456</v>
      </c>
      <c r="B2803" s="1" t="s">
        <v>20</v>
      </c>
      <c r="C2803" s="1" t="s">
        <v>1452</v>
      </c>
      <c r="D2803" s="1" t="s">
        <v>1692</v>
      </c>
      <c r="E2803" s="1" t="s">
        <v>20</v>
      </c>
      <c r="F2803" s="1" t="s">
        <v>31</v>
      </c>
      <c r="G2803" s="1" t="s">
        <v>35</v>
      </c>
      <c r="H2803" s="1" t="s">
        <v>103</v>
      </c>
      <c r="I2803" s="1" t="s">
        <v>24</v>
      </c>
      <c r="J2803" s="3">
        <v>101.45</v>
      </c>
      <c r="K2803" s="1" t="s">
        <v>1653</v>
      </c>
      <c r="L2803" s="1" t="s">
        <v>24</v>
      </c>
      <c r="M2803" s="1" t="s">
        <v>548</v>
      </c>
      <c r="N2803" s="1" t="s">
        <v>1452</v>
      </c>
      <c r="O2803" s="2">
        <v>44227</v>
      </c>
      <c r="P2803" s="2">
        <v>44237</v>
      </c>
      <c r="Q2803" s="1" t="s">
        <v>29</v>
      </c>
      <c r="R2803" t="str">
        <f>VLOOKUP(F2803,'Seg 2 descriptions'!A:B,2)</f>
        <v>Gas Operations-West</v>
      </c>
      <c r="S2803" t="str">
        <f>VLOOKUP(G2803,'Seg 3 descriptions'!A:B,2)</f>
        <v>Other Outside Services</v>
      </c>
    </row>
    <row r="2804" spans="1:19" x14ac:dyDescent="0.25">
      <c r="A2804" s="1" t="s">
        <v>456</v>
      </c>
      <c r="B2804" s="1" t="s">
        <v>20</v>
      </c>
      <c r="C2804" s="1" t="s">
        <v>1452</v>
      </c>
      <c r="D2804" s="1" t="s">
        <v>1692</v>
      </c>
      <c r="E2804" s="1" t="s">
        <v>20</v>
      </c>
      <c r="F2804" s="1" t="s">
        <v>31</v>
      </c>
      <c r="G2804" s="1" t="s">
        <v>35</v>
      </c>
      <c r="H2804" s="1" t="s">
        <v>103</v>
      </c>
      <c r="I2804" s="1" t="s">
        <v>24</v>
      </c>
      <c r="J2804" s="3">
        <v>2893.69</v>
      </c>
      <c r="K2804" s="1" t="s">
        <v>1653</v>
      </c>
      <c r="L2804" s="1" t="s">
        <v>24</v>
      </c>
      <c r="M2804" s="1" t="s">
        <v>546</v>
      </c>
      <c r="N2804" s="1" t="s">
        <v>1452</v>
      </c>
      <c r="O2804" s="2">
        <v>44227</v>
      </c>
      <c r="P2804" s="2">
        <v>44237</v>
      </c>
      <c r="Q2804" s="1" t="s">
        <v>29</v>
      </c>
      <c r="R2804" t="str">
        <f>VLOOKUP(F2804,'Seg 2 descriptions'!A:B,2)</f>
        <v>Gas Operations-West</v>
      </c>
      <c r="S2804" t="str">
        <f>VLOOKUP(G2804,'Seg 3 descriptions'!A:B,2)</f>
        <v>Other Outside Services</v>
      </c>
    </row>
    <row r="2805" spans="1:19" x14ac:dyDescent="0.25">
      <c r="A2805" s="1" t="s">
        <v>456</v>
      </c>
      <c r="B2805" s="1" t="s">
        <v>20</v>
      </c>
      <c r="C2805" s="1" t="s">
        <v>1452</v>
      </c>
      <c r="D2805" s="1" t="s">
        <v>1692</v>
      </c>
      <c r="E2805" s="1" t="s">
        <v>20</v>
      </c>
      <c r="F2805" s="1" t="s">
        <v>31</v>
      </c>
      <c r="G2805" s="1" t="s">
        <v>35</v>
      </c>
      <c r="H2805" s="1" t="s">
        <v>103</v>
      </c>
      <c r="I2805" s="1" t="s">
        <v>24</v>
      </c>
      <c r="J2805" s="3">
        <v>411.96</v>
      </c>
      <c r="K2805" s="1" t="s">
        <v>1653</v>
      </c>
      <c r="L2805" s="1" t="s">
        <v>24</v>
      </c>
      <c r="M2805" s="1" t="s">
        <v>710</v>
      </c>
      <c r="N2805" s="1" t="s">
        <v>1452</v>
      </c>
      <c r="O2805" s="2">
        <v>44227</v>
      </c>
      <c r="P2805" s="2">
        <v>44237</v>
      </c>
      <c r="Q2805" s="1" t="s">
        <v>29</v>
      </c>
      <c r="R2805" t="str">
        <f>VLOOKUP(F2805,'Seg 2 descriptions'!A:B,2)</f>
        <v>Gas Operations-West</v>
      </c>
      <c r="S2805" t="str">
        <f>VLOOKUP(G2805,'Seg 3 descriptions'!A:B,2)</f>
        <v>Other Outside Services</v>
      </c>
    </row>
    <row r="2806" spans="1:19" x14ac:dyDescent="0.25">
      <c r="A2806" s="1" t="s">
        <v>456</v>
      </c>
      <c r="B2806" s="1" t="s">
        <v>20</v>
      </c>
      <c r="C2806" s="1" t="s">
        <v>1452</v>
      </c>
      <c r="D2806" s="1" t="s">
        <v>1692</v>
      </c>
      <c r="E2806" s="1" t="s">
        <v>20</v>
      </c>
      <c r="F2806" s="1" t="s">
        <v>31</v>
      </c>
      <c r="G2806" s="1" t="s">
        <v>35</v>
      </c>
      <c r="H2806" s="1" t="s">
        <v>103</v>
      </c>
      <c r="I2806" s="1" t="s">
        <v>24</v>
      </c>
      <c r="J2806" s="3">
        <v>233.2</v>
      </c>
      <c r="K2806" s="1" t="s">
        <v>1653</v>
      </c>
      <c r="L2806" s="1" t="s">
        <v>24</v>
      </c>
      <c r="M2806" s="1" t="s">
        <v>550</v>
      </c>
      <c r="N2806" s="1" t="s">
        <v>1452</v>
      </c>
      <c r="O2806" s="2">
        <v>44227</v>
      </c>
      <c r="P2806" s="2">
        <v>44237</v>
      </c>
      <c r="Q2806" s="1" t="s">
        <v>29</v>
      </c>
      <c r="R2806" t="str">
        <f>VLOOKUP(F2806,'Seg 2 descriptions'!A:B,2)</f>
        <v>Gas Operations-West</v>
      </c>
      <c r="S2806" t="str">
        <f>VLOOKUP(G2806,'Seg 3 descriptions'!A:B,2)</f>
        <v>Other Outside Services</v>
      </c>
    </row>
    <row r="2807" spans="1:19" x14ac:dyDescent="0.25">
      <c r="A2807" s="144" t="s">
        <v>456</v>
      </c>
      <c r="B2807" s="144" t="s">
        <v>20</v>
      </c>
      <c r="C2807" s="144" t="s">
        <v>1452</v>
      </c>
      <c r="D2807" s="144" t="s">
        <v>1693</v>
      </c>
      <c r="E2807" s="144" t="s">
        <v>20</v>
      </c>
      <c r="F2807" s="144" t="s">
        <v>21</v>
      </c>
      <c r="G2807" s="144" t="s">
        <v>22</v>
      </c>
      <c r="H2807" s="144" t="s">
        <v>103</v>
      </c>
      <c r="I2807" s="144" t="s">
        <v>24</v>
      </c>
      <c r="J2807" s="145">
        <v>3707</v>
      </c>
      <c r="K2807" s="144" t="s">
        <v>1298</v>
      </c>
      <c r="L2807" s="144" t="s">
        <v>24</v>
      </c>
      <c r="M2807" s="144" t="s">
        <v>747</v>
      </c>
      <c r="N2807" s="144" t="s">
        <v>1452</v>
      </c>
      <c r="O2807" s="146">
        <v>44227</v>
      </c>
      <c r="P2807" s="146">
        <v>44237</v>
      </c>
      <c r="Q2807" s="144" t="s">
        <v>29</v>
      </c>
      <c r="R2807" s="20" t="str">
        <f>VLOOKUP(F2807,'Seg 2 descriptions'!A:B,2)</f>
        <v>Facilities-West</v>
      </c>
      <c r="S2807" s="20" t="str">
        <f>VLOOKUP(G2807,'Seg 3 descriptions'!A:B,2)</f>
        <v>Facilities Maintenance</v>
      </c>
    </row>
    <row r="2808" spans="1:19" x14ac:dyDescent="0.25">
      <c r="A2808" s="144" t="s">
        <v>455</v>
      </c>
      <c r="B2808" s="144" t="s">
        <v>20</v>
      </c>
      <c r="C2808" s="144" t="s">
        <v>1057</v>
      </c>
      <c r="D2808" s="144" t="s">
        <v>1693</v>
      </c>
      <c r="E2808" s="144" t="s">
        <v>20</v>
      </c>
      <c r="F2808" s="144" t="s">
        <v>21</v>
      </c>
      <c r="G2808" s="144" t="s">
        <v>22</v>
      </c>
      <c r="H2808" s="144" t="s">
        <v>103</v>
      </c>
      <c r="I2808" s="144" t="s">
        <v>24</v>
      </c>
      <c r="J2808" s="145">
        <v>3145</v>
      </c>
      <c r="K2808" s="144" t="s">
        <v>929</v>
      </c>
      <c r="L2808" s="144" t="s">
        <v>24</v>
      </c>
      <c r="M2808" s="144" t="s">
        <v>814</v>
      </c>
      <c r="N2808" s="144" t="s">
        <v>1057</v>
      </c>
      <c r="O2808" s="146">
        <v>44316</v>
      </c>
      <c r="P2808" s="146">
        <v>44323</v>
      </c>
      <c r="Q2808" s="144" t="s">
        <v>29</v>
      </c>
      <c r="R2808" s="20" t="str">
        <f>VLOOKUP(F2808,'Seg 2 descriptions'!A:B,2)</f>
        <v>Facilities-West</v>
      </c>
      <c r="S2808" s="20" t="str">
        <f>VLOOKUP(G2808,'Seg 3 descriptions'!A:B,2)</f>
        <v>Facilities Maintenance</v>
      </c>
    </row>
    <row r="2809" spans="1:19" x14ac:dyDescent="0.25">
      <c r="A2809" s="144" t="s">
        <v>456</v>
      </c>
      <c r="B2809" s="144" t="s">
        <v>20</v>
      </c>
      <c r="C2809" s="144" t="s">
        <v>1453</v>
      </c>
      <c r="D2809" s="144" t="s">
        <v>1693</v>
      </c>
      <c r="E2809" s="144" t="s">
        <v>20</v>
      </c>
      <c r="F2809" s="144" t="s">
        <v>21</v>
      </c>
      <c r="G2809" s="144" t="s">
        <v>22</v>
      </c>
      <c r="H2809" s="144" t="s">
        <v>103</v>
      </c>
      <c r="I2809" s="144" t="s">
        <v>24</v>
      </c>
      <c r="J2809" s="145">
        <v>-3564</v>
      </c>
      <c r="K2809" s="144" t="s">
        <v>890</v>
      </c>
      <c r="L2809" s="144" t="s">
        <v>24</v>
      </c>
      <c r="M2809" s="144" t="s">
        <v>145</v>
      </c>
      <c r="N2809" s="144" t="s">
        <v>1452</v>
      </c>
      <c r="O2809" s="146">
        <v>44255</v>
      </c>
      <c r="P2809" s="146">
        <v>44237</v>
      </c>
      <c r="Q2809" s="144" t="s">
        <v>29</v>
      </c>
      <c r="R2809" s="20" t="str">
        <f>VLOOKUP(F2809,'Seg 2 descriptions'!A:B,2)</f>
        <v>Facilities-West</v>
      </c>
      <c r="S2809" s="20" t="str">
        <f>VLOOKUP(G2809,'Seg 3 descriptions'!A:B,2)</f>
        <v>Facilities Maintenance</v>
      </c>
    </row>
    <row r="2810" spans="1:19" x14ac:dyDescent="0.25">
      <c r="A2810" s="144" t="s">
        <v>456</v>
      </c>
      <c r="B2810" s="144" t="s">
        <v>20</v>
      </c>
      <c r="C2810" s="144" t="s">
        <v>1453</v>
      </c>
      <c r="D2810" s="144" t="s">
        <v>1693</v>
      </c>
      <c r="E2810" s="144" t="s">
        <v>20</v>
      </c>
      <c r="F2810" s="144" t="s">
        <v>21</v>
      </c>
      <c r="G2810" s="144" t="s">
        <v>22</v>
      </c>
      <c r="H2810" s="144" t="s">
        <v>103</v>
      </c>
      <c r="I2810" s="144" t="s">
        <v>24</v>
      </c>
      <c r="J2810" s="145">
        <v>-3318.75</v>
      </c>
      <c r="K2810" s="144" t="s">
        <v>890</v>
      </c>
      <c r="L2810" s="144" t="s">
        <v>24</v>
      </c>
      <c r="M2810" s="144" t="s">
        <v>604</v>
      </c>
      <c r="N2810" s="144" t="s">
        <v>1452</v>
      </c>
      <c r="O2810" s="146">
        <v>44255</v>
      </c>
      <c r="P2810" s="146">
        <v>44237</v>
      </c>
      <c r="Q2810" s="144" t="s">
        <v>29</v>
      </c>
      <c r="R2810" s="20" t="str">
        <f>VLOOKUP(F2810,'Seg 2 descriptions'!A:B,2)</f>
        <v>Facilities-West</v>
      </c>
      <c r="S2810" s="20" t="str">
        <f>VLOOKUP(G2810,'Seg 3 descriptions'!A:B,2)</f>
        <v>Facilities Maintenance</v>
      </c>
    </row>
    <row r="2811" spans="1:19" x14ac:dyDescent="0.25">
      <c r="A2811" s="144" t="s">
        <v>456</v>
      </c>
      <c r="B2811" s="144" t="s">
        <v>20</v>
      </c>
      <c r="C2811" s="144" t="s">
        <v>1453</v>
      </c>
      <c r="D2811" s="144" t="s">
        <v>1693</v>
      </c>
      <c r="E2811" s="144" t="s">
        <v>20</v>
      </c>
      <c r="F2811" s="144" t="s">
        <v>21</v>
      </c>
      <c r="G2811" s="144" t="s">
        <v>22</v>
      </c>
      <c r="H2811" s="144" t="s">
        <v>103</v>
      </c>
      <c r="I2811" s="144" t="s">
        <v>24</v>
      </c>
      <c r="J2811" s="145">
        <v>-280.5</v>
      </c>
      <c r="K2811" s="144" t="s">
        <v>890</v>
      </c>
      <c r="L2811" s="144" t="s">
        <v>24</v>
      </c>
      <c r="M2811" s="144" t="s">
        <v>692</v>
      </c>
      <c r="N2811" s="144" t="s">
        <v>1452</v>
      </c>
      <c r="O2811" s="146">
        <v>44255</v>
      </c>
      <c r="P2811" s="146">
        <v>44237</v>
      </c>
      <c r="Q2811" s="144" t="s">
        <v>29</v>
      </c>
      <c r="R2811" s="20" t="str">
        <f>VLOOKUP(F2811,'Seg 2 descriptions'!A:B,2)</f>
        <v>Facilities-West</v>
      </c>
      <c r="S2811" s="20" t="str">
        <f>VLOOKUP(G2811,'Seg 3 descriptions'!A:B,2)</f>
        <v>Facilities Maintenance</v>
      </c>
    </row>
    <row r="2812" spans="1:19" x14ac:dyDescent="0.25">
      <c r="A2812" s="144" t="s">
        <v>456</v>
      </c>
      <c r="B2812" s="144" t="s">
        <v>20</v>
      </c>
      <c r="C2812" s="144" t="s">
        <v>1453</v>
      </c>
      <c r="D2812" s="144" t="s">
        <v>1693</v>
      </c>
      <c r="E2812" s="144" t="s">
        <v>20</v>
      </c>
      <c r="F2812" s="144" t="s">
        <v>21</v>
      </c>
      <c r="G2812" s="144" t="s">
        <v>22</v>
      </c>
      <c r="H2812" s="144" t="s">
        <v>103</v>
      </c>
      <c r="I2812" s="144" t="s">
        <v>24</v>
      </c>
      <c r="J2812" s="145">
        <v>-132</v>
      </c>
      <c r="K2812" s="144" t="s">
        <v>890</v>
      </c>
      <c r="L2812" s="144" t="s">
        <v>24</v>
      </c>
      <c r="M2812" s="144" t="s">
        <v>692</v>
      </c>
      <c r="N2812" s="144" t="s">
        <v>1452</v>
      </c>
      <c r="O2812" s="146">
        <v>44255</v>
      </c>
      <c r="P2812" s="146">
        <v>44237</v>
      </c>
      <c r="Q2812" s="144" t="s">
        <v>29</v>
      </c>
      <c r="R2812" s="20" t="str">
        <f>VLOOKUP(F2812,'Seg 2 descriptions'!A:B,2)</f>
        <v>Facilities-West</v>
      </c>
      <c r="S2812" s="20" t="str">
        <f>VLOOKUP(G2812,'Seg 3 descriptions'!A:B,2)</f>
        <v>Facilities Maintenance</v>
      </c>
    </row>
    <row r="2813" spans="1:19" x14ac:dyDescent="0.25">
      <c r="A2813" s="144" t="s">
        <v>456</v>
      </c>
      <c r="B2813" s="144" t="s">
        <v>20</v>
      </c>
      <c r="C2813" s="144" t="s">
        <v>1453</v>
      </c>
      <c r="D2813" s="144" t="s">
        <v>1693</v>
      </c>
      <c r="E2813" s="144" t="s">
        <v>20</v>
      </c>
      <c r="F2813" s="144" t="s">
        <v>21</v>
      </c>
      <c r="G2813" s="144" t="s">
        <v>22</v>
      </c>
      <c r="H2813" s="144" t="s">
        <v>103</v>
      </c>
      <c r="I2813" s="144" t="s">
        <v>24</v>
      </c>
      <c r="J2813" s="145">
        <v>-561</v>
      </c>
      <c r="K2813" s="144" t="s">
        <v>890</v>
      </c>
      <c r="L2813" s="144" t="s">
        <v>24</v>
      </c>
      <c r="M2813" s="144" t="s">
        <v>304</v>
      </c>
      <c r="N2813" s="144" t="s">
        <v>1452</v>
      </c>
      <c r="O2813" s="146">
        <v>44255</v>
      </c>
      <c r="P2813" s="146">
        <v>44237</v>
      </c>
      <c r="Q2813" s="144" t="s">
        <v>29</v>
      </c>
      <c r="R2813" s="20" t="str">
        <f>VLOOKUP(F2813,'Seg 2 descriptions'!A:B,2)</f>
        <v>Facilities-West</v>
      </c>
      <c r="S2813" s="20" t="str">
        <f>VLOOKUP(G2813,'Seg 3 descriptions'!A:B,2)</f>
        <v>Facilities Maintenance</v>
      </c>
    </row>
    <row r="2814" spans="1:19" x14ac:dyDescent="0.25">
      <c r="A2814" s="144" t="s">
        <v>456</v>
      </c>
      <c r="B2814" s="144" t="s">
        <v>20</v>
      </c>
      <c r="C2814" s="144" t="s">
        <v>1453</v>
      </c>
      <c r="D2814" s="144" t="s">
        <v>1693</v>
      </c>
      <c r="E2814" s="144" t="s">
        <v>20</v>
      </c>
      <c r="F2814" s="144" t="s">
        <v>21</v>
      </c>
      <c r="G2814" s="144" t="s">
        <v>22</v>
      </c>
      <c r="H2814" s="144" t="s">
        <v>103</v>
      </c>
      <c r="I2814" s="144" t="s">
        <v>24</v>
      </c>
      <c r="J2814" s="145">
        <v>-3036</v>
      </c>
      <c r="K2814" s="144" t="s">
        <v>890</v>
      </c>
      <c r="L2814" s="144" t="s">
        <v>24</v>
      </c>
      <c r="M2814" s="144" t="s">
        <v>304</v>
      </c>
      <c r="N2814" s="144" t="s">
        <v>1452</v>
      </c>
      <c r="O2814" s="146">
        <v>44255</v>
      </c>
      <c r="P2814" s="146">
        <v>44237</v>
      </c>
      <c r="Q2814" s="144" t="s">
        <v>29</v>
      </c>
      <c r="R2814" s="20" t="str">
        <f>VLOOKUP(F2814,'Seg 2 descriptions'!A:B,2)</f>
        <v>Facilities-West</v>
      </c>
      <c r="S2814" s="20" t="str">
        <f>VLOOKUP(G2814,'Seg 3 descriptions'!A:B,2)</f>
        <v>Facilities Maintenance</v>
      </c>
    </row>
    <row r="2815" spans="1:19" x14ac:dyDescent="0.25">
      <c r="A2815" s="144" t="s">
        <v>456</v>
      </c>
      <c r="B2815" s="144" t="s">
        <v>20</v>
      </c>
      <c r="C2815" s="144" t="s">
        <v>1453</v>
      </c>
      <c r="D2815" s="144" t="s">
        <v>1693</v>
      </c>
      <c r="E2815" s="144" t="s">
        <v>20</v>
      </c>
      <c r="F2815" s="144" t="s">
        <v>21</v>
      </c>
      <c r="G2815" s="144" t="s">
        <v>22</v>
      </c>
      <c r="H2815" s="144" t="s">
        <v>103</v>
      </c>
      <c r="I2815" s="144" t="s">
        <v>24</v>
      </c>
      <c r="J2815" s="145">
        <v>-85</v>
      </c>
      <c r="K2815" s="144" t="s">
        <v>890</v>
      </c>
      <c r="L2815" s="144" t="s">
        <v>24</v>
      </c>
      <c r="M2815" s="144" t="s">
        <v>692</v>
      </c>
      <c r="N2815" s="144" t="s">
        <v>1452</v>
      </c>
      <c r="O2815" s="146">
        <v>44255</v>
      </c>
      <c r="P2815" s="146">
        <v>44237</v>
      </c>
      <c r="Q2815" s="144" t="s">
        <v>29</v>
      </c>
      <c r="R2815" s="20" t="str">
        <f>VLOOKUP(F2815,'Seg 2 descriptions'!A:B,2)</f>
        <v>Facilities-West</v>
      </c>
      <c r="S2815" s="20" t="str">
        <f>VLOOKUP(G2815,'Seg 3 descriptions'!A:B,2)</f>
        <v>Facilities Maintenance</v>
      </c>
    </row>
    <row r="2816" spans="1:19" x14ac:dyDescent="0.25">
      <c r="A2816" s="144" t="s">
        <v>456</v>
      </c>
      <c r="B2816" s="144" t="s">
        <v>20</v>
      </c>
      <c r="C2816" s="144" t="s">
        <v>1453</v>
      </c>
      <c r="D2816" s="144" t="s">
        <v>1693</v>
      </c>
      <c r="E2816" s="144" t="s">
        <v>20</v>
      </c>
      <c r="F2816" s="144" t="s">
        <v>21</v>
      </c>
      <c r="G2816" s="144" t="s">
        <v>22</v>
      </c>
      <c r="H2816" s="144" t="s">
        <v>103</v>
      </c>
      <c r="I2816" s="144" t="s">
        <v>24</v>
      </c>
      <c r="J2816" s="145">
        <v>-1955</v>
      </c>
      <c r="K2816" s="144" t="s">
        <v>890</v>
      </c>
      <c r="L2816" s="144" t="s">
        <v>24</v>
      </c>
      <c r="M2816" s="144" t="s">
        <v>304</v>
      </c>
      <c r="N2816" s="144" t="s">
        <v>1452</v>
      </c>
      <c r="O2816" s="146">
        <v>44255</v>
      </c>
      <c r="P2816" s="146">
        <v>44237</v>
      </c>
      <c r="Q2816" s="144" t="s">
        <v>29</v>
      </c>
      <c r="R2816" s="20" t="str">
        <f>VLOOKUP(F2816,'Seg 2 descriptions'!A:B,2)</f>
        <v>Facilities-West</v>
      </c>
      <c r="S2816" s="20" t="str">
        <f>VLOOKUP(G2816,'Seg 3 descriptions'!A:B,2)</f>
        <v>Facilities Maintenance</v>
      </c>
    </row>
    <row r="2817" spans="1:19" x14ac:dyDescent="0.25">
      <c r="A2817" s="144" t="s">
        <v>456</v>
      </c>
      <c r="B2817" s="144" t="s">
        <v>20</v>
      </c>
      <c r="C2817" s="144" t="s">
        <v>1453</v>
      </c>
      <c r="D2817" s="144" t="s">
        <v>1693</v>
      </c>
      <c r="E2817" s="144" t="s">
        <v>20</v>
      </c>
      <c r="F2817" s="144" t="s">
        <v>21</v>
      </c>
      <c r="G2817" s="144" t="s">
        <v>22</v>
      </c>
      <c r="H2817" s="144" t="s">
        <v>103</v>
      </c>
      <c r="I2817" s="144" t="s">
        <v>24</v>
      </c>
      <c r="J2817" s="145">
        <v>-2295</v>
      </c>
      <c r="K2817" s="144" t="s">
        <v>890</v>
      </c>
      <c r="L2817" s="144" t="s">
        <v>24</v>
      </c>
      <c r="M2817" s="144" t="s">
        <v>145</v>
      </c>
      <c r="N2817" s="144" t="s">
        <v>1452</v>
      </c>
      <c r="O2817" s="146">
        <v>44255</v>
      </c>
      <c r="P2817" s="146">
        <v>44237</v>
      </c>
      <c r="Q2817" s="144" t="s">
        <v>29</v>
      </c>
      <c r="R2817" s="20" t="str">
        <f>VLOOKUP(F2817,'Seg 2 descriptions'!A:B,2)</f>
        <v>Facilities-West</v>
      </c>
      <c r="S2817" s="20" t="str">
        <f>VLOOKUP(G2817,'Seg 3 descriptions'!A:B,2)</f>
        <v>Facilities Maintenance</v>
      </c>
    </row>
    <row r="2818" spans="1:19" x14ac:dyDescent="0.25">
      <c r="A2818" s="144" t="s">
        <v>456</v>
      </c>
      <c r="B2818" s="144" t="s">
        <v>20</v>
      </c>
      <c r="C2818" s="144" t="s">
        <v>1452</v>
      </c>
      <c r="D2818" s="144" t="s">
        <v>1693</v>
      </c>
      <c r="E2818" s="144" t="s">
        <v>20</v>
      </c>
      <c r="F2818" s="144" t="s">
        <v>21</v>
      </c>
      <c r="G2818" s="144" t="s">
        <v>22</v>
      </c>
      <c r="H2818" s="144" t="s">
        <v>103</v>
      </c>
      <c r="I2818" s="144" t="s">
        <v>24</v>
      </c>
      <c r="J2818" s="145">
        <v>1683</v>
      </c>
      <c r="K2818" s="144" t="s">
        <v>890</v>
      </c>
      <c r="L2818" s="144" t="s">
        <v>24</v>
      </c>
      <c r="M2818" s="144" t="s">
        <v>145</v>
      </c>
      <c r="N2818" s="144" t="s">
        <v>1452</v>
      </c>
      <c r="O2818" s="146">
        <v>44227</v>
      </c>
      <c r="P2818" s="146">
        <v>44237</v>
      </c>
      <c r="Q2818" s="144" t="s">
        <v>29</v>
      </c>
      <c r="R2818" s="20" t="str">
        <f>VLOOKUP(F2818,'Seg 2 descriptions'!A:B,2)</f>
        <v>Facilities-West</v>
      </c>
      <c r="S2818" s="20" t="str">
        <f>VLOOKUP(G2818,'Seg 3 descriptions'!A:B,2)</f>
        <v>Facilities Maintenance</v>
      </c>
    </row>
    <row r="2819" spans="1:19" x14ac:dyDescent="0.25">
      <c r="A2819" s="144" t="s">
        <v>456</v>
      </c>
      <c r="B2819" s="144" t="s">
        <v>20</v>
      </c>
      <c r="C2819" s="144" t="s">
        <v>1452</v>
      </c>
      <c r="D2819" s="144" t="s">
        <v>1693</v>
      </c>
      <c r="E2819" s="144" t="s">
        <v>20</v>
      </c>
      <c r="F2819" s="144" t="s">
        <v>21</v>
      </c>
      <c r="G2819" s="144" t="s">
        <v>22</v>
      </c>
      <c r="H2819" s="144" t="s">
        <v>103</v>
      </c>
      <c r="I2819" s="144" t="s">
        <v>24</v>
      </c>
      <c r="J2819" s="145">
        <v>3564</v>
      </c>
      <c r="K2819" s="144" t="s">
        <v>890</v>
      </c>
      <c r="L2819" s="144" t="s">
        <v>24</v>
      </c>
      <c r="M2819" s="144" t="s">
        <v>145</v>
      </c>
      <c r="N2819" s="144" t="s">
        <v>1452</v>
      </c>
      <c r="O2819" s="146">
        <v>44227</v>
      </c>
      <c r="P2819" s="146">
        <v>44237</v>
      </c>
      <c r="Q2819" s="144" t="s">
        <v>29</v>
      </c>
      <c r="R2819" s="20" t="str">
        <f>VLOOKUP(F2819,'Seg 2 descriptions'!A:B,2)</f>
        <v>Facilities-West</v>
      </c>
      <c r="S2819" s="20" t="str">
        <f>VLOOKUP(G2819,'Seg 3 descriptions'!A:B,2)</f>
        <v>Facilities Maintenance</v>
      </c>
    </row>
    <row r="2820" spans="1:19" x14ac:dyDescent="0.25">
      <c r="A2820" s="144" t="s">
        <v>456</v>
      </c>
      <c r="B2820" s="144" t="s">
        <v>20</v>
      </c>
      <c r="C2820" s="144" t="s">
        <v>1452</v>
      </c>
      <c r="D2820" s="144" t="s">
        <v>1693</v>
      </c>
      <c r="E2820" s="144" t="s">
        <v>20</v>
      </c>
      <c r="F2820" s="144" t="s">
        <v>21</v>
      </c>
      <c r="G2820" s="144" t="s">
        <v>22</v>
      </c>
      <c r="H2820" s="144" t="s">
        <v>103</v>
      </c>
      <c r="I2820" s="144" t="s">
        <v>24</v>
      </c>
      <c r="J2820" s="145">
        <v>3318.75</v>
      </c>
      <c r="K2820" s="144" t="s">
        <v>890</v>
      </c>
      <c r="L2820" s="144" t="s">
        <v>24</v>
      </c>
      <c r="M2820" s="144" t="s">
        <v>604</v>
      </c>
      <c r="N2820" s="144" t="s">
        <v>1452</v>
      </c>
      <c r="O2820" s="146">
        <v>44227</v>
      </c>
      <c r="P2820" s="146">
        <v>44237</v>
      </c>
      <c r="Q2820" s="144" t="s">
        <v>29</v>
      </c>
      <c r="R2820" s="20" t="str">
        <f>VLOOKUP(F2820,'Seg 2 descriptions'!A:B,2)</f>
        <v>Facilities-West</v>
      </c>
      <c r="S2820" s="20" t="str">
        <f>VLOOKUP(G2820,'Seg 3 descriptions'!A:B,2)</f>
        <v>Facilities Maintenance</v>
      </c>
    </row>
    <row r="2821" spans="1:19" x14ac:dyDescent="0.25">
      <c r="A2821" s="144" t="s">
        <v>456</v>
      </c>
      <c r="B2821" s="144" t="s">
        <v>20</v>
      </c>
      <c r="C2821" s="144" t="s">
        <v>1452</v>
      </c>
      <c r="D2821" s="144" t="s">
        <v>1693</v>
      </c>
      <c r="E2821" s="144" t="s">
        <v>20</v>
      </c>
      <c r="F2821" s="144" t="s">
        <v>21</v>
      </c>
      <c r="G2821" s="144" t="s">
        <v>22</v>
      </c>
      <c r="H2821" s="144" t="s">
        <v>103</v>
      </c>
      <c r="I2821" s="144" t="s">
        <v>24</v>
      </c>
      <c r="J2821" s="145">
        <v>280.5</v>
      </c>
      <c r="K2821" s="144" t="s">
        <v>890</v>
      </c>
      <c r="L2821" s="144" t="s">
        <v>24</v>
      </c>
      <c r="M2821" s="144" t="s">
        <v>692</v>
      </c>
      <c r="N2821" s="144" t="s">
        <v>1452</v>
      </c>
      <c r="O2821" s="146">
        <v>44227</v>
      </c>
      <c r="P2821" s="146">
        <v>44237</v>
      </c>
      <c r="Q2821" s="144" t="s">
        <v>29</v>
      </c>
      <c r="R2821" s="20" t="str">
        <f>VLOOKUP(F2821,'Seg 2 descriptions'!A:B,2)</f>
        <v>Facilities-West</v>
      </c>
      <c r="S2821" s="20" t="str">
        <f>VLOOKUP(G2821,'Seg 3 descriptions'!A:B,2)</f>
        <v>Facilities Maintenance</v>
      </c>
    </row>
    <row r="2822" spans="1:19" x14ac:dyDescent="0.25">
      <c r="A2822" s="144" t="s">
        <v>456</v>
      </c>
      <c r="B2822" s="144" t="s">
        <v>20</v>
      </c>
      <c r="C2822" s="144" t="s">
        <v>1452</v>
      </c>
      <c r="D2822" s="144" t="s">
        <v>1693</v>
      </c>
      <c r="E2822" s="144" t="s">
        <v>20</v>
      </c>
      <c r="F2822" s="144" t="s">
        <v>21</v>
      </c>
      <c r="G2822" s="144" t="s">
        <v>22</v>
      </c>
      <c r="H2822" s="144" t="s">
        <v>103</v>
      </c>
      <c r="I2822" s="144" t="s">
        <v>24</v>
      </c>
      <c r="J2822" s="145">
        <v>132</v>
      </c>
      <c r="K2822" s="144" t="s">
        <v>890</v>
      </c>
      <c r="L2822" s="144" t="s">
        <v>24</v>
      </c>
      <c r="M2822" s="144" t="s">
        <v>692</v>
      </c>
      <c r="N2822" s="144" t="s">
        <v>1452</v>
      </c>
      <c r="O2822" s="146">
        <v>44227</v>
      </c>
      <c r="P2822" s="146">
        <v>44237</v>
      </c>
      <c r="Q2822" s="144" t="s">
        <v>29</v>
      </c>
      <c r="R2822" s="20" t="str">
        <f>VLOOKUP(F2822,'Seg 2 descriptions'!A:B,2)</f>
        <v>Facilities-West</v>
      </c>
      <c r="S2822" s="20" t="str">
        <f>VLOOKUP(G2822,'Seg 3 descriptions'!A:B,2)</f>
        <v>Facilities Maintenance</v>
      </c>
    </row>
    <row r="2823" spans="1:19" x14ac:dyDescent="0.25">
      <c r="A2823" s="144" t="s">
        <v>456</v>
      </c>
      <c r="B2823" s="144" t="s">
        <v>20</v>
      </c>
      <c r="C2823" s="144" t="s">
        <v>1452</v>
      </c>
      <c r="D2823" s="144" t="s">
        <v>1693</v>
      </c>
      <c r="E2823" s="144" t="s">
        <v>20</v>
      </c>
      <c r="F2823" s="144" t="s">
        <v>21</v>
      </c>
      <c r="G2823" s="144" t="s">
        <v>22</v>
      </c>
      <c r="H2823" s="144" t="s">
        <v>103</v>
      </c>
      <c r="I2823" s="144" t="s">
        <v>24</v>
      </c>
      <c r="J2823" s="145">
        <v>561</v>
      </c>
      <c r="K2823" s="144" t="s">
        <v>890</v>
      </c>
      <c r="L2823" s="144" t="s">
        <v>24</v>
      </c>
      <c r="M2823" s="144" t="s">
        <v>304</v>
      </c>
      <c r="N2823" s="144" t="s">
        <v>1452</v>
      </c>
      <c r="O2823" s="146">
        <v>44227</v>
      </c>
      <c r="P2823" s="146">
        <v>44237</v>
      </c>
      <c r="Q2823" s="144" t="s">
        <v>29</v>
      </c>
      <c r="R2823" s="20" t="str">
        <f>VLOOKUP(F2823,'Seg 2 descriptions'!A:B,2)</f>
        <v>Facilities-West</v>
      </c>
      <c r="S2823" s="20" t="str">
        <f>VLOOKUP(G2823,'Seg 3 descriptions'!A:B,2)</f>
        <v>Facilities Maintenance</v>
      </c>
    </row>
    <row r="2824" spans="1:19" x14ac:dyDescent="0.25">
      <c r="A2824" s="144" t="s">
        <v>456</v>
      </c>
      <c r="B2824" s="144" t="s">
        <v>20</v>
      </c>
      <c r="C2824" s="144" t="s">
        <v>1452</v>
      </c>
      <c r="D2824" s="144" t="s">
        <v>1693</v>
      </c>
      <c r="E2824" s="144" t="s">
        <v>20</v>
      </c>
      <c r="F2824" s="144" t="s">
        <v>21</v>
      </c>
      <c r="G2824" s="144" t="s">
        <v>22</v>
      </c>
      <c r="H2824" s="144" t="s">
        <v>103</v>
      </c>
      <c r="I2824" s="144" t="s">
        <v>24</v>
      </c>
      <c r="J2824" s="145">
        <v>3036</v>
      </c>
      <c r="K2824" s="144" t="s">
        <v>890</v>
      </c>
      <c r="L2824" s="144" t="s">
        <v>24</v>
      </c>
      <c r="M2824" s="144" t="s">
        <v>304</v>
      </c>
      <c r="N2824" s="144" t="s">
        <v>1452</v>
      </c>
      <c r="O2824" s="146">
        <v>44227</v>
      </c>
      <c r="P2824" s="146">
        <v>44237</v>
      </c>
      <c r="Q2824" s="144" t="s">
        <v>29</v>
      </c>
      <c r="R2824" s="20" t="str">
        <f>VLOOKUP(F2824,'Seg 2 descriptions'!A:B,2)</f>
        <v>Facilities-West</v>
      </c>
      <c r="S2824" s="20" t="str">
        <f>VLOOKUP(G2824,'Seg 3 descriptions'!A:B,2)</f>
        <v>Facilities Maintenance</v>
      </c>
    </row>
    <row r="2825" spans="1:19" x14ac:dyDescent="0.25">
      <c r="A2825" s="144" t="s">
        <v>456</v>
      </c>
      <c r="B2825" s="144" t="s">
        <v>20</v>
      </c>
      <c r="C2825" s="144" t="s">
        <v>1452</v>
      </c>
      <c r="D2825" s="144" t="s">
        <v>1693</v>
      </c>
      <c r="E2825" s="144" t="s">
        <v>20</v>
      </c>
      <c r="F2825" s="144" t="s">
        <v>21</v>
      </c>
      <c r="G2825" s="144" t="s">
        <v>22</v>
      </c>
      <c r="H2825" s="144" t="s">
        <v>103</v>
      </c>
      <c r="I2825" s="144" t="s">
        <v>24</v>
      </c>
      <c r="J2825" s="145">
        <v>85</v>
      </c>
      <c r="K2825" s="144" t="s">
        <v>890</v>
      </c>
      <c r="L2825" s="144" t="s">
        <v>24</v>
      </c>
      <c r="M2825" s="144" t="s">
        <v>692</v>
      </c>
      <c r="N2825" s="144" t="s">
        <v>1452</v>
      </c>
      <c r="O2825" s="146">
        <v>44227</v>
      </c>
      <c r="P2825" s="146">
        <v>44237</v>
      </c>
      <c r="Q2825" s="144" t="s">
        <v>29</v>
      </c>
      <c r="R2825" s="20" t="str">
        <f>VLOOKUP(F2825,'Seg 2 descriptions'!A:B,2)</f>
        <v>Facilities-West</v>
      </c>
      <c r="S2825" s="20" t="str">
        <f>VLOOKUP(G2825,'Seg 3 descriptions'!A:B,2)</f>
        <v>Facilities Maintenance</v>
      </c>
    </row>
    <row r="2826" spans="1:19" x14ac:dyDescent="0.25">
      <c r="A2826" s="144" t="s">
        <v>456</v>
      </c>
      <c r="B2826" s="144" t="s">
        <v>20</v>
      </c>
      <c r="C2826" s="144" t="s">
        <v>1452</v>
      </c>
      <c r="D2826" s="144" t="s">
        <v>1693</v>
      </c>
      <c r="E2826" s="144" t="s">
        <v>20</v>
      </c>
      <c r="F2826" s="144" t="s">
        <v>21</v>
      </c>
      <c r="G2826" s="144" t="s">
        <v>22</v>
      </c>
      <c r="H2826" s="144" t="s">
        <v>103</v>
      </c>
      <c r="I2826" s="144" t="s">
        <v>24</v>
      </c>
      <c r="J2826" s="145">
        <v>1955</v>
      </c>
      <c r="K2826" s="144" t="s">
        <v>890</v>
      </c>
      <c r="L2826" s="144" t="s">
        <v>24</v>
      </c>
      <c r="M2826" s="144" t="s">
        <v>304</v>
      </c>
      <c r="N2826" s="144" t="s">
        <v>1452</v>
      </c>
      <c r="O2826" s="146">
        <v>44227</v>
      </c>
      <c r="P2826" s="146">
        <v>44237</v>
      </c>
      <c r="Q2826" s="144" t="s">
        <v>29</v>
      </c>
      <c r="R2826" s="20" t="str">
        <f>VLOOKUP(F2826,'Seg 2 descriptions'!A:B,2)</f>
        <v>Facilities-West</v>
      </c>
      <c r="S2826" s="20" t="str">
        <f>VLOOKUP(G2826,'Seg 3 descriptions'!A:B,2)</f>
        <v>Facilities Maintenance</v>
      </c>
    </row>
    <row r="2827" spans="1:19" x14ac:dyDescent="0.25">
      <c r="A2827" s="144" t="s">
        <v>456</v>
      </c>
      <c r="B2827" s="144" t="s">
        <v>20</v>
      </c>
      <c r="C2827" s="144" t="s">
        <v>1452</v>
      </c>
      <c r="D2827" s="144" t="s">
        <v>1693</v>
      </c>
      <c r="E2827" s="144" t="s">
        <v>20</v>
      </c>
      <c r="F2827" s="144" t="s">
        <v>21</v>
      </c>
      <c r="G2827" s="144" t="s">
        <v>22</v>
      </c>
      <c r="H2827" s="144" t="s">
        <v>103</v>
      </c>
      <c r="I2827" s="144" t="s">
        <v>24</v>
      </c>
      <c r="J2827" s="145">
        <v>2295</v>
      </c>
      <c r="K2827" s="144" t="s">
        <v>890</v>
      </c>
      <c r="L2827" s="144" t="s">
        <v>24</v>
      </c>
      <c r="M2827" s="144" t="s">
        <v>145</v>
      </c>
      <c r="N2827" s="144" t="s">
        <v>1452</v>
      </c>
      <c r="O2827" s="146">
        <v>44227</v>
      </c>
      <c r="P2827" s="146">
        <v>44237</v>
      </c>
      <c r="Q2827" s="144" t="s">
        <v>29</v>
      </c>
      <c r="R2827" s="20" t="str">
        <f>VLOOKUP(F2827,'Seg 2 descriptions'!A:B,2)</f>
        <v>Facilities-West</v>
      </c>
      <c r="S2827" s="20" t="str">
        <f>VLOOKUP(G2827,'Seg 3 descriptions'!A:B,2)</f>
        <v>Facilities Maintenance</v>
      </c>
    </row>
    <row r="2828" spans="1:19" x14ac:dyDescent="0.25">
      <c r="A2828" s="1" t="s">
        <v>457</v>
      </c>
      <c r="B2828" s="1" t="s">
        <v>49</v>
      </c>
      <c r="C2828" s="1" t="s">
        <v>1516</v>
      </c>
      <c r="D2828" s="1" t="s">
        <v>1893</v>
      </c>
      <c r="E2828" s="1" t="s">
        <v>20</v>
      </c>
      <c r="F2828" s="1" t="s">
        <v>830</v>
      </c>
      <c r="G2828" s="1" t="s">
        <v>590</v>
      </c>
      <c r="H2828" s="1" t="s">
        <v>103</v>
      </c>
      <c r="I2828" s="1" t="s">
        <v>24</v>
      </c>
      <c r="J2828" s="3">
        <v>-4.9000000000000004</v>
      </c>
      <c r="K2828" s="1" t="s">
        <v>1441</v>
      </c>
      <c r="L2828" s="1" t="s">
        <v>24</v>
      </c>
      <c r="M2828" s="1" t="s">
        <v>1442</v>
      </c>
      <c r="N2828" s="1" t="s">
        <v>1483</v>
      </c>
      <c r="O2828" s="2">
        <v>44377</v>
      </c>
      <c r="P2828" s="2">
        <v>44383</v>
      </c>
      <c r="Q2828" s="1" t="s">
        <v>29</v>
      </c>
      <c r="R2828" t="str">
        <f>VLOOKUP(F2828,'Seg 2 descriptions'!A:B,2)</f>
        <v>Measurement-SF</v>
      </c>
      <c r="S2828" t="str">
        <f>VLOOKUP(G2828,'Seg 3 descriptions'!A:B,2)</f>
        <v>Overtime/Comp Time/On Call</v>
      </c>
    </row>
    <row r="2829" spans="1:19" x14ac:dyDescent="0.25">
      <c r="A2829" s="1" t="s">
        <v>828</v>
      </c>
      <c r="B2829" s="1" t="s">
        <v>18</v>
      </c>
      <c r="C2829" s="1" t="s">
        <v>1596</v>
      </c>
      <c r="D2829" s="1" t="s">
        <v>1715</v>
      </c>
      <c r="E2829" s="1" t="s">
        <v>20</v>
      </c>
      <c r="F2829" s="1" t="s">
        <v>31</v>
      </c>
      <c r="G2829" s="1" t="s">
        <v>590</v>
      </c>
      <c r="H2829" s="1" t="s">
        <v>103</v>
      </c>
      <c r="I2829" s="1" t="s">
        <v>24</v>
      </c>
      <c r="J2829" s="3">
        <v>201.99</v>
      </c>
      <c r="K2829" s="1" t="s">
        <v>1681</v>
      </c>
      <c r="L2829" s="1" t="s">
        <v>24</v>
      </c>
      <c r="M2829" s="1" t="s">
        <v>24</v>
      </c>
      <c r="N2829" s="1" t="s">
        <v>1596</v>
      </c>
      <c r="O2829" s="2">
        <v>44322</v>
      </c>
      <c r="P2829" s="2">
        <v>44348</v>
      </c>
      <c r="Q2829" s="1" t="s">
        <v>29</v>
      </c>
      <c r="R2829" t="str">
        <f>VLOOKUP(F2829,'Seg 2 descriptions'!A:B,2)</f>
        <v>Gas Operations-West</v>
      </c>
      <c r="S2829" t="str">
        <f>VLOOKUP(G2829,'Seg 3 descriptions'!A:B,2)</f>
        <v>Overtime/Comp Time/On Call</v>
      </c>
    </row>
    <row r="2830" spans="1:19" x14ac:dyDescent="0.25">
      <c r="A2830" s="1" t="s">
        <v>457</v>
      </c>
      <c r="B2830" s="1" t="s">
        <v>49</v>
      </c>
      <c r="C2830" s="1" t="s">
        <v>1516</v>
      </c>
      <c r="D2830" s="1" t="s">
        <v>1831</v>
      </c>
      <c r="E2830" s="1" t="s">
        <v>20</v>
      </c>
      <c r="F2830" s="1" t="s">
        <v>830</v>
      </c>
      <c r="G2830" s="1" t="s">
        <v>460</v>
      </c>
      <c r="H2830" s="1" t="s">
        <v>103</v>
      </c>
      <c r="I2830" s="1" t="s">
        <v>24</v>
      </c>
      <c r="J2830" s="3">
        <v>-40.04</v>
      </c>
      <c r="K2830" s="1" t="s">
        <v>1487</v>
      </c>
      <c r="L2830" s="1" t="s">
        <v>24</v>
      </c>
      <c r="M2830" s="1" t="s">
        <v>1488</v>
      </c>
      <c r="N2830" s="1" t="s">
        <v>1483</v>
      </c>
      <c r="O2830" s="2">
        <v>44377</v>
      </c>
      <c r="P2830" s="2">
        <v>44383</v>
      </c>
      <c r="Q2830" s="1" t="s">
        <v>29</v>
      </c>
      <c r="R2830" t="str">
        <f>VLOOKUP(F2830,'Seg 2 descriptions'!A:B,2)</f>
        <v>Measurement-SF</v>
      </c>
      <c r="S2830" t="str">
        <f>VLOOKUP(G2830,'Seg 3 descriptions'!A:B,2)</f>
        <v>Salaries</v>
      </c>
    </row>
    <row r="2831" spans="1:19" x14ac:dyDescent="0.25">
      <c r="A2831" s="144" t="s">
        <v>455</v>
      </c>
      <c r="B2831" s="144" t="s">
        <v>20</v>
      </c>
      <c r="C2831" s="144" t="s">
        <v>1057</v>
      </c>
      <c r="D2831" s="144" t="s">
        <v>1693</v>
      </c>
      <c r="E2831" s="144" t="s">
        <v>20</v>
      </c>
      <c r="F2831" s="144" t="s">
        <v>21</v>
      </c>
      <c r="G2831" s="144" t="s">
        <v>22</v>
      </c>
      <c r="H2831" s="144" t="s">
        <v>103</v>
      </c>
      <c r="I2831" s="144" t="s">
        <v>24</v>
      </c>
      <c r="J2831" s="145">
        <v>3442.5</v>
      </c>
      <c r="K2831" s="144" t="s">
        <v>449</v>
      </c>
      <c r="L2831" s="144" t="s">
        <v>24</v>
      </c>
      <c r="M2831" s="144" t="s">
        <v>176</v>
      </c>
      <c r="N2831" s="144" t="s">
        <v>1057</v>
      </c>
      <c r="O2831" s="146">
        <v>44316</v>
      </c>
      <c r="P2831" s="146">
        <v>44323</v>
      </c>
      <c r="Q2831" s="144" t="s">
        <v>29</v>
      </c>
      <c r="R2831" s="20" t="str">
        <f>VLOOKUP(F2831,'Seg 2 descriptions'!A:B,2)</f>
        <v>Facilities-West</v>
      </c>
      <c r="S2831" s="20" t="str">
        <f>VLOOKUP(G2831,'Seg 3 descriptions'!A:B,2)</f>
        <v>Facilities Maintenance</v>
      </c>
    </row>
    <row r="2832" spans="1:19" x14ac:dyDescent="0.25">
      <c r="A2832" s="1" t="s">
        <v>17</v>
      </c>
      <c r="B2832" s="1" t="s">
        <v>18</v>
      </c>
      <c r="C2832" s="1" t="s">
        <v>210</v>
      </c>
      <c r="D2832" s="1" t="s">
        <v>1692</v>
      </c>
      <c r="E2832" s="1" t="s">
        <v>20</v>
      </c>
      <c r="F2832" s="1" t="s">
        <v>31</v>
      </c>
      <c r="G2832" s="1" t="s">
        <v>35</v>
      </c>
      <c r="H2832" s="1" t="s">
        <v>103</v>
      </c>
      <c r="I2832" s="1" t="s">
        <v>24</v>
      </c>
      <c r="J2832" s="3">
        <v>68</v>
      </c>
      <c r="K2832" s="1" t="s">
        <v>1687</v>
      </c>
      <c r="L2832" s="1" t="s">
        <v>36</v>
      </c>
      <c r="M2832" s="1" t="s">
        <v>996</v>
      </c>
      <c r="N2832" s="1" t="s">
        <v>997</v>
      </c>
      <c r="O2832" s="2">
        <v>44474</v>
      </c>
      <c r="P2832" s="2">
        <v>44475</v>
      </c>
      <c r="Q2832" s="1" t="s">
        <v>29</v>
      </c>
      <c r="R2832" t="str">
        <f>VLOOKUP(F2832,'Seg 2 descriptions'!A:B,2)</f>
        <v>Gas Operations-West</v>
      </c>
      <c r="S2832" t="str">
        <f>VLOOKUP(G2832,'Seg 3 descriptions'!A:B,2)</f>
        <v>Other Outside Services</v>
      </c>
    </row>
    <row r="2833" spans="1:19" x14ac:dyDescent="0.25">
      <c r="A2833" s="144" t="s">
        <v>17</v>
      </c>
      <c r="B2833" s="144" t="s">
        <v>18</v>
      </c>
      <c r="C2833" s="144" t="s">
        <v>210</v>
      </c>
      <c r="D2833" s="144" t="s">
        <v>1693</v>
      </c>
      <c r="E2833" s="144" t="s">
        <v>20</v>
      </c>
      <c r="F2833" s="144" t="s">
        <v>21</v>
      </c>
      <c r="G2833" s="144" t="s">
        <v>22</v>
      </c>
      <c r="H2833" s="144" t="s">
        <v>103</v>
      </c>
      <c r="I2833" s="144" t="s">
        <v>24</v>
      </c>
      <c r="J2833" s="145">
        <v>212.5</v>
      </c>
      <c r="K2833" s="144" t="s">
        <v>1688</v>
      </c>
      <c r="L2833" s="144" t="s">
        <v>84</v>
      </c>
      <c r="M2833" s="144" t="s">
        <v>766</v>
      </c>
      <c r="N2833" s="144" t="s">
        <v>767</v>
      </c>
      <c r="O2833" s="146">
        <v>44474</v>
      </c>
      <c r="P2833" s="146">
        <v>44475</v>
      </c>
      <c r="Q2833" s="144" t="s">
        <v>29</v>
      </c>
      <c r="R2833" s="20" t="str">
        <f>VLOOKUP(F2833,'Seg 2 descriptions'!A:B,2)</f>
        <v>Facilities-West</v>
      </c>
      <c r="S2833" s="20" t="str">
        <f>VLOOKUP(G2833,'Seg 3 descriptions'!A:B,2)</f>
        <v>Facilities Maintenance</v>
      </c>
    </row>
    <row r="2834" spans="1:19" x14ac:dyDescent="0.25">
      <c r="A2834" s="1" t="s">
        <v>828</v>
      </c>
      <c r="B2834" s="1" t="s">
        <v>18</v>
      </c>
      <c r="C2834" s="1" t="s">
        <v>1550</v>
      </c>
      <c r="D2834" s="1" t="s">
        <v>1715</v>
      </c>
      <c r="E2834" s="1" t="s">
        <v>20</v>
      </c>
      <c r="F2834" s="1" t="s">
        <v>31</v>
      </c>
      <c r="G2834" s="1" t="s">
        <v>590</v>
      </c>
      <c r="H2834" s="1" t="s">
        <v>103</v>
      </c>
      <c r="I2834" s="1" t="s">
        <v>24</v>
      </c>
      <c r="J2834" s="3">
        <v>135.09</v>
      </c>
      <c r="K2834" s="1" t="s">
        <v>1686</v>
      </c>
      <c r="L2834" s="1" t="s">
        <v>24</v>
      </c>
      <c r="M2834" s="1" t="s">
        <v>24</v>
      </c>
      <c r="N2834" s="1" t="s">
        <v>1550</v>
      </c>
      <c r="O2834" s="2">
        <v>44462</v>
      </c>
      <c r="P2834" s="2">
        <v>44470</v>
      </c>
      <c r="Q2834" s="1" t="s">
        <v>29</v>
      </c>
      <c r="R2834" t="str">
        <f>VLOOKUP(F2834,'Seg 2 descriptions'!A:B,2)</f>
        <v>Gas Operations-West</v>
      </c>
      <c r="S2834" t="str">
        <f>VLOOKUP(G2834,'Seg 3 descriptions'!A:B,2)</f>
        <v>Overtime/Comp Time/On Call</v>
      </c>
    </row>
    <row r="2835" spans="1:19" x14ac:dyDescent="0.25">
      <c r="A2835" s="1" t="s">
        <v>17</v>
      </c>
      <c r="B2835" s="1" t="s">
        <v>18</v>
      </c>
      <c r="C2835" s="1" t="s">
        <v>68</v>
      </c>
      <c r="D2835" s="1" t="s">
        <v>1697</v>
      </c>
      <c r="E2835" s="1" t="s">
        <v>20</v>
      </c>
      <c r="F2835" s="1" t="s">
        <v>31</v>
      </c>
      <c r="G2835" s="1" t="s">
        <v>35</v>
      </c>
      <c r="H2835" s="1" t="s">
        <v>228</v>
      </c>
      <c r="I2835" s="1" t="s">
        <v>24</v>
      </c>
      <c r="J2835" s="3">
        <v>348</v>
      </c>
      <c r="K2835" s="1" t="s">
        <v>229</v>
      </c>
      <c r="L2835" s="1" t="s">
        <v>36</v>
      </c>
      <c r="M2835" s="1" t="s">
        <v>165</v>
      </c>
      <c r="N2835" s="1" t="s">
        <v>166</v>
      </c>
      <c r="O2835" s="2">
        <v>44259</v>
      </c>
      <c r="P2835" s="2">
        <v>44260</v>
      </c>
      <c r="Q2835" s="1" t="s">
        <v>29</v>
      </c>
      <c r="R2835" t="str">
        <f>VLOOKUP(F2835,'Seg 2 descriptions'!A:B,2)</f>
        <v>Gas Operations-West</v>
      </c>
      <c r="S2835" t="str">
        <f>VLOOKUP(G2835,'Seg 3 descriptions'!A:B,2)</f>
        <v>Other Outside Services</v>
      </c>
    </row>
    <row r="2836" spans="1:19" x14ac:dyDescent="0.25">
      <c r="A2836" s="1" t="s">
        <v>17</v>
      </c>
      <c r="B2836" s="1" t="s">
        <v>18</v>
      </c>
      <c r="C2836" s="1" t="s">
        <v>167</v>
      </c>
      <c r="D2836" s="1" t="s">
        <v>1697</v>
      </c>
      <c r="E2836" s="1" t="s">
        <v>20</v>
      </c>
      <c r="F2836" s="1" t="s">
        <v>31</v>
      </c>
      <c r="G2836" s="1" t="s">
        <v>35</v>
      </c>
      <c r="H2836" s="1" t="s">
        <v>228</v>
      </c>
      <c r="I2836" s="1" t="s">
        <v>24</v>
      </c>
      <c r="J2836" s="3">
        <v>87</v>
      </c>
      <c r="K2836" s="1" t="s">
        <v>229</v>
      </c>
      <c r="L2836" s="1" t="s">
        <v>36</v>
      </c>
      <c r="M2836" s="1" t="s">
        <v>168</v>
      </c>
      <c r="N2836" s="1" t="s">
        <v>169</v>
      </c>
      <c r="O2836" s="2">
        <v>44277</v>
      </c>
      <c r="P2836" s="2">
        <v>44278</v>
      </c>
      <c r="Q2836" s="1" t="s">
        <v>29</v>
      </c>
      <c r="R2836" t="str">
        <f>VLOOKUP(F2836,'Seg 2 descriptions'!A:B,2)</f>
        <v>Gas Operations-West</v>
      </c>
      <c r="S2836" t="str">
        <f>VLOOKUP(G2836,'Seg 3 descriptions'!A:B,2)</f>
        <v>Other Outside Services</v>
      </c>
    </row>
    <row r="2837" spans="1:19" x14ac:dyDescent="0.25">
      <c r="A2837" s="1" t="s">
        <v>17</v>
      </c>
      <c r="B2837" s="1" t="s">
        <v>18</v>
      </c>
      <c r="C2837" s="1" t="s">
        <v>52</v>
      </c>
      <c r="D2837" s="1" t="s">
        <v>1697</v>
      </c>
      <c r="E2837" s="1" t="s">
        <v>20</v>
      </c>
      <c r="F2837" s="1" t="s">
        <v>31</v>
      </c>
      <c r="G2837" s="1" t="s">
        <v>35</v>
      </c>
      <c r="H2837" s="1" t="s">
        <v>228</v>
      </c>
      <c r="I2837" s="1" t="s">
        <v>24</v>
      </c>
      <c r="J2837" s="3">
        <v>87</v>
      </c>
      <c r="K2837" s="1" t="s">
        <v>252</v>
      </c>
      <c r="L2837" s="1" t="s">
        <v>36</v>
      </c>
      <c r="M2837" s="1" t="s">
        <v>53</v>
      </c>
      <c r="N2837" s="1" t="s">
        <v>54</v>
      </c>
      <c r="O2837" s="2">
        <v>44315</v>
      </c>
      <c r="P2837" s="2">
        <v>44316</v>
      </c>
      <c r="Q2837" s="1" t="s">
        <v>29</v>
      </c>
      <c r="R2837" t="str">
        <f>VLOOKUP(F2837,'Seg 2 descriptions'!A:B,2)</f>
        <v>Gas Operations-West</v>
      </c>
      <c r="S2837" t="str">
        <f>VLOOKUP(G2837,'Seg 3 descriptions'!A:B,2)</f>
        <v>Other Outside Services</v>
      </c>
    </row>
    <row r="2838" spans="1:19" x14ac:dyDescent="0.25">
      <c r="A2838" s="1" t="s">
        <v>17</v>
      </c>
      <c r="B2838" s="1" t="s">
        <v>18</v>
      </c>
      <c r="C2838" s="1" t="s">
        <v>68</v>
      </c>
      <c r="D2838" s="1" t="s">
        <v>1697</v>
      </c>
      <c r="E2838" s="1" t="s">
        <v>20</v>
      </c>
      <c r="F2838" s="1" t="s">
        <v>31</v>
      </c>
      <c r="G2838" s="1" t="s">
        <v>35</v>
      </c>
      <c r="H2838" s="1" t="s">
        <v>228</v>
      </c>
      <c r="I2838" s="1" t="s">
        <v>24</v>
      </c>
      <c r="J2838" s="3">
        <v>72</v>
      </c>
      <c r="K2838" s="1" t="s">
        <v>258</v>
      </c>
      <c r="L2838" s="1" t="s">
        <v>36</v>
      </c>
      <c r="M2838" s="1" t="s">
        <v>69</v>
      </c>
      <c r="N2838" s="1" t="s">
        <v>70</v>
      </c>
      <c r="O2838" s="2">
        <v>44259</v>
      </c>
      <c r="P2838" s="2">
        <v>44260</v>
      </c>
      <c r="Q2838" s="1" t="s">
        <v>29</v>
      </c>
      <c r="R2838" t="str">
        <f>VLOOKUP(F2838,'Seg 2 descriptions'!A:B,2)</f>
        <v>Gas Operations-West</v>
      </c>
      <c r="S2838" t="str">
        <f>VLOOKUP(G2838,'Seg 3 descriptions'!A:B,2)</f>
        <v>Other Outside Services</v>
      </c>
    </row>
    <row r="2839" spans="1:19" x14ac:dyDescent="0.25">
      <c r="A2839" s="1" t="s">
        <v>17</v>
      </c>
      <c r="B2839" s="1" t="s">
        <v>18</v>
      </c>
      <c r="C2839" s="1" t="s">
        <v>274</v>
      </c>
      <c r="D2839" s="1" t="s">
        <v>1697</v>
      </c>
      <c r="E2839" s="1" t="s">
        <v>20</v>
      </c>
      <c r="F2839" s="1" t="s">
        <v>31</v>
      </c>
      <c r="G2839" s="1" t="s">
        <v>35</v>
      </c>
      <c r="H2839" s="1" t="s">
        <v>228</v>
      </c>
      <c r="I2839" s="1" t="s">
        <v>24</v>
      </c>
      <c r="J2839" s="3">
        <v>174</v>
      </c>
      <c r="K2839" s="1" t="s">
        <v>326</v>
      </c>
      <c r="L2839" s="1" t="s">
        <v>36</v>
      </c>
      <c r="M2839" s="1" t="s">
        <v>327</v>
      </c>
      <c r="N2839" s="1" t="s">
        <v>328</v>
      </c>
      <c r="O2839" s="2">
        <v>44410</v>
      </c>
      <c r="P2839" s="2">
        <v>44411</v>
      </c>
      <c r="Q2839" s="1" t="s">
        <v>29</v>
      </c>
      <c r="R2839" t="str">
        <f>VLOOKUP(F2839,'Seg 2 descriptions'!A:B,2)</f>
        <v>Gas Operations-West</v>
      </c>
      <c r="S2839" t="str">
        <f>VLOOKUP(G2839,'Seg 3 descriptions'!A:B,2)</f>
        <v>Other Outside Services</v>
      </c>
    </row>
    <row r="2840" spans="1:19" x14ac:dyDescent="0.25">
      <c r="A2840" s="1" t="s">
        <v>17</v>
      </c>
      <c r="B2840" s="1" t="s">
        <v>18</v>
      </c>
      <c r="C2840" s="1" t="s">
        <v>94</v>
      </c>
      <c r="D2840" s="1" t="s">
        <v>1697</v>
      </c>
      <c r="E2840" s="1" t="s">
        <v>20</v>
      </c>
      <c r="F2840" s="1" t="s">
        <v>31</v>
      </c>
      <c r="G2840" s="1" t="s">
        <v>35</v>
      </c>
      <c r="H2840" s="1" t="s">
        <v>228</v>
      </c>
      <c r="I2840" s="1" t="s">
        <v>24</v>
      </c>
      <c r="J2840" s="3">
        <v>87</v>
      </c>
      <c r="K2840" s="1" t="s">
        <v>326</v>
      </c>
      <c r="L2840" s="1" t="s">
        <v>36</v>
      </c>
      <c r="M2840" s="1" t="s">
        <v>95</v>
      </c>
      <c r="N2840" s="1" t="s">
        <v>96</v>
      </c>
      <c r="O2840" s="2">
        <v>44291</v>
      </c>
      <c r="P2840" s="2">
        <v>44292</v>
      </c>
      <c r="Q2840" s="1" t="s">
        <v>29</v>
      </c>
      <c r="R2840" t="str">
        <f>VLOOKUP(F2840,'Seg 2 descriptions'!A:B,2)</f>
        <v>Gas Operations-West</v>
      </c>
      <c r="S2840" t="str">
        <f>VLOOKUP(G2840,'Seg 3 descriptions'!A:B,2)</f>
        <v>Other Outside Services</v>
      </c>
    </row>
    <row r="2841" spans="1:19" x14ac:dyDescent="0.25">
      <c r="A2841" s="1" t="s">
        <v>17</v>
      </c>
      <c r="B2841" s="1" t="s">
        <v>18</v>
      </c>
      <c r="C2841" s="1" t="s">
        <v>105</v>
      </c>
      <c r="D2841" s="1" t="s">
        <v>1697</v>
      </c>
      <c r="E2841" s="1" t="s">
        <v>20</v>
      </c>
      <c r="F2841" s="1" t="s">
        <v>31</v>
      </c>
      <c r="G2841" s="1" t="s">
        <v>35</v>
      </c>
      <c r="H2841" s="1" t="s">
        <v>228</v>
      </c>
      <c r="I2841" s="1" t="s">
        <v>24</v>
      </c>
      <c r="J2841" s="3">
        <v>87</v>
      </c>
      <c r="K2841" s="1" t="s">
        <v>326</v>
      </c>
      <c r="L2841" s="1" t="s">
        <v>36</v>
      </c>
      <c r="M2841" s="1" t="s">
        <v>106</v>
      </c>
      <c r="N2841" s="1" t="s">
        <v>107</v>
      </c>
      <c r="O2841" s="2">
        <v>44377</v>
      </c>
      <c r="P2841" s="2">
        <v>44377</v>
      </c>
      <c r="Q2841" s="1" t="s">
        <v>29</v>
      </c>
      <c r="R2841" t="str">
        <f>VLOOKUP(F2841,'Seg 2 descriptions'!A:B,2)</f>
        <v>Gas Operations-West</v>
      </c>
      <c r="S2841" t="str">
        <f>VLOOKUP(G2841,'Seg 3 descriptions'!A:B,2)</f>
        <v>Other Outside Services</v>
      </c>
    </row>
    <row r="2842" spans="1:19" x14ac:dyDescent="0.25">
      <c r="A2842" s="1" t="s">
        <v>17</v>
      </c>
      <c r="B2842" s="1" t="s">
        <v>18</v>
      </c>
      <c r="C2842" s="1" t="s">
        <v>393</v>
      </c>
      <c r="D2842" s="1" t="s">
        <v>1697</v>
      </c>
      <c r="E2842" s="1" t="s">
        <v>20</v>
      </c>
      <c r="F2842" s="1" t="s">
        <v>31</v>
      </c>
      <c r="G2842" s="1" t="s">
        <v>35</v>
      </c>
      <c r="H2842" s="1" t="s">
        <v>228</v>
      </c>
      <c r="I2842" s="1" t="s">
        <v>24</v>
      </c>
      <c r="J2842" s="3">
        <v>87</v>
      </c>
      <c r="K2842" s="1" t="s">
        <v>394</v>
      </c>
      <c r="L2842" s="1" t="s">
        <v>36</v>
      </c>
      <c r="M2842" s="1" t="s">
        <v>395</v>
      </c>
      <c r="N2842" s="1" t="s">
        <v>396</v>
      </c>
      <c r="O2842" s="2">
        <v>44489</v>
      </c>
      <c r="P2842" s="2">
        <v>44490</v>
      </c>
      <c r="Q2842" s="1" t="s">
        <v>29</v>
      </c>
      <c r="R2842" t="str">
        <f>VLOOKUP(F2842,'Seg 2 descriptions'!A:B,2)</f>
        <v>Gas Operations-West</v>
      </c>
      <c r="S2842" t="str">
        <f>VLOOKUP(G2842,'Seg 3 descriptions'!A:B,2)</f>
        <v>Other Outside Services</v>
      </c>
    </row>
    <row r="2843" spans="1:19" x14ac:dyDescent="0.25">
      <c r="A2843" s="1" t="s">
        <v>17</v>
      </c>
      <c r="B2843" s="1" t="s">
        <v>18</v>
      </c>
      <c r="C2843" s="1" t="s">
        <v>94</v>
      </c>
      <c r="D2843" s="1" t="s">
        <v>1697</v>
      </c>
      <c r="E2843" s="1" t="s">
        <v>20</v>
      </c>
      <c r="F2843" s="1" t="s">
        <v>31</v>
      </c>
      <c r="G2843" s="1" t="s">
        <v>35</v>
      </c>
      <c r="H2843" s="1" t="s">
        <v>228</v>
      </c>
      <c r="I2843" s="1" t="s">
        <v>24</v>
      </c>
      <c r="J2843" s="3">
        <v>174</v>
      </c>
      <c r="K2843" s="1" t="s">
        <v>415</v>
      </c>
      <c r="L2843" s="1" t="s">
        <v>36</v>
      </c>
      <c r="M2843" s="1" t="s">
        <v>413</v>
      </c>
      <c r="N2843" s="1" t="s">
        <v>414</v>
      </c>
      <c r="O2843" s="2">
        <v>44291</v>
      </c>
      <c r="P2843" s="2">
        <v>44292</v>
      </c>
      <c r="Q2843" s="1" t="s">
        <v>29</v>
      </c>
      <c r="R2843" t="str">
        <f>VLOOKUP(F2843,'Seg 2 descriptions'!A:B,2)</f>
        <v>Gas Operations-West</v>
      </c>
      <c r="S2843" t="str">
        <f>VLOOKUP(G2843,'Seg 3 descriptions'!A:B,2)</f>
        <v>Other Outside Services</v>
      </c>
    </row>
    <row r="2844" spans="1:19" x14ac:dyDescent="0.25">
      <c r="A2844" s="1" t="s">
        <v>17</v>
      </c>
      <c r="B2844" s="1" t="s">
        <v>18</v>
      </c>
      <c r="C2844" s="1" t="s">
        <v>144</v>
      </c>
      <c r="D2844" s="1" t="s">
        <v>1697</v>
      </c>
      <c r="E2844" s="1" t="s">
        <v>20</v>
      </c>
      <c r="F2844" s="1" t="s">
        <v>31</v>
      </c>
      <c r="G2844" s="1" t="s">
        <v>35</v>
      </c>
      <c r="H2844" s="1" t="s">
        <v>228</v>
      </c>
      <c r="I2844" s="1" t="s">
        <v>24</v>
      </c>
      <c r="J2844" s="3">
        <v>87</v>
      </c>
      <c r="K2844" s="1" t="s">
        <v>229</v>
      </c>
      <c r="L2844" s="1" t="s">
        <v>36</v>
      </c>
      <c r="M2844" s="1" t="s">
        <v>181</v>
      </c>
      <c r="N2844" s="1" t="s">
        <v>182</v>
      </c>
      <c r="O2844" s="2">
        <v>44228</v>
      </c>
      <c r="P2844" s="2">
        <v>44229</v>
      </c>
      <c r="Q2844" s="1" t="s">
        <v>29</v>
      </c>
      <c r="R2844" t="str">
        <f>VLOOKUP(F2844,'Seg 2 descriptions'!A:B,2)</f>
        <v>Gas Operations-West</v>
      </c>
      <c r="S2844" t="str">
        <f>VLOOKUP(G2844,'Seg 3 descriptions'!A:B,2)</f>
        <v>Other Outside Services</v>
      </c>
    </row>
    <row r="2845" spans="1:19" x14ac:dyDescent="0.25">
      <c r="A2845" s="1" t="s">
        <v>17</v>
      </c>
      <c r="B2845" s="1" t="s">
        <v>18</v>
      </c>
      <c r="C2845" s="1" t="s">
        <v>155</v>
      </c>
      <c r="D2845" s="1" t="s">
        <v>1697</v>
      </c>
      <c r="E2845" s="1" t="s">
        <v>20</v>
      </c>
      <c r="F2845" s="1" t="s">
        <v>31</v>
      </c>
      <c r="G2845" s="1" t="s">
        <v>35</v>
      </c>
      <c r="H2845" s="1" t="s">
        <v>228</v>
      </c>
      <c r="I2845" s="1" t="s">
        <v>24</v>
      </c>
      <c r="J2845" s="3">
        <v>87</v>
      </c>
      <c r="K2845" s="1" t="s">
        <v>448</v>
      </c>
      <c r="L2845" s="1" t="s">
        <v>36</v>
      </c>
      <c r="M2845" s="1" t="s">
        <v>192</v>
      </c>
      <c r="N2845" s="1" t="s">
        <v>193</v>
      </c>
      <c r="O2845" s="2">
        <v>44470</v>
      </c>
      <c r="P2845" s="2">
        <v>44473</v>
      </c>
      <c r="Q2845" s="1" t="s">
        <v>29</v>
      </c>
      <c r="R2845" t="str">
        <f>VLOOKUP(F2845,'Seg 2 descriptions'!A:B,2)</f>
        <v>Gas Operations-West</v>
      </c>
      <c r="S2845" t="str">
        <f>VLOOKUP(G2845,'Seg 3 descriptions'!A:B,2)</f>
        <v>Other Outside Services</v>
      </c>
    </row>
    <row r="2846" spans="1:19" x14ac:dyDescent="0.25">
      <c r="A2846" s="1" t="s">
        <v>17</v>
      </c>
      <c r="B2846" s="1" t="s">
        <v>18</v>
      </c>
      <c r="C2846" s="1" t="s">
        <v>144</v>
      </c>
      <c r="D2846" s="1" t="s">
        <v>1697</v>
      </c>
      <c r="E2846" s="1" t="s">
        <v>20</v>
      </c>
      <c r="F2846" s="1" t="s">
        <v>31</v>
      </c>
      <c r="G2846" s="1" t="s">
        <v>35</v>
      </c>
      <c r="H2846" s="1" t="s">
        <v>228</v>
      </c>
      <c r="I2846" s="1" t="s">
        <v>24</v>
      </c>
      <c r="J2846" s="3">
        <v>87</v>
      </c>
      <c r="K2846" s="1" t="s">
        <v>229</v>
      </c>
      <c r="L2846" s="1" t="s">
        <v>36</v>
      </c>
      <c r="M2846" s="1" t="s">
        <v>383</v>
      </c>
      <c r="N2846" s="1" t="s">
        <v>384</v>
      </c>
      <c r="O2846" s="2">
        <v>44228</v>
      </c>
      <c r="P2846" s="2">
        <v>44229</v>
      </c>
      <c r="Q2846" s="1" t="s">
        <v>29</v>
      </c>
      <c r="R2846" t="str">
        <f>VLOOKUP(F2846,'Seg 2 descriptions'!A:B,2)</f>
        <v>Gas Operations-West</v>
      </c>
      <c r="S2846" t="str">
        <f>VLOOKUP(G2846,'Seg 3 descriptions'!A:B,2)</f>
        <v>Other Outside Services</v>
      </c>
    </row>
    <row r="2847" spans="1:19" x14ac:dyDescent="0.25">
      <c r="A2847" s="1" t="s">
        <v>17</v>
      </c>
      <c r="B2847" s="1" t="s">
        <v>18</v>
      </c>
      <c r="C2847" s="1" t="s">
        <v>316</v>
      </c>
      <c r="D2847" s="1" t="s">
        <v>1697</v>
      </c>
      <c r="E2847" s="1" t="s">
        <v>20</v>
      </c>
      <c r="F2847" s="1" t="s">
        <v>31</v>
      </c>
      <c r="G2847" s="1" t="s">
        <v>35</v>
      </c>
      <c r="H2847" s="1" t="s">
        <v>228</v>
      </c>
      <c r="I2847" s="1" t="s">
        <v>24</v>
      </c>
      <c r="J2847" s="3">
        <v>87</v>
      </c>
      <c r="K2847" s="1" t="s">
        <v>448</v>
      </c>
      <c r="L2847" s="1" t="s">
        <v>36</v>
      </c>
      <c r="M2847" s="1" t="s">
        <v>385</v>
      </c>
      <c r="N2847" s="1" t="s">
        <v>386</v>
      </c>
      <c r="O2847" s="2">
        <v>44349</v>
      </c>
      <c r="P2847" s="2">
        <v>44350</v>
      </c>
      <c r="Q2847" s="1" t="s">
        <v>29</v>
      </c>
      <c r="R2847" t="str">
        <f>VLOOKUP(F2847,'Seg 2 descriptions'!A:B,2)</f>
        <v>Gas Operations-West</v>
      </c>
      <c r="S2847" t="str">
        <f>VLOOKUP(G2847,'Seg 3 descriptions'!A:B,2)</f>
        <v>Other Outside Services</v>
      </c>
    </row>
    <row r="2848" spans="1:19" x14ac:dyDescent="0.25">
      <c r="A2848" s="1" t="s">
        <v>17</v>
      </c>
      <c r="B2848" s="1" t="s">
        <v>18</v>
      </c>
      <c r="C2848" s="1" t="s">
        <v>52</v>
      </c>
      <c r="D2848" s="1" t="s">
        <v>1697</v>
      </c>
      <c r="E2848" s="1" t="s">
        <v>20</v>
      </c>
      <c r="F2848" s="1" t="s">
        <v>31</v>
      </c>
      <c r="G2848" s="1" t="s">
        <v>35</v>
      </c>
      <c r="H2848" s="1" t="s">
        <v>228</v>
      </c>
      <c r="I2848" s="1" t="s">
        <v>24</v>
      </c>
      <c r="J2848" s="3">
        <v>72</v>
      </c>
      <c r="K2848" s="1" t="s">
        <v>258</v>
      </c>
      <c r="L2848" s="1" t="s">
        <v>36</v>
      </c>
      <c r="M2848" s="1" t="s">
        <v>153</v>
      </c>
      <c r="N2848" s="1" t="s">
        <v>154</v>
      </c>
      <c r="O2848" s="2">
        <v>44315</v>
      </c>
      <c r="P2848" s="2">
        <v>44316</v>
      </c>
      <c r="Q2848" s="1" t="s">
        <v>29</v>
      </c>
      <c r="R2848" t="str">
        <f>VLOOKUP(F2848,'Seg 2 descriptions'!A:B,2)</f>
        <v>Gas Operations-West</v>
      </c>
      <c r="S2848" t="str">
        <f>VLOOKUP(G2848,'Seg 3 descriptions'!A:B,2)</f>
        <v>Other Outside Services</v>
      </c>
    </row>
    <row r="2849" spans="1:19" x14ac:dyDescent="0.25">
      <c r="A2849" s="1" t="s">
        <v>17</v>
      </c>
      <c r="B2849" s="1" t="s">
        <v>18</v>
      </c>
      <c r="C2849" s="1" t="s">
        <v>167</v>
      </c>
      <c r="D2849" s="1" t="s">
        <v>1697</v>
      </c>
      <c r="E2849" s="1" t="s">
        <v>20</v>
      </c>
      <c r="F2849" s="1" t="s">
        <v>31</v>
      </c>
      <c r="G2849" s="1" t="s">
        <v>35</v>
      </c>
      <c r="H2849" s="1" t="s">
        <v>228</v>
      </c>
      <c r="I2849" s="1" t="s">
        <v>24</v>
      </c>
      <c r="J2849" s="3">
        <v>72</v>
      </c>
      <c r="K2849" s="1" t="s">
        <v>258</v>
      </c>
      <c r="L2849" s="1" t="s">
        <v>36</v>
      </c>
      <c r="M2849" s="1" t="s">
        <v>168</v>
      </c>
      <c r="N2849" s="1" t="s">
        <v>169</v>
      </c>
      <c r="O2849" s="2">
        <v>44277</v>
      </c>
      <c r="P2849" s="2">
        <v>44278</v>
      </c>
      <c r="Q2849" s="1" t="s">
        <v>29</v>
      </c>
      <c r="R2849" t="str">
        <f>VLOOKUP(F2849,'Seg 2 descriptions'!A:B,2)</f>
        <v>Gas Operations-West</v>
      </c>
      <c r="S2849" t="str">
        <f>VLOOKUP(G2849,'Seg 3 descriptions'!A:B,2)</f>
        <v>Other Outside Services</v>
      </c>
    </row>
    <row r="2850" spans="1:19" x14ac:dyDescent="0.25">
      <c r="A2850" s="1" t="s">
        <v>17</v>
      </c>
      <c r="B2850" s="1" t="s">
        <v>18</v>
      </c>
      <c r="C2850" s="1" t="s">
        <v>336</v>
      </c>
      <c r="D2850" s="1" t="s">
        <v>1697</v>
      </c>
      <c r="E2850" s="1" t="s">
        <v>20</v>
      </c>
      <c r="F2850" s="1" t="s">
        <v>31</v>
      </c>
      <c r="G2850" s="1" t="s">
        <v>35</v>
      </c>
      <c r="H2850" s="1" t="s">
        <v>228</v>
      </c>
      <c r="I2850" s="1" t="s">
        <v>24</v>
      </c>
      <c r="J2850" s="3">
        <v>87</v>
      </c>
      <c r="K2850" s="1" t="s">
        <v>641</v>
      </c>
      <c r="L2850" s="1" t="s">
        <v>36</v>
      </c>
      <c r="M2850" s="1" t="s">
        <v>465</v>
      </c>
      <c r="N2850" s="1" t="s">
        <v>466</v>
      </c>
      <c r="O2850" s="2">
        <v>44411</v>
      </c>
      <c r="P2850" s="2">
        <v>44412</v>
      </c>
      <c r="Q2850" s="1" t="s">
        <v>29</v>
      </c>
      <c r="R2850" t="str">
        <f>VLOOKUP(F2850,'Seg 2 descriptions'!A:B,2)</f>
        <v>Gas Operations-West</v>
      </c>
      <c r="S2850" t="str">
        <f>VLOOKUP(G2850,'Seg 3 descriptions'!A:B,2)</f>
        <v>Other Outside Services</v>
      </c>
    </row>
    <row r="2851" spans="1:19" x14ac:dyDescent="0.25">
      <c r="A2851" s="1" t="s">
        <v>17</v>
      </c>
      <c r="B2851" s="1" t="s">
        <v>18</v>
      </c>
      <c r="C2851" s="1" t="s">
        <v>68</v>
      </c>
      <c r="D2851" s="1" t="s">
        <v>1697</v>
      </c>
      <c r="E2851" s="1" t="s">
        <v>20</v>
      </c>
      <c r="F2851" s="1" t="s">
        <v>31</v>
      </c>
      <c r="G2851" s="1" t="s">
        <v>35</v>
      </c>
      <c r="H2851" s="1" t="s">
        <v>228</v>
      </c>
      <c r="I2851" s="1" t="s">
        <v>24</v>
      </c>
      <c r="J2851" s="3">
        <v>261</v>
      </c>
      <c r="K2851" s="1" t="s">
        <v>229</v>
      </c>
      <c r="L2851" s="1" t="s">
        <v>36</v>
      </c>
      <c r="M2851" s="1" t="s">
        <v>69</v>
      </c>
      <c r="N2851" s="1" t="s">
        <v>70</v>
      </c>
      <c r="O2851" s="2">
        <v>44259</v>
      </c>
      <c r="P2851" s="2">
        <v>44260</v>
      </c>
      <c r="Q2851" s="1" t="s">
        <v>29</v>
      </c>
      <c r="R2851" t="str">
        <f>VLOOKUP(F2851,'Seg 2 descriptions'!A:B,2)</f>
        <v>Gas Operations-West</v>
      </c>
      <c r="S2851" t="str">
        <f>VLOOKUP(G2851,'Seg 3 descriptions'!A:B,2)</f>
        <v>Other Outside Services</v>
      </c>
    </row>
    <row r="2852" spans="1:19" x14ac:dyDescent="0.25">
      <c r="A2852" s="1" t="s">
        <v>17</v>
      </c>
      <c r="B2852" s="1" t="s">
        <v>18</v>
      </c>
      <c r="C2852" s="1" t="s">
        <v>210</v>
      </c>
      <c r="D2852" s="1" t="s">
        <v>1697</v>
      </c>
      <c r="E2852" s="1" t="s">
        <v>20</v>
      </c>
      <c r="F2852" s="1" t="s">
        <v>31</v>
      </c>
      <c r="G2852" s="1" t="s">
        <v>35</v>
      </c>
      <c r="H2852" s="1" t="s">
        <v>228</v>
      </c>
      <c r="I2852" s="1" t="s">
        <v>24</v>
      </c>
      <c r="J2852" s="3">
        <v>87</v>
      </c>
      <c r="K2852" s="1" t="s">
        <v>694</v>
      </c>
      <c r="L2852" s="1" t="s">
        <v>36</v>
      </c>
      <c r="M2852" s="1" t="s">
        <v>213</v>
      </c>
      <c r="N2852" s="1" t="s">
        <v>214</v>
      </c>
      <c r="O2852" s="2">
        <v>44474</v>
      </c>
      <c r="P2852" s="2">
        <v>44475</v>
      </c>
      <c r="Q2852" s="1" t="s">
        <v>29</v>
      </c>
      <c r="R2852" t="str">
        <f>VLOOKUP(F2852,'Seg 2 descriptions'!A:B,2)</f>
        <v>Gas Operations-West</v>
      </c>
      <c r="S2852" t="str">
        <f>VLOOKUP(G2852,'Seg 3 descriptions'!A:B,2)</f>
        <v>Other Outside Services</v>
      </c>
    </row>
    <row r="2853" spans="1:19" x14ac:dyDescent="0.25">
      <c r="A2853" s="144" t="s">
        <v>17</v>
      </c>
      <c r="B2853" s="144" t="s">
        <v>18</v>
      </c>
      <c r="C2853" s="144" t="s">
        <v>62</v>
      </c>
      <c r="D2853" s="144" t="s">
        <v>1700</v>
      </c>
      <c r="E2853" s="144" t="s">
        <v>20</v>
      </c>
      <c r="F2853" s="144" t="s">
        <v>21</v>
      </c>
      <c r="G2853" s="144" t="s">
        <v>22</v>
      </c>
      <c r="H2853" s="144" t="s">
        <v>228</v>
      </c>
      <c r="I2853" s="144" t="s">
        <v>24</v>
      </c>
      <c r="J2853" s="145">
        <v>2196</v>
      </c>
      <c r="K2853" s="144" t="s">
        <v>703</v>
      </c>
      <c r="L2853" s="144" t="s">
        <v>704</v>
      </c>
      <c r="M2853" s="144" t="s">
        <v>705</v>
      </c>
      <c r="N2853" s="144" t="s">
        <v>706</v>
      </c>
      <c r="O2853" s="146">
        <v>44229</v>
      </c>
      <c r="P2853" s="146">
        <v>44230</v>
      </c>
      <c r="Q2853" s="144" t="s">
        <v>29</v>
      </c>
      <c r="R2853" s="20" t="str">
        <f>VLOOKUP(F2853,'Seg 2 descriptions'!A:B,2)</f>
        <v>Facilities-West</v>
      </c>
      <c r="S2853" s="20" t="str">
        <f>VLOOKUP(G2853,'Seg 3 descriptions'!A:B,2)</f>
        <v>Facilities Maintenance</v>
      </c>
    </row>
    <row r="2854" spans="1:19" x14ac:dyDescent="0.25">
      <c r="A2854" s="1" t="s">
        <v>17</v>
      </c>
      <c r="B2854" s="1" t="s">
        <v>18</v>
      </c>
      <c r="C2854" s="1" t="s">
        <v>85</v>
      </c>
      <c r="D2854" s="1" t="s">
        <v>1697</v>
      </c>
      <c r="E2854" s="1" t="s">
        <v>20</v>
      </c>
      <c r="F2854" s="1" t="s">
        <v>31</v>
      </c>
      <c r="G2854" s="1" t="s">
        <v>35</v>
      </c>
      <c r="H2854" s="1" t="s">
        <v>228</v>
      </c>
      <c r="I2854" s="1" t="s">
        <v>24</v>
      </c>
      <c r="J2854" s="3">
        <v>261</v>
      </c>
      <c r="K2854" s="1" t="s">
        <v>415</v>
      </c>
      <c r="L2854" s="1" t="s">
        <v>36</v>
      </c>
      <c r="M2854" s="1" t="s">
        <v>293</v>
      </c>
      <c r="N2854" s="1" t="s">
        <v>294</v>
      </c>
      <c r="O2854" s="2">
        <v>44242</v>
      </c>
      <c r="P2854" s="2">
        <v>44243</v>
      </c>
      <c r="Q2854" s="1" t="s">
        <v>29</v>
      </c>
      <c r="R2854" t="str">
        <f>VLOOKUP(F2854,'Seg 2 descriptions'!A:B,2)</f>
        <v>Gas Operations-West</v>
      </c>
      <c r="S2854" t="str">
        <f>VLOOKUP(G2854,'Seg 3 descriptions'!A:B,2)</f>
        <v>Other Outside Services</v>
      </c>
    </row>
    <row r="2855" spans="1:19" x14ac:dyDescent="0.25">
      <c r="A2855" s="1" t="s">
        <v>17</v>
      </c>
      <c r="B2855" s="1" t="s">
        <v>18</v>
      </c>
      <c r="C2855" s="1" t="s">
        <v>201</v>
      </c>
      <c r="D2855" s="1" t="s">
        <v>1697</v>
      </c>
      <c r="E2855" s="1" t="s">
        <v>20</v>
      </c>
      <c r="F2855" s="1" t="s">
        <v>31</v>
      </c>
      <c r="G2855" s="1" t="s">
        <v>35</v>
      </c>
      <c r="H2855" s="1" t="s">
        <v>228</v>
      </c>
      <c r="I2855" s="1" t="s">
        <v>24</v>
      </c>
      <c r="J2855" s="3">
        <v>87</v>
      </c>
      <c r="K2855" s="1" t="s">
        <v>448</v>
      </c>
      <c r="L2855" s="1" t="s">
        <v>36</v>
      </c>
      <c r="M2855" s="1" t="s">
        <v>749</v>
      </c>
      <c r="N2855" s="1" t="s">
        <v>750</v>
      </c>
      <c r="O2855" s="2">
        <v>44446</v>
      </c>
      <c r="P2855" s="2">
        <v>44446</v>
      </c>
      <c r="Q2855" s="1" t="s">
        <v>29</v>
      </c>
      <c r="R2855" t="str">
        <f>VLOOKUP(F2855,'Seg 2 descriptions'!A:B,2)</f>
        <v>Gas Operations-West</v>
      </c>
      <c r="S2855" t="str">
        <f>VLOOKUP(G2855,'Seg 3 descriptions'!A:B,2)</f>
        <v>Other Outside Services</v>
      </c>
    </row>
    <row r="2856" spans="1:19" x14ac:dyDescent="0.25">
      <c r="A2856" s="1" t="s">
        <v>17</v>
      </c>
      <c r="B2856" s="1" t="s">
        <v>18</v>
      </c>
      <c r="C2856" s="1" t="s">
        <v>55</v>
      </c>
      <c r="D2856" s="1" t="s">
        <v>1697</v>
      </c>
      <c r="E2856" s="1" t="s">
        <v>20</v>
      </c>
      <c r="F2856" s="1" t="s">
        <v>31</v>
      </c>
      <c r="G2856" s="1" t="s">
        <v>35</v>
      </c>
      <c r="H2856" s="1" t="s">
        <v>228</v>
      </c>
      <c r="I2856" s="1" t="s">
        <v>24</v>
      </c>
      <c r="J2856" s="3">
        <v>174</v>
      </c>
      <c r="K2856" s="1" t="s">
        <v>448</v>
      </c>
      <c r="L2856" s="1" t="s">
        <v>36</v>
      </c>
      <c r="M2856" s="1" t="s">
        <v>123</v>
      </c>
      <c r="N2856" s="1" t="s">
        <v>124</v>
      </c>
      <c r="O2856" s="2">
        <v>44348</v>
      </c>
      <c r="P2856" s="2">
        <v>44349</v>
      </c>
      <c r="Q2856" s="1" t="s">
        <v>29</v>
      </c>
      <c r="R2856" t="str">
        <f>VLOOKUP(F2856,'Seg 2 descriptions'!A:B,2)</f>
        <v>Gas Operations-West</v>
      </c>
      <c r="S2856" t="str">
        <f>VLOOKUP(G2856,'Seg 3 descriptions'!A:B,2)</f>
        <v>Other Outside Services</v>
      </c>
    </row>
    <row r="2857" spans="1:19" x14ac:dyDescent="0.25">
      <c r="A2857" s="1" t="s">
        <v>17</v>
      </c>
      <c r="B2857" s="1" t="s">
        <v>18</v>
      </c>
      <c r="C2857" s="1" t="s">
        <v>833</v>
      </c>
      <c r="D2857" s="1" t="s">
        <v>1697</v>
      </c>
      <c r="E2857" s="1" t="s">
        <v>20</v>
      </c>
      <c r="F2857" s="1" t="s">
        <v>31</v>
      </c>
      <c r="G2857" s="1" t="s">
        <v>35</v>
      </c>
      <c r="H2857" s="1" t="s">
        <v>228</v>
      </c>
      <c r="I2857" s="1" t="s">
        <v>24</v>
      </c>
      <c r="J2857" s="3">
        <v>87</v>
      </c>
      <c r="K2857" s="1" t="s">
        <v>448</v>
      </c>
      <c r="L2857" s="1" t="s">
        <v>36</v>
      </c>
      <c r="M2857" s="1" t="s">
        <v>834</v>
      </c>
      <c r="N2857" s="1" t="s">
        <v>835</v>
      </c>
      <c r="O2857" s="2">
        <v>44439</v>
      </c>
      <c r="P2857" s="2">
        <v>44439</v>
      </c>
      <c r="Q2857" s="1" t="s">
        <v>29</v>
      </c>
      <c r="R2857" t="str">
        <f>VLOOKUP(F2857,'Seg 2 descriptions'!A:B,2)</f>
        <v>Gas Operations-West</v>
      </c>
      <c r="S2857" t="str">
        <f>VLOOKUP(G2857,'Seg 3 descriptions'!A:B,2)</f>
        <v>Other Outside Services</v>
      </c>
    </row>
    <row r="2858" spans="1:19" x14ac:dyDescent="0.25">
      <c r="A2858" s="1" t="s">
        <v>17</v>
      </c>
      <c r="B2858" s="1" t="s">
        <v>18</v>
      </c>
      <c r="C2858" s="1" t="s">
        <v>416</v>
      </c>
      <c r="D2858" s="1" t="s">
        <v>1697</v>
      </c>
      <c r="E2858" s="1" t="s">
        <v>20</v>
      </c>
      <c r="F2858" s="1" t="s">
        <v>31</v>
      </c>
      <c r="G2858" s="1" t="s">
        <v>35</v>
      </c>
      <c r="H2858" s="1" t="s">
        <v>228</v>
      </c>
      <c r="I2858" s="1" t="s">
        <v>24</v>
      </c>
      <c r="J2858" s="3">
        <v>87</v>
      </c>
      <c r="K2858" s="1" t="s">
        <v>448</v>
      </c>
      <c r="L2858" s="1" t="s">
        <v>36</v>
      </c>
      <c r="M2858" s="1" t="s">
        <v>417</v>
      </c>
      <c r="N2858" s="1" t="s">
        <v>418</v>
      </c>
      <c r="O2858" s="2">
        <v>44509</v>
      </c>
      <c r="P2858" s="2">
        <v>44510</v>
      </c>
      <c r="Q2858" s="1" t="s">
        <v>29</v>
      </c>
      <c r="R2858" t="str">
        <f>VLOOKUP(F2858,'Seg 2 descriptions'!A:B,2)</f>
        <v>Gas Operations-West</v>
      </c>
      <c r="S2858" t="str">
        <f>VLOOKUP(G2858,'Seg 3 descriptions'!A:B,2)</f>
        <v>Other Outside Services</v>
      </c>
    </row>
    <row r="2859" spans="1:19" x14ac:dyDescent="0.25">
      <c r="A2859" s="1" t="s">
        <v>17</v>
      </c>
      <c r="B2859" s="1" t="s">
        <v>18</v>
      </c>
      <c r="C2859" s="1" t="s">
        <v>144</v>
      </c>
      <c r="D2859" s="1" t="s">
        <v>1697</v>
      </c>
      <c r="E2859" s="1" t="s">
        <v>20</v>
      </c>
      <c r="F2859" s="1" t="s">
        <v>31</v>
      </c>
      <c r="G2859" s="1" t="s">
        <v>35</v>
      </c>
      <c r="H2859" s="1" t="s">
        <v>228</v>
      </c>
      <c r="I2859" s="1" t="s">
        <v>24</v>
      </c>
      <c r="J2859" s="3">
        <v>174</v>
      </c>
      <c r="K2859" s="1" t="s">
        <v>229</v>
      </c>
      <c r="L2859" s="1" t="s">
        <v>36</v>
      </c>
      <c r="M2859" s="1" t="s">
        <v>420</v>
      </c>
      <c r="N2859" s="1" t="s">
        <v>421</v>
      </c>
      <c r="O2859" s="2">
        <v>44228</v>
      </c>
      <c r="P2859" s="2">
        <v>44229</v>
      </c>
      <c r="Q2859" s="1" t="s">
        <v>29</v>
      </c>
      <c r="R2859" t="str">
        <f>VLOOKUP(F2859,'Seg 2 descriptions'!A:B,2)</f>
        <v>Gas Operations-West</v>
      </c>
      <c r="S2859" t="str">
        <f>VLOOKUP(G2859,'Seg 3 descriptions'!A:B,2)</f>
        <v>Other Outside Services</v>
      </c>
    </row>
    <row r="2860" spans="1:19" x14ac:dyDescent="0.25">
      <c r="A2860" s="1" t="s">
        <v>457</v>
      </c>
      <c r="B2860" s="1" t="s">
        <v>49</v>
      </c>
      <c r="C2860" s="1" t="s">
        <v>592</v>
      </c>
      <c r="D2860" s="1" t="s">
        <v>1717</v>
      </c>
      <c r="E2860" s="1" t="s">
        <v>20</v>
      </c>
      <c r="F2860" s="1" t="s">
        <v>31</v>
      </c>
      <c r="G2860" s="1" t="s">
        <v>590</v>
      </c>
      <c r="H2860" s="1" t="s">
        <v>228</v>
      </c>
      <c r="I2860" s="1" t="s">
        <v>24</v>
      </c>
      <c r="J2860" s="3">
        <v>100.54</v>
      </c>
      <c r="K2860" s="1" t="s">
        <v>891</v>
      </c>
      <c r="L2860" s="1" t="s">
        <v>24</v>
      </c>
      <c r="M2860" s="1" t="s">
        <v>892</v>
      </c>
      <c r="N2860" s="1" t="s">
        <v>463</v>
      </c>
      <c r="O2860" s="2">
        <v>44500</v>
      </c>
      <c r="P2860" s="2">
        <v>44503</v>
      </c>
      <c r="Q2860" s="1" t="s">
        <v>29</v>
      </c>
      <c r="R2860" t="str">
        <f>VLOOKUP(F2860,'Seg 2 descriptions'!A:B,2)</f>
        <v>Gas Operations-West</v>
      </c>
      <c r="S2860" t="str">
        <f>VLOOKUP(G2860,'Seg 3 descriptions'!A:B,2)</f>
        <v>Overtime/Comp Time/On Call</v>
      </c>
    </row>
    <row r="2861" spans="1:19" x14ac:dyDescent="0.25">
      <c r="A2861" s="1" t="s">
        <v>457</v>
      </c>
      <c r="B2861" s="1" t="s">
        <v>49</v>
      </c>
      <c r="C2861" s="1" t="s">
        <v>896</v>
      </c>
      <c r="D2861" s="1" t="s">
        <v>1717</v>
      </c>
      <c r="E2861" s="1" t="s">
        <v>20</v>
      </c>
      <c r="F2861" s="1" t="s">
        <v>31</v>
      </c>
      <c r="G2861" s="1" t="s">
        <v>590</v>
      </c>
      <c r="H2861" s="1" t="s">
        <v>228</v>
      </c>
      <c r="I2861" s="1" t="s">
        <v>24</v>
      </c>
      <c r="J2861" s="3">
        <v>-34.14</v>
      </c>
      <c r="K2861" s="1" t="s">
        <v>891</v>
      </c>
      <c r="L2861" s="1" t="s">
        <v>24</v>
      </c>
      <c r="M2861" s="1" t="s">
        <v>892</v>
      </c>
      <c r="N2861" s="1" t="s">
        <v>897</v>
      </c>
      <c r="O2861" s="2">
        <v>44255</v>
      </c>
      <c r="P2861" s="2">
        <v>44258</v>
      </c>
      <c r="Q2861" s="1" t="s">
        <v>29</v>
      </c>
      <c r="R2861" t="str">
        <f>VLOOKUP(F2861,'Seg 2 descriptions'!A:B,2)</f>
        <v>Gas Operations-West</v>
      </c>
      <c r="S2861" t="str">
        <f>VLOOKUP(G2861,'Seg 3 descriptions'!A:B,2)</f>
        <v>Overtime/Comp Time/On Call</v>
      </c>
    </row>
    <row r="2862" spans="1:19" x14ac:dyDescent="0.25">
      <c r="A2862" s="1" t="s">
        <v>457</v>
      </c>
      <c r="B2862" s="1" t="s">
        <v>49</v>
      </c>
      <c r="C2862" s="1" t="s">
        <v>458</v>
      </c>
      <c r="D2862" s="1" t="s">
        <v>1717</v>
      </c>
      <c r="E2862" s="1" t="s">
        <v>20</v>
      </c>
      <c r="F2862" s="1" t="s">
        <v>31</v>
      </c>
      <c r="G2862" s="1" t="s">
        <v>590</v>
      </c>
      <c r="H2862" s="1" t="s">
        <v>228</v>
      </c>
      <c r="I2862" s="1" t="s">
        <v>24</v>
      </c>
      <c r="J2862" s="3">
        <v>-115.12</v>
      </c>
      <c r="K2862" s="1" t="s">
        <v>891</v>
      </c>
      <c r="L2862" s="1" t="s">
        <v>24</v>
      </c>
      <c r="M2862" s="1" t="s">
        <v>892</v>
      </c>
      <c r="N2862" s="1" t="s">
        <v>461</v>
      </c>
      <c r="O2862" s="2">
        <v>44500</v>
      </c>
      <c r="P2862" s="2">
        <v>44503</v>
      </c>
      <c r="Q2862" s="1" t="s">
        <v>29</v>
      </c>
      <c r="R2862" t="str">
        <f>VLOOKUP(F2862,'Seg 2 descriptions'!A:B,2)</f>
        <v>Gas Operations-West</v>
      </c>
      <c r="S2862" t="str">
        <f>VLOOKUP(G2862,'Seg 3 descriptions'!A:B,2)</f>
        <v>Overtime/Comp Time/On Call</v>
      </c>
    </row>
    <row r="2863" spans="1:19" x14ac:dyDescent="0.25">
      <c r="A2863" s="144" t="s">
        <v>17</v>
      </c>
      <c r="B2863" s="144" t="s">
        <v>18</v>
      </c>
      <c r="C2863" s="144" t="s">
        <v>282</v>
      </c>
      <c r="D2863" s="144" t="s">
        <v>1700</v>
      </c>
      <c r="E2863" s="144" t="s">
        <v>20</v>
      </c>
      <c r="F2863" s="144" t="s">
        <v>21</v>
      </c>
      <c r="G2863" s="144" t="s">
        <v>22</v>
      </c>
      <c r="H2863" s="144" t="s">
        <v>228</v>
      </c>
      <c r="I2863" s="144" t="s">
        <v>24</v>
      </c>
      <c r="J2863" s="145">
        <v>73.95</v>
      </c>
      <c r="K2863" s="144" t="s">
        <v>919</v>
      </c>
      <c r="L2863" s="144" t="s">
        <v>920</v>
      </c>
      <c r="M2863" s="144" t="s">
        <v>921</v>
      </c>
      <c r="N2863" s="144" t="s">
        <v>922</v>
      </c>
      <c r="O2863" s="146">
        <v>44251</v>
      </c>
      <c r="P2863" s="146">
        <v>44252</v>
      </c>
      <c r="Q2863" s="144" t="s">
        <v>29</v>
      </c>
      <c r="R2863" s="20" t="str">
        <f>VLOOKUP(F2863,'Seg 2 descriptions'!A:B,2)</f>
        <v>Facilities-West</v>
      </c>
      <c r="S2863" s="20" t="str">
        <f>VLOOKUP(G2863,'Seg 3 descriptions'!A:B,2)</f>
        <v>Facilities Maintenance</v>
      </c>
    </row>
    <row r="2864" spans="1:19" x14ac:dyDescent="0.25">
      <c r="A2864" s="1" t="s">
        <v>457</v>
      </c>
      <c r="B2864" s="1" t="s">
        <v>49</v>
      </c>
      <c r="C2864" s="1" t="s">
        <v>461</v>
      </c>
      <c r="D2864" s="1" t="s">
        <v>1717</v>
      </c>
      <c r="E2864" s="1" t="s">
        <v>20</v>
      </c>
      <c r="F2864" s="1" t="s">
        <v>31</v>
      </c>
      <c r="G2864" s="1" t="s">
        <v>590</v>
      </c>
      <c r="H2864" s="1" t="s">
        <v>228</v>
      </c>
      <c r="I2864" s="1" t="s">
        <v>24</v>
      </c>
      <c r="J2864" s="3">
        <v>115.12</v>
      </c>
      <c r="K2864" s="1" t="s">
        <v>891</v>
      </c>
      <c r="L2864" s="1" t="s">
        <v>24</v>
      </c>
      <c r="M2864" s="1" t="s">
        <v>892</v>
      </c>
      <c r="N2864" s="1" t="s">
        <v>463</v>
      </c>
      <c r="O2864" s="2">
        <v>44469</v>
      </c>
      <c r="P2864" s="2">
        <v>44474</v>
      </c>
      <c r="Q2864" s="1" t="s">
        <v>29</v>
      </c>
      <c r="R2864" t="str">
        <f>VLOOKUP(F2864,'Seg 2 descriptions'!A:B,2)</f>
        <v>Gas Operations-West</v>
      </c>
      <c r="S2864" t="str">
        <f>VLOOKUP(G2864,'Seg 3 descriptions'!A:B,2)</f>
        <v>Overtime/Comp Time/On Call</v>
      </c>
    </row>
    <row r="2865" spans="1:19" x14ac:dyDescent="0.25">
      <c r="A2865" s="1" t="s">
        <v>17</v>
      </c>
      <c r="B2865" s="1" t="s">
        <v>18</v>
      </c>
      <c r="C2865" s="1" t="s">
        <v>210</v>
      </c>
      <c r="D2865" s="1" t="s">
        <v>1697</v>
      </c>
      <c r="E2865" s="1" t="s">
        <v>20</v>
      </c>
      <c r="F2865" s="1" t="s">
        <v>31</v>
      </c>
      <c r="G2865" s="1" t="s">
        <v>35</v>
      </c>
      <c r="H2865" s="1" t="s">
        <v>228</v>
      </c>
      <c r="I2865" s="1" t="s">
        <v>24</v>
      </c>
      <c r="J2865" s="3">
        <v>87</v>
      </c>
      <c r="K2865" s="1" t="s">
        <v>326</v>
      </c>
      <c r="L2865" s="1" t="s">
        <v>36</v>
      </c>
      <c r="M2865" s="1" t="s">
        <v>213</v>
      </c>
      <c r="N2865" s="1" t="s">
        <v>214</v>
      </c>
      <c r="O2865" s="2">
        <v>44474</v>
      </c>
      <c r="P2865" s="2">
        <v>44475</v>
      </c>
      <c r="Q2865" s="1" t="s">
        <v>29</v>
      </c>
      <c r="R2865" t="str">
        <f>VLOOKUP(F2865,'Seg 2 descriptions'!A:B,2)</f>
        <v>Gas Operations-West</v>
      </c>
      <c r="S2865" t="str">
        <f>VLOOKUP(G2865,'Seg 3 descriptions'!A:B,2)</f>
        <v>Other Outside Services</v>
      </c>
    </row>
    <row r="2866" spans="1:19" x14ac:dyDescent="0.25">
      <c r="A2866" s="1" t="s">
        <v>17</v>
      </c>
      <c r="B2866" s="1" t="s">
        <v>18</v>
      </c>
      <c r="C2866" s="1" t="s">
        <v>984</v>
      </c>
      <c r="D2866" s="1" t="s">
        <v>1697</v>
      </c>
      <c r="E2866" s="1" t="s">
        <v>20</v>
      </c>
      <c r="F2866" s="1" t="s">
        <v>31</v>
      </c>
      <c r="G2866" s="1" t="s">
        <v>35</v>
      </c>
      <c r="H2866" s="1" t="s">
        <v>228</v>
      </c>
      <c r="I2866" s="1" t="s">
        <v>24</v>
      </c>
      <c r="J2866" s="3">
        <v>348</v>
      </c>
      <c r="K2866" s="1" t="s">
        <v>415</v>
      </c>
      <c r="L2866" s="1" t="s">
        <v>36</v>
      </c>
      <c r="M2866" s="1" t="s">
        <v>985</v>
      </c>
      <c r="N2866" s="1" t="s">
        <v>986</v>
      </c>
      <c r="O2866" s="2">
        <v>44265</v>
      </c>
      <c r="P2866" s="2">
        <v>44266</v>
      </c>
      <c r="Q2866" s="1" t="s">
        <v>29</v>
      </c>
      <c r="R2866" t="str">
        <f>VLOOKUP(F2866,'Seg 2 descriptions'!A:B,2)</f>
        <v>Gas Operations-West</v>
      </c>
      <c r="S2866" t="str">
        <f>VLOOKUP(G2866,'Seg 3 descriptions'!A:B,2)</f>
        <v>Other Outside Services</v>
      </c>
    </row>
    <row r="2867" spans="1:19" x14ac:dyDescent="0.25">
      <c r="A2867" s="1" t="s">
        <v>17</v>
      </c>
      <c r="B2867" s="1" t="s">
        <v>18</v>
      </c>
      <c r="C2867" s="1" t="s">
        <v>210</v>
      </c>
      <c r="D2867" s="1" t="s">
        <v>1697</v>
      </c>
      <c r="E2867" s="1" t="s">
        <v>20</v>
      </c>
      <c r="F2867" s="1" t="s">
        <v>31</v>
      </c>
      <c r="G2867" s="1" t="s">
        <v>35</v>
      </c>
      <c r="H2867" s="1" t="s">
        <v>228</v>
      </c>
      <c r="I2867" s="1" t="s">
        <v>24</v>
      </c>
      <c r="J2867" s="3">
        <v>87</v>
      </c>
      <c r="K2867" s="1" t="s">
        <v>326</v>
      </c>
      <c r="L2867" s="1" t="s">
        <v>36</v>
      </c>
      <c r="M2867" s="1" t="s">
        <v>876</v>
      </c>
      <c r="N2867" s="1" t="s">
        <v>877</v>
      </c>
      <c r="O2867" s="2">
        <v>44474</v>
      </c>
      <c r="P2867" s="2">
        <v>44475</v>
      </c>
      <c r="Q2867" s="1" t="s">
        <v>29</v>
      </c>
      <c r="R2867" t="str">
        <f>VLOOKUP(F2867,'Seg 2 descriptions'!A:B,2)</f>
        <v>Gas Operations-West</v>
      </c>
      <c r="S2867" t="str">
        <f>VLOOKUP(G2867,'Seg 3 descriptions'!A:B,2)</f>
        <v>Other Outside Services</v>
      </c>
    </row>
    <row r="2868" spans="1:19" x14ac:dyDescent="0.25">
      <c r="A2868" s="1" t="s">
        <v>457</v>
      </c>
      <c r="B2868" s="1" t="s">
        <v>49</v>
      </c>
      <c r="C2868" s="1" t="s">
        <v>897</v>
      </c>
      <c r="D2868" s="1" t="s">
        <v>1722</v>
      </c>
      <c r="E2868" s="1" t="s">
        <v>20</v>
      </c>
      <c r="F2868" s="1" t="s">
        <v>31</v>
      </c>
      <c r="G2868" s="1" t="s">
        <v>460</v>
      </c>
      <c r="H2868" s="1" t="s">
        <v>228</v>
      </c>
      <c r="I2868" s="1" t="s">
        <v>24</v>
      </c>
      <c r="J2868" s="3">
        <v>191.29</v>
      </c>
      <c r="K2868" s="1" t="s">
        <v>1004</v>
      </c>
      <c r="L2868" s="1" t="s">
        <v>24</v>
      </c>
      <c r="M2868" s="1" t="s">
        <v>1005</v>
      </c>
      <c r="N2868" s="1" t="s">
        <v>463</v>
      </c>
      <c r="O2868" s="2">
        <v>44227</v>
      </c>
      <c r="P2868" s="2">
        <v>44237</v>
      </c>
      <c r="Q2868" s="1" t="s">
        <v>29</v>
      </c>
      <c r="R2868" t="str">
        <f>VLOOKUP(F2868,'Seg 2 descriptions'!A:B,2)</f>
        <v>Gas Operations-West</v>
      </c>
      <c r="S2868" t="str">
        <f>VLOOKUP(G2868,'Seg 3 descriptions'!A:B,2)</f>
        <v>Salaries</v>
      </c>
    </row>
    <row r="2869" spans="1:19" x14ac:dyDescent="0.25">
      <c r="A2869" s="1" t="s">
        <v>17</v>
      </c>
      <c r="B2869" s="1" t="s">
        <v>18</v>
      </c>
      <c r="C2869" s="1" t="s">
        <v>201</v>
      </c>
      <c r="D2869" s="1" t="s">
        <v>1697</v>
      </c>
      <c r="E2869" s="1" t="s">
        <v>20</v>
      </c>
      <c r="F2869" s="1" t="s">
        <v>31</v>
      </c>
      <c r="G2869" s="1" t="s">
        <v>35</v>
      </c>
      <c r="H2869" s="1" t="s">
        <v>228</v>
      </c>
      <c r="I2869" s="1" t="s">
        <v>24</v>
      </c>
      <c r="J2869" s="3">
        <v>87</v>
      </c>
      <c r="K2869" s="1" t="s">
        <v>326</v>
      </c>
      <c r="L2869" s="1" t="s">
        <v>36</v>
      </c>
      <c r="M2869" s="1" t="s">
        <v>653</v>
      </c>
      <c r="N2869" s="1" t="s">
        <v>654</v>
      </c>
      <c r="O2869" s="2">
        <v>44446</v>
      </c>
      <c r="P2869" s="2">
        <v>44446</v>
      </c>
      <c r="Q2869" s="1" t="s">
        <v>29</v>
      </c>
      <c r="R2869" t="str">
        <f>VLOOKUP(F2869,'Seg 2 descriptions'!A:B,2)</f>
        <v>Gas Operations-West</v>
      </c>
      <c r="S2869" t="str">
        <f>VLOOKUP(G2869,'Seg 3 descriptions'!A:B,2)</f>
        <v>Other Outside Services</v>
      </c>
    </row>
    <row r="2870" spans="1:19" x14ac:dyDescent="0.25">
      <c r="A2870" s="1" t="s">
        <v>457</v>
      </c>
      <c r="B2870" s="1" t="s">
        <v>49</v>
      </c>
      <c r="C2870" s="1" t="s">
        <v>896</v>
      </c>
      <c r="D2870" s="1" t="s">
        <v>1722</v>
      </c>
      <c r="E2870" s="1" t="s">
        <v>20</v>
      </c>
      <c r="F2870" s="1" t="s">
        <v>31</v>
      </c>
      <c r="G2870" s="1" t="s">
        <v>460</v>
      </c>
      <c r="H2870" s="1" t="s">
        <v>228</v>
      </c>
      <c r="I2870" s="1" t="s">
        <v>24</v>
      </c>
      <c r="J2870" s="3">
        <v>-191.29</v>
      </c>
      <c r="K2870" s="1" t="s">
        <v>1004</v>
      </c>
      <c r="L2870" s="1" t="s">
        <v>24</v>
      </c>
      <c r="M2870" s="1" t="s">
        <v>1005</v>
      </c>
      <c r="N2870" s="1" t="s">
        <v>897</v>
      </c>
      <c r="O2870" s="2">
        <v>44255</v>
      </c>
      <c r="P2870" s="2">
        <v>44258</v>
      </c>
      <c r="Q2870" s="1" t="s">
        <v>29</v>
      </c>
      <c r="R2870" t="str">
        <f>VLOOKUP(F2870,'Seg 2 descriptions'!A:B,2)</f>
        <v>Gas Operations-West</v>
      </c>
      <c r="S2870" t="str">
        <f>VLOOKUP(G2870,'Seg 3 descriptions'!A:B,2)</f>
        <v>Salaries</v>
      </c>
    </row>
    <row r="2871" spans="1:19" x14ac:dyDescent="0.25">
      <c r="A2871" s="144" t="s">
        <v>17</v>
      </c>
      <c r="B2871" s="144" t="s">
        <v>18</v>
      </c>
      <c r="C2871" s="144" t="s">
        <v>57</v>
      </c>
      <c r="D2871" s="144" t="s">
        <v>1700</v>
      </c>
      <c r="E2871" s="144" t="s">
        <v>20</v>
      </c>
      <c r="F2871" s="144" t="s">
        <v>21</v>
      </c>
      <c r="G2871" s="144" t="s">
        <v>22</v>
      </c>
      <c r="H2871" s="144" t="s">
        <v>228</v>
      </c>
      <c r="I2871" s="144" t="s">
        <v>24</v>
      </c>
      <c r="J2871" s="145">
        <v>280.93</v>
      </c>
      <c r="K2871" s="144" t="s">
        <v>1043</v>
      </c>
      <c r="L2871" s="144" t="s">
        <v>26</v>
      </c>
      <c r="M2871" s="144" t="s">
        <v>1044</v>
      </c>
      <c r="N2871" s="144" t="s">
        <v>1045</v>
      </c>
      <c r="O2871" s="146">
        <v>44438</v>
      </c>
      <c r="P2871" s="146">
        <v>44439</v>
      </c>
      <c r="Q2871" s="144" t="s">
        <v>29</v>
      </c>
      <c r="R2871" s="20" t="str">
        <f>VLOOKUP(F2871,'Seg 2 descriptions'!A:B,2)</f>
        <v>Facilities-West</v>
      </c>
      <c r="S2871" s="20" t="str">
        <f>VLOOKUP(G2871,'Seg 3 descriptions'!A:B,2)</f>
        <v>Facilities Maintenance</v>
      </c>
    </row>
    <row r="2872" spans="1:19" x14ac:dyDescent="0.25">
      <c r="A2872" s="144" t="s">
        <v>17</v>
      </c>
      <c r="B2872" s="144" t="s">
        <v>18</v>
      </c>
      <c r="C2872" s="144" t="s">
        <v>57</v>
      </c>
      <c r="D2872" s="144" t="s">
        <v>1700</v>
      </c>
      <c r="E2872" s="144" t="s">
        <v>20</v>
      </c>
      <c r="F2872" s="144" t="s">
        <v>21</v>
      </c>
      <c r="G2872" s="144" t="s">
        <v>22</v>
      </c>
      <c r="H2872" s="144" t="s">
        <v>228</v>
      </c>
      <c r="I2872" s="144" t="s">
        <v>24</v>
      </c>
      <c r="J2872" s="145">
        <v>310.08999999999997</v>
      </c>
      <c r="K2872" s="144" t="s">
        <v>1046</v>
      </c>
      <c r="L2872" s="144" t="s">
        <v>26</v>
      </c>
      <c r="M2872" s="144" t="s">
        <v>1047</v>
      </c>
      <c r="N2872" s="144" t="s">
        <v>1048</v>
      </c>
      <c r="O2872" s="146">
        <v>44438</v>
      </c>
      <c r="P2872" s="146">
        <v>44439</v>
      </c>
      <c r="Q2872" s="144" t="s">
        <v>29</v>
      </c>
      <c r="R2872" s="20" t="str">
        <f>VLOOKUP(F2872,'Seg 2 descriptions'!A:B,2)</f>
        <v>Facilities-West</v>
      </c>
      <c r="S2872" s="20" t="str">
        <f>VLOOKUP(G2872,'Seg 3 descriptions'!A:B,2)</f>
        <v>Facilities Maintenance</v>
      </c>
    </row>
    <row r="2873" spans="1:19" x14ac:dyDescent="0.25">
      <c r="A2873" s="1" t="s">
        <v>457</v>
      </c>
      <c r="B2873" s="1" t="s">
        <v>49</v>
      </c>
      <c r="C2873" s="1" t="s">
        <v>458</v>
      </c>
      <c r="D2873" s="1" t="s">
        <v>1722</v>
      </c>
      <c r="E2873" s="1" t="s">
        <v>20</v>
      </c>
      <c r="F2873" s="1" t="s">
        <v>31</v>
      </c>
      <c r="G2873" s="1" t="s">
        <v>460</v>
      </c>
      <c r="H2873" s="1" t="s">
        <v>228</v>
      </c>
      <c r="I2873" s="1" t="s">
        <v>24</v>
      </c>
      <c r="J2873" s="3">
        <v>-644.01</v>
      </c>
      <c r="K2873" s="1" t="s">
        <v>1004</v>
      </c>
      <c r="L2873" s="1" t="s">
        <v>24</v>
      </c>
      <c r="M2873" s="1" t="s">
        <v>1005</v>
      </c>
      <c r="N2873" s="1" t="s">
        <v>461</v>
      </c>
      <c r="O2873" s="2">
        <v>44500</v>
      </c>
      <c r="P2873" s="2">
        <v>44503</v>
      </c>
      <c r="Q2873" s="1" t="s">
        <v>29</v>
      </c>
      <c r="R2873" t="str">
        <f>VLOOKUP(F2873,'Seg 2 descriptions'!A:B,2)</f>
        <v>Gas Operations-West</v>
      </c>
      <c r="S2873" t="str">
        <f>VLOOKUP(G2873,'Seg 3 descriptions'!A:B,2)</f>
        <v>Salaries</v>
      </c>
    </row>
    <row r="2874" spans="1:19" x14ac:dyDescent="0.25">
      <c r="A2874" s="1" t="s">
        <v>457</v>
      </c>
      <c r="B2874" s="1" t="s">
        <v>49</v>
      </c>
      <c r="C2874" s="1" t="s">
        <v>592</v>
      </c>
      <c r="D2874" s="1" t="s">
        <v>1722</v>
      </c>
      <c r="E2874" s="1" t="s">
        <v>20</v>
      </c>
      <c r="F2874" s="1" t="s">
        <v>31</v>
      </c>
      <c r="G2874" s="1" t="s">
        <v>460</v>
      </c>
      <c r="H2874" s="1" t="s">
        <v>228</v>
      </c>
      <c r="I2874" s="1" t="s">
        <v>24</v>
      </c>
      <c r="J2874" s="3">
        <v>583.54</v>
      </c>
      <c r="K2874" s="1" t="s">
        <v>1004</v>
      </c>
      <c r="L2874" s="1" t="s">
        <v>24</v>
      </c>
      <c r="M2874" s="1" t="s">
        <v>1005</v>
      </c>
      <c r="N2874" s="1" t="s">
        <v>463</v>
      </c>
      <c r="O2874" s="2">
        <v>44500</v>
      </c>
      <c r="P2874" s="2">
        <v>44503</v>
      </c>
      <c r="Q2874" s="1" t="s">
        <v>29</v>
      </c>
      <c r="R2874" t="str">
        <f>VLOOKUP(F2874,'Seg 2 descriptions'!A:B,2)</f>
        <v>Gas Operations-West</v>
      </c>
      <c r="S2874" t="str">
        <f>VLOOKUP(G2874,'Seg 3 descriptions'!A:B,2)</f>
        <v>Salaries</v>
      </c>
    </row>
    <row r="2875" spans="1:19" x14ac:dyDescent="0.25">
      <c r="A2875" s="1" t="s">
        <v>457</v>
      </c>
      <c r="B2875" s="1" t="s">
        <v>49</v>
      </c>
      <c r="C2875" s="1" t="s">
        <v>1001</v>
      </c>
      <c r="D2875" s="1" t="s">
        <v>1717</v>
      </c>
      <c r="E2875" s="1" t="s">
        <v>20</v>
      </c>
      <c r="F2875" s="1" t="s">
        <v>31</v>
      </c>
      <c r="G2875" s="1" t="s">
        <v>590</v>
      </c>
      <c r="H2875" s="1" t="s">
        <v>228</v>
      </c>
      <c r="I2875" s="1" t="s">
        <v>24</v>
      </c>
      <c r="J2875" s="3">
        <v>90.84</v>
      </c>
      <c r="K2875" s="1" t="s">
        <v>891</v>
      </c>
      <c r="L2875" s="1" t="s">
        <v>24</v>
      </c>
      <c r="M2875" s="1" t="s">
        <v>892</v>
      </c>
      <c r="N2875" s="1" t="s">
        <v>463</v>
      </c>
      <c r="O2875" s="2">
        <v>44439</v>
      </c>
      <c r="P2875" s="2">
        <v>44447</v>
      </c>
      <c r="Q2875" s="1" t="s">
        <v>29</v>
      </c>
      <c r="R2875" t="str">
        <f>VLOOKUP(F2875,'Seg 2 descriptions'!A:B,2)</f>
        <v>Gas Operations-West</v>
      </c>
      <c r="S2875" t="str">
        <f>VLOOKUP(G2875,'Seg 3 descriptions'!A:B,2)</f>
        <v>Overtime/Comp Time/On Call</v>
      </c>
    </row>
    <row r="2876" spans="1:19" x14ac:dyDescent="0.25">
      <c r="A2876" s="1" t="s">
        <v>457</v>
      </c>
      <c r="B2876" s="1" t="s">
        <v>49</v>
      </c>
      <c r="C2876" s="1" t="s">
        <v>594</v>
      </c>
      <c r="D2876" s="1" t="s">
        <v>1717</v>
      </c>
      <c r="E2876" s="1" t="s">
        <v>20</v>
      </c>
      <c r="F2876" s="1" t="s">
        <v>31</v>
      </c>
      <c r="G2876" s="1" t="s">
        <v>590</v>
      </c>
      <c r="H2876" s="1" t="s">
        <v>228</v>
      </c>
      <c r="I2876" s="1" t="s">
        <v>24</v>
      </c>
      <c r="J2876" s="3">
        <v>237.81</v>
      </c>
      <c r="K2876" s="1" t="s">
        <v>891</v>
      </c>
      <c r="L2876" s="1" t="s">
        <v>24</v>
      </c>
      <c r="M2876" s="1" t="s">
        <v>892</v>
      </c>
      <c r="N2876" s="1" t="s">
        <v>463</v>
      </c>
      <c r="O2876" s="2">
        <v>44530</v>
      </c>
      <c r="P2876" s="2">
        <v>44535</v>
      </c>
      <c r="Q2876" s="1" t="s">
        <v>29</v>
      </c>
      <c r="R2876" t="str">
        <f>VLOOKUP(F2876,'Seg 2 descriptions'!A:B,2)</f>
        <v>Gas Operations-West</v>
      </c>
      <c r="S2876" t="str">
        <f>VLOOKUP(G2876,'Seg 3 descriptions'!A:B,2)</f>
        <v>Overtime/Comp Time/On Call</v>
      </c>
    </row>
    <row r="2877" spans="1:19" x14ac:dyDescent="0.25">
      <c r="A2877" s="1" t="s">
        <v>457</v>
      </c>
      <c r="B2877" s="1" t="s">
        <v>49</v>
      </c>
      <c r="C2877" s="1" t="s">
        <v>970</v>
      </c>
      <c r="D2877" s="1" t="s">
        <v>1717</v>
      </c>
      <c r="E2877" s="1" t="s">
        <v>20</v>
      </c>
      <c r="F2877" s="1" t="s">
        <v>31</v>
      </c>
      <c r="G2877" s="1" t="s">
        <v>590</v>
      </c>
      <c r="H2877" s="1" t="s">
        <v>228</v>
      </c>
      <c r="I2877" s="1" t="s">
        <v>24</v>
      </c>
      <c r="J2877" s="3">
        <v>11.09</v>
      </c>
      <c r="K2877" s="1" t="s">
        <v>891</v>
      </c>
      <c r="L2877" s="1" t="s">
        <v>24</v>
      </c>
      <c r="M2877" s="1" t="s">
        <v>892</v>
      </c>
      <c r="N2877" s="1" t="s">
        <v>463</v>
      </c>
      <c r="O2877" s="2">
        <v>44408</v>
      </c>
      <c r="P2877" s="2">
        <v>44412</v>
      </c>
      <c r="Q2877" s="1" t="s">
        <v>29</v>
      </c>
      <c r="R2877" t="str">
        <f>VLOOKUP(F2877,'Seg 2 descriptions'!A:B,2)</f>
        <v>Gas Operations-West</v>
      </c>
      <c r="S2877" t="str">
        <f>VLOOKUP(G2877,'Seg 3 descriptions'!A:B,2)</f>
        <v>Overtime/Comp Time/On Call</v>
      </c>
    </row>
    <row r="2878" spans="1:19" x14ac:dyDescent="0.25">
      <c r="A2878" s="1" t="s">
        <v>457</v>
      </c>
      <c r="B2878" s="1" t="s">
        <v>49</v>
      </c>
      <c r="C2878" s="1" t="s">
        <v>1061</v>
      </c>
      <c r="D2878" s="1" t="s">
        <v>1731</v>
      </c>
      <c r="E2878" s="1" t="s">
        <v>20</v>
      </c>
      <c r="F2878" s="1" t="s">
        <v>31</v>
      </c>
      <c r="G2878" s="1" t="s">
        <v>1055</v>
      </c>
      <c r="H2878" s="1" t="s">
        <v>228</v>
      </c>
      <c r="I2878" s="1" t="s">
        <v>24</v>
      </c>
      <c r="J2878" s="3">
        <v>49.25</v>
      </c>
      <c r="K2878" s="1" t="s">
        <v>1059</v>
      </c>
      <c r="L2878" s="1" t="s">
        <v>24</v>
      </c>
      <c r="M2878" s="1" t="s">
        <v>1060</v>
      </c>
      <c r="N2878" s="1" t="s">
        <v>463</v>
      </c>
      <c r="O2878" s="2">
        <v>44561</v>
      </c>
      <c r="P2878" s="2">
        <v>44568</v>
      </c>
      <c r="Q2878" s="1" t="s">
        <v>29</v>
      </c>
      <c r="R2878" t="str">
        <f>VLOOKUP(F2878,'Seg 2 descriptions'!A:B,2)</f>
        <v>Gas Operations-West</v>
      </c>
      <c r="S2878" t="str">
        <f>VLOOKUP(G2878,'Seg 3 descriptions'!A:B,2)</f>
        <v>Vehicle Depreciation</v>
      </c>
    </row>
    <row r="2879" spans="1:19" x14ac:dyDescent="0.25">
      <c r="A2879" s="1" t="s">
        <v>457</v>
      </c>
      <c r="B2879" s="1" t="s">
        <v>49</v>
      </c>
      <c r="C2879" s="1" t="s">
        <v>1061</v>
      </c>
      <c r="D2879" s="1" t="s">
        <v>1737</v>
      </c>
      <c r="E2879" s="1" t="s">
        <v>20</v>
      </c>
      <c r="F2879" s="1" t="s">
        <v>31</v>
      </c>
      <c r="G2879" s="1" t="s">
        <v>869</v>
      </c>
      <c r="H2879" s="1" t="s">
        <v>228</v>
      </c>
      <c r="I2879" s="1" t="s">
        <v>24</v>
      </c>
      <c r="J2879" s="3">
        <v>21.25</v>
      </c>
      <c r="K2879" s="1" t="s">
        <v>1059</v>
      </c>
      <c r="L2879" s="1" t="s">
        <v>24</v>
      </c>
      <c r="M2879" s="1" t="s">
        <v>1060</v>
      </c>
      <c r="N2879" s="1" t="s">
        <v>463</v>
      </c>
      <c r="O2879" s="2">
        <v>44561</v>
      </c>
      <c r="P2879" s="2">
        <v>44568</v>
      </c>
      <c r="Q2879" s="1" t="s">
        <v>29</v>
      </c>
      <c r="R2879" t="str">
        <f>VLOOKUP(F2879,'Seg 2 descriptions'!A:B,2)</f>
        <v>Gas Operations-West</v>
      </c>
      <c r="S2879" t="str">
        <f>VLOOKUP(G2879,'Seg 3 descriptions'!A:B,2)</f>
        <v>Vehicle Fuel</v>
      </c>
    </row>
    <row r="2880" spans="1:19" x14ac:dyDescent="0.25">
      <c r="A2880" s="1" t="s">
        <v>457</v>
      </c>
      <c r="B2880" s="1" t="s">
        <v>49</v>
      </c>
      <c r="C2880" s="1" t="s">
        <v>461</v>
      </c>
      <c r="D2880" s="1" t="s">
        <v>1722</v>
      </c>
      <c r="E2880" s="1" t="s">
        <v>20</v>
      </c>
      <c r="F2880" s="1" t="s">
        <v>31</v>
      </c>
      <c r="G2880" s="1" t="s">
        <v>460</v>
      </c>
      <c r="H2880" s="1" t="s">
        <v>228</v>
      </c>
      <c r="I2880" s="1" t="s">
        <v>24</v>
      </c>
      <c r="J2880" s="3">
        <v>644.01</v>
      </c>
      <c r="K2880" s="1" t="s">
        <v>1004</v>
      </c>
      <c r="L2880" s="1" t="s">
        <v>24</v>
      </c>
      <c r="M2880" s="1" t="s">
        <v>1005</v>
      </c>
      <c r="N2880" s="1" t="s">
        <v>463</v>
      </c>
      <c r="O2880" s="2">
        <v>44469</v>
      </c>
      <c r="P2880" s="2">
        <v>44474</v>
      </c>
      <c r="Q2880" s="1" t="s">
        <v>29</v>
      </c>
      <c r="R2880" t="str">
        <f>VLOOKUP(F2880,'Seg 2 descriptions'!A:B,2)</f>
        <v>Gas Operations-West</v>
      </c>
      <c r="S2880" t="str">
        <f>VLOOKUP(G2880,'Seg 3 descriptions'!A:B,2)</f>
        <v>Salaries</v>
      </c>
    </row>
    <row r="2881" spans="1:19" x14ac:dyDescent="0.25">
      <c r="A2881" s="1" t="s">
        <v>457</v>
      </c>
      <c r="B2881" s="1" t="s">
        <v>49</v>
      </c>
      <c r="C2881" s="1" t="s">
        <v>1001</v>
      </c>
      <c r="D2881" s="1" t="s">
        <v>1722</v>
      </c>
      <c r="E2881" s="1" t="s">
        <v>20</v>
      </c>
      <c r="F2881" s="1" t="s">
        <v>31</v>
      </c>
      <c r="G2881" s="1" t="s">
        <v>460</v>
      </c>
      <c r="H2881" s="1" t="s">
        <v>228</v>
      </c>
      <c r="I2881" s="1" t="s">
        <v>24</v>
      </c>
      <c r="J2881" s="3">
        <v>732.83</v>
      </c>
      <c r="K2881" s="1" t="s">
        <v>1004</v>
      </c>
      <c r="L2881" s="1" t="s">
        <v>24</v>
      </c>
      <c r="M2881" s="1" t="s">
        <v>1005</v>
      </c>
      <c r="N2881" s="1" t="s">
        <v>463</v>
      </c>
      <c r="O2881" s="2">
        <v>44439</v>
      </c>
      <c r="P2881" s="2">
        <v>44447</v>
      </c>
      <c r="Q2881" s="1" t="s">
        <v>29</v>
      </c>
      <c r="R2881" t="str">
        <f>VLOOKUP(F2881,'Seg 2 descriptions'!A:B,2)</f>
        <v>Gas Operations-West</v>
      </c>
      <c r="S2881" t="str">
        <f>VLOOKUP(G2881,'Seg 3 descriptions'!A:B,2)</f>
        <v>Salaries</v>
      </c>
    </row>
    <row r="2882" spans="1:19" x14ac:dyDescent="0.25">
      <c r="A2882" s="144" t="s">
        <v>17</v>
      </c>
      <c r="B2882" s="144" t="s">
        <v>18</v>
      </c>
      <c r="C2882" s="144" t="s">
        <v>316</v>
      </c>
      <c r="D2882" s="144" t="s">
        <v>1700</v>
      </c>
      <c r="E2882" s="144" t="s">
        <v>20</v>
      </c>
      <c r="F2882" s="144" t="s">
        <v>21</v>
      </c>
      <c r="G2882" s="144" t="s">
        <v>22</v>
      </c>
      <c r="H2882" s="144" t="s">
        <v>228</v>
      </c>
      <c r="I2882" s="144" t="s">
        <v>24</v>
      </c>
      <c r="J2882" s="145">
        <v>8130.02</v>
      </c>
      <c r="K2882" s="144" t="s">
        <v>1121</v>
      </c>
      <c r="L2882" s="144" t="s">
        <v>98</v>
      </c>
      <c r="M2882" s="144" t="s">
        <v>1122</v>
      </c>
      <c r="N2882" s="144" t="s">
        <v>1123</v>
      </c>
      <c r="O2882" s="146">
        <v>44349</v>
      </c>
      <c r="P2882" s="146">
        <v>44350</v>
      </c>
      <c r="Q2882" s="144" t="s">
        <v>29</v>
      </c>
      <c r="R2882" s="20" t="str">
        <f>VLOOKUP(F2882,'Seg 2 descriptions'!A:B,2)</f>
        <v>Facilities-West</v>
      </c>
      <c r="S2882" s="20" t="str">
        <f>VLOOKUP(G2882,'Seg 3 descriptions'!A:B,2)</f>
        <v>Facilities Maintenance</v>
      </c>
    </row>
    <row r="2883" spans="1:19" x14ac:dyDescent="0.25">
      <c r="A2883" s="1" t="s">
        <v>457</v>
      </c>
      <c r="B2883" s="1" t="s">
        <v>49</v>
      </c>
      <c r="C2883" s="1" t="s">
        <v>594</v>
      </c>
      <c r="D2883" s="1" t="s">
        <v>1722</v>
      </c>
      <c r="E2883" s="1" t="s">
        <v>20</v>
      </c>
      <c r="F2883" s="1" t="s">
        <v>31</v>
      </c>
      <c r="G2883" s="1" t="s">
        <v>460</v>
      </c>
      <c r="H2883" s="1" t="s">
        <v>228</v>
      </c>
      <c r="I2883" s="1" t="s">
        <v>24</v>
      </c>
      <c r="J2883" s="3">
        <v>1105.3</v>
      </c>
      <c r="K2883" s="1" t="s">
        <v>1004</v>
      </c>
      <c r="L2883" s="1" t="s">
        <v>24</v>
      </c>
      <c r="M2883" s="1" t="s">
        <v>1005</v>
      </c>
      <c r="N2883" s="1" t="s">
        <v>463</v>
      </c>
      <c r="O2883" s="2">
        <v>44530</v>
      </c>
      <c r="P2883" s="2">
        <v>44535</v>
      </c>
      <c r="Q2883" s="1" t="s">
        <v>29</v>
      </c>
      <c r="R2883" t="str">
        <f>VLOOKUP(F2883,'Seg 2 descriptions'!A:B,2)</f>
        <v>Gas Operations-West</v>
      </c>
      <c r="S2883" t="str">
        <f>VLOOKUP(G2883,'Seg 3 descriptions'!A:B,2)</f>
        <v>Salaries</v>
      </c>
    </row>
    <row r="2884" spans="1:19" x14ac:dyDescent="0.25">
      <c r="A2884" s="1" t="s">
        <v>457</v>
      </c>
      <c r="B2884" s="1" t="s">
        <v>49</v>
      </c>
      <c r="C2884" s="1" t="s">
        <v>970</v>
      </c>
      <c r="D2884" s="1" t="s">
        <v>1722</v>
      </c>
      <c r="E2884" s="1" t="s">
        <v>20</v>
      </c>
      <c r="F2884" s="1" t="s">
        <v>31</v>
      </c>
      <c r="G2884" s="1" t="s">
        <v>460</v>
      </c>
      <c r="H2884" s="1" t="s">
        <v>228</v>
      </c>
      <c r="I2884" s="1" t="s">
        <v>24</v>
      </c>
      <c r="J2884" s="3">
        <v>62.74</v>
      </c>
      <c r="K2884" s="1" t="s">
        <v>1004</v>
      </c>
      <c r="L2884" s="1" t="s">
        <v>24</v>
      </c>
      <c r="M2884" s="1" t="s">
        <v>1005</v>
      </c>
      <c r="N2884" s="1" t="s">
        <v>463</v>
      </c>
      <c r="O2884" s="2">
        <v>44408</v>
      </c>
      <c r="P2884" s="2">
        <v>44412</v>
      </c>
      <c r="Q2884" s="1" t="s">
        <v>29</v>
      </c>
      <c r="R2884" t="str">
        <f>VLOOKUP(F2884,'Seg 2 descriptions'!A:B,2)</f>
        <v>Gas Operations-West</v>
      </c>
      <c r="S2884" t="str">
        <f>VLOOKUP(G2884,'Seg 3 descriptions'!A:B,2)</f>
        <v>Salaries</v>
      </c>
    </row>
    <row r="2885" spans="1:19" x14ac:dyDescent="0.25">
      <c r="A2885" s="1" t="s">
        <v>457</v>
      </c>
      <c r="B2885" s="1" t="s">
        <v>49</v>
      </c>
      <c r="C2885" s="1" t="s">
        <v>969</v>
      </c>
      <c r="D2885" s="1" t="s">
        <v>1722</v>
      </c>
      <c r="E2885" s="1" t="s">
        <v>20</v>
      </c>
      <c r="F2885" s="1" t="s">
        <v>31</v>
      </c>
      <c r="G2885" s="1" t="s">
        <v>460</v>
      </c>
      <c r="H2885" s="1" t="s">
        <v>228</v>
      </c>
      <c r="I2885" s="1" t="s">
        <v>24</v>
      </c>
      <c r="J2885" s="3">
        <v>236.55</v>
      </c>
      <c r="K2885" s="1" t="s">
        <v>1004</v>
      </c>
      <c r="L2885" s="1" t="s">
        <v>24</v>
      </c>
      <c r="M2885" s="1" t="s">
        <v>1005</v>
      </c>
      <c r="N2885" s="1" t="s">
        <v>463</v>
      </c>
      <c r="O2885" s="2">
        <v>44286</v>
      </c>
      <c r="P2885" s="2">
        <v>44292</v>
      </c>
      <c r="Q2885" s="1" t="s">
        <v>29</v>
      </c>
      <c r="R2885" t="str">
        <f>VLOOKUP(F2885,'Seg 2 descriptions'!A:B,2)</f>
        <v>Gas Operations-West</v>
      </c>
      <c r="S2885" t="str">
        <f>VLOOKUP(G2885,'Seg 3 descriptions'!A:B,2)</f>
        <v>Salaries</v>
      </c>
    </row>
    <row r="2886" spans="1:19" x14ac:dyDescent="0.25">
      <c r="A2886" s="1" t="s">
        <v>457</v>
      </c>
      <c r="B2886" s="1" t="s">
        <v>49</v>
      </c>
      <c r="C2886" s="1" t="s">
        <v>968</v>
      </c>
      <c r="D2886" s="1" t="s">
        <v>1722</v>
      </c>
      <c r="E2886" s="1" t="s">
        <v>20</v>
      </c>
      <c r="F2886" s="1" t="s">
        <v>31</v>
      </c>
      <c r="G2886" s="1" t="s">
        <v>460</v>
      </c>
      <c r="H2886" s="1" t="s">
        <v>228</v>
      </c>
      <c r="I2886" s="1" t="s">
        <v>24</v>
      </c>
      <c r="J2886" s="3">
        <v>381.18</v>
      </c>
      <c r="K2886" s="1" t="s">
        <v>1004</v>
      </c>
      <c r="L2886" s="1" t="s">
        <v>24</v>
      </c>
      <c r="M2886" s="1" t="s">
        <v>1005</v>
      </c>
      <c r="N2886" s="1" t="s">
        <v>463</v>
      </c>
      <c r="O2886" s="2">
        <v>44255</v>
      </c>
      <c r="P2886" s="2">
        <v>44258</v>
      </c>
      <c r="Q2886" s="1" t="s">
        <v>29</v>
      </c>
      <c r="R2886" t="str">
        <f>VLOOKUP(F2886,'Seg 2 descriptions'!A:B,2)</f>
        <v>Gas Operations-West</v>
      </c>
      <c r="S2886" t="str">
        <f>VLOOKUP(G2886,'Seg 3 descriptions'!A:B,2)</f>
        <v>Salaries</v>
      </c>
    </row>
    <row r="2887" spans="1:19" x14ac:dyDescent="0.25">
      <c r="A2887" s="1" t="s">
        <v>828</v>
      </c>
      <c r="B2887" s="1" t="s">
        <v>18</v>
      </c>
      <c r="C2887" s="1" t="s">
        <v>1138</v>
      </c>
      <c r="D2887" s="1" t="s">
        <v>1739</v>
      </c>
      <c r="E2887" s="1" t="s">
        <v>20</v>
      </c>
      <c r="F2887" s="1" t="s">
        <v>830</v>
      </c>
      <c r="G2887" s="1" t="s">
        <v>460</v>
      </c>
      <c r="H2887" s="1" t="s">
        <v>228</v>
      </c>
      <c r="I2887" s="1" t="s">
        <v>24</v>
      </c>
      <c r="J2887" s="3">
        <v>71.010000000000005</v>
      </c>
      <c r="K2887" s="1" t="s">
        <v>1139</v>
      </c>
      <c r="L2887" s="1" t="s">
        <v>24</v>
      </c>
      <c r="M2887" s="1" t="s">
        <v>24</v>
      </c>
      <c r="N2887" s="1" t="s">
        <v>1138</v>
      </c>
      <c r="O2887" s="2">
        <v>44546</v>
      </c>
      <c r="P2887" s="2">
        <v>44564</v>
      </c>
      <c r="Q2887" s="1" t="s">
        <v>29</v>
      </c>
      <c r="R2887" t="str">
        <f>VLOOKUP(F2887,'Seg 2 descriptions'!A:B,2)</f>
        <v>Measurement-SF</v>
      </c>
      <c r="S2887" t="str">
        <f>VLOOKUP(G2887,'Seg 3 descriptions'!A:B,2)</f>
        <v>Salaries</v>
      </c>
    </row>
    <row r="2888" spans="1:19" x14ac:dyDescent="0.25">
      <c r="A2888" s="1" t="s">
        <v>457</v>
      </c>
      <c r="B2888" s="1" t="s">
        <v>49</v>
      </c>
      <c r="C2888" s="1" t="s">
        <v>969</v>
      </c>
      <c r="D2888" s="1" t="s">
        <v>1717</v>
      </c>
      <c r="E2888" s="1" t="s">
        <v>20</v>
      </c>
      <c r="F2888" s="1" t="s">
        <v>31</v>
      </c>
      <c r="G2888" s="1" t="s">
        <v>590</v>
      </c>
      <c r="H2888" s="1" t="s">
        <v>228</v>
      </c>
      <c r="I2888" s="1" t="s">
        <v>24</v>
      </c>
      <c r="J2888" s="3">
        <v>47.83</v>
      </c>
      <c r="K2888" s="1" t="s">
        <v>891</v>
      </c>
      <c r="L2888" s="1" t="s">
        <v>24</v>
      </c>
      <c r="M2888" s="1" t="s">
        <v>892</v>
      </c>
      <c r="N2888" s="1" t="s">
        <v>463</v>
      </c>
      <c r="O2888" s="2">
        <v>44286</v>
      </c>
      <c r="P2888" s="2">
        <v>44292</v>
      </c>
      <c r="Q2888" s="1" t="s">
        <v>29</v>
      </c>
      <c r="R2888" t="str">
        <f>VLOOKUP(F2888,'Seg 2 descriptions'!A:B,2)</f>
        <v>Gas Operations-West</v>
      </c>
      <c r="S2888" t="str">
        <f>VLOOKUP(G2888,'Seg 3 descriptions'!A:B,2)</f>
        <v>Overtime/Comp Time/On Call</v>
      </c>
    </row>
    <row r="2889" spans="1:19" x14ac:dyDescent="0.25">
      <c r="A2889" s="1" t="s">
        <v>457</v>
      </c>
      <c r="B2889" s="1" t="s">
        <v>49</v>
      </c>
      <c r="C2889" s="1" t="s">
        <v>968</v>
      </c>
      <c r="D2889" s="1" t="s">
        <v>1717</v>
      </c>
      <c r="E2889" s="1" t="s">
        <v>20</v>
      </c>
      <c r="F2889" s="1" t="s">
        <v>31</v>
      </c>
      <c r="G2889" s="1" t="s">
        <v>590</v>
      </c>
      <c r="H2889" s="1" t="s">
        <v>228</v>
      </c>
      <c r="I2889" s="1" t="s">
        <v>24</v>
      </c>
      <c r="J2889" s="3">
        <v>61.66</v>
      </c>
      <c r="K2889" s="1" t="s">
        <v>891</v>
      </c>
      <c r="L2889" s="1" t="s">
        <v>24</v>
      </c>
      <c r="M2889" s="1" t="s">
        <v>892</v>
      </c>
      <c r="N2889" s="1" t="s">
        <v>463</v>
      </c>
      <c r="O2889" s="2">
        <v>44255</v>
      </c>
      <c r="P2889" s="2">
        <v>44258</v>
      </c>
      <c r="Q2889" s="1" t="s">
        <v>29</v>
      </c>
      <c r="R2889" t="str">
        <f>VLOOKUP(F2889,'Seg 2 descriptions'!A:B,2)</f>
        <v>Gas Operations-West</v>
      </c>
      <c r="S2889" t="str">
        <f>VLOOKUP(G2889,'Seg 3 descriptions'!A:B,2)</f>
        <v>Overtime/Comp Time/On Call</v>
      </c>
    </row>
    <row r="2890" spans="1:19" x14ac:dyDescent="0.25">
      <c r="A2890" s="1" t="s">
        <v>457</v>
      </c>
      <c r="B2890" s="1" t="s">
        <v>49</v>
      </c>
      <c r="C2890" s="1" t="s">
        <v>967</v>
      </c>
      <c r="D2890" s="1" t="s">
        <v>1717</v>
      </c>
      <c r="E2890" s="1" t="s">
        <v>20</v>
      </c>
      <c r="F2890" s="1" t="s">
        <v>31</v>
      </c>
      <c r="G2890" s="1" t="s">
        <v>590</v>
      </c>
      <c r="H2890" s="1" t="s">
        <v>228</v>
      </c>
      <c r="I2890" s="1" t="s">
        <v>24</v>
      </c>
      <c r="J2890" s="3">
        <v>31.13</v>
      </c>
      <c r="K2890" s="1" t="s">
        <v>891</v>
      </c>
      <c r="L2890" s="1" t="s">
        <v>24</v>
      </c>
      <c r="M2890" s="1" t="s">
        <v>892</v>
      </c>
      <c r="N2890" s="1" t="s">
        <v>463</v>
      </c>
      <c r="O2890" s="2">
        <v>44561</v>
      </c>
      <c r="P2890" s="2">
        <v>44568</v>
      </c>
      <c r="Q2890" s="1" t="s">
        <v>29</v>
      </c>
      <c r="R2890" t="str">
        <f>VLOOKUP(F2890,'Seg 2 descriptions'!A:B,2)</f>
        <v>Gas Operations-West</v>
      </c>
      <c r="S2890" t="str">
        <f>VLOOKUP(G2890,'Seg 3 descriptions'!A:B,2)</f>
        <v>Overtime/Comp Time/On Call</v>
      </c>
    </row>
    <row r="2891" spans="1:19" x14ac:dyDescent="0.25">
      <c r="A2891" s="1" t="s">
        <v>457</v>
      </c>
      <c r="B2891" s="1" t="s">
        <v>49</v>
      </c>
      <c r="C2891" s="1" t="s">
        <v>966</v>
      </c>
      <c r="D2891" s="1" t="s">
        <v>1717</v>
      </c>
      <c r="E2891" s="1" t="s">
        <v>20</v>
      </c>
      <c r="F2891" s="1" t="s">
        <v>31</v>
      </c>
      <c r="G2891" s="1" t="s">
        <v>590</v>
      </c>
      <c r="H2891" s="1" t="s">
        <v>228</v>
      </c>
      <c r="I2891" s="1" t="s">
        <v>24</v>
      </c>
      <c r="J2891" s="3">
        <v>4.32</v>
      </c>
      <c r="K2891" s="1" t="s">
        <v>891</v>
      </c>
      <c r="L2891" s="1" t="s">
        <v>24</v>
      </c>
      <c r="M2891" s="1" t="s">
        <v>892</v>
      </c>
      <c r="N2891" s="1" t="s">
        <v>463</v>
      </c>
      <c r="O2891" s="2">
        <v>44377</v>
      </c>
      <c r="P2891" s="2">
        <v>44383</v>
      </c>
      <c r="Q2891" s="1" t="s">
        <v>29</v>
      </c>
      <c r="R2891" t="str">
        <f>VLOOKUP(F2891,'Seg 2 descriptions'!A:B,2)</f>
        <v>Gas Operations-West</v>
      </c>
      <c r="S2891" t="str">
        <f>VLOOKUP(G2891,'Seg 3 descriptions'!A:B,2)</f>
        <v>Overtime/Comp Time/On Call</v>
      </c>
    </row>
    <row r="2892" spans="1:19" x14ac:dyDescent="0.25">
      <c r="A2892" s="1" t="s">
        <v>457</v>
      </c>
      <c r="B2892" s="1" t="s">
        <v>49</v>
      </c>
      <c r="C2892" s="1" t="s">
        <v>1061</v>
      </c>
      <c r="D2892" s="1" t="s">
        <v>1740</v>
      </c>
      <c r="E2892" s="1" t="s">
        <v>20</v>
      </c>
      <c r="F2892" s="1" t="s">
        <v>31</v>
      </c>
      <c r="G2892" s="1" t="s">
        <v>870</v>
      </c>
      <c r="H2892" s="1" t="s">
        <v>228</v>
      </c>
      <c r="I2892" s="1" t="s">
        <v>24</v>
      </c>
      <c r="J2892" s="3">
        <v>10.18</v>
      </c>
      <c r="K2892" s="1" t="s">
        <v>1059</v>
      </c>
      <c r="L2892" s="1" t="s">
        <v>24</v>
      </c>
      <c r="M2892" s="1" t="s">
        <v>1060</v>
      </c>
      <c r="N2892" s="1" t="s">
        <v>463</v>
      </c>
      <c r="O2892" s="2">
        <v>44561</v>
      </c>
      <c r="P2892" s="2">
        <v>44568</v>
      </c>
      <c r="Q2892" s="1" t="s">
        <v>29</v>
      </c>
      <c r="R2892" t="str">
        <f>VLOOKUP(F2892,'Seg 2 descriptions'!A:B,2)</f>
        <v>Gas Operations-West</v>
      </c>
      <c r="S2892" t="str">
        <f>VLOOKUP(G2892,'Seg 3 descriptions'!A:B,2)</f>
        <v>Other Vehicle Expenses</v>
      </c>
    </row>
    <row r="2893" spans="1:19" x14ac:dyDescent="0.25">
      <c r="A2893" s="1" t="s">
        <v>17</v>
      </c>
      <c r="B2893" s="1" t="s">
        <v>18</v>
      </c>
      <c r="C2893" s="1" t="s">
        <v>210</v>
      </c>
      <c r="D2893" s="1" t="s">
        <v>1697</v>
      </c>
      <c r="E2893" s="1" t="s">
        <v>20</v>
      </c>
      <c r="F2893" s="1" t="s">
        <v>31</v>
      </c>
      <c r="G2893" s="1" t="s">
        <v>35</v>
      </c>
      <c r="H2893" s="1" t="s">
        <v>228</v>
      </c>
      <c r="I2893" s="1" t="s">
        <v>24</v>
      </c>
      <c r="J2893" s="3">
        <v>87</v>
      </c>
      <c r="K2893" s="1" t="s">
        <v>1191</v>
      </c>
      <c r="L2893" s="1" t="s">
        <v>36</v>
      </c>
      <c r="M2893" s="1" t="s">
        <v>996</v>
      </c>
      <c r="N2893" s="1" t="s">
        <v>997</v>
      </c>
      <c r="O2893" s="2">
        <v>44474</v>
      </c>
      <c r="P2893" s="2">
        <v>44475</v>
      </c>
      <c r="Q2893" s="1" t="s">
        <v>29</v>
      </c>
      <c r="R2893" t="str">
        <f>VLOOKUP(F2893,'Seg 2 descriptions'!A:B,2)</f>
        <v>Gas Operations-West</v>
      </c>
      <c r="S2893" t="str">
        <f>VLOOKUP(G2893,'Seg 3 descriptions'!A:B,2)</f>
        <v>Other Outside Services</v>
      </c>
    </row>
    <row r="2894" spans="1:19" x14ac:dyDescent="0.25">
      <c r="A2894" s="1" t="s">
        <v>457</v>
      </c>
      <c r="B2894" s="1" t="s">
        <v>49</v>
      </c>
      <c r="C2894" s="1" t="s">
        <v>1061</v>
      </c>
      <c r="D2894" s="1" t="s">
        <v>1747</v>
      </c>
      <c r="E2894" s="1" t="s">
        <v>20</v>
      </c>
      <c r="F2894" s="1" t="s">
        <v>31</v>
      </c>
      <c r="G2894" s="1" t="s">
        <v>1049</v>
      </c>
      <c r="H2894" s="1" t="s">
        <v>228</v>
      </c>
      <c r="I2894" s="1" t="s">
        <v>24</v>
      </c>
      <c r="J2894" s="3">
        <v>7.63</v>
      </c>
      <c r="K2894" s="1" t="s">
        <v>1059</v>
      </c>
      <c r="L2894" s="1" t="s">
        <v>24</v>
      </c>
      <c r="M2894" s="1" t="s">
        <v>1060</v>
      </c>
      <c r="N2894" s="1" t="s">
        <v>463</v>
      </c>
      <c r="O2894" s="2">
        <v>44561</v>
      </c>
      <c r="P2894" s="2">
        <v>44568</v>
      </c>
      <c r="Q2894" s="1" t="s">
        <v>29</v>
      </c>
      <c r="R2894" t="str">
        <f>VLOOKUP(F2894,'Seg 2 descriptions'!A:B,2)</f>
        <v>Gas Operations-West</v>
      </c>
      <c r="S2894" t="str">
        <f>VLOOKUP(G2894,'Seg 3 descriptions'!A:B,2)</f>
        <v>Vehicle Insurance</v>
      </c>
    </row>
    <row r="2895" spans="1:19" x14ac:dyDescent="0.25">
      <c r="A2895" s="1" t="s">
        <v>457</v>
      </c>
      <c r="B2895" s="1" t="s">
        <v>49</v>
      </c>
      <c r="C2895" s="1" t="s">
        <v>1206</v>
      </c>
      <c r="D2895" s="1" t="s">
        <v>1731</v>
      </c>
      <c r="E2895" s="1" t="s">
        <v>20</v>
      </c>
      <c r="F2895" s="1" t="s">
        <v>31</v>
      </c>
      <c r="G2895" s="1" t="s">
        <v>1055</v>
      </c>
      <c r="H2895" s="1" t="s">
        <v>228</v>
      </c>
      <c r="I2895" s="1" t="s">
        <v>24</v>
      </c>
      <c r="J2895" s="3">
        <v>115.56</v>
      </c>
      <c r="K2895" s="1" t="s">
        <v>1059</v>
      </c>
      <c r="L2895" s="1" t="s">
        <v>24</v>
      </c>
      <c r="M2895" s="1" t="s">
        <v>1060</v>
      </c>
      <c r="N2895" s="1" t="s">
        <v>463</v>
      </c>
      <c r="O2895" s="2">
        <v>44530</v>
      </c>
      <c r="P2895" s="2">
        <v>44535</v>
      </c>
      <c r="Q2895" s="1" t="s">
        <v>29</v>
      </c>
      <c r="R2895" t="str">
        <f>VLOOKUP(F2895,'Seg 2 descriptions'!A:B,2)</f>
        <v>Gas Operations-West</v>
      </c>
      <c r="S2895" t="str">
        <f>VLOOKUP(G2895,'Seg 3 descriptions'!A:B,2)</f>
        <v>Vehicle Depreciation</v>
      </c>
    </row>
    <row r="2896" spans="1:19" x14ac:dyDescent="0.25">
      <c r="A2896" s="1" t="s">
        <v>17</v>
      </c>
      <c r="B2896" s="1" t="s">
        <v>18</v>
      </c>
      <c r="C2896" s="1" t="s">
        <v>655</v>
      </c>
      <c r="D2896" s="1" t="s">
        <v>1697</v>
      </c>
      <c r="E2896" s="1" t="s">
        <v>20</v>
      </c>
      <c r="F2896" s="1" t="s">
        <v>31</v>
      </c>
      <c r="G2896" s="1" t="s">
        <v>35</v>
      </c>
      <c r="H2896" s="1" t="s">
        <v>228</v>
      </c>
      <c r="I2896" s="1" t="s">
        <v>24</v>
      </c>
      <c r="J2896" s="3">
        <v>261</v>
      </c>
      <c r="K2896" s="1" t="s">
        <v>415</v>
      </c>
      <c r="L2896" s="1" t="s">
        <v>36</v>
      </c>
      <c r="M2896" s="1" t="s">
        <v>656</v>
      </c>
      <c r="N2896" s="1" t="s">
        <v>657</v>
      </c>
      <c r="O2896" s="2">
        <v>44235</v>
      </c>
      <c r="P2896" s="2">
        <v>44236</v>
      </c>
      <c r="Q2896" s="1" t="s">
        <v>29</v>
      </c>
      <c r="R2896" t="str">
        <f>VLOOKUP(F2896,'Seg 2 descriptions'!A:B,2)</f>
        <v>Gas Operations-West</v>
      </c>
      <c r="S2896" t="str">
        <f>VLOOKUP(G2896,'Seg 3 descriptions'!A:B,2)</f>
        <v>Other Outside Services</v>
      </c>
    </row>
    <row r="2897" spans="1:19" x14ac:dyDescent="0.25">
      <c r="A2897" s="1" t="s">
        <v>457</v>
      </c>
      <c r="B2897" s="1" t="s">
        <v>49</v>
      </c>
      <c r="C2897" s="1" t="s">
        <v>1206</v>
      </c>
      <c r="D2897" s="1" t="s">
        <v>1737</v>
      </c>
      <c r="E2897" s="1" t="s">
        <v>20</v>
      </c>
      <c r="F2897" s="1" t="s">
        <v>31</v>
      </c>
      <c r="G2897" s="1" t="s">
        <v>869</v>
      </c>
      <c r="H2897" s="1" t="s">
        <v>228</v>
      </c>
      <c r="I2897" s="1" t="s">
        <v>24</v>
      </c>
      <c r="J2897" s="3">
        <v>78.2</v>
      </c>
      <c r="K2897" s="1" t="s">
        <v>1059</v>
      </c>
      <c r="L2897" s="1" t="s">
        <v>24</v>
      </c>
      <c r="M2897" s="1" t="s">
        <v>1060</v>
      </c>
      <c r="N2897" s="1" t="s">
        <v>463</v>
      </c>
      <c r="O2897" s="2">
        <v>44530</v>
      </c>
      <c r="P2897" s="2">
        <v>44535</v>
      </c>
      <c r="Q2897" s="1" t="s">
        <v>29</v>
      </c>
      <c r="R2897" t="str">
        <f>VLOOKUP(F2897,'Seg 2 descriptions'!A:B,2)</f>
        <v>Gas Operations-West</v>
      </c>
      <c r="S2897" t="str">
        <f>VLOOKUP(G2897,'Seg 3 descriptions'!A:B,2)</f>
        <v>Vehicle Fuel</v>
      </c>
    </row>
    <row r="2898" spans="1:19" x14ac:dyDescent="0.25">
      <c r="A2898" s="1" t="s">
        <v>457</v>
      </c>
      <c r="B2898" s="1" t="s">
        <v>49</v>
      </c>
      <c r="C2898" s="1" t="s">
        <v>1206</v>
      </c>
      <c r="D2898" s="1" t="s">
        <v>1740</v>
      </c>
      <c r="E2898" s="1" t="s">
        <v>20</v>
      </c>
      <c r="F2898" s="1" t="s">
        <v>31</v>
      </c>
      <c r="G2898" s="1" t="s">
        <v>870</v>
      </c>
      <c r="H2898" s="1" t="s">
        <v>228</v>
      </c>
      <c r="I2898" s="1" t="s">
        <v>24</v>
      </c>
      <c r="J2898" s="3">
        <v>74.37</v>
      </c>
      <c r="K2898" s="1" t="s">
        <v>1059</v>
      </c>
      <c r="L2898" s="1" t="s">
        <v>24</v>
      </c>
      <c r="M2898" s="1" t="s">
        <v>1060</v>
      </c>
      <c r="N2898" s="1" t="s">
        <v>463</v>
      </c>
      <c r="O2898" s="2">
        <v>44530</v>
      </c>
      <c r="P2898" s="2">
        <v>44535</v>
      </c>
      <c r="Q2898" s="1" t="s">
        <v>29</v>
      </c>
      <c r="R2898" t="str">
        <f>VLOOKUP(F2898,'Seg 2 descriptions'!A:B,2)</f>
        <v>Gas Operations-West</v>
      </c>
      <c r="S2898" t="str">
        <f>VLOOKUP(G2898,'Seg 3 descriptions'!A:B,2)</f>
        <v>Other Vehicle Expenses</v>
      </c>
    </row>
    <row r="2899" spans="1:19" x14ac:dyDescent="0.25">
      <c r="A2899" s="1" t="s">
        <v>457</v>
      </c>
      <c r="B2899" s="1" t="s">
        <v>49</v>
      </c>
      <c r="C2899" s="1" t="s">
        <v>1206</v>
      </c>
      <c r="D2899" s="1" t="s">
        <v>1747</v>
      </c>
      <c r="E2899" s="1" t="s">
        <v>20</v>
      </c>
      <c r="F2899" s="1" t="s">
        <v>31</v>
      </c>
      <c r="G2899" s="1" t="s">
        <v>1049</v>
      </c>
      <c r="H2899" s="1" t="s">
        <v>228</v>
      </c>
      <c r="I2899" s="1" t="s">
        <v>24</v>
      </c>
      <c r="J2899" s="3">
        <v>18.96</v>
      </c>
      <c r="K2899" s="1" t="s">
        <v>1059</v>
      </c>
      <c r="L2899" s="1" t="s">
        <v>24</v>
      </c>
      <c r="M2899" s="1" t="s">
        <v>1060</v>
      </c>
      <c r="N2899" s="1" t="s">
        <v>463</v>
      </c>
      <c r="O2899" s="2">
        <v>44530</v>
      </c>
      <c r="P2899" s="2">
        <v>44535</v>
      </c>
      <c r="Q2899" s="1" t="s">
        <v>29</v>
      </c>
      <c r="R2899" t="str">
        <f>VLOOKUP(F2899,'Seg 2 descriptions'!A:B,2)</f>
        <v>Gas Operations-West</v>
      </c>
      <c r="S2899" t="str">
        <f>VLOOKUP(G2899,'Seg 3 descriptions'!A:B,2)</f>
        <v>Vehicle Insurance</v>
      </c>
    </row>
    <row r="2900" spans="1:19" x14ac:dyDescent="0.25">
      <c r="A2900" s="1" t="s">
        <v>457</v>
      </c>
      <c r="B2900" s="1" t="s">
        <v>49</v>
      </c>
      <c r="C2900" s="1" t="s">
        <v>1262</v>
      </c>
      <c r="D2900" s="1" t="s">
        <v>1740</v>
      </c>
      <c r="E2900" s="1" t="s">
        <v>20</v>
      </c>
      <c r="F2900" s="1" t="s">
        <v>31</v>
      </c>
      <c r="G2900" s="1" t="s">
        <v>870</v>
      </c>
      <c r="H2900" s="1" t="s">
        <v>228</v>
      </c>
      <c r="I2900" s="1" t="s">
        <v>24</v>
      </c>
      <c r="J2900" s="3">
        <v>4.3899999999999997</v>
      </c>
      <c r="K2900" s="1" t="s">
        <v>1059</v>
      </c>
      <c r="L2900" s="1" t="s">
        <v>24</v>
      </c>
      <c r="M2900" s="1" t="s">
        <v>1060</v>
      </c>
      <c r="N2900" s="1" t="s">
        <v>463</v>
      </c>
      <c r="O2900" s="2">
        <v>44500</v>
      </c>
      <c r="P2900" s="2">
        <v>44503</v>
      </c>
      <c r="Q2900" s="1" t="s">
        <v>29</v>
      </c>
      <c r="R2900" t="str">
        <f>VLOOKUP(F2900,'Seg 2 descriptions'!A:B,2)</f>
        <v>Gas Operations-West</v>
      </c>
      <c r="S2900" t="str">
        <f>VLOOKUP(G2900,'Seg 3 descriptions'!A:B,2)</f>
        <v>Other Vehicle Expenses</v>
      </c>
    </row>
    <row r="2901" spans="1:19" x14ac:dyDescent="0.25">
      <c r="A2901" s="1" t="s">
        <v>828</v>
      </c>
      <c r="B2901" s="1" t="s">
        <v>18</v>
      </c>
      <c r="C2901" s="1" t="s">
        <v>1264</v>
      </c>
      <c r="D2901" s="1" t="s">
        <v>1717</v>
      </c>
      <c r="E2901" s="1" t="s">
        <v>20</v>
      </c>
      <c r="F2901" s="1" t="s">
        <v>31</v>
      </c>
      <c r="G2901" s="1" t="s">
        <v>590</v>
      </c>
      <c r="H2901" s="1" t="s">
        <v>228</v>
      </c>
      <c r="I2901" s="1" t="s">
        <v>24</v>
      </c>
      <c r="J2901" s="3">
        <v>1671.64</v>
      </c>
      <c r="K2901" s="1" t="s">
        <v>1266</v>
      </c>
      <c r="L2901" s="1" t="s">
        <v>24</v>
      </c>
      <c r="M2901" s="1" t="s">
        <v>24</v>
      </c>
      <c r="N2901" s="1" t="s">
        <v>1264</v>
      </c>
      <c r="O2901" s="2">
        <v>44238</v>
      </c>
      <c r="P2901" s="2">
        <v>44256</v>
      </c>
      <c r="Q2901" s="1" t="s">
        <v>29</v>
      </c>
      <c r="R2901" t="str">
        <f>VLOOKUP(F2901,'Seg 2 descriptions'!A:B,2)</f>
        <v>Gas Operations-West</v>
      </c>
      <c r="S2901" t="str">
        <f>VLOOKUP(G2901,'Seg 3 descriptions'!A:B,2)</f>
        <v>Overtime/Comp Time/On Call</v>
      </c>
    </row>
    <row r="2902" spans="1:19" x14ac:dyDescent="0.25">
      <c r="A2902" s="1" t="s">
        <v>828</v>
      </c>
      <c r="B2902" s="1" t="s">
        <v>18</v>
      </c>
      <c r="C2902" s="1" t="s">
        <v>1267</v>
      </c>
      <c r="D2902" s="1" t="s">
        <v>1739</v>
      </c>
      <c r="E2902" s="1" t="s">
        <v>20</v>
      </c>
      <c r="F2902" s="1" t="s">
        <v>830</v>
      </c>
      <c r="G2902" s="1" t="s">
        <v>460</v>
      </c>
      <c r="H2902" s="1" t="s">
        <v>228</v>
      </c>
      <c r="I2902" s="1" t="s">
        <v>24</v>
      </c>
      <c r="J2902" s="3">
        <v>71.010000000000005</v>
      </c>
      <c r="K2902" s="1" t="s">
        <v>1268</v>
      </c>
      <c r="L2902" s="1" t="s">
        <v>24</v>
      </c>
      <c r="M2902" s="1" t="s">
        <v>24</v>
      </c>
      <c r="N2902" s="1" t="s">
        <v>1267</v>
      </c>
      <c r="O2902" s="2">
        <v>44377</v>
      </c>
      <c r="P2902" s="2">
        <v>44378</v>
      </c>
      <c r="Q2902" s="1" t="s">
        <v>29</v>
      </c>
      <c r="R2902" t="str">
        <f>VLOOKUP(F2902,'Seg 2 descriptions'!A:B,2)</f>
        <v>Measurement-SF</v>
      </c>
      <c r="S2902" t="str">
        <f>VLOOKUP(G2902,'Seg 3 descriptions'!A:B,2)</f>
        <v>Salaries</v>
      </c>
    </row>
    <row r="2903" spans="1:19" x14ac:dyDescent="0.25">
      <c r="A2903" s="1" t="s">
        <v>457</v>
      </c>
      <c r="B2903" s="1" t="s">
        <v>49</v>
      </c>
      <c r="C2903" s="1" t="s">
        <v>1269</v>
      </c>
      <c r="D2903" s="1" t="s">
        <v>1764</v>
      </c>
      <c r="E2903" s="1" t="s">
        <v>20</v>
      </c>
      <c r="F2903" s="1" t="s">
        <v>31</v>
      </c>
      <c r="G2903" s="1" t="s">
        <v>1270</v>
      </c>
      <c r="H2903" s="1" t="s">
        <v>228</v>
      </c>
      <c r="I2903" s="1" t="s">
        <v>24</v>
      </c>
      <c r="J2903" s="3">
        <v>53.22</v>
      </c>
      <c r="K2903" s="1" t="s">
        <v>1271</v>
      </c>
      <c r="L2903" s="1" t="s">
        <v>24</v>
      </c>
      <c r="M2903" s="1" t="s">
        <v>1272</v>
      </c>
      <c r="N2903" s="1" t="s">
        <v>463</v>
      </c>
      <c r="O2903" s="2">
        <v>44530</v>
      </c>
      <c r="P2903" s="2">
        <v>44535</v>
      </c>
      <c r="Q2903" s="1" t="s">
        <v>29</v>
      </c>
      <c r="R2903" t="str">
        <f>VLOOKUP(F2903,'Seg 2 descriptions'!A:B,2)</f>
        <v>Gas Operations-West</v>
      </c>
      <c r="S2903" t="str">
        <f>VLOOKUP(G2903,'Seg 3 descriptions'!A:B,2)</f>
        <v>Seminars &amp; Training</v>
      </c>
    </row>
    <row r="2904" spans="1:19" x14ac:dyDescent="0.25">
      <c r="A2904" s="1" t="s">
        <v>828</v>
      </c>
      <c r="B2904" s="1" t="s">
        <v>18</v>
      </c>
      <c r="C2904" s="1" t="s">
        <v>1273</v>
      </c>
      <c r="D2904" s="1" t="s">
        <v>1717</v>
      </c>
      <c r="E2904" s="1" t="s">
        <v>20</v>
      </c>
      <c r="F2904" s="1" t="s">
        <v>31</v>
      </c>
      <c r="G2904" s="1" t="s">
        <v>590</v>
      </c>
      <c r="H2904" s="1" t="s">
        <v>228</v>
      </c>
      <c r="I2904" s="1" t="s">
        <v>24</v>
      </c>
      <c r="J2904" s="3">
        <v>1151.3499999999999</v>
      </c>
      <c r="K2904" s="1" t="s">
        <v>1274</v>
      </c>
      <c r="L2904" s="1" t="s">
        <v>24</v>
      </c>
      <c r="M2904" s="1" t="s">
        <v>24</v>
      </c>
      <c r="N2904" s="1" t="s">
        <v>1273</v>
      </c>
      <c r="O2904" s="2">
        <v>44336</v>
      </c>
      <c r="P2904" s="2">
        <v>44348</v>
      </c>
      <c r="Q2904" s="1" t="s">
        <v>29</v>
      </c>
      <c r="R2904" t="str">
        <f>VLOOKUP(F2904,'Seg 2 descriptions'!A:B,2)</f>
        <v>Gas Operations-West</v>
      </c>
      <c r="S2904" t="str">
        <f>VLOOKUP(G2904,'Seg 3 descriptions'!A:B,2)</f>
        <v>Overtime/Comp Time/On Call</v>
      </c>
    </row>
    <row r="2905" spans="1:19" x14ac:dyDescent="0.25">
      <c r="A2905" s="1" t="s">
        <v>457</v>
      </c>
      <c r="B2905" s="1" t="s">
        <v>49</v>
      </c>
      <c r="C2905" s="1" t="s">
        <v>1269</v>
      </c>
      <c r="D2905" s="1" t="s">
        <v>1772</v>
      </c>
      <c r="E2905" s="1" t="s">
        <v>20</v>
      </c>
      <c r="F2905" s="1" t="s">
        <v>31</v>
      </c>
      <c r="G2905" s="1" t="s">
        <v>867</v>
      </c>
      <c r="H2905" s="1" t="s">
        <v>228</v>
      </c>
      <c r="I2905" s="1" t="s">
        <v>24</v>
      </c>
      <c r="J2905" s="3">
        <v>24.12</v>
      </c>
      <c r="K2905" s="1" t="s">
        <v>1271</v>
      </c>
      <c r="L2905" s="1" t="s">
        <v>24</v>
      </c>
      <c r="M2905" s="1" t="s">
        <v>1272</v>
      </c>
      <c r="N2905" s="1" t="s">
        <v>463</v>
      </c>
      <c r="O2905" s="2">
        <v>44530</v>
      </c>
      <c r="P2905" s="2">
        <v>44535</v>
      </c>
      <c r="Q2905" s="1" t="s">
        <v>29</v>
      </c>
      <c r="R2905" t="str">
        <f>VLOOKUP(F2905,'Seg 2 descriptions'!A:B,2)</f>
        <v>Gas Operations-West</v>
      </c>
      <c r="S2905" t="str">
        <f>VLOOKUP(G2905,'Seg 3 descriptions'!A:B,2)</f>
        <v>Meals</v>
      </c>
    </row>
    <row r="2906" spans="1:19" x14ac:dyDescent="0.25">
      <c r="A2906" s="1" t="s">
        <v>457</v>
      </c>
      <c r="B2906" s="1" t="s">
        <v>49</v>
      </c>
      <c r="C2906" s="1" t="s">
        <v>1269</v>
      </c>
      <c r="D2906" s="1" t="s">
        <v>1717</v>
      </c>
      <c r="E2906" s="1" t="s">
        <v>20</v>
      </c>
      <c r="F2906" s="1" t="s">
        <v>31</v>
      </c>
      <c r="G2906" s="1" t="s">
        <v>590</v>
      </c>
      <c r="H2906" s="1" t="s">
        <v>228</v>
      </c>
      <c r="I2906" s="1" t="s">
        <v>24</v>
      </c>
      <c r="J2906" s="3">
        <v>50.62</v>
      </c>
      <c r="K2906" s="1" t="s">
        <v>1271</v>
      </c>
      <c r="L2906" s="1" t="s">
        <v>24</v>
      </c>
      <c r="M2906" s="1" t="s">
        <v>1272</v>
      </c>
      <c r="N2906" s="1" t="s">
        <v>463</v>
      </c>
      <c r="O2906" s="2">
        <v>44530</v>
      </c>
      <c r="P2906" s="2">
        <v>44535</v>
      </c>
      <c r="Q2906" s="1" t="s">
        <v>29</v>
      </c>
      <c r="R2906" t="str">
        <f>VLOOKUP(F2906,'Seg 2 descriptions'!A:B,2)</f>
        <v>Gas Operations-West</v>
      </c>
      <c r="S2906" t="str">
        <f>VLOOKUP(G2906,'Seg 3 descriptions'!A:B,2)</f>
        <v>Overtime/Comp Time/On Call</v>
      </c>
    </row>
    <row r="2907" spans="1:19" x14ac:dyDescent="0.25">
      <c r="A2907" s="1" t="s">
        <v>457</v>
      </c>
      <c r="B2907" s="1" t="s">
        <v>49</v>
      </c>
      <c r="C2907" s="1" t="s">
        <v>1269</v>
      </c>
      <c r="D2907" s="1" t="s">
        <v>1722</v>
      </c>
      <c r="E2907" s="1" t="s">
        <v>20</v>
      </c>
      <c r="F2907" s="1" t="s">
        <v>31</v>
      </c>
      <c r="G2907" s="1" t="s">
        <v>460</v>
      </c>
      <c r="H2907" s="1" t="s">
        <v>228</v>
      </c>
      <c r="I2907" s="1" t="s">
        <v>24</v>
      </c>
      <c r="J2907" s="3">
        <v>275.22000000000003</v>
      </c>
      <c r="K2907" s="1" t="s">
        <v>1271</v>
      </c>
      <c r="L2907" s="1" t="s">
        <v>24</v>
      </c>
      <c r="M2907" s="1" t="s">
        <v>1272</v>
      </c>
      <c r="N2907" s="1" t="s">
        <v>463</v>
      </c>
      <c r="O2907" s="2">
        <v>44530</v>
      </c>
      <c r="P2907" s="2">
        <v>44535</v>
      </c>
      <c r="Q2907" s="1" t="s">
        <v>29</v>
      </c>
      <c r="R2907" t="str">
        <f>VLOOKUP(F2907,'Seg 2 descriptions'!A:B,2)</f>
        <v>Gas Operations-West</v>
      </c>
      <c r="S2907" t="str">
        <f>VLOOKUP(G2907,'Seg 3 descriptions'!A:B,2)</f>
        <v>Salaries</v>
      </c>
    </row>
    <row r="2908" spans="1:19" x14ac:dyDescent="0.25">
      <c r="A2908" s="1" t="s">
        <v>457</v>
      </c>
      <c r="B2908" s="1" t="s">
        <v>49</v>
      </c>
      <c r="C2908" s="1" t="s">
        <v>1269</v>
      </c>
      <c r="D2908" s="1" t="s">
        <v>1778</v>
      </c>
      <c r="E2908" s="1" t="s">
        <v>20</v>
      </c>
      <c r="F2908" s="1" t="s">
        <v>31</v>
      </c>
      <c r="G2908" s="1" t="s">
        <v>283</v>
      </c>
      <c r="H2908" s="1" t="s">
        <v>228</v>
      </c>
      <c r="I2908" s="1" t="s">
        <v>24</v>
      </c>
      <c r="J2908" s="3">
        <v>64.72</v>
      </c>
      <c r="K2908" s="1" t="s">
        <v>1271</v>
      </c>
      <c r="L2908" s="1" t="s">
        <v>24</v>
      </c>
      <c r="M2908" s="1" t="s">
        <v>1272</v>
      </c>
      <c r="N2908" s="1" t="s">
        <v>463</v>
      </c>
      <c r="O2908" s="2">
        <v>44530</v>
      </c>
      <c r="P2908" s="2">
        <v>44535</v>
      </c>
      <c r="Q2908" s="1" t="s">
        <v>29</v>
      </c>
      <c r="R2908" t="str">
        <f>VLOOKUP(F2908,'Seg 2 descriptions'!A:B,2)</f>
        <v>Gas Operations-West</v>
      </c>
      <c r="S2908" t="str">
        <f>VLOOKUP(G2908,'Seg 3 descriptions'!A:B,2)</f>
        <v>Supplies &amp; Misc Dept Expenses</v>
      </c>
    </row>
    <row r="2909" spans="1:19" x14ac:dyDescent="0.25">
      <c r="A2909" s="1" t="s">
        <v>457</v>
      </c>
      <c r="B2909" s="1" t="s">
        <v>49</v>
      </c>
      <c r="C2909" s="1" t="s">
        <v>1269</v>
      </c>
      <c r="D2909" s="1" t="s">
        <v>1782</v>
      </c>
      <c r="E2909" s="1" t="s">
        <v>20</v>
      </c>
      <c r="F2909" s="1" t="s">
        <v>31</v>
      </c>
      <c r="G2909" s="1" t="s">
        <v>1301</v>
      </c>
      <c r="H2909" s="1" t="s">
        <v>228</v>
      </c>
      <c r="I2909" s="1" t="s">
        <v>24</v>
      </c>
      <c r="J2909" s="3">
        <v>3.33</v>
      </c>
      <c r="K2909" s="1" t="s">
        <v>1271</v>
      </c>
      <c r="L2909" s="1" t="s">
        <v>24</v>
      </c>
      <c r="M2909" s="1" t="s">
        <v>1272</v>
      </c>
      <c r="N2909" s="1" t="s">
        <v>463</v>
      </c>
      <c r="O2909" s="2">
        <v>44530</v>
      </c>
      <c r="P2909" s="2">
        <v>44535</v>
      </c>
      <c r="Q2909" s="1" t="s">
        <v>29</v>
      </c>
      <c r="R2909" t="str">
        <f>VLOOKUP(F2909,'Seg 2 descriptions'!A:B,2)</f>
        <v>Gas Operations-West</v>
      </c>
      <c r="S2909" t="str">
        <f>VLOOKUP(G2909,'Seg 3 descriptions'!A:B,2)</f>
        <v>Memberships &amp; Subscriptions</v>
      </c>
    </row>
    <row r="2910" spans="1:19" x14ac:dyDescent="0.25">
      <c r="A2910" s="1" t="s">
        <v>457</v>
      </c>
      <c r="B2910" s="1" t="s">
        <v>49</v>
      </c>
      <c r="C2910" s="1" t="s">
        <v>1269</v>
      </c>
      <c r="D2910" s="1" t="s">
        <v>1786</v>
      </c>
      <c r="E2910" s="1" t="s">
        <v>20</v>
      </c>
      <c r="F2910" s="1" t="s">
        <v>31</v>
      </c>
      <c r="G2910" s="1" t="s">
        <v>1302</v>
      </c>
      <c r="H2910" s="1" t="s">
        <v>228</v>
      </c>
      <c r="I2910" s="1" t="s">
        <v>24</v>
      </c>
      <c r="J2910" s="3">
        <v>36.090000000000003</v>
      </c>
      <c r="K2910" s="1" t="s">
        <v>1271</v>
      </c>
      <c r="L2910" s="1" t="s">
        <v>24</v>
      </c>
      <c r="M2910" s="1" t="s">
        <v>1272</v>
      </c>
      <c r="N2910" s="1" t="s">
        <v>463</v>
      </c>
      <c r="O2910" s="2">
        <v>44530</v>
      </c>
      <c r="P2910" s="2">
        <v>44535</v>
      </c>
      <c r="Q2910" s="1" t="s">
        <v>29</v>
      </c>
      <c r="R2910" t="str">
        <f>VLOOKUP(F2910,'Seg 2 descriptions'!A:B,2)</f>
        <v>Gas Operations-West</v>
      </c>
      <c r="S2910" t="str">
        <f>VLOOKUP(G2910,'Seg 3 descriptions'!A:B,2)</f>
        <v>Uniforms</v>
      </c>
    </row>
    <row r="2911" spans="1:19" x14ac:dyDescent="0.25">
      <c r="A2911" s="1" t="s">
        <v>457</v>
      </c>
      <c r="B2911" s="1" t="s">
        <v>49</v>
      </c>
      <c r="C2911" s="1" t="s">
        <v>1269</v>
      </c>
      <c r="D2911" s="1" t="s">
        <v>1790</v>
      </c>
      <c r="E2911" s="1" t="s">
        <v>20</v>
      </c>
      <c r="F2911" s="1" t="s">
        <v>31</v>
      </c>
      <c r="G2911" s="1" t="s">
        <v>868</v>
      </c>
      <c r="H2911" s="1" t="s">
        <v>228</v>
      </c>
      <c r="I2911" s="1" t="s">
        <v>24</v>
      </c>
      <c r="J2911" s="3">
        <v>45.85</v>
      </c>
      <c r="K2911" s="1" t="s">
        <v>1271</v>
      </c>
      <c r="L2911" s="1" t="s">
        <v>24</v>
      </c>
      <c r="M2911" s="1" t="s">
        <v>1272</v>
      </c>
      <c r="N2911" s="1" t="s">
        <v>463</v>
      </c>
      <c r="O2911" s="2">
        <v>44530</v>
      </c>
      <c r="P2911" s="2">
        <v>44535</v>
      </c>
      <c r="Q2911" s="1" t="s">
        <v>29</v>
      </c>
      <c r="R2911" t="str">
        <f>VLOOKUP(F2911,'Seg 2 descriptions'!A:B,2)</f>
        <v>Gas Operations-West</v>
      </c>
      <c r="S2911" t="str">
        <f>VLOOKUP(G2911,'Seg 3 descriptions'!A:B,2)</f>
        <v>Cell Phones</v>
      </c>
    </row>
    <row r="2912" spans="1:19" x14ac:dyDescent="0.25">
      <c r="A2912" s="1" t="s">
        <v>457</v>
      </c>
      <c r="B2912" s="1" t="s">
        <v>49</v>
      </c>
      <c r="C2912" s="1" t="s">
        <v>1303</v>
      </c>
      <c r="D2912" s="1" t="s">
        <v>1722</v>
      </c>
      <c r="E2912" s="1" t="s">
        <v>20</v>
      </c>
      <c r="F2912" s="1" t="s">
        <v>31</v>
      </c>
      <c r="G2912" s="1" t="s">
        <v>460</v>
      </c>
      <c r="H2912" s="1" t="s">
        <v>228</v>
      </c>
      <c r="I2912" s="1" t="s">
        <v>24</v>
      </c>
      <c r="J2912" s="3">
        <v>184.45</v>
      </c>
      <c r="K2912" s="1" t="s">
        <v>1271</v>
      </c>
      <c r="L2912" s="1" t="s">
        <v>24</v>
      </c>
      <c r="M2912" s="1" t="s">
        <v>1272</v>
      </c>
      <c r="N2912" s="1" t="s">
        <v>463</v>
      </c>
      <c r="O2912" s="2">
        <v>44469</v>
      </c>
      <c r="P2912" s="2">
        <v>44474</v>
      </c>
      <c r="Q2912" s="1" t="s">
        <v>29</v>
      </c>
      <c r="R2912" t="str">
        <f>VLOOKUP(F2912,'Seg 2 descriptions'!A:B,2)</f>
        <v>Gas Operations-West</v>
      </c>
      <c r="S2912" t="str">
        <f>VLOOKUP(G2912,'Seg 3 descriptions'!A:B,2)</f>
        <v>Salaries</v>
      </c>
    </row>
    <row r="2913" spans="1:19" x14ac:dyDescent="0.25">
      <c r="A2913" s="1" t="s">
        <v>457</v>
      </c>
      <c r="B2913" s="1" t="s">
        <v>49</v>
      </c>
      <c r="C2913" s="1" t="s">
        <v>1304</v>
      </c>
      <c r="D2913" s="1" t="s">
        <v>1717</v>
      </c>
      <c r="E2913" s="1" t="s">
        <v>20</v>
      </c>
      <c r="F2913" s="1" t="s">
        <v>31</v>
      </c>
      <c r="G2913" s="1" t="s">
        <v>590</v>
      </c>
      <c r="H2913" s="1" t="s">
        <v>228</v>
      </c>
      <c r="I2913" s="1" t="s">
        <v>24</v>
      </c>
      <c r="J2913" s="3">
        <v>30.47</v>
      </c>
      <c r="K2913" s="1" t="s">
        <v>1271</v>
      </c>
      <c r="L2913" s="1" t="s">
        <v>24</v>
      </c>
      <c r="M2913" s="1" t="s">
        <v>1272</v>
      </c>
      <c r="N2913" s="1" t="s">
        <v>463</v>
      </c>
      <c r="O2913" s="2">
        <v>44561</v>
      </c>
      <c r="P2913" s="2">
        <v>44568</v>
      </c>
      <c r="Q2913" s="1" t="s">
        <v>29</v>
      </c>
      <c r="R2913" t="str">
        <f>VLOOKUP(F2913,'Seg 2 descriptions'!A:B,2)</f>
        <v>Gas Operations-West</v>
      </c>
      <c r="S2913" t="str">
        <f>VLOOKUP(G2913,'Seg 3 descriptions'!A:B,2)</f>
        <v>Overtime/Comp Time/On Call</v>
      </c>
    </row>
    <row r="2914" spans="1:19" x14ac:dyDescent="0.25">
      <c r="A2914" s="1" t="s">
        <v>457</v>
      </c>
      <c r="B2914" s="1" t="s">
        <v>49</v>
      </c>
      <c r="C2914" s="1" t="s">
        <v>1304</v>
      </c>
      <c r="D2914" s="1" t="s">
        <v>1722</v>
      </c>
      <c r="E2914" s="1" t="s">
        <v>20</v>
      </c>
      <c r="F2914" s="1" t="s">
        <v>31</v>
      </c>
      <c r="G2914" s="1" t="s">
        <v>460</v>
      </c>
      <c r="H2914" s="1" t="s">
        <v>228</v>
      </c>
      <c r="I2914" s="1" t="s">
        <v>24</v>
      </c>
      <c r="J2914" s="3">
        <v>263.72000000000003</v>
      </c>
      <c r="K2914" s="1" t="s">
        <v>1271</v>
      </c>
      <c r="L2914" s="1" t="s">
        <v>24</v>
      </c>
      <c r="M2914" s="1" t="s">
        <v>1272</v>
      </c>
      <c r="N2914" s="1" t="s">
        <v>463</v>
      </c>
      <c r="O2914" s="2">
        <v>44561</v>
      </c>
      <c r="P2914" s="2">
        <v>44568</v>
      </c>
      <c r="Q2914" s="1" t="s">
        <v>29</v>
      </c>
      <c r="R2914" t="str">
        <f>VLOOKUP(F2914,'Seg 2 descriptions'!A:B,2)</f>
        <v>Gas Operations-West</v>
      </c>
      <c r="S2914" t="str">
        <f>VLOOKUP(G2914,'Seg 3 descriptions'!A:B,2)</f>
        <v>Salaries</v>
      </c>
    </row>
    <row r="2915" spans="1:19" x14ac:dyDescent="0.25">
      <c r="A2915" s="1" t="s">
        <v>457</v>
      </c>
      <c r="B2915" s="1" t="s">
        <v>49</v>
      </c>
      <c r="C2915" s="1" t="s">
        <v>1304</v>
      </c>
      <c r="D2915" s="1" t="s">
        <v>1782</v>
      </c>
      <c r="E2915" s="1" t="s">
        <v>20</v>
      </c>
      <c r="F2915" s="1" t="s">
        <v>31</v>
      </c>
      <c r="G2915" s="1" t="s">
        <v>1301</v>
      </c>
      <c r="H2915" s="1" t="s">
        <v>228</v>
      </c>
      <c r="I2915" s="1" t="s">
        <v>24</v>
      </c>
      <c r="J2915" s="3">
        <v>3.35</v>
      </c>
      <c r="K2915" s="1" t="s">
        <v>1271</v>
      </c>
      <c r="L2915" s="1" t="s">
        <v>24</v>
      </c>
      <c r="M2915" s="1" t="s">
        <v>1272</v>
      </c>
      <c r="N2915" s="1" t="s">
        <v>463</v>
      </c>
      <c r="O2915" s="2">
        <v>44561</v>
      </c>
      <c r="P2915" s="2">
        <v>44568</v>
      </c>
      <c r="Q2915" s="1" t="s">
        <v>29</v>
      </c>
      <c r="R2915" t="str">
        <f>VLOOKUP(F2915,'Seg 2 descriptions'!A:B,2)</f>
        <v>Gas Operations-West</v>
      </c>
      <c r="S2915" t="str">
        <f>VLOOKUP(G2915,'Seg 3 descriptions'!A:B,2)</f>
        <v>Memberships &amp; Subscriptions</v>
      </c>
    </row>
    <row r="2916" spans="1:19" x14ac:dyDescent="0.25">
      <c r="A2916" s="1" t="s">
        <v>828</v>
      </c>
      <c r="B2916" s="1" t="s">
        <v>18</v>
      </c>
      <c r="C2916" s="1" t="s">
        <v>1192</v>
      </c>
      <c r="D2916" s="1" t="s">
        <v>1717</v>
      </c>
      <c r="E2916" s="1" t="s">
        <v>20</v>
      </c>
      <c r="F2916" s="1" t="s">
        <v>31</v>
      </c>
      <c r="G2916" s="1" t="s">
        <v>590</v>
      </c>
      <c r="H2916" s="1" t="s">
        <v>228</v>
      </c>
      <c r="I2916" s="1" t="s">
        <v>24</v>
      </c>
      <c r="J2916" s="3">
        <v>720.45</v>
      </c>
      <c r="K2916" s="1" t="s">
        <v>1193</v>
      </c>
      <c r="L2916" s="1" t="s">
        <v>24</v>
      </c>
      <c r="M2916" s="1" t="s">
        <v>24</v>
      </c>
      <c r="N2916" s="1" t="s">
        <v>1192</v>
      </c>
      <c r="O2916" s="2">
        <v>44294</v>
      </c>
      <c r="P2916" s="2">
        <v>44319</v>
      </c>
      <c r="Q2916" s="1" t="s">
        <v>29</v>
      </c>
      <c r="R2916" t="str">
        <f>VLOOKUP(F2916,'Seg 2 descriptions'!A:B,2)</f>
        <v>Gas Operations-West</v>
      </c>
      <c r="S2916" t="str">
        <f>VLOOKUP(G2916,'Seg 3 descriptions'!A:B,2)</f>
        <v>Overtime/Comp Time/On Call</v>
      </c>
    </row>
    <row r="2917" spans="1:19" x14ac:dyDescent="0.25">
      <c r="A2917" s="1" t="s">
        <v>828</v>
      </c>
      <c r="B2917" s="1" t="s">
        <v>18</v>
      </c>
      <c r="C2917" s="1" t="s">
        <v>1310</v>
      </c>
      <c r="D2917" s="1" t="s">
        <v>1717</v>
      </c>
      <c r="E2917" s="1" t="s">
        <v>20</v>
      </c>
      <c r="F2917" s="1" t="s">
        <v>31</v>
      </c>
      <c r="G2917" s="1" t="s">
        <v>590</v>
      </c>
      <c r="H2917" s="1" t="s">
        <v>228</v>
      </c>
      <c r="I2917" s="1" t="s">
        <v>24</v>
      </c>
      <c r="J2917" s="3">
        <v>1433.05</v>
      </c>
      <c r="K2917" s="1" t="s">
        <v>1311</v>
      </c>
      <c r="L2917" s="1" t="s">
        <v>24</v>
      </c>
      <c r="M2917" s="1" t="s">
        <v>24</v>
      </c>
      <c r="N2917" s="1" t="s">
        <v>1310</v>
      </c>
      <c r="O2917" s="2">
        <v>44434</v>
      </c>
      <c r="P2917" s="2">
        <v>44438</v>
      </c>
      <c r="Q2917" s="1" t="s">
        <v>29</v>
      </c>
      <c r="R2917" t="str">
        <f>VLOOKUP(F2917,'Seg 2 descriptions'!A:B,2)</f>
        <v>Gas Operations-West</v>
      </c>
      <c r="S2917" t="str">
        <f>VLOOKUP(G2917,'Seg 3 descriptions'!A:B,2)</f>
        <v>Overtime/Comp Time/On Call</v>
      </c>
    </row>
    <row r="2918" spans="1:19" x14ac:dyDescent="0.25">
      <c r="A2918" s="1" t="s">
        <v>457</v>
      </c>
      <c r="B2918" s="1" t="s">
        <v>49</v>
      </c>
      <c r="C2918" s="1" t="s">
        <v>1304</v>
      </c>
      <c r="D2918" s="1" t="s">
        <v>1790</v>
      </c>
      <c r="E2918" s="1" t="s">
        <v>20</v>
      </c>
      <c r="F2918" s="1" t="s">
        <v>31</v>
      </c>
      <c r="G2918" s="1" t="s">
        <v>868</v>
      </c>
      <c r="H2918" s="1" t="s">
        <v>228</v>
      </c>
      <c r="I2918" s="1" t="s">
        <v>24</v>
      </c>
      <c r="J2918" s="3">
        <v>17.03</v>
      </c>
      <c r="K2918" s="1" t="s">
        <v>1271</v>
      </c>
      <c r="L2918" s="1" t="s">
        <v>24</v>
      </c>
      <c r="M2918" s="1" t="s">
        <v>1272</v>
      </c>
      <c r="N2918" s="1" t="s">
        <v>463</v>
      </c>
      <c r="O2918" s="2">
        <v>44561</v>
      </c>
      <c r="P2918" s="2">
        <v>44568</v>
      </c>
      <c r="Q2918" s="1" t="s">
        <v>29</v>
      </c>
      <c r="R2918" t="str">
        <f>VLOOKUP(F2918,'Seg 2 descriptions'!A:B,2)</f>
        <v>Gas Operations-West</v>
      </c>
      <c r="S2918" t="str">
        <f>VLOOKUP(G2918,'Seg 3 descriptions'!A:B,2)</f>
        <v>Cell Phones</v>
      </c>
    </row>
    <row r="2919" spans="1:19" x14ac:dyDescent="0.25">
      <c r="A2919" s="1" t="s">
        <v>457</v>
      </c>
      <c r="B2919" s="1" t="s">
        <v>49</v>
      </c>
      <c r="C2919" s="1" t="s">
        <v>1304</v>
      </c>
      <c r="D2919" s="1" t="s">
        <v>1786</v>
      </c>
      <c r="E2919" s="1" t="s">
        <v>20</v>
      </c>
      <c r="F2919" s="1" t="s">
        <v>31</v>
      </c>
      <c r="G2919" s="1" t="s">
        <v>1302</v>
      </c>
      <c r="H2919" s="1" t="s">
        <v>228</v>
      </c>
      <c r="I2919" s="1" t="s">
        <v>24</v>
      </c>
      <c r="J2919" s="3">
        <v>36.770000000000003</v>
      </c>
      <c r="K2919" s="1" t="s">
        <v>1271</v>
      </c>
      <c r="L2919" s="1" t="s">
        <v>24</v>
      </c>
      <c r="M2919" s="1" t="s">
        <v>1272</v>
      </c>
      <c r="N2919" s="1" t="s">
        <v>463</v>
      </c>
      <c r="O2919" s="2">
        <v>44561</v>
      </c>
      <c r="P2919" s="2">
        <v>44568</v>
      </c>
      <c r="Q2919" s="1" t="s">
        <v>29</v>
      </c>
      <c r="R2919" t="str">
        <f>VLOOKUP(F2919,'Seg 2 descriptions'!A:B,2)</f>
        <v>Gas Operations-West</v>
      </c>
      <c r="S2919" t="str">
        <f>VLOOKUP(G2919,'Seg 3 descriptions'!A:B,2)</f>
        <v>Uniforms</v>
      </c>
    </row>
    <row r="2920" spans="1:19" x14ac:dyDescent="0.25">
      <c r="A2920" s="1" t="s">
        <v>457</v>
      </c>
      <c r="B2920" s="1" t="s">
        <v>49</v>
      </c>
      <c r="C2920" s="1" t="s">
        <v>1304</v>
      </c>
      <c r="D2920" s="1" t="s">
        <v>1764</v>
      </c>
      <c r="E2920" s="1" t="s">
        <v>20</v>
      </c>
      <c r="F2920" s="1" t="s">
        <v>31</v>
      </c>
      <c r="G2920" s="1" t="s">
        <v>1270</v>
      </c>
      <c r="H2920" s="1" t="s">
        <v>228</v>
      </c>
      <c r="I2920" s="1" t="s">
        <v>24</v>
      </c>
      <c r="J2920" s="3">
        <v>0.13</v>
      </c>
      <c r="K2920" s="1" t="s">
        <v>1271</v>
      </c>
      <c r="L2920" s="1" t="s">
        <v>24</v>
      </c>
      <c r="M2920" s="1" t="s">
        <v>1272</v>
      </c>
      <c r="N2920" s="1" t="s">
        <v>463</v>
      </c>
      <c r="O2920" s="2">
        <v>44561</v>
      </c>
      <c r="P2920" s="2">
        <v>44568</v>
      </c>
      <c r="Q2920" s="1" t="s">
        <v>29</v>
      </c>
      <c r="R2920" t="str">
        <f>VLOOKUP(F2920,'Seg 2 descriptions'!A:B,2)</f>
        <v>Gas Operations-West</v>
      </c>
      <c r="S2920" t="str">
        <f>VLOOKUP(G2920,'Seg 3 descriptions'!A:B,2)</f>
        <v>Seminars &amp; Training</v>
      </c>
    </row>
    <row r="2921" spans="1:19" x14ac:dyDescent="0.25">
      <c r="A2921" s="1" t="s">
        <v>457</v>
      </c>
      <c r="B2921" s="1" t="s">
        <v>49</v>
      </c>
      <c r="C2921" s="1" t="s">
        <v>1304</v>
      </c>
      <c r="D2921" s="1" t="s">
        <v>1772</v>
      </c>
      <c r="E2921" s="1" t="s">
        <v>20</v>
      </c>
      <c r="F2921" s="1" t="s">
        <v>31</v>
      </c>
      <c r="G2921" s="1" t="s">
        <v>867</v>
      </c>
      <c r="H2921" s="1" t="s">
        <v>228</v>
      </c>
      <c r="I2921" s="1" t="s">
        <v>24</v>
      </c>
      <c r="J2921" s="3">
        <v>19.14</v>
      </c>
      <c r="K2921" s="1" t="s">
        <v>1271</v>
      </c>
      <c r="L2921" s="1" t="s">
        <v>24</v>
      </c>
      <c r="M2921" s="1" t="s">
        <v>1272</v>
      </c>
      <c r="N2921" s="1" t="s">
        <v>463</v>
      </c>
      <c r="O2921" s="2">
        <v>44561</v>
      </c>
      <c r="P2921" s="2">
        <v>44568</v>
      </c>
      <c r="Q2921" s="1" t="s">
        <v>29</v>
      </c>
      <c r="R2921" t="str">
        <f>VLOOKUP(F2921,'Seg 2 descriptions'!A:B,2)</f>
        <v>Gas Operations-West</v>
      </c>
      <c r="S2921" t="str">
        <f>VLOOKUP(G2921,'Seg 3 descriptions'!A:B,2)</f>
        <v>Meals</v>
      </c>
    </row>
    <row r="2922" spans="1:19" x14ac:dyDescent="0.25">
      <c r="A2922" s="1" t="s">
        <v>457</v>
      </c>
      <c r="B2922" s="1" t="s">
        <v>49</v>
      </c>
      <c r="C2922" s="1" t="s">
        <v>1304</v>
      </c>
      <c r="D2922" s="1" t="s">
        <v>1778</v>
      </c>
      <c r="E2922" s="1" t="s">
        <v>20</v>
      </c>
      <c r="F2922" s="1" t="s">
        <v>31</v>
      </c>
      <c r="G2922" s="1" t="s">
        <v>283</v>
      </c>
      <c r="H2922" s="1" t="s">
        <v>228</v>
      </c>
      <c r="I2922" s="1" t="s">
        <v>24</v>
      </c>
      <c r="J2922" s="3">
        <v>32.82</v>
      </c>
      <c r="K2922" s="1" t="s">
        <v>1271</v>
      </c>
      <c r="L2922" s="1" t="s">
        <v>24</v>
      </c>
      <c r="M2922" s="1" t="s">
        <v>1272</v>
      </c>
      <c r="N2922" s="1" t="s">
        <v>463</v>
      </c>
      <c r="O2922" s="2">
        <v>44561</v>
      </c>
      <c r="P2922" s="2">
        <v>44568</v>
      </c>
      <c r="Q2922" s="1" t="s">
        <v>29</v>
      </c>
      <c r="R2922" t="str">
        <f>VLOOKUP(F2922,'Seg 2 descriptions'!A:B,2)</f>
        <v>Gas Operations-West</v>
      </c>
      <c r="S2922" t="str">
        <f>VLOOKUP(G2922,'Seg 3 descriptions'!A:B,2)</f>
        <v>Supplies &amp; Misc Dept Expenses</v>
      </c>
    </row>
    <row r="2923" spans="1:19" x14ac:dyDescent="0.25">
      <c r="A2923" s="1" t="s">
        <v>457</v>
      </c>
      <c r="B2923" s="1" t="s">
        <v>49</v>
      </c>
      <c r="C2923" s="1" t="s">
        <v>1303</v>
      </c>
      <c r="D2923" s="1" t="s">
        <v>1778</v>
      </c>
      <c r="E2923" s="1" t="s">
        <v>20</v>
      </c>
      <c r="F2923" s="1" t="s">
        <v>31</v>
      </c>
      <c r="G2923" s="1" t="s">
        <v>283</v>
      </c>
      <c r="H2923" s="1" t="s">
        <v>228</v>
      </c>
      <c r="I2923" s="1" t="s">
        <v>24</v>
      </c>
      <c r="J2923" s="3">
        <v>52.33</v>
      </c>
      <c r="K2923" s="1" t="s">
        <v>1271</v>
      </c>
      <c r="L2923" s="1" t="s">
        <v>24</v>
      </c>
      <c r="M2923" s="1" t="s">
        <v>1272</v>
      </c>
      <c r="N2923" s="1" t="s">
        <v>463</v>
      </c>
      <c r="O2923" s="2">
        <v>44469</v>
      </c>
      <c r="P2923" s="2">
        <v>44474</v>
      </c>
      <c r="Q2923" s="1" t="s">
        <v>29</v>
      </c>
      <c r="R2923" t="str">
        <f>VLOOKUP(F2923,'Seg 2 descriptions'!A:B,2)</f>
        <v>Gas Operations-West</v>
      </c>
      <c r="S2923" t="str">
        <f>VLOOKUP(G2923,'Seg 3 descriptions'!A:B,2)</f>
        <v>Supplies &amp; Misc Dept Expenses</v>
      </c>
    </row>
    <row r="2924" spans="1:19" x14ac:dyDescent="0.25">
      <c r="A2924" s="1" t="s">
        <v>457</v>
      </c>
      <c r="B2924" s="1" t="s">
        <v>49</v>
      </c>
      <c r="C2924" s="1" t="s">
        <v>1303</v>
      </c>
      <c r="D2924" s="1" t="s">
        <v>1782</v>
      </c>
      <c r="E2924" s="1" t="s">
        <v>20</v>
      </c>
      <c r="F2924" s="1" t="s">
        <v>31</v>
      </c>
      <c r="G2924" s="1" t="s">
        <v>1301</v>
      </c>
      <c r="H2924" s="1" t="s">
        <v>228</v>
      </c>
      <c r="I2924" s="1" t="s">
        <v>24</v>
      </c>
      <c r="J2924" s="3">
        <v>6.64</v>
      </c>
      <c r="K2924" s="1" t="s">
        <v>1271</v>
      </c>
      <c r="L2924" s="1" t="s">
        <v>24</v>
      </c>
      <c r="M2924" s="1" t="s">
        <v>1272</v>
      </c>
      <c r="N2924" s="1" t="s">
        <v>463</v>
      </c>
      <c r="O2924" s="2">
        <v>44469</v>
      </c>
      <c r="P2924" s="2">
        <v>44474</v>
      </c>
      <c r="Q2924" s="1" t="s">
        <v>29</v>
      </c>
      <c r="R2924" t="str">
        <f>VLOOKUP(F2924,'Seg 2 descriptions'!A:B,2)</f>
        <v>Gas Operations-West</v>
      </c>
      <c r="S2924" t="str">
        <f>VLOOKUP(G2924,'Seg 3 descriptions'!A:B,2)</f>
        <v>Memberships &amp; Subscriptions</v>
      </c>
    </row>
    <row r="2925" spans="1:19" x14ac:dyDescent="0.25">
      <c r="A2925" s="1" t="s">
        <v>457</v>
      </c>
      <c r="B2925" s="1" t="s">
        <v>49</v>
      </c>
      <c r="C2925" s="1" t="s">
        <v>1303</v>
      </c>
      <c r="D2925" s="1" t="s">
        <v>1790</v>
      </c>
      <c r="E2925" s="1" t="s">
        <v>20</v>
      </c>
      <c r="F2925" s="1" t="s">
        <v>31</v>
      </c>
      <c r="G2925" s="1" t="s">
        <v>868</v>
      </c>
      <c r="H2925" s="1" t="s">
        <v>228</v>
      </c>
      <c r="I2925" s="1" t="s">
        <v>24</v>
      </c>
      <c r="J2925" s="3">
        <v>32.92</v>
      </c>
      <c r="K2925" s="1" t="s">
        <v>1271</v>
      </c>
      <c r="L2925" s="1" t="s">
        <v>24</v>
      </c>
      <c r="M2925" s="1" t="s">
        <v>1272</v>
      </c>
      <c r="N2925" s="1" t="s">
        <v>463</v>
      </c>
      <c r="O2925" s="2">
        <v>44469</v>
      </c>
      <c r="P2925" s="2">
        <v>44474</v>
      </c>
      <c r="Q2925" s="1" t="s">
        <v>29</v>
      </c>
      <c r="R2925" t="str">
        <f>VLOOKUP(F2925,'Seg 2 descriptions'!A:B,2)</f>
        <v>Gas Operations-West</v>
      </c>
      <c r="S2925" t="str">
        <f>VLOOKUP(G2925,'Seg 3 descriptions'!A:B,2)</f>
        <v>Cell Phones</v>
      </c>
    </row>
    <row r="2926" spans="1:19" x14ac:dyDescent="0.25">
      <c r="A2926" s="1" t="s">
        <v>457</v>
      </c>
      <c r="B2926" s="1" t="s">
        <v>49</v>
      </c>
      <c r="C2926" s="1" t="s">
        <v>1303</v>
      </c>
      <c r="D2926" s="1" t="s">
        <v>1772</v>
      </c>
      <c r="E2926" s="1" t="s">
        <v>20</v>
      </c>
      <c r="F2926" s="1" t="s">
        <v>31</v>
      </c>
      <c r="G2926" s="1" t="s">
        <v>867</v>
      </c>
      <c r="H2926" s="1" t="s">
        <v>228</v>
      </c>
      <c r="I2926" s="1" t="s">
        <v>24</v>
      </c>
      <c r="J2926" s="3">
        <v>15.41</v>
      </c>
      <c r="K2926" s="1" t="s">
        <v>1271</v>
      </c>
      <c r="L2926" s="1" t="s">
        <v>24</v>
      </c>
      <c r="M2926" s="1" t="s">
        <v>1272</v>
      </c>
      <c r="N2926" s="1" t="s">
        <v>463</v>
      </c>
      <c r="O2926" s="2">
        <v>44469</v>
      </c>
      <c r="P2926" s="2">
        <v>44474</v>
      </c>
      <c r="Q2926" s="1" t="s">
        <v>29</v>
      </c>
      <c r="R2926" t="str">
        <f>VLOOKUP(F2926,'Seg 2 descriptions'!A:B,2)</f>
        <v>Gas Operations-West</v>
      </c>
      <c r="S2926" t="str">
        <f>VLOOKUP(G2926,'Seg 3 descriptions'!A:B,2)</f>
        <v>Meals</v>
      </c>
    </row>
    <row r="2927" spans="1:19" x14ac:dyDescent="0.25">
      <c r="A2927" s="1" t="s">
        <v>457</v>
      </c>
      <c r="B2927" s="1" t="s">
        <v>49</v>
      </c>
      <c r="C2927" s="1" t="s">
        <v>1303</v>
      </c>
      <c r="D2927" s="1" t="s">
        <v>1812</v>
      </c>
      <c r="E2927" s="1" t="s">
        <v>20</v>
      </c>
      <c r="F2927" s="1" t="s">
        <v>31</v>
      </c>
      <c r="G2927" s="1" t="s">
        <v>866</v>
      </c>
      <c r="H2927" s="1" t="s">
        <v>228</v>
      </c>
      <c r="I2927" s="1" t="s">
        <v>24</v>
      </c>
      <c r="J2927" s="3">
        <v>22.96</v>
      </c>
      <c r="K2927" s="1" t="s">
        <v>1271</v>
      </c>
      <c r="L2927" s="1" t="s">
        <v>24</v>
      </c>
      <c r="M2927" s="1" t="s">
        <v>1272</v>
      </c>
      <c r="N2927" s="1" t="s">
        <v>463</v>
      </c>
      <c r="O2927" s="2">
        <v>44469</v>
      </c>
      <c r="P2927" s="2">
        <v>44474</v>
      </c>
      <c r="Q2927" s="1" t="s">
        <v>29</v>
      </c>
      <c r="R2927" t="str">
        <f>VLOOKUP(F2927,'Seg 2 descriptions'!A:B,2)</f>
        <v>Gas Operations-West</v>
      </c>
      <c r="S2927" t="str">
        <f>VLOOKUP(G2927,'Seg 3 descriptions'!A:B,2)</f>
        <v>Lodging &amp; Travel</v>
      </c>
    </row>
    <row r="2928" spans="1:19" x14ac:dyDescent="0.25">
      <c r="A2928" s="1" t="s">
        <v>457</v>
      </c>
      <c r="B2928" s="1" t="s">
        <v>49</v>
      </c>
      <c r="C2928" s="1" t="s">
        <v>1303</v>
      </c>
      <c r="D2928" s="1" t="s">
        <v>1717</v>
      </c>
      <c r="E2928" s="1" t="s">
        <v>20</v>
      </c>
      <c r="F2928" s="1" t="s">
        <v>31</v>
      </c>
      <c r="G2928" s="1" t="s">
        <v>590</v>
      </c>
      <c r="H2928" s="1" t="s">
        <v>228</v>
      </c>
      <c r="I2928" s="1" t="s">
        <v>24</v>
      </c>
      <c r="J2928" s="3">
        <v>40.93</v>
      </c>
      <c r="K2928" s="1" t="s">
        <v>1271</v>
      </c>
      <c r="L2928" s="1" t="s">
        <v>24</v>
      </c>
      <c r="M2928" s="1" t="s">
        <v>1272</v>
      </c>
      <c r="N2928" s="1" t="s">
        <v>463</v>
      </c>
      <c r="O2928" s="2">
        <v>44469</v>
      </c>
      <c r="P2928" s="2">
        <v>44474</v>
      </c>
      <c r="Q2928" s="1" t="s">
        <v>29</v>
      </c>
      <c r="R2928" t="str">
        <f>VLOOKUP(F2928,'Seg 2 descriptions'!A:B,2)</f>
        <v>Gas Operations-West</v>
      </c>
      <c r="S2928" t="str">
        <f>VLOOKUP(G2928,'Seg 3 descriptions'!A:B,2)</f>
        <v>Overtime/Comp Time/On Call</v>
      </c>
    </row>
    <row r="2929" spans="1:19" x14ac:dyDescent="0.25">
      <c r="A2929" s="1" t="s">
        <v>457</v>
      </c>
      <c r="B2929" s="1" t="s">
        <v>49</v>
      </c>
      <c r="C2929" s="1" t="s">
        <v>1315</v>
      </c>
      <c r="D2929" s="1" t="s">
        <v>1778</v>
      </c>
      <c r="E2929" s="1" t="s">
        <v>20</v>
      </c>
      <c r="F2929" s="1" t="s">
        <v>31</v>
      </c>
      <c r="G2929" s="1" t="s">
        <v>283</v>
      </c>
      <c r="H2929" s="1" t="s">
        <v>228</v>
      </c>
      <c r="I2929" s="1" t="s">
        <v>24</v>
      </c>
      <c r="J2929" s="3">
        <v>140.38999999999999</v>
      </c>
      <c r="K2929" s="1" t="s">
        <v>1271</v>
      </c>
      <c r="L2929" s="1" t="s">
        <v>24</v>
      </c>
      <c r="M2929" s="1" t="s">
        <v>1272</v>
      </c>
      <c r="N2929" s="1" t="s">
        <v>463</v>
      </c>
      <c r="O2929" s="2">
        <v>44500</v>
      </c>
      <c r="P2929" s="2">
        <v>44503</v>
      </c>
      <c r="Q2929" s="1" t="s">
        <v>29</v>
      </c>
      <c r="R2929" t="str">
        <f>VLOOKUP(F2929,'Seg 2 descriptions'!A:B,2)</f>
        <v>Gas Operations-West</v>
      </c>
      <c r="S2929" t="str">
        <f>VLOOKUP(G2929,'Seg 3 descriptions'!A:B,2)</f>
        <v>Supplies &amp; Misc Dept Expenses</v>
      </c>
    </row>
    <row r="2930" spans="1:19" x14ac:dyDescent="0.25">
      <c r="A2930" s="1" t="s">
        <v>457</v>
      </c>
      <c r="B2930" s="1" t="s">
        <v>49</v>
      </c>
      <c r="C2930" s="1" t="s">
        <v>1315</v>
      </c>
      <c r="D2930" s="1" t="s">
        <v>1782</v>
      </c>
      <c r="E2930" s="1" t="s">
        <v>20</v>
      </c>
      <c r="F2930" s="1" t="s">
        <v>31</v>
      </c>
      <c r="G2930" s="1" t="s">
        <v>1301</v>
      </c>
      <c r="H2930" s="1" t="s">
        <v>228</v>
      </c>
      <c r="I2930" s="1" t="s">
        <v>24</v>
      </c>
      <c r="J2930" s="3">
        <v>40.68</v>
      </c>
      <c r="K2930" s="1" t="s">
        <v>1271</v>
      </c>
      <c r="L2930" s="1" t="s">
        <v>24</v>
      </c>
      <c r="M2930" s="1" t="s">
        <v>1272</v>
      </c>
      <c r="N2930" s="1" t="s">
        <v>463</v>
      </c>
      <c r="O2930" s="2">
        <v>44500</v>
      </c>
      <c r="P2930" s="2">
        <v>44503</v>
      </c>
      <c r="Q2930" s="1" t="s">
        <v>29</v>
      </c>
      <c r="R2930" t="str">
        <f>VLOOKUP(F2930,'Seg 2 descriptions'!A:B,2)</f>
        <v>Gas Operations-West</v>
      </c>
      <c r="S2930" t="str">
        <f>VLOOKUP(G2930,'Seg 3 descriptions'!A:B,2)</f>
        <v>Memberships &amp; Subscriptions</v>
      </c>
    </row>
    <row r="2931" spans="1:19" x14ac:dyDescent="0.25">
      <c r="A2931" s="1" t="s">
        <v>457</v>
      </c>
      <c r="B2931" s="1" t="s">
        <v>49</v>
      </c>
      <c r="C2931" s="1" t="s">
        <v>1315</v>
      </c>
      <c r="D2931" s="1" t="s">
        <v>1790</v>
      </c>
      <c r="E2931" s="1" t="s">
        <v>20</v>
      </c>
      <c r="F2931" s="1" t="s">
        <v>31</v>
      </c>
      <c r="G2931" s="1" t="s">
        <v>868</v>
      </c>
      <c r="H2931" s="1" t="s">
        <v>228</v>
      </c>
      <c r="I2931" s="1" t="s">
        <v>24</v>
      </c>
      <c r="J2931" s="3">
        <v>30.22</v>
      </c>
      <c r="K2931" s="1" t="s">
        <v>1271</v>
      </c>
      <c r="L2931" s="1" t="s">
        <v>24</v>
      </c>
      <c r="M2931" s="1" t="s">
        <v>1272</v>
      </c>
      <c r="N2931" s="1" t="s">
        <v>463</v>
      </c>
      <c r="O2931" s="2">
        <v>44500</v>
      </c>
      <c r="P2931" s="2">
        <v>44503</v>
      </c>
      <c r="Q2931" s="1" t="s">
        <v>29</v>
      </c>
      <c r="R2931" t="str">
        <f>VLOOKUP(F2931,'Seg 2 descriptions'!A:B,2)</f>
        <v>Gas Operations-West</v>
      </c>
      <c r="S2931" t="str">
        <f>VLOOKUP(G2931,'Seg 3 descriptions'!A:B,2)</f>
        <v>Cell Phones</v>
      </c>
    </row>
    <row r="2932" spans="1:19" x14ac:dyDescent="0.25">
      <c r="A2932" s="1" t="s">
        <v>457</v>
      </c>
      <c r="B2932" s="1" t="s">
        <v>49</v>
      </c>
      <c r="C2932" s="1" t="s">
        <v>1315</v>
      </c>
      <c r="D2932" s="1" t="s">
        <v>1786</v>
      </c>
      <c r="E2932" s="1" t="s">
        <v>20</v>
      </c>
      <c r="F2932" s="1" t="s">
        <v>31</v>
      </c>
      <c r="G2932" s="1" t="s">
        <v>1302</v>
      </c>
      <c r="H2932" s="1" t="s">
        <v>228</v>
      </c>
      <c r="I2932" s="1" t="s">
        <v>24</v>
      </c>
      <c r="J2932" s="3">
        <v>2.4</v>
      </c>
      <c r="K2932" s="1" t="s">
        <v>1271</v>
      </c>
      <c r="L2932" s="1" t="s">
        <v>24</v>
      </c>
      <c r="M2932" s="1" t="s">
        <v>1272</v>
      </c>
      <c r="N2932" s="1" t="s">
        <v>463</v>
      </c>
      <c r="O2932" s="2">
        <v>44500</v>
      </c>
      <c r="P2932" s="2">
        <v>44503</v>
      </c>
      <c r="Q2932" s="1" t="s">
        <v>29</v>
      </c>
      <c r="R2932" t="str">
        <f>VLOOKUP(F2932,'Seg 2 descriptions'!A:B,2)</f>
        <v>Gas Operations-West</v>
      </c>
      <c r="S2932" t="str">
        <f>VLOOKUP(G2932,'Seg 3 descriptions'!A:B,2)</f>
        <v>Uniforms</v>
      </c>
    </row>
    <row r="2933" spans="1:19" x14ac:dyDescent="0.25">
      <c r="A2933" s="1" t="s">
        <v>457</v>
      </c>
      <c r="B2933" s="1" t="s">
        <v>49</v>
      </c>
      <c r="C2933" s="1" t="s">
        <v>1315</v>
      </c>
      <c r="D2933" s="1" t="s">
        <v>1772</v>
      </c>
      <c r="E2933" s="1" t="s">
        <v>20</v>
      </c>
      <c r="F2933" s="1" t="s">
        <v>31</v>
      </c>
      <c r="G2933" s="1" t="s">
        <v>867</v>
      </c>
      <c r="H2933" s="1" t="s">
        <v>228</v>
      </c>
      <c r="I2933" s="1" t="s">
        <v>24</v>
      </c>
      <c r="J2933" s="3">
        <v>10.38</v>
      </c>
      <c r="K2933" s="1" t="s">
        <v>1271</v>
      </c>
      <c r="L2933" s="1" t="s">
        <v>24</v>
      </c>
      <c r="M2933" s="1" t="s">
        <v>1272</v>
      </c>
      <c r="N2933" s="1" t="s">
        <v>463</v>
      </c>
      <c r="O2933" s="2">
        <v>44500</v>
      </c>
      <c r="P2933" s="2">
        <v>44503</v>
      </c>
      <c r="Q2933" s="1" t="s">
        <v>29</v>
      </c>
      <c r="R2933" t="str">
        <f>VLOOKUP(F2933,'Seg 2 descriptions'!A:B,2)</f>
        <v>Gas Operations-West</v>
      </c>
      <c r="S2933" t="str">
        <f>VLOOKUP(G2933,'Seg 3 descriptions'!A:B,2)</f>
        <v>Meals</v>
      </c>
    </row>
    <row r="2934" spans="1:19" x14ac:dyDescent="0.25">
      <c r="A2934" s="1" t="s">
        <v>457</v>
      </c>
      <c r="B2934" s="1" t="s">
        <v>49</v>
      </c>
      <c r="C2934" s="1" t="s">
        <v>1315</v>
      </c>
      <c r="D2934" s="1" t="s">
        <v>1717</v>
      </c>
      <c r="E2934" s="1" t="s">
        <v>20</v>
      </c>
      <c r="F2934" s="1" t="s">
        <v>31</v>
      </c>
      <c r="G2934" s="1" t="s">
        <v>590</v>
      </c>
      <c r="H2934" s="1" t="s">
        <v>228</v>
      </c>
      <c r="I2934" s="1" t="s">
        <v>24</v>
      </c>
      <c r="J2934" s="3">
        <v>31.22</v>
      </c>
      <c r="K2934" s="1" t="s">
        <v>1271</v>
      </c>
      <c r="L2934" s="1" t="s">
        <v>24</v>
      </c>
      <c r="M2934" s="1" t="s">
        <v>1272</v>
      </c>
      <c r="N2934" s="1" t="s">
        <v>463</v>
      </c>
      <c r="O2934" s="2">
        <v>44500</v>
      </c>
      <c r="P2934" s="2">
        <v>44503</v>
      </c>
      <c r="Q2934" s="1" t="s">
        <v>29</v>
      </c>
      <c r="R2934" t="str">
        <f>VLOOKUP(F2934,'Seg 2 descriptions'!A:B,2)</f>
        <v>Gas Operations-West</v>
      </c>
      <c r="S2934" t="str">
        <f>VLOOKUP(G2934,'Seg 3 descriptions'!A:B,2)</f>
        <v>Overtime/Comp Time/On Call</v>
      </c>
    </row>
    <row r="2935" spans="1:19" x14ac:dyDescent="0.25">
      <c r="A2935" s="1" t="s">
        <v>457</v>
      </c>
      <c r="B2935" s="1" t="s">
        <v>49</v>
      </c>
      <c r="C2935" s="1" t="s">
        <v>1315</v>
      </c>
      <c r="D2935" s="1" t="s">
        <v>1722</v>
      </c>
      <c r="E2935" s="1" t="s">
        <v>20</v>
      </c>
      <c r="F2935" s="1" t="s">
        <v>31</v>
      </c>
      <c r="G2935" s="1" t="s">
        <v>460</v>
      </c>
      <c r="H2935" s="1" t="s">
        <v>228</v>
      </c>
      <c r="I2935" s="1" t="s">
        <v>24</v>
      </c>
      <c r="J2935" s="3">
        <v>169.12</v>
      </c>
      <c r="K2935" s="1" t="s">
        <v>1271</v>
      </c>
      <c r="L2935" s="1" t="s">
        <v>24</v>
      </c>
      <c r="M2935" s="1" t="s">
        <v>1272</v>
      </c>
      <c r="N2935" s="1" t="s">
        <v>463</v>
      </c>
      <c r="O2935" s="2">
        <v>44500</v>
      </c>
      <c r="P2935" s="2">
        <v>44503</v>
      </c>
      <c r="Q2935" s="1" t="s">
        <v>29</v>
      </c>
      <c r="R2935" t="str">
        <f>VLOOKUP(F2935,'Seg 2 descriptions'!A:B,2)</f>
        <v>Gas Operations-West</v>
      </c>
      <c r="S2935" t="str">
        <f>VLOOKUP(G2935,'Seg 3 descriptions'!A:B,2)</f>
        <v>Salaries</v>
      </c>
    </row>
    <row r="2936" spans="1:19" x14ac:dyDescent="0.25">
      <c r="A2936" s="1" t="s">
        <v>457</v>
      </c>
      <c r="B2936" s="1" t="s">
        <v>49</v>
      </c>
      <c r="C2936" s="1" t="s">
        <v>1316</v>
      </c>
      <c r="D2936" s="1" t="s">
        <v>1717</v>
      </c>
      <c r="E2936" s="1" t="s">
        <v>20</v>
      </c>
      <c r="F2936" s="1" t="s">
        <v>31</v>
      </c>
      <c r="G2936" s="1" t="s">
        <v>590</v>
      </c>
      <c r="H2936" s="1" t="s">
        <v>228</v>
      </c>
      <c r="I2936" s="1" t="s">
        <v>24</v>
      </c>
      <c r="J2936" s="3">
        <v>35.99</v>
      </c>
      <c r="K2936" s="1" t="s">
        <v>1271</v>
      </c>
      <c r="L2936" s="1" t="s">
        <v>24</v>
      </c>
      <c r="M2936" s="1" t="s">
        <v>1272</v>
      </c>
      <c r="N2936" s="1" t="s">
        <v>463</v>
      </c>
      <c r="O2936" s="2">
        <v>44439</v>
      </c>
      <c r="P2936" s="2">
        <v>44447</v>
      </c>
      <c r="Q2936" s="1" t="s">
        <v>29</v>
      </c>
      <c r="R2936" t="str">
        <f>VLOOKUP(F2936,'Seg 2 descriptions'!A:B,2)</f>
        <v>Gas Operations-West</v>
      </c>
      <c r="S2936" t="str">
        <f>VLOOKUP(G2936,'Seg 3 descriptions'!A:B,2)</f>
        <v>Overtime/Comp Time/On Call</v>
      </c>
    </row>
    <row r="2937" spans="1:19" x14ac:dyDescent="0.25">
      <c r="A2937" s="1" t="s">
        <v>457</v>
      </c>
      <c r="B2937" s="1" t="s">
        <v>49</v>
      </c>
      <c r="C2937" s="1" t="s">
        <v>1316</v>
      </c>
      <c r="D2937" s="1" t="s">
        <v>1722</v>
      </c>
      <c r="E2937" s="1" t="s">
        <v>20</v>
      </c>
      <c r="F2937" s="1" t="s">
        <v>31</v>
      </c>
      <c r="G2937" s="1" t="s">
        <v>460</v>
      </c>
      <c r="H2937" s="1" t="s">
        <v>228</v>
      </c>
      <c r="I2937" s="1" t="s">
        <v>24</v>
      </c>
      <c r="J2937" s="3">
        <v>444.22</v>
      </c>
      <c r="K2937" s="1" t="s">
        <v>1271</v>
      </c>
      <c r="L2937" s="1" t="s">
        <v>24</v>
      </c>
      <c r="M2937" s="1" t="s">
        <v>1272</v>
      </c>
      <c r="N2937" s="1" t="s">
        <v>463</v>
      </c>
      <c r="O2937" s="2">
        <v>44439</v>
      </c>
      <c r="P2937" s="2">
        <v>44447</v>
      </c>
      <c r="Q2937" s="1" t="s">
        <v>29</v>
      </c>
      <c r="R2937" t="str">
        <f>VLOOKUP(F2937,'Seg 2 descriptions'!A:B,2)</f>
        <v>Gas Operations-West</v>
      </c>
      <c r="S2937" t="str">
        <f>VLOOKUP(G2937,'Seg 3 descriptions'!A:B,2)</f>
        <v>Salaries</v>
      </c>
    </row>
    <row r="2938" spans="1:19" x14ac:dyDescent="0.25">
      <c r="A2938" s="1" t="s">
        <v>457</v>
      </c>
      <c r="B2938" s="1" t="s">
        <v>49</v>
      </c>
      <c r="C2938" s="1" t="s">
        <v>1316</v>
      </c>
      <c r="D2938" s="1" t="s">
        <v>1778</v>
      </c>
      <c r="E2938" s="1" t="s">
        <v>20</v>
      </c>
      <c r="F2938" s="1" t="s">
        <v>31</v>
      </c>
      <c r="G2938" s="1" t="s">
        <v>283</v>
      </c>
      <c r="H2938" s="1" t="s">
        <v>228</v>
      </c>
      <c r="I2938" s="1" t="s">
        <v>24</v>
      </c>
      <c r="J2938" s="3">
        <v>72.2</v>
      </c>
      <c r="K2938" s="1" t="s">
        <v>1271</v>
      </c>
      <c r="L2938" s="1" t="s">
        <v>24</v>
      </c>
      <c r="M2938" s="1" t="s">
        <v>1272</v>
      </c>
      <c r="N2938" s="1" t="s">
        <v>463</v>
      </c>
      <c r="O2938" s="2">
        <v>44439</v>
      </c>
      <c r="P2938" s="2">
        <v>44447</v>
      </c>
      <c r="Q2938" s="1" t="s">
        <v>29</v>
      </c>
      <c r="R2938" t="str">
        <f>VLOOKUP(F2938,'Seg 2 descriptions'!A:B,2)</f>
        <v>Gas Operations-West</v>
      </c>
      <c r="S2938" t="str">
        <f>VLOOKUP(G2938,'Seg 3 descriptions'!A:B,2)</f>
        <v>Supplies &amp; Misc Dept Expenses</v>
      </c>
    </row>
    <row r="2939" spans="1:19" x14ac:dyDescent="0.25">
      <c r="A2939" s="1" t="s">
        <v>457</v>
      </c>
      <c r="B2939" s="1" t="s">
        <v>49</v>
      </c>
      <c r="C2939" s="1" t="s">
        <v>1316</v>
      </c>
      <c r="D2939" s="1" t="s">
        <v>1782</v>
      </c>
      <c r="E2939" s="1" t="s">
        <v>20</v>
      </c>
      <c r="F2939" s="1" t="s">
        <v>31</v>
      </c>
      <c r="G2939" s="1" t="s">
        <v>1301</v>
      </c>
      <c r="H2939" s="1" t="s">
        <v>228</v>
      </c>
      <c r="I2939" s="1" t="s">
        <v>24</v>
      </c>
      <c r="J2939" s="3">
        <v>20</v>
      </c>
      <c r="K2939" s="1" t="s">
        <v>1271</v>
      </c>
      <c r="L2939" s="1" t="s">
        <v>24</v>
      </c>
      <c r="M2939" s="1" t="s">
        <v>1272</v>
      </c>
      <c r="N2939" s="1" t="s">
        <v>463</v>
      </c>
      <c r="O2939" s="2">
        <v>44439</v>
      </c>
      <c r="P2939" s="2">
        <v>44447</v>
      </c>
      <c r="Q2939" s="1" t="s">
        <v>29</v>
      </c>
      <c r="R2939" t="str">
        <f>VLOOKUP(F2939,'Seg 2 descriptions'!A:B,2)</f>
        <v>Gas Operations-West</v>
      </c>
      <c r="S2939" t="str">
        <f>VLOOKUP(G2939,'Seg 3 descriptions'!A:B,2)</f>
        <v>Memberships &amp; Subscriptions</v>
      </c>
    </row>
    <row r="2940" spans="1:19" x14ac:dyDescent="0.25">
      <c r="A2940" s="1" t="s">
        <v>457</v>
      </c>
      <c r="B2940" s="1" t="s">
        <v>49</v>
      </c>
      <c r="C2940" s="1" t="s">
        <v>1316</v>
      </c>
      <c r="D2940" s="1" t="s">
        <v>1790</v>
      </c>
      <c r="E2940" s="1" t="s">
        <v>20</v>
      </c>
      <c r="F2940" s="1" t="s">
        <v>31</v>
      </c>
      <c r="G2940" s="1" t="s">
        <v>868</v>
      </c>
      <c r="H2940" s="1" t="s">
        <v>228</v>
      </c>
      <c r="I2940" s="1" t="s">
        <v>24</v>
      </c>
      <c r="J2940" s="3">
        <v>53.2</v>
      </c>
      <c r="K2940" s="1" t="s">
        <v>1271</v>
      </c>
      <c r="L2940" s="1" t="s">
        <v>24</v>
      </c>
      <c r="M2940" s="1" t="s">
        <v>1272</v>
      </c>
      <c r="N2940" s="1" t="s">
        <v>463</v>
      </c>
      <c r="O2940" s="2">
        <v>44439</v>
      </c>
      <c r="P2940" s="2">
        <v>44447</v>
      </c>
      <c r="Q2940" s="1" t="s">
        <v>29</v>
      </c>
      <c r="R2940" t="str">
        <f>VLOOKUP(F2940,'Seg 2 descriptions'!A:B,2)</f>
        <v>Gas Operations-West</v>
      </c>
      <c r="S2940" t="str">
        <f>VLOOKUP(G2940,'Seg 3 descriptions'!A:B,2)</f>
        <v>Cell Phones</v>
      </c>
    </row>
    <row r="2941" spans="1:19" x14ac:dyDescent="0.25">
      <c r="A2941" s="1" t="s">
        <v>457</v>
      </c>
      <c r="B2941" s="1" t="s">
        <v>49</v>
      </c>
      <c r="C2941" s="1" t="s">
        <v>1316</v>
      </c>
      <c r="D2941" s="1" t="s">
        <v>1786</v>
      </c>
      <c r="E2941" s="1" t="s">
        <v>20</v>
      </c>
      <c r="F2941" s="1" t="s">
        <v>31</v>
      </c>
      <c r="G2941" s="1" t="s">
        <v>1302</v>
      </c>
      <c r="H2941" s="1" t="s">
        <v>228</v>
      </c>
      <c r="I2941" s="1" t="s">
        <v>24</v>
      </c>
      <c r="J2941" s="3">
        <v>3.54</v>
      </c>
      <c r="K2941" s="1" t="s">
        <v>1271</v>
      </c>
      <c r="L2941" s="1" t="s">
        <v>24</v>
      </c>
      <c r="M2941" s="1" t="s">
        <v>1272</v>
      </c>
      <c r="N2941" s="1" t="s">
        <v>463</v>
      </c>
      <c r="O2941" s="2">
        <v>44439</v>
      </c>
      <c r="P2941" s="2">
        <v>44447</v>
      </c>
      <c r="Q2941" s="1" t="s">
        <v>29</v>
      </c>
      <c r="R2941" t="str">
        <f>VLOOKUP(F2941,'Seg 2 descriptions'!A:B,2)</f>
        <v>Gas Operations-West</v>
      </c>
      <c r="S2941" t="str">
        <f>VLOOKUP(G2941,'Seg 3 descriptions'!A:B,2)</f>
        <v>Uniforms</v>
      </c>
    </row>
    <row r="2942" spans="1:19" x14ac:dyDescent="0.25">
      <c r="A2942" s="1" t="s">
        <v>457</v>
      </c>
      <c r="B2942" s="1" t="s">
        <v>49</v>
      </c>
      <c r="C2942" s="1" t="s">
        <v>903</v>
      </c>
      <c r="D2942" s="1" t="s">
        <v>1717</v>
      </c>
      <c r="E2942" s="1" t="s">
        <v>20</v>
      </c>
      <c r="F2942" s="1" t="s">
        <v>31</v>
      </c>
      <c r="G2942" s="1" t="s">
        <v>590</v>
      </c>
      <c r="H2942" s="1" t="s">
        <v>228</v>
      </c>
      <c r="I2942" s="1" t="s">
        <v>24</v>
      </c>
      <c r="J2942" s="3">
        <v>161.47</v>
      </c>
      <c r="K2942" s="1" t="s">
        <v>891</v>
      </c>
      <c r="L2942" s="1" t="s">
        <v>24</v>
      </c>
      <c r="M2942" s="1" t="s">
        <v>892</v>
      </c>
      <c r="N2942" s="1" t="s">
        <v>463</v>
      </c>
      <c r="O2942" s="2">
        <v>44347</v>
      </c>
      <c r="P2942" s="2">
        <v>44350</v>
      </c>
      <c r="Q2942" s="1" t="s">
        <v>29</v>
      </c>
      <c r="R2942" t="str">
        <f>VLOOKUP(F2942,'Seg 2 descriptions'!A:B,2)</f>
        <v>Gas Operations-West</v>
      </c>
      <c r="S2942" t="str">
        <f>VLOOKUP(G2942,'Seg 3 descriptions'!A:B,2)</f>
        <v>Overtime/Comp Time/On Call</v>
      </c>
    </row>
    <row r="2943" spans="1:19" x14ac:dyDescent="0.25">
      <c r="A2943" s="1" t="s">
        <v>457</v>
      </c>
      <c r="B2943" s="1" t="s">
        <v>49</v>
      </c>
      <c r="C2943" s="1" t="s">
        <v>965</v>
      </c>
      <c r="D2943" s="1" t="s">
        <v>1717</v>
      </c>
      <c r="E2943" s="1" t="s">
        <v>20</v>
      </c>
      <c r="F2943" s="1" t="s">
        <v>31</v>
      </c>
      <c r="G2943" s="1" t="s">
        <v>590</v>
      </c>
      <c r="H2943" s="1" t="s">
        <v>228</v>
      </c>
      <c r="I2943" s="1" t="s">
        <v>24</v>
      </c>
      <c r="J2943" s="3">
        <v>196.47</v>
      </c>
      <c r="K2943" s="1" t="s">
        <v>891</v>
      </c>
      <c r="L2943" s="1" t="s">
        <v>24</v>
      </c>
      <c r="M2943" s="1" t="s">
        <v>892</v>
      </c>
      <c r="N2943" s="1" t="s">
        <v>463</v>
      </c>
      <c r="O2943" s="2">
        <v>44316</v>
      </c>
      <c r="P2943" s="2">
        <v>44321</v>
      </c>
      <c r="Q2943" s="1" t="s">
        <v>29</v>
      </c>
      <c r="R2943" t="str">
        <f>VLOOKUP(F2943,'Seg 2 descriptions'!A:B,2)</f>
        <v>Gas Operations-West</v>
      </c>
      <c r="S2943" t="str">
        <f>VLOOKUP(G2943,'Seg 3 descriptions'!A:B,2)</f>
        <v>Overtime/Comp Time/On Call</v>
      </c>
    </row>
    <row r="2944" spans="1:19" x14ac:dyDescent="0.25">
      <c r="A2944" s="1" t="s">
        <v>457</v>
      </c>
      <c r="B2944" s="1" t="s">
        <v>49</v>
      </c>
      <c r="C2944" s="1" t="s">
        <v>1262</v>
      </c>
      <c r="D2944" s="1" t="s">
        <v>1747</v>
      </c>
      <c r="E2944" s="1" t="s">
        <v>20</v>
      </c>
      <c r="F2944" s="1" t="s">
        <v>31</v>
      </c>
      <c r="G2944" s="1" t="s">
        <v>1049</v>
      </c>
      <c r="H2944" s="1" t="s">
        <v>228</v>
      </c>
      <c r="I2944" s="1" t="s">
        <v>24</v>
      </c>
      <c r="J2944" s="3">
        <v>13.35</v>
      </c>
      <c r="K2944" s="1" t="s">
        <v>1059</v>
      </c>
      <c r="L2944" s="1" t="s">
        <v>24</v>
      </c>
      <c r="M2944" s="1" t="s">
        <v>1060</v>
      </c>
      <c r="N2944" s="1" t="s">
        <v>463</v>
      </c>
      <c r="O2944" s="2">
        <v>44500</v>
      </c>
      <c r="P2944" s="2">
        <v>44503</v>
      </c>
      <c r="Q2944" s="1" t="s">
        <v>29</v>
      </c>
      <c r="R2944" t="str">
        <f>VLOOKUP(F2944,'Seg 2 descriptions'!A:B,2)</f>
        <v>Gas Operations-West</v>
      </c>
      <c r="S2944" t="str">
        <f>VLOOKUP(G2944,'Seg 3 descriptions'!A:B,2)</f>
        <v>Vehicle Insurance</v>
      </c>
    </row>
    <row r="2945" spans="1:19" x14ac:dyDescent="0.25">
      <c r="A2945" s="1" t="s">
        <v>457</v>
      </c>
      <c r="B2945" s="1" t="s">
        <v>49</v>
      </c>
      <c r="C2945" s="1" t="s">
        <v>1262</v>
      </c>
      <c r="D2945" s="1" t="s">
        <v>1731</v>
      </c>
      <c r="E2945" s="1" t="s">
        <v>20</v>
      </c>
      <c r="F2945" s="1" t="s">
        <v>31</v>
      </c>
      <c r="G2945" s="1" t="s">
        <v>1055</v>
      </c>
      <c r="H2945" s="1" t="s">
        <v>228</v>
      </c>
      <c r="I2945" s="1" t="s">
        <v>24</v>
      </c>
      <c r="J2945" s="3">
        <v>73.430000000000007</v>
      </c>
      <c r="K2945" s="1" t="s">
        <v>1059</v>
      </c>
      <c r="L2945" s="1" t="s">
        <v>24</v>
      </c>
      <c r="M2945" s="1" t="s">
        <v>1060</v>
      </c>
      <c r="N2945" s="1" t="s">
        <v>463</v>
      </c>
      <c r="O2945" s="2">
        <v>44500</v>
      </c>
      <c r="P2945" s="2">
        <v>44503</v>
      </c>
      <c r="Q2945" s="1" t="s">
        <v>29</v>
      </c>
      <c r="R2945" t="str">
        <f>VLOOKUP(F2945,'Seg 2 descriptions'!A:B,2)</f>
        <v>Gas Operations-West</v>
      </c>
      <c r="S2945" t="str">
        <f>VLOOKUP(G2945,'Seg 3 descriptions'!A:B,2)</f>
        <v>Vehicle Depreciation</v>
      </c>
    </row>
    <row r="2946" spans="1:19" x14ac:dyDescent="0.25">
      <c r="A2946" s="1" t="s">
        <v>457</v>
      </c>
      <c r="B2946" s="1" t="s">
        <v>49</v>
      </c>
      <c r="C2946" s="1" t="s">
        <v>1262</v>
      </c>
      <c r="D2946" s="1" t="s">
        <v>1737</v>
      </c>
      <c r="E2946" s="1" t="s">
        <v>20</v>
      </c>
      <c r="F2946" s="1" t="s">
        <v>31</v>
      </c>
      <c r="G2946" s="1" t="s">
        <v>869</v>
      </c>
      <c r="H2946" s="1" t="s">
        <v>228</v>
      </c>
      <c r="I2946" s="1" t="s">
        <v>24</v>
      </c>
      <c r="J2946" s="3">
        <v>50.67</v>
      </c>
      <c r="K2946" s="1" t="s">
        <v>1059</v>
      </c>
      <c r="L2946" s="1" t="s">
        <v>24</v>
      </c>
      <c r="M2946" s="1" t="s">
        <v>1060</v>
      </c>
      <c r="N2946" s="1" t="s">
        <v>463</v>
      </c>
      <c r="O2946" s="2">
        <v>44500</v>
      </c>
      <c r="P2946" s="2">
        <v>44503</v>
      </c>
      <c r="Q2946" s="1" t="s">
        <v>29</v>
      </c>
      <c r="R2946" t="str">
        <f>VLOOKUP(F2946,'Seg 2 descriptions'!A:B,2)</f>
        <v>Gas Operations-West</v>
      </c>
      <c r="S2946" t="str">
        <f>VLOOKUP(G2946,'Seg 3 descriptions'!A:B,2)</f>
        <v>Vehicle Fuel</v>
      </c>
    </row>
    <row r="2947" spans="1:19" x14ac:dyDescent="0.25">
      <c r="A2947" s="1" t="s">
        <v>457</v>
      </c>
      <c r="B2947" s="1" t="s">
        <v>49</v>
      </c>
      <c r="C2947" s="1" t="s">
        <v>1320</v>
      </c>
      <c r="D2947" s="1" t="s">
        <v>1740</v>
      </c>
      <c r="E2947" s="1" t="s">
        <v>20</v>
      </c>
      <c r="F2947" s="1" t="s">
        <v>31</v>
      </c>
      <c r="G2947" s="1" t="s">
        <v>870</v>
      </c>
      <c r="H2947" s="1" t="s">
        <v>228</v>
      </c>
      <c r="I2947" s="1" t="s">
        <v>24</v>
      </c>
      <c r="J2947" s="3">
        <v>5.41</v>
      </c>
      <c r="K2947" s="1" t="s">
        <v>1059</v>
      </c>
      <c r="L2947" s="1" t="s">
        <v>24</v>
      </c>
      <c r="M2947" s="1" t="s">
        <v>1060</v>
      </c>
      <c r="N2947" s="1" t="s">
        <v>463</v>
      </c>
      <c r="O2947" s="2">
        <v>44469</v>
      </c>
      <c r="P2947" s="2">
        <v>44474</v>
      </c>
      <c r="Q2947" s="1" t="s">
        <v>29</v>
      </c>
      <c r="R2947" t="str">
        <f>VLOOKUP(F2947,'Seg 2 descriptions'!A:B,2)</f>
        <v>Gas Operations-West</v>
      </c>
      <c r="S2947" t="str">
        <f>VLOOKUP(G2947,'Seg 3 descriptions'!A:B,2)</f>
        <v>Other Vehicle Expenses</v>
      </c>
    </row>
    <row r="2948" spans="1:19" x14ac:dyDescent="0.25">
      <c r="A2948" s="1" t="s">
        <v>457</v>
      </c>
      <c r="B2948" s="1" t="s">
        <v>49</v>
      </c>
      <c r="C2948" s="1" t="s">
        <v>1320</v>
      </c>
      <c r="D2948" s="1" t="s">
        <v>1747</v>
      </c>
      <c r="E2948" s="1" t="s">
        <v>20</v>
      </c>
      <c r="F2948" s="1" t="s">
        <v>31</v>
      </c>
      <c r="G2948" s="1" t="s">
        <v>1049</v>
      </c>
      <c r="H2948" s="1" t="s">
        <v>228</v>
      </c>
      <c r="I2948" s="1" t="s">
        <v>24</v>
      </c>
      <c r="J2948" s="3">
        <v>15.28</v>
      </c>
      <c r="K2948" s="1" t="s">
        <v>1059</v>
      </c>
      <c r="L2948" s="1" t="s">
        <v>24</v>
      </c>
      <c r="M2948" s="1" t="s">
        <v>1060</v>
      </c>
      <c r="N2948" s="1" t="s">
        <v>463</v>
      </c>
      <c r="O2948" s="2">
        <v>44469</v>
      </c>
      <c r="P2948" s="2">
        <v>44474</v>
      </c>
      <c r="Q2948" s="1" t="s">
        <v>29</v>
      </c>
      <c r="R2948" t="str">
        <f>VLOOKUP(F2948,'Seg 2 descriptions'!A:B,2)</f>
        <v>Gas Operations-West</v>
      </c>
      <c r="S2948" t="str">
        <f>VLOOKUP(G2948,'Seg 3 descriptions'!A:B,2)</f>
        <v>Vehicle Insurance</v>
      </c>
    </row>
    <row r="2949" spans="1:19" x14ac:dyDescent="0.25">
      <c r="A2949" s="1" t="s">
        <v>457</v>
      </c>
      <c r="B2949" s="1" t="s">
        <v>49</v>
      </c>
      <c r="C2949" s="1" t="s">
        <v>1320</v>
      </c>
      <c r="D2949" s="1" t="s">
        <v>1731</v>
      </c>
      <c r="E2949" s="1" t="s">
        <v>20</v>
      </c>
      <c r="F2949" s="1" t="s">
        <v>31</v>
      </c>
      <c r="G2949" s="1" t="s">
        <v>1055</v>
      </c>
      <c r="H2949" s="1" t="s">
        <v>228</v>
      </c>
      <c r="I2949" s="1" t="s">
        <v>24</v>
      </c>
      <c r="J2949" s="3">
        <v>79.73</v>
      </c>
      <c r="K2949" s="1" t="s">
        <v>1059</v>
      </c>
      <c r="L2949" s="1" t="s">
        <v>24</v>
      </c>
      <c r="M2949" s="1" t="s">
        <v>1060</v>
      </c>
      <c r="N2949" s="1" t="s">
        <v>463</v>
      </c>
      <c r="O2949" s="2">
        <v>44469</v>
      </c>
      <c r="P2949" s="2">
        <v>44474</v>
      </c>
      <c r="Q2949" s="1" t="s">
        <v>29</v>
      </c>
      <c r="R2949" t="str">
        <f>VLOOKUP(F2949,'Seg 2 descriptions'!A:B,2)</f>
        <v>Gas Operations-West</v>
      </c>
      <c r="S2949" t="str">
        <f>VLOOKUP(G2949,'Seg 3 descriptions'!A:B,2)</f>
        <v>Vehicle Depreciation</v>
      </c>
    </row>
    <row r="2950" spans="1:19" x14ac:dyDescent="0.25">
      <c r="A2950" s="1" t="s">
        <v>457</v>
      </c>
      <c r="B2950" s="1" t="s">
        <v>49</v>
      </c>
      <c r="C2950" s="1" t="s">
        <v>1320</v>
      </c>
      <c r="D2950" s="1" t="s">
        <v>1737</v>
      </c>
      <c r="E2950" s="1" t="s">
        <v>20</v>
      </c>
      <c r="F2950" s="1" t="s">
        <v>31</v>
      </c>
      <c r="G2950" s="1" t="s">
        <v>869</v>
      </c>
      <c r="H2950" s="1" t="s">
        <v>228</v>
      </c>
      <c r="I2950" s="1" t="s">
        <v>24</v>
      </c>
      <c r="J2950" s="3">
        <v>56.66</v>
      </c>
      <c r="K2950" s="1" t="s">
        <v>1059</v>
      </c>
      <c r="L2950" s="1" t="s">
        <v>24</v>
      </c>
      <c r="M2950" s="1" t="s">
        <v>1060</v>
      </c>
      <c r="N2950" s="1" t="s">
        <v>463</v>
      </c>
      <c r="O2950" s="2">
        <v>44469</v>
      </c>
      <c r="P2950" s="2">
        <v>44474</v>
      </c>
      <c r="Q2950" s="1" t="s">
        <v>29</v>
      </c>
      <c r="R2950" t="str">
        <f>VLOOKUP(F2950,'Seg 2 descriptions'!A:B,2)</f>
        <v>Gas Operations-West</v>
      </c>
      <c r="S2950" t="str">
        <f>VLOOKUP(G2950,'Seg 3 descriptions'!A:B,2)</f>
        <v>Vehicle Fuel</v>
      </c>
    </row>
    <row r="2951" spans="1:19" x14ac:dyDescent="0.25">
      <c r="A2951" s="1" t="s">
        <v>457</v>
      </c>
      <c r="B2951" s="1" t="s">
        <v>49</v>
      </c>
      <c r="C2951" s="1" t="s">
        <v>1321</v>
      </c>
      <c r="D2951" s="1" t="s">
        <v>1747</v>
      </c>
      <c r="E2951" s="1" t="s">
        <v>20</v>
      </c>
      <c r="F2951" s="1" t="s">
        <v>31</v>
      </c>
      <c r="G2951" s="1" t="s">
        <v>1049</v>
      </c>
      <c r="H2951" s="1" t="s">
        <v>228</v>
      </c>
      <c r="I2951" s="1" t="s">
        <v>24</v>
      </c>
      <c r="J2951" s="3">
        <v>1.85</v>
      </c>
      <c r="K2951" s="1" t="s">
        <v>1059</v>
      </c>
      <c r="L2951" s="1" t="s">
        <v>24</v>
      </c>
      <c r="M2951" s="1" t="s">
        <v>1060</v>
      </c>
      <c r="N2951" s="1" t="s">
        <v>463</v>
      </c>
      <c r="O2951" s="2">
        <v>44377</v>
      </c>
      <c r="P2951" s="2">
        <v>44383</v>
      </c>
      <c r="Q2951" s="1" t="s">
        <v>29</v>
      </c>
      <c r="R2951" t="str">
        <f>VLOOKUP(F2951,'Seg 2 descriptions'!A:B,2)</f>
        <v>Gas Operations-West</v>
      </c>
      <c r="S2951" t="str">
        <f>VLOOKUP(G2951,'Seg 3 descriptions'!A:B,2)</f>
        <v>Vehicle Insurance</v>
      </c>
    </row>
    <row r="2952" spans="1:19" x14ac:dyDescent="0.25">
      <c r="A2952" s="1" t="s">
        <v>457</v>
      </c>
      <c r="B2952" s="1" t="s">
        <v>49</v>
      </c>
      <c r="C2952" s="1" t="s">
        <v>1321</v>
      </c>
      <c r="D2952" s="1" t="s">
        <v>1731</v>
      </c>
      <c r="E2952" s="1" t="s">
        <v>20</v>
      </c>
      <c r="F2952" s="1" t="s">
        <v>31</v>
      </c>
      <c r="G2952" s="1" t="s">
        <v>1055</v>
      </c>
      <c r="H2952" s="1" t="s">
        <v>228</v>
      </c>
      <c r="I2952" s="1" t="s">
        <v>24</v>
      </c>
      <c r="J2952" s="3">
        <v>16.11</v>
      </c>
      <c r="K2952" s="1" t="s">
        <v>1059</v>
      </c>
      <c r="L2952" s="1" t="s">
        <v>24</v>
      </c>
      <c r="M2952" s="1" t="s">
        <v>1060</v>
      </c>
      <c r="N2952" s="1" t="s">
        <v>463</v>
      </c>
      <c r="O2952" s="2">
        <v>44377</v>
      </c>
      <c r="P2952" s="2">
        <v>44383</v>
      </c>
      <c r="Q2952" s="1" t="s">
        <v>29</v>
      </c>
      <c r="R2952" t="str">
        <f>VLOOKUP(F2952,'Seg 2 descriptions'!A:B,2)</f>
        <v>Gas Operations-West</v>
      </c>
      <c r="S2952" t="str">
        <f>VLOOKUP(G2952,'Seg 3 descriptions'!A:B,2)</f>
        <v>Vehicle Depreciation</v>
      </c>
    </row>
    <row r="2953" spans="1:19" x14ac:dyDescent="0.25">
      <c r="A2953" s="1" t="s">
        <v>457</v>
      </c>
      <c r="B2953" s="1" t="s">
        <v>49</v>
      </c>
      <c r="C2953" s="1" t="s">
        <v>1321</v>
      </c>
      <c r="D2953" s="1" t="s">
        <v>1737</v>
      </c>
      <c r="E2953" s="1" t="s">
        <v>20</v>
      </c>
      <c r="F2953" s="1" t="s">
        <v>31</v>
      </c>
      <c r="G2953" s="1" t="s">
        <v>869</v>
      </c>
      <c r="H2953" s="1" t="s">
        <v>228</v>
      </c>
      <c r="I2953" s="1" t="s">
        <v>24</v>
      </c>
      <c r="J2953" s="3">
        <v>8.9600000000000009</v>
      </c>
      <c r="K2953" s="1" t="s">
        <v>1059</v>
      </c>
      <c r="L2953" s="1" t="s">
        <v>24</v>
      </c>
      <c r="M2953" s="1" t="s">
        <v>1060</v>
      </c>
      <c r="N2953" s="1" t="s">
        <v>463</v>
      </c>
      <c r="O2953" s="2">
        <v>44377</v>
      </c>
      <c r="P2953" s="2">
        <v>44383</v>
      </c>
      <c r="Q2953" s="1" t="s">
        <v>29</v>
      </c>
      <c r="R2953" t="str">
        <f>VLOOKUP(F2953,'Seg 2 descriptions'!A:B,2)</f>
        <v>Gas Operations-West</v>
      </c>
      <c r="S2953" t="str">
        <f>VLOOKUP(G2953,'Seg 3 descriptions'!A:B,2)</f>
        <v>Vehicle Fuel</v>
      </c>
    </row>
    <row r="2954" spans="1:19" x14ac:dyDescent="0.25">
      <c r="A2954" s="1" t="s">
        <v>457</v>
      </c>
      <c r="B2954" s="1" t="s">
        <v>49</v>
      </c>
      <c r="C2954" s="1" t="s">
        <v>1321</v>
      </c>
      <c r="D2954" s="1" t="s">
        <v>1740</v>
      </c>
      <c r="E2954" s="1" t="s">
        <v>20</v>
      </c>
      <c r="F2954" s="1" t="s">
        <v>31</v>
      </c>
      <c r="G2954" s="1" t="s">
        <v>870</v>
      </c>
      <c r="H2954" s="1" t="s">
        <v>228</v>
      </c>
      <c r="I2954" s="1" t="s">
        <v>24</v>
      </c>
      <c r="J2954" s="3">
        <v>1.75</v>
      </c>
      <c r="K2954" s="1" t="s">
        <v>1059</v>
      </c>
      <c r="L2954" s="1" t="s">
        <v>24</v>
      </c>
      <c r="M2954" s="1" t="s">
        <v>1060</v>
      </c>
      <c r="N2954" s="1" t="s">
        <v>463</v>
      </c>
      <c r="O2954" s="2">
        <v>44377</v>
      </c>
      <c r="P2954" s="2">
        <v>44383</v>
      </c>
      <c r="Q2954" s="1" t="s">
        <v>29</v>
      </c>
      <c r="R2954" t="str">
        <f>VLOOKUP(F2954,'Seg 2 descriptions'!A:B,2)</f>
        <v>Gas Operations-West</v>
      </c>
      <c r="S2954" t="str">
        <f>VLOOKUP(G2954,'Seg 3 descriptions'!A:B,2)</f>
        <v>Other Vehicle Expenses</v>
      </c>
    </row>
    <row r="2955" spans="1:19" x14ac:dyDescent="0.25">
      <c r="A2955" s="1" t="s">
        <v>457</v>
      </c>
      <c r="B2955" s="1" t="s">
        <v>49</v>
      </c>
      <c r="C2955" s="1" t="s">
        <v>1322</v>
      </c>
      <c r="D2955" s="1" t="s">
        <v>1740</v>
      </c>
      <c r="E2955" s="1" t="s">
        <v>20</v>
      </c>
      <c r="F2955" s="1" t="s">
        <v>31</v>
      </c>
      <c r="G2955" s="1" t="s">
        <v>870</v>
      </c>
      <c r="H2955" s="1" t="s">
        <v>228</v>
      </c>
      <c r="I2955" s="1" t="s">
        <v>24</v>
      </c>
      <c r="J2955" s="3">
        <v>82.37</v>
      </c>
      <c r="K2955" s="1" t="s">
        <v>1059</v>
      </c>
      <c r="L2955" s="1" t="s">
        <v>24</v>
      </c>
      <c r="M2955" s="1" t="s">
        <v>1060</v>
      </c>
      <c r="N2955" s="1" t="s">
        <v>463</v>
      </c>
      <c r="O2955" s="2">
        <v>44316</v>
      </c>
      <c r="P2955" s="2">
        <v>44321</v>
      </c>
      <c r="Q2955" s="1" t="s">
        <v>29</v>
      </c>
      <c r="R2955" t="str">
        <f>VLOOKUP(F2955,'Seg 2 descriptions'!A:B,2)</f>
        <v>Gas Operations-West</v>
      </c>
      <c r="S2955" t="str">
        <f>VLOOKUP(G2955,'Seg 3 descriptions'!A:B,2)</f>
        <v>Other Vehicle Expenses</v>
      </c>
    </row>
    <row r="2956" spans="1:19" x14ac:dyDescent="0.25">
      <c r="A2956" s="1" t="s">
        <v>457</v>
      </c>
      <c r="B2956" s="1" t="s">
        <v>49</v>
      </c>
      <c r="C2956" s="1" t="s">
        <v>1322</v>
      </c>
      <c r="D2956" s="1" t="s">
        <v>1747</v>
      </c>
      <c r="E2956" s="1" t="s">
        <v>20</v>
      </c>
      <c r="F2956" s="1" t="s">
        <v>31</v>
      </c>
      <c r="G2956" s="1" t="s">
        <v>1049</v>
      </c>
      <c r="H2956" s="1" t="s">
        <v>228</v>
      </c>
      <c r="I2956" s="1" t="s">
        <v>24</v>
      </c>
      <c r="J2956" s="3">
        <v>12.77</v>
      </c>
      <c r="K2956" s="1" t="s">
        <v>1059</v>
      </c>
      <c r="L2956" s="1" t="s">
        <v>24</v>
      </c>
      <c r="M2956" s="1" t="s">
        <v>1060</v>
      </c>
      <c r="N2956" s="1" t="s">
        <v>463</v>
      </c>
      <c r="O2956" s="2">
        <v>44316</v>
      </c>
      <c r="P2956" s="2">
        <v>44321</v>
      </c>
      <c r="Q2956" s="1" t="s">
        <v>29</v>
      </c>
      <c r="R2956" t="str">
        <f>VLOOKUP(F2956,'Seg 2 descriptions'!A:B,2)</f>
        <v>Gas Operations-West</v>
      </c>
      <c r="S2956" t="str">
        <f>VLOOKUP(G2956,'Seg 3 descriptions'!A:B,2)</f>
        <v>Vehicle Insurance</v>
      </c>
    </row>
    <row r="2957" spans="1:19" x14ac:dyDescent="0.25">
      <c r="A2957" s="1" t="s">
        <v>457</v>
      </c>
      <c r="B2957" s="1" t="s">
        <v>49</v>
      </c>
      <c r="C2957" s="1" t="s">
        <v>1323</v>
      </c>
      <c r="D2957" s="1" t="s">
        <v>1740</v>
      </c>
      <c r="E2957" s="1" t="s">
        <v>20</v>
      </c>
      <c r="F2957" s="1" t="s">
        <v>31</v>
      </c>
      <c r="G2957" s="1" t="s">
        <v>870</v>
      </c>
      <c r="H2957" s="1" t="s">
        <v>228</v>
      </c>
      <c r="I2957" s="1" t="s">
        <v>24</v>
      </c>
      <c r="J2957" s="3">
        <v>0.85</v>
      </c>
      <c r="K2957" s="1" t="s">
        <v>1059</v>
      </c>
      <c r="L2957" s="1" t="s">
        <v>24</v>
      </c>
      <c r="M2957" s="1" t="s">
        <v>1060</v>
      </c>
      <c r="N2957" s="1" t="s">
        <v>463</v>
      </c>
      <c r="O2957" s="2">
        <v>44286</v>
      </c>
      <c r="P2957" s="2">
        <v>44292</v>
      </c>
      <c r="Q2957" s="1" t="s">
        <v>29</v>
      </c>
      <c r="R2957" t="str">
        <f>VLOOKUP(F2957,'Seg 2 descriptions'!A:B,2)</f>
        <v>Gas Operations-West</v>
      </c>
      <c r="S2957" t="str">
        <f>VLOOKUP(G2957,'Seg 3 descriptions'!A:B,2)</f>
        <v>Other Vehicle Expenses</v>
      </c>
    </row>
    <row r="2958" spans="1:19" x14ac:dyDescent="0.25">
      <c r="A2958" s="1" t="s">
        <v>457</v>
      </c>
      <c r="B2958" s="1" t="s">
        <v>49</v>
      </c>
      <c r="C2958" s="1" t="s">
        <v>1323</v>
      </c>
      <c r="D2958" s="1" t="s">
        <v>1747</v>
      </c>
      <c r="E2958" s="1" t="s">
        <v>20</v>
      </c>
      <c r="F2958" s="1" t="s">
        <v>31</v>
      </c>
      <c r="G2958" s="1" t="s">
        <v>1049</v>
      </c>
      <c r="H2958" s="1" t="s">
        <v>228</v>
      </c>
      <c r="I2958" s="1" t="s">
        <v>24</v>
      </c>
      <c r="J2958" s="3">
        <v>8.11</v>
      </c>
      <c r="K2958" s="1" t="s">
        <v>1059</v>
      </c>
      <c r="L2958" s="1" t="s">
        <v>24</v>
      </c>
      <c r="M2958" s="1" t="s">
        <v>1060</v>
      </c>
      <c r="N2958" s="1" t="s">
        <v>463</v>
      </c>
      <c r="O2958" s="2">
        <v>44286</v>
      </c>
      <c r="P2958" s="2">
        <v>44292</v>
      </c>
      <c r="Q2958" s="1" t="s">
        <v>29</v>
      </c>
      <c r="R2958" t="str">
        <f>VLOOKUP(F2958,'Seg 2 descriptions'!A:B,2)</f>
        <v>Gas Operations-West</v>
      </c>
      <c r="S2958" t="str">
        <f>VLOOKUP(G2958,'Seg 3 descriptions'!A:B,2)</f>
        <v>Vehicle Insurance</v>
      </c>
    </row>
    <row r="2959" spans="1:19" x14ac:dyDescent="0.25">
      <c r="A2959" s="1" t="s">
        <v>457</v>
      </c>
      <c r="B2959" s="1" t="s">
        <v>49</v>
      </c>
      <c r="C2959" s="1" t="s">
        <v>1323</v>
      </c>
      <c r="D2959" s="1" t="s">
        <v>1731</v>
      </c>
      <c r="E2959" s="1" t="s">
        <v>20</v>
      </c>
      <c r="F2959" s="1" t="s">
        <v>31</v>
      </c>
      <c r="G2959" s="1" t="s">
        <v>1055</v>
      </c>
      <c r="H2959" s="1" t="s">
        <v>228</v>
      </c>
      <c r="I2959" s="1" t="s">
        <v>24</v>
      </c>
      <c r="J2959" s="3">
        <v>32.799999999999997</v>
      </c>
      <c r="K2959" s="1" t="s">
        <v>1059</v>
      </c>
      <c r="L2959" s="1" t="s">
        <v>24</v>
      </c>
      <c r="M2959" s="1" t="s">
        <v>1060</v>
      </c>
      <c r="N2959" s="1" t="s">
        <v>463</v>
      </c>
      <c r="O2959" s="2">
        <v>44286</v>
      </c>
      <c r="P2959" s="2">
        <v>44292</v>
      </c>
      <c r="Q2959" s="1" t="s">
        <v>29</v>
      </c>
      <c r="R2959" t="str">
        <f>VLOOKUP(F2959,'Seg 2 descriptions'!A:B,2)</f>
        <v>Gas Operations-West</v>
      </c>
      <c r="S2959" t="str">
        <f>VLOOKUP(G2959,'Seg 3 descriptions'!A:B,2)</f>
        <v>Vehicle Depreciation</v>
      </c>
    </row>
    <row r="2960" spans="1:19" x14ac:dyDescent="0.25">
      <c r="A2960" s="1" t="s">
        <v>457</v>
      </c>
      <c r="B2960" s="1" t="s">
        <v>49</v>
      </c>
      <c r="C2960" s="1" t="s">
        <v>1322</v>
      </c>
      <c r="D2960" s="1" t="s">
        <v>1731</v>
      </c>
      <c r="E2960" s="1" t="s">
        <v>20</v>
      </c>
      <c r="F2960" s="1" t="s">
        <v>31</v>
      </c>
      <c r="G2960" s="1" t="s">
        <v>1055</v>
      </c>
      <c r="H2960" s="1" t="s">
        <v>228</v>
      </c>
      <c r="I2960" s="1" t="s">
        <v>24</v>
      </c>
      <c r="J2960" s="3">
        <v>111.07</v>
      </c>
      <c r="K2960" s="1" t="s">
        <v>1059</v>
      </c>
      <c r="L2960" s="1" t="s">
        <v>24</v>
      </c>
      <c r="M2960" s="1" t="s">
        <v>1060</v>
      </c>
      <c r="N2960" s="1" t="s">
        <v>463</v>
      </c>
      <c r="O2960" s="2">
        <v>44316</v>
      </c>
      <c r="P2960" s="2">
        <v>44321</v>
      </c>
      <c r="Q2960" s="1" t="s">
        <v>29</v>
      </c>
      <c r="R2960" t="str">
        <f>VLOOKUP(F2960,'Seg 2 descriptions'!A:B,2)</f>
        <v>Gas Operations-West</v>
      </c>
      <c r="S2960" t="str">
        <f>VLOOKUP(G2960,'Seg 3 descriptions'!A:B,2)</f>
        <v>Vehicle Depreciation</v>
      </c>
    </row>
    <row r="2961" spans="1:19" x14ac:dyDescent="0.25">
      <c r="A2961" s="1" t="s">
        <v>457</v>
      </c>
      <c r="B2961" s="1" t="s">
        <v>49</v>
      </c>
      <c r="C2961" s="1" t="s">
        <v>1323</v>
      </c>
      <c r="D2961" s="1" t="s">
        <v>1737</v>
      </c>
      <c r="E2961" s="1" t="s">
        <v>20</v>
      </c>
      <c r="F2961" s="1" t="s">
        <v>31</v>
      </c>
      <c r="G2961" s="1" t="s">
        <v>869</v>
      </c>
      <c r="H2961" s="1" t="s">
        <v>228</v>
      </c>
      <c r="I2961" s="1" t="s">
        <v>24</v>
      </c>
      <c r="J2961" s="3">
        <v>22.62</v>
      </c>
      <c r="K2961" s="1" t="s">
        <v>1059</v>
      </c>
      <c r="L2961" s="1" t="s">
        <v>24</v>
      </c>
      <c r="M2961" s="1" t="s">
        <v>1060</v>
      </c>
      <c r="N2961" s="1" t="s">
        <v>463</v>
      </c>
      <c r="O2961" s="2">
        <v>44286</v>
      </c>
      <c r="P2961" s="2">
        <v>44292</v>
      </c>
      <c r="Q2961" s="1" t="s">
        <v>29</v>
      </c>
      <c r="R2961" t="str">
        <f>VLOOKUP(F2961,'Seg 2 descriptions'!A:B,2)</f>
        <v>Gas Operations-West</v>
      </c>
      <c r="S2961" t="str">
        <f>VLOOKUP(G2961,'Seg 3 descriptions'!A:B,2)</f>
        <v>Vehicle Fuel</v>
      </c>
    </row>
    <row r="2962" spans="1:19" x14ac:dyDescent="0.25">
      <c r="A2962" s="1" t="s">
        <v>457</v>
      </c>
      <c r="B2962" s="1" t="s">
        <v>49</v>
      </c>
      <c r="C2962" s="1" t="s">
        <v>1322</v>
      </c>
      <c r="D2962" s="1" t="s">
        <v>1737</v>
      </c>
      <c r="E2962" s="1" t="s">
        <v>20</v>
      </c>
      <c r="F2962" s="1" t="s">
        <v>31</v>
      </c>
      <c r="G2962" s="1" t="s">
        <v>869</v>
      </c>
      <c r="H2962" s="1" t="s">
        <v>228</v>
      </c>
      <c r="I2962" s="1" t="s">
        <v>24</v>
      </c>
      <c r="J2962" s="3">
        <v>73.44</v>
      </c>
      <c r="K2962" s="1" t="s">
        <v>1059</v>
      </c>
      <c r="L2962" s="1" t="s">
        <v>24</v>
      </c>
      <c r="M2962" s="1" t="s">
        <v>1060</v>
      </c>
      <c r="N2962" s="1" t="s">
        <v>463</v>
      </c>
      <c r="O2962" s="2">
        <v>44316</v>
      </c>
      <c r="P2962" s="2">
        <v>44321</v>
      </c>
      <c r="Q2962" s="1" t="s">
        <v>29</v>
      </c>
      <c r="R2962" t="str">
        <f>VLOOKUP(F2962,'Seg 2 descriptions'!A:B,2)</f>
        <v>Gas Operations-West</v>
      </c>
      <c r="S2962" t="str">
        <f>VLOOKUP(G2962,'Seg 3 descriptions'!A:B,2)</f>
        <v>Vehicle Fuel</v>
      </c>
    </row>
    <row r="2963" spans="1:19" x14ac:dyDescent="0.25">
      <c r="A2963" s="1" t="s">
        <v>457</v>
      </c>
      <c r="B2963" s="1" t="s">
        <v>49</v>
      </c>
      <c r="C2963" s="1" t="s">
        <v>1324</v>
      </c>
      <c r="D2963" s="1" t="s">
        <v>1740</v>
      </c>
      <c r="E2963" s="1" t="s">
        <v>20</v>
      </c>
      <c r="F2963" s="1" t="s">
        <v>31</v>
      </c>
      <c r="G2963" s="1" t="s">
        <v>870</v>
      </c>
      <c r="H2963" s="1" t="s">
        <v>228</v>
      </c>
      <c r="I2963" s="1" t="s">
        <v>24</v>
      </c>
      <c r="J2963" s="3">
        <v>3.11</v>
      </c>
      <c r="K2963" s="1" t="s">
        <v>1059</v>
      </c>
      <c r="L2963" s="1" t="s">
        <v>24</v>
      </c>
      <c r="M2963" s="1" t="s">
        <v>1060</v>
      </c>
      <c r="N2963" s="1" t="s">
        <v>463</v>
      </c>
      <c r="O2963" s="2">
        <v>44408</v>
      </c>
      <c r="P2963" s="2">
        <v>44412</v>
      </c>
      <c r="Q2963" s="1" t="s">
        <v>29</v>
      </c>
      <c r="R2963" t="str">
        <f>VLOOKUP(F2963,'Seg 2 descriptions'!A:B,2)</f>
        <v>Gas Operations-West</v>
      </c>
      <c r="S2963" t="str">
        <f>VLOOKUP(G2963,'Seg 3 descriptions'!A:B,2)</f>
        <v>Other Vehicle Expenses</v>
      </c>
    </row>
    <row r="2964" spans="1:19" x14ac:dyDescent="0.25">
      <c r="A2964" s="1" t="s">
        <v>457</v>
      </c>
      <c r="B2964" s="1" t="s">
        <v>49</v>
      </c>
      <c r="C2964" s="1" t="s">
        <v>1324</v>
      </c>
      <c r="D2964" s="1" t="s">
        <v>1747</v>
      </c>
      <c r="E2964" s="1" t="s">
        <v>20</v>
      </c>
      <c r="F2964" s="1" t="s">
        <v>31</v>
      </c>
      <c r="G2964" s="1" t="s">
        <v>1049</v>
      </c>
      <c r="H2964" s="1" t="s">
        <v>228</v>
      </c>
      <c r="I2964" s="1" t="s">
        <v>24</v>
      </c>
      <c r="J2964" s="3">
        <v>2.21</v>
      </c>
      <c r="K2964" s="1" t="s">
        <v>1059</v>
      </c>
      <c r="L2964" s="1" t="s">
        <v>24</v>
      </c>
      <c r="M2964" s="1" t="s">
        <v>1060</v>
      </c>
      <c r="N2964" s="1" t="s">
        <v>463</v>
      </c>
      <c r="O2964" s="2">
        <v>44408</v>
      </c>
      <c r="P2964" s="2">
        <v>44412</v>
      </c>
      <c r="Q2964" s="1" t="s">
        <v>29</v>
      </c>
      <c r="R2964" t="str">
        <f>VLOOKUP(F2964,'Seg 2 descriptions'!A:B,2)</f>
        <v>Gas Operations-West</v>
      </c>
      <c r="S2964" t="str">
        <f>VLOOKUP(G2964,'Seg 3 descriptions'!A:B,2)</f>
        <v>Vehicle Insurance</v>
      </c>
    </row>
    <row r="2965" spans="1:19" x14ac:dyDescent="0.25">
      <c r="A2965" s="1" t="s">
        <v>17</v>
      </c>
      <c r="B2965" s="1" t="s">
        <v>18</v>
      </c>
      <c r="C2965" s="1" t="s">
        <v>167</v>
      </c>
      <c r="D2965" s="1" t="s">
        <v>1697</v>
      </c>
      <c r="E2965" s="1" t="s">
        <v>20</v>
      </c>
      <c r="F2965" s="1" t="s">
        <v>31</v>
      </c>
      <c r="G2965" s="1" t="s">
        <v>35</v>
      </c>
      <c r="H2965" s="1" t="s">
        <v>228</v>
      </c>
      <c r="I2965" s="1" t="s">
        <v>24</v>
      </c>
      <c r="J2965" s="3">
        <v>72</v>
      </c>
      <c r="K2965" s="1" t="s">
        <v>258</v>
      </c>
      <c r="L2965" s="1" t="s">
        <v>36</v>
      </c>
      <c r="M2965" s="1" t="s">
        <v>194</v>
      </c>
      <c r="N2965" s="1" t="s">
        <v>195</v>
      </c>
      <c r="O2965" s="2">
        <v>44277</v>
      </c>
      <c r="P2965" s="2">
        <v>44278</v>
      </c>
      <c r="Q2965" s="1" t="s">
        <v>29</v>
      </c>
      <c r="R2965" t="str">
        <f>VLOOKUP(F2965,'Seg 2 descriptions'!A:B,2)</f>
        <v>Gas Operations-West</v>
      </c>
      <c r="S2965" t="str">
        <f>VLOOKUP(G2965,'Seg 3 descriptions'!A:B,2)</f>
        <v>Other Outside Services</v>
      </c>
    </row>
    <row r="2966" spans="1:19" x14ac:dyDescent="0.25">
      <c r="A2966" s="1" t="s">
        <v>17</v>
      </c>
      <c r="B2966" s="1" t="s">
        <v>18</v>
      </c>
      <c r="C2966" s="1" t="s">
        <v>167</v>
      </c>
      <c r="D2966" s="1" t="s">
        <v>1697</v>
      </c>
      <c r="E2966" s="1" t="s">
        <v>20</v>
      </c>
      <c r="F2966" s="1" t="s">
        <v>31</v>
      </c>
      <c r="G2966" s="1" t="s">
        <v>35</v>
      </c>
      <c r="H2966" s="1" t="s">
        <v>228</v>
      </c>
      <c r="I2966" s="1" t="s">
        <v>24</v>
      </c>
      <c r="J2966" s="3">
        <v>87</v>
      </c>
      <c r="K2966" s="1" t="s">
        <v>1325</v>
      </c>
      <c r="L2966" s="1" t="s">
        <v>36</v>
      </c>
      <c r="M2966" s="1" t="s">
        <v>194</v>
      </c>
      <c r="N2966" s="1" t="s">
        <v>195</v>
      </c>
      <c r="O2966" s="2">
        <v>44277</v>
      </c>
      <c r="P2966" s="2">
        <v>44278</v>
      </c>
      <c r="Q2966" s="1" t="s">
        <v>29</v>
      </c>
      <c r="R2966" t="str">
        <f>VLOOKUP(F2966,'Seg 2 descriptions'!A:B,2)</f>
        <v>Gas Operations-West</v>
      </c>
      <c r="S2966" t="str">
        <f>VLOOKUP(G2966,'Seg 3 descriptions'!A:B,2)</f>
        <v>Other Outside Services</v>
      </c>
    </row>
    <row r="2967" spans="1:19" x14ac:dyDescent="0.25">
      <c r="A2967" s="1" t="s">
        <v>457</v>
      </c>
      <c r="B2967" s="1" t="s">
        <v>49</v>
      </c>
      <c r="C2967" s="1" t="s">
        <v>1324</v>
      </c>
      <c r="D2967" s="1" t="s">
        <v>1731</v>
      </c>
      <c r="E2967" s="1" t="s">
        <v>20</v>
      </c>
      <c r="F2967" s="1" t="s">
        <v>31</v>
      </c>
      <c r="G2967" s="1" t="s">
        <v>1055</v>
      </c>
      <c r="H2967" s="1" t="s">
        <v>228</v>
      </c>
      <c r="I2967" s="1" t="s">
        <v>24</v>
      </c>
      <c r="J2967" s="3">
        <v>14.39</v>
      </c>
      <c r="K2967" s="1" t="s">
        <v>1059</v>
      </c>
      <c r="L2967" s="1" t="s">
        <v>24</v>
      </c>
      <c r="M2967" s="1" t="s">
        <v>1060</v>
      </c>
      <c r="N2967" s="1" t="s">
        <v>463</v>
      </c>
      <c r="O2967" s="2">
        <v>44408</v>
      </c>
      <c r="P2967" s="2">
        <v>44412</v>
      </c>
      <c r="Q2967" s="1" t="s">
        <v>29</v>
      </c>
      <c r="R2967" t="str">
        <f>VLOOKUP(F2967,'Seg 2 descriptions'!A:B,2)</f>
        <v>Gas Operations-West</v>
      </c>
      <c r="S2967" t="str">
        <f>VLOOKUP(G2967,'Seg 3 descriptions'!A:B,2)</f>
        <v>Vehicle Depreciation</v>
      </c>
    </row>
    <row r="2968" spans="1:19" x14ac:dyDescent="0.25">
      <c r="A2968" s="1" t="s">
        <v>457</v>
      </c>
      <c r="B2968" s="1" t="s">
        <v>49</v>
      </c>
      <c r="C2968" s="1" t="s">
        <v>1324</v>
      </c>
      <c r="D2968" s="1" t="s">
        <v>1737</v>
      </c>
      <c r="E2968" s="1" t="s">
        <v>20</v>
      </c>
      <c r="F2968" s="1" t="s">
        <v>31</v>
      </c>
      <c r="G2968" s="1" t="s">
        <v>869</v>
      </c>
      <c r="H2968" s="1" t="s">
        <v>228</v>
      </c>
      <c r="I2968" s="1" t="s">
        <v>24</v>
      </c>
      <c r="J2968" s="3">
        <v>11.39</v>
      </c>
      <c r="K2968" s="1" t="s">
        <v>1059</v>
      </c>
      <c r="L2968" s="1" t="s">
        <v>24</v>
      </c>
      <c r="M2968" s="1" t="s">
        <v>1060</v>
      </c>
      <c r="N2968" s="1" t="s">
        <v>463</v>
      </c>
      <c r="O2968" s="2">
        <v>44408</v>
      </c>
      <c r="P2968" s="2">
        <v>44412</v>
      </c>
      <c r="Q2968" s="1" t="s">
        <v>29</v>
      </c>
      <c r="R2968" t="str">
        <f>VLOOKUP(F2968,'Seg 2 descriptions'!A:B,2)</f>
        <v>Gas Operations-West</v>
      </c>
      <c r="S2968" t="str">
        <f>VLOOKUP(G2968,'Seg 3 descriptions'!A:B,2)</f>
        <v>Vehicle Fuel</v>
      </c>
    </row>
    <row r="2969" spans="1:19" x14ac:dyDescent="0.25">
      <c r="A2969" s="1" t="s">
        <v>457</v>
      </c>
      <c r="B2969" s="1" t="s">
        <v>49</v>
      </c>
      <c r="C2969" s="1" t="s">
        <v>1353</v>
      </c>
      <c r="D2969" s="1" t="s">
        <v>1731</v>
      </c>
      <c r="E2969" s="1" t="s">
        <v>20</v>
      </c>
      <c r="F2969" s="1" t="s">
        <v>31</v>
      </c>
      <c r="G2969" s="1" t="s">
        <v>1055</v>
      </c>
      <c r="H2969" s="1" t="s">
        <v>228</v>
      </c>
      <c r="I2969" s="1" t="s">
        <v>24</v>
      </c>
      <c r="J2969" s="3">
        <v>120.04</v>
      </c>
      <c r="K2969" s="1" t="s">
        <v>1059</v>
      </c>
      <c r="L2969" s="1" t="s">
        <v>24</v>
      </c>
      <c r="M2969" s="1" t="s">
        <v>1060</v>
      </c>
      <c r="N2969" s="1" t="s">
        <v>463</v>
      </c>
      <c r="O2969" s="2">
        <v>44439</v>
      </c>
      <c r="P2969" s="2">
        <v>44447</v>
      </c>
      <c r="Q2969" s="1" t="s">
        <v>29</v>
      </c>
      <c r="R2969" t="str">
        <f>VLOOKUP(F2969,'Seg 2 descriptions'!A:B,2)</f>
        <v>Gas Operations-West</v>
      </c>
      <c r="S2969" t="str">
        <f>VLOOKUP(G2969,'Seg 3 descriptions'!A:B,2)</f>
        <v>Vehicle Depreciation</v>
      </c>
    </row>
    <row r="2970" spans="1:19" x14ac:dyDescent="0.25">
      <c r="A2970" s="1" t="s">
        <v>457</v>
      </c>
      <c r="B2970" s="1" t="s">
        <v>49</v>
      </c>
      <c r="C2970" s="1" t="s">
        <v>1353</v>
      </c>
      <c r="D2970" s="1" t="s">
        <v>1737</v>
      </c>
      <c r="E2970" s="1" t="s">
        <v>20</v>
      </c>
      <c r="F2970" s="1" t="s">
        <v>31</v>
      </c>
      <c r="G2970" s="1" t="s">
        <v>869</v>
      </c>
      <c r="H2970" s="1" t="s">
        <v>228</v>
      </c>
      <c r="I2970" s="1" t="s">
        <v>24</v>
      </c>
      <c r="J2970" s="3">
        <v>87.49</v>
      </c>
      <c r="K2970" s="1" t="s">
        <v>1059</v>
      </c>
      <c r="L2970" s="1" t="s">
        <v>24</v>
      </c>
      <c r="M2970" s="1" t="s">
        <v>1060</v>
      </c>
      <c r="N2970" s="1" t="s">
        <v>463</v>
      </c>
      <c r="O2970" s="2">
        <v>44439</v>
      </c>
      <c r="P2970" s="2">
        <v>44447</v>
      </c>
      <c r="Q2970" s="1" t="s">
        <v>29</v>
      </c>
      <c r="R2970" t="str">
        <f>VLOOKUP(F2970,'Seg 2 descriptions'!A:B,2)</f>
        <v>Gas Operations-West</v>
      </c>
      <c r="S2970" t="str">
        <f>VLOOKUP(G2970,'Seg 3 descriptions'!A:B,2)</f>
        <v>Vehicle Fuel</v>
      </c>
    </row>
    <row r="2971" spans="1:19" x14ac:dyDescent="0.25">
      <c r="A2971" s="1" t="s">
        <v>457</v>
      </c>
      <c r="B2971" s="1" t="s">
        <v>49</v>
      </c>
      <c r="C2971" s="1" t="s">
        <v>1353</v>
      </c>
      <c r="D2971" s="1" t="s">
        <v>1740</v>
      </c>
      <c r="E2971" s="1" t="s">
        <v>20</v>
      </c>
      <c r="F2971" s="1" t="s">
        <v>31</v>
      </c>
      <c r="G2971" s="1" t="s">
        <v>870</v>
      </c>
      <c r="H2971" s="1" t="s">
        <v>228</v>
      </c>
      <c r="I2971" s="1" t="s">
        <v>24</v>
      </c>
      <c r="J2971" s="3">
        <v>13.4</v>
      </c>
      <c r="K2971" s="1" t="s">
        <v>1059</v>
      </c>
      <c r="L2971" s="1" t="s">
        <v>24</v>
      </c>
      <c r="M2971" s="1" t="s">
        <v>1060</v>
      </c>
      <c r="N2971" s="1" t="s">
        <v>463</v>
      </c>
      <c r="O2971" s="2">
        <v>44439</v>
      </c>
      <c r="P2971" s="2">
        <v>44447</v>
      </c>
      <c r="Q2971" s="1" t="s">
        <v>29</v>
      </c>
      <c r="R2971" t="str">
        <f>VLOOKUP(F2971,'Seg 2 descriptions'!A:B,2)</f>
        <v>Gas Operations-West</v>
      </c>
      <c r="S2971" t="str">
        <f>VLOOKUP(G2971,'Seg 3 descriptions'!A:B,2)</f>
        <v>Other Vehicle Expenses</v>
      </c>
    </row>
    <row r="2972" spans="1:19" x14ac:dyDescent="0.25">
      <c r="A2972" s="1" t="s">
        <v>828</v>
      </c>
      <c r="B2972" s="1" t="s">
        <v>18</v>
      </c>
      <c r="C2972" s="1" t="s">
        <v>1296</v>
      </c>
      <c r="D2972" s="1" t="s">
        <v>1816</v>
      </c>
      <c r="E2972" s="1" t="s">
        <v>20</v>
      </c>
      <c r="F2972" s="1" t="s">
        <v>471</v>
      </c>
      <c r="G2972" s="1" t="s">
        <v>590</v>
      </c>
      <c r="H2972" s="1" t="s">
        <v>228</v>
      </c>
      <c r="I2972" s="1" t="s">
        <v>24</v>
      </c>
      <c r="J2972" s="3">
        <v>87.85</v>
      </c>
      <c r="K2972" s="1" t="s">
        <v>1297</v>
      </c>
      <c r="L2972" s="1" t="s">
        <v>24</v>
      </c>
      <c r="M2972" s="1" t="s">
        <v>24</v>
      </c>
      <c r="N2972" s="1" t="s">
        <v>1296</v>
      </c>
      <c r="O2972" s="2">
        <v>44490</v>
      </c>
      <c r="P2972" s="2">
        <v>44498</v>
      </c>
      <c r="Q2972" s="1" t="s">
        <v>29</v>
      </c>
      <c r="R2972" t="str">
        <f>VLOOKUP(F2972,'Seg 2 descriptions'!A:B,2)</f>
        <v>Propane Operations-Hernando</v>
      </c>
      <c r="S2972" t="str">
        <f>VLOOKUP(G2972,'Seg 3 descriptions'!A:B,2)</f>
        <v>Overtime/Comp Time/On Call</v>
      </c>
    </row>
    <row r="2973" spans="1:19" x14ac:dyDescent="0.25">
      <c r="A2973" s="1" t="s">
        <v>456</v>
      </c>
      <c r="B2973" s="1" t="s">
        <v>20</v>
      </c>
      <c r="C2973" s="1" t="s">
        <v>791</v>
      </c>
      <c r="D2973" s="1" t="s">
        <v>1697</v>
      </c>
      <c r="E2973" s="1" t="s">
        <v>20</v>
      </c>
      <c r="F2973" s="1" t="s">
        <v>31</v>
      </c>
      <c r="G2973" s="1" t="s">
        <v>35</v>
      </c>
      <c r="H2973" s="1" t="s">
        <v>228</v>
      </c>
      <c r="I2973" s="1" t="s">
        <v>24</v>
      </c>
      <c r="J2973" s="3">
        <v>-72</v>
      </c>
      <c r="K2973" s="1" t="s">
        <v>1354</v>
      </c>
      <c r="L2973" s="1" t="s">
        <v>24</v>
      </c>
      <c r="M2973" s="1" t="s">
        <v>69</v>
      </c>
      <c r="N2973" s="1" t="s">
        <v>793</v>
      </c>
      <c r="O2973" s="2">
        <v>44286</v>
      </c>
      <c r="P2973" s="2">
        <v>44261</v>
      </c>
      <c r="Q2973" s="1" t="s">
        <v>29</v>
      </c>
      <c r="R2973" t="str">
        <f>VLOOKUP(F2973,'Seg 2 descriptions'!A:B,2)</f>
        <v>Gas Operations-West</v>
      </c>
      <c r="S2973" t="str">
        <f>VLOOKUP(G2973,'Seg 3 descriptions'!A:B,2)</f>
        <v>Other Outside Services</v>
      </c>
    </row>
    <row r="2974" spans="1:19" x14ac:dyDescent="0.25">
      <c r="A2974" s="1" t="s">
        <v>456</v>
      </c>
      <c r="B2974" s="1" t="s">
        <v>20</v>
      </c>
      <c r="C2974" s="1" t="s">
        <v>791</v>
      </c>
      <c r="D2974" s="1" t="s">
        <v>1697</v>
      </c>
      <c r="E2974" s="1" t="s">
        <v>20</v>
      </c>
      <c r="F2974" s="1" t="s">
        <v>31</v>
      </c>
      <c r="G2974" s="1" t="s">
        <v>35</v>
      </c>
      <c r="H2974" s="1" t="s">
        <v>228</v>
      </c>
      <c r="I2974" s="1" t="s">
        <v>24</v>
      </c>
      <c r="J2974" s="3">
        <v>-348</v>
      </c>
      <c r="K2974" s="1" t="s">
        <v>1354</v>
      </c>
      <c r="L2974" s="1" t="s">
        <v>24</v>
      </c>
      <c r="M2974" s="1" t="s">
        <v>165</v>
      </c>
      <c r="N2974" s="1" t="s">
        <v>793</v>
      </c>
      <c r="O2974" s="2">
        <v>44286</v>
      </c>
      <c r="P2974" s="2">
        <v>44261</v>
      </c>
      <c r="Q2974" s="1" t="s">
        <v>29</v>
      </c>
      <c r="R2974" t="str">
        <f>VLOOKUP(F2974,'Seg 2 descriptions'!A:B,2)</f>
        <v>Gas Operations-West</v>
      </c>
      <c r="S2974" t="str">
        <f>VLOOKUP(G2974,'Seg 3 descriptions'!A:B,2)</f>
        <v>Other Outside Services</v>
      </c>
    </row>
    <row r="2975" spans="1:19" x14ac:dyDescent="0.25">
      <c r="A2975" s="1" t="s">
        <v>456</v>
      </c>
      <c r="B2975" s="1" t="s">
        <v>20</v>
      </c>
      <c r="C2975" s="1" t="s">
        <v>791</v>
      </c>
      <c r="D2975" s="1" t="s">
        <v>1697</v>
      </c>
      <c r="E2975" s="1" t="s">
        <v>20</v>
      </c>
      <c r="F2975" s="1" t="s">
        <v>31</v>
      </c>
      <c r="G2975" s="1" t="s">
        <v>35</v>
      </c>
      <c r="H2975" s="1" t="s">
        <v>228</v>
      </c>
      <c r="I2975" s="1" t="s">
        <v>24</v>
      </c>
      <c r="J2975" s="3">
        <v>-261</v>
      </c>
      <c r="K2975" s="1" t="s">
        <v>1354</v>
      </c>
      <c r="L2975" s="1" t="s">
        <v>24</v>
      </c>
      <c r="M2975" s="1" t="s">
        <v>69</v>
      </c>
      <c r="N2975" s="1" t="s">
        <v>793</v>
      </c>
      <c r="O2975" s="2">
        <v>44286</v>
      </c>
      <c r="P2975" s="2">
        <v>44261</v>
      </c>
      <c r="Q2975" s="1" t="s">
        <v>29</v>
      </c>
      <c r="R2975" t="str">
        <f>VLOOKUP(F2975,'Seg 2 descriptions'!A:B,2)</f>
        <v>Gas Operations-West</v>
      </c>
      <c r="S2975" t="str">
        <f>VLOOKUP(G2975,'Seg 3 descriptions'!A:B,2)</f>
        <v>Other Outside Services</v>
      </c>
    </row>
    <row r="2976" spans="1:19" x14ac:dyDescent="0.25">
      <c r="A2976" s="1" t="s">
        <v>456</v>
      </c>
      <c r="B2976" s="1" t="s">
        <v>20</v>
      </c>
      <c r="C2976" s="1" t="s">
        <v>793</v>
      </c>
      <c r="D2976" s="1" t="s">
        <v>1697</v>
      </c>
      <c r="E2976" s="1" t="s">
        <v>20</v>
      </c>
      <c r="F2976" s="1" t="s">
        <v>31</v>
      </c>
      <c r="G2976" s="1" t="s">
        <v>35</v>
      </c>
      <c r="H2976" s="1" t="s">
        <v>228</v>
      </c>
      <c r="I2976" s="1" t="s">
        <v>24</v>
      </c>
      <c r="J2976" s="3">
        <v>348</v>
      </c>
      <c r="K2976" s="1" t="s">
        <v>1354</v>
      </c>
      <c r="L2976" s="1" t="s">
        <v>24</v>
      </c>
      <c r="M2976" s="1" t="s">
        <v>165</v>
      </c>
      <c r="N2976" s="1" t="s">
        <v>793</v>
      </c>
      <c r="O2976" s="2">
        <v>44255</v>
      </c>
      <c r="P2976" s="2">
        <v>44261</v>
      </c>
      <c r="Q2976" s="1" t="s">
        <v>29</v>
      </c>
      <c r="R2976" t="str">
        <f>VLOOKUP(F2976,'Seg 2 descriptions'!A:B,2)</f>
        <v>Gas Operations-West</v>
      </c>
      <c r="S2976" t="str">
        <f>VLOOKUP(G2976,'Seg 3 descriptions'!A:B,2)</f>
        <v>Other Outside Services</v>
      </c>
    </row>
    <row r="2977" spans="1:19" x14ac:dyDescent="0.25">
      <c r="A2977" s="1" t="s">
        <v>456</v>
      </c>
      <c r="B2977" s="1" t="s">
        <v>20</v>
      </c>
      <c r="C2977" s="1" t="s">
        <v>793</v>
      </c>
      <c r="D2977" s="1" t="s">
        <v>1697</v>
      </c>
      <c r="E2977" s="1" t="s">
        <v>20</v>
      </c>
      <c r="F2977" s="1" t="s">
        <v>31</v>
      </c>
      <c r="G2977" s="1" t="s">
        <v>35</v>
      </c>
      <c r="H2977" s="1" t="s">
        <v>228</v>
      </c>
      <c r="I2977" s="1" t="s">
        <v>24</v>
      </c>
      <c r="J2977" s="3">
        <v>261</v>
      </c>
      <c r="K2977" s="1" t="s">
        <v>1354</v>
      </c>
      <c r="L2977" s="1" t="s">
        <v>24</v>
      </c>
      <c r="M2977" s="1" t="s">
        <v>69</v>
      </c>
      <c r="N2977" s="1" t="s">
        <v>793</v>
      </c>
      <c r="O2977" s="2">
        <v>44255</v>
      </c>
      <c r="P2977" s="2">
        <v>44261</v>
      </c>
      <c r="Q2977" s="1" t="s">
        <v>29</v>
      </c>
      <c r="R2977" t="str">
        <f>VLOOKUP(F2977,'Seg 2 descriptions'!A:B,2)</f>
        <v>Gas Operations-West</v>
      </c>
      <c r="S2977" t="str">
        <f>VLOOKUP(G2977,'Seg 3 descriptions'!A:B,2)</f>
        <v>Other Outside Services</v>
      </c>
    </row>
    <row r="2978" spans="1:19" x14ac:dyDescent="0.25">
      <c r="A2978" s="1" t="s">
        <v>456</v>
      </c>
      <c r="B2978" s="1" t="s">
        <v>20</v>
      </c>
      <c r="C2978" s="1" t="s">
        <v>793</v>
      </c>
      <c r="D2978" s="1" t="s">
        <v>1697</v>
      </c>
      <c r="E2978" s="1" t="s">
        <v>20</v>
      </c>
      <c r="F2978" s="1" t="s">
        <v>31</v>
      </c>
      <c r="G2978" s="1" t="s">
        <v>35</v>
      </c>
      <c r="H2978" s="1" t="s">
        <v>228</v>
      </c>
      <c r="I2978" s="1" t="s">
        <v>24</v>
      </c>
      <c r="J2978" s="3">
        <v>72</v>
      </c>
      <c r="K2978" s="1" t="s">
        <v>1354</v>
      </c>
      <c r="L2978" s="1" t="s">
        <v>24</v>
      </c>
      <c r="M2978" s="1" t="s">
        <v>69</v>
      </c>
      <c r="N2978" s="1" t="s">
        <v>793</v>
      </c>
      <c r="O2978" s="2">
        <v>44255</v>
      </c>
      <c r="P2978" s="2">
        <v>44261</v>
      </c>
      <c r="Q2978" s="1" t="s">
        <v>29</v>
      </c>
      <c r="R2978" t="str">
        <f>VLOOKUP(F2978,'Seg 2 descriptions'!A:B,2)</f>
        <v>Gas Operations-West</v>
      </c>
      <c r="S2978" t="str">
        <f>VLOOKUP(G2978,'Seg 3 descriptions'!A:B,2)</f>
        <v>Other Outside Services</v>
      </c>
    </row>
    <row r="2979" spans="1:19" x14ac:dyDescent="0.25">
      <c r="A2979" s="1" t="s">
        <v>457</v>
      </c>
      <c r="B2979" s="1" t="s">
        <v>49</v>
      </c>
      <c r="C2979" s="1" t="s">
        <v>1359</v>
      </c>
      <c r="D2979" s="1" t="s">
        <v>1817</v>
      </c>
      <c r="E2979" s="1" t="s">
        <v>20</v>
      </c>
      <c r="F2979" s="1" t="s">
        <v>471</v>
      </c>
      <c r="G2979" s="1" t="s">
        <v>460</v>
      </c>
      <c r="H2979" s="1" t="s">
        <v>228</v>
      </c>
      <c r="I2979" s="1" t="s">
        <v>24</v>
      </c>
      <c r="J2979" s="3">
        <v>65.33</v>
      </c>
      <c r="K2979" s="1" t="s">
        <v>1357</v>
      </c>
      <c r="L2979" s="1" t="s">
        <v>24</v>
      </c>
      <c r="M2979" s="1" t="s">
        <v>1358</v>
      </c>
      <c r="N2979" s="1" t="s">
        <v>463</v>
      </c>
      <c r="O2979" s="2">
        <v>44500</v>
      </c>
      <c r="P2979" s="2">
        <v>44503</v>
      </c>
      <c r="Q2979" s="1" t="s">
        <v>29</v>
      </c>
      <c r="R2979" t="str">
        <f>VLOOKUP(F2979,'Seg 2 descriptions'!A:B,2)</f>
        <v>Propane Operations-Hernando</v>
      </c>
      <c r="S2979" t="str">
        <f>VLOOKUP(G2979,'Seg 3 descriptions'!A:B,2)</f>
        <v>Salaries</v>
      </c>
    </row>
    <row r="2980" spans="1:19" x14ac:dyDescent="0.25">
      <c r="A2980" s="1" t="s">
        <v>457</v>
      </c>
      <c r="B2980" s="1" t="s">
        <v>49</v>
      </c>
      <c r="C2980" s="1" t="s">
        <v>1353</v>
      </c>
      <c r="D2980" s="1" t="s">
        <v>1747</v>
      </c>
      <c r="E2980" s="1" t="s">
        <v>20</v>
      </c>
      <c r="F2980" s="1" t="s">
        <v>31</v>
      </c>
      <c r="G2980" s="1" t="s">
        <v>1049</v>
      </c>
      <c r="H2980" s="1" t="s">
        <v>228</v>
      </c>
      <c r="I2980" s="1" t="s">
        <v>24</v>
      </c>
      <c r="J2980" s="3">
        <v>23</v>
      </c>
      <c r="K2980" s="1" t="s">
        <v>1059</v>
      </c>
      <c r="L2980" s="1" t="s">
        <v>24</v>
      </c>
      <c r="M2980" s="1" t="s">
        <v>1060</v>
      </c>
      <c r="N2980" s="1" t="s">
        <v>463</v>
      </c>
      <c r="O2980" s="2">
        <v>44439</v>
      </c>
      <c r="P2980" s="2">
        <v>44447</v>
      </c>
      <c r="Q2980" s="1" t="s">
        <v>29</v>
      </c>
      <c r="R2980" t="str">
        <f>VLOOKUP(F2980,'Seg 2 descriptions'!A:B,2)</f>
        <v>Gas Operations-West</v>
      </c>
      <c r="S2980" t="str">
        <f>VLOOKUP(G2980,'Seg 3 descriptions'!A:B,2)</f>
        <v>Vehicle Insurance</v>
      </c>
    </row>
    <row r="2981" spans="1:19" x14ac:dyDescent="0.25">
      <c r="A2981" s="1" t="s">
        <v>457</v>
      </c>
      <c r="B2981" s="1" t="s">
        <v>49</v>
      </c>
      <c r="C2981" s="1" t="s">
        <v>897</v>
      </c>
      <c r="D2981" s="1" t="s">
        <v>1717</v>
      </c>
      <c r="E2981" s="1" t="s">
        <v>20</v>
      </c>
      <c r="F2981" s="1" t="s">
        <v>31</v>
      </c>
      <c r="G2981" s="1" t="s">
        <v>590</v>
      </c>
      <c r="H2981" s="1" t="s">
        <v>228</v>
      </c>
      <c r="I2981" s="1" t="s">
        <v>24</v>
      </c>
      <c r="J2981" s="3">
        <v>34.14</v>
      </c>
      <c r="K2981" s="1" t="s">
        <v>891</v>
      </c>
      <c r="L2981" s="1" t="s">
        <v>24</v>
      </c>
      <c r="M2981" s="1" t="s">
        <v>892</v>
      </c>
      <c r="N2981" s="1" t="s">
        <v>463</v>
      </c>
      <c r="O2981" s="2">
        <v>44227</v>
      </c>
      <c r="P2981" s="2">
        <v>44237</v>
      </c>
      <c r="Q2981" s="1" t="s">
        <v>29</v>
      </c>
      <c r="R2981" t="str">
        <f>VLOOKUP(F2981,'Seg 2 descriptions'!A:B,2)</f>
        <v>Gas Operations-West</v>
      </c>
      <c r="S2981" t="str">
        <f>VLOOKUP(G2981,'Seg 3 descriptions'!A:B,2)</f>
        <v>Overtime/Comp Time/On Call</v>
      </c>
    </row>
    <row r="2982" spans="1:19" x14ac:dyDescent="0.25">
      <c r="A2982" s="1" t="s">
        <v>828</v>
      </c>
      <c r="B2982" s="1" t="s">
        <v>18</v>
      </c>
      <c r="C2982" s="1" t="s">
        <v>1200</v>
      </c>
      <c r="D2982" s="1" t="s">
        <v>1717</v>
      </c>
      <c r="E2982" s="1" t="s">
        <v>20</v>
      </c>
      <c r="F2982" s="1" t="s">
        <v>31</v>
      </c>
      <c r="G2982" s="1" t="s">
        <v>590</v>
      </c>
      <c r="H2982" s="1" t="s">
        <v>228</v>
      </c>
      <c r="I2982" s="1" t="s">
        <v>24</v>
      </c>
      <c r="J2982" s="3">
        <v>716.4</v>
      </c>
      <c r="K2982" s="1" t="s">
        <v>1380</v>
      </c>
      <c r="L2982" s="1" t="s">
        <v>24</v>
      </c>
      <c r="M2982" s="1" t="s">
        <v>24</v>
      </c>
      <c r="N2982" s="1" t="s">
        <v>1200</v>
      </c>
      <c r="O2982" s="2">
        <v>44210</v>
      </c>
      <c r="P2982" s="2">
        <v>44229</v>
      </c>
      <c r="Q2982" s="1" t="s">
        <v>29</v>
      </c>
      <c r="R2982" t="str">
        <f>VLOOKUP(F2982,'Seg 2 descriptions'!A:B,2)</f>
        <v>Gas Operations-West</v>
      </c>
      <c r="S2982" t="str">
        <f>VLOOKUP(G2982,'Seg 3 descriptions'!A:B,2)</f>
        <v>Overtime/Comp Time/On Call</v>
      </c>
    </row>
    <row r="2983" spans="1:19" x14ac:dyDescent="0.25">
      <c r="A2983" s="1" t="s">
        <v>828</v>
      </c>
      <c r="B2983" s="1" t="s">
        <v>18</v>
      </c>
      <c r="C2983" s="1" t="s">
        <v>1200</v>
      </c>
      <c r="D2983" s="1" t="s">
        <v>1819</v>
      </c>
      <c r="E2983" s="1" t="s">
        <v>20</v>
      </c>
      <c r="F2983" s="1" t="s">
        <v>399</v>
      </c>
      <c r="G2983" s="1" t="s">
        <v>590</v>
      </c>
      <c r="H2983" s="1" t="s">
        <v>228</v>
      </c>
      <c r="I2983" s="1" t="s">
        <v>24</v>
      </c>
      <c r="J2983" s="3">
        <v>112.08</v>
      </c>
      <c r="K2983" s="1" t="s">
        <v>1380</v>
      </c>
      <c r="L2983" s="1" t="s">
        <v>24</v>
      </c>
      <c r="M2983" s="1" t="s">
        <v>24</v>
      </c>
      <c r="N2983" s="1" t="s">
        <v>1200</v>
      </c>
      <c r="O2983" s="2">
        <v>44210</v>
      </c>
      <c r="P2983" s="2">
        <v>44229</v>
      </c>
      <c r="Q2983" s="1" t="s">
        <v>29</v>
      </c>
      <c r="R2983" t="str">
        <f>VLOOKUP(F2983,'Seg 2 descriptions'!A:B,2)</f>
        <v>Propane Operations-WH</v>
      </c>
      <c r="S2983" t="str">
        <f>VLOOKUP(G2983,'Seg 3 descriptions'!A:B,2)</f>
        <v>Overtime/Comp Time/On Call</v>
      </c>
    </row>
    <row r="2984" spans="1:19" x14ac:dyDescent="0.25">
      <c r="A2984" s="1" t="s">
        <v>457</v>
      </c>
      <c r="B2984" s="1" t="s">
        <v>49</v>
      </c>
      <c r="C2984" s="1" t="s">
        <v>1384</v>
      </c>
      <c r="D2984" s="1" t="s">
        <v>1817</v>
      </c>
      <c r="E2984" s="1" t="s">
        <v>20</v>
      </c>
      <c r="F2984" s="1" t="s">
        <v>471</v>
      </c>
      <c r="G2984" s="1" t="s">
        <v>460</v>
      </c>
      <c r="H2984" s="1" t="s">
        <v>228</v>
      </c>
      <c r="I2984" s="1" t="s">
        <v>24</v>
      </c>
      <c r="J2984" s="3">
        <v>66.25</v>
      </c>
      <c r="K2984" s="1" t="s">
        <v>1357</v>
      </c>
      <c r="L2984" s="1" t="s">
        <v>24</v>
      </c>
      <c r="M2984" s="1" t="s">
        <v>1358</v>
      </c>
      <c r="N2984" s="1" t="s">
        <v>463</v>
      </c>
      <c r="O2984" s="2">
        <v>44227</v>
      </c>
      <c r="P2984" s="2">
        <v>44237</v>
      </c>
      <c r="Q2984" s="1" t="s">
        <v>29</v>
      </c>
      <c r="R2984" t="str">
        <f>VLOOKUP(F2984,'Seg 2 descriptions'!A:B,2)</f>
        <v>Propane Operations-Hernando</v>
      </c>
      <c r="S2984" t="str">
        <f>VLOOKUP(G2984,'Seg 3 descriptions'!A:B,2)</f>
        <v>Salaries</v>
      </c>
    </row>
    <row r="2985" spans="1:19" x14ac:dyDescent="0.25">
      <c r="A2985" s="1" t="s">
        <v>457</v>
      </c>
      <c r="B2985" s="1" t="s">
        <v>49</v>
      </c>
      <c r="C2985" s="1" t="s">
        <v>1387</v>
      </c>
      <c r="D2985" s="1" t="s">
        <v>1817</v>
      </c>
      <c r="E2985" s="1" t="s">
        <v>20</v>
      </c>
      <c r="F2985" s="1" t="s">
        <v>471</v>
      </c>
      <c r="G2985" s="1" t="s">
        <v>460</v>
      </c>
      <c r="H2985" s="1" t="s">
        <v>228</v>
      </c>
      <c r="I2985" s="1" t="s">
        <v>24</v>
      </c>
      <c r="J2985" s="3">
        <v>66.59</v>
      </c>
      <c r="K2985" s="1" t="s">
        <v>1357</v>
      </c>
      <c r="L2985" s="1" t="s">
        <v>24</v>
      </c>
      <c r="M2985" s="1" t="s">
        <v>1358</v>
      </c>
      <c r="N2985" s="1" t="s">
        <v>463</v>
      </c>
      <c r="O2985" s="2">
        <v>44286</v>
      </c>
      <c r="P2985" s="2">
        <v>44292</v>
      </c>
      <c r="Q2985" s="1" t="s">
        <v>29</v>
      </c>
      <c r="R2985" t="str">
        <f>VLOOKUP(F2985,'Seg 2 descriptions'!A:B,2)</f>
        <v>Propane Operations-Hernando</v>
      </c>
      <c r="S2985" t="str">
        <f>VLOOKUP(G2985,'Seg 3 descriptions'!A:B,2)</f>
        <v>Salaries</v>
      </c>
    </row>
    <row r="2986" spans="1:19" x14ac:dyDescent="0.25">
      <c r="A2986" s="1" t="s">
        <v>456</v>
      </c>
      <c r="B2986" s="1" t="s">
        <v>20</v>
      </c>
      <c r="C2986" s="1" t="s">
        <v>1367</v>
      </c>
      <c r="D2986" s="1" t="s">
        <v>1697</v>
      </c>
      <c r="E2986" s="1" t="s">
        <v>20</v>
      </c>
      <c r="F2986" s="1" t="s">
        <v>31</v>
      </c>
      <c r="G2986" s="1" t="s">
        <v>35</v>
      </c>
      <c r="H2986" s="1" t="s">
        <v>228</v>
      </c>
      <c r="I2986" s="1" t="s">
        <v>24</v>
      </c>
      <c r="J2986" s="3">
        <v>-87</v>
      </c>
      <c r="K2986" s="1" t="s">
        <v>1194</v>
      </c>
      <c r="L2986" s="1" t="s">
        <v>24</v>
      </c>
      <c r="M2986" s="1" t="s">
        <v>749</v>
      </c>
      <c r="N2986" s="1" t="s">
        <v>1366</v>
      </c>
      <c r="O2986" s="2">
        <v>44469</v>
      </c>
      <c r="P2986" s="2">
        <v>44447</v>
      </c>
      <c r="Q2986" s="1" t="s">
        <v>29</v>
      </c>
      <c r="R2986" t="str">
        <f>VLOOKUP(F2986,'Seg 2 descriptions'!A:B,2)</f>
        <v>Gas Operations-West</v>
      </c>
      <c r="S2986" t="str">
        <f>VLOOKUP(G2986,'Seg 3 descriptions'!A:B,2)</f>
        <v>Other Outside Services</v>
      </c>
    </row>
    <row r="2987" spans="1:19" x14ac:dyDescent="0.25">
      <c r="A2987" s="1" t="s">
        <v>456</v>
      </c>
      <c r="B2987" s="1" t="s">
        <v>20</v>
      </c>
      <c r="C2987" s="1" t="s">
        <v>1367</v>
      </c>
      <c r="D2987" s="1" t="s">
        <v>1697</v>
      </c>
      <c r="E2987" s="1" t="s">
        <v>20</v>
      </c>
      <c r="F2987" s="1" t="s">
        <v>31</v>
      </c>
      <c r="G2987" s="1" t="s">
        <v>35</v>
      </c>
      <c r="H2987" s="1" t="s">
        <v>228</v>
      </c>
      <c r="I2987" s="1" t="s">
        <v>24</v>
      </c>
      <c r="J2987" s="3">
        <v>-87</v>
      </c>
      <c r="K2987" s="1" t="s">
        <v>1194</v>
      </c>
      <c r="L2987" s="1" t="s">
        <v>24</v>
      </c>
      <c r="M2987" s="1" t="s">
        <v>653</v>
      </c>
      <c r="N2987" s="1" t="s">
        <v>1366</v>
      </c>
      <c r="O2987" s="2">
        <v>44469</v>
      </c>
      <c r="P2987" s="2">
        <v>44447</v>
      </c>
      <c r="Q2987" s="1" t="s">
        <v>29</v>
      </c>
      <c r="R2987" t="str">
        <f>VLOOKUP(F2987,'Seg 2 descriptions'!A:B,2)</f>
        <v>Gas Operations-West</v>
      </c>
      <c r="S2987" t="str">
        <f>VLOOKUP(G2987,'Seg 3 descriptions'!A:B,2)</f>
        <v>Other Outside Services</v>
      </c>
    </row>
    <row r="2988" spans="1:19" x14ac:dyDescent="0.25">
      <c r="A2988" s="1" t="s">
        <v>456</v>
      </c>
      <c r="B2988" s="1" t="s">
        <v>20</v>
      </c>
      <c r="C2988" s="1" t="s">
        <v>1366</v>
      </c>
      <c r="D2988" s="1" t="s">
        <v>1697</v>
      </c>
      <c r="E2988" s="1" t="s">
        <v>20</v>
      </c>
      <c r="F2988" s="1" t="s">
        <v>31</v>
      </c>
      <c r="G2988" s="1" t="s">
        <v>35</v>
      </c>
      <c r="H2988" s="1" t="s">
        <v>228</v>
      </c>
      <c r="I2988" s="1" t="s">
        <v>24</v>
      </c>
      <c r="J2988" s="3">
        <v>87</v>
      </c>
      <c r="K2988" s="1" t="s">
        <v>1194</v>
      </c>
      <c r="L2988" s="1" t="s">
        <v>24</v>
      </c>
      <c r="M2988" s="1" t="s">
        <v>749</v>
      </c>
      <c r="N2988" s="1" t="s">
        <v>1366</v>
      </c>
      <c r="O2988" s="2">
        <v>44439</v>
      </c>
      <c r="P2988" s="2">
        <v>44447</v>
      </c>
      <c r="Q2988" s="1" t="s">
        <v>29</v>
      </c>
      <c r="R2988" t="str">
        <f>VLOOKUP(F2988,'Seg 2 descriptions'!A:B,2)</f>
        <v>Gas Operations-West</v>
      </c>
      <c r="S2988" t="str">
        <f>VLOOKUP(G2988,'Seg 3 descriptions'!A:B,2)</f>
        <v>Other Outside Services</v>
      </c>
    </row>
    <row r="2989" spans="1:19" x14ac:dyDescent="0.25">
      <c r="A2989" s="1" t="s">
        <v>456</v>
      </c>
      <c r="B2989" s="1" t="s">
        <v>20</v>
      </c>
      <c r="C2989" s="1" t="s">
        <v>1366</v>
      </c>
      <c r="D2989" s="1" t="s">
        <v>1697</v>
      </c>
      <c r="E2989" s="1" t="s">
        <v>20</v>
      </c>
      <c r="F2989" s="1" t="s">
        <v>31</v>
      </c>
      <c r="G2989" s="1" t="s">
        <v>35</v>
      </c>
      <c r="H2989" s="1" t="s">
        <v>228</v>
      </c>
      <c r="I2989" s="1" t="s">
        <v>24</v>
      </c>
      <c r="J2989" s="3">
        <v>87</v>
      </c>
      <c r="K2989" s="1" t="s">
        <v>1194</v>
      </c>
      <c r="L2989" s="1" t="s">
        <v>24</v>
      </c>
      <c r="M2989" s="1" t="s">
        <v>653</v>
      </c>
      <c r="N2989" s="1" t="s">
        <v>1366</v>
      </c>
      <c r="O2989" s="2">
        <v>44439</v>
      </c>
      <c r="P2989" s="2">
        <v>44447</v>
      </c>
      <c r="Q2989" s="1" t="s">
        <v>29</v>
      </c>
      <c r="R2989" t="str">
        <f>VLOOKUP(F2989,'Seg 2 descriptions'!A:B,2)</f>
        <v>Gas Operations-West</v>
      </c>
      <c r="S2989" t="str">
        <f>VLOOKUP(G2989,'Seg 3 descriptions'!A:B,2)</f>
        <v>Other Outside Services</v>
      </c>
    </row>
    <row r="2990" spans="1:19" x14ac:dyDescent="0.25">
      <c r="A2990" s="1" t="s">
        <v>457</v>
      </c>
      <c r="B2990" s="1" t="s">
        <v>49</v>
      </c>
      <c r="C2990" s="1" t="s">
        <v>1399</v>
      </c>
      <c r="D2990" s="1" t="s">
        <v>1717</v>
      </c>
      <c r="E2990" s="1" t="s">
        <v>20</v>
      </c>
      <c r="F2990" s="1" t="s">
        <v>31</v>
      </c>
      <c r="G2990" s="1" t="s">
        <v>590</v>
      </c>
      <c r="H2990" s="1" t="s">
        <v>228</v>
      </c>
      <c r="I2990" s="1" t="s">
        <v>24</v>
      </c>
      <c r="J2990" s="3">
        <v>-61.66</v>
      </c>
      <c r="K2990" s="1" t="s">
        <v>891</v>
      </c>
      <c r="L2990" s="1" t="s">
        <v>24</v>
      </c>
      <c r="M2990" s="1" t="s">
        <v>892</v>
      </c>
      <c r="N2990" s="1" t="s">
        <v>968</v>
      </c>
      <c r="O2990" s="2">
        <v>44286</v>
      </c>
      <c r="P2990" s="2">
        <v>44292</v>
      </c>
      <c r="Q2990" s="1" t="s">
        <v>29</v>
      </c>
      <c r="R2990" t="str">
        <f>VLOOKUP(F2990,'Seg 2 descriptions'!A:B,2)</f>
        <v>Gas Operations-West</v>
      </c>
      <c r="S2990" t="str">
        <f>VLOOKUP(G2990,'Seg 3 descriptions'!A:B,2)</f>
        <v>Overtime/Comp Time/On Call</v>
      </c>
    </row>
    <row r="2991" spans="1:19" x14ac:dyDescent="0.25">
      <c r="A2991" s="1" t="s">
        <v>457</v>
      </c>
      <c r="B2991" s="1" t="s">
        <v>49</v>
      </c>
      <c r="C2991" s="1" t="s">
        <v>1400</v>
      </c>
      <c r="D2991" s="1" t="s">
        <v>1717</v>
      </c>
      <c r="E2991" s="1" t="s">
        <v>20</v>
      </c>
      <c r="F2991" s="1" t="s">
        <v>31</v>
      </c>
      <c r="G2991" s="1" t="s">
        <v>590</v>
      </c>
      <c r="H2991" s="1" t="s">
        <v>228</v>
      </c>
      <c r="I2991" s="1" t="s">
        <v>24</v>
      </c>
      <c r="J2991" s="3">
        <v>-90.84</v>
      </c>
      <c r="K2991" s="1" t="s">
        <v>891</v>
      </c>
      <c r="L2991" s="1" t="s">
        <v>24</v>
      </c>
      <c r="M2991" s="1" t="s">
        <v>892</v>
      </c>
      <c r="N2991" s="1" t="s">
        <v>1001</v>
      </c>
      <c r="O2991" s="2">
        <v>44469</v>
      </c>
      <c r="P2991" s="2">
        <v>44474</v>
      </c>
      <c r="Q2991" s="1" t="s">
        <v>29</v>
      </c>
      <c r="R2991" t="str">
        <f>VLOOKUP(F2991,'Seg 2 descriptions'!A:B,2)</f>
        <v>Gas Operations-West</v>
      </c>
      <c r="S2991" t="str">
        <f>VLOOKUP(G2991,'Seg 3 descriptions'!A:B,2)</f>
        <v>Overtime/Comp Time/On Call</v>
      </c>
    </row>
    <row r="2992" spans="1:19" x14ac:dyDescent="0.25">
      <c r="A2992" s="1" t="s">
        <v>828</v>
      </c>
      <c r="B2992" s="1" t="s">
        <v>18</v>
      </c>
      <c r="C2992" s="1" t="s">
        <v>1296</v>
      </c>
      <c r="D2992" s="1" t="s">
        <v>1739</v>
      </c>
      <c r="E2992" s="1" t="s">
        <v>20</v>
      </c>
      <c r="F2992" s="1" t="s">
        <v>830</v>
      </c>
      <c r="G2992" s="1" t="s">
        <v>460</v>
      </c>
      <c r="H2992" s="1" t="s">
        <v>228</v>
      </c>
      <c r="I2992" s="1" t="s">
        <v>24</v>
      </c>
      <c r="J2992" s="3">
        <v>106.52</v>
      </c>
      <c r="K2992" s="1" t="s">
        <v>1401</v>
      </c>
      <c r="L2992" s="1" t="s">
        <v>24</v>
      </c>
      <c r="M2992" s="1" t="s">
        <v>24</v>
      </c>
      <c r="N2992" s="1" t="s">
        <v>1296</v>
      </c>
      <c r="O2992" s="2">
        <v>44490</v>
      </c>
      <c r="P2992" s="2">
        <v>44498</v>
      </c>
      <c r="Q2992" s="1" t="s">
        <v>29</v>
      </c>
      <c r="R2992" t="str">
        <f>VLOOKUP(F2992,'Seg 2 descriptions'!A:B,2)</f>
        <v>Measurement-SF</v>
      </c>
      <c r="S2992" t="str">
        <f>VLOOKUP(G2992,'Seg 3 descriptions'!A:B,2)</f>
        <v>Salaries</v>
      </c>
    </row>
    <row r="2993" spans="1:19" x14ac:dyDescent="0.25">
      <c r="A2993" s="1" t="s">
        <v>457</v>
      </c>
      <c r="B2993" s="1" t="s">
        <v>49</v>
      </c>
      <c r="C2993" s="1" t="s">
        <v>1399</v>
      </c>
      <c r="D2993" s="1" t="s">
        <v>1722</v>
      </c>
      <c r="E2993" s="1" t="s">
        <v>20</v>
      </c>
      <c r="F2993" s="1" t="s">
        <v>31</v>
      </c>
      <c r="G2993" s="1" t="s">
        <v>460</v>
      </c>
      <c r="H2993" s="1" t="s">
        <v>228</v>
      </c>
      <c r="I2993" s="1" t="s">
        <v>24</v>
      </c>
      <c r="J2993" s="3">
        <v>-381.18</v>
      </c>
      <c r="K2993" s="1" t="s">
        <v>1004</v>
      </c>
      <c r="L2993" s="1" t="s">
        <v>24</v>
      </c>
      <c r="M2993" s="1" t="s">
        <v>1005</v>
      </c>
      <c r="N2993" s="1" t="s">
        <v>968</v>
      </c>
      <c r="O2993" s="2">
        <v>44286</v>
      </c>
      <c r="P2993" s="2">
        <v>44292</v>
      </c>
      <c r="Q2993" s="1" t="s">
        <v>29</v>
      </c>
      <c r="R2993" t="str">
        <f>VLOOKUP(F2993,'Seg 2 descriptions'!A:B,2)</f>
        <v>Gas Operations-West</v>
      </c>
      <c r="S2993" t="str">
        <f>VLOOKUP(G2993,'Seg 3 descriptions'!A:B,2)</f>
        <v>Salaries</v>
      </c>
    </row>
    <row r="2994" spans="1:19" x14ac:dyDescent="0.25">
      <c r="A2994" s="1" t="s">
        <v>457</v>
      </c>
      <c r="B2994" s="1" t="s">
        <v>49</v>
      </c>
      <c r="C2994" s="1" t="s">
        <v>1400</v>
      </c>
      <c r="D2994" s="1" t="s">
        <v>1722</v>
      </c>
      <c r="E2994" s="1" t="s">
        <v>20</v>
      </c>
      <c r="F2994" s="1" t="s">
        <v>31</v>
      </c>
      <c r="G2994" s="1" t="s">
        <v>460</v>
      </c>
      <c r="H2994" s="1" t="s">
        <v>228</v>
      </c>
      <c r="I2994" s="1" t="s">
        <v>24</v>
      </c>
      <c r="J2994" s="3">
        <v>-732.83</v>
      </c>
      <c r="K2994" s="1" t="s">
        <v>1004</v>
      </c>
      <c r="L2994" s="1" t="s">
        <v>24</v>
      </c>
      <c r="M2994" s="1" t="s">
        <v>1005</v>
      </c>
      <c r="N2994" s="1" t="s">
        <v>1001</v>
      </c>
      <c r="O2994" s="2">
        <v>44469</v>
      </c>
      <c r="P2994" s="2">
        <v>44474</v>
      </c>
      <c r="Q2994" s="1" t="s">
        <v>29</v>
      </c>
      <c r="R2994" t="str">
        <f>VLOOKUP(F2994,'Seg 2 descriptions'!A:B,2)</f>
        <v>Gas Operations-West</v>
      </c>
      <c r="S2994" t="str">
        <f>VLOOKUP(G2994,'Seg 3 descriptions'!A:B,2)</f>
        <v>Salaries</v>
      </c>
    </row>
    <row r="2995" spans="1:19" x14ac:dyDescent="0.25">
      <c r="A2995" s="1" t="s">
        <v>457</v>
      </c>
      <c r="B2995" s="1" t="s">
        <v>49</v>
      </c>
      <c r="C2995" s="1" t="s">
        <v>1359</v>
      </c>
      <c r="D2995" s="1" t="s">
        <v>1816</v>
      </c>
      <c r="E2995" s="1" t="s">
        <v>20</v>
      </c>
      <c r="F2995" s="1" t="s">
        <v>471</v>
      </c>
      <c r="G2995" s="1" t="s">
        <v>590</v>
      </c>
      <c r="H2995" s="1" t="s">
        <v>228</v>
      </c>
      <c r="I2995" s="1" t="s">
        <v>24</v>
      </c>
      <c r="J2995" s="3">
        <v>12.16</v>
      </c>
      <c r="K2995" s="1" t="s">
        <v>1415</v>
      </c>
      <c r="L2995" s="1" t="s">
        <v>24</v>
      </c>
      <c r="M2995" s="1" t="s">
        <v>1416</v>
      </c>
      <c r="N2995" s="1" t="s">
        <v>463</v>
      </c>
      <c r="O2995" s="2">
        <v>44500</v>
      </c>
      <c r="P2995" s="2">
        <v>44503</v>
      </c>
      <c r="Q2995" s="1" t="s">
        <v>29</v>
      </c>
      <c r="R2995" t="str">
        <f>VLOOKUP(F2995,'Seg 2 descriptions'!A:B,2)</f>
        <v>Propane Operations-Hernando</v>
      </c>
      <c r="S2995" t="str">
        <f>VLOOKUP(G2995,'Seg 3 descriptions'!A:B,2)</f>
        <v>Overtime/Comp Time/On Call</v>
      </c>
    </row>
    <row r="2996" spans="1:19" x14ac:dyDescent="0.25">
      <c r="A2996" s="1" t="s">
        <v>457</v>
      </c>
      <c r="B2996" s="1" t="s">
        <v>49</v>
      </c>
      <c r="C2996" s="1" t="s">
        <v>1384</v>
      </c>
      <c r="D2996" s="1" t="s">
        <v>1816</v>
      </c>
      <c r="E2996" s="1" t="s">
        <v>20</v>
      </c>
      <c r="F2996" s="1" t="s">
        <v>471</v>
      </c>
      <c r="G2996" s="1" t="s">
        <v>590</v>
      </c>
      <c r="H2996" s="1" t="s">
        <v>228</v>
      </c>
      <c r="I2996" s="1" t="s">
        <v>24</v>
      </c>
      <c r="J2996" s="3">
        <v>17.829999999999998</v>
      </c>
      <c r="K2996" s="1" t="s">
        <v>1415</v>
      </c>
      <c r="L2996" s="1" t="s">
        <v>24</v>
      </c>
      <c r="M2996" s="1" t="s">
        <v>1416</v>
      </c>
      <c r="N2996" s="1" t="s">
        <v>463</v>
      </c>
      <c r="O2996" s="2">
        <v>44227</v>
      </c>
      <c r="P2996" s="2">
        <v>44237</v>
      </c>
      <c r="Q2996" s="1" t="s">
        <v>29</v>
      </c>
      <c r="R2996" t="str">
        <f>VLOOKUP(F2996,'Seg 2 descriptions'!A:B,2)</f>
        <v>Propane Operations-Hernando</v>
      </c>
      <c r="S2996" t="str">
        <f>VLOOKUP(G2996,'Seg 3 descriptions'!A:B,2)</f>
        <v>Overtime/Comp Time/On Call</v>
      </c>
    </row>
    <row r="2997" spans="1:19" x14ac:dyDescent="0.25">
      <c r="A2997" s="1" t="s">
        <v>457</v>
      </c>
      <c r="B2997" s="1" t="s">
        <v>49</v>
      </c>
      <c r="C2997" s="1" t="s">
        <v>1387</v>
      </c>
      <c r="D2997" s="1" t="s">
        <v>1816</v>
      </c>
      <c r="E2997" s="1" t="s">
        <v>20</v>
      </c>
      <c r="F2997" s="1" t="s">
        <v>471</v>
      </c>
      <c r="G2997" s="1" t="s">
        <v>590</v>
      </c>
      <c r="H2997" s="1" t="s">
        <v>228</v>
      </c>
      <c r="I2997" s="1" t="s">
        <v>24</v>
      </c>
      <c r="J2997" s="3">
        <v>21.32</v>
      </c>
      <c r="K2997" s="1" t="s">
        <v>1415</v>
      </c>
      <c r="L2997" s="1" t="s">
        <v>24</v>
      </c>
      <c r="M2997" s="1" t="s">
        <v>1416</v>
      </c>
      <c r="N2997" s="1" t="s">
        <v>463</v>
      </c>
      <c r="O2997" s="2">
        <v>44286</v>
      </c>
      <c r="P2997" s="2">
        <v>44292</v>
      </c>
      <c r="Q2997" s="1" t="s">
        <v>29</v>
      </c>
      <c r="R2997" t="str">
        <f>VLOOKUP(F2997,'Seg 2 descriptions'!A:B,2)</f>
        <v>Propane Operations-Hernando</v>
      </c>
      <c r="S2997" t="str">
        <f>VLOOKUP(G2997,'Seg 3 descriptions'!A:B,2)</f>
        <v>Overtime/Comp Time/On Call</v>
      </c>
    </row>
    <row r="2998" spans="1:19" x14ac:dyDescent="0.25">
      <c r="A2998" s="1" t="s">
        <v>457</v>
      </c>
      <c r="B2998" s="1" t="s">
        <v>49</v>
      </c>
      <c r="C2998" s="1" t="s">
        <v>1316</v>
      </c>
      <c r="D2998" s="1" t="s">
        <v>1772</v>
      </c>
      <c r="E2998" s="1" t="s">
        <v>20</v>
      </c>
      <c r="F2998" s="1" t="s">
        <v>31</v>
      </c>
      <c r="G2998" s="1" t="s">
        <v>867</v>
      </c>
      <c r="H2998" s="1" t="s">
        <v>228</v>
      </c>
      <c r="I2998" s="1" t="s">
        <v>24</v>
      </c>
      <c r="J2998" s="3">
        <v>18.04</v>
      </c>
      <c r="K2998" s="1" t="s">
        <v>1271</v>
      </c>
      <c r="L2998" s="1" t="s">
        <v>24</v>
      </c>
      <c r="M2998" s="1" t="s">
        <v>1272</v>
      </c>
      <c r="N2998" s="1" t="s">
        <v>463</v>
      </c>
      <c r="O2998" s="2">
        <v>44439</v>
      </c>
      <c r="P2998" s="2">
        <v>44447</v>
      </c>
      <c r="Q2998" s="1" t="s">
        <v>29</v>
      </c>
      <c r="R2998" t="str">
        <f>VLOOKUP(F2998,'Seg 2 descriptions'!A:B,2)</f>
        <v>Gas Operations-West</v>
      </c>
      <c r="S2998" t="str">
        <f>VLOOKUP(G2998,'Seg 3 descriptions'!A:B,2)</f>
        <v>Meals</v>
      </c>
    </row>
    <row r="2999" spans="1:19" x14ac:dyDescent="0.25">
      <c r="A2999" s="1" t="s">
        <v>457</v>
      </c>
      <c r="B2999" s="1" t="s">
        <v>49</v>
      </c>
      <c r="C2999" s="1" t="s">
        <v>1426</v>
      </c>
      <c r="D2999" s="1" t="s">
        <v>1786</v>
      </c>
      <c r="E2999" s="1" t="s">
        <v>20</v>
      </c>
      <c r="F2999" s="1" t="s">
        <v>31</v>
      </c>
      <c r="G2999" s="1" t="s">
        <v>1302</v>
      </c>
      <c r="H2999" s="1" t="s">
        <v>228</v>
      </c>
      <c r="I2999" s="1" t="s">
        <v>24</v>
      </c>
      <c r="J2999" s="3">
        <v>4.2300000000000004</v>
      </c>
      <c r="K2999" s="1" t="s">
        <v>1271</v>
      </c>
      <c r="L2999" s="1" t="s">
        <v>24</v>
      </c>
      <c r="M2999" s="1" t="s">
        <v>1272</v>
      </c>
      <c r="N2999" s="1" t="s">
        <v>463</v>
      </c>
      <c r="O2999" s="2">
        <v>44347</v>
      </c>
      <c r="P2999" s="2">
        <v>44350</v>
      </c>
      <c r="Q2999" s="1" t="s">
        <v>29</v>
      </c>
      <c r="R2999" t="str">
        <f>VLOOKUP(F2999,'Seg 2 descriptions'!A:B,2)</f>
        <v>Gas Operations-West</v>
      </c>
      <c r="S2999" t="str">
        <f>VLOOKUP(G2999,'Seg 3 descriptions'!A:B,2)</f>
        <v>Uniforms</v>
      </c>
    </row>
    <row r="3000" spans="1:19" x14ac:dyDescent="0.25">
      <c r="A3000" s="1" t="s">
        <v>457</v>
      </c>
      <c r="B3000" s="1" t="s">
        <v>49</v>
      </c>
      <c r="C3000" s="1" t="s">
        <v>1426</v>
      </c>
      <c r="D3000" s="1" t="s">
        <v>1790</v>
      </c>
      <c r="E3000" s="1" t="s">
        <v>20</v>
      </c>
      <c r="F3000" s="1" t="s">
        <v>31</v>
      </c>
      <c r="G3000" s="1" t="s">
        <v>868</v>
      </c>
      <c r="H3000" s="1" t="s">
        <v>228</v>
      </c>
      <c r="I3000" s="1" t="s">
        <v>24</v>
      </c>
      <c r="J3000" s="3">
        <v>27.53</v>
      </c>
      <c r="K3000" s="1" t="s">
        <v>1271</v>
      </c>
      <c r="L3000" s="1" t="s">
        <v>24</v>
      </c>
      <c r="M3000" s="1" t="s">
        <v>1272</v>
      </c>
      <c r="N3000" s="1" t="s">
        <v>463</v>
      </c>
      <c r="O3000" s="2">
        <v>44347</v>
      </c>
      <c r="P3000" s="2">
        <v>44350</v>
      </c>
      <c r="Q3000" s="1" t="s">
        <v>29</v>
      </c>
      <c r="R3000" t="str">
        <f>VLOOKUP(F3000,'Seg 2 descriptions'!A:B,2)</f>
        <v>Gas Operations-West</v>
      </c>
      <c r="S3000" t="str">
        <f>VLOOKUP(G3000,'Seg 3 descriptions'!A:B,2)</f>
        <v>Cell Phones</v>
      </c>
    </row>
    <row r="3001" spans="1:19" x14ac:dyDescent="0.25">
      <c r="A3001" s="1" t="s">
        <v>457</v>
      </c>
      <c r="B3001" s="1" t="s">
        <v>49</v>
      </c>
      <c r="C3001" s="1" t="s">
        <v>1426</v>
      </c>
      <c r="D3001" s="1" t="s">
        <v>1772</v>
      </c>
      <c r="E3001" s="1" t="s">
        <v>20</v>
      </c>
      <c r="F3001" s="1" t="s">
        <v>31</v>
      </c>
      <c r="G3001" s="1" t="s">
        <v>867</v>
      </c>
      <c r="H3001" s="1" t="s">
        <v>228</v>
      </c>
      <c r="I3001" s="1" t="s">
        <v>24</v>
      </c>
      <c r="J3001" s="3">
        <v>4.83</v>
      </c>
      <c r="K3001" s="1" t="s">
        <v>1271</v>
      </c>
      <c r="L3001" s="1" t="s">
        <v>24</v>
      </c>
      <c r="M3001" s="1" t="s">
        <v>1272</v>
      </c>
      <c r="N3001" s="1" t="s">
        <v>463</v>
      </c>
      <c r="O3001" s="2">
        <v>44347</v>
      </c>
      <c r="P3001" s="2">
        <v>44350</v>
      </c>
      <c r="Q3001" s="1" t="s">
        <v>29</v>
      </c>
      <c r="R3001" t="str">
        <f>VLOOKUP(F3001,'Seg 2 descriptions'!A:B,2)</f>
        <v>Gas Operations-West</v>
      </c>
      <c r="S3001" t="str">
        <f>VLOOKUP(G3001,'Seg 3 descriptions'!A:B,2)</f>
        <v>Meals</v>
      </c>
    </row>
    <row r="3002" spans="1:19" x14ac:dyDescent="0.25">
      <c r="A3002" s="1" t="s">
        <v>457</v>
      </c>
      <c r="B3002" s="1" t="s">
        <v>49</v>
      </c>
      <c r="C3002" s="1" t="s">
        <v>1426</v>
      </c>
      <c r="D3002" s="1" t="s">
        <v>1717</v>
      </c>
      <c r="E3002" s="1" t="s">
        <v>20</v>
      </c>
      <c r="F3002" s="1" t="s">
        <v>31</v>
      </c>
      <c r="G3002" s="1" t="s">
        <v>590</v>
      </c>
      <c r="H3002" s="1" t="s">
        <v>228</v>
      </c>
      <c r="I3002" s="1" t="s">
        <v>24</v>
      </c>
      <c r="J3002" s="3">
        <v>40.090000000000003</v>
      </c>
      <c r="K3002" s="1" t="s">
        <v>1271</v>
      </c>
      <c r="L3002" s="1" t="s">
        <v>24</v>
      </c>
      <c r="M3002" s="1" t="s">
        <v>1272</v>
      </c>
      <c r="N3002" s="1" t="s">
        <v>463</v>
      </c>
      <c r="O3002" s="2">
        <v>44347</v>
      </c>
      <c r="P3002" s="2">
        <v>44350</v>
      </c>
      <c r="Q3002" s="1" t="s">
        <v>29</v>
      </c>
      <c r="R3002" t="str">
        <f>VLOOKUP(F3002,'Seg 2 descriptions'!A:B,2)</f>
        <v>Gas Operations-West</v>
      </c>
      <c r="S3002" t="str">
        <f>VLOOKUP(G3002,'Seg 3 descriptions'!A:B,2)</f>
        <v>Overtime/Comp Time/On Call</v>
      </c>
    </row>
    <row r="3003" spans="1:19" x14ac:dyDescent="0.25">
      <c r="A3003" s="1" t="s">
        <v>457</v>
      </c>
      <c r="B3003" s="1" t="s">
        <v>49</v>
      </c>
      <c r="C3003" s="1" t="s">
        <v>1426</v>
      </c>
      <c r="D3003" s="1" t="s">
        <v>1778</v>
      </c>
      <c r="E3003" s="1" t="s">
        <v>20</v>
      </c>
      <c r="F3003" s="1" t="s">
        <v>31</v>
      </c>
      <c r="G3003" s="1" t="s">
        <v>283</v>
      </c>
      <c r="H3003" s="1" t="s">
        <v>228</v>
      </c>
      <c r="I3003" s="1" t="s">
        <v>24</v>
      </c>
      <c r="J3003" s="3">
        <v>111.08</v>
      </c>
      <c r="K3003" s="1" t="s">
        <v>1271</v>
      </c>
      <c r="L3003" s="1" t="s">
        <v>24</v>
      </c>
      <c r="M3003" s="1" t="s">
        <v>1272</v>
      </c>
      <c r="N3003" s="1" t="s">
        <v>463</v>
      </c>
      <c r="O3003" s="2">
        <v>44347</v>
      </c>
      <c r="P3003" s="2">
        <v>44350</v>
      </c>
      <c r="Q3003" s="1" t="s">
        <v>29</v>
      </c>
      <c r="R3003" t="str">
        <f>VLOOKUP(F3003,'Seg 2 descriptions'!A:B,2)</f>
        <v>Gas Operations-West</v>
      </c>
      <c r="S3003" t="str">
        <f>VLOOKUP(G3003,'Seg 3 descriptions'!A:B,2)</f>
        <v>Supplies &amp; Misc Dept Expenses</v>
      </c>
    </row>
    <row r="3004" spans="1:19" x14ac:dyDescent="0.25">
      <c r="A3004" s="1" t="s">
        <v>457</v>
      </c>
      <c r="B3004" s="1" t="s">
        <v>49</v>
      </c>
      <c r="C3004" s="1" t="s">
        <v>1426</v>
      </c>
      <c r="D3004" s="1" t="s">
        <v>1782</v>
      </c>
      <c r="E3004" s="1" t="s">
        <v>20</v>
      </c>
      <c r="F3004" s="1" t="s">
        <v>31</v>
      </c>
      <c r="G3004" s="1" t="s">
        <v>1301</v>
      </c>
      <c r="H3004" s="1" t="s">
        <v>228</v>
      </c>
      <c r="I3004" s="1" t="s">
        <v>24</v>
      </c>
      <c r="J3004" s="3">
        <v>6.6</v>
      </c>
      <c r="K3004" s="1" t="s">
        <v>1271</v>
      </c>
      <c r="L3004" s="1" t="s">
        <v>24</v>
      </c>
      <c r="M3004" s="1" t="s">
        <v>1272</v>
      </c>
      <c r="N3004" s="1" t="s">
        <v>463</v>
      </c>
      <c r="O3004" s="2">
        <v>44347</v>
      </c>
      <c r="P3004" s="2">
        <v>44350</v>
      </c>
      <c r="Q3004" s="1" t="s">
        <v>29</v>
      </c>
      <c r="R3004" t="str">
        <f>VLOOKUP(F3004,'Seg 2 descriptions'!A:B,2)</f>
        <v>Gas Operations-West</v>
      </c>
      <c r="S3004" t="str">
        <f>VLOOKUP(G3004,'Seg 3 descriptions'!A:B,2)</f>
        <v>Memberships &amp; Subscriptions</v>
      </c>
    </row>
    <row r="3005" spans="1:19" x14ac:dyDescent="0.25">
      <c r="A3005" s="1" t="s">
        <v>457</v>
      </c>
      <c r="B3005" s="1" t="s">
        <v>49</v>
      </c>
      <c r="C3005" s="1" t="s">
        <v>1426</v>
      </c>
      <c r="D3005" s="1" t="s">
        <v>1722</v>
      </c>
      <c r="E3005" s="1" t="s">
        <v>20</v>
      </c>
      <c r="F3005" s="1" t="s">
        <v>31</v>
      </c>
      <c r="G3005" s="1" t="s">
        <v>460</v>
      </c>
      <c r="H3005" s="1" t="s">
        <v>228</v>
      </c>
      <c r="I3005" s="1" t="s">
        <v>24</v>
      </c>
      <c r="J3005" s="3">
        <v>140.97999999999999</v>
      </c>
      <c r="K3005" s="1" t="s">
        <v>1271</v>
      </c>
      <c r="L3005" s="1" t="s">
        <v>24</v>
      </c>
      <c r="M3005" s="1" t="s">
        <v>1272</v>
      </c>
      <c r="N3005" s="1" t="s">
        <v>463</v>
      </c>
      <c r="O3005" s="2">
        <v>44347</v>
      </c>
      <c r="P3005" s="2">
        <v>44350</v>
      </c>
      <c r="Q3005" s="1" t="s">
        <v>29</v>
      </c>
      <c r="R3005" t="str">
        <f>VLOOKUP(F3005,'Seg 2 descriptions'!A:B,2)</f>
        <v>Gas Operations-West</v>
      </c>
      <c r="S3005" t="str">
        <f>VLOOKUP(G3005,'Seg 3 descriptions'!A:B,2)</f>
        <v>Salaries</v>
      </c>
    </row>
    <row r="3006" spans="1:19" x14ac:dyDescent="0.25">
      <c r="A3006" s="1" t="s">
        <v>457</v>
      </c>
      <c r="B3006" s="1" t="s">
        <v>49</v>
      </c>
      <c r="C3006" s="1" t="s">
        <v>1427</v>
      </c>
      <c r="D3006" s="1" t="s">
        <v>1764</v>
      </c>
      <c r="E3006" s="1" t="s">
        <v>20</v>
      </c>
      <c r="F3006" s="1" t="s">
        <v>31</v>
      </c>
      <c r="G3006" s="1" t="s">
        <v>1270</v>
      </c>
      <c r="H3006" s="1" t="s">
        <v>228</v>
      </c>
      <c r="I3006" s="1" t="s">
        <v>24</v>
      </c>
      <c r="J3006" s="3">
        <v>0.74</v>
      </c>
      <c r="K3006" s="1" t="s">
        <v>1271</v>
      </c>
      <c r="L3006" s="1" t="s">
        <v>24</v>
      </c>
      <c r="M3006" s="1" t="s">
        <v>1272</v>
      </c>
      <c r="N3006" s="1" t="s">
        <v>463</v>
      </c>
      <c r="O3006" s="2">
        <v>44316</v>
      </c>
      <c r="P3006" s="2">
        <v>44321</v>
      </c>
      <c r="Q3006" s="1" t="s">
        <v>29</v>
      </c>
      <c r="R3006" t="str">
        <f>VLOOKUP(F3006,'Seg 2 descriptions'!A:B,2)</f>
        <v>Gas Operations-West</v>
      </c>
      <c r="S3006" t="str">
        <f>VLOOKUP(G3006,'Seg 3 descriptions'!A:B,2)</f>
        <v>Seminars &amp; Training</v>
      </c>
    </row>
    <row r="3007" spans="1:19" x14ac:dyDescent="0.25">
      <c r="A3007" s="1" t="s">
        <v>457</v>
      </c>
      <c r="B3007" s="1" t="s">
        <v>49</v>
      </c>
      <c r="C3007" s="1" t="s">
        <v>1427</v>
      </c>
      <c r="D3007" s="1" t="s">
        <v>1772</v>
      </c>
      <c r="E3007" s="1" t="s">
        <v>20</v>
      </c>
      <c r="F3007" s="1" t="s">
        <v>31</v>
      </c>
      <c r="G3007" s="1" t="s">
        <v>867</v>
      </c>
      <c r="H3007" s="1" t="s">
        <v>228</v>
      </c>
      <c r="I3007" s="1" t="s">
        <v>24</v>
      </c>
      <c r="J3007" s="3">
        <v>4.04</v>
      </c>
      <c r="K3007" s="1" t="s">
        <v>1271</v>
      </c>
      <c r="L3007" s="1" t="s">
        <v>24</v>
      </c>
      <c r="M3007" s="1" t="s">
        <v>1272</v>
      </c>
      <c r="N3007" s="1" t="s">
        <v>463</v>
      </c>
      <c r="O3007" s="2">
        <v>44316</v>
      </c>
      <c r="P3007" s="2">
        <v>44321</v>
      </c>
      <c r="Q3007" s="1" t="s">
        <v>29</v>
      </c>
      <c r="R3007" t="str">
        <f>VLOOKUP(F3007,'Seg 2 descriptions'!A:B,2)</f>
        <v>Gas Operations-West</v>
      </c>
      <c r="S3007" t="str">
        <f>VLOOKUP(G3007,'Seg 3 descriptions'!A:B,2)</f>
        <v>Meals</v>
      </c>
    </row>
    <row r="3008" spans="1:19" x14ac:dyDescent="0.25">
      <c r="A3008" s="1" t="s">
        <v>457</v>
      </c>
      <c r="B3008" s="1" t="s">
        <v>49</v>
      </c>
      <c r="C3008" s="1" t="s">
        <v>1427</v>
      </c>
      <c r="D3008" s="1" t="s">
        <v>1717</v>
      </c>
      <c r="E3008" s="1" t="s">
        <v>20</v>
      </c>
      <c r="F3008" s="1" t="s">
        <v>31</v>
      </c>
      <c r="G3008" s="1" t="s">
        <v>590</v>
      </c>
      <c r="H3008" s="1" t="s">
        <v>228</v>
      </c>
      <c r="I3008" s="1" t="s">
        <v>24</v>
      </c>
      <c r="J3008" s="3">
        <v>58.46</v>
      </c>
      <c r="K3008" s="1" t="s">
        <v>1271</v>
      </c>
      <c r="L3008" s="1" t="s">
        <v>24</v>
      </c>
      <c r="M3008" s="1" t="s">
        <v>1272</v>
      </c>
      <c r="N3008" s="1" t="s">
        <v>463</v>
      </c>
      <c r="O3008" s="2">
        <v>44316</v>
      </c>
      <c r="P3008" s="2">
        <v>44321</v>
      </c>
      <c r="Q3008" s="1" t="s">
        <v>29</v>
      </c>
      <c r="R3008" t="str">
        <f>VLOOKUP(F3008,'Seg 2 descriptions'!A:B,2)</f>
        <v>Gas Operations-West</v>
      </c>
      <c r="S3008" t="str">
        <f>VLOOKUP(G3008,'Seg 3 descriptions'!A:B,2)</f>
        <v>Overtime/Comp Time/On Call</v>
      </c>
    </row>
    <row r="3009" spans="1:19" x14ac:dyDescent="0.25">
      <c r="A3009" s="1" t="s">
        <v>457</v>
      </c>
      <c r="B3009" s="1" t="s">
        <v>49</v>
      </c>
      <c r="C3009" s="1" t="s">
        <v>1427</v>
      </c>
      <c r="D3009" s="1" t="s">
        <v>1722</v>
      </c>
      <c r="E3009" s="1" t="s">
        <v>20</v>
      </c>
      <c r="F3009" s="1" t="s">
        <v>31</v>
      </c>
      <c r="G3009" s="1" t="s">
        <v>460</v>
      </c>
      <c r="H3009" s="1" t="s">
        <v>228</v>
      </c>
      <c r="I3009" s="1" t="s">
        <v>24</v>
      </c>
      <c r="J3009" s="3">
        <v>142.96</v>
      </c>
      <c r="K3009" s="1" t="s">
        <v>1271</v>
      </c>
      <c r="L3009" s="1" t="s">
        <v>24</v>
      </c>
      <c r="M3009" s="1" t="s">
        <v>1272</v>
      </c>
      <c r="N3009" s="1" t="s">
        <v>463</v>
      </c>
      <c r="O3009" s="2">
        <v>44316</v>
      </c>
      <c r="P3009" s="2">
        <v>44321</v>
      </c>
      <c r="Q3009" s="1" t="s">
        <v>29</v>
      </c>
      <c r="R3009" t="str">
        <f>VLOOKUP(F3009,'Seg 2 descriptions'!A:B,2)</f>
        <v>Gas Operations-West</v>
      </c>
      <c r="S3009" t="str">
        <f>VLOOKUP(G3009,'Seg 3 descriptions'!A:B,2)</f>
        <v>Salaries</v>
      </c>
    </row>
    <row r="3010" spans="1:19" x14ac:dyDescent="0.25">
      <c r="A3010" s="1" t="s">
        <v>457</v>
      </c>
      <c r="B3010" s="1" t="s">
        <v>49</v>
      </c>
      <c r="C3010" s="1" t="s">
        <v>1427</v>
      </c>
      <c r="D3010" s="1" t="s">
        <v>1782</v>
      </c>
      <c r="E3010" s="1" t="s">
        <v>20</v>
      </c>
      <c r="F3010" s="1" t="s">
        <v>31</v>
      </c>
      <c r="G3010" s="1" t="s">
        <v>1301</v>
      </c>
      <c r="H3010" s="1" t="s">
        <v>228</v>
      </c>
      <c r="I3010" s="1" t="s">
        <v>24</v>
      </c>
      <c r="J3010" s="3">
        <v>9.25</v>
      </c>
      <c r="K3010" s="1" t="s">
        <v>1271</v>
      </c>
      <c r="L3010" s="1" t="s">
        <v>24</v>
      </c>
      <c r="M3010" s="1" t="s">
        <v>1272</v>
      </c>
      <c r="N3010" s="1" t="s">
        <v>463</v>
      </c>
      <c r="O3010" s="2">
        <v>44316</v>
      </c>
      <c r="P3010" s="2">
        <v>44321</v>
      </c>
      <c r="Q3010" s="1" t="s">
        <v>29</v>
      </c>
      <c r="R3010" t="str">
        <f>VLOOKUP(F3010,'Seg 2 descriptions'!A:B,2)</f>
        <v>Gas Operations-West</v>
      </c>
      <c r="S3010" t="str">
        <f>VLOOKUP(G3010,'Seg 3 descriptions'!A:B,2)</f>
        <v>Memberships &amp; Subscriptions</v>
      </c>
    </row>
    <row r="3011" spans="1:19" x14ac:dyDescent="0.25">
      <c r="A3011" s="1" t="s">
        <v>457</v>
      </c>
      <c r="B3011" s="1" t="s">
        <v>49</v>
      </c>
      <c r="C3011" s="1" t="s">
        <v>1427</v>
      </c>
      <c r="D3011" s="1" t="s">
        <v>1790</v>
      </c>
      <c r="E3011" s="1" t="s">
        <v>20</v>
      </c>
      <c r="F3011" s="1" t="s">
        <v>31</v>
      </c>
      <c r="G3011" s="1" t="s">
        <v>868</v>
      </c>
      <c r="H3011" s="1" t="s">
        <v>228</v>
      </c>
      <c r="I3011" s="1" t="s">
        <v>24</v>
      </c>
      <c r="J3011" s="3">
        <v>39.18</v>
      </c>
      <c r="K3011" s="1" t="s">
        <v>1271</v>
      </c>
      <c r="L3011" s="1" t="s">
        <v>24</v>
      </c>
      <c r="M3011" s="1" t="s">
        <v>1272</v>
      </c>
      <c r="N3011" s="1" t="s">
        <v>463</v>
      </c>
      <c r="O3011" s="2">
        <v>44316</v>
      </c>
      <c r="P3011" s="2">
        <v>44321</v>
      </c>
      <c r="Q3011" s="1" t="s">
        <v>29</v>
      </c>
      <c r="R3011" t="str">
        <f>VLOOKUP(F3011,'Seg 2 descriptions'!A:B,2)</f>
        <v>Gas Operations-West</v>
      </c>
      <c r="S3011" t="str">
        <f>VLOOKUP(G3011,'Seg 3 descriptions'!A:B,2)</f>
        <v>Cell Phones</v>
      </c>
    </row>
    <row r="3012" spans="1:19" x14ac:dyDescent="0.25">
      <c r="A3012" s="1" t="s">
        <v>457</v>
      </c>
      <c r="B3012" s="1" t="s">
        <v>49</v>
      </c>
      <c r="C3012" s="1" t="s">
        <v>1427</v>
      </c>
      <c r="D3012" s="1" t="s">
        <v>1778</v>
      </c>
      <c r="E3012" s="1" t="s">
        <v>20</v>
      </c>
      <c r="F3012" s="1" t="s">
        <v>31</v>
      </c>
      <c r="G3012" s="1" t="s">
        <v>283</v>
      </c>
      <c r="H3012" s="1" t="s">
        <v>228</v>
      </c>
      <c r="I3012" s="1" t="s">
        <v>24</v>
      </c>
      <c r="J3012" s="3">
        <v>95.99</v>
      </c>
      <c r="K3012" s="1" t="s">
        <v>1271</v>
      </c>
      <c r="L3012" s="1" t="s">
        <v>24</v>
      </c>
      <c r="M3012" s="1" t="s">
        <v>1272</v>
      </c>
      <c r="N3012" s="1" t="s">
        <v>463</v>
      </c>
      <c r="O3012" s="2">
        <v>44316</v>
      </c>
      <c r="P3012" s="2">
        <v>44321</v>
      </c>
      <c r="Q3012" s="1" t="s">
        <v>29</v>
      </c>
      <c r="R3012" t="str">
        <f>VLOOKUP(F3012,'Seg 2 descriptions'!A:B,2)</f>
        <v>Gas Operations-West</v>
      </c>
      <c r="S3012" t="str">
        <f>VLOOKUP(G3012,'Seg 3 descriptions'!A:B,2)</f>
        <v>Supplies &amp; Misc Dept Expenses</v>
      </c>
    </row>
    <row r="3013" spans="1:19" x14ac:dyDescent="0.25">
      <c r="A3013" s="1" t="s">
        <v>457</v>
      </c>
      <c r="B3013" s="1" t="s">
        <v>49</v>
      </c>
      <c r="C3013" s="1" t="s">
        <v>1428</v>
      </c>
      <c r="D3013" s="1" t="s">
        <v>1782</v>
      </c>
      <c r="E3013" s="1" t="s">
        <v>20</v>
      </c>
      <c r="F3013" s="1" t="s">
        <v>31</v>
      </c>
      <c r="G3013" s="1" t="s">
        <v>1301</v>
      </c>
      <c r="H3013" s="1" t="s">
        <v>228</v>
      </c>
      <c r="I3013" s="1" t="s">
        <v>24</v>
      </c>
      <c r="J3013" s="3">
        <v>14.3</v>
      </c>
      <c r="K3013" s="1" t="s">
        <v>1271</v>
      </c>
      <c r="L3013" s="1" t="s">
        <v>24</v>
      </c>
      <c r="M3013" s="1" t="s">
        <v>1272</v>
      </c>
      <c r="N3013" s="1" t="s">
        <v>463</v>
      </c>
      <c r="O3013" s="2">
        <v>44227</v>
      </c>
      <c r="P3013" s="2">
        <v>44237</v>
      </c>
      <c r="Q3013" s="1" t="s">
        <v>29</v>
      </c>
      <c r="R3013" t="str">
        <f>VLOOKUP(F3013,'Seg 2 descriptions'!A:B,2)</f>
        <v>Gas Operations-West</v>
      </c>
      <c r="S3013" t="str">
        <f>VLOOKUP(G3013,'Seg 3 descriptions'!A:B,2)</f>
        <v>Memberships &amp; Subscriptions</v>
      </c>
    </row>
    <row r="3014" spans="1:19" x14ac:dyDescent="0.25">
      <c r="A3014" s="1" t="s">
        <v>457</v>
      </c>
      <c r="B3014" s="1" t="s">
        <v>49</v>
      </c>
      <c r="C3014" s="1" t="s">
        <v>1428</v>
      </c>
      <c r="D3014" s="1" t="s">
        <v>1790</v>
      </c>
      <c r="E3014" s="1" t="s">
        <v>20</v>
      </c>
      <c r="F3014" s="1" t="s">
        <v>31</v>
      </c>
      <c r="G3014" s="1" t="s">
        <v>868</v>
      </c>
      <c r="H3014" s="1" t="s">
        <v>228</v>
      </c>
      <c r="I3014" s="1" t="s">
        <v>24</v>
      </c>
      <c r="J3014" s="3">
        <v>17.73</v>
      </c>
      <c r="K3014" s="1" t="s">
        <v>1271</v>
      </c>
      <c r="L3014" s="1" t="s">
        <v>24</v>
      </c>
      <c r="M3014" s="1" t="s">
        <v>1272</v>
      </c>
      <c r="N3014" s="1" t="s">
        <v>463</v>
      </c>
      <c r="O3014" s="2">
        <v>44227</v>
      </c>
      <c r="P3014" s="2">
        <v>44237</v>
      </c>
      <c r="Q3014" s="1" t="s">
        <v>29</v>
      </c>
      <c r="R3014" t="str">
        <f>VLOOKUP(F3014,'Seg 2 descriptions'!A:B,2)</f>
        <v>Gas Operations-West</v>
      </c>
      <c r="S3014" t="str">
        <f>VLOOKUP(G3014,'Seg 3 descriptions'!A:B,2)</f>
        <v>Cell Phones</v>
      </c>
    </row>
    <row r="3015" spans="1:19" x14ac:dyDescent="0.25">
      <c r="A3015" s="1" t="s">
        <v>457</v>
      </c>
      <c r="B3015" s="1" t="s">
        <v>49</v>
      </c>
      <c r="C3015" s="1" t="s">
        <v>1428</v>
      </c>
      <c r="D3015" s="1" t="s">
        <v>1772</v>
      </c>
      <c r="E3015" s="1" t="s">
        <v>20</v>
      </c>
      <c r="F3015" s="1" t="s">
        <v>31</v>
      </c>
      <c r="G3015" s="1" t="s">
        <v>867</v>
      </c>
      <c r="H3015" s="1" t="s">
        <v>228</v>
      </c>
      <c r="I3015" s="1" t="s">
        <v>24</v>
      </c>
      <c r="J3015" s="3">
        <v>9.2200000000000006</v>
      </c>
      <c r="K3015" s="1" t="s">
        <v>1271</v>
      </c>
      <c r="L3015" s="1" t="s">
        <v>24</v>
      </c>
      <c r="M3015" s="1" t="s">
        <v>1272</v>
      </c>
      <c r="N3015" s="1" t="s">
        <v>463</v>
      </c>
      <c r="O3015" s="2">
        <v>44227</v>
      </c>
      <c r="P3015" s="2">
        <v>44237</v>
      </c>
      <c r="Q3015" s="1" t="s">
        <v>29</v>
      </c>
      <c r="R3015" t="str">
        <f>VLOOKUP(F3015,'Seg 2 descriptions'!A:B,2)</f>
        <v>Gas Operations-West</v>
      </c>
      <c r="S3015" t="str">
        <f>VLOOKUP(G3015,'Seg 3 descriptions'!A:B,2)</f>
        <v>Meals</v>
      </c>
    </row>
    <row r="3016" spans="1:19" x14ac:dyDescent="0.25">
      <c r="A3016" s="1" t="s">
        <v>457</v>
      </c>
      <c r="B3016" s="1" t="s">
        <v>49</v>
      </c>
      <c r="C3016" s="1" t="s">
        <v>1428</v>
      </c>
      <c r="D3016" s="1" t="s">
        <v>1812</v>
      </c>
      <c r="E3016" s="1" t="s">
        <v>20</v>
      </c>
      <c r="F3016" s="1" t="s">
        <v>31</v>
      </c>
      <c r="G3016" s="1" t="s">
        <v>866</v>
      </c>
      <c r="H3016" s="1" t="s">
        <v>228</v>
      </c>
      <c r="I3016" s="1" t="s">
        <v>24</v>
      </c>
      <c r="J3016" s="3">
        <v>4.97</v>
      </c>
      <c r="K3016" s="1" t="s">
        <v>1271</v>
      </c>
      <c r="L3016" s="1" t="s">
        <v>24</v>
      </c>
      <c r="M3016" s="1" t="s">
        <v>1272</v>
      </c>
      <c r="N3016" s="1" t="s">
        <v>463</v>
      </c>
      <c r="O3016" s="2">
        <v>44227</v>
      </c>
      <c r="P3016" s="2">
        <v>44237</v>
      </c>
      <c r="Q3016" s="1" t="s">
        <v>29</v>
      </c>
      <c r="R3016" t="str">
        <f>VLOOKUP(F3016,'Seg 2 descriptions'!A:B,2)</f>
        <v>Gas Operations-West</v>
      </c>
      <c r="S3016" t="str">
        <f>VLOOKUP(G3016,'Seg 3 descriptions'!A:B,2)</f>
        <v>Lodging &amp; Travel</v>
      </c>
    </row>
    <row r="3017" spans="1:19" x14ac:dyDescent="0.25">
      <c r="A3017" s="1" t="s">
        <v>457</v>
      </c>
      <c r="B3017" s="1" t="s">
        <v>49</v>
      </c>
      <c r="C3017" s="1" t="s">
        <v>1429</v>
      </c>
      <c r="D3017" s="1" t="s">
        <v>1717</v>
      </c>
      <c r="E3017" s="1" t="s">
        <v>20</v>
      </c>
      <c r="F3017" s="1" t="s">
        <v>31</v>
      </c>
      <c r="G3017" s="1" t="s">
        <v>590</v>
      </c>
      <c r="H3017" s="1" t="s">
        <v>228</v>
      </c>
      <c r="I3017" s="1" t="s">
        <v>24</v>
      </c>
      <c r="J3017" s="3">
        <v>45.53</v>
      </c>
      <c r="K3017" s="1" t="s">
        <v>1271</v>
      </c>
      <c r="L3017" s="1" t="s">
        <v>24</v>
      </c>
      <c r="M3017" s="1" t="s">
        <v>1272</v>
      </c>
      <c r="N3017" s="1" t="s">
        <v>463</v>
      </c>
      <c r="O3017" s="2">
        <v>44255</v>
      </c>
      <c r="P3017" s="2">
        <v>44258</v>
      </c>
      <c r="Q3017" s="1" t="s">
        <v>29</v>
      </c>
      <c r="R3017" t="str">
        <f>VLOOKUP(F3017,'Seg 2 descriptions'!A:B,2)</f>
        <v>Gas Operations-West</v>
      </c>
      <c r="S3017" t="str">
        <f>VLOOKUP(G3017,'Seg 3 descriptions'!A:B,2)</f>
        <v>Overtime/Comp Time/On Call</v>
      </c>
    </row>
    <row r="3018" spans="1:19" x14ac:dyDescent="0.25">
      <c r="A3018" s="1" t="s">
        <v>457</v>
      </c>
      <c r="B3018" s="1" t="s">
        <v>49</v>
      </c>
      <c r="C3018" s="1" t="s">
        <v>1429</v>
      </c>
      <c r="D3018" s="1" t="s">
        <v>1790</v>
      </c>
      <c r="E3018" s="1" t="s">
        <v>20</v>
      </c>
      <c r="F3018" s="1" t="s">
        <v>31</v>
      </c>
      <c r="G3018" s="1" t="s">
        <v>868</v>
      </c>
      <c r="H3018" s="1" t="s">
        <v>228</v>
      </c>
      <c r="I3018" s="1" t="s">
        <v>24</v>
      </c>
      <c r="J3018" s="3">
        <v>44.32</v>
      </c>
      <c r="K3018" s="1" t="s">
        <v>1271</v>
      </c>
      <c r="L3018" s="1" t="s">
        <v>24</v>
      </c>
      <c r="M3018" s="1" t="s">
        <v>1272</v>
      </c>
      <c r="N3018" s="1" t="s">
        <v>463</v>
      </c>
      <c r="O3018" s="2">
        <v>44255</v>
      </c>
      <c r="P3018" s="2">
        <v>44258</v>
      </c>
      <c r="Q3018" s="1" t="s">
        <v>29</v>
      </c>
      <c r="R3018" t="str">
        <f>VLOOKUP(F3018,'Seg 2 descriptions'!A:B,2)</f>
        <v>Gas Operations-West</v>
      </c>
      <c r="S3018" t="str">
        <f>VLOOKUP(G3018,'Seg 3 descriptions'!A:B,2)</f>
        <v>Cell Phones</v>
      </c>
    </row>
    <row r="3019" spans="1:19" x14ac:dyDescent="0.25">
      <c r="A3019" s="1" t="s">
        <v>457</v>
      </c>
      <c r="B3019" s="1" t="s">
        <v>49</v>
      </c>
      <c r="C3019" s="1" t="s">
        <v>1429</v>
      </c>
      <c r="D3019" s="1" t="s">
        <v>1772</v>
      </c>
      <c r="E3019" s="1" t="s">
        <v>20</v>
      </c>
      <c r="F3019" s="1" t="s">
        <v>31</v>
      </c>
      <c r="G3019" s="1" t="s">
        <v>867</v>
      </c>
      <c r="H3019" s="1" t="s">
        <v>228</v>
      </c>
      <c r="I3019" s="1" t="s">
        <v>24</v>
      </c>
      <c r="J3019" s="3">
        <v>6.35</v>
      </c>
      <c r="K3019" s="1" t="s">
        <v>1271</v>
      </c>
      <c r="L3019" s="1" t="s">
        <v>24</v>
      </c>
      <c r="M3019" s="1" t="s">
        <v>1272</v>
      </c>
      <c r="N3019" s="1" t="s">
        <v>463</v>
      </c>
      <c r="O3019" s="2">
        <v>44255</v>
      </c>
      <c r="P3019" s="2">
        <v>44258</v>
      </c>
      <c r="Q3019" s="1" t="s">
        <v>29</v>
      </c>
      <c r="R3019" t="str">
        <f>VLOOKUP(F3019,'Seg 2 descriptions'!A:B,2)</f>
        <v>Gas Operations-West</v>
      </c>
      <c r="S3019" t="str">
        <f>VLOOKUP(G3019,'Seg 3 descriptions'!A:B,2)</f>
        <v>Meals</v>
      </c>
    </row>
    <row r="3020" spans="1:19" x14ac:dyDescent="0.25">
      <c r="A3020" s="1" t="s">
        <v>457</v>
      </c>
      <c r="B3020" s="1" t="s">
        <v>49</v>
      </c>
      <c r="C3020" s="1" t="s">
        <v>1428</v>
      </c>
      <c r="D3020" s="1" t="s">
        <v>1717</v>
      </c>
      <c r="E3020" s="1" t="s">
        <v>20</v>
      </c>
      <c r="F3020" s="1" t="s">
        <v>31</v>
      </c>
      <c r="G3020" s="1" t="s">
        <v>590</v>
      </c>
      <c r="H3020" s="1" t="s">
        <v>228</v>
      </c>
      <c r="I3020" s="1" t="s">
        <v>24</v>
      </c>
      <c r="J3020" s="3">
        <v>21.43</v>
      </c>
      <c r="K3020" s="1" t="s">
        <v>1271</v>
      </c>
      <c r="L3020" s="1" t="s">
        <v>24</v>
      </c>
      <c r="M3020" s="1" t="s">
        <v>1272</v>
      </c>
      <c r="N3020" s="1" t="s">
        <v>463</v>
      </c>
      <c r="O3020" s="2">
        <v>44227</v>
      </c>
      <c r="P3020" s="2">
        <v>44237</v>
      </c>
      <c r="Q3020" s="1" t="s">
        <v>29</v>
      </c>
      <c r="R3020" t="str">
        <f>VLOOKUP(F3020,'Seg 2 descriptions'!A:B,2)</f>
        <v>Gas Operations-West</v>
      </c>
      <c r="S3020" t="str">
        <f>VLOOKUP(G3020,'Seg 3 descriptions'!A:B,2)</f>
        <v>Overtime/Comp Time/On Call</v>
      </c>
    </row>
    <row r="3021" spans="1:19" x14ac:dyDescent="0.25">
      <c r="A3021" s="1" t="s">
        <v>457</v>
      </c>
      <c r="B3021" s="1" t="s">
        <v>49</v>
      </c>
      <c r="C3021" s="1" t="s">
        <v>1428</v>
      </c>
      <c r="D3021" s="1" t="s">
        <v>1722</v>
      </c>
      <c r="E3021" s="1" t="s">
        <v>20</v>
      </c>
      <c r="F3021" s="1" t="s">
        <v>31</v>
      </c>
      <c r="G3021" s="1" t="s">
        <v>460</v>
      </c>
      <c r="H3021" s="1" t="s">
        <v>228</v>
      </c>
      <c r="I3021" s="1" t="s">
        <v>24</v>
      </c>
      <c r="J3021" s="3">
        <v>176.42</v>
      </c>
      <c r="K3021" s="1" t="s">
        <v>1271</v>
      </c>
      <c r="L3021" s="1" t="s">
        <v>24</v>
      </c>
      <c r="M3021" s="1" t="s">
        <v>1272</v>
      </c>
      <c r="N3021" s="1" t="s">
        <v>463</v>
      </c>
      <c r="O3021" s="2">
        <v>44227</v>
      </c>
      <c r="P3021" s="2">
        <v>44237</v>
      </c>
      <c r="Q3021" s="1" t="s">
        <v>29</v>
      </c>
      <c r="R3021" t="str">
        <f>VLOOKUP(F3021,'Seg 2 descriptions'!A:B,2)</f>
        <v>Gas Operations-West</v>
      </c>
      <c r="S3021" t="str">
        <f>VLOOKUP(G3021,'Seg 3 descriptions'!A:B,2)</f>
        <v>Salaries</v>
      </c>
    </row>
    <row r="3022" spans="1:19" x14ac:dyDescent="0.25">
      <c r="A3022" s="1" t="s">
        <v>457</v>
      </c>
      <c r="B3022" s="1" t="s">
        <v>49</v>
      </c>
      <c r="C3022" s="1" t="s">
        <v>1429</v>
      </c>
      <c r="D3022" s="1" t="s">
        <v>1778</v>
      </c>
      <c r="E3022" s="1" t="s">
        <v>20</v>
      </c>
      <c r="F3022" s="1" t="s">
        <v>31</v>
      </c>
      <c r="G3022" s="1" t="s">
        <v>283</v>
      </c>
      <c r="H3022" s="1" t="s">
        <v>228</v>
      </c>
      <c r="I3022" s="1" t="s">
        <v>24</v>
      </c>
      <c r="J3022" s="3">
        <v>98.93</v>
      </c>
      <c r="K3022" s="1" t="s">
        <v>1271</v>
      </c>
      <c r="L3022" s="1" t="s">
        <v>24</v>
      </c>
      <c r="M3022" s="1" t="s">
        <v>1272</v>
      </c>
      <c r="N3022" s="1" t="s">
        <v>463</v>
      </c>
      <c r="O3022" s="2">
        <v>44255</v>
      </c>
      <c r="P3022" s="2">
        <v>44258</v>
      </c>
      <c r="Q3022" s="1" t="s">
        <v>29</v>
      </c>
      <c r="R3022" t="str">
        <f>VLOOKUP(F3022,'Seg 2 descriptions'!A:B,2)</f>
        <v>Gas Operations-West</v>
      </c>
      <c r="S3022" t="str">
        <f>VLOOKUP(G3022,'Seg 3 descriptions'!A:B,2)</f>
        <v>Supplies &amp; Misc Dept Expenses</v>
      </c>
    </row>
    <row r="3023" spans="1:19" x14ac:dyDescent="0.25">
      <c r="A3023" s="1" t="s">
        <v>457</v>
      </c>
      <c r="B3023" s="1" t="s">
        <v>49</v>
      </c>
      <c r="C3023" s="1" t="s">
        <v>1428</v>
      </c>
      <c r="D3023" s="1" t="s">
        <v>1778</v>
      </c>
      <c r="E3023" s="1" t="s">
        <v>20</v>
      </c>
      <c r="F3023" s="1" t="s">
        <v>31</v>
      </c>
      <c r="G3023" s="1" t="s">
        <v>283</v>
      </c>
      <c r="H3023" s="1" t="s">
        <v>228</v>
      </c>
      <c r="I3023" s="1" t="s">
        <v>24</v>
      </c>
      <c r="J3023" s="3">
        <v>-9.17</v>
      </c>
      <c r="K3023" s="1" t="s">
        <v>1271</v>
      </c>
      <c r="L3023" s="1" t="s">
        <v>24</v>
      </c>
      <c r="M3023" s="1" t="s">
        <v>1272</v>
      </c>
      <c r="N3023" s="1" t="s">
        <v>463</v>
      </c>
      <c r="O3023" s="2">
        <v>44227</v>
      </c>
      <c r="P3023" s="2">
        <v>44237</v>
      </c>
      <c r="Q3023" s="1" t="s">
        <v>29</v>
      </c>
      <c r="R3023" t="str">
        <f>VLOOKUP(F3023,'Seg 2 descriptions'!A:B,2)</f>
        <v>Gas Operations-West</v>
      </c>
      <c r="S3023" t="str">
        <f>VLOOKUP(G3023,'Seg 3 descriptions'!A:B,2)</f>
        <v>Supplies &amp; Misc Dept Expenses</v>
      </c>
    </row>
    <row r="3024" spans="1:19" x14ac:dyDescent="0.25">
      <c r="A3024" s="1" t="s">
        <v>457</v>
      </c>
      <c r="B3024" s="1" t="s">
        <v>49</v>
      </c>
      <c r="C3024" s="1" t="s">
        <v>1429</v>
      </c>
      <c r="D3024" s="1" t="s">
        <v>1782</v>
      </c>
      <c r="E3024" s="1" t="s">
        <v>20</v>
      </c>
      <c r="F3024" s="1" t="s">
        <v>31</v>
      </c>
      <c r="G3024" s="1" t="s">
        <v>1301</v>
      </c>
      <c r="H3024" s="1" t="s">
        <v>228</v>
      </c>
      <c r="I3024" s="1" t="s">
        <v>24</v>
      </c>
      <c r="J3024" s="3">
        <v>2.82</v>
      </c>
      <c r="K3024" s="1" t="s">
        <v>1271</v>
      </c>
      <c r="L3024" s="1" t="s">
        <v>24</v>
      </c>
      <c r="M3024" s="1" t="s">
        <v>1272</v>
      </c>
      <c r="N3024" s="1" t="s">
        <v>463</v>
      </c>
      <c r="O3024" s="2">
        <v>44255</v>
      </c>
      <c r="P3024" s="2">
        <v>44258</v>
      </c>
      <c r="Q3024" s="1" t="s">
        <v>29</v>
      </c>
      <c r="R3024" t="str">
        <f>VLOOKUP(F3024,'Seg 2 descriptions'!A:B,2)</f>
        <v>Gas Operations-West</v>
      </c>
      <c r="S3024" t="str">
        <f>VLOOKUP(G3024,'Seg 3 descriptions'!A:B,2)</f>
        <v>Memberships &amp; Subscriptions</v>
      </c>
    </row>
    <row r="3025" spans="1:19" x14ac:dyDescent="0.25">
      <c r="A3025" s="1" t="s">
        <v>457</v>
      </c>
      <c r="B3025" s="1" t="s">
        <v>49</v>
      </c>
      <c r="C3025" s="1" t="s">
        <v>1429</v>
      </c>
      <c r="D3025" s="1" t="s">
        <v>1786</v>
      </c>
      <c r="E3025" s="1" t="s">
        <v>20</v>
      </c>
      <c r="F3025" s="1" t="s">
        <v>31</v>
      </c>
      <c r="G3025" s="1" t="s">
        <v>1302</v>
      </c>
      <c r="H3025" s="1" t="s">
        <v>228</v>
      </c>
      <c r="I3025" s="1" t="s">
        <v>24</v>
      </c>
      <c r="J3025" s="3">
        <v>16.25</v>
      </c>
      <c r="K3025" s="1" t="s">
        <v>1271</v>
      </c>
      <c r="L3025" s="1" t="s">
        <v>24</v>
      </c>
      <c r="M3025" s="1" t="s">
        <v>1272</v>
      </c>
      <c r="N3025" s="1" t="s">
        <v>463</v>
      </c>
      <c r="O3025" s="2">
        <v>44255</v>
      </c>
      <c r="P3025" s="2">
        <v>44258</v>
      </c>
      <c r="Q3025" s="1" t="s">
        <v>29</v>
      </c>
      <c r="R3025" t="str">
        <f>VLOOKUP(F3025,'Seg 2 descriptions'!A:B,2)</f>
        <v>Gas Operations-West</v>
      </c>
      <c r="S3025" t="str">
        <f>VLOOKUP(G3025,'Seg 3 descriptions'!A:B,2)</f>
        <v>Uniforms</v>
      </c>
    </row>
    <row r="3026" spans="1:19" x14ac:dyDescent="0.25">
      <c r="A3026" s="1" t="s">
        <v>457</v>
      </c>
      <c r="B3026" s="1" t="s">
        <v>49</v>
      </c>
      <c r="C3026" s="1" t="s">
        <v>1429</v>
      </c>
      <c r="D3026" s="1" t="s">
        <v>1722</v>
      </c>
      <c r="E3026" s="1" t="s">
        <v>20</v>
      </c>
      <c r="F3026" s="1" t="s">
        <v>31</v>
      </c>
      <c r="G3026" s="1" t="s">
        <v>460</v>
      </c>
      <c r="H3026" s="1" t="s">
        <v>228</v>
      </c>
      <c r="I3026" s="1" t="s">
        <v>24</v>
      </c>
      <c r="J3026" s="3">
        <v>144.26</v>
      </c>
      <c r="K3026" s="1" t="s">
        <v>1271</v>
      </c>
      <c r="L3026" s="1" t="s">
        <v>24</v>
      </c>
      <c r="M3026" s="1" t="s">
        <v>1272</v>
      </c>
      <c r="N3026" s="1" t="s">
        <v>463</v>
      </c>
      <c r="O3026" s="2">
        <v>44255</v>
      </c>
      <c r="P3026" s="2">
        <v>44258</v>
      </c>
      <c r="Q3026" s="1" t="s">
        <v>29</v>
      </c>
      <c r="R3026" t="str">
        <f>VLOOKUP(F3026,'Seg 2 descriptions'!A:B,2)</f>
        <v>Gas Operations-West</v>
      </c>
      <c r="S3026" t="str">
        <f>VLOOKUP(G3026,'Seg 3 descriptions'!A:B,2)</f>
        <v>Salaries</v>
      </c>
    </row>
    <row r="3027" spans="1:19" x14ac:dyDescent="0.25">
      <c r="A3027" s="1" t="s">
        <v>457</v>
      </c>
      <c r="B3027" s="1" t="s">
        <v>49</v>
      </c>
      <c r="C3027" s="1" t="s">
        <v>1430</v>
      </c>
      <c r="D3027" s="1" t="s">
        <v>1722</v>
      </c>
      <c r="E3027" s="1" t="s">
        <v>20</v>
      </c>
      <c r="F3027" s="1" t="s">
        <v>31</v>
      </c>
      <c r="G3027" s="1" t="s">
        <v>460</v>
      </c>
      <c r="H3027" s="1" t="s">
        <v>228</v>
      </c>
      <c r="I3027" s="1" t="s">
        <v>24</v>
      </c>
      <c r="J3027" s="3">
        <v>22.64</v>
      </c>
      <c r="K3027" s="1" t="s">
        <v>1271</v>
      </c>
      <c r="L3027" s="1" t="s">
        <v>24</v>
      </c>
      <c r="M3027" s="1" t="s">
        <v>1272</v>
      </c>
      <c r="N3027" s="1" t="s">
        <v>463</v>
      </c>
      <c r="O3027" s="2">
        <v>44408</v>
      </c>
      <c r="P3027" s="2">
        <v>44412</v>
      </c>
      <c r="Q3027" s="1" t="s">
        <v>29</v>
      </c>
      <c r="R3027" t="str">
        <f>VLOOKUP(F3027,'Seg 2 descriptions'!A:B,2)</f>
        <v>Gas Operations-West</v>
      </c>
      <c r="S3027" t="str">
        <f>VLOOKUP(G3027,'Seg 3 descriptions'!A:B,2)</f>
        <v>Salaries</v>
      </c>
    </row>
    <row r="3028" spans="1:19" x14ac:dyDescent="0.25">
      <c r="A3028" s="1" t="s">
        <v>457</v>
      </c>
      <c r="B3028" s="1" t="s">
        <v>49</v>
      </c>
      <c r="C3028" s="1" t="s">
        <v>1430</v>
      </c>
      <c r="D3028" s="1" t="s">
        <v>1717</v>
      </c>
      <c r="E3028" s="1" t="s">
        <v>20</v>
      </c>
      <c r="F3028" s="1" t="s">
        <v>31</v>
      </c>
      <c r="G3028" s="1" t="s">
        <v>590</v>
      </c>
      <c r="H3028" s="1" t="s">
        <v>228</v>
      </c>
      <c r="I3028" s="1" t="s">
        <v>24</v>
      </c>
      <c r="J3028" s="3">
        <v>7.39</v>
      </c>
      <c r="K3028" s="1" t="s">
        <v>1271</v>
      </c>
      <c r="L3028" s="1" t="s">
        <v>24</v>
      </c>
      <c r="M3028" s="1" t="s">
        <v>1272</v>
      </c>
      <c r="N3028" s="1" t="s">
        <v>463</v>
      </c>
      <c r="O3028" s="2">
        <v>44408</v>
      </c>
      <c r="P3028" s="2">
        <v>44412</v>
      </c>
      <c r="Q3028" s="1" t="s">
        <v>29</v>
      </c>
      <c r="R3028" t="str">
        <f>VLOOKUP(F3028,'Seg 2 descriptions'!A:B,2)</f>
        <v>Gas Operations-West</v>
      </c>
      <c r="S3028" t="str">
        <f>VLOOKUP(G3028,'Seg 3 descriptions'!A:B,2)</f>
        <v>Overtime/Comp Time/On Call</v>
      </c>
    </row>
    <row r="3029" spans="1:19" x14ac:dyDescent="0.25">
      <c r="A3029" s="1" t="s">
        <v>457</v>
      </c>
      <c r="B3029" s="1" t="s">
        <v>49</v>
      </c>
      <c r="C3029" s="1" t="s">
        <v>1430</v>
      </c>
      <c r="D3029" s="1" t="s">
        <v>1778</v>
      </c>
      <c r="E3029" s="1" t="s">
        <v>20</v>
      </c>
      <c r="F3029" s="1" t="s">
        <v>31</v>
      </c>
      <c r="G3029" s="1" t="s">
        <v>283</v>
      </c>
      <c r="H3029" s="1" t="s">
        <v>228</v>
      </c>
      <c r="I3029" s="1" t="s">
        <v>24</v>
      </c>
      <c r="J3029" s="3">
        <v>11.73</v>
      </c>
      <c r="K3029" s="1" t="s">
        <v>1271</v>
      </c>
      <c r="L3029" s="1" t="s">
        <v>24</v>
      </c>
      <c r="M3029" s="1" t="s">
        <v>1272</v>
      </c>
      <c r="N3029" s="1" t="s">
        <v>463</v>
      </c>
      <c r="O3029" s="2">
        <v>44408</v>
      </c>
      <c r="P3029" s="2">
        <v>44412</v>
      </c>
      <c r="Q3029" s="1" t="s">
        <v>29</v>
      </c>
      <c r="R3029" t="str">
        <f>VLOOKUP(F3029,'Seg 2 descriptions'!A:B,2)</f>
        <v>Gas Operations-West</v>
      </c>
      <c r="S3029" t="str">
        <f>VLOOKUP(G3029,'Seg 3 descriptions'!A:B,2)</f>
        <v>Supplies &amp; Misc Dept Expenses</v>
      </c>
    </row>
    <row r="3030" spans="1:19" x14ac:dyDescent="0.25">
      <c r="A3030" s="1" t="s">
        <v>457</v>
      </c>
      <c r="B3030" s="1" t="s">
        <v>49</v>
      </c>
      <c r="C3030" s="1" t="s">
        <v>1430</v>
      </c>
      <c r="D3030" s="1" t="s">
        <v>1790</v>
      </c>
      <c r="E3030" s="1" t="s">
        <v>20</v>
      </c>
      <c r="F3030" s="1" t="s">
        <v>31</v>
      </c>
      <c r="G3030" s="1" t="s">
        <v>868</v>
      </c>
      <c r="H3030" s="1" t="s">
        <v>228</v>
      </c>
      <c r="I3030" s="1" t="s">
        <v>24</v>
      </c>
      <c r="J3030" s="3">
        <v>8.08</v>
      </c>
      <c r="K3030" s="1" t="s">
        <v>1271</v>
      </c>
      <c r="L3030" s="1" t="s">
        <v>24</v>
      </c>
      <c r="M3030" s="1" t="s">
        <v>1272</v>
      </c>
      <c r="N3030" s="1" t="s">
        <v>463</v>
      </c>
      <c r="O3030" s="2">
        <v>44408</v>
      </c>
      <c r="P3030" s="2">
        <v>44412</v>
      </c>
      <c r="Q3030" s="1" t="s">
        <v>29</v>
      </c>
      <c r="R3030" t="str">
        <f>VLOOKUP(F3030,'Seg 2 descriptions'!A:B,2)</f>
        <v>Gas Operations-West</v>
      </c>
      <c r="S3030" t="str">
        <f>VLOOKUP(G3030,'Seg 3 descriptions'!A:B,2)</f>
        <v>Cell Phones</v>
      </c>
    </row>
    <row r="3031" spans="1:19" x14ac:dyDescent="0.25">
      <c r="A3031" s="1" t="s">
        <v>457</v>
      </c>
      <c r="B3031" s="1" t="s">
        <v>49</v>
      </c>
      <c r="C3031" s="1" t="s">
        <v>1430</v>
      </c>
      <c r="D3031" s="1" t="s">
        <v>1786</v>
      </c>
      <c r="E3031" s="1" t="s">
        <v>20</v>
      </c>
      <c r="F3031" s="1" t="s">
        <v>31</v>
      </c>
      <c r="G3031" s="1" t="s">
        <v>1302</v>
      </c>
      <c r="H3031" s="1" t="s">
        <v>228</v>
      </c>
      <c r="I3031" s="1" t="s">
        <v>24</v>
      </c>
      <c r="J3031" s="3">
        <v>16.850000000000001</v>
      </c>
      <c r="K3031" s="1" t="s">
        <v>1271</v>
      </c>
      <c r="L3031" s="1" t="s">
        <v>24</v>
      </c>
      <c r="M3031" s="1" t="s">
        <v>1272</v>
      </c>
      <c r="N3031" s="1" t="s">
        <v>463</v>
      </c>
      <c r="O3031" s="2">
        <v>44408</v>
      </c>
      <c r="P3031" s="2">
        <v>44412</v>
      </c>
      <c r="Q3031" s="1" t="s">
        <v>29</v>
      </c>
      <c r="R3031" t="str">
        <f>VLOOKUP(F3031,'Seg 2 descriptions'!A:B,2)</f>
        <v>Gas Operations-West</v>
      </c>
      <c r="S3031" t="str">
        <f>VLOOKUP(G3031,'Seg 3 descriptions'!A:B,2)</f>
        <v>Uniforms</v>
      </c>
    </row>
    <row r="3032" spans="1:19" x14ac:dyDescent="0.25">
      <c r="A3032" s="1" t="s">
        <v>457</v>
      </c>
      <c r="B3032" s="1" t="s">
        <v>49</v>
      </c>
      <c r="C3032" s="1" t="s">
        <v>1430</v>
      </c>
      <c r="D3032" s="1" t="s">
        <v>1772</v>
      </c>
      <c r="E3032" s="1" t="s">
        <v>20</v>
      </c>
      <c r="F3032" s="1" t="s">
        <v>31</v>
      </c>
      <c r="G3032" s="1" t="s">
        <v>867</v>
      </c>
      <c r="H3032" s="1" t="s">
        <v>228</v>
      </c>
      <c r="I3032" s="1" t="s">
        <v>24</v>
      </c>
      <c r="J3032" s="3">
        <v>3.61</v>
      </c>
      <c r="K3032" s="1" t="s">
        <v>1271</v>
      </c>
      <c r="L3032" s="1" t="s">
        <v>24</v>
      </c>
      <c r="M3032" s="1" t="s">
        <v>1272</v>
      </c>
      <c r="N3032" s="1" t="s">
        <v>463</v>
      </c>
      <c r="O3032" s="2">
        <v>44408</v>
      </c>
      <c r="P3032" s="2">
        <v>44412</v>
      </c>
      <c r="Q3032" s="1" t="s">
        <v>29</v>
      </c>
      <c r="R3032" t="str">
        <f>VLOOKUP(F3032,'Seg 2 descriptions'!A:B,2)</f>
        <v>Gas Operations-West</v>
      </c>
      <c r="S3032" t="str">
        <f>VLOOKUP(G3032,'Seg 3 descriptions'!A:B,2)</f>
        <v>Meals</v>
      </c>
    </row>
    <row r="3033" spans="1:19" x14ac:dyDescent="0.25">
      <c r="A3033" s="1" t="s">
        <v>828</v>
      </c>
      <c r="B3033" s="1" t="s">
        <v>18</v>
      </c>
      <c r="C3033" s="1" t="s">
        <v>1433</v>
      </c>
      <c r="D3033" s="1" t="s">
        <v>1717</v>
      </c>
      <c r="E3033" s="1" t="s">
        <v>20</v>
      </c>
      <c r="F3033" s="1" t="s">
        <v>31</v>
      </c>
      <c r="G3033" s="1" t="s">
        <v>590</v>
      </c>
      <c r="H3033" s="1" t="s">
        <v>228</v>
      </c>
      <c r="I3033" s="1" t="s">
        <v>24</v>
      </c>
      <c r="J3033" s="3">
        <v>1628.27</v>
      </c>
      <c r="K3033" s="1" t="s">
        <v>1434</v>
      </c>
      <c r="L3033" s="1" t="s">
        <v>24</v>
      </c>
      <c r="M3033" s="1" t="s">
        <v>24</v>
      </c>
      <c r="N3033" s="1" t="s">
        <v>1433</v>
      </c>
      <c r="O3033" s="2">
        <v>44518</v>
      </c>
      <c r="P3033" s="2">
        <v>44531</v>
      </c>
      <c r="Q3033" s="1" t="s">
        <v>29</v>
      </c>
      <c r="R3033" t="str">
        <f>VLOOKUP(F3033,'Seg 2 descriptions'!A:B,2)</f>
        <v>Gas Operations-West</v>
      </c>
      <c r="S3033" t="str">
        <f>VLOOKUP(G3033,'Seg 3 descriptions'!A:B,2)</f>
        <v>Overtime/Comp Time/On Call</v>
      </c>
    </row>
    <row r="3034" spans="1:19" x14ac:dyDescent="0.25">
      <c r="A3034" s="1" t="s">
        <v>457</v>
      </c>
      <c r="B3034" s="1" t="s">
        <v>49</v>
      </c>
      <c r="C3034" s="1" t="s">
        <v>1449</v>
      </c>
      <c r="D3034" s="1" t="s">
        <v>1819</v>
      </c>
      <c r="E3034" s="1" t="s">
        <v>20</v>
      </c>
      <c r="F3034" s="1" t="s">
        <v>399</v>
      </c>
      <c r="G3034" s="1" t="s">
        <v>590</v>
      </c>
      <c r="H3034" s="1" t="s">
        <v>228</v>
      </c>
      <c r="I3034" s="1" t="s">
        <v>24</v>
      </c>
      <c r="J3034" s="3">
        <v>10.65</v>
      </c>
      <c r="K3034" s="1" t="s">
        <v>1136</v>
      </c>
      <c r="L3034" s="1" t="s">
        <v>24</v>
      </c>
      <c r="M3034" s="1" t="s">
        <v>1137</v>
      </c>
      <c r="N3034" s="1" t="s">
        <v>463</v>
      </c>
      <c r="O3034" s="2">
        <v>44227</v>
      </c>
      <c r="P3034" s="2">
        <v>44237</v>
      </c>
      <c r="Q3034" s="1" t="s">
        <v>29</v>
      </c>
      <c r="R3034" t="str">
        <f>VLOOKUP(F3034,'Seg 2 descriptions'!A:B,2)</f>
        <v>Propane Operations-WH</v>
      </c>
      <c r="S3034" t="str">
        <f>VLOOKUP(G3034,'Seg 3 descriptions'!A:B,2)</f>
        <v>Overtime/Comp Time/On Call</v>
      </c>
    </row>
    <row r="3035" spans="1:19" x14ac:dyDescent="0.25">
      <c r="A3035" s="1" t="s">
        <v>457</v>
      </c>
      <c r="B3035" s="1" t="s">
        <v>49</v>
      </c>
      <c r="C3035" s="1" t="s">
        <v>1262</v>
      </c>
      <c r="D3035" s="1" t="s">
        <v>1842</v>
      </c>
      <c r="E3035" s="1" t="s">
        <v>20</v>
      </c>
      <c r="F3035" s="1" t="s">
        <v>471</v>
      </c>
      <c r="G3035" s="1" t="s">
        <v>1302</v>
      </c>
      <c r="H3035" s="1" t="s">
        <v>228</v>
      </c>
      <c r="I3035" s="1" t="s">
        <v>24</v>
      </c>
      <c r="J3035" s="3">
        <v>1.23</v>
      </c>
      <c r="K3035" s="1" t="s">
        <v>1454</v>
      </c>
      <c r="L3035" s="1" t="s">
        <v>24</v>
      </c>
      <c r="M3035" s="1" t="s">
        <v>1455</v>
      </c>
      <c r="N3035" s="1" t="s">
        <v>463</v>
      </c>
      <c r="O3035" s="2">
        <v>44500</v>
      </c>
      <c r="P3035" s="2">
        <v>44503</v>
      </c>
      <c r="Q3035" s="1" t="s">
        <v>29</v>
      </c>
      <c r="R3035" t="str">
        <f>VLOOKUP(F3035,'Seg 2 descriptions'!A:B,2)</f>
        <v>Propane Operations-Hernando</v>
      </c>
      <c r="S3035" t="str">
        <f>VLOOKUP(G3035,'Seg 3 descriptions'!A:B,2)</f>
        <v>Uniforms</v>
      </c>
    </row>
    <row r="3036" spans="1:19" x14ac:dyDescent="0.25">
      <c r="A3036" s="1" t="s">
        <v>457</v>
      </c>
      <c r="B3036" s="1" t="s">
        <v>49</v>
      </c>
      <c r="C3036" s="1" t="s">
        <v>1262</v>
      </c>
      <c r="D3036" s="1" t="s">
        <v>1843</v>
      </c>
      <c r="E3036" s="1" t="s">
        <v>20</v>
      </c>
      <c r="F3036" s="1" t="s">
        <v>471</v>
      </c>
      <c r="G3036" s="1" t="s">
        <v>283</v>
      </c>
      <c r="H3036" s="1" t="s">
        <v>228</v>
      </c>
      <c r="I3036" s="1" t="s">
        <v>24</v>
      </c>
      <c r="J3036" s="3">
        <v>-13.94</v>
      </c>
      <c r="K3036" s="1" t="s">
        <v>1454</v>
      </c>
      <c r="L3036" s="1" t="s">
        <v>24</v>
      </c>
      <c r="M3036" s="1" t="s">
        <v>1455</v>
      </c>
      <c r="N3036" s="1" t="s">
        <v>463</v>
      </c>
      <c r="O3036" s="2">
        <v>44500</v>
      </c>
      <c r="P3036" s="2">
        <v>44503</v>
      </c>
      <c r="Q3036" s="1" t="s">
        <v>29</v>
      </c>
      <c r="R3036" t="str">
        <f>VLOOKUP(F3036,'Seg 2 descriptions'!A:B,2)</f>
        <v>Propane Operations-Hernando</v>
      </c>
      <c r="S3036" t="str">
        <f>VLOOKUP(G3036,'Seg 3 descriptions'!A:B,2)</f>
        <v>Supplies &amp; Misc Dept Expenses</v>
      </c>
    </row>
    <row r="3037" spans="1:19" x14ac:dyDescent="0.25">
      <c r="A3037" s="1" t="s">
        <v>457</v>
      </c>
      <c r="B3037" s="1" t="s">
        <v>49</v>
      </c>
      <c r="C3037" s="1" t="s">
        <v>1449</v>
      </c>
      <c r="D3037" s="1" t="s">
        <v>1844</v>
      </c>
      <c r="E3037" s="1" t="s">
        <v>20</v>
      </c>
      <c r="F3037" s="1" t="s">
        <v>399</v>
      </c>
      <c r="G3037" s="1" t="s">
        <v>460</v>
      </c>
      <c r="H3037" s="1" t="s">
        <v>228</v>
      </c>
      <c r="I3037" s="1" t="s">
        <v>24</v>
      </c>
      <c r="J3037" s="3">
        <v>37.9</v>
      </c>
      <c r="K3037" s="1" t="s">
        <v>1371</v>
      </c>
      <c r="L3037" s="1" t="s">
        <v>24</v>
      </c>
      <c r="M3037" s="1" t="s">
        <v>1372</v>
      </c>
      <c r="N3037" s="1" t="s">
        <v>463</v>
      </c>
      <c r="O3037" s="2">
        <v>44227</v>
      </c>
      <c r="P3037" s="2">
        <v>44237</v>
      </c>
      <c r="Q3037" s="1" t="s">
        <v>29</v>
      </c>
      <c r="R3037" t="str">
        <f>VLOOKUP(F3037,'Seg 2 descriptions'!A:B,2)</f>
        <v>Propane Operations-WH</v>
      </c>
      <c r="S3037" t="str">
        <f>VLOOKUP(G3037,'Seg 3 descriptions'!A:B,2)</f>
        <v>Salaries</v>
      </c>
    </row>
    <row r="3038" spans="1:19" x14ac:dyDescent="0.25">
      <c r="A3038" s="1" t="s">
        <v>457</v>
      </c>
      <c r="B3038" s="1" t="s">
        <v>49</v>
      </c>
      <c r="C3038" s="1" t="s">
        <v>1467</v>
      </c>
      <c r="D3038" s="1" t="s">
        <v>1740</v>
      </c>
      <c r="E3038" s="1" t="s">
        <v>20</v>
      </c>
      <c r="F3038" s="1" t="s">
        <v>31</v>
      </c>
      <c r="G3038" s="1" t="s">
        <v>870</v>
      </c>
      <c r="H3038" s="1" t="s">
        <v>228</v>
      </c>
      <c r="I3038" s="1" t="s">
        <v>24</v>
      </c>
      <c r="J3038" s="3">
        <v>23.29</v>
      </c>
      <c r="K3038" s="1" t="s">
        <v>1059</v>
      </c>
      <c r="L3038" s="1" t="s">
        <v>24</v>
      </c>
      <c r="M3038" s="1" t="s">
        <v>1060</v>
      </c>
      <c r="N3038" s="1" t="s">
        <v>463</v>
      </c>
      <c r="O3038" s="2">
        <v>44347</v>
      </c>
      <c r="P3038" s="2">
        <v>44350</v>
      </c>
      <c r="Q3038" s="1" t="s">
        <v>29</v>
      </c>
      <c r="R3038" t="str">
        <f>VLOOKUP(F3038,'Seg 2 descriptions'!A:B,2)</f>
        <v>Gas Operations-West</v>
      </c>
      <c r="S3038" t="str">
        <f>VLOOKUP(G3038,'Seg 3 descriptions'!A:B,2)</f>
        <v>Other Vehicle Expenses</v>
      </c>
    </row>
    <row r="3039" spans="1:19" x14ac:dyDescent="0.25">
      <c r="A3039" s="1" t="s">
        <v>828</v>
      </c>
      <c r="B3039" s="1" t="s">
        <v>18</v>
      </c>
      <c r="C3039" s="1" t="s">
        <v>1468</v>
      </c>
      <c r="D3039" s="1" t="s">
        <v>1817</v>
      </c>
      <c r="E3039" s="1" t="s">
        <v>20</v>
      </c>
      <c r="F3039" s="1" t="s">
        <v>471</v>
      </c>
      <c r="G3039" s="1" t="s">
        <v>460</v>
      </c>
      <c r="H3039" s="1" t="s">
        <v>228</v>
      </c>
      <c r="I3039" s="1" t="s">
        <v>24</v>
      </c>
      <c r="J3039" s="3">
        <v>115.32</v>
      </c>
      <c r="K3039" s="1" t="s">
        <v>1469</v>
      </c>
      <c r="L3039" s="1" t="s">
        <v>24</v>
      </c>
      <c r="M3039" s="1" t="s">
        <v>24</v>
      </c>
      <c r="N3039" s="1" t="s">
        <v>1468</v>
      </c>
      <c r="O3039" s="2">
        <v>44224</v>
      </c>
      <c r="P3039" s="2">
        <v>44229</v>
      </c>
      <c r="Q3039" s="1" t="s">
        <v>29</v>
      </c>
      <c r="R3039" t="str">
        <f>VLOOKUP(F3039,'Seg 2 descriptions'!A:B,2)</f>
        <v>Propane Operations-Hernando</v>
      </c>
      <c r="S3039" t="str">
        <f>VLOOKUP(G3039,'Seg 3 descriptions'!A:B,2)</f>
        <v>Salaries</v>
      </c>
    </row>
    <row r="3040" spans="1:19" x14ac:dyDescent="0.25">
      <c r="A3040" s="1" t="s">
        <v>457</v>
      </c>
      <c r="B3040" s="1" t="s">
        <v>49</v>
      </c>
      <c r="C3040" s="1" t="s">
        <v>1262</v>
      </c>
      <c r="D3040" s="1" t="s">
        <v>1850</v>
      </c>
      <c r="E3040" s="1" t="s">
        <v>20</v>
      </c>
      <c r="F3040" s="1" t="s">
        <v>471</v>
      </c>
      <c r="G3040" s="1" t="s">
        <v>868</v>
      </c>
      <c r="H3040" s="1" t="s">
        <v>228</v>
      </c>
      <c r="I3040" s="1" t="s">
        <v>24</v>
      </c>
      <c r="J3040" s="3">
        <v>2.8</v>
      </c>
      <c r="K3040" s="1" t="s">
        <v>1454</v>
      </c>
      <c r="L3040" s="1" t="s">
        <v>24</v>
      </c>
      <c r="M3040" s="1" t="s">
        <v>1455</v>
      </c>
      <c r="N3040" s="1" t="s">
        <v>463</v>
      </c>
      <c r="O3040" s="2">
        <v>44500</v>
      </c>
      <c r="P3040" s="2">
        <v>44503</v>
      </c>
      <c r="Q3040" s="1" t="s">
        <v>29</v>
      </c>
      <c r="R3040" t="str">
        <f>VLOOKUP(F3040,'Seg 2 descriptions'!A:B,2)</f>
        <v>Propane Operations-Hernando</v>
      </c>
      <c r="S3040" t="str">
        <f>VLOOKUP(G3040,'Seg 3 descriptions'!A:B,2)</f>
        <v>Cell Phones</v>
      </c>
    </row>
    <row r="3041" spans="1:19" x14ac:dyDescent="0.25">
      <c r="A3041" s="1" t="s">
        <v>457</v>
      </c>
      <c r="B3041" s="1" t="s">
        <v>49</v>
      </c>
      <c r="C3041" s="1" t="s">
        <v>1262</v>
      </c>
      <c r="D3041" s="1" t="s">
        <v>1816</v>
      </c>
      <c r="E3041" s="1" t="s">
        <v>20</v>
      </c>
      <c r="F3041" s="1" t="s">
        <v>471</v>
      </c>
      <c r="G3041" s="1" t="s">
        <v>590</v>
      </c>
      <c r="H3041" s="1" t="s">
        <v>228</v>
      </c>
      <c r="I3041" s="1" t="s">
        <v>24</v>
      </c>
      <c r="J3041" s="3">
        <v>9.19</v>
      </c>
      <c r="K3041" s="1" t="s">
        <v>1454</v>
      </c>
      <c r="L3041" s="1" t="s">
        <v>24</v>
      </c>
      <c r="M3041" s="1" t="s">
        <v>1455</v>
      </c>
      <c r="N3041" s="1" t="s">
        <v>463</v>
      </c>
      <c r="O3041" s="2">
        <v>44500</v>
      </c>
      <c r="P3041" s="2">
        <v>44503</v>
      </c>
      <c r="Q3041" s="1" t="s">
        <v>29</v>
      </c>
      <c r="R3041" t="str">
        <f>VLOOKUP(F3041,'Seg 2 descriptions'!A:B,2)</f>
        <v>Propane Operations-Hernando</v>
      </c>
      <c r="S3041" t="str">
        <f>VLOOKUP(G3041,'Seg 3 descriptions'!A:B,2)</f>
        <v>Overtime/Comp Time/On Call</v>
      </c>
    </row>
    <row r="3042" spans="1:19" x14ac:dyDescent="0.25">
      <c r="A3042" s="1" t="s">
        <v>457</v>
      </c>
      <c r="B3042" s="1" t="s">
        <v>49</v>
      </c>
      <c r="C3042" s="1" t="s">
        <v>1262</v>
      </c>
      <c r="D3042" s="1" t="s">
        <v>1852</v>
      </c>
      <c r="E3042" s="1" t="s">
        <v>20</v>
      </c>
      <c r="F3042" s="1" t="s">
        <v>471</v>
      </c>
      <c r="G3042" s="1" t="s">
        <v>867</v>
      </c>
      <c r="H3042" s="1" t="s">
        <v>228</v>
      </c>
      <c r="I3042" s="1" t="s">
        <v>24</v>
      </c>
      <c r="J3042" s="3">
        <v>0.9</v>
      </c>
      <c r="K3042" s="1" t="s">
        <v>1454</v>
      </c>
      <c r="L3042" s="1" t="s">
        <v>24</v>
      </c>
      <c r="M3042" s="1" t="s">
        <v>1455</v>
      </c>
      <c r="N3042" s="1" t="s">
        <v>463</v>
      </c>
      <c r="O3042" s="2">
        <v>44500</v>
      </c>
      <c r="P3042" s="2">
        <v>44503</v>
      </c>
      <c r="Q3042" s="1" t="s">
        <v>29</v>
      </c>
      <c r="R3042" t="str">
        <f>VLOOKUP(F3042,'Seg 2 descriptions'!A:B,2)</f>
        <v>Propane Operations-Hernando</v>
      </c>
      <c r="S3042" t="str">
        <f>VLOOKUP(G3042,'Seg 3 descriptions'!A:B,2)</f>
        <v>Meals</v>
      </c>
    </row>
    <row r="3043" spans="1:19" x14ac:dyDescent="0.25">
      <c r="A3043" s="1" t="s">
        <v>457</v>
      </c>
      <c r="B3043" s="1" t="s">
        <v>49</v>
      </c>
      <c r="C3043" s="1" t="s">
        <v>1262</v>
      </c>
      <c r="D3043" s="1" t="s">
        <v>1817</v>
      </c>
      <c r="E3043" s="1" t="s">
        <v>20</v>
      </c>
      <c r="F3043" s="1" t="s">
        <v>471</v>
      </c>
      <c r="G3043" s="1" t="s">
        <v>460</v>
      </c>
      <c r="H3043" s="1" t="s">
        <v>228</v>
      </c>
      <c r="I3043" s="1" t="s">
        <v>24</v>
      </c>
      <c r="J3043" s="3">
        <v>56.39</v>
      </c>
      <c r="K3043" s="1" t="s">
        <v>1454</v>
      </c>
      <c r="L3043" s="1" t="s">
        <v>24</v>
      </c>
      <c r="M3043" s="1" t="s">
        <v>1455</v>
      </c>
      <c r="N3043" s="1" t="s">
        <v>463</v>
      </c>
      <c r="O3043" s="2">
        <v>44500</v>
      </c>
      <c r="P3043" s="2">
        <v>44503</v>
      </c>
      <c r="Q3043" s="1" t="s">
        <v>29</v>
      </c>
      <c r="R3043" t="str">
        <f>VLOOKUP(F3043,'Seg 2 descriptions'!A:B,2)</f>
        <v>Propane Operations-Hernando</v>
      </c>
      <c r="S3043" t="str">
        <f>VLOOKUP(G3043,'Seg 3 descriptions'!A:B,2)</f>
        <v>Salaries</v>
      </c>
    </row>
    <row r="3044" spans="1:19" x14ac:dyDescent="0.25">
      <c r="A3044" s="1" t="s">
        <v>457</v>
      </c>
      <c r="B3044" s="1" t="s">
        <v>49</v>
      </c>
      <c r="C3044" s="1" t="s">
        <v>1262</v>
      </c>
      <c r="D3044" s="1" t="s">
        <v>1860</v>
      </c>
      <c r="E3044" s="1" t="s">
        <v>20</v>
      </c>
      <c r="F3044" s="1" t="s">
        <v>471</v>
      </c>
      <c r="G3044" s="1" t="s">
        <v>1055</v>
      </c>
      <c r="H3044" s="1" t="s">
        <v>228</v>
      </c>
      <c r="I3044" s="1" t="s">
        <v>24</v>
      </c>
      <c r="J3044" s="3">
        <v>8.6300000000000008</v>
      </c>
      <c r="K3044" s="1" t="s">
        <v>1445</v>
      </c>
      <c r="L3044" s="1" t="s">
        <v>24</v>
      </c>
      <c r="M3044" s="1" t="s">
        <v>1446</v>
      </c>
      <c r="N3044" s="1" t="s">
        <v>463</v>
      </c>
      <c r="O3044" s="2">
        <v>44500</v>
      </c>
      <c r="P3044" s="2">
        <v>44503</v>
      </c>
      <c r="Q3044" s="1" t="s">
        <v>29</v>
      </c>
      <c r="R3044" t="str">
        <f>VLOOKUP(F3044,'Seg 2 descriptions'!A:B,2)</f>
        <v>Propane Operations-Hernando</v>
      </c>
      <c r="S3044" t="str">
        <f>VLOOKUP(G3044,'Seg 3 descriptions'!A:B,2)</f>
        <v>Vehicle Depreciation</v>
      </c>
    </row>
    <row r="3045" spans="1:19" x14ac:dyDescent="0.25">
      <c r="A3045" s="1" t="s">
        <v>457</v>
      </c>
      <c r="B3045" s="1" t="s">
        <v>49</v>
      </c>
      <c r="C3045" s="1" t="s">
        <v>1262</v>
      </c>
      <c r="D3045" s="1" t="s">
        <v>1861</v>
      </c>
      <c r="E3045" s="1" t="s">
        <v>20</v>
      </c>
      <c r="F3045" s="1" t="s">
        <v>471</v>
      </c>
      <c r="G3045" s="1" t="s">
        <v>869</v>
      </c>
      <c r="H3045" s="1" t="s">
        <v>228</v>
      </c>
      <c r="I3045" s="1" t="s">
        <v>24</v>
      </c>
      <c r="J3045" s="3">
        <v>10.82</v>
      </c>
      <c r="K3045" s="1" t="s">
        <v>1445</v>
      </c>
      <c r="L3045" s="1" t="s">
        <v>24</v>
      </c>
      <c r="M3045" s="1" t="s">
        <v>1446</v>
      </c>
      <c r="N3045" s="1" t="s">
        <v>463</v>
      </c>
      <c r="O3045" s="2">
        <v>44500</v>
      </c>
      <c r="P3045" s="2">
        <v>44503</v>
      </c>
      <c r="Q3045" s="1" t="s">
        <v>29</v>
      </c>
      <c r="R3045" t="str">
        <f>VLOOKUP(F3045,'Seg 2 descriptions'!A:B,2)</f>
        <v>Propane Operations-Hernando</v>
      </c>
      <c r="S3045" t="str">
        <f>VLOOKUP(G3045,'Seg 3 descriptions'!A:B,2)</f>
        <v>Vehicle Fuel</v>
      </c>
    </row>
    <row r="3046" spans="1:19" x14ac:dyDescent="0.25">
      <c r="A3046" s="1" t="s">
        <v>457</v>
      </c>
      <c r="B3046" s="1" t="s">
        <v>49</v>
      </c>
      <c r="C3046" s="1" t="s">
        <v>1262</v>
      </c>
      <c r="D3046" s="1" t="s">
        <v>1862</v>
      </c>
      <c r="E3046" s="1" t="s">
        <v>20</v>
      </c>
      <c r="F3046" s="1" t="s">
        <v>471</v>
      </c>
      <c r="G3046" s="1" t="s">
        <v>1049</v>
      </c>
      <c r="H3046" s="1" t="s">
        <v>228</v>
      </c>
      <c r="I3046" s="1" t="s">
        <v>24</v>
      </c>
      <c r="J3046" s="3">
        <v>3.24</v>
      </c>
      <c r="K3046" s="1" t="s">
        <v>1445</v>
      </c>
      <c r="L3046" s="1" t="s">
        <v>24</v>
      </c>
      <c r="M3046" s="1" t="s">
        <v>1446</v>
      </c>
      <c r="N3046" s="1" t="s">
        <v>463</v>
      </c>
      <c r="O3046" s="2">
        <v>44500</v>
      </c>
      <c r="P3046" s="2">
        <v>44503</v>
      </c>
      <c r="Q3046" s="1" t="s">
        <v>29</v>
      </c>
      <c r="R3046" t="str">
        <f>VLOOKUP(F3046,'Seg 2 descriptions'!A:B,2)</f>
        <v>Propane Operations-Hernando</v>
      </c>
      <c r="S3046" t="str">
        <f>VLOOKUP(G3046,'Seg 3 descriptions'!A:B,2)</f>
        <v>Vehicle Insurance</v>
      </c>
    </row>
    <row r="3047" spans="1:19" x14ac:dyDescent="0.25">
      <c r="A3047" s="1" t="s">
        <v>457</v>
      </c>
      <c r="B3047" s="1" t="s">
        <v>49</v>
      </c>
      <c r="C3047" s="1" t="s">
        <v>1262</v>
      </c>
      <c r="D3047" s="1" t="s">
        <v>1863</v>
      </c>
      <c r="E3047" s="1" t="s">
        <v>20</v>
      </c>
      <c r="F3047" s="1" t="s">
        <v>471</v>
      </c>
      <c r="G3047" s="1" t="s">
        <v>870</v>
      </c>
      <c r="H3047" s="1" t="s">
        <v>228</v>
      </c>
      <c r="I3047" s="1" t="s">
        <v>24</v>
      </c>
      <c r="J3047" s="3">
        <v>22.61</v>
      </c>
      <c r="K3047" s="1" t="s">
        <v>1445</v>
      </c>
      <c r="L3047" s="1" t="s">
        <v>24</v>
      </c>
      <c r="M3047" s="1" t="s">
        <v>1446</v>
      </c>
      <c r="N3047" s="1" t="s">
        <v>463</v>
      </c>
      <c r="O3047" s="2">
        <v>44500</v>
      </c>
      <c r="P3047" s="2">
        <v>44503</v>
      </c>
      <c r="Q3047" s="1" t="s">
        <v>29</v>
      </c>
      <c r="R3047" t="str">
        <f>VLOOKUP(F3047,'Seg 2 descriptions'!A:B,2)</f>
        <v>Propane Operations-Hernando</v>
      </c>
      <c r="S3047" t="str">
        <f>VLOOKUP(G3047,'Seg 3 descriptions'!A:B,2)</f>
        <v>Other Vehicle Expenses</v>
      </c>
    </row>
    <row r="3048" spans="1:19" x14ac:dyDescent="0.25">
      <c r="A3048" s="1" t="s">
        <v>828</v>
      </c>
      <c r="B3048" s="1" t="s">
        <v>18</v>
      </c>
      <c r="C3048" s="1" t="s">
        <v>1468</v>
      </c>
      <c r="D3048" s="1" t="s">
        <v>1739</v>
      </c>
      <c r="E3048" s="1" t="s">
        <v>20</v>
      </c>
      <c r="F3048" s="1" t="s">
        <v>830</v>
      </c>
      <c r="G3048" s="1" t="s">
        <v>460</v>
      </c>
      <c r="H3048" s="1" t="s">
        <v>228</v>
      </c>
      <c r="I3048" s="1" t="s">
        <v>24</v>
      </c>
      <c r="J3048" s="3">
        <v>174.9</v>
      </c>
      <c r="K3048" s="1" t="s">
        <v>1469</v>
      </c>
      <c r="L3048" s="1" t="s">
        <v>24</v>
      </c>
      <c r="M3048" s="1" t="s">
        <v>24</v>
      </c>
      <c r="N3048" s="1" t="s">
        <v>1468</v>
      </c>
      <c r="O3048" s="2">
        <v>44224</v>
      </c>
      <c r="P3048" s="2">
        <v>44229</v>
      </c>
      <c r="Q3048" s="1" t="s">
        <v>29</v>
      </c>
      <c r="R3048" t="str">
        <f>VLOOKUP(F3048,'Seg 2 descriptions'!A:B,2)</f>
        <v>Measurement-SF</v>
      </c>
      <c r="S3048" t="str">
        <f>VLOOKUP(G3048,'Seg 3 descriptions'!A:B,2)</f>
        <v>Salaries</v>
      </c>
    </row>
    <row r="3049" spans="1:19" x14ac:dyDescent="0.25">
      <c r="A3049" s="1" t="s">
        <v>457</v>
      </c>
      <c r="B3049" s="1" t="s">
        <v>49</v>
      </c>
      <c r="C3049" s="1" t="s">
        <v>1323</v>
      </c>
      <c r="D3049" s="1" t="s">
        <v>1843</v>
      </c>
      <c r="E3049" s="1" t="s">
        <v>20</v>
      </c>
      <c r="F3049" s="1" t="s">
        <v>471</v>
      </c>
      <c r="G3049" s="1" t="s">
        <v>283</v>
      </c>
      <c r="H3049" s="1" t="s">
        <v>228</v>
      </c>
      <c r="I3049" s="1" t="s">
        <v>24</v>
      </c>
      <c r="J3049" s="3">
        <v>-15.86</v>
      </c>
      <c r="K3049" s="1" t="s">
        <v>1454</v>
      </c>
      <c r="L3049" s="1" t="s">
        <v>24</v>
      </c>
      <c r="M3049" s="1" t="s">
        <v>1455</v>
      </c>
      <c r="N3049" s="1" t="s">
        <v>463</v>
      </c>
      <c r="O3049" s="2">
        <v>44286</v>
      </c>
      <c r="P3049" s="2">
        <v>44292</v>
      </c>
      <c r="Q3049" s="1" t="s">
        <v>29</v>
      </c>
      <c r="R3049" t="str">
        <f>VLOOKUP(F3049,'Seg 2 descriptions'!A:B,2)</f>
        <v>Propane Operations-Hernando</v>
      </c>
      <c r="S3049" t="str">
        <f>VLOOKUP(G3049,'Seg 3 descriptions'!A:B,2)</f>
        <v>Supplies &amp; Misc Dept Expenses</v>
      </c>
    </row>
    <row r="3050" spans="1:19" x14ac:dyDescent="0.25">
      <c r="A3050" s="1" t="s">
        <v>457</v>
      </c>
      <c r="B3050" s="1" t="s">
        <v>49</v>
      </c>
      <c r="C3050" s="1" t="s">
        <v>1323</v>
      </c>
      <c r="D3050" s="1" t="s">
        <v>1850</v>
      </c>
      <c r="E3050" s="1" t="s">
        <v>20</v>
      </c>
      <c r="F3050" s="1" t="s">
        <v>471</v>
      </c>
      <c r="G3050" s="1" t="s">
        <v>868</v>
      </c>
      <c r="H3050" s="1" t="s">
        <v>228</v>
      </c>
      <c r="I3050" s="1" t="s">
        <v>24</v>
      </c>
      <c r="J3050" s="3">
        <v>4.6500000000000004</v>
      </c>
      <c r="K3050" s="1" t="s">
        <v>1454</v>
      </c>
      <c r="L3050" s="1" t="s">
        <v>24</v>
      </c>
      <c r="M3050" s="1" t="s">
        <v>1455</v>
      </c>
      <c r="N3050" s="1" t="s">
        <v>463</v>
      </c>
      <c r="O3050" s="2">
        <v>44286</v>
      </c>
      <c r="P3050" s="2">
        <v>44292</v>
      </c>
      <c r="Q3050" s="1" t="s">
        <v>29</v>
      </c>
      <c r="R3050" t="str">
        <f>VLOOKUP(F3050,'Seg 2 descriptions'!A:B,2)</f>
        <v>Propane Operations-Hernando</v>
      </c>
      <c r="S3050" t="str">
        <f>VLOOKUP(G3050,'Seg 3 descriptions'!A:B,2)</f>
        <v>Cell Phones</v>
      </c>
    </row>
    <row r="3051" spans="1:19" x14ac:dyDescent="0.25">
      <c r="A3051" s="1" t="s">
        <v>457</v>
      </c>
      <c r="B3051" s="1" t="s">
        <v>49</v>
      </c>
      <c r="C3051" s="1" t="s">
        <v>1323</v>
      </c>
      <c r="D3051" s="1" t="s">
        <v>1852</v>
      </c>
      <c r="E3051" s="1" t="s">
        <v>20</v>
      </c>
      <c r="F3051" s="1" t="s">
        <v>471</v>
      </c>
      <c r="G3051" s="1" t="s">
        <v>867</v>
      </c>
      <c r="H3051" s="1" t="s">
        <v>228</v>
      </c>
      <c r="I3051" s="1" t="s">
        <v>24</v>
      </c>
      <c r="J3051" s="3">
        <v>2.82</v>
      </c>
      <c r="K3051" s="1" t="s">
        <v>1454</v>
      </c>
      <c r="L3051" s="1" t="s">
        <v>24</v>
      </c>
      <c r="M3051" s="1" t="s">
        <v>1455</v>
      </c>
      <c r="N3051" s="1" t="s">
        <v>463</v>
      </c>
      <c r="O3051" s="2">
        <v>44286</v>
      </c>
      <c r="P3051" s="2">
        <v>44292</v>
      </c>
      <c r="Q3051" s="1" t="s">
        <v>29</v>
      </c>
      <c r="R3051" t="str">
        <f>VLOOKUP(F3051,'Seg 2 descriptions'!A:B,2)</f>
        <v>Propane Operations-Hernando</v>
      </c>
      <c r="S3051" t="str">
        <f>VLOOKUP(G3051,'Seg 3 descriptions'!A:B,2)</f>
        <v>Meals</v>
      </c>
    </row>
    <row r="3052" spans="1:19" x14ac:dyDescent="0.25">
      <c r="A3052" s="1" t="s">
        <v>457</v>
      </c>
      <c r="B3052" s="1" t="s">
        <v>49</v>
      </c>
      <c r="C3052" s="1" t="s">
        <v>1323</v>
      </c>
      <c r="D3052" s="1" t="s">
        <v>1816</v>
      </c>
      <c r="E3052" s="1" t="s">
        <v>20</v>
      </c>
      <c r="F3052" s="1" t="s">
        <v>471</v>
      </c>
      <c r="G3052" s="1" t="s">
        <v>590</v>
      </c>
      <c r="H3052" s="1" t="s">
        <v>228</v>
      </c>
      <c r="I3052" s="1" t="s">
        <v>24</v>
      </c>
      <c r="J3052" s="3">
        <v>19.579999999999998</v>
      </c>
      <c r="K3052" s="1" t="s">
        <v>1454</v>
      </c>
      <c r="L3052" s="1" t="s">
        <v>24</v>
      </c>
      <c r="M3052" s="1" t="s">
        <v>1455</v>
      </c>
      <c r="N3052" s="1" t="s">
        <v>463</v>
      </c>
      <c r="O3052" s="2">
        <v>44286</v>
      </c>
      <c r="P3052" s="2">
        <v>44292</v>
      </c>
      <c r="Q3052" s="1" t="s">
        <v>29</v>
      </c>
      <c r="R3052" t="str">
        <f>VLOOKUP(F3052,'Seg 2 descriptions'!A:B,2)</f>
        <v>Propane Operations-Hernando</v>
      </c>
      <c r="S3052" t="str">
        <f>VLOOKUP(G3052,'Seg 3 descriptions'!A:B,2)</f>
        <v>Overtime/Comp Time/On Call</v>
      </c>
    </row>
    <row r="3053" spans="1:19" x14ac:dyDescent="0.25">
      <c r="A3053" s="1" t="s">
        <v>457</v>
      </c>
      <c r="B3053" s="1" t="s">
        <v>49</v>
      </c>
      <c r="C3053" s="1" t="s">
        <v>1467</v>
      </c>
      <c r="D3053" s="1" t="s">
        <v>1747</v>
      </c>
      <c r="E3053" s="1" t="s">
        <v>20</v>
      </c>
      <c r="F3053" s="1" t="s">
        <v>31</v>
      </c>
      <c r="G3053" s="1" t="s">
        <v>1049</v>
      </c>
      <c r="H3053" s="1" t="s">
        <v>228</v>
      </c>
      <c r="I3053" s="1" t="s">
        <v>24</v>
      </c>
      <c r="J3053" s="3">
        <v>9.1</v>
      </c>
      <c r="K3053" s="1" t="s">
        <v>1059</v>
      </c>
      <c r="L3053" s="1" t="s">
        <v>24</v>
      </c>
      <c r="M3053" s="1" t="s">
        <v>1060</v>
      </c>
      <c r="N3053" s="1" t="s">
        <v>463</v>
      </c>
      <c r="O3053" s="2">
        <v>44347</v>
      </c>
      <c r="P3053" s="2">
        <v>44350</v>
      </c>
      <c r="Q3053" s="1" t="s">
        <v>29</v>
      </c>
      <c r="R3053" t="str">
        <f>VLOOKUP(F3053,'Seg 2 descriptions'!A:B,2)</f>
        <v>Gas Operations-West</v>
      </c>
      <c r="S3053" t="str">
        <f>VLOOKUP(G3053,'Seg 3 descriptions'!A:B,2)</f>
        <v>Vehicle Insurance</v>
      </c>
    </row>
    <row r="3054" spans="1:19" x14ac:dyDescent="0.25">
      <c r="A3054" s="1" t="s">
        <v>457</v>
      </c>
      <c r="B3054" s="1" t="s">
        <v>49</v>
      </c>
      <c r="C3054" s="1" t="s">
        <v>1467</v>
      </c>
      <c r="D3054" s="1" t="s">
        <v>1731</v>
      </c>
      <c r="E3054" s="1" t="s">
        <v>20</v>
      </c>
      <c r="F3054" s="1" t="s">
        <v>31</v>
      </c>
      <c r="G3054" s="1" t="s">
        <v>1055</v>
      </c>
      <c r="H3054" s="1" t="s">
        <v>228</v>
      </c>
      <c r="I3054" s="1" t="s">
        <v>24</v>
      </c>
      <c r="J3054" s="3">
        <v>79.17</v>
      </c>
      <c r="K3054" s="1" t="s">
        <v>1059</v>
      </c>
      <c r="L3054" s="1" t="s">
        <v>24</v>
      </c>
      <c r="M3054" s="1" t="s">
        <v>1060</v>
      </c>
      <c r="N3054" s="1" t="s">
        <v>463</v>
      </c>
      <c r="O3054" s="2">
        <v>44347</v>
      </c>
      <c r="P3054" s="2">
        <v>44350</v>
      </c>
      <c r="Q3054" s="1" t="s">
        <v>29</v>
      </c>
      <c r="R3054" t="str">
        <f>VLOOKUP(F3054,'Seg 2 descriptions'!A:B,2)</f>
        <v>Gas Operations-West</v>
      </c>
      <c r="S3054" t="str">
        <f>VLOOKUP(G3054,'Seg 3 descriptions'!A:B,2)</f>
        <v>Vehicle Depreciation</v>
      </c>
    </row>
    <row r="3055" spans="1:19" x14ac:dyDescent="0.25">
      <c r="A3055" s="1" t="s">
        <v>457</v>
      </c>
      <c r="B3055" s="1" t="s">
        <v>49</v>
      </c>
      <c r="C3055" s="1" t="s">
        <v>1467</v>
      </c>
      <c r="D3055" s="1" t="s">
        <v>1737</v>
      </c>
      <c r="E3055" s="1" t="s">
        <v>20</v>
      </c>
      <c r="F3055" s="1" t="s">
        <v>31</v>
      </c>
      <c r="G3055" s="1" t="s">
        <v>869</v>
      </c>
      <c r="H3055" s="1" t="s">
        <v>228</v>
      </c>
      <c r="I3055" s="1" t="s">
        <v>24</v>
      </c>
      <c r="J3055" s="3">
        <v>50.19</v>
      </c>
      <c r="K3055" s="1" t="s">
        <v>1059</v>
      </c>
      <c r="L3055" s="1" t="s">
        <v>24</v>
      </c>
      <c r="M3055" s="1" t="s">
        <v>1060</v>
      </c>
      <c r="N3055" s="1" t="s">
        <v>463</v>
      </c>
      <c r="O3055" s="2">
        <v>44347</v>
      </c>
      <c r="P3055" s="2">
        <v>44350</v>
      </c>
      <c r="Q3055" s="1" t="s">
        <v>29</v>
      </c>
      <c r="R3055" t="str">
        <f>VLOOKUP(F3055,'Seg 2 descriptions'!A:B,2)</f>
        <v>Gas Operations-West</v>
      </c>
      <c r="S3055" t="str">
        <f>VLOOKUP(G3055,'Seg 3 descriptions'!A:B,2)</f>
        <v>Vehicle Fuel</v>
      </c>
    </row>
    <row r="3056" spans="1:19" x14ac:dyDescent="0.25">
      <c r="A3056" s="1" t="s">
        <v>457</v>
      </c>
      <c r="B3056" s="1" t="s">
        <v>49</v>
      </c>
      <c r="C3056" s="1" t="s">
        <v>1323</v>
      </c>
      <c r="D3056" s="1" t="s">
        <v>1860</v>
      </c>
      <c r="E3056" s="1" t="s">
        <v>20</v>
      </c>
      <c r="F3056" s="1" t="s">
        <v>471</v>
      </c>
      <c r="G3056" s="1" t="s">
        <v>1055</v>
      </c>
      <c r="H3056" s="1" t="s">
        <v>228</v>
      </c>
      <c r="I3056" s="1" t="s">
        <v>24</v>
      </c>
      <c r="J3056" s="3">
        <v>12.21</v>
      </c>
      <c r="K3056" s="1" t="s">
        <v>1445</v>
      </c>
      <c r="L3056" s="1" t="s">
        <v>24</v>
      </c>
      <c r="M3056" s="1" t="s">
        <v>1446</v>
      </c>
      <c r="N3056" s="1" t="s">
        <v>463</v>
      </c>
      <c r="O3056" s="2">
        <v>44286</v>
      </c>
      <c r="P3056" s="2">
        <v>44292</v>
      </c>
      <c r="Q3056" s="1" t="s">
        <v>29</v>
      </c>
      <c r="R3056" t="str">
        <f>VLOOKUP(F3056,'Seg 2 descriptions'!A:B,2)</f>
        <v>Propane Operations-Hernando</v>
      </c>
      <c r="S3056" t="str">
        <f>VLOOKUP(G3056,'Seg 3 descriptions'!A:B,2)</f>
        <v>Vehicle Depreciation</v>
      </c>
    </row>
    <row r="3057" spans="1:19" x14ac:dyDescent="0.25">
      <c r="A3057" s="1" t="s">
        <v>457</v>
      </c>
      <c r="B3057" s="1" t="s">
        <v>49</v>
      </c>
      <c r="C3057" s="1" t="s">
        <v>1323</v>
      </c>
      <c r="D3057" s="1" t="s">
        <v>1861</v>
      </c>
      <c r="E3057" s="1" t="s">
        <v>20</v>
      </c>
      <c r="F3057" s="1" t="s">
        <v>471</v>
      </c>
      <c r="G3057" s="1" t="s">
        <v>869</v>
      </c>
      <c r="H3057" s="1" t="s">
        <v>228</v>
      </c>
      <c r="I3057" s="1" t="s">
        <v>24</v>
      </c>
      <c r="J3057" s="3">
        <v>15.15</v>
      </c>
      <c r="K3057" s="1" t="s">
        <v>1445</v>
      </c>
      <c r="L3057" s="1" t="s">
        <v>24</v>
      </c>
      <c r="M3057" s="1" t="s">
        <v>1446</v>
      </c>
      <c r="N3057" s="1" t="s">
        <v>463</v>
      </c>
      <c r="O3057" s="2">
        <v>44286</v>
      </c>
      <c r="P3057" s="2">
        <v>44292</v>
      </c>
      <c r="Q3057" s="1" t="s">
        <v>29</v>
      </c>
      <c r="R3057" t="str">
        <f>VLOOKUP(F3057,'Seg 2 descriptions'!A:B,2)</f>
        <v>Propane Operations-Hernando</v>
      </c>
      <c r="S3057" t="str">
        <f>VLOOKUP(G3057,'Seg 3 descriptions'!A:B,2)</f>
        <v>Vehicle Fuel</v>
      </c>
    </row>
    <row r="3058" spans="1:19" x14ac:dyDescent="0.25">
      <c r="A3058" s="1" t="s">
        <v>457</v>
      </c>
      <c r="B3058" s="1" t="s">
        <v>49</v>
      </c>
      <c r="C3058" s="1" t="s">
        <v>1323</v>
      </c>
      <c r="D3058" s="1" t="s">
        <v>1862</v>
      </c>
      <c r="E3058" s="1" t="s">
        <v>20</v>
      </c>
      <c r="F3058" s="1" t="s">
        <v>471</v>
      </c>
      <c r="G3058" s="1" t="s">
        <v>1049</v>
      </c>
      <c r="H3058" s="1" t="s">
        <v>228</v>
      </c>
      <c r="I3058" s="1" t="s">
        <v>24</v>
      </c>
      <c r="J3058" s="3">
        <v>1.74</v>
      </c>
      <c r="K3058" s="1" t="s">
        <v>1445</v>
      </c>
      <c r="L3058" s="1" t="s">
        <v>24</v>
      </c>
      <c r="M3058" s="1" t="s">
        <v>1446</v>
      </c>
      <c r="N3058" s="1" t="s">
        <v>463</v>
      </c>
      <c r="O3058" s="2">
        <v>44286</v>
      </c>
      <c r="P3058" s="2">
        <v>44292</v>
      </c>
      <c r="Q3058" s="1" t="s">
        <v>29</v>
      </c>
      <c r="R3058" t="str">
        <f>VLOOKUP(F3058,'Seg 2 descriptions'!A:B,2)</f>
        <v>Propane Operations-Hernando</v>
      </c>
      <c r="S3058" t="str">
        <f>VLOOKUP(G3058,'Seg 3 descriptions'!A:B,2)</f>
        <v>Vehicle Insurance</v>
      </c>
    </row>
    <row r="3059" spans="1:19" x14ac:dyDescent="0.25">
      <c r="A3059" s="1" t="s">
        <v>457</v>
      </c>
      <c r="B3059" s="1" t="s">
        <v>49</v>
      </c>
      <c r="C3059" s="1" t="s">
        <v>1323</v>
      </c>
      <c r="D3059" s="1" t="s">
        <v>1863</v>
      </c>
      <c r="E3059" s="1" t="s">
        <v>20</v>
      </c>
      <c r="F3059" s="1" t="s">
        <v>471</v>
      </c>
      <c r="G3059" s="1" t="s">
        <v>870</v>
      </c>
      <c r="H3059" s="1" t="s">
        <v>228</v>
      </c>
      <c r="I3059" s="1" t="s">
        <v>24</v>
      </c>
      <c r="J3059" s="3">
        <v>1.76</v>
      </c>
      <c r="K3059" s="1" t="s">
        <v>1445</v>
      </c>
      <c r="L3059" s="1" t="s">
        <v>24</v>
      </c>
      <c r="M3059" s="1" t="s">
        <v>1446</v>
      </c>
      <c r="N3059" s="1" t="s">
        <v>463</v>
      </c>
      <c r="O3059" s="2">
        <v>44286</v>
      </c>
      <c r="P3059" s="2">
        <v>44292</v>
      </c>
      <c r="Q3059" s="1" t="s">
        <v>29</v>
      </c>
      <c r="R3059" t="str">
        <f>VLOOKUP(F3059,'Seg 2 descriptions'!A:B,2)</f>
        <v>Propane Operations-Hernando</v>
      </c>
      <c r="S3059" t="str">
        <f>VLOOKUP(G3059,'Seg 3 descriptions'!A:B,2)</f>
        <v>Other Vehicle Expenses</v>
      </c>
    </row>
    <row r="3060" spans="1:19" x14ac:dyDescent="0.25">
      <c r="A3060" s="1" t="s">
        <v>457</v>
      </c>
      <c r="B3060" s="1" t="s">
        <v>49</v>
      </c>
      <c r="C3060" s="1" t="s">
        <v>1323</v>
      </c>
      <c r="D3060" s="1" t="s">
        <v>1873</v>
      </c>
      <c r="E3060" s="1" t="s">
        <v>20</v>
      </c>
      <c r="F3060" s="1" t="s">
        <v>471</v>
      </c>
      <c r="G3060" s="1" t="s">
        <v>866</v>
      </c>
      <c r="H3060" s="1" t="s">
        <v>228</v>
      </c>
      <c r="I3060" s="1" t="s">
        <v>24</v>
      </c>
      <c r="J3060" s="3">
        <v>0.6</v>
      </c>
      <c r="K3060" s="1" t="s">
        <v>1454</v>
      </c>
      <c r="L3060" s="1" t="s">
        <v>24</v>
      </c>
      <c r="M3060" s="1" t="s">
        <v>1455</v>
      </c>
      <c r="N3060" s="1" t="s">
        <v>463</v>
      </c>
      <c r="O3060" s="2">
        <v>44286</v>
      </c>
      <c r="P3060" s="2">
        <v>44292</v>
      </c>
      <c r="Q3060" s="1" t="s">
        <v>29</v>
      </c>
      <c r="R3060" t="str">
        <f>VLOOKUP(F3060,'Seg 2 descriptions'!A:B,2)</f>
        <v>Propane Operations-Hernando</v>
      </c>
      <c r="S3060" t="str">
        <f>VLOOKUP(G3060,'Seg 3 descriptions'!A:B,2)</f>
        <v>Lodging &amp; Travel</v>
      </c>
    </row>
    <row r="3061" spans="1:19" x14ac:dyDescent="0.25">
      <c r="A3061" s="1" t="s">
        <v>457</v>
      </c>
      <c r="B3061" s="1" t="s">
        <v>49</v>
      </c>
      <c r="C3061" s="1" t="s">
        <v>1323</v>
      </c>
      <c r="D3061" s="1" t="s">
        <v>1817</v>
      </c>
      <c r="E3061" s="1" t="s">
        <v>20</v>
      </c>
      <c r="F3061" s="1" t="s">
        <v>471</v>
      </c>
      <c r="G3061" s="1" t="s">
        <v>460</v>
      </c>
      <c r="H3061" s="1" t="s">
        <v>228</v>
      </c>
      <c r="I3061" s="1" t="s">
        <v>24</v>
      </c>
      <c r="J3061" s="3">
        <v>65.790000000000006</v>
      </c>
      <c r="K3061" s="1" t="s">
        <v>1454</v>
      </c>
      <c r="L3061" s="1" t="s">
        <v>24</v>
      </c>
      <c r="M3061" s="1" t="s">
        <v>1455</v>
      </c>
      <c r="N3061" s="1" t="s">
        <v>463</v>
      </c>
      <c r="O3061" s="2">
        <v>44286</v>
      </c>
      <c r="P3061" s="2">
        <v>44292</v>
      </c>
      <c r="Q3061" s="1" t="s">
        <v>29</v>
      </c>
      <c r="R3061" t="str">
        <f>VLOOKUP(F3061,'Seg 2 descriptions'!A:B,2)</f>
        <v>Propane Operations-Hernando</v>
      </c>
      <c r="S3061" t="str">
        <f>VLOOKUP(G3061,'Seg 3 descriptions'!A:B,2)</f>
        <v>Salaries</v>
      </c>
    </row>
    <row r="3062" spans="1:19" x14ac:dyDescent="0.25">
      <c r="A3062" s="1" t="s">
        <v>457</v>
      </c>
      <c r="B3062" s="1" t="s">
        <v>49</v>
      </c>
      <c r="C3062" s="1" t="s">
        <v>1428</v>
      </c>
      <c r="D3062" s="1" t="s">
        <v>1874</v>
      </c>
      <c r="E3062" s="1" t="s">
        <v>20</v>
      </c>
      <c r="F3062" s="1" t="s">
        <v>399</v>
      </c>
      <c r="G3062" s="1" t="s">
        <v>283</v>
      </c>
      <c r="H3062" s="1" t="s">
        <v>228</v>
      </c>
      <c r="I3062" s="1" t="s">
        <v>24</v>
      </c>
      <c r="J3062" s="3">
        <v>8</v>
      </c>
      <c r="K3062" s="1" t="s">
        <v>1456</v>
      </c>
      <c r="L3062" s="1" t="s">
        <v>24</v>
      </c>
      <c r="M3062" s="1" t="s">
        <v>1457</v>
      </c>
      <c r="N3062" s="1" t="s">
        <v>463</v>
      </c>
      <c r="O3062" s="2">
        <v>44227</v>
      </c>
      <c r="P3062" s="2">
        <v>44237</v>
      </c>
      <c r="Q3062" s="1" t="s">
        <v>29</v>
      </c>
      <c r="R3062" t="str">
        <f>VLOOKUP(F3062,'Seg 2 descriptions'!A:B,2)</f>
        <v>Propane Operations-WH</v>
      </c>
      <c r="S3062" t="str">
        <f>VLOOKUP(G3062,'Seg 3 descriptions'!A:B,2)</f>
        <v>Supplies &amp; Misc Dept Expenses</v>
      </c>
    </row>
    <row r="3063" spans="1:19" x14ac:dyDescent="0.25">
      <c r="A3063" s="1" t="s">
        <v>457</v>
      </c>
      <c r="B3063" s="1" t="s">
        <v>49</v>
      </c>
      <c r="C3063" s="1" t="s">
        <v>1428</v>
      </c>
      <c r="D3063" s="1" t="s">
        <v>1875</v>
      </c>
      <c r="E3063" s="1" t="s">
        <v>20</v>
      </c>
      <c r="F3063" s="1" t="s">
        <v>399</v>
      </c>
      <c r="G3063" s="1" t="s">
        <v>1055</v>
      </c>
      <c r="H3063" s="1" t="s">
        <v>228</v>
      </c>
      <c r="I3063" s="1" t="s">
        <v>24</v>
      </c>
      <c r="J3063" s="3">
        <v>11.57</v>
      </c>
      <c r="K3063" s="1" t="s">
        <v>1456</v>
      </c>
      <c r="L3063" s="1" t="s">
        <v>24</v>
      </c>
      <c r="M3063" s="1" t="s">
        <v>1457</v>
      </c>
      <c r="N3063" s="1" t="s">
        <v>463</v>
      </c>
      <c r="O3063" s="2">
        <v>44227</v>
      </c>
      <c r="P3063" s="2">
        <v>44237</v>
      </c>
      <c r="Q3063" s="1" t="s">
        <v>29</v>
      </c>
      <c r="R3063" t="str">
        <f>VLOOKUP(F3063,'Seg 2 descriptions'!A:B,2)</f>
        <v>Propane Operations-WH</v>
      </c>
      <c r="S3063" t="str">
        <f>VLOOKUP(G3063,'Seg 3 descriptions'!A:B,2)</f>
        <v>Vehicle Depreciation</v>
      </c>
    </row>
    <row r="3064" spans="1:19" x14ac:dyDescent="0.25">
      <c r="A3064" s="1" t="s">
        <v>457</v>
      </c>
      <c r="B3064" s="1" t="s">
        <v>49</v>
      </c>
      <c r="C3064" s="1" t="s">
        <v>1428</v>
      </c>
      <c r="D3064" s="1" t="s">
        <v>1876</v>
      </c>
      <c r="E3064" s="1" t="s">
        <v>20</v>
      </c>
      <c r="F3064" s="1" t="s">
        <v>399</v>
      </c>
      <c r="G3064" s="1" t="s">
        <v>1049</v>
      </c>
      <c r="H3064" s="1" t="s">
        <v>228</v>
      </c>
      <c r="I3064" s="1" t="s">
        <v>24</v>
      </c>
      <c r="J3064" s="3">
        <v>7.29</v>
      </c>
      <c r="K3064" s="1" t="s">
        <v>1456</v>
      </c>
      <c r="L3064" s="1" t="s">
        <v>24</v>
      </c>
      <c r="M3064" s="1" t="s">
        <v>1457</v>
      </c>
      <c r="N3064" s="1" t="s">
        <v>463</v>
      </c>
      <c r="O3064" s="2">
        <v>44227</v>
      </c>
      <c r="P3064" s="2">
        <v>44237</v>
      </c>
      <c r="Q3064" s="1" t="s">
        <v>29</v>
      </c>
      <c r="R3064" t="str">
        <f>VLOOKUP(F3064,'Seg 2 descriptions'!A:B,2)</f>
        <v>Propane Operations-WH</v>
      </c>
      <c r="S3064" t="str">
        <f>VLOOKUP(G3064,'Seg 3 descriptions'!A:B,2)</f>
        <v>Vehicle Insurance</v>
      </c>
    </row>
    <row r="3065" spans="1:19" x14ac:dyDescent="0.25">
      <c r="A3065" s="1" t="s">
        <v>457</v>
      </c>
      <c r="B3065" s="1" t="s">
        <v>49</v>
      </c>
      <c r="C3065" s="1" t="s">
        <v>1428</v>
      </c>
      <c r="D3065" s="1" t="s">
        <v>1844</v>
      </c>
      <c r="E3065" s="1" t="s">
        <v>20</v>
      </c>
      <c r="F3065" s="1" t="s">
        <v>399</v>
      </c>
      <c r="G3065" s="1" t="s">
        <v>460</v>
      </c>
      <c r="H3065" s="1" t="s">
        <v>228</v>
      </c>
      <c r="I3065" s="1" t="s">
        <v>24</v>
      </c>
      <c r="J3065" s="3">
        <v>84.19</v>
      </c>
      <c r="K3065" s="1" t="s">
        <v>1456</v>
      </c>
      <c r="L3065" s="1" t="s">
        <v>24</v>
      </c>
      <c r="M3065" s="1" t="s">
        <v>1457</v>
      </c>
      <c r="N3065" s="1" t="s">
        <v>463</v>
      </c>
      <c r="O3065" s="2">
        <v>44227</v>
      </c>
      <c r="P3065" s="2">
        <v>44237</v>
      </c>
      <c r="Q3065" s="1" t="s">
        <v>29</v>
      </c>
      <c r="R3065" t="str">
        <f>VLOOKUP(F3065,'Seg 2 descriptions'!A:B,2)</f>
        <v>Propane Operations-WH</v>
      </c>
      <c r="S3065" t="str">
        <f>VLOOKUP(G3065,'Seg 3 descriptions'!A:B,2)</f>
        <v>Salaries</v>
      </c>
    </row>
    <row r="3066" spans="1:19" x14ac:dyDescent="0.25">
      <c r="A3066" s="1" t="s">
        <v>457</v>
      </c>
      <c r="B3066" s="1" t="s">
        <v>49</v>
      </c>
      <c r="C3066" s="1" t="s">
        <v>1428</v>
      </c>
      <c r="D3066" s="1" t="s">
        <v>1819</v>
      </c>
      <c r="E3066" s="1" t="s">
        <v>20</v>
      </c>
      <c r="F3066" s="1" t="s">
        <v>399</v>
      </c>
      <c r="G3066" s="1" t="s">
        <v>590</v>
      </c>
      <c r="H3066" s="1" t="s">
        <v>228</v>
      </c>
      <c r="I3066" s="1" t="s">
        <v>24</v>
      </c>
      <c r="J3066" s="3">
        <v>4.37</v>
      </c>
      <c r="K3066" s="1" t="s">
        <v>1456</v>
      </c>
      <c r="L3066" s="1" t="s">
        <v>24</v>
      </c>
      <c r="M3066" s="1" t="s">
        <v>1457</v>
      </c>
      <c r="N3066" s="1" t="s">
        <v>463</v>
      </c>
      <c r="O3066" s="2">
        <v>44227</v>
      </c>
      <c r="P3066" s="2">
        <v>44237</v>
      </c>
      <c r="Q3066" s="1" t="s">
        <v>29</v>
      </c>
      <c r="R3066" t="str">
        <f>VLOOKUP(F3066,'Seg 2 descriptions'!A:B,2)</f>
        <v>Propane Operations-WH</v>
      </c>
      <c r="S3066" t="str">
        <f>VLOOKUP(G3066,'Seg 3 descriptions'!A:B,2)</f>
        <v>Overtime/Comp Time/On Call</v>
      </c>
    </row>
    <row r="3067" spans="1:19" x14ac:dyDescent="0.25">
      <c r="A3067" s="1" t="s">
        <v>457</v>
      </c>
      <c r="B3067" s="1" t="s">
        <v>49</v>
      </c>
      <c r="C3067" s="1" t="s">
        <v>1428</v>
      </c>
      <c r="D3067" s="1" t="s">
        <v>1877</v>
      </c>
      <c r="E3067" s="1" t="s">
        <v>20</v>
      </c>
      <c r="F3067" s="1" t="s">
        <v>399</v>
      </c>
      <c r="G3067" s="1" t="s">
        <v>868</v>
      </c>
      <c r="H3067" s="1" t="s">
        <v>228</v>
      </c>
      <c r="I3067" s="1" t="s">
        <v>24</v>
      </c>
      <c r="J3067" s="3">
        <v>3.61</v>
      </c>
      <c r="K3067" s="1" t="s">
        <v>1456</v>
      </c>
      <c r="L3067" s="1" t="s">
        <v>24</v>
      </c>
      <c r="M3067" s="1" t="s">
        <v>1457</v>
      </c>
      <c r="N3067" s="1" t="s">
        <v>463</v>
      </c>
      <c r="O3067" s="2">
        <v>44227</v>
      </c>
      <c r="P3067" s="2">
        <v>44237</v>
      </c>
      <c r="Q3067" s="1" t="s">
        <v>29</v>
      </c>
      <c r="R3067" t="str">
        <f>VLOOKUP(F3067,'Seg 2 descriptions'!A:B,2)</f>
        <v>Propane Operations-WH</v>
      </c>
      <c r="S3067" t="str">
        <f>VLOOKUP(G3067,'Seg 3 descriptions'!A:B,2)</f>
        <v>Cell Phones</v>
      </c>
    </row>
    <row r="3068" spans="1:19" x14ac:dyDescent="0.25">
      <c r="A3068" s="1" t="s">
        <v>457</v>
      </c>
      <c r="B3068" s="1" t="s">
        <v>49</v>
      </c>
      <c r="C3068" s="1" t="s">
        <v>1058</v>
      </c>
      <c r="D3068" s="1" t="s">
        <v>1843</v>
      </c>
      <c r="E3068" s="1" t="s">
        <v>20</v>
      </c>
      <c r="F3068" s="1" t="s">
        <v>471</v>
      </c>
      <c r="G3068" s="1" t="s">
        <v>283</v>
      </c>
      <c r="H3068" s="1" t="s">
        <v>228</v>
      </c>
      <c r="I3068" s="1" t="s">
        <v>24</v>
      </c>
      <c r="J3068" s="3">
        <v>18.95</v>
      </c>
      <c r="K3068" s="1" t="s">
        <v>1454</v>
      </c>
      <c r="L3068" s="1" t="s">
        <v>24</v>
      </c>
      <c r="M3068" s="1" t="s">
        <v>1455</v>
      </c>
      <c r="N3068" s="1" t="s">
        <v>463</v>
      </c>
      <c r="O3068" s="2">
        <v>44227</v>
      </c>
      <c r="P3068" s="2">
        <v>44237</v>
      </c>
      <c r="Q3068" s="1" t="s">
        <v>29</v>
      </c>
      <c r="R3068" t="str">
        <f>VLOOKUP(F3068,'Seg 2 descriptions'!A:B,2)</f>
        <v>Propane Operations-Hernando</v>
      </c>
      <c r="S3068" t="str">
        <f>VLOOKUP(G3068,'Seg 3 descriptions'!A:B,2)</f>
        <v>Supplies &amp; Misc Dept Expenses</v>
      </c>
    </row>
    <row r="3069" spans="1:19" x14ac:dyDescent="0.25">
      <c r="A3069" s="1" t="s">
        <v>828</v>
      </c>
      <c r="B3069" s="1" t="s">
        <v>18</v>
      </c>
      <c r="C3069" s="1" t="s">
        <v>1138</v>
      </c>
      <c r="D3069" s="1" t="s">
        <v>1717</v>
      </c>
      <c r="E3069" s="1" t="s">
        <v>20</v>
      </c>
      <c r="F3069" s="1" t="s">
        <v>31</v>
      </c>
      <c r="G3069" s="1" t="s">
        <v>590</v>
      </c>
      <c r="H3069" s="1" t="s">
        <v>228</v>
      </c>
      <c r="I3069" s="1" t="s">
        <v>24</v>
      </c>
      <c r="J3069" s="3">
        <v>945.6</v>
      </c>
      <c r="K3069" s="1" t="s">
        <v>1470</v>
      </c>
      <c r="L3069" s="1" t="s">
        <v>24</v>
      </c>
      <c r="M3069" s="1" t="s">
        <v>24</v>
      </c>
      <c r="N3069" s="1" t="s">
        <v>1138</v>
      </c>
      <c r="O3069" s="2">
        <v>44546</v>
      </c>
      <c r="P3069" s="2">
        <v>44564</v>
      </c>
      <c r="Q3069" s="1" t="s">
        <v>29</v>
      </c>
      <c r="R3069" t="str">
        <f>VLOOKUP(F3069,'Seg 2 descriptions'!A:B,2)</f>
        <v>Gas Operations-West</v>
      </c>
      <c r="S3069" t="str">
        <f>VLOOKUP(G3069,'Seg 3 descriptions'!A:B,2)</f>
        <v>Overtime/Comp Time/On Call</v>
      </c>
    </row>
    <row r="3070" spans="1:19" x14ac:dyDescent="0.25">
      <c r="A3070" s="1" t="s">
        <v>456</v>
      </c>
      <c r="B3070" s="1" t="s">
        <v>20</v>
      </c>
      <c r="C3070" s="1" t="s">
        <v>805</v>
      </c>
      <c r="D3070" s="1" t="s">
        <v>1697</v>
      </c>
      <c r="E3070" s="1" t="s">
        <v>20</v>
      </c>
      <c r="F3070" s="1" t="s">
        <v>31</v>
      </c>
      <c r="G3070" s="1" t="s">
        <v>35</v>
      </c>
      <c r="H3070" s="1" t="s">
        <v>228</v>
      </c>
      <c r="I3070" s="1" t="s">
        <v>24</v>
      </c>
      <c r="J3070" s="3">
        <v>87</v>
      </c>
      <c r="K3070" s="1" t="s">
        <v>1194</v>
      </c>
      <c r="L3070" s="1" t="s">
        <v>24</v>
      </c>
      <c r="M3070" s="1" t="s">
        <v>996</v>
      </c>
      <c r="N3070" s="1" t="s">
        <v>805</v>
      </c>
      <c r="O3070" s="2">
        <v>44469</v>
      </c>
      <c r="P3070" s="2">
        <v>44475</v>
      </c>
      <c r="Q3070" s="1" t="s">
        <v>29</v>
      </c>
      <c r="R3070" t="str">
        <f>VLOOKUP(F3070,'Seg 2 descriptions'!A:B,2)</f>
        <v>Gas Operations-West</v>
      </c>
      <c r="S3070" t="str">
        <f>VLOOKUP(G3070,'Seg 3 descriptions'!A:B,2)</f>
        <v>Other Outside Services</v>
      </c>
    </row>
    <row r="3071" spans="1:19" x14ac:dyDescent="0.25">
      <c r="A3071" s="1" t="s">
        <v>456</v>
      </c>
      <c r="B3071" s="1" t="s">
        <v>20</v>
      </c>
      <c r="C3071" s="1" t="s">
        <v>805</v>
      </c>
      <c r="D3071" s="1" t="s">
        <v>1697</v>
      </c>
      <c r="E3071" s="1" t="s">
        <v>20</v>
      </c>
      <c r="F3071" s="1" t="s">
        <v>31</v>
      </c>
      <c r="G3071" s="1" t="s">
        <v>35</v>
      </c>
      <c r="H3071" s="1" t="s">
        <v>228</v>
      </c>
      <c r="I3071" s="1" t="s">
        <v>24</v>
      </c>
      <c r="J3071" s="3">
        <v>87</v>
      </c>
      <c r="K3071" s="1" t="s">
        <v>1194</v>
      </c>
      <c r="L3071" s="1" t="s">
        <v>24</v>
      </c>
      <c r="M3071" s="1" t="s">
        <v>213</v>
      </c>
      <c r="N3071" s="1" t="s">
        <v>805</v>
      </c>
      <c r="O3071" s="2">
        <v>44469</v>
      </c>
      <c r="P3071" s="2">
        <v>44475</v>
      </c>
      <c r="Q3071" s="1" t="s">
        <v>29</v>
      </c>
      <c r="R3071" t="str">
        <f>VLOOKUP(F3071,'Seg 2 descriptions'!A:B,2)</f>
        <v>Gas Operations-West</v>
      </c>
      <c r="S3071" t="str">
        <f>VLOOKUP(G3071,'Seg 3 descriptions'!A:B,2)</f>
        <v>Other Outside Services</v>
      </c>
    </row>
    <row r="3072" spans="1:19" x14ac:dyDescent="0.25">
      <c r="A3072" s="1" t="s">
        <v>456</v>
      </c>
      <c r="B3072" s="1" t="s">
        <v>20</v>
      </c>
      <c r="C3072" s="1" t="s">
        <v>805</v>
      </c>
      <c r="D3072" s="1" t="s">
        <v>1697</v>
      </c>
      <c r="E3072" s="1" t="s">
        <v>20</v>
      </c>
      <c r="F3072" s="1" t="s">
        <v>31</v>
      </c>
      <c r="G3072" s="1" t="s">
        <v>35</v>
      </c>
      <c r="H3072" s="1" t="s">
        <v>228</v>
      </c>
      <c r="I3072" s="1" t="s">
        <v>24</v>
      </c>
      <c r="J3072" s="3">
        <v>87</v>
      </c>
      <c r="K3072" s="1" t="s">
        <v>1194</v>
      </c>
      <c r="L3072" s="1" t="s">
        <v>24</v>
      </c>
      <c r="M3072" s="1" t="s">
        <v>213</v>
      </c>
      <c r="N3072" s="1" t="s">
        <v>805</v>
      </c>
      <c r="O3072" s="2">
        <v>44469</v>
      </c>
      <c r="P3072" s="2">
        <v>44475</v>
      </c>
      <c r="Q3072" s="1" t="s">
        <v>29</v>
      </c>
      <c r="R3072" t="str">
        <f>VLOOKUP(F3072,'Seg 2 descriptions'!A:B,2)</f>
        <v>Gas Operations-West</v>
      </c>
      <c r="S3072" t="str">
        <f>VLOOKUP(G3072,'Seg 3 descriptions'!A:B,2)</f>
        <v>Other Outside Services</v>
      </c>
    </row>
    <row r="3073" spans="1:19" x14ac:dyDescent="0.25">
      <c r="A3073" s="1" t="s">
        <v>456</v>
      </c>
      <c r="B3073" s="1" t="s">
        <v>20</v>
      </c>
      <c r="C3073" s="1" t="s">
        <v>805</v>
      </c>
      <c r="D3073" s="1" t="s">
        <v>1697</v>
      </c>
      <c r="E3073" s="1" t="s">
        <v>20</v>
      </c>
      <c r="F3073" s="1" t="s">
        <v>31</v>
      </c>
      <c r="G3073" s="1" t="s">
        <v>35</v>
      </c>
      <c r="H3073" s="1" t="s">
        <v>228</v>
      </c>
      <c r="I3073" s="1" t="s">
        <v>24</v>
      </c>
      <c r="J3073" s="3">
        <v>87</v>
      </c>
      <c r="K3073" s="1" t="s">
        <v>1194</v>
      </c>
      <c r="L3073" s="1" t="s">
        <v>24</v>
      </c>
      <c r="M3073" s="1" t="s">
        <v>192</v>
      </c>
      <c r="N3073" s="1" t="s">
        <v>805</v>
      </c>
      <c r="O3073" s="2">
        <v>44469</v>
      </c>
      <c r="P3073" s="2">
        <v>44475</v>
      </c>
      <c r="Q3073" s="1" t="s">
        <v>29</v>
      </c>
      <c r="R3073" t="str">
        <f>VLOOKUP(F3073,'Seg 2 descriptions'!A:B,2)</f>
        <v>Gas Operations-West</v>
      </c>
      <c r="S3073" t="str">
        <f>VLOOKUP(G3073,'Seg 3 descriptions'!A:B,2)</f>
        <v>Other Outside Services</v>
      </c>
    </row>
    <row r="3074" spans="1:19" x14ac:dyDescent="0.25">
      <c r="A3074" s="1" t="s">
        <v>456</v>
      </c>
      <c r="B3074" s="1" t="s">
        <v>20</v>
      </c>
      <c r="C3074" s="1" t="s">
        <v>805</v>
      </c>
      <c r="D3074" s="1" t="s">
        <v>1697</v>
      </c>
      <c r="E3074" s="1" t="s">
        <v>20</v>
      </c>
      <c r="F3074" s="1" t="s">
        <v>31</v>
      </c>
      <c r="G3074" s="1" t="s">
        <v>35</v>
      </c>
      <c r="H3074" s="1" t="s">
        <v>228</v>
      </c>
      <c r="I3074" s="1" t="s">
        <v>24</v>
      </c>
      <c r="J3074" s="3">
        <v>87</v>
      </c>
      <c r="K3074" s="1" t="s">
        <v>1194</v>
      </c>
      <c r="L3074" s="1" t="s">
        <v>24</v>
      </c>
      <c r="M3074" s="1" t="s">
        <v>876</v>
      </c>
      <c r="N3074" s="1" t="s">
        <v>805</v>
      </c>
      <c r="O3074" s="2">
        <v>44469</v>
      </c>
      <c r="P3074" s="2">
        <v>44475</v>
      </c>
      <c r="Q3074" s="1" t="s">
        <v>29</v>
      </c>
      <c r="R3074" t="str">
        <f>VLOOKUP(F3074,'Seg 2 descriptions'!A:B,2)</f>
        <v>Gas Operations-West</v>
      </c>
      <c r="S3074" t="str">
        <f>VLOOKUP(G3074,'Seg 3 descriptions'!A:B,2)</f>
        <v>Other Outside Services</v>
      </c>
    </row>
    <row r="3075" spans="1:19" x14ac:dyDescent="0.25">
      <c r="A3075" s="1" t="s">
        <v>456</v>
      </c>
      <c r="B3075" s="1" t="s">
        <v>20</v>
      </c>
      <c r="C3075" s="1" t="s">
        <v>802</v>
      </c>
      <c r="D3075" s="1" t="s">
        <v>1697</v>
      </c>
      <c r="E3075" s="1" t="s">
        <v>20</v>
      </c>
      <c r="F3075" s="1" t="s">
        <v>31</v>
      </c>
      <c r="G3075" s="1" t="s">
        <v>35</v>
      </c>
      <c r="H3075" s="1" t="s">
        <v>228</v>
      </c>
      <c r="I3075" s="1" t="s">
        <v>24</v>
      </c>
      <c r="J3075" s="3">
        <v>-87</v>
      </c>
      <c r="K3075" s="1" t="s">
        <v>1194</v>
      </c>
      <c r="L3075" s="1" t="s">
        <v>24</v>
      </c>
      <c r="M3075" s="1" t="s">
        <v>213</v>
      </c>
      <c r="N3075" s="1" t="s">
        <v>805</v>
      </c>
      <c r="O3075" s="2">
        <v>44500</v>
      </c>
      <c r="P3075" s="2">
        <v>44475</v>
      </c>
      <c r="Q3075" s="1" t="s">
        <v>29</v>
      </c>
      <c r="R3075" t="str">
        <f>VLOOKUP(F3075,'Seg 2 descriptions'!A:B,2)</f>
        <v>Gas Operations-West</v>
      </c>
      <c r="S3075" t="str">
        <f>VLOOKUP(G3075,'Seg 3 descriptions'!A:B,2)</f>
        <v>Other Outside Services</v>
      </c>
    </row>
    <row r="3076" spans="1:19" x14ac:dyDescent="0.25">
      <c r="A3076" s="1" t="s">
        <v>456</v>
      </c>
      <c r="B3076" s="1" t="s">
        <v>20</v>
      </c>
      <c r="C3076" s="1" t="s">
        <v>802</v>
      </c>
      <c r="D3076" s="1" t="s">
        <v>1697</v>
      </c>
      <c r="E3076" s="1" t="s">
        <v>20</v>
      </c>
      <c r="F3076" s="1" t="s">
        <v>31</v>
      </c>
      <c r="G3076" s="1" t="s">
        <v>35</v>
      </c>
      <c r="H3076" s="1" t="s">
        <v>228</v>
      </c>
      <c r="I3076" s="1" t="s">
        <v>24</v>
      </c>
      <c r="J3076" s="3">
        <v>-87</v>
      </c>
      <c r="K3076" s="1" t="s">
        <v>1194</v>
      </c>
      <c r="L3076" s="1" t="s">
        <v>24</v>
      </c>
      <c r="M3076" s="1" t="s">
        <v>192</v>
      </c>
      <c r="N3076" s="1" t="s">
        <v>805</v>
      </c>
      <c r="O3076" s="2">
        <v>44500</v>
      </c>
      <c r="P3076" s="2">
        <v>44475</v>
      </c>
      <c r="Q3076" s="1" t="s">
        <v>29</v>
      </c>
      <c r="R3076" t="str">
        <f>VLOOKUP(F3076,'Seg 2 descriptions'!A:B,2)</f>
        <v>Gas Operations-West</v>
      </c>
      <c r="S3076" t="str">
        <f>VLOOKUP(G3076,'Seg 3 descriptions'!A:B,2)</f>
        <v>Other Outside Services</v>
      </c>
    </row>
    <row r="3077" spans="1:19" x14ac:dyDescent="0.25">
      <c r="A3077" s="1" t="s">
        <v>456</v>
      </c>
      <c r="B3077" s="1" t="s">
        <v>20</v>
      </c>
      <c r="C3077" s="1" t="s">
        <v>802</v>
      </c>
      <c r="D3077" s="1" t="s">
        <v>1697</v>
      </c>
      <c r="E3077" s="1" t="s">
        <v>20</v>
      </c>
      <c r="F3077" s="1" t="s">
        <v>31</v>
      </c>
      <c r="G3077" s="1" t="s">
        <v>35</v>
      </c>
      <c r="H3077" s="1" t="s">
        <v>228</v>
      </c>
      <c r="I3077" s="1" t="s">
        <v>24</v>
      </c>
      <c r="J3077" s="3">
        <v>-87</v>
      </c>
      <c r="K3077" s="1" t="s">
        <v>1194</v>
      </c>
      <c r="L3077" s="1" t="s">
        <v>24</v>
      </c>
      <c r="M3077" s="1" t="s">
        <v>876</v>
      </c>
      <c r="N3077" s="1" t="s">
        <v>805</v>
      </c>
      <c r="O3077" s="2">
        <v>44500</v>
      </c>
      <c r="P3077" s="2">
        <v>44475</v>
      </c>
      <c r="Q3077" s="1" t="s">
        <v>29</v>
      </c>
      <c r="R3077" t="str">
        <f>VLOOKUP(F3077,'Seg 2 descriptions'!A:B,2)</f>
        <v>Gas Operations-West</v>
      </c>
      <c r="S3077" t="str">
        <f>VLOOKUP(G3077,'Seg 3 descriptions'!A:B,2)</f>
        <v>Other Outside Services</v>
      </c>
    </row>
    <row r="3078" spans="1:19" x14ac:dyDescent="0.25">
      <c r="A3078" s="1" t="s">
        <v>456</v>
      </c>
      <c r="B3078" s="1" t="s">
        <v>20</v>
      </c>
      <c r="C3078" s="1" t="s">
        <v>802</v>
      </c>
      <c r="D3078" s="1" t="s">
        <v>1697</v>
      </c>
      <c r="E3078" s="1" t="s">
        <v>20</v>
      </c>
      <c r="F3078" s="1" t="s">
        <v>31</v>
      </c>
      <c r="G3078" s="1" t="s">
        <v>35</v>
      </c>
      <c r="H3078" s="1" t="s">
        <v>228</v>
      </c>
      <c r="I3078" s="1" t="s">
        <v>24</v>
      </c>
      <c r="J3078" s="3">
        <v>-87</v>
      </c>
      <c r="K3078" s="1" t="s">
        <v>1194</v>
      </c>
      <c r="L3078" s="1" t="s">
        <v>24</v>
      </c>
      <c r="M3078" s="1" t="s">
        <v>996</v>
      </c>
      <c r="N3078" s="1" t="s">
        <v>805</v>
      </c>
      <c r="O3078" s="2">
        <v>44500</v>
      </c>
      <c r="P3078" s="2">
        <v>44475</v>
      </c>
      <c r="Q3078" s="1" t="s">
        <v>29</v>
      </c>
      <c r="R3078" t="str">
        <f>VLOOKUP(F3078,'Seg 2 descriptions'!A:B,2)</f>
        <v>Gas Operations-West</v>
      </c>
      <c r="S3078" t="str">
        <f>VLOOKUP(G3078,'Seg 3 descriptions'!A:B,2)</f>
        <v>Other Outside Services</v>
      </c>
    </row>
    <row r="3079" spans="1:19" x14ac:dyDescent="0.25">
      <c r="A3079" s="1" t="s">
        <v>456</v>
      </c>
      <c r="B3079" s="1" t="s">
        <v>20</v>
      </c>
      <c r="C3079" s="1" t="s">
        <v>802</v>
      </c>
      <c r="D3079" s="1" t="s">
        <v>1697</v>
      </c>
      <c r="E3079" s="1" t="s">
        <v>20</v>
      </c>
      <c r="F3079" s="1" t="s">
        <v>31</v>
      </c>
      <c r="G3079" s="1" t="s">
        <v>35</v>
      </c>
      <c r="H3079" s="1" t="s">
        <v>228</v>
      </c>
      <c r="I3079" s="1" t="s">
        <v>24</v>
      </c>
      <c r="J3079" s="3">
        <v>-87</v>
      </c>
      <c r="K3079" s="1" t="s">
        <v>1194</v>
      </c>
      <c r="L3079" s="1" t="s">
        <v>24</v>
      </c>
      <c r="M3079" s="1" t="s">
        <v>213</v>
      </c>
      <c r="N3079" s="1" t="s">
        <v>805</v>
      </c>
      <c r="O3079" s="2">
        <v>44500</v>
      </c>
      <c r="P3079" s="2">
        <v>44475</v>
      </c>
      <c r="Q3079" s="1" t="s">
        <v>29</v>
      </c>
      <c r="R3079" t="str">
        <f>VLOOKUP(F3079,'Seg 2 descriptions'!A:B,2)</f>
        <v>Gas Operations-West</v>
      </c>
      <c r="S3079" t="str">
        <f>VLOOKUP(G3079,'Seg 3 descriptions'!A:B,2)</f>
        <v>Other Outside Services</v>
      </c>
    </row>
    <row r="3080" spans="1:19" x14ac:dyDescent="0.25">
      <c r="A3080" s="1" t="s">
        <v>457</v>
      </c>
      <c r="B3080" s="1" t="s">
        <v>49</v>
      </c>
      <c r="C3080" s="1" t="s">
        <v>1058</v>
      </c>
      <c r="D3080" s="1" t="s">
        <v>1842</v>
      </c>
      <c r="E3080" s="1" t="s">
        <v>20</v>
      </c>
      <c r="F3080" s="1" t="s">
        <v>471</v>
      </c>
      <c r="G3080" s="1" t="s">
        <v>1302</v>
      </c>
      <c r="H3080" s="1" t="s">
        <v>228</v>
      </c>
      <c r="I3080" s="1" t="s">
        <v>24</v>
      </c>
      <c r="J3080" s="3">
        <v>7.36</v>
      </c>
      <c r="K3080" s="1" t="s">
        <v>1454</v>
      </c>
      <c r="L3080" s="1" t="s">
        <v>24</v>
      </c>
      <c r="M3080" s="1" t="s">
        <v>1455</v>
      </c>
      <c r="N3080" s="1" t="s">
        <v>463</v>
      </c>
      <c r="O3080" s="2">
        <v>44227</v>
      </c>
      <c r="P3080" s="2">
        <v>44237</v>
      </c>
      <c r="Q3080" s="1" t="s">
        <v>29</v>
      </c>
      <c r="R3080" t="str">
        <f>VLOOKUP(F3080,'Seg 2 descriptions'!A:B,2)</f>
        <v>Propane Operations-Hernando</v>
      </c>
      <c r="S3080" t="str">
        <f>VLOOKUP(G3080,'Seg 3 descriptions'!A:B,2)</f>
        <v>Uniforms</v>
      </c>
    </row>
    <row r="3081" spans="1:19" x14ac:dyDescent="0.25">
      <c r="A3081" s="1" t="s">
        <v>457</v>
      </c>
      <c r="B3081" s="1" t="s">
        <v>49</v>
      </c>
      <c r="C3081" s="1" t="s">
        <v>1058</v>
      </c>
      <c r="D3081" s="1" t="s">
        <v>1850</v>
      </c>
      <c r="E3081" s="1" t="s">
        <v>20</v>
      </c>
      <c r="F3081" s="1" t="s">
        <v>471</v>
      </c>
      <c r="G3081" s="1" t="s">
        <v>868</v>
      </c>
      <c r="H3081" s="1" t="s">
        <v>228</v>
      </c>
      <c r="I3081" s="1" t="s">
        <v>24</v>
      </c>
      <c r="J3081" s="3">
        <v>6.8</v>
      </c>
      <c r="K3081" s="1" t="s">
        <v>1454</v>
      </c>
      <c r="L3081" s="1" t="s">
        <v>24</v>
      </c>
      <c r="M3081" s="1" t="s">
        <v>1455</v>
      </c>
      <c r="N3081" s="1" t="s">
        <v>463</v>
      </c>
      <c r="O3081" s="2">
        <v>44227</v>
      </c>
      <c r="P3081" s="2">
        <v>44237</v>
      </c>
      <c r="Q3081" s="1" t="s">
        <v>29</v>
      </c>
      <c r="R3081" t="str">
        <f>VLOOKUP(F3081,'Seg 2 descriptions'!A:B,2)</f>
        <v>Propane Operations-Hernando</v>
      </c>
      <c r="S3081" t="str">
        <f>VLOOKUP(G3081,'Seg 3 descriptions'!A:B,2)</f>
        <v>Cell Phones</v>
      </c>
    </row>
    <row r="3082" spans="1:19" x14ac:dyDescent="0.25">
      <c r="A3082" s="1" t="s">
        <v>457</v>
      </c>
      <c r="B3082" s="1" t="s">
        <v>49</v>
      </c>
      <c r="C3082" s="1" t="s">
        <v>1058</v>
      </c>
      <c r="D3082" s="1" t="s">
        <v>1852</v>
      </c>
      <c r="E3082" s="1" t="s">
        <v>20</v>
      </c>
      <c r="F3082" s="1" t="s">
        <v>471</v>
      </c>
      <c r="G3082" s="1" t="s">
        <v>867</v>
      </c>
      <c r="H3082" s="1" t="s">
        <v>228</v>
      </c>
      <c r="I3082" s="1" t="s">
        <v>24</v>
      </c>
      <c r="J3082" s="3">
        <v>4.4800000000000004</v>
      </c>
      <c r="K3082" s="1" t="s">
        <v>1454</v>
      </c>
      <c r="L3082" s="1" t="s">
        <v>24</v>
      </c>
      <c r="M3082" s="1" t="s">
        <v>1455</v>
      </c>
      <c r="N3082" s="1" t="s">
        <v>463</v>
      </c>
      <c r="O3082" s="2">
        <v>44227</v>
      </c>
      <c r="P3082" s="2">
        <v>44237</v>
      </c>
      <c r="Q3082" s="1" t="s">
        <v>29</v>
      </c>
      <c r="R3082" t="str">
        <f>VLOOKUP(F3082,'Seg 2 descriptions'!A:B,2)</f>
        <v>Propane Operations-Hernando</v>
      </c>
      <c r="S3082" t="str">
        <f>VLOOKUP(G3082,'Seg 3 descriptions'!A:B,2)</f>
        <v>Meals</v>
      </c>
    </row>
    <row r="3083" spans="1:19" x14ac:dyDescent="0.25">
      <c r="A3083" s="1" t="s">
        <v>457</v>
      </c>
      <c r="B3083" s="1" t="s">
        <v>49</v>
      </c>
      <c r="C3083" s="1" t="s">
        <v>1058</v>
      </c>
      <c r="D3083" s="1" t="s">
        <v>1817</v>
      </c>
      <c r="E3083" s="1" t="s">
        <v>20</v>
      </c>
      <c r="F3083" s="1" t="s">
        <v>471</v>
      </c>
      <c r="G3083" s="1" t="s">
        <v>460</v>
      </c>
      <c r="H3083" s="1" t="s">
        <v>228</v>
      </c>
      <c r="I3083" s="1" t="s">
        <v>24</v>
      </c>
      <c r="J3083" s="3">
        <v>112.84</v>
      </c>
      <c r="K3083" s="1" t="s">
        <v>1454</v>
      </c>
      <c r="L3083" s="1" t="s">
        <v>24</v>
      </c>
      <c r="M3083" s="1" t="s">
        <v>1455</v>
      </c>
      <c r="N3083" s="1" t="s">
        <v>463</v>
      </c>
      <c r="O3083" s="2">
        <v>44227</v>
      </c>
      <c r="P3083" s="2">
        <v>44237</v>
      </c>
      <c r="Q3083" s="1" t="s">
        <v>29</v>
      </c>
      <c r="R3083" t="str">
        <f>VLOOKUP(F3083,'Seg 2 descriptions'!A:B,2)</f>
        <v>Propane Operations-Hernando</v>
      </c>
      <c r="S3083" t="str">
        <f>VLOOKUP(G3083,'Seg 3 descriptions'!A:B,2)</f>
        <v>Salaries</v>
      </c>
    </row>
    <row r="3084" spans="1:19" x14ac:dyDescent="0.25">
      <c r="A3084" s="1" t="s">
        <v>457</v>
      </c>
      <c r="B3084" s="1" t="s">
        <v>49</v>
      </c>
      <c r="C3084" s="1" t="s">
        <v>1485</v>
      </c>
      <c r="D3084" s="1" t="s">
        <v>1778</v>
      </c>
      <c r="E3084" s="1" t="s">
        <v>20</v>
      </c>
      <c r="F3084" s="1" t="s">
        <v>31</v>
      </c>
      <c r="G3084" s="1" t="s">
        <v>283</v>
      </c>
      <c r="H3084" s="1" t="s">
        <v>228</v>
      </c>
      <c r="I3084" s="1" t="s">
        <v>24</v>
      </c>
      <c r="J3084" s="3">
        <v>15.93</v>
      </c>
      <c r="K3084" s="1" t="s">
        <v>1271</v>
      </c>
      <c r="L3084" s="1" t="s">
        <v>24</v>
      </c>
      <c r="M3084" s="1" t="s">
        <v>1272</v>
      </c>
      <c r="N3084" s="1" t="s">
        <v>463</v>
      </c>
      <c r="O3084" s="2">
        <v>44377</v>
      </c>
      <c r="P3084" s="2">
        <v>44383</v>
      </c>
      <c r="Q3084" s="1" t="s">
        <v>29</v>
      </c>
      <c r="R3084" t="str">
        <f>VLOOKUP(F3084,'Seg 2 descriptions'!A:B,2)</f>
        <v>Gas Operations-West</v>
      </c>
      <c r="S3084" t="str">
        <f>VLOOKUP(G3084,'Seg 3 descriptions'!A:B,2)</f>
        <v>Supplies &amp; Misc Dept Expenses</v>
      </c>
    </row>
    <row r="3085" spans="1:19" x14ac:dyDescent="0.25">
      <c r="A3085" s="1" t="s">
        <v>457</v>
      </c>
      <c r="B3085" s="1" t="s">
        <v>49</v>
      </c>
      <c r="C3085" s="1" t="s">
        <v>1485</v>
      </c>
      <c r="D3085" s="1" t="s">
        <v>1790</v>
      </c>
      <c r="E3085" s="1" t="s">
        <v>20</v>
      </c>
      <c r="F3085" s="1" t="s">
        <v>31</v>
      </c>
      <c r="G3085" s="1" t="s">
        <v>868</v>
      </c>
      <c r="H3085" s="1" t="s">
        <v>228</v>
      </c>
      <c r="I3085" s="1" t="s">
        <v>24</v>
      </c>
      <c r="J3085" s="3">
        <v>5.81</v>
      </c>
      <c r="K3085" s="1" t="s">
        <v>1271</v>
      </c>
      <c r="L3085" s="1" t="s">
        <v>24</v>
      </c>
      <c r="M3085" s="1" t="s">
        <v>1272</v>
      </c>
      <c r="N3085" s="1" t="s">
        <v>463</v>
      </c>
      <c r="O3085" s="2">
        <v>44377</v>
      </c>
      <c r="P3085" s="2">
        <v>44383</v>
      </c>
      <c r="Q3085" s="1" t="s">
        <v>29</v>
      </c>
      <c r="R3085" t="str">
        <f>VLOOKUP(F3085,'Seg 2 descriptions'!A:B,2)</f>
        <v>Gas Operations-West</v>
      </c>
      <c r="S3085" t="str">
        <f>VLOOKUP(G3085,'Seg 3 descriptions'!A:B,2)</f>
        <v>Cell Phones</v>
      </c>
    </row>
    <row r="3086" spans="1:19" x14ac:dyDescent="0.25">
      <c r="A3086" s="1" t="s">
        <v>457</v>
      </c>
      <c r="B3086" s="1" t="s">
        <v>49</v>
      </c>
      <c r="C3086" s="1" t="s">
        <v>1485</v>
      </c>
      <c r="D3086" s="1" t="s">
        <v>1782</v>
      </c>
      <c r="E3086" s="1" t="s">
        <v>20</v>
      </c>
      <c r="F3086" s="1" t="s">
        <v>31</v>
      </c>
      <c r="G3086" s="1" t="s">
        <v>1301</v>
      </c>
      <c r="H3086" s="1" t="s">
        <v>228</v>
      </c>
      <c r="I3086" s="1" t="s">
        <v>24</v>
      </c>
      <c r="J3086" s="3">
        <v>1.34</v>
      </c>
      <c r="K3086" s="1" t="s">
        <v>1271</v>
      </c>
      <c r="L3086" s="1" t="s">
        <v>24</v>
      </c>
      <c r="M3086" s="1" t="s">
        <v>1272</v>
      </c>
      <c r="N3086" s="1" t="s">
        <v>463</v>
      </c>
      <c r="O3086" s="2">
        <v>44377</v>
      </c>
      <c r="P3086" s="2">
        <v>44383</v>
      </c>
      <c r="Q3086" s="1" t="s">
        <v>29</v>
      </c>
      <c r="R3086" t="str">
        <f>VLOOKUP(F3086,'Seg 2 descriptions'!A:B,2)</f>
        <v>Gas Operations-West</v>
      </c>
      <c r="S3086" t="str">
        <f>VLOOKUP(G3086,'Seg 3 descriptions'!A:B,2)</f>
        <v>Memberships &amp; Subscriptions</v>
      </c>
    </row>
    <row r="3087" spans="1:19" x14ac:dyDescent="0.25">
      <c r="A3087" s="1" t="s">
        <v>457</v>
      </c>
      <c r="B3087" s="1" t="s">
        <v>49</v>
      </c>
      <c r="C3087" s="1" t="s">
        <v>1404</v>
      </c>
      <c r="D3087" s="1" t="s">
        <v>1740</v>
      </c>
      <c r="E3087" s="1" t="s">
        <v>20</v>
      </c>
      <c r="F3087" s="1" t="s">
        <v>31</v>
      </c>
      <c r="G3087" s="1" t="s">
        <v>870</v>
      </c>
      <c r="H3087" s="1" t="s">
        <v>228</v>
      </c>
      <c r="I3087" s="1" t="s">
        <v>24</v>
      </c>
      <c r="J3087" s="3">
        <v>29.27</v>
      </c>
      <c r="K3087" s="1" t="s">
        <v>1059</v>
      </c>
      <c r="L3087" s="1" t="s">
        <v>24</v>
      </c>
      <c r="M3087" s="1" t="s">
        <v>1060</v>
      </c>
      <c r="N3087" s="1" t="s">
        <v>463</v>
      </c>
      <c r="O3087" s="2">
        <v>44255</v>
      </c>
      <c r="P3087" s="2">
        <v>44258</v>
      </c>
      <c r="Q3087" s="1" t="s">
        <v>29</v>
      </c>
      <c r="R3087" t="str">
        <f>VLOOKUP(F3087,'Seg 2 descriptions'!A:B,2)</f>
        <v>Gas Operations-West</v>
      </c>
      <c r="S3087" t="str">
        <f>VLOOKUP(G3087,'Seg 3 descriptions'!A:B,2)</f>
        <v>Other Vehicle Expenses</v>
      </c>
    </row>
    <row r="3088" spans="1:19" x14ac:dyDescent="0.25">
      <c r="A3088" s="1" t="s">
        <v>457</v>
      </c>
      <c r="B3088" s="1" t="s">
        <v>49</v>
      </c>
      <c r="C3088" s="1" t="s">
        <v>1404</v>
      </c>
      <c r="D3088" s="1" t="s">
        <v>1747</v>
      </c>
      <c r="E3088" s="1" t="s">
        <v>20</v>
      </c>
      <c r="F3088" s="1" t="s">
        <v>31</v>
      </c>
      <c r="G3088" s="1" t="s">
        <v>1049</v>
      </c>
      <c r="H3088" s="1" t="s">
        <v>228</v>
      </c>
      <c r="I3088" s="1" t="s">
        <v>24</v>
      </c>
      <c r="J3088" s="3">
        <v>20.91</v>
      </c>
      <c r="K3088" s="1" t="s">
        <v>1059</v>
      </c>
      <c r="L3088" s="1" t="s">
        <v>24</v>
      </c>
      <c r="M3088" s="1" t="s">
        <v>1060</v>
      </c>
      <c r="N3088" s="1" t="s">
        <v>463</v>
      </c>
      <c r="O3088" s="2">
        <v>44255</v>
      </c>
      <c r="P3088" s="2">
        <v>44258</v>
      </c>
      <c r="Q3088" s="1" t="s">
        <v>29</v>
      </c>
      <c r="R3088" t="str">
        <f>VLOOKUP(F3088,'Seg 2 descriptions'!A:B,2)</f>
        <v>Gas Operations-West</v>
      </c>
      <c r="S3088" t="str">
        <f>VLOOKUP(G3088,'Seg 3 descriptions'!A:B,2)</f>
        <v>Vehicle Insurance</v>
      </c>
    </row>
    <row r="3089" spans="1:19" x14ac:dyDescent="0.25">
      <c r="A3089" s="1" t="s">
        <v>457</v>
      </c>
      <c r="B3089" s="1" t="s">
        <v>49</v>
      </c>
      <c r="C3089" s="1" t="s">
        <v>967</v>
      </c>
      <c r="D3089" s="1" t="s">
        <v>1722</v>
      </c>
      <c r="E3089" s="1" t="s">
        <v>20</v>
      </c>
      <c r="F3089" s="1" t="s">
        <v>31</v>
      </c>
      <c r="G3089" s="1" t="s">
        <v>460</v>
      </c>
      <c r="H3089" s="1" t="s">
        <v>228</v>
      </c>
      <c r="I3089" s="1" t="s">
        <v>24</v>
      </c>
      <c r="J3089" s="3">
        <v>173.94</v>
      </c>
      <c r="K3089" s="1" t="s">
        <v>1004</v>
      </c>
      <c r="L3089" s="1" t="s">
        <v>24</v>
      </c>
      <c r="M3089" s="1" t="s">
        <v>1005</v>
      </c>
      <c r="N3089" s="1" t="s">
        <v>463</v>
      </c>
      <c r="O3089" s="2">
        <v>44561</v>
      </c>
      <c r="P3089" s="2">
        <v>44568</v>
      </c>
      <c r="Q3089" s="1" t="s">
        <v>29</v>
      </c>
      <c r="R3089" t="str">
        <f>VLOOKUP(F3089,'Seg 2 descriptions'!A:B,2)</f>
        <v>Gas Operations-West</v>
      </c>
      <c r="S3089" t="str">
        <f>VLOOKUP(G3089,'Seg 3 descriptions'!A:B,2)</f>
        <v>Salaries</v>
      </c>
    </row>
    <row r="3090" spans="1:19" x14ac:dyDescent="0.25">
      <c r="A3090" s="1" t="s">
        <v>457</v>
      </c>
      <c r="B3090" s="1" t="s">
        <v>49</v>
      </c>
      <c r="C3090" s="1" t="s">
        <v>966</v>
      </c>
      <c r="D3090" s="1" t="s">
        <v>1722</v>
      </c>
      <c r="E3090" s="1" t="s">
        <v>20</v>
      </c>
      <c r="F3090" s="1" t="s">
        <v>31</v>
      </c>
      <c r="G3090" s="1" t="s">
        <v>460</v>
      </c>
      <c r="H3090" s="1" t="s">
        <v>228</v>
      </c>
      <c r="I3090" s="1" t="s">
        <v>24</v>
      </c>
      <c r="J3090" s="3">
        <v>42.13</v>
      </c>
      <c r="K3090" s="1" t="s">
        <v>1004</v>
      </c>
      <c r="L3090" s="1" t="s">
        <v>24</v>
      </c>
      <c r="M3090" s="1" t="s">
        <v>1005</v>
      </c>
      <c r="N3090" s="1" t="s">
        <v>463</v>
      </c>
      <c r="O3090" s="2">
        <v>44377</v>
      </c>
      <c r="P3090" s="2">
        <v>44383</v>
      </c>
      <c r="Q3090" s="1" t="s">
        <v>29</v>
      </c>
      <c r="R3090" t="str">
        <f>VLOOKUP(F3090,'Seg 2 descriptions'!A:B,2)</f>
        <v>Gas Operations-West</v>
      </c>
      <c r="S3090" t="str">
        <f>VLOOKUP(G3090,'Seg 3 descriptions'!A:B,2)</f>
        <v>Salaries</v>
      </c>
    </row>
    <row r="3091" spans="1:19" x14ac:dyDescent="0.25">
      <c r="A3091" s="1" t="s">
        <v>456</v>
      </c>
      <c r="B3091" s="1" t="s">
        <v>20</v>
      </c>
      <c r="C3091" s="1" t="s">
        <v>1494</v>
      </c>
      <c r="D3091" s="1" t="s">
        <v>1697</v>
      </c>
      <c r="E3091" s="1" t="s">
        <v>20</v>
      </c>
      <c r="F3091" s="1" t="s">
        <v>31</v>
      </c>
      <c r="G3091" s="1" t="s">
        <v>35</v>
      </c>
      <c r="H3091" s="1" t="s">
        <v>228</v>
      </c>
      <c r="I3091" s="1" t="s">
        <v>24</v>
      </c>
      <c r="J3091" s="3">
        <v>-87</v>
      </c>
      <c r="K3091" s="1" t="s">
        <v>1194</v>
      </c>
      <c r="L3091" s="1" t="s">
        <v>24</v>
      </c>
      <c r="M3091" s="1" t="s">
        <v>417</v>
      </c>
      <c r="N3091" s="1" t="s">
        <v>1495</v>
      </c>
      <c r="O3091" s="2">
        <v>44530</v>
      </c>
      <c r="P3091" s="2">
        <v>44504</v>
      </c>
      <c r="Q3091" s="1" t="s">
        <v>29</v>
      </c>
      <c r="R3091" t="str">
        <f>VLOOKUP(F3091,'Seg 2 descriptions'!A:B,2)</f>
        <v>Gas Operations-West</v>
      </c>
      <c r="S3091" t="str">
        <f>VLOOKUP(G3091,'Seg 3 descriptions'!A:B,2)</f>
        <v>Other Outside Services</v>
      </c>
    </row>
    <row r="3092" spans="1:19" x14ac:dyDescent="0.25">
      <c r="A3092" s="1" t="s">
        <v>456</v>
      </c>
      <c r="B3092" s="1" t="s">
        <v>20</v>
      </c>
      <c r="C3092" s="1" t="s">
        <v>1495</v>
      </c>
      <c r="D3092" s="1" t="s">
        <v>1697</v>
      </c>
      <c r="E3092" s="1" t="s">
        <v>20</v>
      </c>
      <c r="F3092" s="1" t="s">
        <v>31</v>
      </c>
      <c r="G3092" s="1" t="s">
        <v>35</v>
      </c>
      <c r="H3092" s="1" t="s">
        <v>228</v>
      </c>
      <c r="I3092" s="1" t="s">
        <v>24</v>
      </c>
      <c r="J3092" s="3">
        <v>87</v>
      </c>
      <c r="K3092" s="1" t="s">
        <v>1194</v>
      </c>
      <c r="L3092" s="1" t="s">
        <v>24</v>
      </c>
      <c r="M3092" s="1" t="s">
        <v>417</v>
      </c>
      <c r="N3092" s="1" t="s">
        <v>1495</v>
      </c>
      <c r="O3092" s="2">
        <v>44500</v>
      </c>
      <c r="P3092" s="2">
        <v>44504</v>
      </c>
      <c r="Q3092" s="1" t="s">
        <v>29</v>
      </c>
      <c r="R3092" t="str">
        <f>VLOOKUP(F3092,'Seg 2 descriptions'!A:B,2)</f>
        <v>Gas Operations-West</v>
      </c>
      <c r="S3092" t="str">
        <f>VLOOKUP(G3092,'Seg 3 descriptions'!A:B,2)</f>
        <v>Other Outside Services</v>
      </c>
    </row>
    <row r="3093" spans="1:19" x14ac:dyDescent="0.25">
      <c r="A3093" s="1" t="s">
        <v>457</v>
      </c>
      <c r="B3093" s="1" t="s">
        <v>49</v>
      </c>
      <c r="C3093" s="1" t="s">
        <v>1463</v>
      </c>
      <c r="D3093" s="1" t="s">
        <v>1894</v>
      </c>
      <c r="E3093" s="1" t="s">
        <v>20</v>
      </c>
      <c r="F3093" s="1" t="s">
        <v>830</v>
      </c>
      <c r="G3093" s="1" t="s">
        <v>590</v>
      </c>
      <c r="H3093" s="1" t="s">
        <v>228</v>
      </c>
      <c r="I3093" s="1" t="s">
        <v>24</v>
      </c>
      <c r="J3093" s="3">
        <v>-4.17</v>
      </c>
      <c r="K3093" s="1" t="s">
        <v>1441</v>
      </c>
      <c r="L3093" s="1" t="s">
        <v>24</v>
      </c>
      <c r="M3093" s="1" t="s">
        <v>1442</v>
      </c>
      <c r="N3093" s="1" t="s">
        <v>1464</v>
      </c>
      <c r="O3093" s="2">
        <v>44286</v>
      </c>
      <c r="P3093" s="2">
        <v>44292</v>
      </c>
      <c r="Q3093" s="1" t="s">
        <v>29</v>
      </c>
      <c r="R3093" t="str">
        <f>VLOOKUP(F3093,'Seg 2 descriptions'!A:B,2)</f>
        <v>Measurement-SF</v>
      </c>
      <c r="S3093" t="str">
        <f>VLOOKUP(G3093,'Seg 3 descriptions'!A:B,2)</f>
        <v>Overtime/Comp Time/On Call</v>
      </c>
    </row>
    <row r="3094" spans="1:19" x14ac:dyDescent="0.25">
      <c r="A3094" s="1" t="s">
        <v>828</v>
      </c>
      <c r="B3094" s="1" t="s">
        <v>18</v>
      </c>
      <c r="C3094" s="1" t="s">
        <v>1200</v>
      </c>
      <c r="D3094" s="1" t="s">
        <v>1816</v>
      </c>
      <c r="E3094" s="1" t="s">
        <v>20</v>
      </c>
      <c r="F3094" s="1" t="s">
        <v>471</v>
      </c>
      <c r="G3094" s="1" t="s">
        <v>590</v>
      </c>
      <c r="H3094" s="1" t="s">
        <v>228</v>
      </c>
      <c r="I3094" s="1" t="s">
        <v>24</v>
      </c>
      <c r="J3094" s="3">
        <v>86.49</v>
      </c>
      <c r="K3094" s="1" t="s">
        <v>1380</v>
      </c>
      <c r="L3094" s="1" t="s">
        <v>24</v>
      </c>
      <c r="M3094" s="1" t="s">
        <v>24</v>
      </c>
      <c r="N3094" s="1" t="s">
        <v>1200</v>
      </c>
      <c r="O3094" s="2">
        <v>44210</v>
      </c>
      <c r="P3094" s="2">
        <v>44229</v>
      </c>
      <c r="Q3094" s="1" t="s">
        <v>29</v>
      </c>
      <c r="R3094" t="str">
        <f>VLOOKUP(F3094,'Seg 2 descriptions'!A:B,2)</f>
        <v>Propane Operations-Hernando</v>
      </c>
      <c r="S3094" t="str">
        <f>VLOOKUP(G3094,'Seg 3 descriptions'!A:B,2)</f>
        <v>Overtime/Comp Time/On Call</v>
      </c>
    </row>
    <row r="3095" spans="1:19" x14ac:dyDescent="0.25">
      <c r="A3095" s="1" t="s">
        <v>828</v>
      </c>
      <c r="B3095" s="1" t="s">
        <v>18</v>
      </c>
      <c r="C3095" s="1" t="s">
        <v>887</v>
      </c>
      <c r="D3095" s="1" t="s">
        <v>1717</v>
      </c>
      <c r="E3095" s="1" t="s">
        <v>20</v>
      </c>
      <c r="F3095" s="1" t="s">
        <v>31</v>
      </c>
      <c r="G3095" s="1" t="s">
        <v>590</v>
      </c>
      <c r="H3095" s="1" t="s">
        <v>228</v>
      </c>
      <c r="I3095" s="1" t="s">
        <v>24</v>
      </c>
      <c r="J3095" s="3">
        <v>337.12</v>
      </c>
      <c r="K3095" s="1" t="s">
        <v>1512</v>
      </c>
      <c r="L3095" s="1" t="s">
        <v>24</v>
      </c>
      <c r="M3095" s="1" t="s">
        <v>24</v>
      </c>
      <c r="N3095" s="1" t="s">
        <v>887</v>
      </c>
      <c r="O3095" s="2">
        <v>44364</v>
      </c>
      <c r="P3095" s="2">
        <v>44378</v>
      </c>
      <c r="Q3095" s="1" t="s">
        <v>29</v>
      </c>
      <c r="R3095" t="str">
        <f>VLOOKUP(F3095,'Seg 2 descriptions'!A:B,2)</f>
        <v>Gas Operations-West</v>
      </c>
      <c r="S3095" t="str">
        <f>VLOOKUP(G3095,'Seg 3 descriptions'!A:B,2)</f>
        <v>Overtime/Comp Time/On Call</v>
      </c>
    </row>
    <row r="3096" spans="1:19" x14ac:dyDescent="0.25">
      <c r="A3096" s="1" t="s">
        <v>828</v>
      </c>
      <c r="B3096" s="1" t="s">
        <v>18</v>
      </c>
      <c r="C3096" s="1" t="s">
        <v>1492</v>
      </c>
      <c r="D3096" s="1" t="s">
        <v>1717</v>
      </c>
      <c r="E3096" s="1" t="s">
        <v>20</v>
      </c>
      <c r="F3096" s="1" t="s">
        <v>31</v>
      </c>
      <c r="G3096" s="1" t="s">
        <v>590</v>
      </c>
      <c r="H3096" s="1" t="s">
        <v>228</v>
      </c>
      <c r="I3096" s="1" t="s">
        <v>24</v>
      </c>
      <c r="J3096" s="3">
        <v>1151.3399999999999</v>
      </c>
      <c r="K3096" s="1" t="s">
        <v>1493</v>
      </c>
      <c r="L3096" s="1" t="s">
        <v>24</v>
      </c>
      <c r="M3096" s="1" t="s">
        <v>24</v>
      </c>
      <c r="N3096" s="1" t="s">
        <v>1492</v>
      </c>
      <c r="O3096" s="2">
        <v>44448</v>
      </c>
      <c r="P3096" s="2">
        <v>44470</v>
      </c>
      <c r="Q3096" s="1" t="s">
        <v>29</v>
      </c>
      <c r="R3096" t="str">
        <f>VLOOKUP(F3096,'Seg 2 descriptions'!A:B,2)</f>
        <v>Gas Operations-West</v>
      </c>
      <c r="S3096" t="str">
        <f>VLOOKUP(G3096,'Seg 3 descriptions'!A:B,2)</f>
        <v>Overtime/Comp Time/On Call</v>
      </c>
    </row>
    <row r="3097" spans="1:19" x14ac:dyDescent="0.25">
      <c r="A3097" s="1" t="s">
        <v>457</v>
      </c>
      <c r="B3097" s="1" t="s">
        <v>49</v>
      </c>
      <c r="C3097" s="1" t="s">
        <v>1522</v>
      </c>
      <c r="D3097" s="1" t="s">
        <v>1844</v>
      </c>
      <c r="E3097" s="1" t="s">
        <v>20</v>
      </c>
      <c r="F3097" s="1" t="s">
        <v>399</v>
      </c>
      <c r="G3097" s="1" t="s">
        <v>460</v>
      </c>
      <c r="H3097" s="1" t="s">
        <v>228</v>
      </c>
      <c r="I3097" s="1" t="s">
        <v>24</v>
      </c>
      <c r="J3097" s="3">
        <v>-37.9</v>
      </c>
      <c r="K3097" s="1" t="s">
        <v>1371</v>
      </c>
      <c r="L3097" s="1" t="s">
        <v>24</v>
      </c>
      <c r="M3097" s="1" t="s">
        <v>1372</v>
      </c>
      <c r="N3097" s="1" t="s">
        <v>1449</v>
      </c>
      <c r="O3097" s="2">
        <v>44255</v>
      </c>
      <c r="P3097" s="2">
        <v>44258</v>
      </c>
      <c r="Q3097" s="1" t="s">
        <v>29</v>
      </c>
      <c r="R3097" t="str">
        <f>VLOOKUP(F3097,'Seg 2 descriptions'!A:B,2)</f>
        <v>Propane Operations-WH</v>
      </c>
      <c r="S3097" t="str">
        <f>VLOOKUP(G3097,'Seg 3 descriptions'!A:B,2)</f>
        <v>Salaries</v>
      </c>
    </row>
    <row r="3098" spans="1:19" x14ac:dyDescent="0.25">
      <c r="A3098" s="1" t="s">
        <v>457</v>
      </c>
      <c r="B3098" s="1" t="s">
        <v>49</v>
      </c>
      <c r="C3098" s="1" t="s">
        <v>1404</v>
      </c>
      <c r="D3098" s="1" t="s">
        <v>1737</v>
      </c>
      <c r="E3098" s="1" t="s">
        <v>20</v>
      </c>
      <c r="F3098" s="1" t="s">
        <v>31</v>
      </c>
      <c r="G3098" s="1" t="s">
        <v>869</v>
      </c>
      <c r="H3098" s="1" t="s">
        <v>228</v>
      </c>
      <c r="I3098" s="1" t="s">
        <v>24</v>
      </c>
      <c r="J3098" s="3">
        <v>51.76</v>
      </c>
      <c r="K3098" s="1" t="s">
        <v>1059</v>
      </c>
      <c r="L3098" s="1" t="s">
        <v>24</v>
      </c>
      <c r="M3098" s="1" t="s">
        <v>1060</v>
      </c>
      <c r="N3098" s="1" t="s">
        <v>463</v>
      </c>
      <c r="O3098" s="2">
        <v>44255</v>
      </c>
      <c r="P3098" s="2">
        <v>44258</v>
      </c>
      <c r="Q3098" s="1" t="s">
        <v>29</v>
      </c>
      <c r="R3098" t="str">
        <f>VLOOKUP(F3098,'Seg 2 descriptions'!A:B,2)</f>
        <v>Gas Operations-West</v>
      </c>
      <c r="S3098" t="str">
        <f>VLOOKUP(G3098,'Seg 3 descriptions'!A:B,2)</f>
        <v>Vehicle Fuel</v>
      </c>
    </row>
    <row r="3099" spans="1:19" x14ac:dyDescent="0.25">
      <c r="A3099" s="1" t="s">
        <v>457</v>
      </c>
      <c r="B3099" s="1" t="s">
        <v>49</v>
      </c>
      <c r="C3099" s="1" t="s">
        <v>1404</v>
      </c>
      <c r="D3099" s="1" t="s">
        <v>1731</v>
      </c>
      <c r="E3099" s="1" t="s">
        <v>20</v>
      </c>
      <c r="F3099" s="1" t="s">
        <v>31</v>
      </c>
      <c r="G3099" s="1" t="s">
        <v>1055</v>
      </c>
      <c r="H3099" s="1" t="s">
        <v>228</v>
      </c>
      <c r="I3099" s="1" t="s">
        <v>24</v>
      </c>
      <c r="J3099" s="3">
        <v>84.57</v>
      </c>
      <c r="K3099" s="1" t="s">
        <v>1059</v>
      </c>
      <c r="L3099" s="1" t="s">
        <v>24</v>
      </c>
      <c r="M3099" s="1" t="s">
        <v>1060</v>
      </c>
      <c r="N3099" s="1" t="s">
        <v>463</v>
      </c>
      <c r="O3099" s="2">
        <v>44255</v>
      </c>
      <c r="P3099" s="2">
        <v>44258</v>
      </c>
      <c r="Q3099" s="1" t="s">
        <v>29</v>
      </c>
      <c r="R3099" t="str">
        <f>VLOOKUP(F3099,'Seg 2 descriptions'!A:B,2)</f>
        <v>Gas Operations-West</v>
      </c>
      <c r="S3099" t="str">
        <f>VLOOKUP(G3099,'Seg 3 descriptions'!A:B,2)</f>
        <v>Vehicle Depreciation</v>
      </c>
    </row>
    <row r="3100" spans="1:19" x14ac:dyDescent="0.25">
      <c r="A3100" s="1" t="s">
        <v>457</v>
      </c>
      <c r="B3100" s="1" t="s">
        <v>49</v>
      </c>
      <c r="C3100" s="1" t="s">
        <v>1058</v>
      </c>
      <c r="D3100" s="1" t="s">
        <v>1740</v>
      </c>
      <c r="E3100" s="1" t="s">
        <v>20</v>
      </c>
      <c r="F3100" s="1" t="s">
        <v>31</v>
      </c>
      <c r="G3100" s="1" t="s">
        <v>870</v>
      </c>
      <c r="H3100" s="1" t="s">
        <v>228</v>
      </c>
      <c r="I3100" s="1" t="s">
        <v>24</v>
      </c>
      <c r="J3100" s="3">
        <v>3.11</v>
      </c>
      <c r="K3100" s="1" t="s">
        <v>1059</v>
      </c>
      <c r="L3100" s="1" t="s">
        <v>24</v>
      </c>
      <c r="M3100" s="1" t="s">
        <v>1060</v>
      </c>
      <c r="N3100" s="1" t="s">
        <v>463</v>
      </c>
      <c r="O3100" s="2">
        <v>44227</v>
      </c>
      <c r="P3100" s="2">
        <v>44237</v>
      </c>
      <c r="Q3100" s="1" t="s">
        <v>29</v>
      </c>
      <c r="R3100" t="str">
        <f>VLOOKUP(F3100,'Seg 2 descriptions'!A:B,2)</f>
        <v>Gas Operations-West</v>
      </c>
      <c r="S3100" t="str">
        <f>VLOOKUP(G3100,'Seg 3 descriptions'!A:B,2)</f>
        <v>Other Vehicle Expenses</v>
      </c>
    </row>
    <row r="3101" spans="1:19" x14ac:dyDescent="0.25">
      <c r="A3101" s="1" t="s">
        <v>457</v>
      </c>
      <c r="B3101" s="1" t="s">
        <v>49</v>
      </c>
      <c r="C3101" s="1" t="s">
        <v>1058</v>
      </c>
      <c r="D3101" s="1" t="s">
        <v>1747</v>
      </c>
      <c r="E3101" s="1" t="s">
        <v>20</v>
      </c>
      <c r="F3101" s="1" t="s">
        <v>31</v>
      </c>
      <c r="G3101" s="1" t="s">
        <v>1049</v>
      </c>
      <c r="H3101" s="1" t="s">
        <v>228</v>
      </c>
      <c r="I3101" s="1" t="s">
        <v>24</v>
      </c>
      <c r="J3101" s="3">
        <v>10.61</v>
      </c>
      <c r="K3101" s="1" t="s">
        <v>1059</v>
      </c>
      <c r="L3101" s="1" t="s">
        <v>24</v>
      </c>
      <c r="M3101" s="1" t="s">
        <v>1060</v>
      </c>
      <c r="N3101" s="1" t="s">
        <v>463</v>
      </c>
      <c r="O3101" s="2">
        <v>44227</v>
      </c>
      <c r="P3101" s="2">
        <v>44237</v>
      </c>
      <c r="Q3101" s="1" t="s">
        <v>29</v>
      </c>
      <c r="R3101" t="str">
        <f>VLOOKUP(F3101,'Seg 2 descriptions'!A:B,2)</f>
        <v>Gas Operations-West</v>
      </c>
      <c r="S3101" t="str">
        <f>VLOOKUP(G3101,'Seg 3 descriptions'!A:B,2)</f>
        <v>Vehicle Insurance</v>
      </c>
    </row>
    <row r="3102" spans="1:19" x14ac:dyDescent="0.25">
      <c r="A3102" s="1" t="s">
        <v>457</v>
      </c>
      <c r="B3102" s="1" t="s">
        <v>49</v>
      </c>
      <c r="C3102" s="1" t="s">
        <v>1058</v>
      </c>
      <c r="D3102" s="1" t="s">
        <v>1737</v>
      </c>
      <c r="E3102" s="1" t="s">
        <v>20</v>
      </c>
      <c r="F3102" s="1" t="s">
        <v>31</v>
      </c>
      <c r="G3102" s="1" t="s">
        <v>869</v>
      </c>
      <c r="H3102" s="1" t="s">
        <v>228</v>
      </c>
      <c r="I3102" s="1" t="s">
        <v>24</v>
      </c>
      <c r="J3102" s="3">
        <v>20.98</v>
      </c>
      <c r="K3102" s="1" t="s">
        <v>1059</v>
      </c>
      <c r="L3102" s="1" t="s">
        <v>24</v>
      </c>
      <c r="M3102" s="1" t="s">
        <v>1060</v>
      </c>
      <c r="N3102" s="1" t="s">
        <v>463</v>
      </c>
      <c r="O3102" s="2">
        <v>44227</v>
      </c>
      <c r="P3102" s="2">
        <v>44237</v>
      </c>
      <c r="Q3102" s="1" t="s">
        <v>29</v>
      </c>
      <c r="R3102" t="str">
        <f>VLOOKUP(F3102,'Seg 2 descriptions'!A:B,2)</f>
        <v>Gas Operations-West</v>
      </c>
      <c r="S3102" t="str">
        <f>VLOOKUP(G3102,'Seg 3 descriptions'!A:B,2)</f>
        <v>Vehicle Fuel</v>
      </c>
    </row>
    <row r="3103" spans="1:19" x14ac:dyDescent="0.25">
      <c r="A3103" s="1" t="s">
        <v>457</v>
      </c>
      <c r="B3103" s="1" t="s">
        <v>49</v>
      </c>
      <c r="C3103" s="1" t="s">
        <v>1058</v>
      </c>
      <c r="D3103" s="1" t="s">
        <v>1731</v>
      </c>
      <c r="E3103" s="1" t="s">
        <v>20</v>
      </c>
      <c r="F3103" s="1" t="s">
        <v>31</v>
      </c>
      <c r="G3103" s="1" t="s">
        <v>1055</v>
      </c>
      <c r="H3103" s="1" t="s">
        <v>228</v>
      </c>
      <c r="I3103" s="1" t="s">
        <v>24</v>
      </c>
      <c r="J3103" s="3">
        <v>42.93</v>
      </c>
      <c r="K3103" s="1" t="s">
        <v>1059</v>
      </c>
      <c r="L3103" s="1" t="s">
        <v>24</v>
      </c>
      <c r="M3103" s="1" t="s">
        <v>1060</v>
      </c>
      <c r="N3103" s="1" t="s">
        <v>463</v>
      </c>
      <c r="O3103" s="2">
        <v>44227</v>
      </c>
      <c r="P3103" s="2">
        <v>44237</v>
      </c>
      <c r="Q3103" s="1" t="s">
        <v>29</v>
      </c>
      <c r="R3103" t="str">
        <f>VLOOKUP(F3103,'Seg 2 descriptions'!A:B,2)</f>
        <v>Gas Operations-West</v>
      </c>
      <c r="S3103" t="str">
        <f>VLOOKUP(G3103,'Seg 3 descriptions'!A:B,2)</f>
        <v>Vehicle Depreciation</v>
      </c>
    </row>
    <row r="3104" spans="1:19" x14ac:dyDescent="0.25">
      <c r="A3104" s="1" t="s">
        <v>457</v>
      </c>
      <c r="B3104" s="1" t="s">
        <v>49</v>
      </c>
      <c r="C3104" s="1" t="s">
        <v>903</v>
      </c>
      <c r="D3104" s="1" t="s">
        <v>1722</v>
      </c>
      <c r="E3104" s="1" t="s">
        <v>20</v>
      </c>
      <c r="F3104" s="1" t="s">
        <v>31</v>
      </c>
      <c r="G3104" s="1" t="s">
        <v>460</v>
      </c>
      <c r="H3104" s="1" t="s">
        <v>228</v>
      </c>
      <c r="I3104" s="1" t="s">
        <v>24</v>
      </c>
      <c r="J3104" s="3">
        <v>765.2</v>
      </c>
      <c r="K3104" s="1" t="s">
        <v>1004</v>
      </c>
      <c r="L3104" s="1" t="s">
        <v>24</v>
      </c>
      <c r="M3104" s="1" t="s">
        <v>1005</v>
      </c>
      <c r="N3104" s="1" t="s">
        <v>463</v>
      </c>
      <c r="O3104" s="2">
        <v>44347</v>
      </c>
      <c r="P3104" s="2">
        <v>44350</v>
      </c>
      <c r="Q3104" s="1" t="s">
        <v>29</v>
      </c>
      <c r="R3104" t="str">
        <f>VLOOKUP(F3104,'Seg 2 descriptions'!A:B,2)</f>
        <v>Gas Operations-West</v>
      </c>
      <c r="S3104" t="str">
        <f>VLOOKUP(G3104,'Seg 3 descriptions'!A:B,2)</f>
        <v>Salaries</v>
      </c>
    </row>
    <row r="3105" spans="1:19" x14ac:dyDescent="0.25">
      <c r="A3105" s="1" t="s">
        <v>457</v>
      </c>
      <c r="B3105" s="1" t="s">
        <v>49</v>
      </c>
      <c r="C3105" s="1" t="s">
        <v>965</v>
      </c>
      <c r="D3105" s="1" t="s">
        <v>1722</v>
      </c>
      <c r="E3105" s="1" t="s">
        <v>20</v>
      </c>
      <c r="F3105" s="1" t="s">
        <v>31</v>
      </c>
      <c r="G3105" s="1" t="s">
        <v>460</v>
      </c>
      <c r="H3105" s="1" t="s">
        <v>228</v>
      </c>
      <c r="I3105" s="1" t="s">
        <v>24</v>
      </c>
      <c r="J3105" s="3">
        <v>968.51</v>
      </c>
      <c r="K3105" s="1" t="s">
        <v>1004</v>
      </c>
      <c r="L3105" s="1" t="s">
        <v>24</v>
      </c>
      <c r="M3105" s="1" t="s">
        <v>1005</v>
      </c>
      <c r="N3105" s="1" t="s">
        <v>463</v>
      </c>
      <c r="O3105" s="2">
        <v>44316</v>
      </c>
      <c r="P3105" s="2">
        <v>44321</v>
      </c>
      <c r="Q3105" s="1" t="s">
        <v>29</v>
      </c>
      <c r="R3105" t="str">
        <f>VLOOKUP(F3105,'Seg 2 descriptions'!A:B,2)</f>
        <v>Gas Operations-West</v>
      </c>
      <c r="S3105" t="str">
        <f>VLOOKUP(G3105,'Seg 3 descriptions'!A:B,2)</f>
        <v>Salaries</v>
      </c>
    </row>
    <row r="3106" spans="1:19" x14ac:dyDescent="0.25">
      <c r="A3106" s="1" t="s">
        <v>828</v>
      </c>
      <c r="B3106" s="1" t="s">
        <v>18</v>
      </c>
      <c r="C3106" s="1" t="s">
        <v>1525</v>
      </c>
      <c r="D3106" s="1" t="s">
        <v>1717</v>
      </c>
      <c r="E3106" s="1" t="s">
        <v>20</v>
      </c>
      <c r="F3106" s="1" t="s">
        <v>31</v>
      </c>
      <c r="G3106" s="1" t="s">
        <v>590</v>
      </c>
      <c r="H3106" s="1" t="s">
        <v>228</v>
      </c>
      <c r="I3106" s="1" t="s">
        <v>24</v>
      </c>
      <c r="J3106" s="3">
        <v>270.17</v>
      </c>
      <c r="K3106" s="1" t="s">
        <v>1526</v>
      </c>
      <c r="L3106" s="1" t="s">
        <v>24</v>
      </c>
      <c r="M3106" s="1" t="s">
        <v>24</v>
      </c>
      <c r="N3106" s="1" t="s">
        <v>1525</v>
      </c>
      <c r="O3106" s="2">
        <v>44392</v>
      </c>
      <c r="P3106" s="2">
        <v>44410</v>
      </c>
      <c r="Q3106" s="1" t="s">
        <v>29</v>
      </c>
      <c r="R3106" t="str">
        <f>VLOOKUP(F3106,'Seg 2 descriptions'!A:B,2)</f>
        <v>Gas Operations-West</v>
      </c>
      <c r="S3106" t="str">
        <f>VLOOKUP(G3106,'Seg 3 descriptions'!A:B,2)</f>
        <v>Overtime/Comp Time/On Call</v>
      </c>
    </row>
    <row r="3107" spans="1:19" x14ac:dyDescent="0.25">
      <c r="A3107" s="1" t="s">
        <v>828</v>
      </c>
      <c r="B3107" s="1" t="s">
        <v>18</v>
      </c>
      <c r="C3107" s="1" t="s">
        <v>1530</v>
      </c>
      <c r="D3107" s="1" t="s">
        <v>1739</v>
      </c>
      <c r="E3107" s="1" t="s">
        <v>20</v>
      </c>
      <c r="F3107" s="1" t="s">
        <v>830</v>
      </c>
      <c r="G3107" s="1" t="s">
        <v>460</v>
      </c>
      <c r="H3107" s="1" t="s">
        <v>228</v>
      </c>
      <c r="I3107" s="1" t="s">
        <v>24</v>
      </c>
      <c r="J3107" s="3">
        <v>162.91</v>
      </c>
      <c r="K3107" s="1" t="s">
        <v>1531</v>
      </c>
      <c r="L3107" s="1" t="s">
        <v>24</v>
      </c>
      <c r="M3107" s="1" t="s">
        <v>24</v>
      </c>
      <c r="N3107" s="1" t="s">
        <v>1530</v>
      </c>
      <c r="O3107" s="2">
        <v>44476</v>
      </c>
      <c r="P3107" s="2">
        <v>44498</v>
      </c>
      <c r="Q3107" s="1" t="s">
        <v>29</v>
      </c>
      <c r="R3107" t="str">
        <f>VLOOKUP(F3107,'Seg 2 descriptions'!A:B,2)</f>
        <v>Measurement-SF</v>
      </c>
      <c r="S3107" t="str">
        <f>VLOOKUP(G3107,'Seg 3 descriptions'!A:B,2)</f>
        <v>Salaries</v>
      </c>
    </row>
    <row r="3108" spans="1:19" x14ac:dyDescent="0.25">
      <c r="A3108" s="1" t="s">
        <v>828</v>
      </c>
      <c r="B3108" s="1" t="s">
        <v>18</v>
      </c>
      <c r="C3108" s="1" t="s">
        <v>1534</v>
      </c>
      <c r="D3108" s="1" t="s">
        <v>1739</v>
      </c>
      <c r="E3108" s="1" t="s">
        <v>20</v>
      </c>
      <c r="F3108" s="1" t="s">
        <v>830</v>
      </c>
      <c r="G3108" s="1" t="s">
        <v>460</v>
      </c>
      <c r="H3108" s="1" t="s">
        <v>228</v>
      </c>
      <c r="I3108" s="1" t="s">
        <v>24</v>
      </c>
      <c r="J3108" s="3">
        <v>69.959999999999994</v>
      </c>
      <c r="K3108" s="1" t="s">
        <v>1535</v>
      </c>
      <c r="L3108" s="1" t="s">
        <v>24</v>
      </c>
      <c r="M3108" s="1" t="s">
        <v>24</v>
      </c>
      <c r="N3108" s="1" t="s">
        <v>1534</v>
      </c>
      <c r="O3108" s="2">
        <v>44266</v>
      </c>
      <c r="P3108" s="2">
        <v>44287</v>
      </c>
      <c r="Q3108" s="1" t="s">
        <v>29</v>
      </c>
      <c r="R3108" t="str">
        <f>VLOOKUP(F3108,'Seg 2 descriptions'!A:B,2)</f>
        <v>Measurement-SF</v>
      </c>
      <c r="S3108" t="str">
        <f>VLOOKUP(G3108,'Seg 3 descriptions'!A:B,2)</f>
        <v>Salaries</v>
      </c>
    </row>
    <row r="3109" spans="1:19" x14ac:dyDescent="0.25">
      <c r="A3109" s="1" t="s">
        <v>457</v>
      </c>
      <c r="B3109" s="1" t="s">
        <v>49</v>
      </c>
      <c r="C3109" s="1" t="s">
        <v>1485</v>
      </c>
      <c r="D3109" s="1" t="s">
        <v>1764</v>
      </c>
      <c r="E3109" s="1" t="s">
        <v>20</v>
      </c>
      <c r="F3109" s="1" t="s">
        <v>31</v>
      </c>
      <c r="G3109" s="1" t="s">
        <v>1270</v>
      </c>
      <c r="H3109" s="1" t="s">
        <v>228</v>
      </c>
      <c r="I3109" s="1" t="s">
        <v>24</v>
      </c>
      <c r="J3109" s="3">
        <v>4.6399999999999997</v>
      </c>
      <c r="K3109" s="1" t="s">
        <v>1271</v>
      </c>
      <c r="L3109" s="1" t="s">
        <v>24</v>
      </c>
      <c r="M3109" s="1" t="s">
        <v>1272</v>
      </c>
      <c r="N3109" s="1" t="s">
        <v>463</v>
      </c>
      <c r="O3109" s="2">
        <v>44377</v>
      </c>
      <c r="P3109" s="2">
        <v>44383</v>
      </c>
      <c r="Q3109" s="1" t="s">
        <v>29</v>
      </c>
      <c r="R3109" t="str">
        <f>VLOOKUP(F3109,'Seg 2 descriptions'!A:B,2)</f>
        <v>Gas Operations-West</v>
      </c>
      <c r="S3109" t="str">
        <f>VLOOKUP(G3109,'Seg 3 descriptions'!A:B,2)</f>
        <v>Seminars &amp; Training</v>
      </c>
    </row>
    <row r="3110" spans="1:19" x14ac:dyDescent="0.25">
      <c r="A3110" s="1" t="s">
        <v>457</v>
      </c>
      <c r="B3110" s="1" t="s">
        <v>49</v>
      </c>
      <c r="C3110" s="1" t="s">
        <v>1485</v>
      </c>
      <c r="D3110" s="1" t="s">
        <v>1772</v>
      </c>
      <c r="E3110" s="1" t="s">
        <v>20</v>
      </c>
      <c r="F3110" s="1" t="s">
        <v>31</v>
      </c>
      <c r="G3110" s="1" t="s">
        <v>867</v>
      </c>
      <c r="H3110" s="1" t="s">
        <v>228</v>
      </c>
      <c r="I3110" s="1" t="s">
        <v>24</v>
      </c>
      <c r="J3110" s="3">
        <v>2.71</v>
      </c>
      <c r="K3110" s="1" t="s">
        <v>1271</v>
      </c>
      <c r="L3110" s="1" t="s">
        <v>24</v>
      </c>
      <c r="M3110" s="1" t="s">
        <v>1272</v>
      </c>
      <c r="N3110" s="1" t="s">
        <v>463</v>
      </c>
      <c r="O3110" s="2">
        <v>44377</v>
      </c>
      <c r="P3110" s="2">
        <v>44383</v>
      </c>
      <c r="Q3110" s="1" t="s">
        <v>29</v>
      </c>
      <c r="R3110" t="str">
        <f>VLOOKUP(F3110,'Seg 2 descriptions'!A:B,2)</f>
        <v>Gas Operations-West</v>
      </c>
      <c r="S3110" t="str">
        <f>VLOOKUP(G3110,'Seg 3 descriptions'!A:B,2)</f>
        <v>Meals</v>
      </c>
    </row>
    <row r="3111" spans="1:19" x14ac:dyDescent="0.25">
      <c r="A3111" s="1" t="s">
        <v>457</v>
      </c>
      <c r="B3111" s="1" t="s">
        <v>49</v>
      </c>
      <c r="C3111" s="1" t="s">
        <v>1485</v>
      </c>
      <c r="D3111" s="1" t="s">
        <v>1717</v>
      </c>
      <c r="E3111" s="1" t="s">
        <v>20</v>
      </c>
      <c r="F3111" s="1" t="s">
        <v>31</v>
      </c>
      <c r="G3111" s="1" t="s">
        <v>590</v>
      </c>
      <c r="H3111" s="1" t="s">
        <v>228</v>
      </c>
      <c r="I3111" s="1" t="s">
        <v>24</v>
      </c>
      <c r="J3111" s="3">
        <v>13.05</v>
      </c>
      <c r="K3111" s="1" t="s">
        <v>1271</v>
      </c>
      <c r="L3111" s="1" t="s">
        <v>24</v>
      </c>
      <c r="M3111" s="1" t="s">
        <v>1272</v>
      </c>
      <c r="N3111" s="1" t="s">
        <v>463</v>
      </c>
      <c r="O3111" s="2">
        <v>44377</v>
      </c>
      <c r="P3111" s="2">
        <v>44383</v>
      </c>
      <c r="Q3111" s="1" t="s">
        <v>29</v>
      </c>
      <c r="R3111" t="str">
        <f>VLOOKUP(F3111,'Seg 2 descriptions'!A:B,2)</f>
        <v>Gas Operations-West</v>
      </c>
      <c r="S3111" t="str">
        <f>VLOOKUP(G3111,'Seg 3 descriptions'!A:B,2)</f>
        <v>Overtime/Comp Time/On Call</v>
      </c>
    </row>
    <row r="3112" spans="1:19" x14ac:dyDescent="0.25">
      <c r="A3112" s="1" t="s">
        <v>457</v>
      </c>
      <c r="B3112" s="1" t="s">
        <v>49</v>
      </c>
      <c r="C3112" s="1" t="s">
        <v>1485</v>
      </c>
      <c r="D3112" s="1" t="s">
        <v>1722</v>
      </c>
      <c r="E3112" s="1" t="s">
        <v>20</v>
      </c>
      <c r="F3112" s="1" t="s">
        <v>31</v>
      </c>
      <c r="G3112" s="1" t="s">
        <v>460</v>
      </c>
      <c r="H3112" s="1" t="s">
        <v>228</v>
      </c>
      <c r="I3112" s="1" t="s">
        <v>24</v>
      </c>
      <c r="J3112" s="3">
        <v>60.94</v>
      </c>
      <c r="K3112" s="1" t="s">
        <v>1271</v>
      </c>
      <c r="L3112" s="1" t="s">
        <v>24</v>
      </c>
      <c r="M3112" s="1" t="s">
        <v>1272</v>
      </c>
      <c r="N3112" s="1" t="s">
        <v>463</v>
      </c>
      <c r="O3112" s="2">
        <v>44377</v>
      </c>
      <c r="P3112" s="2">
        <v>44383</v>
      </c>
      <c r="Q3112" s="1" t="s">
        <v>29</v>
      </c>
      <c r="R3112" t="str">
        <f>VLOOKUP(F3112,'Seg 2 descriptions'!A:B,2)</f>
        <v>Gas Operations-West</v>
      </c>
      <c r="S3112" t="str">
        <f>VLOOKUP(G3112,'Seg 3 descriptions'!A:B,2)</f>
        <v>Salaries</v>
      </c>
    </row>
    <row r="3113" spans="1:19" x14ac:dyDescent="0.25">
      <c r="A3113" s="1" t="s">
        <v>457</v>
      </c>
      <c r="B3113" s="1" t="s">
        <v>49</v>
      </c>
      <c r="C3113" s="1" t="s">
        <v>1536</v>
      </c>
      <c r="D3113" s="1" t="s">
        <v>1722</v>
      </c>
      <c r="E3113" s="1" t="s">
        <v>20</v>
      </c>
      <c r="F3113" s="1" t="s">
        <v>31</v>
      </c>
      <c r="G3113" s="1" t="s">
        <v>460</v>
      </c>
      <c r="H3113" s="1" t="s">
        <v>228</v>
      </c>
      <c r="I3113" s="1" t="s">
        <v>24</v>
      </c>
      <c r="J3113" s="3">
        <v>10.68</v>
      </c>
      <c r="K3113" s="1" t="s">
        <v>1271</v>
      </c>
      <c r="L3113" s="1" t="s">
        <v>24</v>
      </c>
      <c r="M3113" s="1" t="s">
        <v>1272</v>
      </c>
      <c r="N3113" s="1" t="s">
        <v>463</v>
      </c>
      <c r="O3113" s="2">
        <v>44286</v>
      </c>
      <c r="P3113" s="2">
        <v>44292</v>
      </c>
      <c r="Q3113" s="1" t="s">
        <v>29</v>
      </c>
      <c r="R3113" t="str">
        <f>VLOOKUP(F3113,'Seg 2 descriptions'!A:B,2)</f>
        <v>Gas Operations-West</v>
      </c>
      <c r="S3113" t="str">
        <f>VLOOKUP(G3113,'Seg 3 descriptions'!A:B,2)</f>
        <v>Salaries</v>
      </c>
    </row>
    <row r="3114" spans="1:19" x14ac:dyDescent="0.25">
      <c r="A3114" s="1" t="s">
        <v>457</v>
      </c>
      <c r="B3114" s="1" t="s">
        <v>49</v>
      </c>
      <c r="C3114" s="1" t="s">
        <v>1536</v>
      </c>
      <c r="D3114" s="1" t="s">
        <v>1782</v>
      </c>
      <c r="E3114" s="1" t="s">
        <v>20</v>
      </c>
      <c r="F3114" s="1" t="s">
        <v>31</v>
      </c>
      <c r="G3114" s="1" t="s">
        <v>1301</v>
      </c>
      <c r="H3114" s="1" t="s">
        <v>228</v>
      </c>
      <c r="I3114" s="1" t="s">
        <v>24</v>
      </c>
      <c r="J3114" s="3">
        <v>2.73</v>
      </c>
      <c r="K3114" s="1" t="s">
        <v>1271</v>
      </c>
      <c r="L3114" s="1" t="s">
        <v>24</v>
      </c>
      <c r="M3114" s="1" t="s">
        <v>1272</v>
      </c>
      <c r="N3114" s="1" t="s">
        <v>463</v>
      </c>
      <c r="O3114" s="2">
        <v>44286</v>
      </c>
      <c r="P3114" s="2">
        <v>44292</v>
      </c>
      <c r="Q3114" s="1" t="s">
        <v>29</v>
      </c>
      <c r="R3114" t="str">
        <f>VLOOKUP(F3114,'Seg 2 descriptions'!A:B,2)</f>
        <v>Gas Operations-West</v>
      </c>
      <c r="S3114" t="str">
        <f>VLOOKUP(G3114,'Seg 3 descriptions'!A:B,2)</f>
        <v>Memberships &amp; Subscriptions</v>
      </c>
    </row>
    <row r="3115" spans="1:19" x14ac:dyDescent="0.25">
      <c r="A3115" s="1" t="s">
        <v>457</v>
      </c>
      <c r="B3115" s="1" t="s">
        <v>49</v>
      </c>
      <c r="C3115" s="1" t="s">
        <v>1536</v>
      </c>
      <c r="D3115" s="1" t="s">
        <v>1790</v>
      </c>
      <c r="E3115" s="1" t="s">
        <v>20</v>
      </c>
      <c r="F3115" s="1" t="s">
        <v>31</v>
      </c>
      <c r="G3115" s="1" t="s">
        <v>868</v>
      </c>
      <c r="H3115" s="1" t="s">
        <v>228</v>
      </c>
      <c r="I3115" s="1" t="s">
        <v>24</v>
      </c>
      <c r="J3115" s="3">
        <v>16.920000000000002</v>
      </c>
      <c r="K3115" s="1" t="s">
        <v>1271</v>
      </c>
      <c r="L3115" s="1" t="s">
        <v>24</v>
      </c>
      <c r="M3115" s="1" t="s">
        <v>1272</v>
      </c>
      <c r="N3115" s="1" t="s">
        <v>463</v>
      </c>
      <c r="O3115" s="2">
        <v>44286</v>
      </c>
      <c r="P3115" s="2">
        <v>44292</v>
      </c>
      <c r="Q3115" s="1" t="s">
        <v>29</v>
      </c>
      <c r="R3115" t="str">
        <f>VLOOKUP(F3115,'Seg 2 descriptions'!A:B,2)</f>
        <v>Gas Operations-West</v>
      </c>
      <c r="S3115" t="str">
        <f>VLOOKUP(G3115,'Seg 3 descriptions'!A:B,2)</f>
        <v>Cell Phones</v>
      </c>
    </row>
    <row r="3116" spans="1:19" x14ac:dyDescent="0.25">
      <c r="A3116" s="1" t="s">
        <v>457</v>
      </c>
      <c r="B3116" s="1" t="s">
        <v>49</v>
      </c>
      <c r="C3116" s="1" t="s">
        <v>1536</v>
      </c>
      <c r="D3116" s="1" t="s">
        <v>1786</v>
      </c>
      <c r="E3116" s="1" t="s">
        <v>20</v>
      </c>
      <c r="F3116" s="1" t="s">
        <v>31</v>
      </c>
      <c r="G3116" s="1" t="s">
        <v>1302</v>
      </c>
      <c r="H3116" s="1" t="s">
        <v>228</v>
      </c>
      <c r="I3116" s="1" t="s">
        <v>24</v>
      </c>
      <c r="J3116" s="3">
        <v>11.99</v>
      </c>
      <c r="K3116" s="1" t="s">
        <v>1271</v>
      </c>
      <c r="L3116" s="1" t="s">
        <v>24</v>
      </c>
      <c r="M3116" s="1" t="s">
        <v>1272</v>
      </c>
      <c r="N3116" s="1" t="s">
        <v>463</v>
      </c>
      <c r="O3116" s="2">
        <v>44286</v>
      </c>
      <c r="P3116" s="2">
        <v>44292</v>
      </c>
      <c r="Q3116" s="1" t="s">
        <v>29</v>
      </c>
      <c r="R3116" t="str">
        <f>VLOOKUP(F3116,'Seg 2 descriptions'!A:B,2)</f>
        <v>Gas Operations-West</v>
      </c>
      <c r="S3116" t="str">
        <f>VLOOKUP(G3116,'Seg 3 descriptions'!A:B,2)</f>
        <v>Uniforms</v>
      </c>
    </row>
    <row r="3117" spans="1:19" x14ac:dyDescent="0.25">
      <c r="A3117" s="1" t="s">
        <v>457</v>
      </c>
      <c r="B3117" s="1" t="s">
        <v>49</v>
      </c>
      <c r="C3117" s="1" t="s">
        <v>1536</v>
      </c>
      <c r="D3117" s="1" t="s">
        <v>1772</v>
      </c>
      <c r="E3117" s="1" t="s">
        <v>20</v>
      </c>
      <c r="F3117" s="1" t="s">
        <v>31</v>
      </c>
      <c r="G3117" s="1" t="s">
        <v>867</v>
      </c>
      <c r="H3117" s="1" t="s">
        <v>228</v>
      </c>
      <c r="I3117" s="1" t="s">
        <v>24</v>
      </c>
      <c r="J3117" s="3">
        <v>1.85</v>
      </c>
      <c r="K3117" s="1" t="s">
        <v>1271</v>
      </c>
      <c r="L3117" s="1" t="s">
        <v>24</v>
      </c>
      <c r="M3117" s="1" t="s">
        <v>1272</v>
      </c>
      <c r="N3117" s="1" t="s">
        <v>463</v>
      </c>
      <c r="O3117" s="2">
        <v>44286</v>
      </c>
      <c r="P3117" s="2">
        <v>44292</v>
      </c>
      <c r="Q3117" s="1" t="s">
        <v>29</v>
      </c>
      <c r="R3117" t="str">
        <f>VLOOKUP(F3117,'Seg 2 descriptions'!A:B,2)</f>
        <v>Gas Operations-West</v>
      </c>
      <c r="S3117" t="str">
        <f>VLOOKUP(G3117,'Seg 3 descriptions'!A:B,2)</f>
        <v>Meals</v>
      </c>
    </row>
    <row r="3118" spans="1:19" x14ac:dyDescent="0.25">
      <c r="A3118" s="1" t="s">
        <v>457</v>
      </c>
      <c r="B3118" s="1" t="s">
        <v>49</v>
      </c>
      <c r="C3118" s="1" t="s">
        <v>1463</v>
      </c>
      <c r="D3118" s="1" t="s">
        <v>1739</v>
      </c>
      <c r="E3118" s="1" t="s">
        <v>20</v>
      </c>
      <c r="F3118" s="1" t="s">
        <v>830</v>
      </c>
      <c r="G3118" s="1" t="s">
        <v>460</v>
      </c>
      <c r="H3118" s="1" t="s">
        <v>228</v>
      </c>
      <c r="I3118" s="1" t="s">
        <v>24</v>
      </c>
      <c r="J3118" s="3">
        <v>-40.76</v>
      </c>
      <c r="K3118" s="1" t="s">
        <v>1487</v>
      </c>
      <c r="L3118" s="1" t="s">
        <v>24</v>
      </c>
      <c r="M3118" s="1" t="s">
        <v>1488</v>
      </c>
      <c r="N3118" s="1" t="s">
        <v>1464</v>
      </c>
      <c r="O3118" s="2">
        <v>44286</v>
      </c>
      <c r="P3118" s="2">
        <v>44292</v>
      </c>
      <c r="Q3118" s="1" t="s">
        <v>29</v>
      </c>
      <c r="R3118" t="str">
        <f>VLOOKUP(F3118,'Seg 2 descriptions'!A:B,2)</f>
        <v>Measurement-SF</v>
      </c>
      <c r="S3118" t="str">
        <f>VLOOKUP(G3118,'Seg 3 descriptions'!A:B,2)</f>
        <v>Salaries</v>
      </c>
    </row>
    <row r="3119" spans="1:19" x14ac:dyDescent="0.25">
      <c r="A3119" s="1" t="s">
        <v>457</v>
      </c>
      <c r="B3119" s="1" t="s">
        <v>49</v>
      </c>
      <c r="C3119" s="1" t="s">
        <v>1536</v>
      </c>
      <c r="D3119" s="1" t="s">
        <v>1717</v>
      </c>
      <c r="E3119" s="1" t="s">
        <v>20</v>
      </c>
      <c r="F3119" s="1" t="s">
        <v>31</v>
      </c>
      <c r="G3119" s="1" t="s">
        <v>590</v>
      </c>
      <c r="H3119" s="1" t="s">
        <v>228</v>
      </c>
      <c r="I3119" s="1" t="s">
        <v>24</v>
      </c>
      <c r="J3119" s="3">
        <v>34.68</v>
      </c>
      <c r="K3119" s="1" t="s">
        <v>1271</v>
      </c>
      <c r="L3119" s="1" t="s">
        <v>24</v>
      </c>
      <c r="M3119" s="1" t="s">
        <v>1272</v>
      </c>
      <c r="N3119" s="1" t="s">
        <v>463</v>
      </c>
      <c r="O3119" s="2">
        <v>44286</v>
      </c>
      <c r="P3119" s="2">
        <v>44292</v>
      </c>
      <c r="Q3119" s="1" t="s">
        <v>29</v>
      </c>
      <c r="R3119" t="str">
        <f>VLOOKUP(F3119,'Seg 2 descriptions'!A:B,2)</f>
        <v>Gas Operations-West</v>
      </c>
      <c r="S3119" t="str">
        <f>VLOOKUP(G3119,'Seg 3 descriptions'!A:B,2)</f>
        <v>Overtime/Comp Time/On Call</v>
      </c>
    </row>
    <row r="3120" spans="1:19" x14ac:dyDescent="0.25">
      <c r="A3120" s="1" t="s">
        <v>457</v>
      </c>
      <c r="B3120" s="1" t="s">
        <v>49</v>
      </c>
      <c r="C3120" s="1" t="s">
        <v>1536</v>
      </c>
      <c r="D3120" s="1" t="s">
        <v>1778</v>
      </c>
      <c r="E3120" s="1" t="s">
        <v>20</v>
      </c>
      <c r="F3120" s="1" t="s">
        <v>31</v>
      </c>
      <c r="G3120" s="1" t="s">
        <v>283</v>
      </c>
      <c r="H3120" s="1" t="s">
        <v>228</v>
      </c>
      <c r="I3120" s="1" t="s">
        <v>24</v>
      </c>
      <c r="J3120" s="3">
        <v>20.41</v>
      </c>
      <c r="K3120" s="1" t="s">
        <v>1271</v>
      </c>
      <c r="L3120" s="1" t="s">
        <v>24</v>
      </c>
      <c r="M3120" s="1" t="s">
        <v>1272</v>
      </c>
      <c r="N3120" s="1" t="s">
        <v>463</v>
      </c>
      <c r="O3120" s="2">
        <v>44286</v>
      </c>
      <c r="P3120" s="2">
        <v>44292</v>
      </c>
      <c r="Q3120" s="1" t="s">
        <v>29</v>
      </c>
      <c r="R3120" t="str">
        <f>VLOOKUP(F3120,'Seg 2 descriptions'!A:B,2)</f>
        <v>Gas Operations-West</v>
      </c>
      <c r="S3120" t="str">
        <f>VLOOKUP(G3120,'Seg 3 descriptions'!A:B,2)</f>
        <v>Supplies &amp; Misc Dept Expenses</v>
      </c>
    </row>
    <row r="3121" spans="1:19" x14ac:dyDescent="0.25">
      <c r="A3121" s="1" t="s">
        <v>828</v>
      </c>
      <c r="B3121" s="1" t="s">
        <v>18</v>
      </c>
      <c r="C3121" s="1" t="s">
        <v>1273</v>
      </c>
      <c r="D3121" s="1" t="s">
        <v>1739</v>
      </c>
      <c r="E3121" s="1" t="s">
        <v>20</v>
      </c>
      <c r="F3121" s="1" t="s">
        <v>830</v>
      </c>
      <c r="G3121" s="1" t="s">
        <v>460</v>
      </c>
      <c r="H3121" s="1" t="s">
        <v>228</v>
      </c>
      <c r="I3121" s="1" t="s">
        <v>24</v>
      </c>
      <c r="J3121" s="3">
        <v>71.010000000000005</v>
      </c>
      <c r="K3121" s="1" t="s">
        <v>1533</v>
      </c>
      <c r="L3121" s="1" t="s">
        <v>24</v>
      </c>
      <c r="M3121" s="1" t="s">
        <v>24</v>
      </c>
      <c r="N3121" s="1" t="s">
        <v>1273</v>
      </c>
      <c r="O3121" s="2">
        <v>44336</v>
      </c>
      <c r="P3121" s="2">
        <v>44348</v>
      </c>
      <c r="Q3121" s="1" t="s">
        <v>29</v>
      </c>
      <c r="R3121" t="str">
        <f>VLOOKUP(F3121,'Seg 2 descriptions'!A:B,2)</f>
        <v>Measurement-SF</v>
      </c>
      <c r="S3121" t="str">
        <f>VLOOKUP(G3121,'Seg 3 descriptions'!A:B,2)</f>
        <v>Salaries</v>
      </c>
    </row>
    <row r="3122" spans="1:19" x14ac:dyDescent="0.25">
      <c r="A3122" s="1" t="s">
        <v>457</v>
      </c>
      <c r="B3122" s="1" t="s">
        <v>49</v>
      </c>
      <c r="C3122" s="1" t="s">
        <v>1522</v>
      </c>
      <c r="D3122" s="1" t="s">
        <v>1819</v>
      </c>
      <c r="E3122" s="1" t="s">
        <v>20</v>
      </c>
      <c r="F3122" s="1" t="s">
        <v>399</v>
      </c>
      <c r="G3122" s="1" t="s">
        <v>590</v>
      </c>
      <c r="H3122" s="1" t="s">
        <v>228</v>
      </c>
      <c r="I3122" s="1" t="s">
        <v>24</v>
      </c>
      <c r="J3122" s="3">
        <v>-10.65</v>
      </c>
      <c r="K3122" s="1" t="s">
        <v>1136</v>
      </c>
      <c r="L3122" s="1" t="s">
        <v>24</v>
      </c>
      <c r="M3122" s="1" t="s">
        <v>1137</v>
      </c>
      <c r="N3122" s="1" t="s">
        <v>1449</v>
      </c>
      <c r="O3122" s="2">
        <v>44255</v>
      </c>
      <c r="P3122" s="2">
        <v>44258</v>
      </c>
      <c r="Q3122" s="1" t="s">
        <v>29</v>
      </c>
      <c r="R3122" t="str">
        <f>VLOOKUP(F3122,'Seg 2 descriptions'!A:B,2)</f>
        <v>Propane Operations-WH</v>
      </c>
      <c r="S3122" t="str">
        <f>VLOOKUP(G3122,'Seg 3 descriptions'!A:B,2)</f>
        <v>Overtime/Comp Time/On Call</v>
      </c>
    </row>
    <row r="3123" spans="1:19" x14ac:dyDescent="0.25">
      <c r="A3123" s="1" t="s">
        <v>828</v>
      </c>
      <c r="B3123" s="1" t="s">
        <v>18</v>
      </c>
      <c r="C3123" s="1" t="s">
        <v>1550</v>
      </c>
      <c r="D3123" s="1" t="s">
        <v>1739</v>
      </c>
      <c r="E3123" s="1" t="s">
        <v>20</v>
      </c>
      <c r="F3123" s="1" t="s">
        <v>830</v>
      </c>
      <c r="G3123" s="1" t="s">
        <v>460</v>
      </c>
      <c r="H3123" s="1" t="s">
        <v>228</v>
      </c>
      <c r="I3123" s="1" t="s">
        <v>24</v>
      </c>
      <c r="J3123" s="3">
        <v>162.91</v>
      </c>
      <c r="K3123" s="1" t="s">
        <v>1551</v>
      </c>
      <c r="L3123" s="1" t="s">
        <v>24</v>
      </c>
      <c r="M3123" s="1" t="s">
        <v>24</v>
      </c>
      <c r="N3123" s="1" t="s">
        <v>1550</v>
      </c>
      <c r="O3123" s="2">
        <v>44462</v>
      </c>
      <c r="P3123" s="2">
        <v>44470</v>
      </c>
      <c r="Q3123" s="1" t="s">
        <v>29</v>
      </c>
      <c r="R3123" t="str">
        <f>VLOOKUP(F3123,'Seg 2 descriptions'!A:B,2)</f>
        <v>Measurement-SF</v>
      </c>
      <c r="S3123" t="str">
        <f>VLOOKUP(G3123,'Seg 3 descriptions'!A:B,2)</f>
        <v>Salaries</v>
      </c>
    </row>
    <row r="3124" spans="1:19" x14ac:dyDescent="0.25">
      <c r="A3124" s="1" t="s">
        <v>457</v>
      </c>
      <c r="B3124" s="1" t="s">
        <v>49</v>
      </c>
      <c r="C3124" s="1" t="s">
        <v>1299</v>
      </c>
      <c r="D3124" s="1" t="s">
        <v>1722</v>
      </c>
      <c r="E3124" s="1" t="s">
        <v>20</v>
      </c>
      <c r="F3124" s="1" t="s">
        <v>31</v>
      </c>
      <c r="G3124" s="1" t="s">
        <v>460</v>
      </c>
      <c r="H3124" s="1" t="s">
        <v>228</v>
      </c>
      <c r="I3124" s="1" t="s">
        <v>24</v>
      </c>
      <c r="J3124" s="3">
        <v>-410.21</v>
      </c>
      <c r="K3124" s="1" t="s">
        <v>1004</v>
      </c>
      <c r="L3124" s="1" t="s">
        <v>24</v>
      </c>
      <c r="M3124" s="1" t="s">
        <v>1005</v>
      </c>
      <c r="N3124" s="1" t="s">
        <v>1300</v>
      </c>
      <c r="O3124" s="2">
        <v>44227</v>
      </c>
      <c r="P3124" s="2">
        <v>44237</v>
      </c>
      <c r="Q3124" s="1" t="s">
        <v>29</v>
      </c>
      <c r="R3124" t="str">
        <f>VLOOKUP(F3124,'Seg 2 descriptions'!A:B,2)</f>
        <v>Gas Operations-West</v>
      </c>
      <c r="S3124" t="str">
        <f>VLOOKUP(G3124,'Seg 3 descriptions'!A:B,2)</f>
        <v>Salaries</v>
      </c>
    </row>
    <row r="3125" spans="1:19" x14ac:dyDescent="0.25">
      <c r="A3125" s="1" t="s">
        <v>457</v>
      </c>
      <c r="B3125" s="1" t="s">
        <v>49</v>
      </c>
      <c r="C3125" s="1" t="s">
        <v>1299</v>
      </c>
      <c r="D3125" s="1" t="s">
        <v>1717</v>
      </c>
      <c r="E3125" s="1" t="s">
        <v>20</v>
      </c>
      <c r="F3125" s="1" t="s">
        <v>31</v>
      </c>
      <c r="G3125" s="1" t="s">
        <v>590</v>
      </c>
      <c r="H3125" s="1" t="s">
        <v>228</v>
      </c>
      <c r="I3125" s="1" t="s">
        <v>24</v>
      </c>
      <c r="J3125" s="3">
        <v>-60.75</v>
      </c>
      <c r="K3125" s="1" t="s">
        <v>891</v>
      </c>
      <c r="L3125" s="1" t="s">
        <v>24</v>
      </c>
      <c r="M3125" s="1" t="s">
        <v>892</v>
      </c>
      <c r="N3125" s="1" t="s">
        <v>1300</v>
      </c>
      <c r="O3125" s="2">
        <v>44227</v>
      </c>
      <c r="P3125" s="2">
        <v>44237</v>
      </c>
      <c r="Q3125" s="1" t="s">
        <v>29</v>
      </c>
      <c r="R3125" t="str">
        <f>VLOOKUP(F3125,'Seg 2 descriptions'!A:B,2)</f>
        <v>Gas Operations-West</v>
      </c>
      <c r="S3125" t="str">
        <f>VLOOKUP(G3125,'Seg 3 descriptions'!A:B,2)</f>
        <v>Overtime/Comp Time/On Call</v>
      </c>
    </row>
    <row r="3126" spans="1:19" x14ac:dyDescent="0.25">
      <c r="A3126" s="1" t="s">
        <v>457</v>
      </c>
      <c r="B3126" s="1" t="s">
        <v>49</v>
      </c>
      <c r="C3126" s="1" t="s">
        <v>1544</v>
      </c>
      <c r="D3126" s="1" t="s">
        <v>1717</v>
      </c>
      <c r="E3126" s="1" t="s">
        <v>20</v>
      </c>
      <c r="F3126" s="1" t="s">
        <v>31</v>
      </c>
      <c r="G3126" s="1" t="s">
        <v>590</v>
      </c>
      <c r="H3126" s="1" t="s">
        <v>228</v>
      </c>
      <c r="I3126" s="1" t="s">
        <v>24</v>
      </c>
      <c r="J3126" s="3">
        <v>-196.47</v>
      </c>
      <c r="K3126" s="1" t="s">
        <v>891</v>
      </c>
      <c r="L3126" s="1" t="s">
        <v>24</v>
      </c>
      <c r="M3126" s="1" t="s">
        <v>892</v>
      </c>
      <c r="N3126" s="1" t="s">
        <v>965</v>
      </c>
      <c r="O3126" s="2">
        <v>44347</v>
      </c>
      <c r="P3126" s="2">
        <v>44350</v>
      </c>
      <c r="Q3126" s="1" t="s">
        <v>29</v>
      </c>
      <c r="R3126" t="str">
        <f>VLOOKUP(F3126,'Seg 2 descriptions'!A:B,2)</f>
        <v>Gas Operations-West</v>
      </c>
      <c r="S3126" t="str">
        <f>VLOOKUP(G3126,'Seg 3 descriptions'!A:B,2)</f>
        <v>Overtime/Comp Time/On Call</v>
      </c>
    </row>
    <row r="3127" spans="1:19" x14ac:dyDescent="0.25">
      <c r="A3127" s="144" t="s">
        <v>456</v>
      </c>
      <c r="B3127" s="144" t="s">
        <v>20</v>
      </c>
      <c r="C3127" s="144" t="s">
        <v>1397</v>
      </c>
      <c r="D3127" s="144" t="s">
        <v>1700</v>
      </c>
      <c r="E3127" s="144" t="s">
        <v>20</v>
      </c>
      <c r="F3127" s="144" t="s">
        <v>21</v>
      </c>
      <c r="G3127" s="144" t="s">
        <v>22</v>
      </c>
      <c r="H3127" s="144" t="s">
        <v>228</v>
      </c>
      <c r="I3127" s="144" t="s">
        <v>24</v>
      </c>
      <c r="J3127" s="145">
        <v>8130.02</v>
      </c>
      <c r="K3127" s="144" t="s">
        <v>1431</v>
      </c>
      <c r="L3127" s="144" t="s">
        <v>24</v>
      </c>
      <c r="M3127" s="144" t="s">
        <v>1122</v>
      </c>
      <c r="N3127" s="144" t="s">
        <v>1397</v>
      </c>
      <c r="O3127" s="146">
        <v>44347</v>
      </c>
      <c r="P3127" s="146">
        <v>44351</v>
      </c>
      <c r="Q3127" s="144" t="s">
        <v>29</v>
      </c>
      <c r="R3127" s="20" t="str">
        <f>VLOOKUP(F3127,'Seg 2 descriptions'!A:B,2)</f>
        <v>Facilities-West</v>
      </c>
      <c r="S3127" s="20" t="str">
        <f>VLOOKUP(G3127,'Seg 3 descriptions'!A:B,2)</f>
        <v>Facilities Maintenance</v>
      </c>
    </row>
    <row r="3128" spans="1:19" x14ac:dyDescent="0.25">
      <c r="A3128" s="144" t="s">
        <v>456</v>
      </c>
      <c r="B3128" s="144" t="s">
        <v>20</v>
      </c>
      <c r="C3128" s="144" t="s">
        <v>1398</v>
      </c>
      <c r="D3128" s="144" t="s">
        <v>1700</v>
      </c>
      <c r="E3128" s="144" t="s">
        <v>20</v>
      </c>
      <c r="F3128" s="144" t="s">
        <v>21</v>
      </c>
      <c r="G3128" s="144" t="s">
        <v>22</v>
      </c>
      <c r="H3128" s="144" t="s">
        <v>228</v>
      </c>
      <c r="I3128" s="144" t="s">
        <v>24</v>
      </c>
      <c r="J3128" s="145">
        <v>-8130.02</v>
      </c>
      <c r="K3128" s="144" t="s">
        <v>1431</v>
      </c>
      <c r="L3128" s="144" t="s">
        <v>24</v>
      </c>
      <c r="M3128" s="144" t="s">
        <v>1122</v>
      </c>
      <c r="N3128" s="144" t="s">
        <v>1397</v>
      </c>
      <c r="O3128" s="146">
        <v>44377</v>
      </c>
      <c r="P3128" s="146">
        <v>44351</v>
      </c>
      <c r="Q3128" s="144" t="s">
        <v>29</v>
      </c>
      <c r="R3128" s="20" t="str">
        <f>VLOOKUP(F3128,'Seg 2 descriptions'!A:B,2)</f>
        <v>Facilities-West</v>
      </c>
      <c r="S3128" s="20" t="str">
        <f>VLOOKUP(G3128,'Seg 3 descriptions'!A:B,2)</f>
        <v>Facilities Maintenance</v>
      </c>
    </row>
    <row r="3129" spans="1:19" x14ac:dyDescent="0.25">
      <c r="A3129" s="1" t="s">
        <v>828</v>
      </c>
      <c r="B3129" s="1" t="s">
        <v>18</v>
      </c>
      <c r="C3129" s="1" t="s">
        <v>1267</v>
      </c>
      <c r="D3129" s="1" t="s">
        <v>1717</v>
      </c>
      <c r="E3129" s="1" t="s">
        <v>20</v>
      </c>
      <c r="F3129" s="1" t="s">
        <v>31</v>
      </c>
      <c r="G3129" s="1" t="s">
        <v>590</v>
      </c>
      <c r="H3129" s="1" t="s">
        <v>228</v>
      </c>
      <c r="I3129" s="1" t="s">
        <v>24</v>
      </c>
      <c r="J3129" s="3">
        <v>71.010000000000005</v>
      </c>
      <c r="K3129" s="1" t="s">
        <v>1563</v>
      </c>
      <c r="L3129" s="1" t="s">
        <v>24</v>
      </c>
      <c r="M3129" s="1" t="s">
        <v>24</v>
      </c>
      <c r="N3129" s="1" t="s">
        <v>1267</v>
      </c>
      <c r="O3129" s="2">
        <v>44377</v>
      </c>
      <c r="P3129" s="2">
        <v>44378</v>
      </c>
      <c r="Q3129" s="1" t="s">
        <v>29</v>
      </c>
      <c r="R3129" t="str">
        <f>VLOOKUP(F3129,'Seg 2 descriptions'!A:B,2)</f>
        <v>Gas Operations-West</v>
      </c>
      <c r="S3129" t="str">
        <f>VLOOKUP(G3129,'Seg 3 descriptions'!A:B,2)</f>
        <v>Overtime/Comp Time/On Call</v>
      </c>
    </row>
    <row r="3130" spans="1:19" x14ac:dyDescent="0.25">
      <c r="A3130" s="1" t="s">
        <v>457</v>
      </c>
      <c r="B3130" s="1" t="s">
        <v>49</v>
      </c>
      <c r="C3130" s="1" t="s">
        <v>1058</v>
      </c>
      <c r="D3130" s="1" t="s">
        <v>1739</v>
      </c>
      <c r="E3130" s="1" t="s">
        <v>20</v>
      </c>
      <c r="F3130" s="1" t="s">
        <v>830</v>
      </c>
      <c r="G3130" s="1" t="s">
        <v>460</v>
      </c>
      <c r="H3130" s="1" t="s">
        <v>228</v>
      </c>
      <c r="I3130" s="1" t="s">
        <v>24</v>
      </c>
      <c r="J3130" s="3">
        <v>37.42</v>
      </c>
      <c r="K3130" s="1" t="s">
        <v>1567</v>
      </c>
      <c r="L3130" s="1" t="s">
        <v>24</v>
      </c>
      <c r="M3130" s="1" t="s">
        <v>1568</v>
      </c>
      <c r="N3130" s="1" t="s">
        <v>463</v>
      </c>
      <c r="O3130" s="2">
        <v>44227</v>
      </c>
      <c r="P3130" s="2">
        <v>44237</v>
      </c>
      <c r="Q3130" s="1" t="s">
        <v>29</v>
      </c>
      <c r="R3130" t="str">
        <f>VLOOKUP(F3130,'Seg 2 descriptions'!A:B,2)</f>
        <v>Measurement-SF</v>
      </c>
      <c r="S3130" t="str">
        <f>VLOOKUP(G3130,'Seg 3 descriptions'!A:B,2)</f>
        <v>Salaries</v>
      </c>
    </row>
    <row r="3131" spans="1:19" x14ac:dyDescent="0.25">
      <c r="A3131" s="1" t="s">
        <v>457</v>
      </c>
      <c r="B3131" s="1" t="s">
        <v>49</v>
      </c>
      <c r="C3131" s="1" t="s">
        <v>1061</v>
      </c>
      <c r="D3131" s="1" t="s">
        <v>1918</v>
      </c>
      <c r="E3131" s="1" t="s">
        <v>20</v>
      </c>
      <c r="F3131" s="1" t="s">
        <v>830</v>
      </c>
      <c r="G3131" s="1" t="s">
        <v>867</v>
      </c>
      <c r="H3131" s="1" t="s">
        <v>228</v>
      </c>
      <c r="I3131" s="1" t="s">
        <v>24</v>
      </c>
      <c r="J3131" s="3">
        <v>0.31</v>
      </c>
      <c r="K3131" s="1" t="s">
        <v>1567</v>
      </c>
      <c r="L3131" s="1" t="s">
        <v>24</v>
      </c>
      <c r="M3131" s="1" t="s">
        <v>1568</v>
      </c>
      <c r="N3131" s="1" t="s">
        <v>463</v>
      </c>
      <c r="O3131" s="2">
        <v>44561</v>
      </c>
      <c r="P3131" s="2">
        <v>44568</v>
      </c>
      <c r="Q3131" s="1" t="s">
        <v>29</v>
      </c>
      <c r="R3131" t="str">
        <f>VLOOKUP(F3131,'Seg 2 descriptions'!A:B,2)</f>
        <v>Measurement-SF</v>
      </c>
      <c r="S3131" t="str">
        <f>VLOOKUP(G3131,'Seg 3 descriptions'!A:B,2)</f>
        <v>Meals</v>
      </c>
    </row>
    <row r="3132" spans="1:19" x14ac:dyDescent="0.25">
      <c r="A3132" s="1" t="s">
        <v>457</v>
      </c>
      <c r="B3132" s="1" t="s">
        <v>49</v>
      </c>
      <c r="C3132" s="1" t="s">
        <v>1061</v>
      </c>
      <c r="D3132" s="1" t="s">
        <v>1921</v>
      </c>
      <c r="E3132" s="1" t="s">
        <v>20</v>
      </c>
      <c r="F3132" s="1" t="s">
        <v>830</v>
      </c>
      <c r="G3132" s="1" t="s">
        <v>866</v>
      </c>
      <c r="H3132" s="1" t="s">
        <v>228</v>
      </c>
      <c r="I3132" s="1" t="s">
        <v>24</v>
      </c>
      <c r="J3132" s="3">
        <v>2.2400000000000002</v>
      </c>
      <c r="K3132" s="1" t="s">
        <v>1567</v>
      </c>
      <c r="L3132" s="1" t="s">
        <v>24</v>
      </c>
      <c r="M3132" s="1" t="s">
        <v>1568</v>
      </c>
      <c r="N3132" s="1" t="s">
        <v>463</v>
      </c>
      <c r="O3132" s="2">
        <v>44561</v>
      </c>
      <c r="P3132" s="2">
        <v>44568</v>
      </c>
      <c r="Q3132" s="1" t="s">
        <v>29</v>
      </c>
      <c r="R3132" t="str">
        <f>VLOOKUP(F3132,'Seg 2 descriptions'!A:B,2)</f>
        <v>Measurement-SF</v>
      </c>
      <c r="S3132" t="str">
        <f>VLOOKUP(G3132,'Seg 3 descriptions'!A:B,2)</f>
        <v>Lodging &amp; Travel</v>
      </c>
    </row>
    <row r="3133" spans="1:19" x14ac:dyDescent="0.25">
      <c r="A3133" s="1" t="s">
        <v>457</v>
      </c>
      <c r="B3133" s="1" t="s">
        <v>49</v>
      </c>
      <c r="C3133" s="1" t="s">
        <v>1061</v>
      </c>
      <c r="D3133" s="1" t="s">
        <v>1894</v>
      </c>
      <c r="E3133" s="1" t="s">
        <v>20</v>
      </c>
      <c r="F3133" s="1" t="s">
        <v>830</v>
      </c>
      <c r="G3133" s="1" t="s">
        <v>590</v>
      </c>
      <c r="H3133" s="1" t="s">
        <v>228</v>
      </c>
      <c r="I3133" s="1" t="s">
        <v>24</v>
      </c>
      <c r="J3133" s="3">
        <v>0.81</v>
      </c>
      <c r="K3133" s="1" t="s">
        <v>1567</v>
      </c>
      <c r="L3133" s="1" t="s">
        <v>24</v>
      </c>
      <c r="M3133" s="1" t="s">
        <v>1568</v>
      </c>
      <c r="N3133" s="1" t="s">
        <v>463</v>
      </c>
      <c r="O3133" s="2">
        <v>44561</v>
      </c>
      <c r="P3133" s="2">
        <v>44568</v>
      </c>
      <c r="Q3133" s="1" t="s">
        <v>29</v>
      </c>
      <c r="R3133" t="str">
        <f>VLOOKUP(F3133,'Seg 2 descriptions'!A:B,2)</f>
        <v>Measurement-SF</v>
      </c>
      <c r="S3133" t="str">
        <f>VLOOKUP(G3133,'Seg 3 descriptions'!A:B,2)</f>
        <v>Overtime/Comp Time/On Call</v>
      </c>
    </row>
    <row r="3134" spans="1:19" x14ac:dyDescent="0.25">
      <c r="A3134" s="1" t="s">
        <v>457</v>
      </c>
      <c r="B3134" s="1" t="s">
        <v>49</v>
      </c>
      <c r="C3134" s="1" t="s">
        <v>1061</v>
      </c>
      <c r="D3134" s="1" t="s">
        <v>1739</v>
      </c>
      <c r="E3134" s="1" t="s">
        <v>20</v>
      </c>
      <c r="F3134" s="1" t="s">
        <v>830</v>
      </c>
      <c r="G3134" s="1" t="s">
        <v>460</v>
      </c>
      <c r="H3134" s="1" t="s">
        <v>228</v>
      </c>
      <c r="I3134" s="1" t="s">
        <v>24</v>
      </c>
      <c r="J3134" s="3">
        <v>40</v>
      </c>
      <c r="K3134" s="1" t="s">
        <v>1567</v>
      </c>
      <c r="L3134" s="1" t="s">
        <v>24</v>
      </c>
      <c r="M3134" s="1" t="s">
        <v>1568</v>
      </c>
      <c r="N3134" s="1" t="s">
        <v>463</v>
      </c>
      <c r="O3134" s="2">
        <v>44561</v>
      </c>
      <c r="P3134" s="2">
        <v>44568</v>
      </c>
      <c r="Q3134" s="1" t="s">
        <v>29</v>
      </c>
      <c r="R3134" t="str">
        <f>VLOOKUP(F3134,'Seg 2 descriptions'!A:B,2)</f>
        <v>Measurement-SF</v>
      </c>
      <c r="S3134" t="str">
        <f>VLOOKUP(G3134,'Seg 3 descriptions'!A:B,2)</f>
        <v>Salaries</v>
      </c>
    </row>
    <row r="3135" spans="1:19" x14ac:dyDescent="0.25">
      <c r="A3135" s="1" t="s">
        <v>457</v>
      </c>
      <c r="B3135" s="1" t="s">
        <v>49</v>
      </c>
      <c r="C3135" s="1" t="s">
        <v>1061</v>
      </c>
      <c r="D3135" s="1" t="s">
        <v>1923</v>
      </c>
      <c r="E3135" s="1" t="s">
        <v>20</v>
      </c>
      <c r="F3135" s="1" t="s">
        <v>830</v>
      </c>
      <c r="G3135" s="1" t="s">
        <v>870</v>
      </c>
      <c r="H3135" s="1" t="s">
        <v>228</v>
      </c>
      <c r="I3135" s="1" t="s">
        <v>24</v>
      </c>
      <c r="J3135" s="3">
        <v>0.78</v>
      </c>
      <c r="K3135" s="1" t="s">
        <v>1567</v>
      </c>
      <c r="L3135" s="1" t="s">
        <v>24</v>
      </c>
      <c r="M3135" s="1" t="s">
        <v>1568</v>
      </c>
      <c r="N3135" s="1" t="s">
        <v>463</v>
      </c>
      <c r="O3135" s="2">
        <v>44561</v>
      </c>
      <c r="P3135" s="2">
        <v>44568</v>
      </c>
      <c r="Q3135" s="1" t="s">
        <v>29</v>
      </c>
      <c r="R3135" t="str">
        <f>VLOOKUP(F3135,'Seg 2 descriptions'!A:B,2)</f>
        <v>Measurement-SF</v>
      </c>
      <c r="S3135" t="str">
        <f>VLOOKUP(G3135,'Seg 3 descriptions'!A:B,2)</f>
        <v>Other Vehicle Expenses</v>
      </c>
    </row>
    <row r="3136" spans="1:19" x14ac:dyDescent="0.25">
      <c r="A3136" s="1" t="s">
        <v>457</v>
      </c>
      <c r="B3136" s="1" t="s">
        <v>49</v>
      </c>
      <c r="C3136" s="1" t="s">
        <v>1061</v>
      </c>
      <c r="D3136" s="1" t="s">
        <v>1931</v>
      </c>
      <c r="E3136" s="1" t="s">
        <v>20</v>
      </c>
      <c r="F3136" s="1" t="s">
        <v>830</v>
      </c>
      <c r="G3136" s="1" t="s">
        <v>1049</v>
      </c>
      <c r="H3136" s="1" t="s">
        <v>228</v>
      </c>
      <c r="I3136" s="1" t="s">
        <v>24</v>
      </c>
      <c r="J3136" s="3">
        <v>0.8</v>
      </c>
      <c r="K3136" s="1" t="s">
        <v>1567</v>
      </c>
      <c r="L3136" s="1" t="s">
        <v>24</v>
      </c>
      <c r="M3136" s="1" t="s">
        <v>1568</v>
      </c>
      <c r="N3136" s="1" t="s">
        <v>463</v>
      </c>
      <c r="O3136" s="2">
        <v>44561</v>
      </c>
      <c r="P3136" s="2">
        <v>44568</v>
      </c>
      <c r="Q3136" s="1" t="s">
        <v>29</v>
      </c>
      <c r="R3136" t="str">
        <f>VLOOKUP(F3136,'Seg 2 descriptions'!A:B,2)</f>
        <v>Measurement-SF</v>
      </c>
      <c r="S3136" t="str">
        <f>VLOOKUP(G3136,'Seg 3 descriptions'!A:B,2)</f>
        <v>Vehicle Insurance</v>
      </c>
    </row>
    <row r="3137" spans="1:19" x14ac:dyDescent="0.25">
      <c r="A3137" s="1" t="s">
        <v>457</v>
      </c>
      <c r="B3137" s="1" t="s">
        <v>49</v>
      </c>
      <c r="C3137" s="1" t="s">
        <v>1061</v>
      </c>
      <c r="D3137" s="1" t="s">
        <v>1933</v>
      </c>
      <c r="E3137" s="1" t="s">
        <v>20</v>
      </c>
      <c r="F3137" s="1" t="s">
        <v>830</v>
      </c>
      <c r="G3137" s="1" t="s">
        <v>1055</v>
      </c>
      <c r="H3137" s="1" t="s">
        <v>228</v>
      </c>
      <c r="I3137" s="1" t="s">
        <v>24</v>
      </c>
      <c r="J3137" s="3">
        <v>5.9</v>
      </c>
      <c r="K3137" s="1" t="s">
        <v>1567</v>
      </c>
      <c r="L3137" s="1" t="s">
        <v>24</v>
      </c>
      <c r="M3137" s="1" t="s">
        <v>1568</v>
      </c>
      <c r="N3137" s="1" t="s">
        <v>463</v>
      </c>
      <c r="O3137" s="2">
        <v>44561</v>
      </c>
      <c r="P3137" s="2">
        <v>44568</v>
      </c>
      <c r="Q3137" s="1" t="s">
        <v>29</v>
      </c>
      <c r="R3137" t="str">
        <f>VLOOKUP(F3137,'Seg 2 descriptions'!A:B,2)</f>
        <v>Measurement-SF</v>
      </c>
      <c r="S3137" t="str">
        <f>VLOOKUP(G3137,'Seg 3 descriptions'!A:B,2)</f>
        <v>Vehicle Depreciation</v>
      </c>
    </row>
    <row r="3138" spans="1:19" x14ac:dyDescent="0.25">
      <c r="A3138" s="1" t="s">
        <v>457</v>
      </c>
      <c r="B3138" s="1" t="s">
        <v>49</v>
      </c>
      <c r="C3138" s="1" t="s">
        <v>1061</v>
      </c>
      <c r="D3138" s="1" t="s">
        <v>1939</v>
      </c>
      <c r="E3138" s="1" t="s">
        <v>20</v>
      </c>
      <c r="F3138" s="1" t="s">
        <v>830</v>
      </c>
      <c r="G3138" s="1" t="s">
        <v>869</v>
      </c>
      <c r="H3138" s="1" t="s">
        <v>228</v>
      </c>
      <c r="I3138" s="1" t="s">
        <v>24</v>
      </c>
      <c r="J3138" s="3">
        <v>3.44</v>
      </c>
      <c r="K3138" s="1" t="s">
        <v>1567</v>
      </c>
      <c r="L3138" s="1" t="s">
        <v>24</v>
      </c>
      <c r="M3138" s="1" t="s">
        <v>1568</v>
      </c>
      <c r="N3138" s="1" t="s">
        <v>463</v>
      </c>
      <c r="O3138" s="2">
        <v>44561</v>
      </c>
      <c r="P3138" s="2">
        <v>44568</v>
      </c>
      <c r="Q3138" s="1" t="s">
        <v>29</v>
      </c>
      <c r="R3138" t="str">
        <f>VLOOKUP(F3138,'Seg 2 descriptions'!A:B,2)</f>
        <v>Measurement-SF</v>
      </c>
      <c r="S3138" t="str">
        <f>VLOOKUP(G3138,'Seg 3 descriptions'!A:B,2)</f>
        <v>Vehicle Fuel</v>
      </c>
    </row>
    <row r="3139" spans="1:19" x14ac:dyDescent="0.25">
      <c r="A3139" s="1" t="s">
        <v>457</v>
      </c>
      <c r="B3139" s="1" t="s">
        <v>49</v>
      </c>
      <c r="C3139" s="1" t="s">
        <v>1569</v>
      </c>
      <c r="D3139" s="1" t="s">
        <v>1894</v>
      </c>
      <c r="E3139" s="1" t="s">
        <v>20</v>
      </c>
      <c r="F3139" s="1" t="s">
        <v>830</v>
      </c>
      <c r="G3139" s="1" t="s">
        <v>590</v>
      </c>
      <c r="H3139" s="1" t="s">
        <v>228</v>
      </c>
      <c r="I3139" s="1" t="s">
        <v>24</v>
      </c>
      <c r="J3139" s="3">
        <v>-21.08</v>
      </c>
      <c r="K3139" s="1" t="s">
        <v>1441</v>
      </c>
      <c r="L3139" s="1" t="s">
        <v>24</v>
      </c>
      <c r="M3139" s="1" t="s">
        <v>1442</v>
      </c>
      <c r="N3139" s="1" t="s">
        <v>1570</v>
      </c>
      <c r="O3139" s="2">
        <v>44500</v>
      </c>
      <c r="P3139" s="2">
        <v>44503</v>
      </c>
      <c r="Q3139" s="1" t="s">
        <v>29</v>
      </c>
      <c r="R3139" t="str">
        <f>VLOOKUP(F3139,'Seg 2 descriptions'!A:B,2)</f>
        <v>Measurement-SF</v>
      </c>
      <c r="S3139" t="str">
        <f>VLOOKUP(G3139,'Seg 3 descriptions'!A:B,2)</f>
        <v>Overtime/Comp Time/On Call</v>
      </c>
    </row>
    <row r="3140" spans="1:19" x14ac:dyDescent="0.25">
      <c r="A3140" s="1" t="s">
        <v>457</v>
      </c>
      <c r="B3140" s="1" t="s">
        <v>49</v>
      </c>
      <c r="C3140" s="1" t="s">
        <v>1058</v>
      </c>
      <c r="D3140" s="1" t="s">
        <v>1861</v>
      </c>
      <c r="E3140" s="1" t="s">
        <v>20</v>
      </c>
      <c r="F3140" s="1" t="s">
        <v>471</v>
      </c>
      <c r="G3140" s="1" t="s">
        <v>869</v>
      </c>
      <c r="H3140" s="1" t="s">
        <v>228</v>
      </c>
      <c r="I3140" s="1" t="s">
        <v>24</v>
      </c>
      <c r="J3140" s="3">
        <v>19.489999999999998</v>
      </c>
      <c r="K3140" s="1" t="s">
        <v>1445</v>
      </c>
      <c r="L3140" s="1" t="s">
        <v>24</v>
      </c>
      <c r="M3140" s="1" t="s">
        <v>1446</v>
      </c>
      <c r="N3140" s="1" t="s">
        <v>463</v>
      </c>
      <c r="O3140" s="2">
        <v>44227</v>
      </c>
      <c r="P3140" s="2">
        <v>44237</v>
      </c>
      <c r="Q3140" s="1" t="s">
        <v>29</v>
      </c>
      <c r="R3140" t="str">
        <f>VLOOKUP(F3140,'Seg 2 descriptions'!A:B,2)</f>
        <v>Propane Operations-Hernando</v>
      </c>
      <c r="S3140" t="str">
        <f>VLOOKUP(G3140,'Seg 3 descriptions'!A:B,2)</f>
        <v>Vehicle Fuel</v>
      </c>
    </row>
    <row r="3141" spans="1:19" x14ac:dyDescent="0.25">
      <c r="A3141" s="1" t="s">
        <v>457</v>
      </c>
      <c r="B3141" s="1" t="s">
        <v>49</v>
      </c>
      <c r="C3141" s="1" t="s">
        <v>1058</v>
      </c>
      <c r="D3141" s="1" t="s">
        <v>1863</v>
      </c>
      <c r="E3141" s="1" t="s">
        <v>20</v>
      </c>
      <c r="F3141" s="1" t="s">
        <v>471</v>
      </c>
      <c r="G3141" s="1" t="s">
        <v>870</v>
      </c>
      <c r="H3141" s="1" t="s">
        <v>228</v>
      </c>
      <c r="I3141" s="1" t="s">
        <v>24</v>
      </c>
      <c r="J3141" s="3">
        <v>119.5</v>
      </c>
      <c r="K3141" s="1" t="s">
        <v>1445</v>
      </c>
      <c r="L3141" s="1" t="s">
        <v>24</v>
      </c>
      <c r="M3141" s="1" t="s">
        <v>1446</v>
      </c>
      <c r="N3141" s="1" t="s">
        <v>463</v>
      </c>
      <c r="O3141" s="2">
        <v>44227</v>
      </c>
      <c r="P3141" s="2">
        <v>44237</v>
      </c>
      <c r="Q3141" s="1" t="s">
        <v>29</v>
      </c>
      <c r="R3141" t="str">
        <f>VLOOKUP(F3141,'Seg 2 descriptions'!A:B,2)</f>
        <v>Propane Operations-Hernando</v>
      </c>
      <c r="S3141" t="str">
        <f>VLOOKUP(G3141,'Seg 3 descriptions'!A:B,2)</f>
        <v>Other Vehicle Expenses</v>
      </c>
    </row>
    <row r="3142" spans="1:19" x14ac:dyDescent="0.25">
      <c r="A3142" s="1" t="s">
        <v>457</v>
      </c>
      <c r="B3142" s="1" t="s">
        <v>49</v>
      </c>
      <c r="C3142" s="1" t="s">
        <v>1058</v>
      </c>
      <c r="D3142" s="1" t="s">
        <v>1862</v>
      </c>
      <c r="E3142" s="1" t="s">
        <v>20</v>
      </c>
      <c r="F3142" s="1" t="s">
        <v>471</v>
      </c>
      <c r="G3142" s="1" t="s">
        <v>1049</v>
      </c>
      <c r="H3142" s="1" t="s">
        <v>228</v>
      </c>
      <c r="I3142" s="1" t="s">
        <v>24</v>
      </c>
      <c r="J3142" s="3">
        <v>2.94</v>
      </c>
      <c r="K3142" s="1" t="s">
        <v>1445</v>
      </c>
      <c r="L3142" s="1" t="s">
        <v>24</v>
      </c>
      <c r="M3142" s="1" t="s">
        <v>1446</v>
      </c>
      <c r="N3142" s="1" t="s">
        <v>463</v>
      </c>
      <c r="O3142" s="2">
        <v>44227</v>
      </c>
      <c r="P3142" s="2">
        <v>44237</v>
      </c>
      <c r="Q3142" s="1" t="s">
        <v>29</v>
      </c>
      <c r="R3142" t="str">
        <f>VLOOKUP(F3142,'Seg 2 descriptions'!A:B,2)</f>
        <v>Propane Operations-Hernando</v>
      </c>
      <c r="S3142" t="str">
        <f>VLOOKUP(G3142,'Seg 3 descriptions'!A:B,2)</f>
        <v>Vehicle Insurance</v>
      </c>
    </row>
    <row r="3143" spans="1:19" x14ac:dyDescent="0.25">
      <c r="A3143" s="1" t="s">
        <v>457</v>
      </c>
      <c r="B3143" s="1" t="s">
        <v>49</v>
      </c>
      <c r="C3143" s="1" t="s">
        <v>1061</v>
      </c>
      <c r="D3143" s="1" t="s">
        <v>1944</v>
      </c>
      <c r="E3143" s="1" t="s">
        <v>20</v>
      </c>
      <c r="F3143" s="1" t="s">
        <v>830</v>
      </c>
      <c r="G3143" s="1" t="s">
        <v>283</v>
      </c>
      <c r="H3143" s="1" t="s">
        <v>228</v>
      </c>
      <c r="I3143" s="1" t="s">
        <v>24</v>
      </c>
      <c r="J3143" s="3">
        <v>3.93</v>
      </c>
      <c r="K3143" s="1" t="s">
        <v>1567</v>
      </c>
      <c r="L3143" s="1" t="s">
        <v>24</v>
      </c>
      <c r="M3143" s="1" t="s">
        <v>1568</v>
      </c>
      <c r="N3143" s="1" t="s">
        <v>463</v>
      </c>
      <c r="O3143" s="2">
        <v>44561</v>
      </c>
      <c r="P3143" s="2">
        <v>44568</v>
      </c>
      <c r="Q3143" s="1" t="s">
        <v>29</v>
      </c>
      <c r="R3143" t="str">
        <f>VLOOKUP(F3143,'Seg 2 descriptions'!A:B,2)</f>
        <v>Measurement-SF</v>
      </c>
      <c r="S3143" t="str">
        <f>VLOOKUP(G3143,'Seg 3 descriptions'!A:B,2)</f>
        <v>Supplies &amp; Misc Dept Expenses</v>
      </c>
    </row>
    <row r="3144" spans="1:19" x14ac:dyDescent="0.25">
      <c r="A3144" s="1" t="s">
        <v>457</v>
      </c>
      <c r="B3144" s="1" t="s">
        <v>49</v>
      </c>
      <c r="C3144" s="1" t="s">
        <v>1061</v>
      </c>
      <c r="D3144" s="1" t="s">
        <v>1954</v>
      </c>
      <c r="E3144" s="1" t="s">
        <v>20</v>
      </c>
      <c r="F3144" s="1" t="s">
        <v>830</v>
      </c>
      <c r="G3144" s="1" t="s">
        <v>1302</v>
      </c>
      <c r="H3144" s="1" t="s">
        <v>228</v>
      </c>
      <c r="I3144" s="1" t="s">
        <v>24</v>
      </c>
      <c r="J3144" s="3">
        <v>0.38</v>
      </c>
      <c r="K3144" s="1" t="s">
        <v>1567</v>
      </c>
      <c r="L3144" s="1" t="s">
        <v>24</v>
      </c>
      <c r="M3144" s="1" t="s">
        <v>1568</v>
      </c>
      <c r="N3144" s="1" t="s">
        <v>463</v>
      </c>
      <c r="O3144" s="2">
        <v>44561</v>
      </c>
      <c r="P3144" s="2">
        <v>44568</v>
      </c>
      <c r="Q3144" s="1" t="s">
        <v>29</v>
      </c>
      <c r="R3144" t="str">
        <f>VLOOKUP(F3144,'Seg 2 descriptions'!A:B,2)</f>
        <v>Measurement-SF</v>
      </c>
      <c r="S3144" t="str">
        <f>VLOOKUP(G3144,'Seg 3 descriptions'!A:B,2)</f>
        <v>Uniforms</v>
      </c>
    </row>
    <row r="3145" spans="1:19" x14ac:dyDescent="0.25">
      <c r="A3145" s="1" t="s">
        <v>457</v>
      </c>
      <c r="B3145" s="1" t="s">
        <v>49</v>
      </c>
      <c r="C3145" s="1" t="s">
        <v>1061</v>
      </c>
      <c r="D3145" s="1" t="s">
        <v>1961</v>
      </c>
      <c r="E3145" s="1" t="s">
        <v>20</v>
      </c>
      <c r="F3145" s="1" t="s">
        <v>830</v>
      </c>
      <c r="G3145" s="1" t="s">
        <v>868</v>
      </c>
      <c r="H3145" s="1" t="s">
        <v>228</v>
      </c>
      <c r="I3145" s="1" t="s">
        <v>24</v>
      </c>
      <c r="J3145" s="3">
        <v>1.31</v>
      </c>
      <c r="K3145" s="1" t="s">
        <v>1567</v>
      </c>
      <c r="L3145" s="1" t="s">
        <v>24</v>
      </c>
      <c r="M3145" s="1" t="s">
        <v>1568</v>
      </c>
      <c r="N3145" s="1" t="s">
        <v>463</v>
      </c>
      <c r="O3145" s="2">
        <v>44561</v>
      </c>
      <c r="P3145" s="2">
        <v>44568</v>
      </c>
      <c r="Q3145" s="1" t="s">
        <v>29</v>
      </c>
      <c r="R3145" t="str">
        <f>VLOOKUP(F3145,'Seg 2 descriptions'!A:B,2)</f>
        <v>Measurement-SF</v>
      </c>
      <c r="S3145" t="str">
        <f>VLOOKUP(G3145,'Seg 3 descriptions'!A:B,2)</f>
        <v>Cell Phones</v>
      </c>
    </row>
    <row r="3146" spans="1:19" x14ac:dyDescent="0.25">
      <c r="A3146" s="1" t="s">
        <v>457</v>
      </c>
      <c r="B3146" s="1" t="s">
        <v>49</v>
      </c>
      <c r="C3146" s="1" t="s">
        <v>1569</v>
      </c>
      <c r="D3146" s="1" t="s">
        <v>1739</v>
      </c>
      <c r="E3146" s="1" t="s">
        <v>20</v>
      </c>
      <c r="F3146" s="1" t="s">
        <v>830</v>
      </c>
      <c r="G3146" s="1" t="s">
        <v>460</v>
      </c>
      <c r="H3146" s="1" t="s">
        <v>228</v>
      </c>
      <c r="I3146" s="1" t="s">
        <v>24</v>
      </c>
      <c r="J3146" s="3">
        <v>-140.47</v>
      </c>
      <c r="K3146" s="1" t="s">
        <v>1487</v>
      </c>
      <c r="L3146" s="1" t="s">
        <v>24</v>
      </c>
      <c r="M3146" s="1" t="s">
        <v>1488</v>
      </c>
      <c r="N3146" s="1" t="s">
        <v>1570</v>
      </c>
      <c r="O3146" s="2">
        <v>44500</v>
      </c>
      <c r="P3146" s="2">
        <v>44503</v>
      </c>
      <c r="Q3146" s="1" t="s">
        <v>29</v>
      </c>
      <c r="R3146" t="str">
        <f>VLOOKUP(F3146,'Seg 2 descriptions'!A:B,2)</f>
        <v>Measurement-SF</v>
      </c>
      <c r="S3146" t="str">
        <f>VLOOKUP(G3146,'Seg 3 descriptions'!A:B,2)</f>
        <v>Salaries</v>
      </c>
    </row>
    <row r="3147" spans="1:19" x14ac:dyDescent="0.25">
      <c r="A3147" s="1" t="s">
        <v>457</v>
      </c>
      <c r="B3147" s="1" t="s">
        <v>49</v>
      </c>
      <c r="C3147" s="1" t="s">
        <v>1262</v>
      </c>
      <c r="D3147" s="1" t="s">
        <v>1739</v>
      </c>
      <c r="E3147" s="1" t="s">
        <v>20</v>
      </c>
      <c r="F3147" s="1" t="s">
        <v>830</v>
      </c>
      <c r="G3147" s="1" t="s">
        <v>460</v>
      </c>
      <c r="H3147" s="1" t="s">
        <v>228</v>
      </c>
      <c r="I3147" s="1" t="s">
        <v>24</v>
      </c>
      <c r="J3147" s="3">
        <v>53.31</v>
      </c>
      <c r="K3147" s="1" t="s">
        <v>1567</v>
      </c>
      <c r="L3147" s="1" t="s">
        <v>24</v>
      </c>
      <c r="M3147" s="1" t="s">
        <v>1568</v>
      </c>
      <c r="N3147" s="1" t="s">
        <v>463</v>
      </c>
      <c r="O3147" s="2">
        <v>44500</v>
      </c>
      <c r="P3147" s="2">
        <v>44503</v>
      </c>
      <c r="Q3147" s="1" t="s">
        <v>29</v>
      </c>
      <c r="R3147" t="str">
        <f>VLOOKUP(F3147,'Seg 2 descriptions'!A:B,2)</f>
        <v>Measurement-SF</v>
      </c>
      <c r="S3147" t="str">
        <f>VLOOKUP(G3147,'Seg 3 descriptions'!A:B,2)</f>
        <v>Salaries</v>
      </c>
    </row>
    <row r="3148" spans="1:19" x14ac:dyDescent="0.25">
      <c r="A3148" s="1" t="s">
        <v>457</v>
      </c>
      <c r="B3148" s="1" t="s">
        <v>49</v>
      </c>
      <c r="C3148" s="1" t="s">
        <v>1262</v>
      </c>
      <c r="D3148" s="1" t="s">
        <v>1954</v>
      </c>
      <c r="E3148" s="1" t="s">
        <v>20</v>
      </c>
      <c r="F3148" s="1" t="s">
        <v>830</v>
      </c>
      <c r="G3148" s="1" t="s">
        <v>1302</v>
      </c>
      <c r="H3148" s="1" t="s">
        <v>228</v>
      </c>
      <c r="I3148" s="1" t="s">
        <v>24</v>
      </c>
      <c r="J3148" s="3">
        <v>7.21</v>
      </c>
      <c r="K3148" s="1" t="s">
        <v>1567</v>
      </c>
      <c r="L3148" s="1" t="s">
        <v>24</v>
      </c>
      <c r="M3148" s="1" t="s">
        <v>1568</v>
      </c>
      <c r="N3148" s="1" t="s">
        <v>463</v>
      </c>
      <c r="O3148" s="2">
        <v>44500</v>
      </c>
      <c r="P3148" s="2">
        <v>44503</v>
      </c>
      <c r="Q3148" s="1" t="s">
        <v>29</v>
      </c>
      <c r="R3148" t="str">
        <f>VLOOKUP(F3148,'Seg 2 descriptions'!A:B,2)</f>
        <v>Measurement-SF</v>
      </c>
      <c r="S3148" t="str">
        <f>VLOOKUP(G3148,'Seg 3 descriptions'!A:B,2)</f>
        <v>Uniforms</v>
      </c>
    </row>
    <row r="3149" spans="1:19" x14ac:dyDescent="0.25">
      <c r="A3149" s="1" t="s">
        <v>457</v>
      </c>
      <c r="B3149" s="1" t="s">
        <v>49</v>
      </c>
      <c r="C3149" s="1" t="s">
        <v>1262</v>
      </c>
      <c r="D3149" s="1" t="s">
        <v>1961</v>
      </c>
      <c r="E3149" s="1" t="s">
        <v>20</v>
      </c>
      <c r="F3149" s="1" t="s">
        <v>830</v>
      </c>
      <c r="G3149" s="1" t="s">
        <v>868</v>
      </c>
      <c r="H3149" s="1" t="s">
        <v>228</v>
      </c>
      <c r="I3149" s="1" t="s">
        <v>24</v>
      </c>
      <c r="J3149" s="3">
        <v>5.7</v>
      </c>
      <c r="K3149" s="1" t="s">
        <v>1567</v>
      </c>
      <c r="L3149" s="1" t="s">
        <v>24</v>
      </c>
      <c r="M3149" s="1" t="s">
        <v>1568</v>
      </c>
      <c r="N3149" s="1" t="s">
        <v>463</v>
      </c>
      <c r="O3149" s="2">
        <v>44500</v>
      </c>
      <c r="P3149" s="2">
        <v>44503</v>
      </c>
      <c r="Q3149" s="1" t="s">
        <v>29</v>
      </c>
      <c r="R3149" t="str">
        <f>VLOOKUP(F3149,'Seg 2 descriptions'!A:B,2)</f>
        <v>Measurement-SF</v>
      </c>
      <c r="S3149" t="str">
        <f>VLOOKUP(G3149,'Seg 3 descriptions'!A:B,2)</f>
        <v>Cell Phones</v>
      </c>
    </row>
    <row r="3150" spans="1:19" x14ac:dyDescent="0.25">
      <c r="A3150" s="1" t="s">
        <v>457</v>
      </c>
      <c r="B3150" s="1" t="s">
        <v>49</v>
      </c>
      <c r="C3150" s="1" t="s">
        <v>1262</v>
      </c>
      <c r="D3150" s="1" t="s">
        <v>1918</v>
      </c>
      <c r="E3150" s="1" t="s">
        <v>20</v>
      </c>
      <c r="F3150" s="1" t="s">
        <v>830</v>
      </c>
      <c r="G3150" s="1" t="s">
        <v>867</v>
      </c>
      <c r="H3150" s="1" t="s">
        <v>228</v>
      </c>
      <c r="I3150" s="1" t="s">
        <v>24</v>
      </c>
      <c r="J3150" s="3">
        <v>3.53</v>
      </c>
      <c r="K3150" s="1" t="s">
        <v>1567</v>
      </c>
      <c r="L3150" s="1" t="s">
        <v>24</v>
      </c>
      <c r="M3150" s="1" t="s">
        <v>1568</v>
      </c>
      <c r="N3150" s="1" t="s">
        <v>463</v>
      </c>
      <c r="O3150" s="2">
        <v>44500</v>
      </c>
      <c r="P3150" s="2">
        <v>44503</v>
      </c>
      <c r="Q3150" s="1" t="s">
        <v>29</v>
      </c>
      <c r="R3150" t="str">
        <f>VLOOKUP(F3150,'Seg 2 descriptions'!A:B,2)</f>
        <v>Measurement-SF</v>
      </c>
      <c r="S3150" t="str">
        <f>VLOOKUP(G3150,'Seg 3 descriptions'!A:B,2)</f>
        <v>Meals</v>
      </c>
    </row>
    <row r="3151" spans="1:19" x14ac:dyDescent="0.25">
      <c r="A3151" s="1" t="s">
        <v>457</v>
      </c>
      <c r="B3151" s="1" t="s">
        <v>49</v>
      </c>
      <c r="C3151" s="1" t="s">
        <v>1262</v>
      </c>
      <c r="D3151" s="1" t="s">
        <v>1921</v>
      </c>
      <c r="E3151" s="1" t="s">
        <v>20</v>
      </c>
      <c r="F3151" s="1" t="s">
        <v>830</v>
      </c>
      <c r="G3151" s="1" t="s">
        <v>866</v>
      </c>
      <c r="H3151" s="1" t="s">
        <v>228</v>
      </c>
      <c r="I3151" s="1" t="s">
        <v>24</v>
      </c>
      <c r="J3151" s="3">
        <v>4.97</v>
      </c>
      <c r="K3151" s="1" t="s">
        <v>1567</v>
      </c>
      <c r="L3151" s="1" t="s">
        <v>24</v>
      </c>
      <c r="M3151" s="1" t="s">
        <v>1568</v>
      </c>
      <c r="N3151" s="1" t="s">
        <v>463</v>
      </c>
      <c r="O3151" s="2">
        <v>44500</v>
      </c>
      <c r="P3151" s="2">
        <v>44503</v>
      </c>
      <c r="Q3151" s="1" t="s">
        <v>29</v>
      </c>
      <c r="R3151" t="str">
        <f>VLOOKUP(F3151,'Seg 2 descriptions'!A:B,2)</f>
        <v>Measurement-SF</v>
      </c>
      <c r="S3151" t="str">
        <f>VLOOKUP(G3151,'Seg 3 descriptions'!A:B,2)</f>
        <v>Lodging &amp; Travel</v>
      </c>
    </row>
    <row r="3152" spans="1:19" x14ac:dyDescent="0.25">
      <c r="A3152" s="1" t="s">
        <v>457</v>
      </c>
      <c r="B3152" s="1" t="s">
        <v>49</v>
      </c>
      <c r="C3152" s="1" t="s">
        <v>1058</v>
      </c>
      <c r="D3152" s="1" t="s">
        <v>1816</v>
      </c>
      <c r="E3152" s="1" t="s">
        <v>20</v>
      </c>
      <c r="F3152" s="1" t="s">
        <v>471</v>
      </c>
      <c r="G3152" s="1" t="s">
        <v>590</v>
      </c>
      <c r="H3152" s="1" t="s">
        <v>228</v>
      </c>
      <c r="I3152" s="1" t="s">
        <v>24</v>
      </c>
      <c r="J3152" s="3">
        <v>24.57</v>
      </c>
      <c r="K3152" s="1" t="s">
        <v>1454</v>
      </c>
      <c r="L3152" s="1" t="s">
        <v>24</v>
      </c>
      <c r="M3152" s="1" t="s">
        <v>1455</v>
      </c>
      <c r="N3152" s="1" t="s">
        <v>463</v>
      </c>
      <c r="O3152" s="2">
        <v>44227</v>
      </c>
      <c r="P3152" s="2">
        <v>44237</v>
      </c>
      <c r="Q3152" s="1" t="s">
        <v>29</v>
      </c>
      <c r="R3152" t="str">
        <f>VLOOKUP(F3152,'Seg 2 descriptions'!A:B,2)</f>
        <v>Propane Operations-Hernando</v>
      </c>
      <c r="S3152" t="str">
        <f>VLOOKUP(G3152,'Seg 3 descriptions'!A:B,2)</f>
        <v>Overtime/Comp Time/On Call</v>
      </c>
    </row>
    <row r="3153" spans="1:19" x14ac:dyDescent="0.25">
      <c r="A3153" s="1" t="s">
        <v>457</v>
      </c>
      <c r="B3153" s="1" t="s">
        <v>49</v>
      </c>
      <c r="C3153" s="1" t="s">
        <v>1056</v>
      </c>
      <c r="D3153" s="1" t="s">
        <v>1722</v>
      </c>
      <c r="E3153" s="1" t="s">
        <v>20</v>
      </c>
      <c r="F3153" s="1" t="s">
        <v>31</v>
      </c>
      <c r="G3153" s="1" t="s">
        <v>460</v>
      </c>
      <c r="H3153" s="1" t="s">
        <v>228</v>
      </c>
      <c r="I3153" s="1" t="s">
        <v>24</v>
      </c>
      <c r="J3153" s="3">
        <v>-236.55</v>
      </c>
      <c r="K3153" s="1" t="s">
        <v>1004</v>
      </c>
      <c r="L3153" s="1" t="s">
        <v>24</v>
      </c>
      <c r="M3153" s="1" t="s">
        <v>1005</v>
      </c>
      <c r="N3153" s="1" t="s">
        <v>969</v>
      </c>
      <c r="O3153" s="2">
        <v>44316</v>
      </c>
      <c r="P3153" s="2">
        <v>44321</v>
      </c>
      <c r="Q3153" s="1" t="s">
        <v>29</v>
      </c>
      <c r="R3153" t="str">
        <f>VLOOKUP(F3153,'Seg 2 descriptions'!A:B,2)</f>
        <v>Gas Operations-West</v>
      </c>
      <c r="S3153" t="str">
        <f>VLOOKUP(G3153,'Seg 3 descriptions'!A:B,2)</f>
        <v>Salaries</v>
      </c>
    </row>
    <row r="3154" spans="1:19" x14ac:dyDescent="0.25">
      <c r="A3154" s="1" t="s">
        <v>457</v>
      </c>
      <c r="B3154" s="1" t="s">
        <v>49</v>
      </c>
      <c r="C3154" s="1" t="s">
        <v>593</v>
      </c>
      <c r="D3154" s="1" t="s">
        <v>1722</v>
      </c>
      <c r="E3154" s="1" t="s">
        <v>20</v>
      </c>
      <c r="F3154" s="1" t="s">
        <v>31</v>
      </c>
      <c r="G3154" s="1" t="s">
        <v>460</v>
      </c>
      <c r="H3154" s="1" t="s">
        <v>228</v>
      </c>
      <c r="I3154" s="1" t="s">
        <v>24</v>
      </c>
      <c r="J3154" s="3">
        <v>-1105.3</v>
      </c>
      <c r="K3154" s="1" t="s">
        <v>1004</v>
      </c>
      <c r="L3154" s="1" t="s">
        <v>24</v>
      </c>
      <c r="M3154" s="1" t="s">
        <v>1005</v>
      </c>
      <c r="N3154" s="1" t="s">
        <v>594</v>
      </c>
      <c r="O3154" s="2">
        <v>44561</v>
      </c>
      <c r="P3154" s="2">
        <v>44568</v>
      </c>
      <c r="Q3154" s="1" t="s">
        <v>29</v>
      </c>
      <c r="R3154" t="str">
        <f>VLOOKUP(F3154,'Seg 2 descriptions'!A:B,2)</f>
        <v>Gas Operations-West</v>
      </c>
      <c r="S3154" t="str">
        <f>VLOOKUP(G3154,'Seg 3 descriptions'!A:B,2)</f>
        <v>Salaries</v>
      </c>
    </row>
    <row r="3155" spans="1:19" x14ac:dyDescent="0.25">
      <c r="A3155" s="1" t="s">
        <v>457</v>
      </c>
      <c r="B3155" s="1" t="s">
        <v>49</v>
      </c>
      <c r="C3155" s="1" t="s">
        <v>1058</v>
      </c>
      <c r="D3155" s="1" t="s">
        <v>1860</v>
      </c>
      <c r="E3155" s="1" t="s">
        <v>20</v>
      </c>
      <c r="F3155" s="1" t="s">
        <v>471</v>
      </c>
      <c r="G3155" s="1" t="s">
        <v>1055</v>
      </c>
      <c r="H3155" s="1" t="s">
        <v>228</v>
      </c>
      <c r="I3155" s="1" t="s">
        <v>24</v>
      </c>
      <c r="J3155" s="3">
        <v>20.68</v>
      </c>
      <c r="K3155" s="1" t="s">
        <v>1445</v>
      </c>
      <c r="L3155" s="1" t="s">
        <v>24</v>
      </c>
      <c r="M3155" s="1" t="s">
        <v>1446</v>
      </c>
      <c r="N3155" s="1" t="s">
        <v>463</v>
      </c>
      <c r="O3155" s="2">
        <v>44227</v>
      </c>
      <c r="P3155" s="2">
        <v>44237</v>
      </c>
      <c r="Q3155" s="1" t="s">
        <v>29</v>
      </c>
      <c r="R3155" t="str">
        <f>VLOOKUP(F3155,'Seg 2 descriptions'!A:B,2)</f>
        <v>Propane Operations-Hernando</v>
      </c>
      <c r="S3155" t="str">
        <f>VLOOKUP(G3155,'Seg 3 descriptions'!A:B,2)</f>
        <v>Vehicle Depreciation</v>
      </c>
    </row>
    <row r="3156" spans="1:19" x14ac:dyDescent="0.25">
      <c r="A3156" s="1" t="s">
        <v>457</v>
      </c>
      <c r="B3156" s="1" t="s">
        <v>49</v>
      </c>
      <c r="C3156" s="1" t="s">
        <v>1056</v>
      </c>
      <c r="D3156" s="1" t="s">
        <v>1717</v>
      </c>
      <c r="E3156" s="1" t="s">
        <v>20</v>
      </c>
      <c r="F3156" s="1" t="s">
        <v>31</v>
      </c>
      <c r="G3156" s="1" t="s">
        <v>590</v>
      </c>
      <c r="H3156" s="1" t="s">
        <v>228</v>
      </c>
      <c r="I3156" s="1" t="s">
        <v>24</v>
      </c>
      <c r="J3156" s="3">
        <v>-47.83</v>
      </c>
      <c r="K3156" s="1" t="s">
        <v>891</v>
      </c>
      <c r="L3156" s="1" t="s">
        <v>24</v>
      </c>
      <c r="M3156" s="1" t="s">
        <v>892</v>
      </c>
      <c r="N3156" s="1" t="s">
        <v>969</v>
      </c>
      <c r="O3156" s="2">
        <v>44316</v>
      </c>
      <c r="P3156" s="2">
        <v>44321</v>
      </c>
      <c r="Q3156" s="1" t="s">
        <v>29</v>
      </c>
      <c r="R3156" t="str">
        <f>VLOOKUP(F3156,'Seg 2 descriptions'!A:B,2)</f>
        <v>Gas Operations-West</v>
      </c>
      <c r="S3156" t="str">
        <f>VLOOKUP(G3156,'Seg 3 descriptions'!A:B,2)</f>
        <v>Overtime/Comp Time/On Call</v>
      </c>
    </row>
    <row r="3157" spans="1:19" x14ac:dyDescent="0.25">
      <c r="A3157" s="1" t="s">
        <v>457</v>
      </c>
      <c r="B3157" s="1" t="s">
        <v>49</v>
      </c>
      <c r="C3157" s="1" t="s">
        <v>1521</v>
      </c>
      <c r="D3157" s="1" t="s">
        <v>1894</v>
      </c>
      <c r="E3157" s="1" t="s">
        <v>20</v>
      </c>
      <c r="F3157" s="1" t="s">
        <v>830</v>
      </c>
      <c r="G3157" s="1" t="s">
        <v>590</v>
      </c>
      <c r="H3157" s="1" t="s">
        <v>228</v>
      </c>
      <c r="I3157" s="1" t="s">
        <v>24</v>
      </c>
      <c r="J3157" s="3">
        <v>-1.19</v>
      </c>
      <c r="K3157" s="1" t="s">
        <v>1441</v>
      </c>
      <c r="L3157" s="1" t="s">
        <v>24</v>
      </c>
      <c r="M3157" s="1" t="s">
        <v>1442</v>
      </c>
      <c r="N3157" s="1" t="s">
        <v>1484</v>
      </c>
      <c r="O3157" s="2">
        <v>44408</v>
      </c>
      <c r="P3157" s="2">
        <v>44412</v>
      </c>
      <c r="Q3157" s="1" t="s">
        <v>29</v>
      </c>
      <c r="R3157" t="str">
        <f>VLOOKUP(F3157,'Seg 2 descriptions'!A:B,2)</f>
        <v>Measurement-SF</v>
      </c>
      <c r="S3157" t="str">
        <f>VLOOKUP(G3157,'Seg 3 descriptions'!A:B,2)</f>
        <v>Overtime/Comp Time/On Call</v>
      </c>
    </row>
    <row r="3158" spans="1:19" x14ac:dyDescent="0.25">
      <c r="A3158" s="1" t="s">
        <v>457</v>
      </c>
      <c r="B3158" s="1" t="s">
        <v>49</v>
      </c>
      <c r="C3158" s="1" t="s">
        <v>593</v>
      </c>
      <c r="D3158" s="1" t="s">
        <v>1717</v>
      </c>
      <c r="E3158" s="1" t="s">
        <v>20</v>
      </c>
      <c r="F3158" s="1" t="s">
        <v>31</v>
      </c>
      <c r="G3158" s="1" t="s">
        <v>590</v>
      </c>
      <c r="H3158" s="1" t="s">
        <v>228</v>
      </c>
      <c r="I3158" s="1" t="s">
        <v>24</v>
      </c>
      <c r="J3158" s="3">
        <v>-237.81</v>
      </c>
      <c r="K3158" s="1" t="s">
        <v>891</v>
      </c>
      <c r="L3158" s="1" t="s">
        <v>24</v>
      </c>
      <c r="M3158" s="1" t="s">
        <v>892</v>
      </c>
      <c r="N3158" s="1" t="s">
        <v>594</v>
      </c>
      <c r="O3158" s="2">
        <v>44561</v>
      </c>
      <c r="P3158" s="2">
        <v>44568</v>
      </c>
      <c r="Q3158" s="1" t="s">
        <v>29</v>
      </c>
      <c r="R3158" t="str">
        <f>VLOOKUP(F3158,'Seg 2 descriptions'!A:B,2)</f>
        <v>Gas Operations-West</v>
      </c>
      <c r="S3158" t="str">
        <f>VLOOKUP(G3158,'Seg 3 descriptions'!A:B,2)</f>
        <v>Overtime/Comp Time/On Call</v>
      </c>
    </row>
    <row r="3159" spans="1:19" x14ac:dyDescent="0.25">
      <c r="A3159" s="1" t="s">
        <v>457</v>
      </c>
      <c r="B3159" s="1" t="s">
        <v>49</v>
      </c>
      <c r="C3159" s="1" t="s">
        <v>591</v>
      </c>
      <c r="D3159" s="1" t="s">
        <v>1717</v>
      </c>
      <c r="E3159" s="1" t="s">
        <v>20</v>
      </c>
      <c r="F3159" s="1" t="s">
        <v>31</v>
      </c>
      <c r="G3159" s="1" t="s">
        <v>590</v>
      </c>
      <c r="H3159" s="1" t="s">
        <v>228</v>
      </c>
      <c r="I3159" s="1" t="s">
        <v>24</v>
      </c>
      <c r="J3159" s="3">
        <v>-100.54</v>
      </c>
      <c r="K3159" s="1" t="s">
        <v>891</v>
      </c>
      <c r="L3159" s="1" t="s">
        <v>24</v>
      </c>
      <c r="M3159" s="1" t="s">
        <v>892</v>
      </c>
      <c r="N3159" s="1" t="s">
        <v>592</v>
      </c>
      <c r="O3159" s="2">
        <v>44530</v>
      </c>
      <c r="P3159" s="2">
        <v>44535</v>
      </c>
      <c r="Q3159" s="1" t="s">
        <v>29</v>
      </c>
      <c r="R3159" t="str">
        <f>VLOOKUP(F3159,'Seg 2 descriptions'!A:B,2)</f>
        <v>Gas Operations-West</v>
      </c>
      <c r="S3159" t="str">
        <f>VLOOKUP(G3159,'Seg 3 descriptions'!A:B,2)</f>
        <v>Overtime/Comp Time/On Call</v>
      </c>
    </row>
    <row r="3160" spans="1:19" x14ac:dyDescent="0.25">
      <c r="A3160" s="1" t="s">
        <v>456</v>
      </c>
      <c r="B3160" s="1" t="s">
        <v>20</v>
      </c>
      <c r="C3160" s="1" t="s">
        <v>1397</v>
      </c>
      <c r="D3160" s="1" t="s">
        <v>1697</v>
      </c>
      <c r="E3160" s="1" t="s">
        <v>20</v>
      </c>
      <c r="F3160" s="1" t="s">
        <v>31</v>
      </c>
      <c r="G3160" s="1" t="s">
        <v>35</v>
      </c>
      <c r="H3160" s="1" t="s">
        <v>228</v>
      </c>
      <c r="I3160" s="1" t="s">
        <v>24</v>
      </c>
      <c r="J3160" s="3">
        <v>174</v>
      </c>
      <c r="K3160" s="1" t="s">
        <v>1194</v>
      </c>
      <c r="L3160" s="1" t="s">
        <v>24</v>
      </c>
      <c r="M3160" s="1" t="s">
        <v>123</v>
      </c>
      <c r="N3160" s="1" t="s">
        <v>1397</v>
      </c>
      <c r="O3160" s="2">
        <v>44347</v>
      </c>
      <c r="P3160" s="2">
        <v>44351</v>
      </c>
      <c r="Q3160" s="1" t="s">
        <v>29</v>
      </c>
      <c r="R3160" t="str">
        <f>VLOOKUP(F3160,'Seg 2 descriptions'!A:B,2)</f>
        <v>Gas Operations-West</v>
      </c>
      <c r="S3160" t="str">
        <f>VLOOKUP(G3160,'Seg 3 descriptions'!A:B,2)</f>
        <v>Other Outside Services</v>
      </c>
    </row>
    <row r="3161" spans="1:19" x14ac:dyDescent="0.25">
      <c r="A3161" s="1" t="s">
        <v>456</v>
      </c>
      <c r="B3161" s="1" t="s">
        <v>20</v>
      </c>
      <c r="C3161" s="1" t="s">
        <v>1397</v>
      </c>
      <c r="D3161" s="1" t="s">
        <v>1697</v>
      </c>
      <c r="E3161" s="1" t="s">
        <v>20</v>
      </c>
      <c r="F3161" s="1" t="s">
        <v>31</v>
      </c>
      <c r="G3161" s="1" t="s">
        <v>35</v>
      </c>
      <c r="H3161" s="1" t="s">
        <v>228</v>
      </c>
      <c r="I3161" s="1" t="s">
        <v>24</v>
      </c>
      <c r="J3161" s="3">
        <v>87</v>
      </c>
      <c r="K3161" s="1" t="s">
        <v>1194</v>
      </c>
      <c r="L3161" s="1" t="s">
        <v>24</v>
      </c>
      <c r="M3161" s="1" t="s">
        <v>385</v>
      </c>
      <c r="N3161" s="1" t="s">
        <v>1397</v>
      </c>
      <c r="O3161" s="2">
        <v>44347</v>
      </c>
      <c r="P3161" s="2">
        <v>44351</v>
      </c>
      <c r="Q3161" s="1" t="s">
        <v>29</v>
      </c>
      <c r="R3161" t="str">
        <f>VLOOKUP(F3161,'Seg 2 descriptions'!A:B,2)</f>
        <v>Gas Operations-West</v>
      </c>
      <c r="S3161" t="str">
        <f>VLOOKUP(G3161,'Seg 3 descriptions'!A:B,2)</f>
        <v>Other Outside Services</v>
      </c>
    </row>
    <row r="3162" spans="1:19" x14ac:dyDescent="0.25">
      <c r="A3162" s="1" t="s">
        <v>456</v>
      </c>
      <c r="B3162" s="1" t="s">
        <v>20</v>
      </c>
      <c r="C3162" s="1" t="s">
        <v>1398</v>
      </c>
      <c r="D3162" s="1" t="s">
        <v>1697</v>
      </c>
      <c r="E3162" s="1" t="s">
        <v>20</v>
      </c>
      <c r="F3162" s="1" t="s">
        <v>31</v>
      </c>
      <c r="G3162" s="1" t="s">
        <v>35</v>
      </c>
      <c r="H3162" s="1" t="s">
        <v>228</v>
      </c>
      <c r="I3162" s="1" t="s">
        <v>24</v>
      </c>
      <c r="J3162" s="3">
        <v>-174</v>
      </c>
      <c r="K3162" s="1" t="s">
        <v>1194</v>
      </c>
      <c r="L3162" s="1" t="s">
        <v>24</v>
      </c>
      <c r="M3162" s="1" t="s">
        <v>123</v>
      </c>
      <c r="N3162" s="1" t="s">
        <v>1397</v>
      </c>
      <c r="O3162" s="2">
        <v>44377</v>
      </c>
      <c r="P3162" s="2">
        <v>44351</v>
      </c>
      <c r="Q3162" s="1" t="s">
        <v>29</v>
      </c>
      <c r="R3162" t="str">
        <f>VLOOKUP(F3162,'Seg 2 descriptions'!A:B,2)</f>
        <v>Gas Operations-West</v>
      </c>
      <c r="S3162" t="str">
        <f>VLOOKUP(G3162,'Seg 3 descriptions'!A:B,2)</f>
        <v>Other Outside Services</v>
      </c>
    </row>
    <row r="3163" spans="1:19" x14ac:dyDescent="0.25">
      <c r="A3163" s="1" t="s">
        <v>456</v>
      </c>
      <c r="B3163" s="1" t="s">
        <v>20</v>
      </c>
      <c r="C3163" s="1" t="s">
        <v>1398</v>
      </c>
      <c r="D3163" s="1" t="s">
        <v>1697</v>
      </c>
      <c r="E3163" s="1" t="s">
        <v>20</v>
      </c>
      <c r="F3163" s="1" t="s">
        <v>31</v>
      </c>
      <c r="G3163" s="1" t="s">
        <v>35</v>
      </c>
      <c r="H3163" s="1" t="s">
        <v>228</v>
      </c>
      <c r="I3163" s="1" t="s">
        <v>24</v>
      </c>
      <c r="J3163" s="3">
        <v>-87</v>
      </c>
      <c r="K3163" s="1" t="s">
        <v>1194</v>
      </c>
      <c r="L3163" s="1" t="s">
        <v>24</v>
      </c>
      <c r="M3163" s="1" t="s">
        <v>385</v>
      </c>
      <c r="N3163" s="1" t="s">
        <v>1397</v>
      </c>
      <c r="O3163" s="2">
        <v>44377</v>
      </c>
      <c r="P3163" s="2">
        <v>44351</v>
      </c>
      <c r="Q3163" s="1" t="s">
        <v>29</v>
      </c>
      <c r="R3163" t="str">
        <f>VLOOKUP(F3163,'Seg 2 descriptions'!A:B,2)</f>
        <v>Gas Operations-West</v>
      </c>
      <c r="S3163" t="str">
        <f>VLOOKUP(G3163,'Seg 3 descriptions'!A:B,2)</f>
        <v>Other Outside Services</v>
      </c>
    </row>
    <row r="3164" spans="1:19" x14ac:dyDescent="0.25">
      <c r="A3164" s="1" t="s">
        <v>456</v>
      </c>
      <c r="B3164" s="1" t="s">
        <v>20</v>
      </c>
      <c r="C3164" s="1" t="s">
        <v>1403</v>
      </c>
      <c r="D3164" s="1" t="s">
        <v>1697</v>
      </c>
      <c r="E3164" s="1" t="s">
        <v>20</v>
      </c>
      <c r="F3164" s="1" t="s">
        <v>31</v>
      </c>
      <c r="G3164" s="1" t="s">
        <v>35</v>
      </c>
      <c r="H3164" s="1" t="s">
        <v>228</v>
      </c>
      <c r="I3164" s="1" t="s">
        <v>24</v>
      </c>
      <c r="J3164" s="3">
        <v>-174</v>
      </c>
      <c r="K3164" s="1" t="s">
        <v>1194</v>
      </c>
      <c r="L3164" s="1" t="s">
        <v>24</v>
      </c>
      <c r="M3164" s="1" t="s">
        <v>327</v>
      </c>
      <c r="N3164" s="1" t="s">
        <v>1305</v>
      </c>
      <c r="O3164" s="2">
        <v>44439</v>
      </c>
      <c r="P3164" s="2">
        <v>44413</v>
      </c>
      <c r="Q3164" s="1" t="s">
        <v>29</v>
      </c>
      <c r="R3164" t="str">
        <f>VLOOKUP(F3164,'Seg 2 descriptions'!A:B,2)</f>
        <v>Gas Operations-West</v>
      </c>
      <c r="S3164" t="str">
        <f>VLOOKUP(G3164,'Seg 3 descriptions'!A:B,2)</f>
        <v>Other Outside Services</v>
      </c>
    </row>
    <row r="3165" spans="1:19" x14ac:dyDescent="0.25">
      <c r="A3165" s="1" t="s">
        <v>456</v>
      </c>
      <c r="B3165" s="1" t="s">
        <v>20</v>
      </c>
      <c r="C3165" s="1" t="s">
        <v>1403</v>
      </c>
      <c r="D3165" s="1" t="s">
        <v>1697</v>
      </c>
      <c r="E3165" s="1" t="s">
        <v>20</v>
      </c>
      <c r="F3165" s="1" t="s">
        <v>31</v>
      </c>
      <c r="G3165" s="1" t="s">
        <v>35</v>
      </c>
      <c r="H3165" s="1" t="s">
        <v>228</v>
      </c>
      <c r="I3165" s="1" t="s">
        <v>24</v>
      </c>
      <c r="J3165" s="3">
        <v>-87</v>
      </c>
      <c r="K3165" s="1" t="s">
        <v>1194</v>
      </c>
      <c r="L3165" s="1" t="s">
        <v>24</v>
      </c>
      <c r="M3165" s="1" t="s">
        <v>465</v>
      </c>
      <c r="N3165" s="1" t="s">
        <v>1305</v>
      </c>
      <c r="O3165" s="2">
        <v>44439</v>
      </c>
      <c r="P3165" s="2">
        <v>44413</v>
      </c>
      <c r="Q3165" s="1" t="s">
        <v>29</v>
      </c>
      <c r="R3165" t="str">
        <f>VLOOKUP(F3165,'Seg 2 descriptions'!A:B,2)</f>
        <v>Gas Operations-West</v>
      </c>
      <c r="S3165" t="str">
        <f>VLOOKUP(G3165,'Seg 3 descriptions'!A:B,2)</f>
        <v>Other Outside Services</v>
      </c>
    </row>
    <row r="3166" spans="1:19" x14ac:dyDescent="0.25">
      <c r="A3166" s="1" t="s">
        <v>456</v>
      </c>
      <c r="B3166" s="1" t="s">
        <v>20</v>
      </c>
      <c r="C3166" s="1" t="s">
        <v>1305</v>
      </c>
      <c r="D3166" s="1" t="s">
        <v>1697</v>
      </c>
      <c r="E3166" s="1" t="s">
        <v>20</v>
      </c>
      <c r="F3166" s="1" t="s">
        <v>31</v>
      </c>
      <c r="G3166" s="1" t="s">
        <v>35</v>
      </c>
      <c r="H3166" s="1" t="s">
        <v>228</v>
      </c>
      <c r="I3166" s="1" t="s">
        <v>24</v>
      </c>
      <c r="J3166" s="3">
        <v>174</v>
      </c>
      <c r="K3166" s="1" t="s">
        <v>1194</v>
      </c>
      <c r="L3166" s="1" t="s">
        <v>24</v>
      </c>
      <c r="M3166" s="1" t="s">
        <v>327</v>
      </c>
      <c r="N3166" s="1" t="s">
        <v>1305</v>
      </c>
      <c r="O3166" s="2">
        <v>44408</v>
      </c>
      <c r="P3166" s="2">
        <v>44412</v>
      </c>
      <c r="Q3166" s="1" t="s">
        <v>29</v>
      </c>
      <c r="R3166" t="str">
        <f>VLOOKUP(F3166,'Seg 2 descriptions'!A:B,2)</f>
        <v>Gas Operations-West</v>
      </c>
      <c r="S3166" t="str">
        <f>VLOOKUP(G3166,'Seg 3 descriptions'!A:B,2)</f>
        <v>Other Outside Services</v>
      </c>
    </row>
    <row r="3167" spans="1:19" x14ac:dyDescent="0.25">
      <c r="A3167" s="1" t="s">
        <v>456</v>
      </c>
      <c r="B3167" s="1" t="s">
        <v>20</v>
      </c>
      <c r="C3167" s="1" t="s">
        <v>1305</v>
      </c>
      <c r="D3167" s="1" t="s">
        <v>1697</v>
      </c>
      <c r="E3167" s="1" t="s">
        <v>20</v>
      </c>
      <c r="F3167" s="1" t="s">
        <v>31</v>
      </c>
      <c r="G3167" s="1" t="s">
        <v>35</v>
      </c>
      <c r="H3167" s="1" t="s">
        <v>228</v>
      </c>
      <c r="I3167" s="1" t="s">
        <v>24</v>
      </c>
      <c r="J3167" s="3">
        <v>87</v>
      </c>
      <c r="K3167" s="1" t="s">
        <v>1194</v>
      </c>
      <c r="L3167" s="1" t="s">
        <v>24</v>
      </c>
      <c r="M3167" s="1" t="s">
        <v>465</v>
      </c>
      <c r="N3167" s="1" t="s">
        <v>1305</v>
      </c>
      <c r="O3167" s="2">
        <v>44408</v>
      </c>
      <c r="P3167" s="2">
        <v>44412</v>
      </c>
      <c r="Q3167" s="1" t="s">
        <v>29</v>
      </c>
      <c r="R3167" t="str">
        <f>VLOOKUP(F3167,'Seg 2 descriptions'!A:B,2)</f>
        <v>Gas Operations-West</v>
      </c>
      <c r="S3167" t="str">
        <f>VLOOKUP(G3167,'Seg 3 descriptions'!A:B,2)</f>
        <v>Other Outside Services</v>
      </c>
    </row>
    <row r="3168" spans="1:19" x14ac:dyDescent="0.25">
      <c r="A3168" s="1" t="s">
        <v>457</v>
      </c>
      <c r="B3168" s="1" t="s">
        <v>49</v>
      </c>
      <c r="C3168" s="1" t="s">
        <v>1262</v>
      </c>
      <c r="D3168" s="1" t="s">
        <v>1923</v>
      </c>
      <c r="E3168" s="1" t="s">
        <v>20</v>
      </c>
      <c r="F3168" s="1" t="s">
        <v>830</v>
      </c>
      <c r="G3168" s="1" t="s">
        <v>870</v>
      </c>
      <c r="H3168" s="1" t="s">
        <v>228</v>
      </c>
      <c r="I3168" s="1" t="s">
        <v>24</v>
      </c>
      <c r="J3168" s="3">
        <v>7.27</v>
      </c>
      <c r="K3168" s="1" t="s">
        <v>1567</v>
      </c>
      <c r="L3168" s="1" t="s">
        <v>24</v>
      </c>
      <c r="M3168" s="1" t="s">
        <v>1568</v>
      </c>
      <c r="N3168" s="1" t="s">
        <v>463</v>
      </c>
      <c r="O3168" s="2">
        <v>44500</v>
      </c>
      <c r="P3168" s="2">
        <v>44503</v>
      </c>
      <c r="Q3168" s="1" t="s">
        <v>29</v>
      </c>
      <c r="R3168" t="str">
        <f>VLOOKUP(F3168,'Seg 2 descriptions'!A:B,2)</f>
        <v>Measurement-SF</v>
      </c>
      <c r="S3168" t="str">
        <f>VLOOKUP(G3168,'Seg 3 descriptions'!A:B,2)</f>
        <v>Other Vehicle Expenses</v>
      </c>
    </row>
    <row r="3169" spans="1:19" x14ac:dyDescent="0.25">
      <c r="A3169" s="1" t="s">
        <v>457</v>
      </c>
      <c r="B3169" s="1" t="s">
        <v>49</v>
      </c>
      <c r="C3169" s="1" t="s">
        <v>1262</v>
      </c>
      <c r="D3169" s="1" t="s">
        <v>1931</v>
      </c>
      <c r="E3169" s="1" t="s">
        <v>20</v>
      </c>
      <c r="F3169" s="1" t="s">
        <v>830</v>
      </c>
      <c r="G3169" s="1" t="s">
        <v>1049</v>
      </c>
      <c r="H3169" s="1" t="s">
        <v>228</v>
      </c>
      <c r="I3169" s="1" t="s">
        <v>24</v>
      </c>
      <c r="J3169" s="3">
        <v>3.12</v>
      </c>
      <c r="K3169" s="1" t="s">
        <v>1567</v>
      </c>
      <c r="L3169" s="1" t="s">
        <v>24</v>
      </c>
      <c r="M3169" s="1" t="s">
        <v>1568</v>
      </c>
      <c r="N3169" s="1" t="s">
        <v>463</v>
      </c>
      <c r="O3169" s="2">
        <v>44500</v>
      </c>
      <c r="P3169" s="2">
        <v>44503</v>
      </c>
      <c r="Q3169" s="1" t="s">
        <v>29</v>
      </c>
      <c r="R3169" t="str">
        <f>VLOOKUP(F3169,'Seg 2 descriptions'!A:B,2)</f>
        <v>Measurement-SF</v>
      </c>
      <c r="S3169" t="str">
        <f>VLOOKUP(G3169,'Seg 3 descriptions'!A:B,2)</f>
        <v>Vehicle Insurance</v>
      </c>
    </row>
    <row r="3170" spans="1:19" x14ac:dyDescent="0.25">
      <c r="A3170" s="1" t="s">
        <v>457</v>
      </c>
      <c r="B3170" s="1" t="s">
        <v>49</v>
      </c>
      <c r="C3170" s="1" t="s">
        <v>1262</v>
      </c>
      <c r="D3170" s="1" t="s">
        <v>1933</v>
      </c>
      <c r="E3170" s="1" t="s">
        <v>20</v>
      </c>
      <c r="F3170" s="1" t="s">
        <v>830</v>
      </c>
      <c r="G3170" s="1" t="s">
        <v>1055</v>
      </c>
      <c r="H3170" s="1" t="s">
        <v>228</v>
      </c>
      <c r="I3170" s="1" t="s">
        <v>24</v>
      </c>
      <c r="J3170" s="3">
        <v>25.68</v>
      </c>
      <c r="K3170" s="1" t="s">
        <v>1567</v>
      </c>
      <c r="L3170" s="1" t="s">
        <v>24</v>
      </c>
      <c r="M3170" s="1" t="s">
        <v>1568</v>
      </c>
      <c r="N3170" s="1" t="s">
        <v>463</v>
      </c>
      <c r="O3170" s="2">
        <v>44500</v>
      </c>
      <c r="P3170" s="2">
        <v>44503</v>
      </c>
      <c r="Q3170" s="1" t="s">
        <v>29</v>
      </c>
      <c r="R3170" t="str">
        <f>VLOOKUP(F3170,'Seg 2 descriptions'!A:B,2)</f>
        <v>Measurement-SF</v>
      </c>
      <c r="S3170" t="str">
        <f>VLOOKUP(G3170,'Seg 3 descriptions'!A:B,2)</f>
        <v>Vehicle Depreciation</v>
      </c>
    </row>
    <row r="3171" spans="1:19" x14ac:dyDescent="0.25">
      <c r="A3171" s="1" t="s">
        <v>457</v>
      </c>
      <c r="B3171" s="1" t="s">
        <v>49</v>
      </c>
      <c r="C3171" s="1" t="s">
        <v>1262</v>
      </c>
      <c r="D3171" s="1" t="s">
        <v>1939</v>
      </c>
      <c r="E3171" s="1" t="s">
        <v>20</v>
      </c>
      <c r="F3171" s="1" t="s">
        <v>830</v>
      </c>
      <c r="G3171" s="1" t="s">
        <v>869</v>
      </c>
      <c r="H3171" s="1" t="s">
        <v>228</v>
      </c>
      <c r="I3171" s="1" t="s">
        <v>24</v>
      </c>
      <c r="J3171" s="3">
        <v>17.91</v>
      </c>
      <c r="K3171" s="1" t="s">
        <v>1567</v>
      </c>
      <c r="L3171" s="1" t="s">
        <v>24</v>
      </c>
      <c r="M3171" s="1" t="s">
        <v>1568</v>
      </c>
      <c r="N3171" s="1" t="s">
        <v>463</v>
      </c>
      <c r="O3171" s="2">
        <v>44500</v>
      </c>
      <c r="P3171" s="2">
        <v>44503</v>
      </c>
      <c r="Q3171" s="1" t="s">
        <v>29</v>
      </c>
      <c r="R3171" t="str">
        <f>VLOOKUP(F3171,'Seg 2 descriptions'!A:B,2)</f>
        <v>Measurement-SF</v>
      </c>
      <c r="S3171" t="str">
        <f>VLOOKUP(G3171,'Seg 3 descriptions'!A:B,2)</f>
        <v>Vehicle Fuel</v>
      </c>
    </row>
    <row r="3172" spans="1:19" x14ac:dyDescent="0.25">
      <c r="A3172" s="1" t="s">
        <v>457</v>
      </c>
      <c r="B3172" s="1" t="s">
        <v>49</v>
      </c>
      <c r="C3172" s="1" t="s">
        <v>1262</v>
      </c>
      <c r="D3172" s="1" t="s">
        <v>1944</v>
      </c>
      <c r="E3172" s="1" t="s">
        <v>20</v>
      </c>
      <c r="F3172" s="1" t="s">
        <v>830</v>
      </c>
      <c r="G3172" s="1" t="s">
        <v>283</v>
      </c>
      <c r="H3172" s="1" t="s">
        <v>228</v>
      </c>
      <c r="I3172" s="1" t="s">
        <v>24</v>
      </c>
      <c r="J3172" s="3">
        <v>-12.2</v>
      </c>
      <c r="K3172" s="1" t="s">
        <v>1567</v>
      </c>
      <c r="L3172" s="1" t="s">
        <v>24</v>
      </c>
      <c r="M3172" s="1" t="s">
        <v>1568</v>
      </c>
      <c r="N3172" s="1" t="s">
        <v>463</v>
      </c>
      <c r="O3172" s="2">
        <v>44500</v>
      </c>
      <c r="P3172" s="2">
        <v>44503</v>
      </c>
      <c r="Q3172" s="1" t="s">
        <v>29</v>
      </c>
      <c r="R3172" t="str">
        <f>VLOOKUP(F3172,'Seg 2 descriptions'!A:B,2)</f>
        <v>Measurement-SF</v>
      </c>
      <c r="S3172" t="str">
        <f>VLOOKUP(G3172,'Seg 3 descriptions'!A:B,2)</f>
        <v>Supplies &amp; Misc Dept Expenses</v>
      </c>
    </row>
    <row r="3173" spans="1:19" x14ac:dyDescent="0.25">
      <c r="A3173" s="1" t="s">
        <v>457</v>
      </c>
      <c r="B3173" s="1" t="s">
        <v>49</v>
      </c>
      <c r="C3173" s="1" t="s">
        <v>1320</v>
      </c>
      <c r="D3173" s="1" t="s">
        <v>1933</v>
      </c>
      <c r="E3173" s="1" t="s">
        <v>20</v>
      </c>
      <c r="F3173" s="1" t="s">
        <v>830</v>
      </c>
      <c r="G3173" s="1" t="s">
        <v>1055</v>
      </c>
      <c r="H3173" s="1" t="s">
        <v>228</v>
      </c>
      <c r="I3173" s="1" t="s">
        <v>24</v>
      </c>
      <c r="J3173" s="3">
        <v>27.37</v>
      </c>
      <c r="K3173" s="1" t="s">
        <v>1567</v>
      </c>
      <c r="L3173" s="1" t="s">
        <v>24</v>
      </c>
      <c r="M3173" s="1" t="s">
        <v>1568</v>
      </c>
      <c r="N3173" s="1" t="s">
        <v>463</v>
      </c>
      <c r="O3173" s="2">
        <v>44469</v>
      </c>
      <c r="P3173" s="2">
        <v>44474</v>
      </c>
      <c r="Q3173" s="1" t="s">
        <v>29</v>
      </c>
      <c r="R3173" t="str">
        <f>VLOOKUP(F3173,'Seg 2 descriptions'!A:B,2)</f>
        <v>Measurement-SF</v>
      </c>
      <c r="S3173" t="str">
        <f>VLOOKUP(G3173,'Seg 3 descriptions'!A:B,2)</f>
        <v>Vehicle Depreciation</v>
      </c>
    </row>
    <row r="3174" spans="1:19" x14ac:dyDescent="0.25">
      <c r="A3174" s="1" t="s">
        <v>457</v>
      </c>
      <c r="B3174" s="1" t="s">
        <v>49</v>
      </c>
      <c r="C3174" s="1" t="s">
        <v>1320</v>
      </c>
      <c r="D3174" s="1" t="s">
        <v>1939</v>
      </c>
      <c r="E3174" s="1" t="s">
        <v>20</v>
      </c>
      <c r="F3174" s="1" t="s">
        <v>830</v>
      </c>
      <c r="G3174" s="1" t="s">
        <v>869</v>
      </c>
      <c r="H3174" s="1" t="s">
        <v>228</v>
      </c>
      <c r="I3174" s="1" t="s">
        <v>24</v>
      </c>
      <c r="J3174" s="3">
        <v>19.09</v>
      </c>
      <c r="K3174" s="1" t="s">
        <v>1567</v>
      </c>
      <c r="L3174" s="1" t="s">
        <v>24</v>
      </c>
      <c r="M3174" s="1" t="s">
        <v>1568</v>
      </c>
      <c r="N3174" s="1" t="s">
        <v>463</v>
      </c>
      <c r="O3174" s="2">
        <v>44469</v>
      </c>
      <c r="P3174" s="2">
        <v>44474</v>
      </c>
      <c r="Q3174" s="1" t="s">
        <v>29</v>
      </c>
      <c r="R3174" t="str">
        <f>VLOOKUP(F3174,'Seg 2 descriptions'!A:B,2)</f>
        <v>Measurement-SF</v>
      </c>
      <c r="S3174" t="str">
        <f>VLOOKUP(G3174,'Seg 3 descriptions'!A:B,2)</f>
        <v>Vehicle Fuel</v>
      </c>
    </row>
    <row r="3175" spans="1:19" x14ac:dyDescent="0.25">
      <c r="A3175" s="1" t="s">
        <v>457</v>
      </c>
      <c r="B3175" s="1" t="s">
        <v>49</v>
      </c>
      <c r="C3175" s="1" t="s">
        <v>1320</v>
      </c>
      <c r="D3175" s="1" t="s">
        <v>1944</v>
      </c>
      <c r="E3175" s="1" t="s">
        <v>20</v>
      </c>
      <c r="F3175" s="1" t="s">
        <v>830</v>
      </c>
      <c r="G3175" s="1" t="s">
        <v>283</v>
      </c>
      <c r="H3175" s="1" t="s">
        <v>228</v>
      </c>
      <c r="I3175" s="1" t="s">
        <v>24</v>
      </c>
      <c r="J3175" s="3">
        <v>24.6</v>
      </c>
      <c r="K3175" s="1" t="s">
        <v>1567</v>
      </c>
      <c r="L3175" s="1" t="s">
        <v>24</v>
      </c>
      <c r="M3175" s="1" t="s">
        <v>1568</v>
      </c>
      <c r="N3175" s="1" t="s">
        <v>463</v>
      </c>
      <c r="O3175" s="2">
        <v>44469</v>
      </c>
      <c r="P3175" s="2">
        <v>44474</v>
      </c>
      <c r="Q3175" s="1" t="s">
        <v>29</v>
      </c>
      <c r="R3175" t="str">
        <f>VLOOKUP(F3175,'Seg 2 descriptions'!A:B,2)</f>
        <v>Measurement-SF</v>
      </c>
      <c r="S3175" t="str">
        <f>VLOOKUP(G3175,'Seg 3 descriptions'!A:B,2)</f>
        <v>Supplies &amp; Misc Dept Expenses</v>
      </c>
    </row>
    <row r="3176" spans="1:19" x14ac:dyDescent="0.25">
      <c r="A3176" s="1" t="s">
        <v>457</v>
      </c>
      <c r="B3176" s="1" t="s">
        <v>49</v>
      </c>
      <c r="C3176" s="1" t="s">
        <v>1320</v>
      </c>
      <c r="D3176" s="1" t="s">
        <v>1954</v>
      </c>
      <c r="E3176" s="1" t="s">
        <v>20</v>
      </c>
      <c r="F3176" s="1" t="s">
        <v>830</v>
      </c>
      <c r="G3176" s="1" t="s">
        <v>1302</v>
      </c>
      <c r="H3176" s="1" t="s">
        <v>228</v>
      </c>
      <c r="I3176" s="1" t="s">
        <v>24</v>
      </c>
      <c r="J3176" s="3">
        <v>1.7</v>
      </c>
      <c r="K3176" s="1" t="s">
        <v>1567</v>
      </c>
      <c r="L3176" s="1" t="s">
        <v>24</v>
      </c>
      <c r="M3176" s="1" t="s">
        <v>1568</v>
      </c>
      <c r="N3176" s="1" t="s">
        <v>463</v>
      </c>
      <c r="O3176" s="2">
        <v>44469</v>
      </c>
      <c r="P3176" s="2">
        <v>44474</v>
      </c>
      <c r="Q3176" s="1" t="s">
        <v>29</v>
      </c>
      <c r="R3176" t="str">
        <f>VLOOKUP(F3176,'Seg 2 descriptions'!A:B,2)</f>
        <v>Measurement-SF</v>
      </c>
      <c r="S3176" t="str">
        <f>VLOOKUP(G3176,'Seg 3 descriptions'!A:B,2)</f>
        <v>Uniforms</v>
      </c>
    </row>
    <row r="3177" spans="1:19" x14ac:dyDescent="0.25">
      <c r="A3177" s="1" t="s">
        <v>457</v>
      </c>
      <c r="B3177" s="1" t="s">
        <v>49</v>
      </c>
      <c r="C3177" s="1" t="s">
        <v>1320</v>
      </c>
      <c r="D3177" s="1" t="s">
        <v>1961</v>
      </c>
      <c r="E3177" s="1" t="s">
        <v>20</v>
      </c>
      <c r="F3177" s="1" t="s">
        <v>830</v>
      </c>
      <c r="G3177" s="1" t="s">
        <v>868</v>
      </c>
      <c r="H3177" s="1" t="s">
        <v>228</v>
      </c>
      <c r="I3177" s="1" t="s">
        <v>24</v>
      </c>
      <c r="J3177" s="3">
        <v>6.73</v>
      </c>
      <c r="K3177" s="1" t="s">
        <v>1567</v>
      </c>
      <c r="L3177" s="1" t="s">
        <v>24</v>
      </c>
      <c r="M3177" s="1" t="s">
        <v>1568</v>
      </c>
      <c r="N3177" s="1" t="s">
        <v>463</v>
      </c>
      <c r="O3177" s="2">
        <v>44469</v>
      </c>
      <c r="P3177" s="2">
        <v>44474</v>
      </c>
      <c r="Q3177" s="1" t="s">
        <v>29</v>
      </c>
      <c r="R3177" t="str">
        <f>VLOOKUP(F3177,'Seg 2 descriptions'!A:B,2)</f>
        <v>Measurement-SF</v>
      </c>
      <c r="S3177" t="str">
        <f>VLOOKUP(G3177,'Seg 3 descriptions'!A:B,2)</f>
        <v>Cell Phones</v>
      </c>
    </row>
    <row r="3178" spans="1:19" x14ac:dyDescent="0.25">
      <c r="A3178" s="1" t="s">
        <v>457</v>
      </c>
      <c r="B3178" s="1" t="s">
        <v>49</v>
      </c>
      <c r="C3178" s="1" t="s">
        <v>1320</v>
      </c>
      <c r="D3178" s="1" t="s">
        <v>1918</v>
      </c>
      <c r="E3178" s="1" t="s">
        <v>20</v>
      </c>
      <c r="F3178" s="1" t="s">
        <v>830</v>
      </c>
      <c r="G3178" s="1" t="s">
        <v>867</v>
      </c>
      <c r="H3178" s="1" t="s">
        <v>228</v>
      </c>
      <c r="I3178" s="1" t="s">
        <v>24</v>
      </c>
      <c r="J3178" s="3">
        <v>1.74</v>
      </c>
      <c r="K3178" s="1" t="s">
        <v>1567</v>
      </c>
      <c r="L3178" s="1" t="s">
        <v>24</v>
      </c>
      <c r="M3178" s="1" t="s">
        <v>1568</v>
      </c>
      <c r="N3178" s="1" t="s">
        <v>463</v>
      </c>
      <c r="O3178" s="2">
        <v>44469</v>
      </c>
      <c r="P3178" s="2">
        <v>44474</v>
      </c>
      <c r="Q3178" s="1" t="s">
        <v>29</v>
      </c>
      <c r="R3178" t="str">
        <f>VLOOKUP(F3178,'Seg 2 descriptions'!A:B,2)</f>
        <v>Measurement-SF</v>
      </c>
      <c r="S3178" t="str">
        <f>VLOOKUP(G3178,'Seg 3 descriptions'!A:B,2)</f>
        <v>Meals</v>
      </c>
    </row>
    <row r="3179" spans="1:19" x14ac:dyDescent="0.25">
      <c r="A3179" s="1" t="s">
        <v>457</v>
      </c>
      <c r="B3179" s="1" t="s">
        <v>49</v>
      </c>
      <c r="C3179" s="1" t="s">
        <v>1320</v>
      </c>
      <c r="D3179" s="1" t="s">
        <v>1921</v>
      </c>
      <c r="E3179" s="1" t="s">
        <v>20</v>
      </c>
      <c r="F3179" s="1" t="s">
        <v>830</v>
      </c>
      <c r="G3179" s="1" t="s">
        <v>866</v>
      </c>
      <c r="H3179" s="1" t="s">
        <v>228</v>
      </c>
      <c r="I3179" s="1" t="s">
        <v>24</v>
      </c>
      <c r="J3179" s="3">
        <v>3.39</v>
      </c>
      <c r="K3179" s="1" t="s">
        <v>1567</v>
      </c>
      <c r="L3179" s="1" t="s">
        <v>24</v>
      </c>
      <c r="M3179" s="1" t="s">
        <v>1568</v>
      </c>
      <c r="N3179" s="1" t="s">
        <v>463</v>
      </c>
      <c r="O3179" s="2">
        <v>44469</v>
      </c>
      <c r="P3179" s="2">
        <v>44474</v>
      </c>
      <c r="Q3179" s="1" t="s">
        <v>29</v>
      </c>
      <c r="R3179" t="str">
        <f>VLOOKUP(F3179,'Seg 2 descriptions'!A:B,2)</f>
        <v>Measurement-SF</v>
      </c>
      <c r="S3179" t="str">
        <f>VLOOKUP(G3179,'Seg 3 descriptions'!A:B,2)</f>
        <v>Lodging &amp; Travel</v>
      </c>
    </row>
    <row r="3180" spans="1:19" x14ac:dyDescent="0.25">
      <c r="A3180" s="1" t="s">
        <v>457</v>
      </c>
      <c r="B3180" s="1" t="s">
        <v>49</v>
      </c>
      <c r="C3180" s="1" t="s">
        <v>1320</v>
      </c>
      <c r="D3180" s="1" t="s">
        <v>1739</v>
      </c>
      <c r="E3180" s="1" t="s">
        <v>20</v>
      </c>
      <c r="F3180" s="1" t="s">
        <v>830</v>
      </c>
      <c r="G3180" s="1" t="s">
        <v>460</v>
      </c>
      <c r="H3180" s="1" t="s">
        <v>228</v>
      </c>
      <c r="I3180" s="1" t="s">
        <v>24</v>
      </c>
      <c r="J3180" s="3">
        <v>35.79</v>
      </c>
      <c r="K3180" s="1" t="s">
        <v>1567</v>
      </c>
      <c r="L3180" s="1" t="s">
        <v>24</v>
      </c>
      <c r="M3180" s="1" t="s">
        <v>1568</v>
      </c>
      <c r="N3180" s="1" t="s">
        <v>463</v>
      </c>
      <c r="O3180" s="2">
        <v>44469</v>
      </c>
      <c r="P3180" s="2">
        <v>44474</v>
      </c>
      <c r="Q3180" s="1" t="s">
        <v>29</v>
      </c>
      <c r="R3180" t="str">
        <f>VLOOKUP(F3180,'Seg 2 descriptions'!A:B,2)</f>
        <v>Measurement-SF</v>
      </c>
      <c r="S3180" t="str">
        <f>VLOOKUP(G3180,'Seg 3 descriptions'!A:B,2)</f>
        <v>Salaries</v>
      </c>
    </row>
    <row r="3181" spans="1:19" x14ac:dyDescent="0.25">
      <c r="A3181" s="1" t="s">
        <v>457</v>
      </c>
      <c r="B3181" s="1" t="s">
        <v>49</v>
      </c>
      <c r="C3181" s="1" t="s">
        <v>1320</v>
      </c>
      <c r="D3181" s="1" t="s">
        <v>1923</v>
      </c>
      <c r="E3181" s="1" t="s">
        <v>20</v>
      </c>
      <c r="F3181" s="1" t="s">
        <v>830</v>
      </c>
      <c r="G3181" s="1" t="s">
        <v>870</v>
      </c>
      <c r="H3181" s="1" t="s">
        <v>228</v>
      </c>
      <c r="I3181" s="1" t="s">
        <v>24</v>
      </c>
      <c r="J3181" s="3">
        <v>7.62</v>
      </c>
      <c r="K3181" s="1" t="s">
        <v>1567</v>
      </c>
      <c r="L3181" s="1" t="s">
        <v>24</v>
      </c>
      <c r="M3181" s="1" t="s">
        <v>1568</v>
      </c>
      <c r="N3181" s="1" t="s">
        <v>463</v>
      </c>
      <c r="O3181" s="2">
        <v>44469</v>
      </c>
      <c r="P3181" s="2">
        <v>44474</v>
      </c>
      <c r="Q3181" s="1" t="s">
        <v>29</v>
      </c>
      <c r="R3181" t="str">
        <f>VLOOKUP(F3181,'Seg 2 descriptions'!A:B,2)</f>
        <v>Measurement-SF</v>
      </c>
      <c r="S3181" t="str">
        <f>VLOOKUP(G3181,'Seg 3 descriptions'!A:B,2)</f>
        <v>Other Vehicle Expenses</v>
      </c>
    </row>
    <row r="3182" spans="1:19" x14ac:dyDescent="0.25">
      <c r="A3182" s="1" t="s">
        <v>457</v>
      </c>
      <c r="B3182" s="1" t="s">
        <v>49</v>
      </c>
      <c r="C3182" s="1" t="s">
        <v>1320</v>
      </c>
      <c r="D3182" s="1" t="s">
        <v>1931</v>
      </c>
      <c r="E3182" s="1" t="s">
        <v>20</v>
      </c>
      <c r="F3182" s="1" t="s">
        <v>830</v>
      </c>
      <c r="G3182" s="1" t="s">
        <v>1049</v>
      </c>
      <c r="H3182" s="1" t="s">
        <v>228</v>
      </c>
      <c r="I3182" s="1" t="s">
        <v>24</v>
      </c>
      <c r="J3182" s="3">
        <v>3.15</v>
      </c>
      <c r="K3182" s="1" t="s">
        <v>1567</v>
      </c>
      <c r="L3182" s="1" t="s">
        <v>24</v>
      </c>
      <c r="M3182" s="1" t="s">
        <v>1568</v>
      </c>
      <c r="N3182" s="1" t="s">
        <v>463</v>
      </c>
      <c r="O3182" s="2">
        <v>44469</v>
      </c>
      <c r="P3182" s="2">
        <v>44474</v>
      </c>
      <c r="Q3182" s="1" t="s">
        <v>29</v>
      </c>
      <c r="R3182" t="str">
        <f>VLOOKUP(F3182,'Seg 2 descriptions'!A:B,2)</f>
        <v>Measurement-SF</v>
      </c>
      <c r="S3182" t="str">
        <f>VLOOKUP(G3182,'Seg 3 descriptions'!A:B,2)</f>
        <v>Vehicle Insurance</v>
      </c>
    </row>
    <row r="3183" spans="1:19" x14ac:dyDescent="0.25">
      <c r="A3183" s="1" t="s">
        <v>457</v>
      </c>
      <c r="B3183" s="1" t="s">
        <v>49</v>
      </c>
      <c r="C3183" s="1" t="s">
        <v>1321</v>
      </c>
      <c r="D3183" s="1" t="s">
        <v>1918</v>
      </c>
      <c r="E3183" s="1" t="s">
        <v>20</v>
      </c>
      <c r="F3183" s="1" t="s">
        <v>830</v>
      </c>
      <c r="G3183" s="1" t="s">
        <v>867</v>
      </c>
      <c r="H3183" s="1" t="s">
        <v>228</v>
      </c>
      <c r="I3183" s="1" t="s">
        <v>24</v>
      </c>
      <c r="J3183" s="3">
        <v>0.19</v>
      </c>
      <c r="K3183" s="1" t="s">
        <v>1567</v>
      </c>
      <c r="L3183" s="1" t="s">
        <v>24</v>
      </c>
      <c r="M3183" s="1" t="s">
        <v>1568</v>
      </c>
      <c r="N3183" s="1" t="s">
        <v>463</v>
      </c>
      <c r="O3183" s="2">
        <v>44377</v>
      </c>
      <c r="P3183" s="2">
        <v>44383</v>
      </c>
      <c r="Q3183" s="1" t="s">
        <v>29</v>
      </c>
      <c r="R3183" t="str">
        <f>VLOOKUP(F3183,'Seg 2 descriptions'!A:B,2)</f>
        <v>Measurement-SF</v>
      </c>
      <c r="S3183" t="str">
        <f>VLOOKUP(G3183,'Seg 3 descriptions'!A:B,2)</f>
        <v>Meals</v>
      </c>
    </row>
    <row r="3184" spans="1:19" x14ac:dyDescent="0.25">
      <c r="A3184" s="1" t="s">
        <v>457</v>
      </c>
      <c r="B3184" s="1" t="s">
        <v>49</v>
      </c>
      <c r="C3184" s="1" t="s">
        <v>1321</v>
      </c>
      <c r="D3184" s="1" t="s">
        <v>1921</v>
      </c>
      <c r="E3184" s="1" t="s">
        <v>20</v>
      </c>
      <c r="F3184" s="1" t="s">
        <v>830</v>
      </c>
      <c r="G3184" s="1" t="s">
        <v>866</v>
      </c>
      <c r="H3184" s="1" t="s">
        <v>228</v>
      </c>
      <c r="I3184" s="1" t="s">
        <v>24</v>
      </c>
      <c r="J3184" s="3">
        <v>2.93</v>
      </c>
      <c r="K3184" s="1" t="s">
        <v>1567</v>
      </c>
      <c r="L3184" s="1" t="s">
        <v>24</v>
      </c>
      <c r="M3184" s="1" t="s">
        <v>1568</v>
      </c>
      <c r="N3184" s="1" t="s">
        <v>463</v>
      </c>
      <c r="O3184" s="2">
        <v>44377</v>
      </c>
      <c r="P3184" s="2">
        <v>44383</v>
      </c>
      <c r="Q3184" s="1" t="s">
        <v>29</v>
      </c>
      <c r="R3184" t="str">
        <f>VLOOKUP(F3184,'Seg 2 descriptions'!A:B,2)</f>
        <v>Measurement-SF</v>
      </c>
      <c r="S3184" t="str">
        <f>VLOOKUP(G3184,'Seg 3 descriptions'!A:B,2)</f>
        <v>Lodging &amp; Travel</v>
      </c>
    </row>
    <row r="3185" spans="1:19" x14ac:dyDescent="0.25">
      <c r="A3185" s="1" t="s">
        <v>457</v>
      </c>
      <c r="B3185" s="1" t="s">
        <v>49</v>
      </c>
      <c r="C3185" s="1" t="s">
        <v>1321</v>
      </c>
      <c r="D3185" s="1" t="s">
        <v>1894</v>
      </c>
      <c r="E3185" s="1" t="s">
        <v>20</v>
      </c>
      <c r="F3185" s="1" t="s">
        <v>830</v>
      </c>
      <c r="G3185" s="1" t="s">
        <v>590</v>
      </c>
      <c r="H3185" s="1" t="s">
        <v>228</v>
      </c>
      <c r="I3185" s="1" t="s">
        <v>24</v>
      </c>
      <c r="J3185" s="3">
        <v>0.42</v>
      </c>
      <c r="K3185" s="1" t="s">
        <v>1567</v>
      </c>
      <c r="L3185" s="1" t="s">
        <v>24</v>
      </c>
      <c r="M3185" s="1" t="s">
        <v>1568</v>
      </c>
      <c r="N3185" s="1" t="s">
        <v>463</v>
      </c>
      <c r="O3185" s="2">
        <v>44377</v>
      </c>
      <c r="P3185" s="2">
        <v>44383</v>
      </c>
      <c r="Q3185" s="1" t="s">
        <v>29</v>
      </c>
      <c r="R3185" t="str">
        <f>VLOOKUP(F3185,'Seg 2 descriptions'!A:B,2)</f>
        <v>Measurement-SF</v>
      </c>
      <c r="S3185" t="str">
        <f>VLOOKUP(G3185,'Seg 3 descriptions'!A:B,2)</f>
        <v>Overtime/Comp Time/On Call</v>
      </c>
    </row>
    <row r="3186" spans="1:19" x14ac:dyDescent="0.25">
      <c r="A3186" s="1" t="s">
        <v>457</v>
      </c>
      <c r="B3186" s="1" t="s">
        <v>49</v>
      </c>
      <c r="C3186" s="1" t="s">
        <v>1321</v>
      </c>
      <c r="D3186" s="1" t="s">
        <v>1739</v>
      </c>
      <c r="E3186" s="1" t="s">
        <v>20</v>
      </c>
      <c r="F3186" s="1" t="s">
        <v>830</v>
      </c>
      <c r="G3186" s="1" t="s">
        <v>460</v>
      </c>
      <c r="H3186" s="1" t="s">
        <v>228</v>
      </c>
      <c r="I3186" s="1" t="s">
        <v>24</v>
      </c>
      <c r="J3186" s="3">
        <v>9.8000000000000007</v>
      </c>
      <c r="K3186" s="1" t="s">
        <v>1567</v>
      </c>
      <c r="L3186" s="1" t="s">
        <v>24</v>
      </c>
      <c r="M3186" s="1" t="s">
        <v>1568</v>
      </c>
      <c r="N3186" s="1" t="s">
        <v>463</v>
      </c>
      <c r="O3186" s="2">
        <v>44377</v>
      </c>
      <c r="P3186" s="2">
        <v>44383</v>
      </c>
      <c r="Q3186" s="1" t="s">
        <v>29</v>
      </c>
      <c r="R3186" t="str">
        <f>VLOOKUP(F3186,'Seg 2 descriptions'!A:B,2)</f>
        <v>Measurement-SF</v>
      </c>
      <c r="S3186" t="str">
        <f>VLOOKUP(G3186,'Seg 3 descriptions'!A:B,2)</f>
        <v>Salaries</v>
      </c>
    </row>
    <row r="3187" spans="1:19" x14ac:dyDescent="0.25">
      <c r="A3187" s="1" t="s">
        <v>457</v>
      </c>
      <c r="B3187" s="1" t="s">
        <v>49</v>
      </c>
      <c r="C3187" s="1" t="s">
        <v>1321</v>
      </c>
      <c r="D3187" s="1" t="s">
        <v>1961</v>
      </c>
      <c r="E3187" s="1" t="s">
        <v>20</v>
      </c>
      <c r="F3187" s="1" t="s">
        <v>830</v>
      </c>
      <c r="G3187" s="1" t="s">
        <v>868</v>
      </c>
      <c r="H3187" s="1" t="s">
        <v>228</v>
      </c>
      <c r="I3187" s="1" t="s">
        <v>24</v>
      </c>
      <c r="J3187" s="3">
        <v>1.54</v>
      </c>
      <c r="K3187" s="1" t="s">
        <v>1567</v>
      </c>
      <c r="L3187" s="1" t="s">
        <v>24</v>
      </c>
      <c r="M3187" s="1" t="s">
        <v>1568</v>
      </c>
      <c r="N3187" s="1" t="s">
        <v>463</v>
      </c>
      <c r="O3187" s="2">
        <v>44377</v>
      </c>
      <c r="P3187" s="2">
        <v>44383</v>
      </c>
      <c r="Q3187" s="1" t="s">
        <v>29</v>
      </c>
      <c r="R3187" t="str">
        <f>VLOOKUP(F3187,'Seg 2 descriptions'!A:B,2)</f>
        <v>Measurement-SF</v>
      </c>
      <c r="S3187" t="str">
        <f>VLOOKUP(G3187,'Seg 3 descriptions'!A:B,2)</f>
        <v>Cell Phones</v>
      </c>
    </row>
    <row r="3188" spans="1:19" x14ac:dyDescent="0.25">
      <c r="A3188" s="1" t="s">
        <v>457</v>
      </c>
      <c r="B3188" s="1" t="s">
        <v>49</v>
      </c>
      <c r="C3188" s="1" t="s">
        <v>1321</v>
      </c>
      <c r="D3188" s="1" t="s">
        <v>1923</v>
      </c>
      <c r="E3188" s="1" t="s">
        <v>20</v>
      </c>
      <c r="F3188" s="1" t="s">
        <v>830</v>
      </c>
      <c r="G3188" s="1" t="s">
        <v>870</v>
      </c>
      <c r="H3188" s="1" t="s">
        <v>228</v>
      </c>
      <c r="I3188" s="1" t="s">
        <v>24</v>
      </c>
      <c r="J3188" s="3">
        <v>1.33</v>
      </c>
      <c r="K3188" s="1" t="s">
        <v>1567</v>
      </c>
      <c r="L3188" s="1" t="s">
        <v>24</v>
      </c>
      <c r="M3188" s="1" t="s">
        <v>1568</v>
      </c>
      <c r="N3188" s="1" t="s">
        <v>463</v>
      </c>
      <c r="O3188" s="2">
        <v>44377</v>
      </c>
      <c r="P3188" s="2">
        <v>44383</v>
      </c>
      <c r="Q3188" s="1" t="s">
        <v>29</v>
      </c>
      <c r="R3188" t="str">
        <f>VLOOKUP(F3188,'Seg 2 descriptions'!A:B,2)</f>
        <v>Measurement-SF</v>
      </c>
      <c r="S3188" t="str">
        <f>VLOOKUP(G3188,'Seg 3 descriptions'!A:B,2)</f>
        <v>Other Vehicle Expenses</v>
      </c>
    </row>
    <row r="3189" spans="1:19" x14ac:dyDescent="0.25">
      <c r="A3189" s="1" t="s">
        <v>457</v>
      </c>
      <c r="B3189" s="1" t="s">
        <v>49</v>
      </c>
      <c r="C3189" s="1" t="s">
        <v>1321</v>
      </c>
      <c r="D3189" s="1" t="s">
        <v>1931</v>
      </c>
      <c r="E3189" s="1" t="s">
        <v>20</v>
      </c>
      <c r="F3189" s="1" t="s">
        <v>830</v>
      </c>
      <c r="G3189" s="1" t="s">
        <v>1049</v>
      </c>
      <c r="H3189" s="1" t="s">
        <v>228</v>
      </c>
      <c r="I3189" s="1" t="s">
        <v>24</v>
      </c>
      <c r="J3189" s="3">
        <v>0.51</v>
      </c>
      <c r="K3189" s="1" t="s">
        <v>1567</v>
      </c>
      <c r="L3189" s="1" t="s">
        <v>24</v>
      </c>
      <c r="M3189" s="1" t="s">
        <v>1568</v>
      </c>
      <c r="N3189" s="1" t="s">
        <v>463</v>
      </c>
      <c r="O3189" s="2">
        <v>44377</v>
      </c>
      <c r="P3189" s="2">
        <v>44383</v>
      </c>
      <c r="Q3189" s="1" t="s">
        <v>29</v>
      </c>
      <c r="R3189" t="str">
        <f>VLOOKUP(F3189,'Seg 2 descriptions'!A:B,2)</f>
        <v>Measurement-SF</v>
      </c>
      <c r="S3189" t="str">
        <f>VLOOKUP(G3189,'Seg 3 descriptions'!A:B,2)</f>
        <v>Vehicle Insurance</v>
      </c>
    </row>
    <row r="3190" spans="1:19" x14ac:dyDescent="0.25">
      <c r="A3190" s="1" t="s">
        <v>457</v>
      </c>
      <c r="B3190" s="1" t="s">
        <v>49</v>
      </c>
      <c r="C3190" s="1" t="s">
        <v>898</v>
      </c>
      <c r="D3190" s="1" t="s">
        <v>1722</v>
      </c>
      <c r="E3190" s="1" t="s">
        <v>20</v>
      </c>
      <c r="F3190" s="1" t="s">
        <v>31</v>
      </c>
      <c r="G3190" s="1" t="s">
        <v>460</v>
      </c>
      <c r="H3190" s="1" t="s">
        <v>228</v>
      </c>
      <c r="I3190" s="1" t="s">
        <v>24</v>
      </c>
      <c r="J3190" s="3">
        <v>-765.2</v>
      </c>
      <c r="K3190" s="1" t="s">
        <v>1004</v>
      </c>
      <c r="L3190" s="1" t="s">
        <v>24</v>
      </c>
      <c r="M3190" s="1" t="s">
        <v>1005</v>
      </c>
      <c r="N3190" s="1" t="s">
        <v>903</v>
      </c>
      <c r="O3190" s="2">
        <v>44377</v>
      </c>
      <c r="P3190" s="2">
        <v>44383</v>
      </c>
      <c r="Q3190" s="1" t="s">
        <v>29</v>
      </c>
      <c r="R3190" t="str">
        <f>VLOOKUP(F3190,'Seg 2 descriptions'!A:B,2)</f>
        <v>Gas Operations-West</v>
      </c>
      <c r="S3190" t="str">
        <f>VLOOKUP(G3190,'Seg 3 descriptions'!A:B,2)</f>
        <v>Salaries</v>
      </c>
    </row>
    <row r="3191" spans="1:19" x14ac:dyDescent="0.25">
      <c r="A3191" s="1" t="s">
        <v>457</v>
      </c>
      <c r="B3191" s="1" t="s">
        <v>49</v>
      </c>
      <c r="C3191" s="1" t="s">
        <v>1521</v>
      </c>
      <c r="D3191" s="1" t="s">
        <v>1739</v>
      </c>
      <c r="E3191" s="1" t="s">
        <v>20</v>
      </c>
      <c r="F3191" s="1" t="s">
        <v>830</v>
      </c>
      <c r="G3191" s="1" t="s">
        <v>460</v>
      </c>
      <c r="H3191" s="1" t="s">
        <v>228</v>
      </c>
      <c r="I3191" s="1" t="s">
        <v>24</v>
      </c>
      <c r="J3191" s="3">
        <v>-7.16</v>
      </c>
      <c r="K3191" s="1" t="s">
        <v>1487</v>
      </c>
      <c r="L3191" s="1" t="s">
        <v>24</v>
      </c>
      <c r="M3191" s="1" t="s">
        <v>1488</v>
      </c>
      <c r="N3191" s="1" t="s">
        <v>1484</v>
      </c>
      <c r="O3191" s="2">
        <v>44408</v>
      </c>
      <c r="P3191" s="2">
        <v>44412</v>
      </c>
      <c r="Q3191" s="1" t="s">
        <v>29</v>
      </c>
      <c r="R3191" t="str">
        <f>VLOOKUP(F3191,'Seg 2 descriptions'!A:B,2)</f>
        <v>Measurement-SF</v>
      </c>
      <c r="S3191" t="str">
        <f>VLOOKUP(G3191,'Seg 3 descriptions'!A:B,2)</f>
        <v>Salaries</v>
      </c>
    </row>
    <row r="3192" spans="1:19" x14ac:dyDescent="0.25">
      <c r="A3192" s="1" t="s">
        <v>457</v>
      </c>
      <c r="B3192" s="1" t="s">
        <v>49</v>
      </c>
      <c r="C3192" s="1" t="s">
        <v>1321</v>
      </c>
      <c r="D3192" s="1" t="s">
        <v>1933</v>
      </c>
      <c r="E3192" s="1" t="s">
        <v>20</v>
      </c>
      <c r="F3192" s="1" t="s">
        <v>830</v>
      </c>
      <c r="G3192" s="1" t="s">
        <v>1055</v>
      </c>
      <c r="H3192" s="1" t="s">
        <v>228</v>
      </c>
      <c r="I3192" s="1" t="s">
        <v>24</v>
      </c>
      <c r="J3192" s="3">
        <v>5.0199999999999996</v>
      </c>
      <c r="K3192" s="1" t="s">
        <v>1567</v>
      </c>
      <c r="L3192" s="1" t="s">
        <v>24</v>
      </c>
      <c r="M3192" s="1" t="s">
        <v>1568</v>
      </c>
      <c r="N3192" s="1" t="s">
        <v>463</v>
      </c>
      <c r="O3192" s="2">
        <v>44377</v>
      </c>
      <c r="P3192" s="2">
        <v>44383</v>
      </c>
      <c r="Q3192" s="1" t="s">
        <v>29</v>
      </c>
      <c r="R3192" t="str">
        <f>VLOOKUP(F3192,'Seg 2 descriptions'!A:B,2)</f>
        <v>Measurement-SF</v>
      </c>
      <c r="S3192" t="str">
        <f>VLOOKUP(G3192,'Seg 3 descriptions'!A:B,2)</f>
        <v>Vehicle Depreciation</v>
      </c>
    </row>
    <row r="3193" spans="1:19" x14ac:dyDescent="0.25">
      <c r="A3193" s="1" t="s">
        <v>457</v>
      </c>
      <c r="B3193" s="1" t="s">
        <v>49</v>
      </c>
      <c r="C3193" s="1" t="s">
        <v>1321</v>
      </c>
      <c r="D3193" s="1" t="s">
        <v>1939</v>
      </c>
      <c r="E3193" s="1" t="s">
        <v>20</v>
      </c>
      <c r="F3193" s="1" t="s">
        <v>830</v>
      </c>
      <c r="G3193" s="1" t="s">
        <v>869</v>
      </c>
      <c r="H3193" s="1" t="s">
        <v>228</v>
      </c>
      <c r="I3193" s="1" t="s">
        <v>24</v>
      </c>
      <c r="J3193" s="3">
        <v>3.19</v>
      </c>
      <c r="K3193" s="1" t="s">
        <v>1567</v>
      </c>
      <c r="L3193" s="1" t="s">
        <v>24</v>
      </c>
      <c r="M3193" s="1" t="s">
        <v>1568</v>
      </c>
      <c r="N3193" s="1" t="s">
        <v>463</v>
      </c>
      <c r="O3193" s="2">
        <v>44377</v>
      </c>
      <c r="P3193" s="2">
        <v>44383</v>
      </c>
      <c r="Q3193" s="1" t="s">
        <v>29</v>
      </c>
      <c r="R3193" t="str">
        <f>VLOOKUP(F3193,'Seg 2 descriptions'!A:B,2)</f>
        <v>Measurement-SF</v>
      </c>
      <c r="S3193" t="str">
        <f>VLOOKUP(G3193,'Seg 3 descriptions'!A:B,2)</f>
        <v>Vehicle Fuel</v>
      </c>
    </row>
    <row r="3194" spans="1:19" x14ac:dyDescent="0.25">
      <c r="A3194" s="1" t="s">
        <v>457</v>
      </c>
      <c r="B3194" s="1" t="s">
        <v>49</v>
      </c>
      <c r="C3194" s="1" t="s">
        <v>1321</v>
      </c>
      <c r="D3194" s="1" t="s">
        <v>1944</v>
      </c>
      <c r="E3194" s="1" t="s">
        <v>20</v>
      </c>
      <c r="F3194" s="1" t="s">
        <v>830</v>
      </c>
      <c r="G3194" s="1" t="s">
        <v>283</v>
      </c>
      <c r="H3194" s="1" t="s">
        <v>228</v>
      </c>
      <c r="I3194" s="1" t="s">
        <v>24</v>
      </c>
      <c r="J3194" s="3">
        <v>1.2</v>
      </c>
      <c r="K3194" s="1" t="s">
        <v>1567</v>
      </c>
      <c r="L3194" s="1" t="s">
        <v>24</v>
      </c>
      <c r="M3194" s="1" t="s">
        <v>1568</v>
      </c>
      <c r="N3194" s="1" t="s">
        <v>463</v>
      </c>
      <c r="O3194" s="2">
        <v>44377</v>
      </c>
      <c r="P3194" s="2">
        <v>44383</v>
      </c>
      <c r="Q3194" s="1" t="s">
        <v>29</v>
      </c>
      <c r="R3194" t="str">
        <f>VLOOKUP(F3194,'Seg 2 descriptions'!A:B,2)</f>
        <v>Measurement-SF</v>
      </c>
      <c r="S3194" t="str">
        <f>VLOOKUP(G3194,'Seg 3 descriptions'!A:B,2)</f>
        <v>Supplies &amp; Misc Dept Expenses</v>
      </c>
    </row>
    <row r="3195" spans="1:19" x14ac:dyDescent="0.25">
      <c r="A3195" s="1" t="s">
        <v>457</v>
      </c>
      <c r="B3195" s="1" t="s">
        <v>49</v>
      </c>
      <c r="C3195" s="1" t="s">
        <v>1323</v>
      </c>
      <c r="D3195" s="1" t="s">
        <v>1918</v>
      </c>
      <c r="E3195" s="1" t="s">
        <v>20</v>
      </c>
      <c r="F3195" s="1" t="s">
        <v>830</v>
      </c>
      <c r="G3195" s="1" t="s">
        <v>867</v>
      </c>
      <c r="H3195" s="1" t="s">
        <v>228</v>
      </c>
      <c r="I3195" s="1" t="s">
        <v>24</v>
      </c>
      <c r="J3195" s="3">
        <v>0.2</v>
      </c>
      <c r="K3195" s="1" t="s">
        <v>1567</v>
      </c>
      <c r="L3195" s="1" t="s">
        <v>24</v>
      </c>
      <c r="M3195" s="1" t="s">
        <v>1568</v>
      </c>
      <c r="N3195" s="1" t="s">
        <v>463</v>
      </c>
      <c r="O3195" s="2">
        <v>44286</v>
      </c>
      <c r="P3195" s="2">
        <v>44292</v>
      </c>
      <c r="Q3195" s="1" t="s">
        <v>29</v>
      </c>
      <c r="R3195" t="str">
        <f>VLOOKUP(F3195,'Seg 2 descriptions'!A:B,2)</f>
        <v>Measurement-SF</v>
      </c>
      <c r="S3195" t="str">
        <f>VLOOKUP(G3195,'Seg 3 descriptions'!A:B,2)</f>
        <v>Meals</v>
      </c>
    </row>
    <row r="3196" spans="1:19" x14ac:dyDescent="0.25">
      <c r="A3196" s="1" t="s">
        <v>457</v>
      </c>
      <c r="B3196" s="1" t="s">
        <v>49</v>
      </c>
      <c r="C3196" s="1" t="s">
        <v>1323</v>
      </c>
      <c r="D3196" s="1" t="s">
        <v>1921</v>
      </c>
      <c r="E3196" s="1" t="s">
        <v>20</v>
      </c>
      <c r="F3196" s="1" t="s">
        <v>830</v>
      </c>
      <c r="G3196" s="1" t="s">
        <v>866</v>
      </c>
      <c r="H3196" s="1" t="s">
        <v>228</v>
      </c>
      <c r="I3196" s="1" t="s">
        <v>24</v>
      </c>
      <c r="J3196" s="3">
        <v>1.22</v>
      </c>
      <c r="K3196" s="1" t="s">
        <v>1567</v>
      </c>
      <c r="L3196" s="1" t="s">
        <v>24</v>
      </c>
      <c r="M3196" s="1" t="s">
        <v>1568</v>
      </c>
      <c r="N3196" s="1" t="s">
        <v>463</v>
      </c>
      <c r="O3196" s="2">
        <v>44286</v>
      </c>
      <c r="P3196" s="2">
        <v>44292</v>
      </c>
      <c r="Q3196" s="1" t="s">
        <v>29</v>
      </c>
      <c r="R3196" t="str">
        <f>VLOOKUP(F3196,'Seg 2 descriptions'!A:B,2)</f>
        <v>Measurement-SF</v>
      </c>
      <c r="S3196" t="str">
        <f>VLOOKUP(G3196,'Seg 3 descriptions'!A:B,2)</f>
        <v>Lodging &amp; Travel</v>
      </c>
    </row>
    <row r="3197" spans="1:19" x14ac:dyDescent="0.25">
      <c r="A3197" s="1" t="s">
        <v>457</v>
      </c>
      <c r="B3197" s="1" t="s">
        <v>49</v>
      </c>
      <c r="C3197" s="1" t="s">
        <v>1323</v>
      </c>
      <c r="D3197" s="1" t="s">
        <v>1894</v>
      </c>
      <c r="E3197" s="1" t="s">
        <v>20</v>
      </c>
      <c r="F3197" s="1" t="s">
        <v>830</v>
      </c>
      <c r="G3197" s="1" t="s">
        <v>590</v>
      </c>
      <c r="H3197" s="1" t="s">
        <v>228</v>
      </c>
      <c r="I3197" s="1" t="s">
        <v>24</v>
      </c>
      <c r="J3197" s="3">
        <v>4.95</v>
      </c>
      <c r="K3197" s="1" t="s">
        <v>1567</v>
      </c>
      <c r="L3197" s="1" t="s">
        <v>24</v>
      </c>
      <c r="M3197" s="1" t="s">
        <v>1568</v>
      </c>
      <c r="N3197" s="1" t="s">
        <v>463</v>
      </c>
      <c r="O3197" s="2">
        <v>44286</v>
      </c>
      <c r="P3197" s="2">
        <v>44292</v>
      </c>
      <c r="Q3197" s="1" t="s">
        <v>29</v>
      </c>
      <c r="R3197" t="str">
        <f>VLOOKUP(F3197,'Seg 2 descriptions'!A:B,2)</f>
        <v>Measurement-SF</v>
      </c>
      <c r="S3197" t="str">
        <f>VLOOKUP(G3197,'Seg 3 descriptions'!A:B,2)</f>
        <v>Overtime/Comp Time/On Call</v>
      </c>
    </row>
    <row r="3198" spans="1:19" x14ac:dyDescent="0.25">
      <c r="A3198" s="1" t="s">
        <v>457</v>
      </c>
      <c r="B3198" s="1" t="s">
        <v>49</v>
      </c>
      <c r="C3198" s="1" t="s">
        <v>1323</v>
      </c>
      <c r="D3198" s="1" t="s">
        <v>1739</v>
      </c>
      <c r="E3198" s="1" t="s">
        <v>20</v>
      </c>
      <c r="F3198" s="1" t="s">
        <v>830</v>
      </c>
      <c r="G3198" s="1" t="s">
        <v>460</v>
      </c>
      <c r="H3198" s="1" t="s">
        <v>228</v>
      </c>
      <c r="I3198" s="1" t="s">
        <v>24</v>
      </c>
      <c r="J3198" s="3">
        <v>10.47</v>
      </c>
      <c r="K3198" s="1" t="s">
        <v>1567</v>
      </c>
      <c r="L3198" s="1" t="s">
        <v>24</v>
      </c>
      <c r="M3198" s="1" t="s">
        <v>1568</v>
      </c>
      <c r="N3198" s="1" t="s">
        <v>463</v>
      </c>
      <c r="O3198" s="2">
        <v>44286</v>
      </c>
      <c r="P3198" s="2">
        <v>44292</v>
      </c>
      <c r="Q3198" s="1" t="s">
        <v>29</v>
      </c>
      <c r="R3198" t="str">
        <f>VLOOKUP(F3198,'Seg 2 descriptions'!A:B,2)</f>
        <v>Measurement-SF</v>
      </c>
      <c r="S3198" t="str">
        <f>VLOOKUP(G3198,'Seg 3 descriptions'!A:B,2)</f>
        <v>Salaries</v>
      </c>
    </row>
    <row r="3199" spans="1:19" x14ac:dyDescent="0.25">
      <c r="A3199" s="1" t="s">
        <v>457</v>
      </c>
      <c r="B3199" s="1" t="s">
        <v>49</v>
      </c>
      <c r="C3199" s="1" t="s">
        <v>1323</v>
      </c>
      <c r="D3199" s="1" t="s">
        <v>1954</v>
      </c>
      <c r="E3199" s="1" t="s">
        <v>20</v>
      </c>
      <c r="F3199" s="1" t="s">
        <v>830</v>
      </c>
      <c r="G3199" s="1" t="s">
        <v>1302</v>
      </c>
      <c r="H3199" s="1" t="s">
        <v>228</v>
      </c>
      <c r="I3199" s="1" t="s">
        <v>24</v>
      </c>
      <c r="J3199" s="3">
        <v>1.83</v>
      </c>
      <c r="K3199" s="1" t="s">
        <v>1567</v>
      </c>
      <c r="L3199" s="1" t="s">
        <v>24</v>
      </c>
      <c r="M3199" s="1" t="s">
        <v>1568</v>
      </c>
      <c r="N3199" s="1" t="s">
        <v>463</v>
      </c>
      <c r="O3199" s="2">
        <v>44286</v>
      </c>
      <c r="P3199" s="2">
        <v>44292</v>
      </c>
      <c r="Q3199" s="1" t="s">
        <v>29</v>
      </c>
      <c r="R3199" t="str">
        <f>VLOOKUP(F3199,'Seg 2 descriptions'!A:B,2)</f>
        <v>Measurement-SF</v>
      </c>
      <c r="S3199" t="str">
        <f>VLOOKUP(G3199,'Seg 3 descriptions'!A:B,2)</f>
        <v>Uniforms</v>
      </c>
    </row>
    <row r="3200" spans="1:19" x14ac:dyDescent="0.25">
      <c r="A3200" s="1" t="s">
        <v>457</v>
      </c>
      <c r="B3200" s="1" t="s">
        <v>49</v>
      </c>
      <c r="C3200" s="1" t="s">
        <v>1323</v>
      </c>
      <c r="D3200" s="1" t="s">
        <v>1961</v>
      </c>
      <c r="E3200" s="1" t="s">
        <v>20</v>
      </c>
      <c r="F3200" s="1" t="s">
        <v>830</v>
      </c>
      <c r="G3200" s="1" t="s">
        <v>868</v>
      </c>
      <c r="H3200" s="1" t="s">
        <v>228</v>
      </c>
      <c r="I3200" s="1" t="s">
        <v>24</v>
      </c>
      <c r="J3200" s="3">
        <v>2.39</v>
      </c>
      <c r="K3200" s="1" t="s">
        <v>1567</v>
      </c>
      <c r="L3200" s="1" t="s">
        <v>24</v>
      </c>
      <c r="M3200" s="1" t="s">
        <v>1568</v>
      </c>
      <c r="N3200" s="1" t="s">
        <v>463</v>
      </c>
      <c r="O3200" s="2">
        <v>44286</v>
      </c>
      <c r="P3200" s="2">
        <v>44292</v>
      </c>
      <c r="Q3200" s="1" t="s">
        <v>29</v>
      </c>
      <c r="R3200" t="str">
        <f>VLOOKUP(F3200,'Seg 2 descriptions'!A:B,2)</f>
        <v>Measurement-SF</v>
      </c>
      <c r="S3200" t="str">
        <f>VLOOKUP(G3200,'Seg 3 descriptions'!A:B,2)</f>
        <v>Cell Phones</v>
      </c>
    </row>
    <row r="3201" spans="1:19" x14ac:dyDescent="0.25">
      <c r="A3201" s="1" t="s">
        <v>457</v>
      </c>
      <c r="B3201" s="1" t="s">
        <v>49</v>
      </c>
      <c r="C3201" s="1" t="s">
        <v>1323</v>
      </c>
      <c r="D3201" s="1" t="s">
        <v>1923</v>
      </c>
      <c r="E3201" s="1" t="s">
        <v>20</v>
      </c>
      <c r="F3201" s="1" t="s">
        <v>830</v>
      </c>
      <c r="G3201" s="1" t="s">
        <v>870</v>
      </c>
      <c r="H3201" s="1" t="s">
        <v>228</v>
      </c>
      <c r="I3201" s="1" t="s">
        <v>24</v>
      </c>
      <c r="J3201" s="3">
        <v>0.38</v>
      </c>
      <c r="K3201" s="1" t="s">
        <v>1567</v>
      </c>
      <c r="L3201" s="1" t="s">
        <v>24</v>
      </c>
      <c r="M3201" s="1" t="s">
        <v>1568</v>
      </c>
      <c r="N3201" s="1" t="s">
        <v>463</v>
      </c>
      <c r="O3201" s="2">
        <v>44286</v>
      </c>
      <c r="P3201" s="2">
        <v>44292</v>
      </c>
      <c r="Q3201" s="1" t="s">
        <v>29</v>
      </c>
      <c r="R3201" t="str">
        <f>VLOOKUP(F3201,'Seg 2 descriptions'!A:B,2)</f>
        <v>Measurement-SF</v>
      </c>
      <c r="S3201" t="str">
        <f>VLOOKUP(G3201,'Seg 3 descriptions'!A:B,2)</f>
        <v>Other Vehicle Expenses</v>
      </c>
    </row>
    <row r="3202" spans="1:19" x14ac:dyDescent="0.25">
      <c r="A3202" s="1" t="s">
        <v>457</v>
      </c>
      <c r="B3202" s="1" t="s">
        <v>49</v>
      </c>
      <c r="C3202" s="1" t="s">
        <v>1323</v>
      </c>
      <c r="D3202" s="1" t="s">
        <v>1931</v>
      </c>
      <c r="E3202" s="1" t="s">
        <v>20</v>
      </c>
      <c r="F3202" s="1" t="s">
        <v>830</v>
      </c>
      <c r="G3202" s="1" t="s">
        <v>1049</v>
      </c>
      <c r="H3202" s="1" t="s">
        <v>228</v>
      </c>
      <c r="I3202" s="1" t="s">
        <v>24</v>
      </c>
      <c r="J3202" s="3">
        <v>2.58</v>
      </c>
      <c r="K3202" s="1" t="s">
        <v>1567</v>
      </c>
      <c r="L3202" s="1" t="s">
        <v>24</v>
      </c>
      <c r="M3202" s="1" t="s">
        <v>1568</v>
      </c>
      <c r="N3202" s="1" t="s">
        <v>463</v>
      </c>
      <c r="O3202" s="2">
        <v>44286</v>
      </c>
      <c r="P3202" s="2">
        <v>44292</v>
      </c>
      <c r="Q3202" s="1" t="s">
        <v>29</v>
      </c>
      <c r="R3202" t="str">
        <f>VLOOKUP(F3202,'Seg 2 descriptions'!A:B,2)</f>
        <v>Measurement-SF</v>
      </c>
      <c r="S3202" t="str">
        <f>VLOOKUP(G3202,'Seg 3 descriptions'!A:B,2)</f>
        <v>Vehicle Insurance</v>
      </c>
    </row>
    <row r="3203" spans="1:19" x14ac:dyDescent="0.25">
      <c r="A3203" s="1" t="s">
        <v>457</v>
      </c>
      <c r="B3203" s="1" t="s">
        <v>49</v>
      </c>
      <c r="C3203" s="1" t="s">
        <v>1323</v>
      </c>
      <c r="D3203" s="1" t="s">
        <v>1933</v>
      </c>
      <c r="E3203" s="1" t="s">
        <v>20</v>
      </c>
      <c r="F3203" s="1" t="s">
        <v>830</v>
      </c>
      <c r="G3203" s="1" t="s">
        <v>1055</v>
      </c>
      <c r="H3203" s="1" t="s">
        <v>228</v>
      </c>
      <c r="I3203" s="1" t="s">
        <v>24</v>
      </c>
      <c r="J3203" s="3">
        <v>18.239999999999998</v>
      </c>
      <c r="K3203" s="1" t="s">
        <v>1567</v>
      </c>
      <c r="L3203" s="1" t="s">
        <v>24</v>
      </c>
      <c r="M3203" s="1" t="s">
        <v>1568</v>
      </c>
      <c r="N3203" s="1" t="s">
        <v>463</v>
      </c>
      <c r="O3203" s="2">
        <v>44286</v>
      </c>
      <c r="P3203" s="2">
        <v>44292</v>
      </c>
      <c r="Q3203" s="1" t="s">
        <v>29</v>
      </c>
      <c r="R3203" t="str">
        <f>VLOOKUP(F3203,'Seg 2 descriptions'!A:B,2)</f>
        <v>Measurement-SF</v>
      </c>
      <c r="S3203" t="str">
        <f>VLOOKUP(G3203,'Seg 3 descriptions'!A:B,2)</f>
        <v>Vehicle Depreciation</v>
      </c>
    </row>
    <row r="3204" spans="1:19" x14ac:dyDescent="0.25">
      <c r="A3204" s="1" t="s">
        <v>457</v>
      </c>
      <c r="B3204" s="1" t="s">
        <v>49</v>
      </c>
      <c r="C3204" s="1" t="s">
        <v>1323</v>
      </c>
      <c r="D3204" s="1" t="s">
        <v>1939</v>
      </c>
      <c r="E3204" s="1" t="s">
        <v>20</v>
      </c>
      <c r="F3204" s="1" t="s">
        <v>830</v>
      </c>
      <c r="G3204" s="1" t="s">
        <v>869</v>
      </c>
      <c r="H3204" s="1" t="s">
        <v>228</v>
      </c>
      <c r="I3204" s="1" t="s">
        <v>24</v>
      </c>
      <c r="J3204" s="3">
        <v>9.17</v>
      </c>
      <c r="K3204" s="1" t="s">
        <v>1567</v>
      </c>
      <c r="L3204" s="1" t="s">
        <v>24</v>
      </c>
      <c r="M3204" s="1" t="s">
        <v>1568</v>
      </c>
      <c r="N3204" s="1" t="s">
        <v>463</v>
      </c>
      <c r="O3204" s="2">
        <v>44286</v>
      </c>
      <c r="P3204" s="2">
        <v>44292</v>
      </c>
      <c r="Q3204" s="1" t="s">
        <v>29</v>
      </c>
      <c r="R3204" t="str">
        <f>VLOOKUP(F3204,'Seg 2 descriptions'!A:B,2)</f>
        <v>Measurement-SF</v>
      </c>
      <c r="S3204" t="str">
        <f>VLOOKUP(G3204,'Seg 3 descriptions'!A:B,2)</f>
        <v>Vehicle Fuel</v>
      </c>
    </row>
    <row r="3205" spans="1:19" x14ac:dyDescent="0.25">
      <c r="A3205" s="1" t="s">
        <v>457</v>
      </c>
      <c r="B3205" s="1" t="s">
        <v>49</v>
      </c>
      <c r="C3205" s="1" t="s">
        <v>1323</v>
      </c>
      <c r="D3205" s="1" t="s">
        <v>1944</v>
      </c>
      <c r="E3205" s="1" t="s">
        <v>20</v>
      </c>
      <c r="F3205" s="1" t="s">
        <v>830</v>
      </c>
      <c r="G3205" s="1" t="s">
        <v>283</v>
      </c>
      <c r="H3205" s="1" t="s">
        <v>228</v>
      </c>
      <c r="I3205" s="1" t="s">
        <v>24</v>
      </c>
      <c r="J3205" s="3">
        <v>-1.31</v>
      </c>
      <c r="K3205" s="1" t="s">
        <v>1567</v>
      </c>
      <c r="L3205" s="1" t="s">
        <v>24</v>
      </c>
      <c r="M3205" s="1" t="s">
        <v>1568</v>
      </c>
      <c r="N3205" s="1" t="s">
        <v>463</v>
      </c>
      <c r="O3205" s="2">
        <v>44286</v>
      </c>
      <c r="P3205" s="2">
        <v>44292</v>
      </c>
      <c r="Q3205" s="1" t="s">
        <v>29</v>
      </c>
      <c r="R3205" t="str">
        <f>VLOOKUP(F3205,'Seg 2 descriptions'!A:B,2)</f>
        <v>Measurement-SF</v>
      </c>
      <c r="S3205" t="str">
        <f>VLOOKUP(G3205,'Seg 3 descriptions'!A:B,2)</f>
        <v>Supplies &amp; Misc Dept Expenses</v>
      </c>
    </row>
    <row r="3206" spans="1:19" x14ac:dyDescent="0.25">
      <c r="A3206" s="1" t="s">
        <v>828</v>
      </c>
      <c r="B3206" s="1" t="s">
        <v>18</v>
      </c>
      <c r="C3206" s="1" t="s">
        <v>1596</v>
      </c>
      <c r="D3206" s="1" t="s">
        <v>1739</v>
      </c>
      <c r="E3206" s="1" t="s">
        <v>20</v>
      </c>
      <c r="F3206" s="1" t="s">
        <v>830</v>
      </c>
      <c r="G3206" s="1" t="s">
        <v>460</v>
      </c>
      <c r="H3206" s="1" t="s">
        <v>228</v>
      </c>
      <c r="I3206" s="1" t="s">
        <v>24</v>
      </c>
      <c r="J3206" s="3">
        <v>71.010000000000005</v>
      </c>
      <c r="K3206" s="1" t="s">
        <v>1597</v>
      </c>
      <c r="L3206" s="1" t="s">
        <v>24</v>
      </c>
      <c r="M3206" s="1" t="s">
        <v>24</v>
      </c>
      <c r="N3206" s="1" t="s">
        <v>1596</v>
      </c>
      <c r="O3206" s="2">
        <v>44322</v>
      </c>
      <c r="P3206" s="2">
        <v>44348</v>
      </c>
      <c r="Q3206" s="1" t="s">
        <v>29</v>
      </c>
      <c r="R3206" t="str">
        <f>VLOOKUP(F3206,'Seg 2 descriptions'!A:B,2)</f>
        <v>Measurement-SF</v>
      </c>
      <c r="S3206" t="str">
        <f>VLOOKUP(G3206,'Seg 3 descriptions'!A:B,2)</f>
        <v>Salaries</v>
      </c>
    </row>
    <row r="3207" spans="1:19" x14ac:dyDescent="0.25">
      <c r="A3207" s="1" t="s">
        <v>457</v>
      </c>
      <c r="B3207" s="1" t="s">
        <v>49</v>
      </c>
      <c r="C3207" s="1" t="s">
        <v>1402</v>
      </c>
      <c r="D3207" s="1" t="s">
        <v>1722</v>
      </c>
      <c r="E3207" s="1" t="s">
        <v>20</v>
      </c>
      <c r="F3207" s="1" t="s">
        <v>31</v>
      </c>
      <c r="G3207" s="1" t="s">
        <v>460</v>
      </c>
      <c r="H3207" s="1" t="s">
        <v>228</v>
      </c>
      <c r="I3207" s="1" t="s">
        <v>24</v>
      </c>
      <c r="J3207" s="3">
        <v>-62.74</v>
      </c>
      <c r="K3207" s="1" t="s">
        <v>1004</v>
      </c>
      <c r="L3207" s="1" t="s">
        <v>24</v>
      </c>
      <c r="M3207" s="1" t="s">
        <v>1005</v>
      </c>
      <c r="N3207" s="1" t="s">
        <v>970</v>
      </c>
      <c r="O3207" s="2">
        <v>44439</v>
      </c>
      <c r="P3207" s="2">
        <v>44447</v>
      </c>
      <c r="Q3207" s="1" t="s">
        <v>29</v>
      </c>
      <c r="R3207" t="str">
        <f>VLOOKUP(F3207,'Seg 2 descriptions'!A:B,2)</f>
        <v>Gas Operations-West</v>
      </c>
      <c r="S3207" t="str">
        <f>VLOOKUP(G3207,'Seg 3 descriptions'!A:B,2)</f>
        <v>Salaries</v>
      </c>
    </row>
    <row r="3208" spans="1:19" x14ac:dyDescent="0.25">
      <c r="A3208" s="1" t="s">
        <v>828</v>
      </c>
      <c r="B3208" s="1" t="s">
        <v>18</v>
      </c>
      <c r="C3208" s="1" t="s">
        <v>1604</v>
      </c>
      <c r="D3208" s="1" t="s">
        <v>1717</v>
      </c>
      <c r="E3208" s="1" t="s">
        <v>20</v>
      </c>
      <c r="F3208" s="1" t="s">
        <v>31</v>
      </c>
      <c r="G3208" s="1" t="s">
        <v>590</v>
      </c>
      <c r="H3208" s="1" t="s">
        <v>228</v>
      </c>
      <c r="I3208" s="1" t="s">
        <v>24</v>
      </c>
      <c r="J3208" s="3">
        <v>495.46</v>
      </c>
      <c r="K3208" s="1" t="s">
        <v>1605</v>
      </c>
      <c r="L3208" s="1" t="s">
        <v>24</v>
      </c>
      <c r="M3208" s="1" t="s">
        <v>24</v>
      </c>
      <c r="N3208" s="1" t="s">
        <v>1604</v>
      </c>
      <c r="O3208" s="2">
        <v>44420</v>
      </c>
      <c r="P3208" s="2">
        <v>44438</v>
      </c>
      <c r="Q3208" s="1" t="s">
        <v>29</v>
      </c>
      <c r="R3208" t="str">
        <f>VLOOKUP(F3208,'Seg 2 descriptions'!A:B,2)</f>
        <v>Gas Operations-West</v>
      </c>
      <c r="S3208" t="str">
        <f>VLOOKUP(G3208,'Seg 3 descriptions'!A:B,2)</f>
        <v>Overtime/Comp Time/On Call</v>
      </c>
    </row>
    <row r="3209" spans="1:19" x14ac:dyDescent="0.25">
      <c r="A3209" s="1" t="s">
        <v>457</v>
      </c>
      <c r="B3209" s="1" t="s">
        <v>49</v>
      </c>
      <c r="C3209" s="1" t="s">
        <v>1467</v>
      </c>
      <c r="D3209" s="1" t="s">
        <v>1923</v>
      </c>
      <c r="E3209" s="1" t="s">
        <v>20</v>
      </c>
      <c r="F3209" s="1" t="s">
        <v>830</v>
      </c>
      <c r="G3209" s="1" t="s">
        <v>870</v>
      </c>
      <c r="H3209" s="1" t="s">
        <v>228</v>
      </c>
      <c r="I3209" s="1" t="s">
        <v>24</v>
      </c>
      <c r="J3209" s="3">
        <v>1.24</v>
      </c>
      <c r="K3209" s="1" t="s">
        <v>1567</v>
      </c>
      <c r="L3209" s="1" t="s">
        <v>24</v>
      </c>
      <c r="M3209" s="1" t="s">
        <v>1568</v>
      </c>
      <c r="N3209" s="1" t="s">
        <v>463</v>
      </c>
      <c r="O3209" s="2">
        <v>44347</v>
      </c>
      <c r="P3209" s="2">
        <v>44350</v>
      </c>
      <c r="Q3209" s="1" t="s">
        <v>29</v>
      </c>
      <c r="R3209" t="str">
        <f>VLOOKUP(F3209,'Seg 2 descriptions'!A:B,2)</f>
        <v>Measurement-SF</v>
      </c>
      <c r="S3209" t="str">
        <f>VLOOKUP(G3209,'Seg 3 descriptions'!A:B,2)</f>
        <v>Other Vehicle Expenses</v>
      </c>
    </row>
    <row r="3210" spans="1:19" x14ac:dyDescent="0.25">
      <c r="A3210" s="1" t="s">
        <v>457</v>
      </c>
      <c r="B3210" s="1" t="s">
        <v>49</v>
      </c>
      <c r="C3210" s="1" t="s">
        <v>1467</v>
      </c>
      <c r="D3210" s="1" t="s">
        <v>1931</v>
      </c>
      <c r="E3210" s="1" t="s">
        <v>20</v>
      </c>
      <c r="F3210" s="1" t="s">
        <v>830</v>
      </c>
      <c r="G3210" s="1" t="s">
        <v>1049</v>
      </c>
      <c r="H3210" s="1" t="s">
        <v>228</v>
      </c>
      <c r="I3210" s="1" t="s">
        <v>24</v>
      </c>
      <c r="J3210" s="3">
        <v>1.38</v>
      </c>
      <c r="K3210" s="1" t="s">
        <v>1567</v>
      </c>
      <c r="L3210" s="1" t="s">
        <v>24</v>
      </c>
      <c r="M3210" s="1" t="s">
        <v>1568</v>
      </c>
      <c r="N3210" s="1" t="s">
        <v>463</v>
      </c>
      <c r="O3210" s="2">
        <v>44347</v>
      </c>
      <c r="P3210" s="2">
        <v>44350</v>
      </c>
      <c r="Q3210" s="1" t="s">
        <v>29</v>
      </c>
      <c r="R3210" t="str">
        <f>VLOOKUP(F3210,'Seg 2 descriptions'!A:B,2)</f>
        <v>Measurement-SF</v>
      </c>
      <c r="S3210" t="str">
        <f>VLOOKUP(G3210,'Seg 3 descriptions'!A:B,2)</f>
        <v>Vehicle Insurance</v>
      </c>
    </row>
    <row r="3211" spans="1:19" x14ac:dyDescent="0.25">
      <c r="A3211" s="1" t="s">
        <v>457</v>
      </c>
      <c r="B3211" s="1" t="s">
        <v>49</v>
      </c>
      <c r="C3211" s="1" t="s">
        <v>1467</v>
      </c>
      <c r="D3211" s="1" t="s">
        <v>1933</v>
      </c>
      <c r="E3211" s="1" t="s">
        <v>20</v>
      </c>
      <c r="F3211" s="1" t="s">
        <v>830</v>
      </c>
      <c r="G3211" s="1" t="s">
        <v>1055</v>
      </c>
      <c r="H3211" s="1" t="s">
        <v>228</v>
      </c>
      <c r="I3211" s="1" t="s">
        <v>24</v>
      </c>
      <c r="J3211" s="3">
        <v>19.760000000000002</v>
      </c>
      <c r="K3211" s="1" t="s">
        <v>1567</v>
      </c>
      <c r="L3211" s="1" t="s">
        <v>24</v>
      </c>
      <c r="M3211" s="1" t="s">
        <v>1568</v>
      </c>
      <c r="N3211" s="1" t="s">
        <v>463</v>
      </c>
      <c r="O3211" s="2">
        <v>44347</v>
      </c>
      <c r="P3211" s="2">
        <v>44350</v>
      </c>
      <c r="Q3211" s="1" t="s">
        <v>29</v>
      </c>
      <c r="R3211" t="str">
        <f>VLOOKUP(F3211,'Seg 2 descriptions'!A:B,2)</f>
        <v>Measurement-SF</v>
      </c>
      <c r="S3211" t="str">
        <f>VLOOKUP(G3211,'Seg 3 descriptions'!A:B,2)</f>
        <v>Vehicle Depreciation</v>
      </c>
    </row>
    <row r="3212" spans="1:19" x14ac:dyDescent="0.25">
      <c r="A3212" s="1" t="s">
        <v>457</v>
      </c>
      <c r="B3212" s="1" t="s">
        <v>49</v>
      </c>
      <c r="C3212" s="1" t="s">
        <v>1467</v>
      </c>
      <c r="D3212" s="1" t="s">
        <v>1939</v>
      </c>
      <c r="E3212" s="1" t="s">
        <v>20</v>
      </c>
      <c r="F3212" s="1" t="s">
        <v>830</v>
      </c>
      <c r="G3212" s="1" t="s">
        <v>869</v>
      </c>
      <c r="H3212" s="1" t="s">
        <v>228</v>
      </c>
      <c r="I3212" s="1" t="s">
        <v>24</v>
      </c>
      <c r="J3212" s="3">
        <v>8.39</v>
      </c>
      <c r="K3212" s="1" t="s">
        <v>1567</v>
      </c>
      <c r="L3212" s="1" t="s">
        <v>24</v>
      </c>
      <c r="M3212" s="1" t="s">
        <v>1568</v>
      </c>
      <c r="N3212" s="1" t="s">
        <v>463</v>
      </c>
      <c r="O3212" s="2">
        <v>44347</v>
      </c>
      <c r="P3212" s="2">
        <v>44350</v>
      </c>
      <c r="Q3212" s="1" t="s">
        <v>29</v>
      </c>
      <c r="R3212" t="str">
        <f>VLOOKUP(F3212,'Seg 2 descriptions'!A:B,2)</f>
        <v>Measurement-SF</v>
      </c>
      <c r="S3212" t="str">
        <f>VLOOKUP(G3212,'Seg 3 descriptions'!A:B,2)</f>
        <v>Vehicle Fuel</v>
      </c>
    </row>
    <row r="3213" spans="1:19" x14ac:dyDescent="0.25">
      <c r="A3213" s="1" t="s">
        <v>457</v>
      </c>
      <c r="B3213" s="1" t="s">
        <v>49</v>
      </c>
      <c r="C3213" s="1" t="s">
        <v>1467</v>
      </c>
      <c r="D3213" s="1" t="s">
        <v>1944</v>
      </c>
      <c r="E3213" s="1" t="s">
        <v>20</v>
      </c>
      <c r="F3213" s="1" t="s">
        <v>830</v>
      </c>
      <c r="G3213" s="1" t="s">
        <v>283</v>
      </c>
      <c r="H3213" s="1" t="s">
        <v>228</v>
      </c>
      <c r="I3213" s="1" t="s">
        <v>24</v>
      </c>
      <c r="J3213" s="3">
        <v>6.89</v>
      </c>
      <c r="K3213" s="1" t="s">
        <v>1567</v>
      </c>
      <c r="L3213" s="1" t="s">
        <v>24</v>
      </c>
      <c r="M3213" s="1" t="s">
        <v>1568</v>
      </c>
      <c r="N3213" s="1" t="s">
        <v>463</v>
      </c>
      <c r="O3213" s="2">
        <v>44347</v>
      </c>
      <c r="P3213" s="2">
        <v>44350</v>
      </c>
      <c r="Q3213" s="1" t="s">
        <v>29</v>
      </c>
      <c r="R3213" t="str">
        <f>VLOOKUP(F3213,'Seg 2 descriptions'!A:B,2)</f>
        <v>Measurement-SF</v>
      </c>
      <c r="S3213" t="str">
        <f>VLOOKUP(G3213,'Seg 3 descriptions'!A:B,2)</f>
        <v>Supplies &amp; Misc Dept Expenses</v>
      </c>
    </row>
    <row r="3214" spans="1:19" x14ac:dyDescent="0.25">
      <c r="A3214" s="1" t="s">
        <v>457</v>
      </c>
      <c r="B3214" s="1" t="s">
        <v>49</v>
      </c>
      <c r="C3214" s="1" t="s">
        <v>1467</v>
      </c>
      <c r="D3214" s="1" t="s">
        <v>1961</v>
      </c>
      <c r="E3214" s="1" t="s">
        <v>20</v>
      </c>
      <c r="F3214" s="1" t="s">
        <v>830</v>
      </c>
      <c r="G3214" s="1" t="s">
        <v>868</v>
      </c>
      <c r="H3214" s="1" t="s">
        <v>228</v>
      </c>
      <c r="I3214" s="1" t="s">
        <v>24</v>
      </c>
      <c r="J3214" s="3">
        <v>2.21</v>
      </c>
      <c r="K3214" s="1" t="s">
        <v>1567</v>
      </c>
      <c r="L3214" s="1" t="s">
        <v>24</v>
      </c>
      <c r="M3214" s="1" t="s">
        <v>1568</v>
      </c>
      <c r="N3214" s="1" t="s">
        <v>463</v>
      </c>
      <c r="O3214" s="2">
        <v>44347</v>
      </c>
      <c r="P3214" s="2">
        <v>44350</v>
      </c>
      <c r="Q3214" s="1" t="s">
        <v>29</v>
      </c>
      <c r="R3214" t="str">
        <f>VLOOKUP(F3214,'Seg 2 descriptions'!A:B,2)</f>
        <v>Measurement-SF</v>
      </c>
      <c r="S3214" t="str">
        <f>VLOOKUP(G3214,'Seg 3 descriptions'!A:B,2)</f>
        <v>Cell Phones</v>
      </c>
    </row>
    <row r="3215" spans="1:19" x14ac:dyDescent="0.25">
      <c r="A3215" s="1" t="s">
        <v>457</v>
      </c>
      <c r="B3215" s="1" t="s">
        <v>49</v>
      </c>
      <c r="C3215" s="1" t="s">
        <v>1467</v>
      </c>
      <c r="D3215" s="1" t="s">
        <v>1918</v>
      </c>
      <c r="E3215" s="1" t="s">
        <v>20</v>
      </c>
      <c r="F3215" s="1" t="s">
        <v>830</v>
      </c>
      <c r="G3215" s="1" t="s">
        <v>867</v>
      </c>
      <c r="H3215" s="1" t="s">
        <v>228</v>
      </c>
      <c r="I3215" s="1" t="s">
        <v>24</v>
      </c>
      <c r="J3215" s="3">
        <v>0.28999999999999998</v>
      </c>
      <c r="K3215" s="1" t="s">
        <v>1567</v>
      </c>
      <c r="L3215" s="1" t="s">
        <v>24</v>
      </c>
      <c r="M3215" s="1" t="s">
        <v>1568</v>
      </c>
      <c r="N3215" s="1" t="s">
        <v>463</v>
      </c>
      <c r="O3215" s="2">
        <v>44347</v>
      </c>
      <c r="P3215" s="2">
        <v>44350</v>
      </c>
      <c r="Q3215" s="1" t="s">
        <v>29</v>
      </c>
      <c r="R3215" t="str">
        <f>VLOOKUP(F3215,'Seg 2 descriptions'!A:B,2)</f>
        <v>Measurement-SF</v>
      </c>
      <c r="S3215" t="str">
        <f>VLOOKUP(G3215,'Seg 3 descriptions'!A:B,2)</f>
        <v>Meals</v>
      </c>
    </row>
    <row r="3216" spans="1:19" x14ac:dyDescent="0.25">
      <c r="A3216" s="1" t="s">
        <v>457</v>
      </c>
      <c r="B3216" s="1" t="s">
        <v>49</v>
      </c>
      <c r="C3216" s="1" t="s">
        <v>1467</v>
      </c>
      <c r="D3216" s="1" t="s">
        <v>1739</v>
      </c>
      <c r="E3216" s="1" t="s">
        <v>20</v>
      </c>
      <c r="F3216" s="1" t="s">
        <v>830</v>
      </c>
      <c r="G3216" s="1" t="s">
        <v>460</v>
      </c>
      <c r="H3216" s="1" t="s">
        <v>228</v>
      </c>
      <c r="I3216" s="1" t="s">
        <v>24</v>
      </c>
      <c r="J3216" s="3">
        <v>21.16</v>
      </c>
      <c r="K3216" s="1" t="s">
        <v>1567</v>
      </c>
      <c r="L3216" s="1" t="s">
        <v>24</v>
      </c>
      <c r="M3216" s="1" t="s">
        <v>1568</v>
      </c>
      <c r="N3216" s="1" t="s">
        <v>463</v>
      </c>
      <c r="O3216" s="2">
        <v>44347</v>
      </c>
      <c r="P3216" s="2">
        <v>44350</v>
      </c>
      <c r="Q3216" s="1" t="s">
        <v>29</v>
      </c>
      <c r="R3216" t="str">
        <f>VLOOKUP(F3216,'Seg 2 descriptions'!A:B,2)</f>
        <v>Measurement-SF</v>
      </c>
      <c r="S3216" t="str">
        <f>VLOOKUP(G3216,'Seg 3 descriptions'!A:B,2)</f>
        <v>Salaries</v>
      </c>
    </row>
    <row r="3217" spans="1:19" x14ac:dyDescent="0.25">
      <c r="A3217" s="1" t="s">
        <v>457</v>
      </c>
      <c r="B3217" s="1" t="s">
        <v>49</v>
      </c>
      <c r="C3217" s="1" t="s">
        <v>1404</v>
      </c>
      <c r="D3217" s="1" t="s">
        <v>1931</v>
      </c>
      <c r="E3217" s="1" t="s">
        <v>20</v>
      </c>
      <c r="F3217" s="1" t="s">
        <v>830</v>
      </c>
      <c r="G3217" s="1" t="s">
        <v>1049</v>
      </c>
      <c r="H3217" s="1" t="s">
        <v>228</v>
      </c>
      <c r="I3217" s="1" t="s">
        <v>24</v>
      </c>
      <c r="J3217" s="3">
        <v>3.15</v>
      </c>
      <c r="K3217" s="1" t="s">
        <v>1567</v>
      </c>
      <c r="L3217" s="1" t="s">
        <v>24</v>
      </c>
      <c r="M3217" s="1" t="s">
        <v>1568</v>
      </c>
      <c r="N3217" s="1" t="s">
        <v>463</v>
      </c>
      <c r="O3217" s="2">
        <v>44255</v>
      </c>
      <c r="P3217" s="2">
        <v>44258</v>
      </c>
      <c r="Q3217" s="1" t="s">
        <v>29</v>
      </c>
      <c r="R3217" t="str">
        <f>VLOOKUP(F3217,'Seg 2 descriptions'!A:B,2)</f>
        <v>Measurement-SF</v>
      </c>
      <c r="S3217" t="str">
        <f>VLOOKUP(G3217,'Seg 3 descriptions'!A:B,2)</f>
        <v>Vehicle Insurance</v>
      </c>
    </row>
    <row r="3218" spans="1:19" x14ac:dyDescent="0.25">
      <c r="A3218" s="1" t="s">
        <v>457</v>
      </c>
      <c r="B3218" s="1" t="s">
        <v>49</v>
      </c>
      <c r="C3218" s="1" t="s">
        <v>1404</v>
      </c>
      <c r="D3218" s="1" t="s">
        <v>1933</v>
      </c>
      <c r="E3218" s="1" t="s">
        <v>20</v>
      </c>
      <c r="F3218" s="1" t="s">
        <v>830</v>
      </c>
      <c r="G3218" s="1" t="s">
        <v>1055</v>
      </c>
      <c r="H3218" s="1" t="s">
        <v>228</v>
      </c>
      <c r="I3218" s="1" t="s">
        <v>24</v>
      </c>
      <c r="J3218" s="3">
        <v>23.86</v>
      </c>
      <c r="K3218" s="1" t="s">
        <v>1567</v>
      </c>
      <c r="L3218" s="1" t="s">
        <v>24</v>
      </c>
      <c r="M3218" s="1" t="s">
        <v>1568</v>
      </c>
      <c r="N3218" s="1" t="s">
        <v>463</v>
      </c>
      <c r="O3218" s="2">
        <v>44255</v>
      </c>
      <c r="P3218" s="2">
        <v>44258</v>
      </c>
      <c r="Q3218" s="1" t="s">
        <v>29</v>
      </c>
      <c r="R3218" t="str">
        <f>VLOOKUP(F3218,'Seg 2 descriptions'!A:B,2)</f>
        <v>Measurement-SF</v>
      </c>
      <c r="S3218" t="str">
        <f>VLOOKUP(G3218,'Seg 3 descriptions'!A:B,2)</f>
        <v>Vehicle Depreciation</v>
      </c>
    </row>
    <row r="3219" spans="1:19" x14ac:dyDescent="0.25">
      <c r="A3219" s="1" t="s">
        <v>457</v>
      </c>
      <c r="B3219" s="1" t="s">
        <v>49</v>
      </c>
      <c r="C3219" s="1" t="s">
        <v>1404</v>
      </c>
      <c r="D3219" s="1" t="s">
        <v>1923</v>
      </c>
      <c r="E3219" s="1" t="s">
        <v>20</v>
      </c>
      <c r="F3219" s="1" t="s">
        <v>830</v>
      </c>
      <c r="G3219" s="1" t="s">
        <v>870</v>
      </c>
      <c r="H3219" s="1" t="s">
        <v>228</v>
      </c>
      <c r="I3219" s="1" t="s">
        <v>24</v>
      </c>
      <c r="J3219" s="3">
        <v>5.24</v>
      </c>
      <c r="K3219" s="1" t="s">
        <v>1567</v>
      </c>
      <c r="L3219" s="1" t="s">
        <v>24</v>
      </c>
      <c r="M3219" s="1" t="s">
        <v>1568</v>
      </c>
      <c r="N3219" s="1" t="s">
        <v>463</v>
      </c>
      <c r="O3219" s="2">
        <v>44255</v>
      </c>
      <c r="P3219" s="2">
        <v>44258</v>
      </c>
      <c r="Q3219" s="1" t="s">
        <v>29</v>
      </c>
      <c r="R3219" t="str">
        <f>VLOOKUP(F3219,'Seg 2 descriptions'!A:B,2)</f>
        <v>Measurement-SF</v>
      </c>
      <c r="S3219" t="str">
        <f>VLOOKUP(G3219,'Seg 3 descriptions'!A:B,2)</f>
        <v>Other Vehicle Expenses</v>
      </c>
    </row>
    <row r="3220" spans="1:19" x14ac:dyDescent="0.25">
      <c r="A3220" s="1" t="s">
        <v>457</v>
      </c>
      <c r="B3220" s="1" t="s">
        <v>49</v>
      </c>
      <c r="C3220" s="1" t="s">
        <v>1404</v>
      </c>
      <c r="D3220" s="1" t="s">
        <v>1939</v>
      </c>
      <c r="E3220" s="1" t="s">
        <v>20</v>
      </c>
      <c r="F3220" s="1" t="s">
        <v>830</v>
      </c>
      <c r="G3220" s="1" t="s">
        <v>869</v>
      </c>
      <c r="H3220" s="1" t="s">
        <v>228</v>
      </c>
      <c r="I3220" s="1" t="s">
        <v>24</v>
      </c>
      <c r="J3220" s="3">
        <v>9.5299999999999994</v>
      </c>
      <c r="K3220" s="1" t="s">
        <v>1567</v>
      </c>
      <c r="L3220" s="1" t="s">
        <v>24</v>
      </c>
      <c r="M3220" s="1" t="s">
        <v>1568</v>
      </c>
      <c r="N3220" s="1" t="s">
        <v>463</v>
      </c>
      <c r="O3220" s="2">
        <v>44255</v>
      </c>
      <c r="P3220" s="2">
        <v>44258</v>
      </c>
      <c r="Q3220" s="1" t="s">
        <v>29</v>
      </c>
      <c r="R3220" t="str">
        <f>VLOOKUP(F3220,'Seg 2 descriptions'!A:B,2)</f>
        <v>Measurement-SF</v>
      </c>
      <c r="S3220" t="str">
        <f>VLOOKUP(G3220,'Seg 3 descriptions'!A:B,2)</f>
        <v>Vehicle Fuel</v>
      </c>
    </row>
    <row r="3221" spans="1:19" x14ac:dyDescent="0.25">
      <c r="A3221" s="1" t="s">
        <v>457</v>
      </c>
      <c r="B3221" s="1" t="s">
        <v>49</v>
      </c>
      <c r="C3221" s="1" t="s">
        <v>1404</v>
      </c>
      <c r="D3221" s="1" t="s">
        <v>1944</v>
      </c>
      <c r="E3221" s="1" t="s">
        <v>20</v>
      </c>
      <c r="F3221" s="1" t="s">
        <v>830</v>
      </c>
      <c r="G3221" s="1" t="s">
        <v>283</v>
      </c>
      <c r="H3221" s="1" t="s">
        <v>228</v>
      </c>
      <c r="I3221" s="1" t="s">
        <v>24</v>
      </c>
      <c r="J3221" s="3">
        <v>5.24</v>
      </c>
      <c r="K3221" s="1" t="s">
        <v>1567</v>
      </c>
      <c r="L3221" s="1" t="s">
        <v>24</v>
      </c>
      <c r="M3221" s="1" t="s">
        <v>1568</v>
      </c>
      <c r="N3221" s="1" t="s">
        <v>463</v>
      </c>
      <c r="O3221" s="2">
        <v>44255</v>
      </c>
      <c r="P3221" s="2">
        <v>44258</v>
      </c>
      <c r="Q3221" s="1" t="s">
        <v>29</v>
      </c>
      <c r="R3221" t="str">
        <f>VLOOKUP(F3221,'Seg 2 descriptions'!A:B,2)</f>
        <v>Measurement-SF</v>
      </c>
      <c r="S3221" t="str">
        <f>VLOOKUP(G3221,'Seg 3 descriptions'!A:B,2)</f>
        <v>Supplies &amp; Misc Dept Expenses</v>
      </c>
    </row>
    <row r="3222" spans="1:19" x14ac:dyDescent="0.25">
      <c r="A3222" s="1" t="s">
        <v>457</v>
      </c>
      <c r="B3222" s="1" t="s">
        <v>49</v>
      </c>
      <c r="C3222" s="1" t="s">
        <v>1461</v>
      </c>
      <c r="D3222" s="1" t="s">
        <v>1894</v>
      </c>
      <c r="E3222" s="1" t="s">
        <v>20</v>
      </c>
      <c r="F3222" s="1" t="s">
        <v>830</v>
      </c>
      <c r="G3222" s="1" t="s">
        <v>590</v>
      </c>
      <c r="H3222" s="1" t="s">
        <v>228</v>
      </c>
      <c r="I3222" s="1" t="s">
        <v>24</v>
      </c>
      <c r="J3222" s="3">
        <v>-6.3</v>
      </c>
      <c r="K3222" s="1" t="s">
        <v>1441</v>
      </c>
      <c r="L3222" s="1" t="s">
        <v>24</v>
      </c>
      <c r="M3222" s="1" t="s">
        <v>1442</v>
      </c>
      <c r="N3222" s="1" t="s">
        <v>1462</v>
      </c>
      <c r="O3222" s="2">
        <v>44255</v>
      </c>
      <c r="P3222" s="2">
        <v>44258</v>
      </c>
      <c r="Q3222" s="1" t="s">
        <v>29</v>
      </c>
      <c r="R3222" t="str">
        <f>VLOOKUP(F3222,'Seg 2 descriptions'!A:B,2)</f>
        <v>Measurement-SF</v>
      </c>
      <c r="S3222" t="str">
        <f>VLOOKUP(G3222,'Seg 3 descriptions'!A:B,2)</f>
        <v>Overtime/Comp Time/On Call</v>
      </c>
    </row>
    <row r="3223" spans="1:19" x14ac:dyDescent="0.25">
      <c r="A3223" s="1" t="s">
        <v>457</v>
      </c>
      <c r="B3223" s="1" t="s">
        <v>49</v>
      </c>
      <c r="C3223" s="1" t="s">
        <v>898</v>
      </c>
      <c r="D3223" s="1" t="s">
        <v>1717</v>
      </c>
      <c r="E3223" s="1" t="s">
        <v>20</v>
      </c>
      <c r="F3223" s="1" t="s">
        <v>31</v>
      </c>
      <c r="G3223" s="1" t="s">
        <v>590</v>
      </c>
      <c r="H3223" s="1" t="s">
        <v>228</v>
      </c>
      <c r="I3223" s="1" t="s">
        <v>24</v>
      </c>
      <c r="J3223" s="3">
        <v>-161.47</v>
      </c>
      <c r="K3223" s="1" t="s">
        <v>891</v>
      </c>
      <c r="L3223" s="1" t="s">
        <v>24</v>
      </c>
      <c r="M3223" s="1" t="s">
        <v>892</v>
      </c>
      <c r="N3223" s="1" t="s">
        <v>903</v>
      </c>
      <c r="O3223" s="2">
        <v>44377</v>
      </c>
      <c r="P3223" s="2">
        <v>44383</v>
      </c>
      <c r="Q3223" s="1" t="s">
        <v>29</v>
      </c>
      <c r="R3223" t="str">
        <f>VLOOKUP(F3223,'Seg 2 descriptions'!A:B,2)</f>
        <v>Gas Operations-West</v>
      </c>
      <c r="S3223" t="str">
        <f>VLOOKUP(G3223,'Seg 3 descriptions'!A:B,2)</f>
        <v>Overtime/Comp Time/On Call</v>
      </c>
    </row>
    <row r="3224" spans="1:19" x14ac:dyDescent="0.25">
      <c r="A3224" s="1" t="s">
        <v>457</v>
      </c>
      <c r="B3224" s="1" t="s">
        <v>49</v>
      </c>
      <c r="C3224" s="1" t="s">
        <v>1402</v>
      </c>
      <c r="D3224" s="1" t="s">
        <v>1717</v>
      </c>
      <c r="E3224" s="1" t="s">
        <v>20</v>
      </c>
      <c r="F3224" s="1" t="s">
        <v>31</v>
      </c>
      <c r="G3224" s="1" t="s">
        <v>590</v>
      </c>
      <c r="H3224" s="1" t="s">
        <v>228</v>
      </c>
      <c r="I3224" s="1" t="s">
        <v>24</v>
      </c>
      <c r="J3224" s="3">
        <v>-11.09</v>
      </c>
      <c r="K3224" s="1" t="s">
        <v>891</v>
      </c>
      <c r="L3224" s="1" t="s">
        <v>24</v>
      </c>
      <c r="M3224" s="1" t="s">
        <v>892</v>
      </c>
      <c r="N3224" s="1" t="s">
        <v>970</v>
      </c>
      <c r="O3224" s="2">
        <v>44439</v>
      </c>
      <c r="P3224" s="2">
        <v>44447</v>
      </c>
      <c r="Q3224" s="1" t="s">
        <v>29</v>
      </c>
      <c r="R3224" t="str">
        <f>VLOOKUP(F3224,'Seg 2 descriptions'!A:B,2)</f>
        <v>Gas Operations-West</v>
      </c>
      <c r="S3224" t="str">
        <f>VLOOKUP(G3224,'Seg 3 descriptions'!A:B,2)</f>
        <v>Overtime/Comp Time/On Call</v>
      </c>
    </row>
    <row r="3225" spans="1:19" x14ac:dyDescent="0.25">
      <c r="A3225" s="1" t="s">
        <v>457</v>
      </c>
      <c r="B3225" s="1" t="s">
        <v>49</v>
      </c>
      <c r="C3225" s="1" t="s">
        <v>1368</v>
      </c>
      <c r="D3225" s="1" t="s">
        <v>1894</v>
      </c>
      <c r="E3225" s="1" t="s">
        <v>20</v>
      </c>
      <c r="F3225" s="1" t="s">
        <v>830</v>
      </c>
      <c r="G3225" s="1" t="s">
        <v>590</v>
      </c>
      <c r="H3225" s="1" t="s">
        <v>228</v>
      </c>
      <c r="I3225" s="1" t="s">
        <v>24</v>
      </c>
      <c r="J3225" s="3">
        <v>-17.72</v>
      </c>
      <c r="K3225" s="1" t="s">
        <v>1441</v>
      </c>
      <c r="L3225" s="1" t="s">
        <v>24</v>
      </c>
      <c r="M3225" s="1" t="s">
        <v>1442</v>
      </c>
      <c r="N3225" s="1" t="s">
        <v>1369</v>
      </c>
      <c r="O3225" s="2">
        <v>44530</v>
      </c>
      <c r="P3225" s="2">
        <v>44535</v>
      </c>
      <c r="Q3225" s="1" t="s">
        <v>29</v>
      </c>
      <c r="R3225" t="str">
        <f>VLOOKUP(F3225,'Seg 2 descriptions'!A:B,2)</f>
        <v>Measurement-SF</v>
      </c>
      <c r="S3225" t="str">
        <f>VLOOKUP(G3225,'Seg 3 descriptions'!A:B,2)</f>
        <v>Overtime/Comp Time/On Call</v>
      </c>
    </row>
    <row r="3226" spans="1:19" x14ac:dyDescent="0.25">
      <c r="A3226" s="1" t="s">
        <v>457</v>
      </c>
      <c r="B3226" s="1" t="s">
        <v>49</v>
      </c>
      <c r="C3226" s="1" t="s">
        <v>1355</v>
      </c>
      <c r="D3226" s="1" t="s">
        <v>1717</v>
      </c>
      <c r="E3226" s="1" t="s">
        <v>20</v>
      </c>
      <c r="F3226" s="1" t="s">
        <v>31</v>
      </c>
      <c r="G3226" s="1" t="s">
        <v>590</v>
      </c>
      <c r="H3226" s="1" t="s">
        <v>228</v>
      </c>
      <c r="I3226" s="1" t="s">
        <v>24</v>
      </c>
      <c r="J3226" s="3">
        <v>-4.32</v>
      </c>
      <c r="K3226" s="1" t="s">
        <v>891</v>
      </c>
      <c r="L3226" s="1" t="s">
        <v>24</v>
      </c>
      <c r="M3226" s="1" t="s">
        <v>892</v>
      </c>
      <c r="N3226" s="1" t="s">
        <v>966</v>
      </c>
      <c r="O3226" s="2">
        <v>44408</v>
      </c>
      <c r="P3226" s="2">
        <v>44412</v>
      </c>
      <c r="Q3226" s="1" t="s">
        <v>29</v>
      </c>
      <c r="R3226" t="str">
        <f>VLOOKUP(F3226,'Seg 2 descriptions'!A:B,2)</f>
        <v>Gas Operations-West</v>
      </c>
      <c r="S3226" t="str">
        <f>VLOOKUP(G3226,'Seg 3 descriptions'!A:B,2)</f>
        <v>Overtime/Comp Time/On Call</v>
      </c>
    </row>
    <row r="3227" spans="1:19" x14ac:dyDescent="0.25">
      <c r="A3227" s="1" t="s">
        <v>457</v>
      </c>
      <c r="B3227" s="1" t="s">
        <v>49</v>
      </c>
      <c r="C3227" s="1" t="s">
        <v>1458</v>
      </c>
      <c r="D3227" s="1" t="s">
        <v>1894</v>
      </c>
      <c r="E3227" s="1" t="s">
        <v>20</v>
      </c>
      <c r="F3227" s="1" t="s">
        <v>830</v>
      </c>
      <c r="G3227" s="1" t="s">
        <v>590</v>
      </c>
      <c r="H3227" s="1" t="s">
        <v>228</v>
      </c>
      <c r="I3227" s="1" t="s">
        <v>24</v>
      </c>
      <c r="J3227" s="3">
        <v>-5.38</v>
      </c>
      <c r="K3227" s="1" t="s">
        <v>1441</v>
      </c>
      <c r="L3227" s="1" t="s">
        <v>24</v>
      </c>
      <c r="M3227" s="1" t="s">
        <v>1442</v>
      </c>
      <c r="N3227" s="1" t="s">
        <v>1459</v>
      </c>
      <c r="O3227" s="2">
        <v>44316</v>
      </c>
      <c r="P3227" s="2">
        <v>44321</v>
      </c>
      <c r="Q3227" s="1" t="s">
        <v>29</v>
      </c>
      <c r="R3227" t="str">
        <f>VLOOKUP(F3227,'Seg 2 descriptions'!A:B,2)</f>
        <v>Measurement-SF</v>
      </c>
      <c r="S3227" t="str">
        <f>VLOOKUP(G3227,'Seg 3 descriptions'!A:B,2)</f>
        <v>Overtime/Comp Time/On Call</v>
      </c>
    </row>
    <row r="3228" spans="1:19" x14ac:dyDescent="0.25">
      <c r="A3228" s="1" t="s">
        <v>457</v>
      </c>
      <c r="B3228" s="1" t="s">
        <v>49</v>
      </c>
      <c r="C3228" s="1" t="s">
        <v>1611</v>
      </c>
      <c r="D3228" s="1" t="s">
        <v>1894</v>
      </c>
      <c r="E3228" s="1" t="s">
        <v>20</v>
      </c>
      <c r="F3228" s="1" t="s">
        <v>830</v>
      </c>
      <c r="G3228" s="1" t="s">
        <v>590</v>
      </c>
      <c r="H3228" s="1" t="s">
        <v>228</v>
      </c>
      <c r="I3228" s="1" t="s">
        <v>24</v>
      </c>
      <c r="J3228" s="3">
        <v>1.85</v>
      </c>
      <c r="K3228" s="1" t="s">
        <v>1441</v>
      </c>
      <c r="L3228" s="1" t="s">
        <v>24</v>
      </c>
      <c r="M3228" s="1" t="s">
        <v>1442</v>
      </c>
      <c r="N3228" s="1" t="s">
        <v>463</v>
      </c>
      <c r="O3228" s="2">
        <v>44561</v>
      </c>
      <c r="P3228" s="2">
        <v>44568</v>
      </c>
      <c r="Q3228" s="1" t="s">
        <v>29</v>
      </c>
      <c r="R3228" t="str">
        <f>VLOOKUP(F3228,'Seg 2 descriptions'!A:B,2)</f>
        <v>Measurement-SF</v>
      </c>
      <c r="S3228" t="str">
        <f>VLOOKUP(G3228,'Seg 3 descriptions'!A:B,2)</f>
        <v>Overtime/Comp Time/On Call</v>
      </c>
    </row>
    <row r="3229" spans="1:19" x14ac:dyDescent="0.25">
      <c r="A3229" s="1" t="s">
        <v>457</v>
      </c>
      <c r="B3229" s="1" t="s">
        <v>49</v>
      </c>
      <c r="C3229" s="1" t="s">
        <v>1369</v>
      </c>
      <c r="D3229" s="1" t="s">
        <v>1894</v>
      </c>
      <c r="E3229" s="1" t="s">
        <v>20</v>
      </c>
      <c r="F3229" s="1" t="s">
        <v>830</v>
      </c>
      <c r="G3229" s="1" t="s">
        <v>590</v>
      </c>
      <c r="H3229" s="1" t="s">
        <v>228</v>
      </c>
      <c r="I3229" s="1" t="s">
        <v>24</v>
      </c>
      <c r="J3229" s="3">
        <v>17.72</v>
      </c>
      <c r="K3229" s="1" t="s">
        <v>1441</v>
      </c>
      <c r="L3229" s="1" t="s">
        <v>24</v>
      </c>
      <c r="M3229" s="1" t="s">
        <v>1442</v>
      </c>
      <c r="N3229" s="1" t="s">
        <v>463</v>
      </c>
      <c r="O3229" s="2">
        <v>44500</v>
      </c>
      <c r="P3229" s="2">
        <v>44503</v>
      </c>
      <c r="Q3229" s="1" t="s">
        <v>29</v>
      </c>
      <c r="R3229" t="str">
        <f>VLOOKUP(F3229,'Seg 2 descriptions'!A:B,2)</f>
        <v>Measurement-SF</v>
      </c>
      <c r="S3229" t="str">
        <f>VLOOKUP(G3229,'Seg 3 descriptions'!A:B,2)</f>
        <v>Overtime/Comp Time/On Call</v>
      </c>
    </row>
    <row r="3230" spans="1:19" x14ac:dyDescent="0.25">
      <c r="A3230" s="1" t="s">
        <v>828</v>
      </c>
      <c r="B3230" s="1" t="s">
        <v>18</v>
      </c>
      <c r="C3230" s="1" t="s">
        <v>1530</v>
      </c>
      <c r="D3230" s="1" t="s">
        <v>1717</v>
      </c>
      <c r="E3230" s="1" t="s">
        <v>20</v>
      </c>
      <c r="F3230" s="1" t="s">
        <v>31</v>
      </c>
      <c r="G3230" s="1" t="s">
        <v>590</v>
      </c>
      <c r="H3230" s="1" t="s">
        <v>228</v>
      </c>
      <c r="I3230" s="1" t="s">
        <v>24</v>
      </c>
      <c r="J3230" s="3">
        <v>1151.3399999999999</v>
      </c>
      <c r="K3230" s="1" t="s">
        <v>1623</v>
      </c>
      <c r="L3230" s="1" t="s">
        <v>24</v>
      </c>
      <c r="M3230" s="1" t="s">
        <v>24</v>
      </c>
      <c r="N3230" s="1" t="s">
        <v>1530</v>
      </c>
      <c r="O3230" s="2">
        <v>44476</v>
      </c>
      <c r="P3230" s="2">
        <v>44498</v>
      </c>
      <c r="Q3230" s="1" t="s">
        <v>29</v>
      </c>
      <c r="R3230" t="str">
        <f>VLOOKUP(F3230,'Seg 2 descriptions'!A:B,2)</f>
        <v>Gas Operations-West</v>
      </c>
      <c r="S3230" t="str">
        <f>VLOOKUP(G3230,'Seg 3 descriptions'!A:B,2)</f>
        <v>Overtime/Comp Time/On Call</v>
      </c>
    </row>
    <row r="3231" spans="1:19" x14ac:dyDescent="0.25">
      <c r="A3231" s="1" t="s">
        <v>457</v>
      </c>
      <c r="B3231" s="1" t="s">
        <v>49</v>
      </c>
      <c r="C3231" s="1" t="s">
        <v>1544</v>
      </c>
      <c r="D3231" s="1" t="s">
        <v>1722</v>
      </c>
      <c r="E3231" s="1" t="s">
        <v>20</v>
      </c>
      <c r="F3231" s="1" t="s">
        <v>31</v>
      </c>
      <c r="G3231" s="1" t="s">
        <v>460</v>
      </c>
      <c r="H3231" s="1" t="s">
        <v>228</v>
      </c>
      <c r="I3231" s="1" t="s">
        <v>24</v>
      </c>
      <c r="J3231" s="3">
        <v>-968.51</v>
      </c>
      <c r="K3231" s="1" t="s">
        <v>1004</v>
      </c>
      <c r="L3231" s="1" t="s">
        <v>24</v>
      </c>
      <c r="M3231" s="1" t="s">
        <v>1005</v>
      </c>
      <c r="N3231" s="1" t="s">
        <v>965</v>
      </c>
      <c r="O3231" s="2">
        <v>44347</v>
      </c>
      <c r="P3231" s="2">
        <v>44350</v>
      </c>
      <c r="Q3231" s="1" t="s">
        <v>29</v>
      </c>
      <c r="R3231" t="str">
        <f>VLOOKUP(F3231,'Seg 2 descriptions'!A:B,2)</f>
        <v>Gas Operations-West</v>
      </c>
      <c r="S3231" t="str">
        <f>VLOOKUP(G3231,'Seg 3 descriptions'!A:B,2)</f>
        <v>Salaries</v>
      </c>
    </row>
    <row r="3232" spans="1:19" x14ac:dyDescent="0.25">
      <c r="A3232" s="1" t="s">
        <v>456</v>
      </c>
      <c r="B3232" s="1" t="s">
        <v>20</v>
      </c>
      <c r="C3232" s="1" t="s">
        <v>1609</v>
      </c>
      <c r="D3232" s="1" t="s">
        <v>1697</v>
      </c>
      <c r="E3232" s="1" t="s">
        <v>20</v>
      </c>
      <c r="F3232" s="1" t="s">
        <v>31</v>
      </c>
      <c r="G3232" s="1" t="s">
        <v>35</v>
      </c>
      <c r="H3232" s="1" t="s">
        <v>228</v>
      </c>
      <c r="I3232" s="1" t="s">
        <v>24</v>
      </c>
      <c r="J3232" s="3">
        <v>-348</v>
      </c>
      <c r="K3232" s="1" t="s">
        <v>1354</v>
      </c>
      <c r="L3232" s="1" t="s">
        <v>24</v>
      </c>
      <c r="M3232" s="1" t="s">
        <v>985</v>
      </c>
      <c r="N3232" s="1" t="s">
        <v>1610</v>
      </c>
      <c r="O3232" s="2">
        <v>44286</v>
      </c>
      <c r="P3232" s="2">
        <v>44264</v>
      </c>
      <c r="Q3232" s="1" t="s">
        <v>29</v>
      </c>
      <c r="R3232" t="str">
        <f>VLOOKUP(F3232,'Seg 2 descriptions'!A:B,2)</f>
        <v>Gas Operations-West</v>
      </c>
      <c r="S3232" t="str">
        <f>VLOOKUP(G3232,'Seg 3 descriptions'!A:B,2)</f>
        <v>Other Outside Services</v>
      </c>
    </row>
    <row r="3233" spans="1:19" x14ac:dyDescent="0.25">
      <c r="A3233" s="1" t="s">
        <v>456</v>
      </c>
      <c r="B3233" s="1" t="s">
        <v>20</v>
      </c>
      <c r="C3233" s="1" t="s">
        <v>1610</v>
      </c>
      <c r="D3233" s="1" t="s">
        <v>1697</v>
      </c>
      <c r="E3233" s="1" t="s">
        <v>20</v>
      </c>
      <c r="F3233" s="1" t="s">
        <v>31</v>
      </c>
      <c r="G3233" s="1" t="s">
        <v>35</v>
      </c>
      <c r="H3233" s="1" t="s">
        <v>228</v>
      </c>
      <c r="I3233" s="1" t="s">
        <v>24</v>
      </c>
      <c r="J3233" s="3">
        <v>348</v>
      </c>
      <c r="K3233" s="1" t="s">
        <v>1354</v>
      </c>
      <c r="L3233" s="1" t="s">
        <v>24</v>
      </c>
      <c r="M3233" s="1" t="s">
        <v>985</v>
      </c>
      <c r="N3233" s="1" t="s">
        <v>1610</v>
      </c>
      <c r="O3233" s="2">
        <v>44255</v>
      </c>
      <c r="P3233" s="2">
        <v>44264</v>
      </c>
      <c r="Q3233" s="1" t="s">
        <v>29</v>
      </c>
      <c r="R3233" t="str">
        <f>VLOOKUP(F3233,'Seg 2 descriptions'!A:B,2)</f>
        <v>Gas Operations-West</v>
      </c>
      <c r="S3233" t="str">
        <f>VLOOKUP(G3233,'Seg 3 descriptions'!A:B,2)</f>
        <v>Other Outside Services</v>
      </c>
    </row>
    <row r="3234" spans="1:19" x14ac:dyDescent="0.25">
      <c r="A3234" s="1" t="s">
        <v>456</v>
      </c>
      <c r="B3234" s="1" t="s">
        <v>20</v>
      </c>
      <c r="C3234" s="1" t="s">
        <v>1594</v>
      </c>
      <c r="D3234" s="1" t="s">
        <v>1697</v>
      </c>
      <c r="E3234" s="1" t="s">
        <v>20</v>
      </c>
      <c r="F3234" s="1" t="s">
        <v>31</v>
      </c>
      <c r="G3234" s="1" t="s">
        <v>35</v>
      </c>
      <c r="H3234" s="1" t="s">
        <v>228</v>
      </c>
      <c r="I3234" s="1" t="s">
        <v>24</v>
      </c>
      <c r="J3234" s="3">
        <v>-174</v>
      </c>
      <c r="K3234" s="1" t="s">
        <v>1354</v>
      </c>
      <c r="L3234" s="1" t="s">
        <v>24</v>
      </c>
      <c r="M3234" s="1" t="s">
        <v>413</v>
      </c>
      <c r="N3234" s="1" t="s">
        <v>1510</v>
      </c>
      <c r="O3234" s="2">
        <v>44316</v>
      </c>
      <c r="P3234" s="2">
        <v>44292</v>
      </c>
      <c r="Q3234" s="1" t="s">
        <v>29</v>
      </c>
      <c r="R3234" t="str">
        <f>VLOOKUP(F3234,'Seg 2 descriptions'!A:B,2)</f>
        <v>Gas Operations-West</v>
      </c>
      <c r="S3234" t="str">
        <f>VLOOKUP(G3234,'Seg 3 descriptions'!A:B,2)</f>
        <v>Other Outside Services</v>
      </c>
    </row>
    <row r="3235" spans="1:19" x14ac:dyDescent="0.25">
      <c r="A3235" s="1" t="s">
        <v>456</v>
      </c>
      <c r="B3235" s="1" t="s">
        <v>20</v>
      </c>
      <c r="C3235" s="1" t="s">
        <v>1594</v>
      </c>
      <c r="D3235" s="1" t="s">
        <v>1697</v>
      </c>
      <c r="E3235" s="1" t="s">
        <v>20</v>
      </c>
      <c r="F3235" s="1" t="s">
        <v>31</v>
      </c>
      <c r="G3235" s="1" t="s">
        <v>35</v>
      </c>
      <c r="H3235" s="1" t="s">
        <v>228</v>
      </c>
      <c r="I3235" s="1" t="s">
        <v>24</v>
      </c>
      <c r="J3235" s="3">
        <v>-87</v>
      </c>
      <c r="K3235" s="1" t="s">
        <v>1354</v>
      </c>
      <c r="L3235" s="1" t="s">
        <v>24</v>
      </c>
      <c r="M3235" s="1" t="s">
        <v>95</v>
      </c>
      <c r="N3235" s="1" t="s">
        <v>1510</v>
      </c>
      <c r="O3235" s="2">
        <v>44316</v>
      </c>
      <c r="P3235" s="2">
        <v>44292</v>
      </c>
      <c r="Q3235" s="1" t="s">
        <v>29</v>
      </c>
      <c r="R3235" t="str">
        <f>VLOOKUP(F3235,'Seg 2 descriptions'!A:B,2)</f>
        <v>Gas Operations-West</v>
      </c>
      <c r="S3235" t="str">
        <f>VLOOKUP(G3235,'Seg 3 descriptions'!A:B,2)</f>
        <v>Other Outside Services</v>
      </c>
    </row>
    <row r="3236" spans="1:19" x14ac:dyDescent="0.25">
      <c r="A3236" s="1" t="s">
        <v>456</v>
      </c>
      <c r="B3236" s="1" t="s">
        <v>20</v>
      </c>
      <c r="C3236" s="1" t="s">
        <v>1510</v>
      </c>
      <c r="D3236" s="1" t="s">
        <v>1697</v>
      </c>
      <c r="E3236" s="1" t="s">
        <v>20</v>
      </c>
      <c r="F3236" s="1" t="s">
        <v>31</v>
      </c>
      <c r="G3236" s="1" t="s">
        <v>35</v>
      </c>
      <c r="H3236" s="1" t="s">
        <v>228</v>
      </c>
      <c r="I3236" s="1" t="s">
        <v>24</v>
      </c>
      <c r="J3236" s="3">
        <v>174</v>
      </c>
      <c r="K3236" s="1" t="s">
        <v>1354</v>
      </c>
      <c r="L3236" s="1" t="s">
        <v>24</v>
      </c>
      <c r="M3236" s="1" t="s">
        <v>413</v>
      </c>
      <c r="N3236" s="1" t="s">
        <v>1510</v>
      </c>
      <c r="O3236" s="2">
        <v>44286</v>
      </c>
      <c r="P3236" s="2">
        <v>44292</v>
      </c>
      <c r="Q3236" s="1" t="s">
        <v>29</v>
      </c>
      <c r="R3236" t="str">
        <f>VLOOKUP(F3236,'Seg 2 descriptions'!A:B,2)</f>
        <v>Gas Operations-West</v>
      </c>
      <c r="S3236" t="str">
        <f>VLOOKUP(G3236,'Seg 3 descriptions'!A:B,2)</f>
        <v>Other Outside Services</v>
      </c>
    </row>
    <row r="3237" spans="1:19" x14ac:dyDescent="0.25">
      <c r="A3237" s="1" t="s">
        <v>456</v>
      </c>
      <c r="B3237" s="1" t="s">
        <v>20</v>
      </c>
      <c r="C3237" s="1" t="s">
        <v>1510</v>
      </c>
      <c r="D3237" s="1" t="s">
        <v>1697</v>
      </c>
      <c r="E3237" s="1" t="s">
        <v>20</v>
      </c>
      <c r="F3237" s="1" t="s">
        <v>31</v>
      </c>
      <c r="G3237" s="1" t="s">
        <v>35</v>
      </c>
      <c r="H3237" s="1" t="s">
        <v>228</v>
      </c>
      <c r="I3237" s="1" t="s">
        <v>24</v>
      </c>
      <c r="J3237" s="3">
        <v>87</v>
      </c>
      <c r="K3237" s="1" t="s">
        <v>1354</v>
      </c>
      <c r="L3237" s="1" t="s">
        <v>24</v>
      </c>
      <c r="M3237" s="1" t="s">
        <v>95</v>
      </c>
      <c r="N3237" s="1" t="s">
        <v>1510</v>
      </c>
      <c r="O3237" s="2">
        <v>44286</v>
      </c>
      <c r="P3237" s="2">
        <v>44292</v>
      </c>
      <c r="Q3237" s="1" t="s">
        <v>29</v>
      </c>
      <c r="R3237" t="str">
        <f>VLOOKUP(F3237,'Seg 2 descriptions'!A:B,2)</f>
        <v>Gas Operations-West</v>
      </c>
      <c r="S3237" t="str">
        <f>VLOOKUP(G3237,'Seg 3 descriptions'!A:B,2)</f>
        <v>Other Outside Services</v>
      </c>
    </row>
    <row r="3238" spans="1:19" x14ac:dyDescent="0.25">
      <c r="A3238" s="1" t="s">
        <v>457</v>
      </c>
      <c r="B3238" s="1" t="s">
        <v>49</v>
      </c>
      <c r="C3238" s="1" t="s">
        <v>1355</v>
      </c>
      <c r="D3238" s="1" t="s">
        <v>1722</v>
      </c>
      <c r="E3238" s="1" t="s">
        <v>20</v>
      </c>
      <c r="F3238" s="1" t="s">
        <v>31</v>
      </c>
      <c r="G3238" s="1" t="s">
        <v>460</v>
      </c>
      <c r="H3238" s="1" t="s">
        <v>228</v>
      </c>
      <c r="I3238" s="1" t="s">
        <v>24</v>
      </c>
      <c r="J3238" s="3">
        <v>-42.13</v>
      </c>
      <c r="K3238" s="1" t="s">
        <v>1004</v>
      </c>
      <c r="L3238" s="1" t="s">
        <v>24</v>
      </c>
      <c r="M3238" s="1" t="s">
        <v>1005</v>
      </c>
      <c r="N3238" s="1" t="s">
        <v>966</v>
      </c>
      <c r="O3238" s="2">
        <v>44408</v>
      </c>
      <c r="P3238" s="2">
        <v>44412</v>
      </c>
      <c r="Q3238" s="1" t="s">
        <v>29</v>
      </c>
      <c r="R3238" t="str">
        <f>VLOOKUP(F3238,'Seg 2 descriptions'!A:B,2)</f>
        <v>Gas Operations-West</v>
      </c>
      <c r="S3238" t="str">
        <f>VLOOKUP(G3238,'Seg 3 descriptions'!A:B,2)</f>
        <v>Salaries</v>
      </c>
    </row>
    <row r="3239" spans="1:19" x14ac:dyDescent="0.25">
      <c r="A3239" s="1" t="s">
        <v>457</v>
      </c>
      <c r="B3239" s="1" t="s">
        <v>49</v>
      </c>
      <c r="C3239" s="1" t="s">
        <v>1404</v>
      </c>
      <c r="D3239" s="1" t="s">
        <v>1961</v>
      </c>
      <c r="E3239" s="1" t="s">
        <v>20</v>
      </c>
      <c r="F3239" s="1" t="s">
        <v>830</v>
      </c>
      <c r="G3239" s="1" t="s">
        <v>868</v>
      </c>
      <c r="H3239" s="1" t="s">
        <v>228</v>
      </c>
      <c r="I3239" s="1" t="s">
        <v>24</v>
      </c>
      <c r="J3239" s="3">
        <v>2.57</v>
      </c>
      <c r="K3239" s="1" t="s">
        <v>1567</v>
      </c>
      <c r="L3239" s="1" t="s">
        <v>24</v>
      </c>
      <c r="M3239" s="1" t="s">
        <v>1568</v>
      </c>
      <c r="N3239" s="1" t="s">
        <v>463</v>
      </c>
      <c r="O3239" s="2">
        <v>44255</v>
      </c>
      <c r="P3239" s="2">
        <v>44258</v>
      </c>
      <c r="Q3239" s="1" t="s">
        <v>29</v>
      </c>
      <c r="R3239" t="str">
        <f>VLOOKUP(F3239,'Seg 2 descriptions'!A:B,2)</f>
        <v>Measurement-SF</v>
      </c>
      <c r="S3239" t="str">
        <f>VLOOKUP(G3239,'Seg 3 descriptions'!A:B,2)</f>
        <v>Cell Phones</v>
      </c>
    </row>
    <row r="3240" spans="1:19" x14ac:dyDescent="0.25">
      <c r="A3240" s="1" t="s">
        <v>457</v>
      </c>
      <c r="B3240" s="1" t="s">
        <v>49</v>
      </c>
      <c r="C3240" s="1" t="s">
        <v>1404</v>
      </c>
      <c r="D3240" s="1" t="s">
        <v>1921</v>
      </c>
      <c r="E3240" s="1" t="s">
        <v>20</v>
      </c>
      <c r="F3240" s="1" t="s">
        <v>830</v>
      </c>
      <c r="G3240" s="1" t="s">
        <v>866</v>
      </c>
      <c r="H3240" s="1" t="s">
        <v>228</v>
      </c>
      <c r="I3240" s="1" t="s">
        <v>24</v>
      </c>
      <c r="J3240" s="3">
        <v>0.39</v>
      </c>
      <c r="K3240" s="1" t="s">
        <v>1567</v>
      </c>
      <c r="L3240" s="1" t="s">
        <v>24</v>
      </c>
      <c r="M3240" s="1" t="s">
        <v>1568</v>
      </c>
      <c r="N3240" s="1" t="s">
        <v>463</v>
      </c>
      <c r="O3240" s="2">
        <v>44255</v>
      </c>
      <c r="P3240" s="2">
        <v>44258</v>
      </c>
      <c r="Q3240" s="1" t="s">
        <v>29</v>
      </c>
      <c r="R3240" t="str">
        <f>VLOOKUP(F3240,'Seg 2 descriptions'!A:B,2)</f>
        <v>Measurement-SF</v>
      </c>
      <c r="S3240" t="str">
        <f>VLOOKUP(G3240,'Seg 3 descriptions'!A:B,2)</f>
        <v>Lodging &amp; Travel</v>
      </c>
    </row>
    <row r="3241" spans="1:19" x14ac:dyDescent="0.25">
      <c r="A3241" s="1" t="s">
        <v>457</v>
      </c>
      <c r="B3241" s="1" t="s">
        <v>49</v>
      </c>
      <c r="C3241" s="1" t="s">
        <v>1404</v>
      </c>
      <c r="D3241" s="1" t="s">
        <v>1739</v>
      </c>
      <c r="E3241" s="1" t="s">
        <v>20</v>
      </c>
      <c r="F3241" s="1" t="s">
        <v>830</v>
      </c>
      <c r="G3241" s="1" t="s">
        <v>460</v>
      </c>
      <c r="H3241" s="1" t="s">
        <v>228</v>
      </c>
      <c r="I3241" s="1" t="s">
        <v>24</v>
      </c>
      <c r="J3241" s="3">
        <v>7.99</v>
      </c>
      <c r="K3241" s="1" t="s">
        <v>1567</v>
      </c>
      <c r="L3241" s="1" t="s">
        <v>24</v>
      </c>
      <c r="M3241" s="1" t="s">
        <v>1568</v>
      </c>
      <c r="N3241" s="1" t="s">
        <v>463</v>
      </c>
      <c r="O3241" s="2">
        <v>44255</v>
      </c>
      <c r="P3241" s="2">
        <v>44258</v>
      </c>
      <c r="Q3241" s="1" t="s">
        <v>29</v>
      </c>
      <c r="R3241" t="str">
        <f>VLOOKUP(F3241,'Seg 2 descriptions'!A:B,2)</f>
        <v>Measurement-SF</v>
      </c>
      <c r="S3241" t="str">
        <f>VLOOKUP(G3241,'Seg 3 descriptions'!A:B,2)</f>
        <v>Salaries</v>
      </c>
    </row>
    <row r="3242" spans="1:19" x14ac:dyDescent="0.25">
      <c r="A3242" s="1" t="s">
        <v>457</v>
      </c>
      <c r="B3242" s="1" t="s">
        <v>49</v>
      </c>
      <c r="C3242" s="1" t="s">
        <v>1058</v>
      </c>
      <c r="D3242" s="1" t="s">
        <v>1923</v>
      </c>
      <c r="E3242" s="1" t="s">
        <v>20</v>
      </c>
      <c r="F3242" s="1" t="s">
        <v>830</v>
      </c>
      <c r="G3242" s="1" t="s">
        <v>870</v>
      </c>
      <c r="H3242" s="1" t="s">
        <v>228</v>
      </c>
      <c r="I3242" s="1" t="s">
        <v>24</v>
      </c>
      <c r="J3242" s="3">
        <v>1.77</v>
      </c>
      <c r="K3242" s="1" t="s">
        <v>1567</v>
      </c>
      <c r="L3242" s="1" t="s">
        <v>24</v>
      </c>
      <c r="M3242" s="1" t="s">
        <v>1568</v>
      </c>
      <c r="N3242" s="1" t="s">
        <v>463</v>
      </c>
      <c r="O3242" s="2">
        <v>44227</v>
      </c>
      <c r="P3242" s="2">
        <v>44237</v>
      </c>
      <c r="Q3242" s="1" t="s">
        <v>29</v>
      </c>
      <c r="R3242" t="str">
        <f>VLOOKUP(F3242,'Seg 2 descriptions'!A:B,2)</f>
        <v>Measurement-SF</v>
      </c>
      <c r="S3242" t="str">
        <f>VLOOKUP(G3242,'Seg 3 descriptions'!A:B,2)</f>
        <v>Other Vehicle Expenses</v>
      </c>
    </row>
    <row r="3243" spans="1:19" x14ac:dyDescent="0.25">
      <c r="A3243" s="1" t="s">
        <v>457</v>
      </c>
      <c r="B3243" s="1" t="s">
        <v>49</v>
      </c>
      <c r="C3243" s="1" t="s">
        <v>1058</v>
      </c>
      <c r="D3243" s="1" t="s">
        <v>1931</v>
      </c>
      <c r="E3243" s="1" t="s">
        <v>20</v>
      </c>
      <c r="F3243" s="1" t="s">
        <v>830</v>
      </c>
      <c r="G3243" s="1" t="s">
        <v>1049</v>
      </c>
      <c r="H3243" s="1" t="s">
        <v>228</v>
      </c>
      <c r="I3243" s="1" t="s">
        <v>24</v>
      </c>
      <c r="J3243" s="3">
        <v>3.58</v>
      </c>
      <c r="K3243" s="1" t="s">
        <v>1567</v>
      </c>
      <c r="L3243" s="1" t="s">
        <v>24</v>
      </c>
      <c r="M3243" s="1" t="s">
        <v>1568</v>
      </c>
      <c r="N3243" s="1" t="s">
        <v>463</v>
      </c>
      <c r="O3243" s="2">
        <v>44227</v>
      </c>
      <c r="P3243" s="2">
        <v>44237</v>
      </c>
      <c r="Q3243" s="1" t="s">
        <v>29</v>
      </c>
      <c r="R3243" t="str">
        <f>VLOOKUP(F3243,'Seg 2 descriptions'!A:B,2)</f>
        <v>Measurement-SF</v>
      </c>
      <c r="S3243" t="str">
        <f>VLOOKUP(G3243,'Seg 3 descriptions'!A:B,2)</f>
        <v>Vehicle Insurance</v>
      </c>
    </row>
    <row r="3244" spans="1:19" x14ac:dyDescent="0.25">
      <c r="A3244" s="1" t="s">
        <v>457</v>
      </c>
      <c r="B3244" s="1" t="s">
        <v>49</v>
      </c>
      <c r="C3244" s="1" t="s">
        <v>1058</v>
      </c>
      <c r="D3244" s="1" t="s">
        <v>1933</v>
      </c>
      <c r="E3244" s="1" t="s">
        <v>20</v>
      </c>
      <c r="F3244" s="1" t="s">
        <v>830</v>
      </c>
      <c r="G3244" s="1" t="s">
        <v>1055</v>
      </c>
      <c r="H3244" s="1" t="s">
        <v>228</v>
      </c>
      <c r="I3244" s="1" t="s">
        <v>24</v>
      </c>
      <c r="J3244" s="3">
        <v>26.73</v>
      </c>
      <c r="K3244" s="1" t="s">
        <v>1567</v>
      </c>
      <c r="L3244" s="1" t="s">
        <v>24</v>
      </c>
      <c r="M3244" s="1" t="s">
        <v>1568</v>
      </c>
      <c r="N3244" s="1" t="s">
        <v>463</v>
      </c>
      <c r="O3244" s="2">
        <v>44227</v>
      </c>
      <c r="P3244" s="2">
        <v>44237</v>
      </c>
      <c r="Q3244" s="1" t="s">
        <v>29</v>
      </c>
      <c r="R3244" t="str">
        <f>VLOOKUP(F3244,'Seg 2 descriptions'!A:B,2)</f>
        <v>Measurement-SF</v>
      </c>
      <c r="S3244" t="str">
        <f>VLOOKUP(G3244,'Seg 3 descriptions'!A:B,2)</f>
        <v>Vehicle Depreciation</v>
      </c>
    </row>
    <row r="3245" spans="1:19" x14ac:dyDescent="0.25">
      <c r="A3245" s="1" t="s">
        <v>457</v>
      </c>
      <c r="B3245" s="1" t="s">
        <v>49</v>
      </c>
      <c r="C3245" s="1" t="s">
        <v>1464</v>
      </c>
      <c r="D3245" s="1" t="s">
        <v>1894</v>
      </c>
      <c r="E3245" s="1" t="s">
        <v>20</v>
      </c>
      <c r="F3245" s="1" t="s">
        <v>830</v>
      </c>
      <c r="G3245" s="1" t="s">
        <v>590</v>
      </c>
      <c r="H3245" s="1" t="s">
        <v>228</v>
      </c>
      <c r="I3245" s="1" t="s">
        <v>24</v>
      </c>
      <c r="J3245" s="3">
        <v>4.17</v>
      </c>
      <c r="K3245" s="1" t="s">
        <v>1441</v>
      </c>
      <c r="L3245" s="1" t="s">
        <v>24</v>
      </c>
      <c r="M3245" s="1" t="s">
        <v>1442</v>
      </c>
      <c r="N3245" s="1" t="s">
        <v>463</v>
      </c>
      <c r="O3245" s="2">
        <v>44255</v>
      </c>
      <c r="P3245" s="2">
        <v>44258</v>
      </c>
      <c r="Q3245" s="1" t="s">
        <v>29</v>
      </c>
      <c r="R3245" t="str">
        <f>VLOOKUP(F3245,'Seg 2 descriptions'!A:B,2)</f>
        <v>Measurement-SF</v>
      </c>
      <c r="S3245" t="str">
        <f>VLOOKUP(G3245,'Seg 3 descriptions'!A:B,2)</f>
        <v>Overtime/Comp Time/On Call</v>
      </c>
    </row>
    <row r="3246" spans="1:19" x14ac:dyDescent="0.25">
      <c r="A3246" s="1" t="s">
        <v>457</v>
      </c>
      <c r="B3246" s="1" t="s">
        <v>49</v>
      </c>
      <c r="C3246" s="1" t="s">
        <v>1462</v>
      </c>
      <c r="D3246" s="1" t="s">
        <v>1894</v>
      </c>
      <c r="E3246" s="1" t="s">
        <v>20</v>
      </c>
      <c r="F3246" s="1" t="s">
        <v>830</v>
      </c>
      <c r="G3246" s="1" t="s">
        <v>590</v>
      </c>
      <c r="H3246" s="1" t="s">
        <v>228</v>
      </c>
      <c r="I3246" s="1" t="s">
        <v>24</v>
      </c>
      <c r="J3246" s="3">
        <v>6.3</v>
      </c>
      <c r="K3246" s="1" t="s">
        <v>1441</v>
      </c>
      <c r="L3246" s="1" t="s">
        <v>24</v>
      </c>
      <c r="M3246" s="1" t="s">
        <v>1442</v>
      </c>
      <c r="N3246" s="1" t="s">
        <v>463</v>
      </c>
      <c r="O3246" s="2">
        <v>44227</v>
      </c>
      <c r="P3246" s="2">
        <v>44237</v>
      </c>
      <c r="Q3246" s="1" t="s">
        <v>29</v>
      </c>
      <c r="R3246" t="str">
        <f>VLOOKUP(F3246,'Seg 2 descriptions'!A:B,2)</f>
        <v>Measurement-SF</v>
      </c>
      <c r="S3246" t="str">
        <f>VLOOKUP(G3246,'Seg 3 descriptions'!A:B,2)</f>
        <v>Overtime/Comp Time/On Call</v>
      </c>
    </row>
    <row r="3247" spans="1:19" x14ac:dyDescent="0.25">
      <c r="A3247" s="1" t="s">
        <v>457</v>
      </c>
      <c r="B3247" s="1" t="s">
        <v>49</v>
      </c>
      <c r="C3247" s="1" t="s">
        <v>1058</v>
      </c>
      <c r="D3247" s="1" t="s">
        <v>1939</v>
      </c>
      <c r="E3247" s="1" t="s">
        <v>20</v>
      </c>
      <c r="F3247" s="1" t="s">
        <v>830</v>
      </c>
      <c r="G3247" s="1" t="s">
        <v>869</v>
      </c>
      <c r="H3247" s="1" t="s">
        <v>228</v>
      </c>
      <c r="I3247" s="1" t="s">
        <v>24</v>
      </c>
      <c r="J3247" s="3">
        <v>10</v>
      </c>
      <c r="K3247" s="1" t="s">
        <v>1567</v>
      </c>
      <c r="L3247" s="1" t="s">
        <v>24</v>
      </c>
      <c r="M3247" s="1" t="s">
        <v>1568</v>
      </c>
      <c r="N3247" s="1" t="s">
        <v>463</v>
      </c>
      <c r="O3247" s="2">
        <v>44227</v>
      </c>
      <c r="P3247" s="2">
        <v>44237</v>
      </c>
      <c r="Q3247" s="1" t="s">
        <v>29</v>
      </c>
      <c r="R3247" t="str">
        <f>VLOOKUP(F3247,'Seg 2 descriptions'!A:B,2)</f>
        <v>Measurement-SF</v>
      </c>
      <c r="S3247" t="str">
        <f>VLOOKUP(G3247,'Seg 3 descriptions'!A:B,2)</f>
        <v>Vehicle Fuel</v>
      </c>
    </row>
    <row r="3248" spans="1:19" x14ac:dyDescent="0.25">
      <c r="A3248" s="1" t="s">
        <v>457</v>
      </c>
      <c r="B3248" s="1" t="s">
        <v>49</v>
      </c>
      <c r="C3248" s="1" t="s">
        <v>1058</v>
      </c>
      <c r="D3248" s="1" t="s">
        <v>1944</v>
      </c>
      <c r="E3248" s="1" t="s">
        <v>20</v>
      </c>
      <c r="F3248" s="1" t="s">
        <v>830</v>
      </c>
      <c r="G3248" s="1" t="s">
        <v>283</v>
      </c>
      <c r="H3248" s="1" t="s">
        <v>228</v>
      </c>
      <c r="I3248" s="1" t="s">
        <v>24</v>
      </c>
      <c r="J3248" s="3">
        <v>5.49</v>
      </c>
      <c r="K3248" s="1" t="s">
        <v>1567</v>
      </c>
      <c r="L3248" s="1" t="s">
        <v>24</v>
      </c>
      <c r="M3248" s="1" t="s">
        <v>1568</v>
      </c>
      <c r="N3248" s="1" t="s">
        <v>463</v>
      </c>
      <c r="O3248" s="2">
        <v>44227</v>
      </c>
      <c r="P3248" s="2">
        <v>44237</v>
      </c>
      <c r="Q3248" s="1" t="s">
        <v>29</v>
      </c>
      <c r="R3248" t="str">
        <f>VLOOKUP(F3248,'Seg 2 descriptions'!A:B,2)</f>
        <v>Measurement-SF</v>
      </c>
      <c r="S3248" t="str">
        <f>VLOOKUP(G3248,'Seg 3 descriptions'!A:B,2)</f>
        <v>Supplies &amp; Misc Dept Expenses</v>
      </c>
    </row>
    <row r="3249" spans="1:19" x14ac:dyDescent="0.25">
      <c r="A3249" s="1" t="s">
        <v>457</v>
      </c>
      <c r="B3249" s="1" t="s">
        <v>49</v>
      </c>
      <c r="C3249" s="1" t="s">
        <v>1058</v>
      </c>
      <c r="D3249" s="1" t="s">
        <v>1961</v>
      </c>
      <c r="E3249" s="1" t="s">
        <v>20</v>
      </c>
      <c r="F3249" s="1" t="s">
        <v>830</v>
      </c>
      <c r="G3249" s="1" t="s">
        <v>868</v>
      </c>
      <c r="H3249" s="1" t="s">
        <v>228</v>
      </c>
      <c r="I3249" s="1" t="s">
        <v>24</v>
      </c>
      <c r="J3249" s="3">
        <v>2.44</v>
      </c>
      <c r="K3249" s="1" t="s">
        <v>1567</v>
      </c>
      <c r="L3249" s="1" t="s">
        <v>24</v>
      </c>
      <c r="M3249" s="1" t="s">
        <v>1568</v>
      </c>
      <c r="N3249" s="1" t="s">
        <v>463</v>
      </c>
      <c r="O3249" s="2">
        <v>44227</v>
      </c>
      <c r="P3249" s="2">
        <v>44237</v>
      </c>
      <c r="Q3249" s="1" t="s">
        <v>29</v>
      </c>
      <c r="R3249" t="str">
        <f>VLOOKUP(F3249,'Seg 2 descriptions'!A:B,2)</f>
        <v>Measurement-SF</v>
      </c>
      <c r="S3249" t="str">
        <f>VLOOKUP(G3249,'Seg 3 descriptions'!A:B,2)</f>
        <v>Cell Phones</v>
      </c>
    </row>
    <row r="3250" spans="1:19" x14ac:dyDescent="0.25">
      <c r="A3250" s="1" t="s">
        <v>457</v>
      </c>
      <c r="B3250" s="1" t="s">
        <v>49</v>
      </c>
      <c r="C3250" s="1" t="s">
        <v>1058</v>
      </c>
      <c r="D3250" s="1" t="s">
        <v>1918</v>
      </c>
      <c r="E3250" s="1" t="s">
        <v>20</v>
      </c>
      <c r="F3250" s="1" t="s">
        <v>830</v>
      </c>
      <c r="G3250" s="1" t="s">
        <v>867</v>
      </c>
      <c r="H3250" s="1" t="s">
        <v>228</v>
      </c>
      <c r="I3250" s="1" t="s">
        <v>24</v>
      </c>
      <c r="J3250" s="3">
        <v>0.4</v>
      </c>
      <c r="K3250" s="1" t="s">
        <v>1567</v>
      </c>
      <c r="L3250" s="1" t="s">
        <v>24</v>
      </c>
      <c r="M3250" s="1" t="s">
        <v>1568</v>
      </c>
      <c r="N3250" s="1" t="s">
        <v>463</v>
      </c>
      <c r="O3250" s="2">
        <v>44227</v>
      </c>
      <c r="P3250" s="2">
        <v>44237</v>
      </c>
      <c r="Q3250" s="1" t="s">
        <v>29</v>
      </c>
      <c r="R3250" t="str">
        <f>VLOOKUP(F3250,'Seg 2 descriptions'!A:B,2)</f>
        <v>Measurement-SF</v>
      </c>
      <c r="S3250" t="str">
        <f>VLOOKUP(G3250,'Seg 3 descriptions'!A:B,2)</f>
        <v>Meals</v>
      </c>
    </row>
    <row r="3251" spans="1:19" x14ac:dyDescent="0.25">
      <c r="A3251" s="1" t="s">
        <v>828</v>
      </c>
      <c r="B3251" s="1" t="s">
        <v>18</v>
      </c>
      <c r="C3251" s="1" t="s">
        <v>1534</v>
      </c>
      <c r="D3251" s="1" t="s">
        <v>1717</v>
      </c>
      <c r="E3251" s="1" t="s">
        <v>20</v>
      </c>
      <c r="F3251" s="1" t="s">
        <v>31</v>
      </c>
      <c r="G3251" s="1" t="s">
        <v>590</v>
      </c>
      <c r="H3251" s="1" t="s">
        <v>228</v>
      </c>
      <c r="I3251" s="1" t="s">
        <v>24</v>
      </c>
      <c r="J3251" s="3">
        <v>577.11</v>
      </c>
      <c r="K3251" s="1" t="s">
        <v>1632</v>
      </c>
      <c r="L3251" s="1" t="s">
        <v>24</v>
      </c>
      <c r="M3251" s="1" t="s">
        <v>24</v>
      </c>
      <c r="N3251" s="1" t="s">
        <v>1534</v>
      </c>
      <c r="O3251" s="2">
        <v>44266</v>
      </c>
      <c r="P3251" s="2">
        <v>44287</v>
      </c>
      <c r="Q3251" s="1" t="s">
        <v>29</v>
      </c>
      <c r="R3251" t="str">
        <f>VLOOKUP(F3251,'Seg 2 descriptions'!A:B,2)</f>
        <v>Gas Operations-West</v>
      </c>
      <c r="S3251" t="str">
        <f>VLOOKUP(G3251,'Seg 3 descriptions'!A:B,2)</f>
        <v>Overtime/Comp Time/On Call</v>
      </c>
    </row>
    <row r="3252" spans="1:19" x14ac:dyDescent="0.25">
      <c r="A3252" s="1" t="s">
        <v>828</v>
      </c>
      <c r="B3252" s="1" t="s">
        <v>18</v>
      </c>
      <c r="C3252" s="1" t="s">
        <v>1633</v>
      </c>
      <c r="D3252" s="1" t="s">
        <v>1739</v>
      </c>
      <c r="E3252" s="1" t="s">
        <v>20</v>
      </c>
      <c r="F3252" s="1" t="s">
        <v>830</v>
      </c>
      <c r="G3252" s="1" t="s">
        <v>460</v>
      </c>
      <c r="H3252" s="1" t="s">
        <v>228</v>
      </c>
      <c r="I3252" s="1" t="s">
        <v>24</v>
      </c>
      <c r="J3252" s="3">
        <v>69.959999999999994</v>
      </c>
      <c r="K3252" s="1" t="s">
        <v>1634</v>
      </c>
      <c r="L3252" s="1" t="s">
        <v>24</v>
      </c>
      <c r="M3252" s="1" t="s">
        <v>24</v>
      </c>
      <c r="N3252" s="1" t="s">
        <v>1633</v>
      </c>
      <c r="O3252" s="2">
        <v>44280</v>
      </c>
      <c r="P3252" s="2">
        <v>44287</v>
      </c>
      <c r="Q3252" s="1" t="s">
        <v>29</v>
      </c>
      <c r="R3252" t="str">
        <f>VLOOKUP(F3252,'Seg 2 descriptions'!A:B,2)</f>
        <v>Measurement-SF</v>
      </c>
      <c r="S3252" t="str">
        <f>VLOOKUP(G3252,'Seg 3 descriptions'!A:B,2)</f>
        <v>Salaries</v>
      </c>
    </row>
    <row r="3253" spans="1:19" x14ac:dyDescent="0.25">
      <c r="A3253" s="1" t="s">
        <v>457</v>
      </c>
      <c r="B3253" s="1" t="s">
        <v>49</v>
      </c>
      <c r="C3253" s="1" t="s">
        <v>1461</v>
      </c>
      <c r="D3253" s="1" t="s">
        <v>1739</v>
      </c>
      <c r="E3253" s="1" t="s">
        <v>20</v>
      </c>
      <c r="F3253" s="1" t="s">
        <v>830</v>
      </c>
      <c r="G3253" s="1" t="s">
        <v>460</v>
      </c>
      <c r="H3253" s="1" t="s">
        <v>228</v>
      </c>
      <c r="I3253" s="1" t="s">
        <v>24</v>
      </c>
      <c r="J3253" s="3">
        <v>-46.21</v>
      </c>
      <c r="K3253" s="1" t="s">
        <v>1487</v>
      </c>
      <c r="L3253" s="1" t="s">
        <v>24</v>
      </c>
      <c r="M3253" s="1" t="s">
        <v>1488</v>
      </c>
      <c r="N3253" s="1" t="s">
        <v>1462</v>
      </c>
      <c r="O3253" s="2">
        <v>44255</v>
      </c>
      <c r="P3253" s="2">
        <v>44258</v>
      </c>
      <c r="Q3253" s="1" t="s">
        <v>29</v>
      </c>
      <c r="R3253" t="str">
        <f>VLOOKUP(F3253,'Seg 2 descriptions'!A:B,2)</f>
        <v>Measurement-SF</v>
      </c>
      <c r="S3253" t="str">
        <f>VLOOKUP(G3253,'Seg 3 descriptions'!A:B,2)</f>
        <v>Salaries</v>
      </c>
    </row>
    <row r="3254" spans="1:19" x14ac:dyDescent="0.25">
      <c r="A3254" s="1" t="s">
        <v>457</v>
      </c>
      <c r="B3254" s="1" t="s">
        <v>49</v>
      </c>
      <c r="C3254" s="1" t="s">
        <v>1368</v>
      </c>
      <c r="D3254" s="1" t="s">
        <v>1739</v>
      </c>
      <c r="E3254" s="1" t="s">
        <v>20</v>
      </c>
      <c r="F3254" s="1" t="s">
        <v>830</v>
      </c>
      <c r="G3254" s="1" t="s">
        <v>460</v>
      </c>
      <c r="H3254" s="1" t="s">
        <v>228</v>
      </c>
      <c r="I3254" s="1" t="s">
        <v>24</v>
      </c>
      <c r="J3254" s="3">
        <v>-140.08000000000001</v>
      </c>
      <c r="K3254" s="1" t="s">
        <v>1487</v>
      </c>
      <c r="L3254" s="1" t="s">
        <v>24</v>
      </c>
      <c r="M3254" s="1" t="s">
        <v>1488</v>
      </c>
      <c r="N3254" s="1" t="s">
        <v>1369</v>
      </c>
      <c r="O3254" s="2">
        <v>44530</v>
      </c>
      <c r="P3254" s="2">
        <v>44535</v>
      </c>
      <c r="Q3254" s="1" t="s">
        <v>29</v>
      </c>
      <c r="R3254" t="str">
        <f>VLOOKUP(F3254,'Seg 2 descriptions'!A:B,2)</f>
        <v>Measurement-SF</v>
      </c>
      <c r="S3254" t="str">
        <f>VLOOKUP(G3254,'Seg 3 descriptions'!A:B,2)</f>
        <v>Salaries</v>
      </c>
    </row>
    <row r="3255" spans="1:19" x14ac:dyDescent="0.25">
      <c r="A3255" s="1" t="s">
        <v>457</v>
      </c>
      <c r="B3255" s="1" t="s">
        <v>49</v>
      </c>
      <c r="C3255" s="1" t="s">
        <v>1458</v>
      </c>
      <c r="D3255" s="1" t="s">
        <v>1739</v>
      </c>
      <c r="E3255" s="1" t="s">
        <v>20</v>
      </c>
      <c r="F3255" s="1" t="s">
        <v>830</v>
      </c>
      <c r="G3255" s="1" t="s">
        <v>460</v>
      </c>
      <c r="H3255" s="1" t="s">
        <v>228</v>
      </c>
      <c r="I3255" s="1" t="s">
        <v>24</v>
      </c>
      <c r="J3255" s="3">
        <v>-53.53</v>
      </c>
      <c r="K3255" s="1" t="s">
        <v>1487</v>
      </c>
      <c r="L3255" s="1" t="s">
        <v>24</v>
      </c>
      <c r="M3255" s="1" t="s">
        <v>1488</v>
      </c>
      <c r="N3255" s="1" t="s">
        <v>1459</v>
      </c>
      <c r="O3255" s="2">
        <v>44316</v>
      </c>
      <c r="P3255" s="2">
        <v>44321</v>
      </c>
      <c r="Q3255" s="1" t="s">
        <v>29</v>
      </c>
      <c r="R3255" t="str">
        <f>VLOOKUP(F3255,'Seg 2 descriptions'!A:B,2)</f>
        <v>Measurement-SF</v>
      </c>
      <c r="S3255" t="str">
        <f>VLOOKUP(G3255,'Seg 3 descriptions'!A:B,2)</f>
        <v>Salaries</v>
      </c>
    </row>
    <row r="3256" spans="1:19" x14ac:dyDescent="0.25">
      <c r="A3256" s="1" t="s">
        <v>457</v>
      </c>
      <c r="B3256" s="1" t="s">
        <v>49</v>
      </c>
      <c r="C3256" s="1" t="s">
        <v>1459</v>
      </c>
      <c r="D3256" s="1" t="s">
        <v>1739</v>
      </c>
      <c r="E3256" s="1" t="s">
        <v>20</v>
      </c>
      <c r="F3256" s="1" t="s">
        <v>830</v>
      </c>
      <c r="G3256" s="1" t="s">
        <v>460</v>
      </c>
      <c r="H3256" s="1" t="s">
        <v>228</v>
      </c>
      <c r="I3256" s="1" t="s">
        <v>24</v>
      </c>
      <c r="J3256" s="3">
        <v>53.53</v>
      </c>
      <c r="K3256" s="1" t="s">
        <v>1487</v>
      </c>
      <c r="L3256" s="1" t="s">
        <v>24</v>
      </c>
      <c r="M3256" s="1" t="s">
        <v>1488</v>
      </c>
      <c r="N3256" s="1" t="s">
        <v>463</v>
      </c>
      <c r="O3256" s="2">
        <v>44286</v>
      </c>
      <c r="P3256" s="2">
        <v>44292</v>
      </c>
      <c r="Q3256" s="1" t="s">
        <v>29</v>
      </c>
      <c r="R3256" t="str">
        <f>VLOOKUP(F3256,'Seg 2 descriptions'!A:B,2)</f>
        <v>Measurement-SF</v>
      </c>
      <c r="S3256" t="str">
        <f>VLOOKUP(G3256,'Seg 3 descriptions'!A:B,2)</f>
        <v>Salaries</v>
      </c>
    </row>
    <row r="3257" spans="1:19" x14ac:dyDescent="0.25">
      <c r="A3257" s="1" t="s">
        <v>457</v>
      </c>
      <c r="B3257" s="1" t="s">
        <v>49</v>
      </c>
      <c r="C3257" s="1" t="s">
        <v>1611</v>
      </c>
      <c r="D3257" s="1" t="s">
        <v>1739</v>
      </c>
      <c r="E3257" s="1" t="s">
        <v>20</v>
      </c>
      <c r="F3257" s="1" t="s">
        <v>830</v>
      </c>
      <c r="G3257" s="1" t="s">
        <v>460</v>
      </c>
      <c r="H3257" s="1" t="s">
        <v>228</v>
      </c>
      <c r="I3257" s="1" t="s">
        <v>24</v>
      </c>
      <c r="J3257" s="3">
        <v>17.46</v>
      </c>
      <c r="K3257" s="1" t="s">
        <v>1487</v>
      </c>
      <c r="L3257" s="1" t="s">
        <v>24</v>
      </c>
      <c r="M3257" s="1" t="s">
        <v>1488</v>
      </c>
      <c r="N3257" s="1" t="s">
        <v>463</v>
      </c>
      <c r="O3257" s="2">
        <v>44561</v>
      </c>
      <c r="P3257" s="2">
        <v>44568</v>
      </c>
      <c r="Q3257" s="1" t="s">
        <v>29</v>
      </c>
      <c r="R3257" t="str">
        <f>VLOOKUP(F3257,'Seg 2 descriptions'!A:B,2)</f>
        <v>Measurement-SF</v>
      </c>
      <c r="S3257" t="str">
        <f>VLOOKUP(G3257,'Seg 3 descriptions'!A:B,2)</f>
        <v>Salaries</v>
      </c>
    </row>
    <row r="3258" spans="1:19" x14ac:dyDescent="0.25">
      <c r="A3258" s="1" t="s">
        <v>457</v>
      </c>
      <c r="B3258" s="1" t="s">
        <v>49</v>
      </c>
      <c r="C3258" s="1" t="s">
        <v>1570</v>
      </c>
      <c r="D3258" s="1" t="s">
        <v>1894</v>
      </c>
      <c r="E3258" s="1" t="s">
        <v>20</v>
      </c>
      <c r="F3258" s="1" t="s">
        <v>830</v>
      </c>
      <c r="G3258" s="1" t="s">
        <v>590</v>
      </c>
      <c r="H3258" s="1" t="s">
        <v>228</v>
      </c>
      <c r="I3258" s="1" t="s">
        <v>24</v>
      </c>
      <c r="J3258" s="3">
        <v>21.08</v>
      </c>
      <c r="K3258" s="1" t="s">
        <v>1441</v>
      </c>
      <c r="L3258" s="1" t="s">
        <v>24</v>
      </c>
      <c r="M3258" s="1" t="s">
        <v>1442</v>
      </c>
      <c r="N3258" s="1" t="s">
        <v>463</v>
      </c>
      <c r="O3258" s="2">
        <v>44469</v>
      </c>
      <c r="P3258" s="2">
        <v>44474</v>
      </c>
      <c r="Q3258" s="1" t="s">
        <v>29</v>
      </c>
      <c r="R3258" t="str">
        <f>VLOOKUP(F3258,'Seg 2 descriptions'!A:B,2)</f>
        <v>Measurement-SF</v>
      </c>
      <c r="S3258" t="str">
        <f>VLOOKUP(G3258,'Seg 3 descriptions'!A:B,2)</f>
        <v>Overtime/Comp Time/On Call</v>
      </c>
    </row>
    <row r="3259" spans="1:19" x14ac:dyDescent="0.25">
      <c r="A3259" s="1" t="s">
        <v>457</v>
      </c>
      <c r="B3259" s="1" t="s">
        <v>49</v>
      </c>
      <c r="C3259" s="1" t="s">
        <v>1483</v>
      </c>
      <c r="D3259" s="1" t="s">
        <v>1894</v>
      </c>
      <c r="E3259" s="1" t="s">
        <v>20</v>
      </c>
      <c r="F3259" s="1" t="s">
        <v>830</v>
      </c>
      <c r="G3259" s="1" t="s">
        <v>590</v>
      </c>
      <c r="H3259" s="1" t="s">
        <v>228</v>
      </c>
      <c r="I3259" s="1" t="s">
        <v>24</v>
      </c>
      <c r="J3259" s="3">
        <v>9.81</v>
      </c>
      <c r="K3259" s="1" t="s">
        <v>1441</v>
      </c>
      <c r="L3259" s="1" t="s">
        <v>24</v>
      </c>
      <c r="M3259" s="1" t="s">
        <v>1442</v>
      </c>
      <c r="N3259" s="1" t="s">
        <v>463</v>
      </c>
      <c r="O3259" s="2">
        <v>44347</v>
      </c>
      <c r="P3259" s="2">
        <v>44350</v>
      </c>
      <c r="Q3259" s="1" t="s">
        <v>29</v>
      </c>
      <c r="R3259" t="str">
        <f>VLOOKUP(F3259,'Seg 2 descriptions'!A:B,2)</f>
        <v>Measurement-SF</v>
      </c>
      <c r="S3259" t="str">
        <f>VLOOKUP(G3259,'Seg 3 descriptions'!A:B,2)</f>
        <v>Overtime/Comp Time/On Call</v>
      </c>
    </row>
    <row r="3260" spans="1:19" x14ac:dyDescent="0.25">
      <c r="A3260" s="1" t="s">
        <v>457</v>
      </c>
      <c r="B3260" s="1" t="s">
        <v>49</v>
      </c>
      <c r="C3260" s="1" t="s">
        <v>1484</v>
      </c>
      <c r="D3260" s="1" t="s">
        <v>1894</v>
      </c>
      <c r="E3260" s="1" t="s">
        <v>20</v>
      </c>
      <c r="F3260" s="1" t="s">
        <v>830</v>
      </c>
      <c r="G3260" s="1" t="s">
        <v>590</v>
      </c>
      <c r="H3260" s="1" t="s">
        <v>228</v>
      </c>
      <c r="I3260" s="1" t="s">
        <v>24</v>
      </c>
      <c r="J3260" s="3">
        <v>1.19</v>
      </c>
      <c r="K3260" s="1" t="s">
        <v>1441</v>
      </c>
      <c r="L3260" s="1" t="s">
        <v>24</v>
      </c>
      <c r="M3260" s="1" t="s">
        <v>1442</v>
      </c>
      <c r="N3260" s="1" t="s">
        <v>463</v>
      </c>
      <c r="O3260" s="2">
        <v>44377</v>
      </c>
      <c r="P3260" s="2">
        <v>44383</v>
      </c>
      <c r="Q3260" s="1" t="s">
        <v>29</v>
      </c>
      <c r="R3260" t="str">
        <f>VLOOKUP(F3260,'Seg 2 descriptions'!A:B,2)</f>
        <v>Measurement-SF</v>
      </c>
      <c r="S3260" t="str">
        <f>VLOOKUP(G3260,'Seg 3 descriptions'!A:B,2)</f>
        <v>Overtime/Comp Time/On Call</v>
      </c>
    </row>
    <row r="3261" spans="1:19" x14ac:dyDescent="0.25">
      <c r="A3261" s="1" t="s">
        <v>457</v>
      </c>
      <c r="B3261" s="1" t="s">
        <v>49</v>
      </c>
      <c r="C3261" s="1" t="s">
        <v>1459</v>
      </c>
      <c r="D3261" s="1" t="s">
        <v>1894</v>
      </c>
      <c r="E3261" s="1" t="s">
        <v>20</v>
      </c>
      <c r="F3261" s="1" t="s">
        <v>830</v>
      </c>
      <c r="G3261" s="1" t="s">
        <v>590</v>
      </c>
      <c r="H3261" s="1" t="s">
        <v>228</v>
      </c>
      <c r="I3261" s="1" t="s">
        <v>24</v>
      </c>
      <c r="J3261" s="3">
        <v>5.38</v>
      </c>
      <c r="K3261" s="1" t="s">
        <v>1441</v>
      </c>
      <c r="L3261" s="1" t="s">
        <v>24</v>
      </c>
      <c r="M3261" s="1" t="s">
        <v>1442</v>
      </c>
      <c r="N3261" s="1" t="s">
        <v>463</v>
      </c>
      <c r="O3261" s="2">
        <v>44286</v>
      </c>
      <c r="P3261" s="2">
        <v>44292</v>
      </c>
      <c r="Q3261" s="1" t="s">
        <v>29</v>
      </c>
      <c r="R3261" t="str">
        <f>VLOOKUP(F3261,'Seg 2 descriptions'!A:B,2)</f>
        <v>Measurement-SF</v>
      </c>
      <c r="S3261" t="str">
        <f>VLOOKUP(G3261,'Seg 3 descriptions'!A:B,2)</f>
        <v>Overtime/Comp Time/On Call</v>
      </c>
    </row>
    <row r="3262" spans="1:19" x14ac:dyDescent="0.25">
      <c r="A3262" s="1" t="s">
        <v>828</v>
      </c>
      <c r="B3262" s="1" t="s">
        <v>18</v>
      </c>
      <c r="C3262" s="1" t="s">
        <v>829</v>
      </c>
      <c r="D3262" s="1" t="s">
        <v>1739</v>
      </c>
      <c r="E3262" s="1" t="s">
        <v>20</v>
      </c>
      <c r="F3262" s="1" t="s">
        <v>830</v>
      </c>
      <c r="G3262" s="1" t="s">
        <v>460</v>
      </c>
      <c r="H3262" s="1" t="s">
        <v>228</v>
      </c>
      <c r="I3262" s="1" t="s">
        <v>24</v>
      </c>
      <c r="J3262" s="3">
        <v>174.9</v>
      </c>
      <c r="K3262" s="1" t="s">
        <v>1635</v>
      </c>
      <c r="L3262" s="1" t="s">
        <v>24</v>
      </c>
      <c r="M3262" s="1" t="s">
        <v>24</v>
      </c>
      <c r="N3262" s="1" t="s">
        <v>829</v>
      </c>
      <c r="O3262" s="2">
        <v>44252</v>
      </c>
      <c r="P3262" s="2">
        <v>44256</v>
      </c>
      <c r="Q3262" s="1" t="s">
        <v>29</v>
      </c>
      <c r="R3262" t="str">
        <f>VLOOKUP(F3262,'Seg 2 descriptions'!A:B,2)</f>
        <v>Measurement-SF</v>
      </c>
      <c r="S3262" t="str">
        <f>VLOOKUP(G3262,'Seg 3 descriptions'!A:B,2)</f>
        <v>Salaries</v>
      </c>
    </row>
    <row r="3263" spans="1:19" x14ac:dyDescent="0.25">
      <c r="A3263" s="1" t="s">
        <v>828</v>
      </c>
      <c r="B3263" s="1" t="s">
        <v>18</v>
      </c>
      <c r="C3263" s="1" t="s">
        <v>1492</v>
      </c>
      <c r="D3263" s="1" t="s">
        <v>1739</v>
      </c>
      <c r="E3263" s="1" t="s">
        <v>20</v>
      </c>
      <c r="F3263" s="1" t="s">
        <v>830</v>
      </c>
      <c r="G3263" s="1" t="s">
        <v>460</v>
      </c>
      <c r="H3263" s="1" t="s">
        <v>228</v>
      </c>
      <c r="I3263" s="1" t="s">
        <v>24</v>
      </c>
      <c r="J3263" s="3">
        <v>142.02000000000001</v>
      </c>
      <c r="K3263" s="1" t="s">
        <v>1636</v>
      </c>
      <c r="L3263" s="1" t="s">
        <v>24</v>
      </c>
      <c r="M3263" s="1" t="s">
        <v>24</v>
      </c>
      <c r="N3263" s="1" t="s">
        <v>1492</v>
      </c>
      <c r="O3263" s="2">
        <v>44448</v>
      </c>
      <c r="P3263" s="2">
        <v>44470</v>
      </c>
      <c r="Q3263" s="1" t="s">
        <v>29</v>
      </c>
      <c r="R3263" t="str">
        <f>VLOOKUP(F3263,'Seg 2 descriptions'!A:B,2)</f>
        <v>Measurement-SF</v>
      </c>
      <c r="S3263" t="str">
        <f>VLOOKUP(G3263,'Seg 3 descriptions'!A:B,2)</f>
        <v>Salaries</v>
      </c>
    </row>
    <row r="3264" spans="1:19" x14ac:dyDescent="0.25">
      <c r="A3264" s="1" t="s">
        <v>457</v>
      </c>
      <c r="B3264" s="1" t="s">
        <v>49</v>
      </c>
      <c r="C3264" s="1" t="s">
        <v>1439</v>
      </c>
      <c r="D3264" s="1" t="s">
        <v>1817</v>
      </c>
      <c r="E3264" s="1" t="s">
        <v>20</v>
      </c>
      <c r="F3264" s="1" t="s">
        <v>471</v>
      </c>
      <c r="G3264" s="1" t="s">
        <v>460</v>
      </c>
      <c r="H3264" s="1" t="s">
        <v>228</v>
      </c>
      <c r="I3264" s="1" t="s">
        <v>24</v>
      </c>
      <c r="J3264" s="3">
        <v>-66.59</v>
      </c>
      <c r="K3264" s="1" t="s">
        <v>1357</v>
      </c>
      <c r="L3264" s="1" t="s">
        <v>24</v>
      </c>
      <c r="M3264" s="1" t="s">
        <v>1358</v>
      </c>
      <c r="N3264" s="1" t="s">
        <v>1387</v>
      </c>
      <c r="O3264" s="2">
        <v>44316</v>
      </c>
      <c r="P3264" s="2">
        <v>44321</v>
      </c>
      <c r="Q3264" s="1" t="s">
        <v>29</v>
      </c>
      <c r="R3264" t="str">
        <f>VLOOKUP(F3264,'Seg 2 descriptions'!A:B,2)</f>
        <v>Propane Operations-Hernando</v>
      </c>
      <c r="S3264" t="str">
        <f>VLOOKUP(G3264,'Seg 3 descriptions'!A:B,2)</f>
        <v>Salaries</v>
      </c>
    </row>
    <row r="3265" spans="1:19" x14ac:dyDescent="0.25">
      <c r="A3265" s="1" t="s">
        <v>457</v>
      </c>
      <c r="B3265" s="1" t="s">
        <v>49</v>
      </c>
      <c r="C3265" s="1" t="s">
        <v>1514</v>
      </c>
      <c r="D3265" s="1" t="s">
        <v>1817</v>
      </c>
      <c r="E3265" s="1" t="s">
        <v>20</v>
      </c>
      <c r="F3265" s="1" t="s">
        <v>471</v>
      </c>
      <c r="G3265" s="1" t="s">
        <v>460</v>
      </c>
      <c r="H3265" s="1" t="s">
        <v>228</v>
      </c>
      <c r="I3265" s="1" t="s">
        <v>24</v>
      </c>
      <c r="J3265" s="3">
        <v>-65.33</v>
      </c>
      <c r="K3265" s="1" t="s">
        <v>1357</v>
      </c>
      <c r="L3265" s="1" t="s">
        <v>24</v>
      </c>
      <c r="M3265" s="1" t="s">
        <v>1358</v>
      </c>
      <c r="N3265" s="1" t="s">
        <v>1359</v>
      </c>
      <c r="O3265" s="2">
        <v>44530</v>
      </c>
      <c r="P3265" s="2">
        <v>44535</v>
      </c>
      <c r="Q3265" s="1" t="s">
        <v>29</v>
      </c>
      <c r="R3265" t="str">
        <f>VLOOKUP(F3265,'Seg 2 descriptions'!A:B,2)</f>
        <v>Propane Operations-Hernando</v>
      </c>
      <c r="S3265" t="str">
        <f>VLOOKUP(G3265,'Seg 3 descriptions'!A:B,2)</f>
        <v>Salaries</v>
      </c>
    </row>
    <row r="3266" spans="1:19" x14ac:dyDescent="0.25">
      <c r="A3266" s="1" t="s">
        <v>457</v>
      </c>
      <c r="B3266" s="1" t="s">
        <v>49</v>
      </c>
      <c r="C3266" s="1" t="s">
        <v>1444</v>
      </c>
      <c r="D3266" s="1" t="s">
        <v>1817</v>
      </c>
      <c r="E3266" s="1" t="s">
        <v>20</v>
      </c>
      <c r="F3266" s="1" t="s">
        <v>471</v>
      </c>
      <c r="G3266" s="1" t="s">
        <v>460</v>
      </c>
      <c r="H3266" s="1" t="s">
        <v>228</v>
      </c>
      <c r="I3266" s="1" t="s">
        <v>24</v>
      </c>
      <c r="J3266" s="3">
        <v>-66.25</v>
      </c>
      <c r="K3266" s="1" t="s">
        <v>1357</v>
      </c>
      <c r="L3266" s="1" t="s">
        <v>24</v>
      </c>
      <c r="M3266" s="1" t="s">
        <v>1358</v>
      </c>
      <c r="N3266" s="1" t="s">
        <v>1384</v>
      </c>
      <c r="O3266" s="2">
        <v>44255</v>
      </c>
      <c r="P3266" s="2">
        <v>44258</v>
      </c>
      <c r="Q3266" s="1" t="s">
        <v>29</v>
      </c>
      <c r="R3266" t="str">
        <f>VLOOKUP(F3266,'Seg 2 descriptions'!A:B,2)</f>
        <v>Propane Operations-Hernando</v>
      </c>
      <c r="S3266" t="str">
        <f>VLOOKUP(G3266,'Seg 3 descriptions'!A:B,2)</f>
        <v>Salaries</v>
      </c>
    </row>
    <row r="3267" spans="1:19" x14ac:dyDescent="0.25">
      <c r="A3267" s="1" t="s">
        <v>457</v>
      </c>
      <c r="B3267" s="1" t="s">
        <v>49</v>
      </c>
      <c r="C3267" s="1" t="s">
        <v>591</v>
      </c>
      <c r="D3267" s="1" t="s">
        <v>1722</v>
      </c>
      <c r="E3267" s="1" t="s">
        <v>20</v>
      </c>
      <c r="F3267" s="1" t="s">
        <v>31</v>
      </c>
      <c r="G3267" s="1" t="s">
        <v>460</v>
      </c>
      <c r="H3267" s="1" t="s">
        <v>228</v>
      </c>
      <c r="I3267" s="1" t="s">
        <v>24</v>
      </c>
      <c r="J3267" s="3">
        <v>-583.54</v>
      </c>
      <c r="K3267" s="1" t="s">
        <v>1004</v>
      </c>
      <c r="L3267" s="1" t="s">
        <v>24</v>
      </c>
      <c r="M3267" s="1" t="s">
        <v>1005</v>
      </c>
      <c r="N3267" s="1" t="s">
        <v>592</v>
      </c>
      <c r="O3267" s="2">
        <v>44530</v>
      </c>
      <c r="P3267" s="2">
        <v>44535</v>
      </c>
      <c r="Q3267" s="1" t="s">
        <v>29</v>
      </c>
      <c r="R3267" t="str">
        <f>VLOOKUP(F3267,'Seg 2 descriptions'!A:B,2)</f>
        <v>Gas Operations-West</v>
      </c>
      <c r="S3267" t="str">
        <f>VLOOKUP(G3267,'Seg 3 descriptions'!A:B,2)</f>
        <v>Salaries</v>
      </c>
    </row>
    <row r="3268" spans="1:19" x14ac:dyDescent="0.25">
      <c r="A3268" s="1" t="s">
        <v>828</v>
      </c>
      <c r="B3268" s="1" t="s">
        <v>18</v>
      </c>
      <c r="C3268" s="1" t="s">
        <v>1633</v>
      </c>
      <c r="D3268" s="1" t="s">
        <v>1816</v>
      </c>
      <c r="E3268" s="1" t="s">
        <v>20</v>
      </c>
      <c r="F3268" s="1" t="s">
        <v>471</v>
      </c>
      <c r="G3268" s="1" t="s">
        <v>590</v>
      </c>
      <c r="H3268" s="1" t="s">
        <v>228</v>
      </c>
      <c r="I3268" s="1" t="s">
        <v>24</v>
      </c>
      <c r="J3268" s="3">
        <v>129.82</v>
      </c>
      <c r="K3268" s="1" t="s">
        <v>1643</v>
      </c>
      <c r="L3268" s="1" t="s">
        <v>24</v>
      </c>
      <c r="M3268" s="1" t="s">
        <v>24</v>
      </c>
      <c r="N3268" s="1" t="s">
        <v>1633</v>
      </c>
      <c r="O3268" s="2">
        <v>44280</v>
      </c>
      <c r="P3268" s="2">
        <v>44287</v>
      </c>
      <c r="Q3268" s="1" t="s">
        <v>29</v>
      </c>
      <c r="R3268" t="str">
        <f>VLOOKUP(F3268,'Seg 2 descriptions'!A:B,2)</f>
        <v>Propane Operations-Hernando</v>
      </c>
      <c r="S3268" t="str">
        <f>VLOOKUP(G3268,'Seg 3 descriptions'!A:B,2)</f>
        <v>Overtime/Comp Time/On Call</v>
      </c>
    </row>
    <row r="3269" spans="1:19" x14ac:dyDescent="0.25">
      <c r="A3269" s="1" t="s">
        <v>828</v>
      </c>
      <c r="B3269" s="1" t="s">
        <v>18</v>
      </c>
      <c r="C3269" s="1" t="s">
        <v>1633</v>
      </c>
      <c r="D3269" s="1" t="s">
        <v>1717</v>
      </c>
      <c r="E3269" s="1" t="s">
        <v>20</v>
      </c>
      <c r="F3269" s="1" t="s">
        <v>31</v>
      </c>
      <c r="G3269" s="1" t="s">
        <v>590</v>
      </c>
      <c r="H3269" s="1" t="s">
        <v>228</v>
      </c>
      <c r="I3269" s="1" t="s">
        <v>24</v>
      </c>
      <c r="J3269" s="3">
        <v>88.73</v>
      </c>
      <c r="K3269" s="1" t="s">
        <v>1643</v>
      </c>
      <c r="L3269" s="1" t="s">
        <v>24</v>
      </c>
      <c r="M3269" s="1" t="s">
        <v>24</v>
      </c>
      <c r="N3269" s="1" t="s">
        <v>1633</v>
      </c>
      <c r="O3269" s="2">
        <v>44280</v>
      </c>
      <c r="P3269" s="2">
        <v>44287</v>
      </c>
      <c r="Q3269" s="1" t="s">
        <v>29</v>
      </c>
      <c r="R3269" t="str">
        <f>VLOOKUP(F3269,'Seg 2 descriptions'!A:B,2)</f>
        <v>Gas Operations-West</v>
      </c>
      <c r="S3269" t="str">
        <f>VLOOKUP(G3269,'Seg 3 descriptions'!A:B,2)</f>
        <v>Overtime/Comp Time/On Call</v>
      </c>
    </row>
    <row r="3270" spans="1:19" x14ac:dyDescent="0.25">
      <c r="A3270" s="1" t="s">
        <v>457</v>
      </c>
      <c r="B3270" s="1" t="s">
        <v>49</v>
      </c>
      <c r="C3270" s="1" t="s">
        <v>1439</v>
      </c>
      <c r="D3270" s="1" t="s">
        <v>1816</v>
      </c>
      <c r="E3270" s="1" t="s">
        <v>20</v>
      </c>
      <c r="F3270" s="1" t="s">
        <v>471</v>
      </c>
      <c r="G3270" s="1" t="s">
        <v>590</v>
      </c>
      <c r="H3270" s="1" t="s">
        <v>228</v>
      </c>
      <c r="I3270" s="1" t="s">
        <v>24</v>
      </c>
      <c r="J3270" s="3">
        <v>-21.32</v>
      </c>
      <c r="K3270" s="1" t="s">
        <v>1415</v>
      </c>
      <c r="L3270" s="1" t="s">
        <v>24</v>
      </c>
      <c r="M3270" s="1" t="s">
        <v>1416</v>
      </c>
      <c r="N3270" s="1" t="s">
        <v>1387</v>
      </c>
      <c r="O3270" s="2">
        <v>44316</v>
      </c>
      <c r="P3270" s="2">
        <v>44321</v>
      </c>
      <c r="Q3270" s="1" t="s">
        <v>29</v>
      </c>
      <c r="R3270" t="str">
        <f>VLOOKUP(F3270,'Seg 2 descriptions'!A:B,2)</f>
        <v>Propane Operations-Hernando</v>
      </c>
      <c r="S3270" t="str">
        <f>VLOOKUP(G3270,'Seg 3 descriptions'!A:B,2)</f>
        <v>Overtime/Comp Time/On Call</v>
      </c>
    </row>
    <row r="3271" spans="1:19" x14ac:dyDescent="0.25">
      <c r="A3271" s="1" t="s">
        <v>457</v>
      </c>
      <c r="B3271" s="1" t="s">
        <v>49</v>
      </c>
      <c r="C3271" s="1" t="s">
        <v>1514</v>
      </c>
      <c r="D3271" s="1" t="s">
        <v>1816</v>
      </c>
      <c r="E3271" s="1" t="s">
        <v>20</v>
      </c>
      <c r="F3271" s="1" t="s">
        <v>471</v>
      </c>
      <c r="G3271" s="1" t="s">
        <v>590</v>
      </c>
      <c r="H3271" s="1" t="s">
        <v>228</v>
      </c>
      <c r="I3271" s="1" t="s">
        <v>24</v>
      </c>
      <c r="J3271" s="3">
        <v>-12.16</v>
      </c>
      <c r="K3271" s="1" t="s">
        <v>1415</v>
      </c>
      <c r="L3271" s="1" t="s">
        <v>24</v>
      </c>
      <c r="M3271" s="1" t="s">
        <v>1416</v>
      </c>
      <c r="N3271" s="1" t="s">
        <v>1359</v>
      </c>
      <c r="O3271" s="2">
        <v>44530</v>
      </c>
      <c r="P3271" s="2">
        <v>44535</v>
      </c>
      <c r="Q3271" s="1" t="s">
        <v>29</v>
      </c>
      <c r="R3271" t="str">
        <f>VLOOKUP(F3271,'Seg 2 descriptions'!A:B,2)</f>
        <v>Propane Operations-Hernando</v>
      </c>
      <c r="S3271" t="str">
        <f>VLOOKUP(G3271,'Seg 3 descriptions'!A:B,2)</f>
        <v>Overtime/Comp Time/On Call</v>
      </c>
    </row>
    <row r="3272" spans="1:19" x14ac:dyDescent="0.25">
      <c r="A3272" s="1" t="s">
        <v>456</v>
      </c>
      <c r="B3272" s="1" t="s">
        <v>20</v>
      </c>
      <c r="C3272" s="1" t="s">
        <v>1637</v>
      </c>
      <c r="D3272" s="1" t="s">
        <v>1697</v>
      </c>
      <c r="E3272" s="1" t="s">
        <v>20</v>
      </c>
      <c r="F3272" s="1" t="s">
        <v>31</v>
      </c>
      <c r="G3272" s="1" t="s">
        <v>35</v>
      </c>
      <c r="H3272" s="1" t="s">
        <v>228</v>
      </c>
      <c r="I3272" s="1" t="s">
        <v>24</v>
      </c>
      <c r="J3272" s="3">
        <v>87</v>
      </c>
      <c r="K3272" s="1" t="s">
        <v>1354</v>
      </c>
      <c r="L3272" s="1" t="s">
        <v>24</v>
      </c>
      <c r="M3272" s="1" t="s">
        <v>1654</v>
      </c>
      <c r="N3272" s="1" t="s">
        <v>1637</v>
      </c>
      <c r="O3272" s="2">
        <v>44561</v>
      </c>
      <c r="P3272" s="2">
        <v>44571</v>
      </c>
      <c r="Q3272" s="1" t="s">
        <v>29</v>
      </c>
      <c r="R3272" t="str">
        <f>VLOOKUP(F3272,'Seg 2 descriptions'!A:B,2)</f>
        <v>Gas Operations-West</v>
      </c>
      <c r="S3272" t="str">
        <f>VLOOKUP(G3272,'Seg 3 descriptions'!A:B,2)</f>
        <v>Other Outside Services</v>
      </c>
    </row>
    <row r="3273" spans="1:19" x14ac:dyDescent="0.25">
      <c r="A3273" s="1" t="s">
        <v>457</v>
      </c>
      <c r="B3273" s="1" t="s">
        <v>49</v>
      </c>
      <c r="C3273" s="1" t="s">
        <v>1444</v>
      </c>
      <c r="D3273" s="1" t="s">
        <v>1816</v>
      </c>
      <c r="E3273" s="1" t="s">
        <v>20</v>
      </c>
      <c r="F3273" s="1" t="s">
        <v>471</v>
      </c>
      <c r="G3273" s="1" t="s">
        <v>590</v>
      </c>
      <c r="H3273" s="1" t="s">
        <v>228</v>
      </c>
      <c r="I3273" s="1" t="s">
        <v>24</v>
      </c>
      <c r="J3273" s="3">
        <v>-17.829999999999998</v>
      </c>
      <c r="K3273" s="1" t="s">
        <v>1415</v>
      </c>
      <c r="L3273" s="1" t="s">
        <v>24</v>
      </c>
      <c r="M3273" s="1" t="s">
        <v>1416</v>
      </c>
      <c r="N3273" s="1" t="s">
        <v>1384</v>
      </c>
      <c r="O3273" s="2">
        <v>44255</v>
      </c>
      <c r="P3273" s="2">
        <v>44258</v>
      </c>
      <c r="Q3273" s="1" t="s">
        <v>29</v>
      </c>
      <c r="R3273" t="str">
        <f>VLOOKUP(F3273,'Seg 2 descriptions'!A:B,2)</f>
        <v>Propane Operations-Hernando</v>
      </c>
      <c r="S3273" t="str">
        <f>VLOOKUP(G3273,'Seg 3 descriptions'!A:B,2)</f>
        <v>Overtime/Comp Time/On Call</v>
      </c>
    </row>
    <row r="3274" spans="1:19" x14ac:dyDescent="0.25">
      <c r="A3274" s="1" t="s">
        <v>456</v>
      </c>
      <c r="B3274" s="1" t="s">
        <v>20</v>
      </c>
      <c r="C3274" s="1" t="s">
        <v>1453</v>
      </c>
      <c r="D3274" s="1" t="s">
        <v>1697</v>
      </c>
      <c r="E3274" s="1" t="s">
        <v>20</v>
      </c>
      <c r="F3274" s="1" t="s">
        <v>31</v>
      </c>
      <c r="G3274" s="1" t="s">
        <v>35</v>
      </c>
      <c r="H3274" s="1" t="s">
        <v>228</v>
      </c>
      <c r="I3274" s="1" t="s">
        <v>24</v>
      </c>
      <c r="J3274" s="3">
        <v>-174</v>
      </c>
      <c r="K3274" s="1" t="s">
        <v>1354</v>
      </c>
      <c r="L3274" s="1" t="s">
        <v>24</v>
      </c>
      <c r="M3274" s="1" t="s">
        <v>420</v>
      </c>
      <c r="N3274" s="1" t="s">
        <v>1452</v>
      </c>
      <c r="O3274" s="2">
        <v>44255</v>
      </c>
      <c r="P3274" s="2">
        <v>44237</v>
      </c>
      <c r="Q3274" s="1" t="s">
        <v>29</v>
      </c>
      <c r="R3274" t="str">
        <f>VLOOKUP(F3274,'Seg 2 descriptions'!A:B,2)</f>
        <v>Gas Operations-West</v>
      </c>
      <c r="S3274" t="str">
        <f>VLOOKUP(G3274,'Seg 3 descriptions'!A:B,2)</f>
        <v>Other Outside Services</v>
      </c>
    </row>
    <row r="3275" spans="1:19" x14ac:dyDescent="0.25">
      <c r="A3275" s="1" t="s">
        <v>456</v>
      </c>
      <c r="B3275" s="1" t="s">
        <v>20</v>
      </c>
      <c r="C3275" s="1" t="s">
        <v>1453</v>
      </c>
      <c r="D3275" s="1" t="s">
        <v>1697</v>
      </c>
      <c r="E3275" s="1" t="s">
        <v>20</v>
      </c>
      <c r="F3275" s="1" t="s">
        <v>31</v>
      </c>
      <c r="G3275" s="1" t="s">
        <v>35</v>
      </c>
      <c r="H3275" s="1" t="s">
        <v>228</v>
      </c>
      <c r="I3275" s="1" t="s">
        <v>24</v>
      </c>
      <c r="J3275" s="3">
        <v>-261</v>
      </c>
      <c r="K3275" s="1" t="s">
        <v>1354</v>
      </c>
      <c r="L3275" s="1" t="s">
        <v>24</v>
      </c>
      <c r="M3275" s="1" t="s">
        <v>656</v>
      </c>
      <c r="N3275" s="1" t="s">
        <v>1452</v>
      </c>
      <c r="O3275" s="2">
        <v>44255</v>
      </c>
      <c r="P3275" s="2">
        <v>44237</v>
      </c>
      <c r="Q3275" s="1" t="s">
        <v>29</v>
      </c>
      <c r="R3275" t="str">
        <f>VLOOKUP(F3275,'Seg 2 descriptions'!A:B,2)</f>
        <v>Gas Operations-West</v>
      </c>
      <c r="S3275" t="str">
        <f>VLOOKUP(G3275,'Seg 3 descriptions'!A:B,2)</f>
        <v>Other Outside Services</v>
      </c>
    </row>
    <row r="3276" spans="1:19" x14ac:dyDescent="0.25">
      <c r="A3276" s="1" t="s">
        <v>456</v>
      </c>
      <c r="B3276" s="1" t="s">
        <v>20</v>
      </c>
      <c r="C3276" s="1" t="s">
        <v>1453</v>
      </c>
      <c r="D3276" s="1" t="s">
        <v>1697</v>
      </c>
      <c r="E3276" s="1" t="s">
        <v>20</v>
      </c>
      <c r="F3276" s="1" t="s">
        <v>31</v>
      </c>
      <c r="G3276" s="1" t="s">
        <v>35</v>
      </c>
      <c r="H3276" s="1" t="s">
        <v>228</v>
      </c>
      <c r="I3276" s="1" t="s">
        <v>24</v>
      </c>
      <c r="J3276" s="3">
        <v>-87</v>
      </c>
      <c r="K3276" s="1" t="s">
        <v>1354</v>
      </c>
      <c r="L3276" s="1" t="s">
        <v>24</v>
      </c>
      <c r="M3276" s="1" t="s">
        <v>383</v>
      </c>
      <c r="N3276" s="1" t="s">
        <v>1452</v>
      </c>
      <c r="O3276" s="2">
        <v>44255</v>
      </c>
      <c r="P3276" s="2">
        <v>44237</v>
      </c>
      <c r="Q3276" s="1" t="s">
        <v>29</v>
      </c>
      <c r="R3276" t="str">
        <f>VLOOKUP(F3276,'Seg 2 descriptions'!A:B,2)</f>
        <v>Gas Operations-West</v>
      </c>
      <c r="S3276" t="str">
        <f>VLOOKUP(G3276,'Seg 3 descriptions'!A:B,2)</f>
        <v>Other Outside Services</v>
      </c>
    </row>
    <row r="3277" spans="1:19" x14ac:dyDescent="0.25">
      <c r="A3277" s="1" t="s">
        <v>456</v>
      </c>
      <c r="B3277" s="1" t="s">
        <v>20</v>
      </c>
      <c r="C3277" s="1" t="s">
        <v>1453</v>
      </c>
      <c r="D3277" s="1" t="s">
        <v>1697</v>
      </c>
      <c r="E3277" s="1" t="s">
        <v>20</v>
      </c>
      <c r="F3277" s="1" t="s">
        <v>31</v>
      </c>
      <c r="G3277" s="1" t="s">
        <v>35</v>
      </c>
      <c r="H3277" s="1" t="s">
        <v>228</v>
      </c>
      <c r="I3277" s="1" t="s">
        <v>24</v>
      </c>
      <c r="J3277" s="3">
        <v>-87</v>
      </c>
      <c r="K3277" s="1" t="s">
        <v>1354</v>
      </c>
      <c r="L3277" s="1" t="s">
        <v>24</v>
      </c>
      <c r="M3277" s="1" t="s">
        <v>181</v>
      </c>
      <c r="N3277" s="1" t="s">
        <v>1452</v>
      </c>
      <c r="O3277" s="2">
        <v>44255</v>
      </c>
      <c r="P3277" s="2">
        <v>44237</v>
      </c>
      <c r="Q3277" s="1" t="s">
        <v>29</v>
      </c>
      <c r="R3277" t="str">
        <f>VLOOKUP(F3277,'Seg 2 descriptions'!A:B,2)</f>
        <v>Gas Operations-West</v>
      </c>
      <c r="S3277" t="str">
        <f>VLOOKUP(G3277,'Seg 3 descriptions'!A:B,2)</f>
        <v>Other Outside Services</v>
      </c>
    </row>
    <row r="3278" spans="1:19" x14ac:dyDescent="0.25">
      <c r="A3278" s="1" t="s">
        <v>456</v>
      </c>
      <c r="B3278" s="1" t="s">
        <v>20</v>
      </c>
      <c r="C3278" s="1" t="s">
        <v>1452</v>
      </c>
      <c r="D3278" s="1" t="s">
        <v>1697</v>
      </c>
      <c r="E3278" s="1" t="s">
        <v>20</v>
      </c>
      <c r="F3278" s="1" t="s">
        <v>31</v>
      </c>
      <c r="G3278" s="1" t="s">
        <v>35</v>
      </c>
      <c r="H3278" s="1" t="s">
        <v>228</v>
      </c>
      <c r="I3278" s="1" t="s">
        <v>24</v>
      </c>
      <c r="J3278" s="3">
        <v>174</v>
      </c>
      <c r="K3278" s="1" t="s">
        <v>1354</v>
      </c>
      <c r="L3278" s="1" t="s">
        <v>24</v>
      </c>
      <c r="M3278" s="1" t="s">
        <v>420</v>
      </c>
      <c r="N3278" s="1" t="s">
        <v>1452</v>
      </c>
      <c r="O3278" s="2">
        <v>44227</v>
      </c>
      <c r="P3278" s="2">
        <v>44237</v>
      </c>
      <c r="Q3278" s="1" t="s">
        <v>29</v>
      </c>
      <c r="R3278" t="str">
        <f>VLOOKUP(F3278,'Seg 2 descriptions'!A:B,2)</f>
        <v>Gas Operations-West</v>
      </c>
      <c r="S3278" t="str">
        <f>VLOOKUP(G3278,'Seg 3 descriptions'!A:B,2)</f>
        <v>Other Outside Services</v>
      </c>
    </row>
    <row r="3279" spans="1:19" x14ac:dyDescent="0.25">
      <c r="A3279" s="1" t="s">
        <v>456</v>
      </c>
      <c r="B3279" s="1" t="s">
        <v>20</v>
      </c>
      <c r="C3279" s="1" t="s">
        <v>1452</v>
      </c>
      <c r="D3279" s="1" t="s">
        <v>1697</v>
      </c>
      <c r="E3279" s="1" t="s">
        <v>20</v>
      </c>
      <c r="F3279" s="1" t="s">
        <v>31</v>
      </c>
      <c r="G3279" s="1" t="s">
        <v>35</v>
      </c>
      <c r="H3279" s="1" t="s">
        <v>228</v>
      </c>
      <c r="I3279" s="1" t="s">
        <v>24</v>
      </c>
      <c r="J3279" s="3">
        <v>261</v>
      </c>
      <c r="K3279" s="1" t="s">
        <v>1354</v>
      </c>
      <c r="L3279" s="1" t="s">
        <v>24</v>
      </c>
      <c r="M3279" s="1" t="s">
        <v>656</v>
      </c>
      <c r="N3279" s="1" t="s">
        <v>1452</v>
      </c>
      <c r="O3279" s="2">
        <v>44227</v>
      </c>
      <c r="P3279" s="2">
        <v>44237</v>
      </c>
      <c r="Q3279" s="1" t="s">
        <v>29</v>
      </c>
      <c r="R3279" t="str">
        <f>VLOOKUP(F3279,'Seg 2 descriptions'!A:B,2)</f>
        <v>Gas Operations-West</v>
      </c>
      <c r="S3279" t="str">
        <f>VLOOKUP(G3279,'Seg 3 descriptions'!A:B,2)</f>
        <v>Other Outside Services</v>
      </c>
    </row>
    <row r="3280" spans="1:19" x14ac:dyDescent="0.25">
      <c r="A3280" s="1" t="s">
        <v>456</v>
      </c>
      <c r="B3280" s="1" t="s">
        <v>20</v>
      </c>
      <c r="C3280" s="1" t="s">
        <v>1452</v>
      </c>
      <c r="D3280" s="1" t="s">
        <v>1697</v>
      </c>
      <c r="E3280" s="1" t="s">
        <v>20</v>
      </c>
      <c r="F3280" s="1" t="s">
        <v>31</v>
      </c>
      <c r="G3280" s="1" t="s">
        <v>35</v>
      </c>
      <c r="H3280" s="1" t="s">
        <v>228</v>
      </c>
      <c r="I3280" s="1" t="s">
        <v>24</v>
      </c>
      <c r="J3280" s="3">
        <v>87</v>
      </c>
      <c r="K3280" s="1" t="s">
        <v>1354</v>
      </c>
      <c r="L3280" s="1" t="s">
        <v>24</v>
      </c>
      <c r="M3280" s="1" t="s">
        <v>383</v>
      </c>
      <c r="N3280" s="1" t="s">
        <v>1452</v>
      </c>
      <c r="O3280" s="2">
        <v>44227</v>
      </c>
      <c r="P3280" s="2">
        <v>44237</v>
      </c>
      <c r="Q3280" s="1" t="s">
        <v>29</v>
      </c>
      <c r="R3280" t="str">
        <f>VLOOKUP(F3280,'Seg 2 descriptions'!A:B,2)</f>
        <v>Gas Operations-West</v>
      </c>
      <c r="S3280" t="str">
        <f>VLOOKUP(G3280,'Seg 3 descriptions'!A:B,2)</f>
        <v>Other Outside Services</v>
      </c>
    </row>
    <row r="3281" spans="1:19" x14ac:dyDescent="0.25">
      <c r="A3281" s="1" t="s">
        <v>456</v>
      </c>
      <c r="B3281" s="1" t="s">
        <v>20</v>
      </c>
      <c r="C3281" s="1" t="s">
        <v>1452</v>
      </c>
      <c r="D3281" s="1" t="s">
        <v>1697</v>
      </c>
      <c r="E3281" s="1" t="s">
        <v>20</v>
      </c>
      <c r="F3281" s="1" t="s">
        <v>31</v>
      </c>
      <c r="G3281" s="1" t="s">
        <v>35</v>
      </c>
      <c r="H3281" s="1" t="s">
        <v>228</v>
      </c>
      <c r="I3281" s="1" t="s">
        <v>24</v>
      </c>
      <c r="J3281" s="3">
        <v>87</v>
      </c>
      <c r="K3281" s="1" t="s">
        <v>1354</v>
      </c>
      <c r="L3281" s="1" t="s">
        <v>24</v>
      </c>
      <c r="M3281" s="1" t="s">
        <v>181</v>
      </c>
      <c r="N3281" s="1" t="s">
        <v>1452</v>
      </c>
      <c r="O3281" s="2">
        <v>44227</v>
      </c>
      <c r="P3281" s="2">
        <v>44237</v>
      </c>
      <c r="Q3281" s="1" t="s">
        <v>29</v>
      </c>
      <c r="R3281" t="str">
        <f>VLOOKUP(F3281,'Seg 2 descriptions'!A:B,2)</f>
        <v>Gas Operations-West</v>
      </c>
      <c r="S3281" t="str">
        <f>VLOOKUP(G3281,'Seg 3 descriptions'!A:B,2)</f>
        <v>Other Outside Services</v>
      </c>
    </row>
    <row r="3282" spans="1:19" x14ac:dyDescent="0.25">
      <c r="A3282" s="1" t="s">
        <v>828</v>
      </c>
      <c r="B3282" s="1" t="s">
        <v>18</v>
      </c>
      <c r="C3282" s="1" t="s">
        <v>1418</v>
      </c>
      <c r="D3282" s="1" t="s">
        <v>1717</v>
      </c>
      <c r="E3282" s="1" t="s">
        <v>20</v>
      </c>
      <c r="F3282" s="1" t="s">
        <v>31</v>
      </c>
      <c r="G3282" s="1" t="s">
        <v>590</v>
      </c>
      <c r="H3282" s="1" t="s">
        <v>228</v>
      </c>
      <c r="I3282" s="1" t="s">
        <v>24</v>
      </c>
      <c r="J3282" s="3">
        <v>1396.04</v>
      </c>
      <c r="K3282" s="1" t="s">
        <v>1655</v>
      </c>
      <c r="L3282" s="1" t="s">
        <v>24</v>
      </c>
      <c r="M3282" s="1" t="s">
        <v>24</v>
      </c>
      <c r="N3282" s="1" t="s">
        <v>1418</v>
      </c>
      <c r="O3282" s="2">
        <v>44308</v>
      </c>
      <c r="P3282" s="2">
        <v>44319</v>
      </c>
      <c r="Q3282" s="1" t="s">
        <v>29</v>
      </c>
      <c r="R3282" t="str">
        <f>VLOOKUP(F3282,'Seg 2 descriptions'!A:B,2)</f>
        <v>Gas Operations-West</v>
      </c>
      <c r="S3282" t="str">
        <f>VLOOKUP(G3282,'Seg 3 descriptions'!A:B,2)</f>
        <v>Overtime/Comp Time/On Call</v>
      </c>
    </row>
    <row r="3283" spans="1:19" x14ac:dyDescent="0.25">
      <c r="A3283" s="1" t="s">
        <v>457</v>
      </c>
      <c r="B3283" s="1" t="s">
        <v>49</v>
      </c>
      <c r="C3283" s="1" t="s">
        <v>1369</v>
      </c>
      <c r="D3283" s="1" t="s">
        <v>1739</v>
      </c>
      <c r="E3283" s="1" t="s">
        <v>20</v>
      </c>
      <c r="F3283" s="1" t="s">
        <v>830</v>
      </c>
      <c r="G3283" s="1" t="s">
        <v>460</v>
      </c>
      <c r="H3283" s="1" t="s">
        <v>228</v>
      </c>
      <c r="I3283" s="1" t="s">
        <v>24</v>
      </c>
      <c r="J3283" s="3">
        <v>140.08000000000001</v>
      </c>
      <c r="K3283" s="1" t="s">
        <v>1487</v>
      </c>
      <c r="L3283" s="1" t="s">
        <v>24</v>
      </c>
      <c r="M3283" s="1" t="s">
        <v>1488</v>
      </c>
      <c r="N3283" s="1" t="s">
        <v>463</v>
      </c>
      <c r="O3283" s="2">
        <v>44500</v>
      </c>
      <c r="P3283" s="2">
        <v>44503</v>
      </c>
      <c r="Q3283" s="1" t="s">
        <v>29</v>
      </c>
      <c r="R3283" t="str">
        <f>VLOOKUP(F3283,'Seg 2 descriptions'!A:B,2)</f>
        <v>Measurement-SF</v>
      </c>
      <c r="S3283" t="str">
        <f>VLOOKUP(G3283,'Seg 3 descriptions'!A:B,2)</f>
        <v>Salaries</v>
      </c>
    </row>
    <row r="3284" spans="1:19" x14ac:dyDescent="0.25">
      <c r="A3284" s="1" t="s">
        <v>457</v>
      </c>
      <c r="B3284" s="1" t="s">
        <v>49</v>
      </c>
      <c r="C3284" s="1" t="s">
        <v>1464</v>
      </c>
      <c r="D3284" s="1" t="s">
        <v>1739</v>
      </c>
      <c r="E3284" s="1" t="s">
        <v>20</v>
      </c>
      <c r="F3284" s="1" t="s">
        <v>830</v>
      </c>
      <c r="G3284" s="1" t="s">
        <v>460</v>
      </c>
      <c r="H3284" s="1" t="s">
        <v>228</v>
      </c>
      <c r="I3284" s="1" t="s">
        <v>24</v>
      </c>
      <c r="J3284" s="3">
        <v>40.76</v>
      </c>
      <c r="K3284" s="1" t="s">
        <v>1487</v>
      </c>
      <c r="L3284" s="1" t="s">
        <v>24</v>
      </c>
      <c r="M3284" s="1" t="s">
        <v>1488</v>
      </c>
      <c r="N3284" s="1" t="s">
        <v>463</v>
      </c>
      <c r="O3284" s="2">
        <v>44255</v>
      </c>
      <c r="P3284" s="2">
        <v>44258</v>
      </c>
      <c r="Q3284" s="1" t="s">
        <v>29</v>
      </c>
      <c r="R3284" t="str">
        <f>VLOOKUP(F3284,'Seg 2 descriptions'!A:B,2)</f>
        <v>Measurement-SF</v>
      </c>
      <c r="S3284" t="str">
        <f>VLOOKUP(G3284,'Seg 3 descriptions'!A:B,2)</f>
        <v>Salaries</v>
      </c>
    </row>
    <row r="3285" spans="1:19" x14ac:dyDescent="0.25">
      <c r="A3285" s="1" t="s">
        <v>457</v>
      </c>
      <c r="B3285" s="1" t="s">
        <v>49</v>
      </c>
      <c r="C3285" s="1" t="s">
        <v>1462</v>
      </c>
      <c r="D3285" s="1" t="s">
        <v>1739</v>
      </c>
      <c r="E3285" s="1" t="s">
        <v>20</v>
      </c>
      <c r="F3285" s="1" t="s">
        <v>830</v>
      </c>
      <c r="G3285" s="1" t="s">
        <v>460</v>
      </c>
      <c r="H3285" s="1" t="s">
        <v>228</v>
      </c>
      <c r="I3285" s="1" t="s">
        <v>24</v>
      </c>
      <c r="J3285" s="3">
        <v>46.21</v>
      </c>
      <c r="K3285" s="1" t="s">
        <v>1487</v>
      </c>
      <c r="L3285" s="1" t="s">
        <v>24</v>
      </c>
      <c r="M3285" s="1" t="s">
        <v>1488</v>
      </c>
      <c r="N3285" s="1" t="s">
        <v>463</v>
      </c>
      <c r="O3285" s="2">
        <v>44227</v>
      </c>
      <c r="P3285" s="2">
        <v>44237</v>
      </c>
      <c r="Q3285" s="1" t="s">
        <v>29</v>
      </c>
      <c r="R3285" t="str">
        <f>VLOOKUP(F3285,'Seg 2 descriptions'!A:B,2)</f>
        <v>Measurement-SF</v>
      </c>
      <c r="S3285" t="str">
        <f>VLOOKUP(G3285,'Seg 3 descriptions'!A:B,2)</f>
        <v>Salaries</v>
      </c>
    </row>
    <row r="3286" spans="1:19" x14ac:dyDescent="0.25">
      <c r="A3286" s="1" t="s">
        <v>457</v>
      </c>
      <c r="B3286" s="1" t="s">
        <v>49</v>
      </c>
      <c r="C3286" s="1" t="s">
        <v>1570</v>
      </c>
      <c r="D3286" s="1" t="s">
        <v>1739</v>
      </c>
      <c r="E3286" s="1" t="s">
        <v>20</v>
      </c>
      <c r="F3286" s="1" t="s">
        <v>830</v>
      </c>
      <c r="G3286" s="1" t="s">
        <v>460</v>
      </c>
      <c r="H3286" s="1" t="s">
        <v>228</v>
      </c>
      <c r="I3286" s="1" t="s">
        <v>24</v>
      </c>
      <c r="J3286" s="3">
        <v>140.47</v>
      </c>
      <c r="K3286" s="1" t="s">
        <v>1487</v>
      </c>
      <c r="L3286" s="1" t="s">
        <v>24</v>
      </c>
      <c r="M3286" s="1" t="s">
        <v>1488</v>
      </c>
      <c r="N3286" s="1" t="s">
        <v>463</v>
      </c>
      <c r="O3286" s="2">
        <v>44469</v>
      </c>
      <c r="P3286" s="2">
        <v>44474</v>
      </c>
      <c r="Q3286" s="1" t="s">
        <v>29</v>
      </c>
      <c r="R3286" t="str">
        <f>VLOOKUP(F3286,'Seg 2 descriptions'!A:B,2)</f>
        <v>Measurement-SF</v>
      </c>
      <c r="S3286" t="str">
        <f>VLOOKUP(G3286,'Seg 3 descriptions'!A:B,2)</f>
        <v>Salaries</v>
      </c>
    </row>
    <row r="3287" spans="1:19" x14ac:dyDescent="0.25">
      <c r="A3287" s="1" t="s">
        <v>457</v>
      </c>
      <c r="B3287" s="1" t="s">
        <v>49</v>
      </c>
      <c r="C3287" s="1" t="s">
        <v>1483</v>
      </c>
      <c r="D3287" s="1" t="s">
        <v>1739</v>
      </c>
      <c r="E3287" s="1" t="s">
        <v>20</v>
      </c>
      <c r="F3287" s="1" t="s">
        <v>830</v>
      </c>
      <c r="G3287" s="1" t="s">
        <v>460</v>
      </c>
      <c r="H3287" s="1" t="s">
        <v>228</v>
      </c>
      <c r="I3287" s="1" t="s">
        <v>24</v>
      </c>
      <c r="J3287" s="3">
        <v>80.09</v>
      </c>
      <c r="K3287" s="1" t="s">
        <v>1487</v>
      </c>
      <c r="L3287" s="1" t="s">
        <v>24</v>
      </c>
      <c r="M3287" s="1" t="s">
        <v>1488</v>
      </c>
      <c r="N3287" s="1" t="s">
        <v>463</v>
      </c>
      <c r="O3287" s="2">
        <v>44347</v>
      </c>
      <c r="P3287" s="2">
        <v>44350</v>
      </c>
      <c r="Q3287" s="1" t="s">
        <v>29</v>
      </c>
      <c r="R3287" t="str">
        <f>VLOOKUP(F3287,'Seg 2 descriptions'!A:B,2)</f>
        <v>Measurement-SF</v>
      </c>
      <c r="S3287" t="str">
        <f>VLOOKUP(G3287,'Seg 3 descriptions'!A:B,2)</f>
        <v>Salaries</v>
      </c>
    </row>
    <row r="3288" spans="1:19" x14ac:dyDescent="0.25">
      <c r="A3288" s="1" t="s">
        <v>457</v>
      </c>
      <c r="B3288" s="1" t="s">
        <v>49</v>
      </c>
      <c r="C3288" s="1" t="s">
        <v>1484</v>
      </c>
      <c r="D3288" s="1" t="s">
        <v>1739</v>
      </c>
      <c r="E3288" s="1" t="s">
        <v>20</v>
      </c>
      <c r="F3288" s="1" t="s">
        <v>830</v>
      </c>
      <c r="G3288" s="1" t="s">
        <v>460</v>
      </c>
      <c r="H3288" s="1" t="s">
        <v>228</v>
      </c>
      <c r="I3288" s="1" t="s">
        <v>24</v>
      </c>
      <c r="J3288" s="3">
        <v>7.16</v>
      </c>
      <c r="K3288" s="1" t="s">
        <v>1487</v>
      </c>
      <c r="L3288" s="1" t="s">
        <v>24</v>
      </c>
      <c r="M3288" s="1" t="s">
        <v>1488</v>
      </c>
      <c r="N3288" s="1" t="s">
        <v>463</v>
      </c>
      <c r="O3288" s="2">
        <v>44377</v>
      </c>
      <c r="P3288" s="2">
        <v>44383</v>
      </c>
      <c r="Q3288" s="1" t="s">
        <v>29</v>
      </c>
      <c r="R3288" t="str">
        <f>VLOOKUP(F3288,'Seg 2 descriptions'!A:B,2)</f>
        <v>Measurement-SF</v>
      </c>
      <c r="S3288" t="str">
        <f>VLOOKUP(G3288,'Seg 3 descriptions'!A:B,2)</f>
        <v>Salaries</v>
      </c>
    </row>
    <row r="3289" spans="1:19" x14ac:dyDescent="0.25">
      <c r="A3289" s="1" t="s">
        <v>828</v>
      </c>
      <c r="B3289" s="1" t="s">
        <v>18</v>
      </c>
      <c r="C3289" s="1" t="s">
        <v>1602</v>
      </c>
      <c r="D3289" s="1" t="s">
        <v>1717</v>
      </c>
      <c r="E3289" s="1" t="s">
        <v>20</v>
      </c>
      <c r="F3289" s="1" t="s">
        <v>31</v>
      </c>
      <c r="G3289" s="1" t="s">
        <v>590</v>
      </c>
      <c r="H3289" s="1" t="s">
        <v>228</v>
      </c>
      <c r="I3289" s="1" t="s">
        <v>24</v>
      </c>
      <c r="J3289" s="3">
        <v>247.24</v>
      </c>
      <c r="K3289" s="1" t="s">
        <v>1660</v>
      </c>
      <c r="L3289" s="1" t="s">
        <v>24</v>
      </c>
      <c r="M3289" s="1" t="s">
        <v>24</v>
      </c>
      <c r="N3289" s="1" t="s">
        <v>1602</v>
      </c>
      <c r="O3289" s="2">
        <v>44504</v>
      </c>
      <c r="P3289" s="2">
        <v>44531</v>
      </c>
      <c r="Q3289" s="1" t="s">
        <v>29</v>
      </c>
      <c r="R3289" t="str">
        <f>VLOOKUP(F3289,'Seg 2 descriptions'!A:B,2)</f>
        <v>Gas Operations-West</v>
      </c>
      <c r="S3289" t="str">
        <f>VLOOKUP(G3289,'Seg 3 descriptions'!A:B,2)</f>
        <v>Overtime/Comp Time/On Call</v>
      </c>
    </row>
    <row r="3290" spans="1:19" x14ac:dyDescent="0.25">
      <c r="A3290" s="1" t="s">
        <v>457</v>
      </c>
      <c r="B3290" s="1" t="s">
        <v>49</v>
      </c>
      <c r="C3290" s="1" t="s">
        <v>1516</v>
      </c>
      <c r="D3290" s="1" t="s">
        <v>1894</v>
      </c>
      <c r="E3290" s="1" t="s">
        <v>20</v>
      </c>
      <c r="F3290" s="1" t="s">
        <v>830</v>
      </c>
      <c r="G3290" s="1" t="s">
        <v>590</v>
      </c>
      <c r="H3290" s="1" t="s">
        <v>228</v>
      </c>
      <c r="I3290" s="1" t="s">
        <v>24</v>
      </c>
      <c r="J3290" s="3">
        <v>-9.81</v>
      </c>
      <c r="K3290" s="1" t="s">
        <v>1441</v>
      </c>
      <c r="L3290" s="1" t="s">
        <v>24</v>
      </c>
      <c r="M3290" s="1" t="s">
        <v>1442</v>
      </c>
      <c r="N3290" s="1" t="s">
        <v>1483</v>
      </c>
      <c r="O3290" s="2">
        <v>44377</v>
      </c>
      <c r="P3290" s="2">
        <v>44383</v>
      </c>
      <c r="Q3290" s="1" t="s">
        <v>29</v>
      </c>
      <c r="R3290" t="str">
        <f>VLOOKUP(F3290,'Seg 2 descriptions'!A:B,2)</f>
        <v>Measurement-SF</v>
      </c>
      <c r="S3290" t="str">
        <f>VLOOKUP(G3290,'Seg 3 descriptions'!A:B,2)</f>
        <v>Overtime/Comp Time/On Call</v>
      </c>
    </row>
    <row r="3291" spans="1:19" x14ac:dyDescent="0.25">
      <c r="A3291" s="1" t="s">
        <v>828</v>
      </c>
      <c r="B3291" s="1" t="s">
        <v>18</v>
      </c>
      <c r="C3291" s="1" t="s">
        <v>1596</v>
      </c>
      <c r="D3291" s="1" t="s">
        <v>1717</v>
      </c>
      <c r="E3291" s="1" t="s">
        <v>20</v>
      </c>
      <c r="F3291" s="1" t="s">
        <v>31</v>
      </c>
      <c r="G3291" s="1" t="s">
        <v>590</v>
      </c>
      <c r="H3291" s="1" t="s">
        <v>228</v>
      </c>
      <c r="I3291" s="1" t="s">
        <v>24</v>
      </c>
      <c r="J3291" s="3">
        <v>315.2</v>
      </c>
      <c r="K3291" s="1" t="s">
        <v>1681</v>
      </c>
      <c r="L3291" s="1" t="s">
        <v>24</v>
      </c>
      <c r="M3291" s="1" t="s">
        <v>24</v>
      </c>
      <c r="N3291" s="1" t="s">
        <v>1596</v>
      </c>
      <c r="O3291" s="2">
        <v>44322</v>
      </c>
      <c r="P3291" s="2">
        <v>44348</v>
      </c>
      <c r="Q3291" s="1" t="s">
        <v>29</v>
      </c>
      <c r="R3291" t="str">
        <f>VLOOKUP(F3291,'Seg 2 descriptions'!A:B,2)</f>
        <v>Gas Operations-West</v>
      </c>
      <c r="S3291" t="str">
        <f>VLOOKUP(G3291,'Seg 3 descriptions'!A:B,2)</f>
        <v>Overtime/Comp Time/On Call</v>
      </c>
    </row>
    <row r="3292" spans="1:19" x14ac:dyDescent="0.25">
      <c r="A3292" s="144" t="s">
        <v>456</v>
      </c>
      <c r="B3292" s="144" t="s">
        <v>20</v>
      </c>
      <c r="C3292" s="144" t="s">
        <v>1453</v>
      </c>
      <c r="D3292" s="144" t="s">
        <v>1700</v>
      </c>
      <c r="E3292" s="144" t="s">
        <v>20</v>
      </c>
      <c r="F3292" s="144" t="s">
        <v>21</v>
      </c>
      <c r="G3292" s="144" t="s">
        <v>22</v>
      </c>
      <c r="H3292" s="144" t="s">
        <v>228</v>
      </c>
      <c r="I3292" s="144" t="s">
        <v>24</v>
      </c>
      <c r="J3292" s="145">
        <v>-2196</v>
      </c>
      <c r="K3292" s="144" t="s">
        <v>1685</v>
      </c>
      <c r="L3292" s="144" t="s">
        <v>24</v>
      </c>
      <c r="M3292" s="144" t="s">
        <v>705</v>
      </c>
      <c r="N3292" s="144" t="s">
        <v>1452</v>
      </c>
      <c r="O3292" s="146">
        <v>44255</v>
      </c>
      <c r="P3292" s="146">
        <v>44237</v>
      </c>
      <c r="Q3292" s="144" t="s">
        <v>29</v>
      </c>
      <c r="R3292" s="20" t="str">
        <f>VLOOKUP(F3292,'Seg 2 descriptions'!A:B,2)</f>
        <v>Facilities-West</v>
      </c>
      <c r="S3292" s="20" t="str">
        <f>VLOOKUP(G3292,'Seg 3 descriptions'!A:B,2)</f>
        <v>Facilities Maintenance</v>
      </c>
    </row>
    <row r="3293" spans="1:19" x14ac:dyDescent="0.25">
      <c r="A3293" s="144" t="s">
        <v>456</v>
      </c>
      <c r="B3293" s="144" t="s">
        <v>20</v>
      </c>
      <c r="C3293" s="144" t="s">
        <v>1452</v>
      </c>
      <c r="D3293" s="144" t="s">
        <v>1700</v>
      </c>
      <c r="E3293" s="144" t="s">
        <v>20</v>
      </c>
      <c r="F3293" s="144" t="s">
        <v>21</v>
      </c>
      <c r="G3293" s="144" t="s">
        <v>22</v>
      </c>
      <c r="H3293" s="144" t="s">
        <v>228</v>
      </c>
      <c r="I3293" s="144" t="s">
        <v>24</v>
      </c>
      <c r="J3293" s="145">
        <v>2196</v>
      </c>
      <c r="K3293" s="144" t="s">
        <v>1685</v>
      </c>
      <c r="L3293" s="144" t="s">
        <v>24</v>
      </c>
      <c r="M3293" s="144" t="s">
        <v>705</v>
      </c>
      <c r="N3293" s="144" t="s">
        <v>1452</v>
      </c>
      <c r="O3293" s="146">
        <v>44227</v>
      </c>
      <c r="P3293" s="146">
        <v>44237</v>
      </c>
      <c r="Q3293" s="144" t="s">
        <v>29</v>
      </c>
      <c r="R3293" s="20" t="str">
        <f>VLOOKUP(F3293,'Seg 2 descriptions'!A:B,2)</f>
        <v>Facilities-West</v>
      </c>
      <c r="S3293" s="20" t="str">
        <f>VLOOKUP(G3293,'Seg 3 descriptions'!A:B,2)</f>
        <v>Facilities Maintenance</v>
      </c>
    </row>
    <row r="3294" spans="1:19" x14ac:dyDescent="0.25">
      <c r="A3294" s="1" t="s">
        <v>457</v>
      </c>
      <c r="B3294" s="1" t="s">
        <v>49</v>
      </c>
      <c r="C3294" s="1" t="s">
        <v>1516</v>
      </c>
      <c r="D3294" s="1" t="s">
        <v>1739</v>
      </c>
      <c r="E3294" s="1" t="s">
        <v>20</v>
      </c>
      <c r="F3294" s="1" t="s">
        <v>830</v>
      </c>
      <c r="G3294" s="1" t="s">
        <v>460</v>
      </c>
      <c r="H3294" s="1" t="s">
        <v>228</v>
      </c>
      <c r="I3294" s="1" t="s">
        <v>24</v>
      </c>
      <c r="J3294" s="3">
        <v>-80.09</v>
      </c>
      <c r="K3294" s="1" t="s">
        <v>1487</v>
      </c>
      <c r="L3294" s="1" t="s">
        <v>24</v>
      </c>
      <c r="M3294" s="1" t="s">
        <v>1488</v>
      </c>
      <c r="N3294" s="1" t="s">
        <v>1483</v>
      </c>
      <c r="O3294" s="2">
        <v>44377</v>
      </c>
      <c r="P3294" s="2">
        <v>44383</v>
      </c>
      <c r="Q3294" s="1" t="s">
        <v>29</v>
      </c>
      <c r="R3294" t="str">
        <f>VLOOKUP(F3294,'Seg 2 descriptions'!A:B,2)</f>
        <v>Measurement-SF</v>
      </c>
      <c r="S3294" t="str">
        <f>VLOOKUP(G3294,'Seg 3 descriptions'!A:B,2)</f>
        <v>Salaries</v>
      </c>
    </row>
    <row r="3295" spans="1:19" x14ac:dyDescent="0.25">
      <c r="A3295" s="1" t="s">
        <v>828</v>
      </c>
      <c r="B3295" s="1" t="s">
        <v>18</v>
      </c>
      <c r="C3295" s="1" t="s">
        <v>1550</v>
      </c>
      <c r="D3295" s="1" t="s">
        <v>1717</v>
      </c>
      <c r="E3295" s="1" t="s">
        <v>20</v>
      </c>
      <c r="F3295" s="1" t="s">
        <v>31</v>
      </c>
      <c r="G3295" s="1" t="s">
        <v>590</v>
      </c>
      <c r="H3295" s="1" t="s">
        <v>228</v>
      </c>
      <c r="I3295" s="1" t="s">
        <v>24</v>
      </c>
      <c r="J3295" s="3">
        <v>225.14</v>
      </c>
      <c r="K3295" s="1" t="s">
        <v>1686</v>
      </c>
      <c r="L3295" s="1" t="s">
        <v>24</v>
      </c>
      <c r="M3295" s="1" t="s">
        <v>24</v>
      </c>
      <c r="N3295" s="1" t="s">
        <v>1550</v>
      </c>
      <c r="O3295" s="2">
        <v>44462</v>
      </c>
      <c r="P3295" s="2">
        <v>44470</v>
      </c>
      <c r="Q3295" s="1" t="s">
        <v>29</v>
      </c>
      <c r="R3295" t="str">
        <f>VLOOKUP(F3295,'Seg 2 descriptions'!A:B,2)</f>
        <v>Gas Operations-West</v>
      </c>
      <c r="S3295" t="str">
        <f>VLOOKUP(G3295,'Seg 3 descriptions'!A:B,2)</f>
        <v>Overtime/Comp Time/On Call</v>
      </c>
    </row>
    <row r="3296" spans="1:19" x14ac:dyDescent="0.25">
      <c r="A3296" s="144" t="s">
        <v>17</v>
      </c>
      <c r="B3296" s="144" t="s">
        <v>18</v>
      </c>
      <c r="C3296" s="144" t="s">
        <v>129</v>
      </c>
      <c r="D3296" s="144" t="s">
        <v>1694</v>
      </c>
      <c r="E3296" s="144" t="s">
        <v>20</v>
      </c>
      <c r="F3296" s="144" t="s">
        <v>21</v>
      </c>
      <c r="G3296" s="144" t="s">
        <v>22</v>
      </c>
      <c r="H3296" s="144" t="s">
        <v>130</v>
      </c>
      <c r="I3296" s="144" t="s">
        <v>24</v>
      </c>
      <c r="J3296" s="145">
        <v>1902.7</v>
      </c>
      <c r="K3296" s="144" t="s">
        <v>131</v>
      </c>
      <c r="L3296" s="144" t="s">
        <v>132</v>
      </c>
      <c r="M3296" s="144" t="s">
        <v>133</v>
      </c>
      <c r="N3296" s="144" t="s">
        <v>134</v>
      </c>
      <c r="O3296" s="146">
        <v>44341</v>
      </c>
      <c r="P3296" s="146">
        <v>44342</v>
      </c>
      <c r="Q3296" s="144" t="s">
        <v>29</v>
      </c>
      <c r="R3296" s="20" t="str">
        <f>VLOOKUP(F3296,'Seg 2 descriptions'!A:B,2)</f>
        <v>Facilities-West</v>
      </c>
      <c r="S3296" s="20" t="str">
        <f>VLOOKUP(G3296,'Seg 3 descriptions'!A:B,2)</f>
        <v>Facilities Maintenance</v>
      </c>
    </row>
    <row r="3297" spans="1:19" x14ac:dyDescent="0.25">
      <c r="A3297" s="144" t="s">
        <v>17</v>
      </c>
      <c r="B3297" s="144" t="s">
        <v>18</v>
      </c>
      <c r="C3297" s="144" t="s">
        <v>135</v>
      </c>
      <c r="D3297" s="144" t="s">
        <v>1694</v>
      </c>
      <c r="E3297" s="144" t="s">
        <v>20</v>
      </c>
      <c r="F3297" s="144" t="s">
        <v>21</v>
      </c>
      <c r="G3297" s="144" t="s">
        <v>22</v>
      </c>
      <c r="H3297" s="144" t="s">
        <v>130</v>
      </c>
      <c r="I3297" s="144" t="s">
        <v>24</v>
      </c>
      <c r="J3297" s="145">
        <v>-0.28000000000000003</v>
      </c>
      <c r="K3297" s="144" t="s">
        <v>136</v>
      </c>
      <c r="L3297" s="144" t="s">
        <v>137</v>
      </c>
      <c r="M3297" s="144" t="s">
        <v>138</v>
      </c>
      <c r="N3297" s="144" t="s">
        <v>139</v>
      </c>
      <c r="O3297" s="146">
        <v>44487</v>
      </c>
      <c r="P3297" s="146">
        <v>44488</v>
      </c>
      <c r="Q3297" s="144" t="s">
        <v>29</v>
      </c>
      <c r="R3297" s="20" t="str">
        <f>VLOOKUP(F3297,'Seg 2 descriptions'!A:B,2)</f>
        <v>Facilities-West</v>
      </c>
      <c r="S3297" s="20" t="str">
        <f>VLOOKUP(G3297,'Seg 3 descriptions'!A:B,2)</f>
        <v>Facilities Maintenance</v>
      </c>
    </row>
    <row r="3298" spans="1:19" x14ac:dyDescent="0.25">
      <c r="A3298" s="144" t="s">
        <v>17</v>
      </c>
      <c r="B3298" s="144" t="s">
        <v>18</v>
      </c>
      <c r="C3298" s="144" t="s">
        <v>135</v>
      </c>
      <c r="D3298" s="144" t="s">
        <v>1694</v>
      </c>
      <c r="E3298" s="144" t="s">
        <v>20</v>
      </c>
      <c r="F3298" s="144" t="s">
        <v>21</v>
      </c>
      <c r="G3298" s="144" t="s">
        <v>22</v>
      </c>
      <c r="H3298" s="144" t="s">
        <v>130</v>
      </c>
      <c r="I3298" s="144" t="s">
        <v>24</v>
      </c>
      <c r="J3298" s="145">
        <v>29.7</v>
      </c>
      <c r="K3298" s="144" t="s">
        <v>218</v>
      </c>
      <c r="L3298" s="144" t="s">
        <v>137</v>
      </c>
      <c r="M3298" s="144" t="s">
        <v>138</v>
      </c>
      <c r="N3298" s="144" t="s">
        <v>139</v>
      </c>
      <c r="O3298" s="146">
        <v>44487</v>
      </c>
      <c r="P3298" s="146">
        <v>44488</v>
      </c>
      <c r="Q3298" s="144" t="s">
        <v>29</v>
      </c>
      <c r="R3298" s="20" t="str">
        <f>VLOOKUP(F3298,'Seg 2 descriptions'!A:B,2)</f>
        <v>Facilities-West</v>
      </c>
      <c r="S3298" s="20" t="str">
        <f>VLOOKUP(G3298,'Seg 3 descriptions'!A:B,2)</f>
        <v>Facilities Maintenance</v>
      </c>
    </row>
    <row r="3299" spans="1:19" x14ac:dyDescent="0.25">
      <c r="A3299" s="144" t="s">
        <v>17</v>
      </c>
      <c r="B3299" s="144" t="s">
        <v>18</v>
      </c>
      <c r="C3299" s="144" t="s">
        <v>125</v>
      </c>
      <c r="D3299" s="144" t="s">
        <v>1694</v>
      </c>
      <c r="E3299" s="144" t="s">
        <v>20</v>
      </c>
      <c r="F3299" s="144" t="s">
        <v>21</v>
      </c>
      <c r="G3299" s="144" t="s">
        <v>22</v>
      </c>
      <c r="H3299" s="144" t="s">
        <v>130</v>
      </c>
      <c r="I3299" s="144" t="s">
        <v>24</v>
      </c>
      <c r="J3299" s="145">
        <v>1847.48</v>
      </c>
      <c r="K3299" s="144" t="s">
        <v>225</v>
      </c>
      <c r="L3299" s="144" t="s">
        <v>58</v>
      </c>
      <c r="M3299" s="144" t="s">
        <v>226</v>
      </c>
      <c r="N3299" s="144" t="s">
        <v>227</v>
      </c>
      <c r="O3299" s="146">
        <v>44488</v>
      </c>
      <c r="P3299" s="146">
        <v>44489</v>
      </c>
      <c r="Q3299" s="144" t="s">
        <v>29</v>
      </c>
      <c r="R3299" s="20" t="str">
        <f>VLOOKUP(F3299,'Seg 2 descriptions'!A:B,2)</f>
        <v>Facilities-West</v>
      </c>
      <c r="S3299" s="20" t="str">
        <f>VLOOKUP(G3299,'Seg 3 descriptions'!A:B,2)</f>
        <v>Facilities Maintenance</v>
      </c>
    </row>
    <row r="3300" spans="1:19" x14ac:dyDescent="0.25">
      <c r="A3300" s="144" t="s">
        <v>17</v>
      </c>
      <c r="B3300" s="144" t="s">
        <v>18</v>
      </c>
      <c r="C3300" s="144" t="s">
        <v>350</v>
      </c>
      <c r="D3300" s="144" t="s">
        <v>1694</v>
      </c>
      <c r="E3300" s="144" t="s">
        <v>20</v>
      </c>
      <c r="F3300" s="144" t="s">
        <v>21</v>
      </c>
      <c r="G3300" s="144" t="s">
        <v>22</v>
      </c>
      <c r="H3300" s="144" t="s">
        <v>130</v>
      </c>
      <c r="I3300" s="144" t="s">
        <v>24</v>
      </c>
      <c r="J3300" s="145">
        <v>1686.83</v>
      </c>
      <c r="K3300" s="144" t="s">
        <v>357</v>
      </c>
      <c r="L3300" s="144" t="s">
        <v>58</v>
      </c>
      <c r="M3300" s="144" t="s">
        <v>358</v>
      </c>
      <c r="N3300" s="144" t="s">
        <v>359</v>
      </c>
      <c r="O3300" s="146">
        <v>44495</v>
      </c>
      <c r="P3300" s="146">
        <v>44496</v>
      </c>
      <c r="Q3300" s="144" t="s">
        <v>29</v>
      </c>
      <c r="R3300" s="20" t="str">
        <f>VLOOKUP(F3300,'Seg 2 descriptions'!A:B,2)</f>
        <v>Facilities-West</v>
      </c>
      <c r="S3300" s="20" t="str">
        <f>VLOOKUP(G3300,'Seg 3 descriptions'!A:B,2)</f>
        <v>Facilities Maintenance</v>
      </c>
    </row>
    <row r="3301" spans="1:19" x14ac:dyDescent="0.25">
      <c r="A3301" s="144" t="s">
        <v>17</v>
      </c>
      <c r="B3301" s="144" t="s">
        <v>18</v>
      </c>
      <c r="C3301" s="144" t="s">
        <v>125</v>
      </c>
      <c r="D3301" s="144" t="s">
        <v>1694</v>
      </c>
      <c r="E3301" s="144" t="s">
        <v>20</v>
      </c>
      <c r="F3301" s="144" t="s">
        <v>21</v>
      </c>
      <c r="G3301" s="144" t="s">
        <v>22</v>
      </c>
      <c r="H3301" s="144" t="s">
        <v>130</v>
      </c>
      <c r="I3301" s="144" t="s">
        <v>24</v>
      </c>
      <c r="J3301" s="145">
        <v>2065.5</v>
      </c>
      <c r="K3301" s="144" t="s">
        <v>357</v>
      </c>
      <c r="L3301" s="144" t="s">
        <v>58</v>
      </c>
      <c r="M3301" s="144" t="s">
        <v>391</v>
      </c>
      <c r="N3301" s="144" t="s">
        <v>392</v>
      </c>
      <c r="O3301" s="146">
        <v>44488</v>
      </c>
      <c r="P3301" s="146">
        <v>44489</v>
      </c>
      <c r="Q3301" s="144" t="s">
        <v>29</v>
      </c>
      <c r="R3301" s="20" t="str">
        <f>VLOOKUP(F3301,'Seg 2 descriptions'!A:B,2)</f>
        <v>Facilities-West</v>
      </c>
      <c r="S3301" s="20" t="str">
        <f>VLOOKUP(G3301,'Seg 3 descriptions'!A:B,2)</f>
        <v>Facilities Maintenance</v>
      </c>
    </row>
    <row r="3302" spans="1:19" x14ac:dyDescent="0.25">
      <c r="A3302" s="144" t="s">
        <v>17</v>
      </c>
      <c r="B3302" s="144" t="s">
        <v>18</v>
      </c>
      <c r="C3302" s="144" t="s">
        <v>336</v>
      </c>
      <c r="D3302" s="144" t="s">
        <v>1694</v>
      </c>
      <c r="E3302" s="144" t="s">
        <v>20</v>
      </c>
      <c r="F3302" s="144" t="s">
        <v>21</v>
      </c>
      <c r="G3302" s="144" t="s">
        <v>22</v>
      </c>
      <c r="H3302" s="144" t="s">
        <v>130</v>
      </c>
      <c r="I3302" s="144" t="s">
        <v>24</v>
      </c>
      <c r="J3302" s="145">
        <v>1902.7</v>
      </c>
      <c r="K3302" s="144" t="s">
        <v>400</v>
      </c>
      <c r="L3302" s="144" t="s">
        <v>132</v>
      </c>
      <c r="M3302" s="144" t="s">
        <v>401</v>
      </c>
      <c r="N3302" s="144" t="s">
        <v>402</v>
      </c>
      <c r="O3302" s="146">
        <v>44411</v>
      </c>
      <c r="P3302" s="146">
        <v>44412</v>
      </c>
      <c r="Q3302" s="144" t="s">
        <v>29</v>
      </c>
      <c r="R3302" s="20" t="str">
        <f>VLOOKUP(F3302,'Seg 2 descriptions'!A:B,2)</f>
        <v>Facilities-West</v>
      </c>
      <c r="S3302" s="20" t="str">
        <f>VLOOKUP(G3302,'Seg 3 descriptions'!A:B,2)</f>
        <v>Facilities Maintenance</v>
      </c>
    </row>
    <row r="3303" spans="1:19" x14ac:dyDescent="0.25">
      <c r="A3303" s="144" t="s">
        <v>17</v>
      </c>
      <c r="B3303" s="144" t="s">
        <v>18</v>
      </c>
      <c r="C3303" s="144" t="s">
        <v>274</v>
      </c>
      <c r="D3303" s="144" t="s">
        <v>1694</v>
      </c>
      <c r="E3303" s="144" t="s">
        <v>20</v>
      </c>
      <c r="F3303" s="144" t="s">
        <v>21</v>
      </c>
      <c r="G3303" s="144" t="s">
        <v>22</v>
      </c>
      <c r="H3303" s="144" t="s">
        <v>130</v>
      </c>
      <c r="I3303" s="144" t="s">
        <v>24</v>
      </c>
      <c r="J3303" s="145">
        <v>179</v>
      </c>
      <c r="K3303" s="144" t="s">
        <v>490</v>
      </c>
      <c r="L3303" s="144" t="s">
        <v>33</v>
      </c>
      <c r="M3303" s="144" t="s">
        <v>491</v>
      </c>
      <c r="N3303" s="144" t="s">
        <v>492</v>
      </c>
      <c r="O3303" s="146">
        <v>44410</v>
      </c>
      <c r="P3303" s="146">
        <v>44411</v>
      </c>
      <c r="Q3303" s="144" t="s">
        <v>29</v>
      </c>
      <c r="R3303" s="20" t="str">
        <f>VLOOKUP(F3303,'Seg 2 descriptions'!A:B,2)</f>
        <v>Facilities-West</v>
      </c>
      <c r="S3303" s="20" t="str">
        <f>VLOOKUP(G3303,'Seg 3 descriptions'!A:B,2)</f>
        <v>Facilities Maintenance</v>
      </c>
    </row>
    <row r="3304" spans="1:19" x14ac:dyDescent="0.25">
      <c r="A3304" s="144" t="s">
        <v>17</v>
      </c>
      <c r="B3304" s="144" t="s">
        <v>18</v>
      </c>
      <c r="C3304" s="144" t="s">
        <v>299</v>
      </c>
      <c r="D3304" s="144" t="s">
        <v>1694</v>
      </c>
      <c r="E3304" s="144" t="s">
        <v>20</v>
      </c>
      <c r="F3304" s="144" t="s">
        <v>21</v>
      </c>
      <c r="G3304" s="144" t="s">
        <v>22</v>
      </c>
      <c r="H3304" s="144" t="s">
        <v>130</v>
      </c>
      <c r="I3304" s="144" t="s">
        <v>24</v>
      </c>
      <c r="J3304" s="145">
        <v>66.209999999999994</v>
      </c>
      <c r="K3304" s="144" t="s">
        <v>645</v>
      </c>
      <c r="L3304" s="144" t="s">
        <v>137</v>
      </c>
      <c r="M3304" s="144" t="s">
        <v>646</v>
      </c>
      <c r="N3304" s="144" t="s">
        <v>647</v>
      </c>
      <c r="O3304" s="146">
        <v>44371</v>
      </c>
      <c r="P3304" s="146">
        <v>44372</v>
      </c>
      <c r="Q3304" s="144" t="s">
        <v>29</v>
      </c>
      <c r="R3304" s="20" t="str">
        <f>VLOOKUP(F3304,'Seg 2 descriptions'!A:B,2)</f>
        <v>Facilities-West</v>
      </c>
      <c r="S3304" s="20" t="str">
        <f>VLOOKUP(G3304,'Seg 3 descriptions'!A:B,2)</f>
        <v>Facilities Maintenance</v>
      </c>
    </row>
    <row r="3305" spans="1:19" x14ac:dyDescent="0.25">
      <c r="A3305" s="144" t="s">
        <v>17</v>
      </c>
      <c r="B3305" s="144" t="s">
        <v>18</v>
      </c>
      <c r="C3305" s="144" t="s">
        <v>57</v>
      </c>
      <c r="D3305" s="144" t="s">
        <v>1694</v>
      </c>
      <c r="E3305" s="144" t="s">
        <v>20</v>
      </c>
      <c r="F3305" s="144" t="s">
        <v>21</v>
      </c>
      <c r="G3305" s="144" t="s">
        <v>22</v>
      </c>
      <c r="H3305" s="144" t="s">
        <v>130</v>
      </c>
      <c r="I3305" s="144" t="s">
        <v>24</v>
      </c>
      <c r="J3305" s="145">
        <v>1522.16</v>
      </c>
      <c r="K3305" s="144" t="s">
        <v>665</v>
      </c>
      <c r="L3305" s="144" t="s">
        <v>132</v>
      </c>
      <c r="M3305" s="144" t="s">
        <v>666</v>
      </c>
      <c r="N3305" s="144" t="s">
        <v>667</v>
      </c>
      <c r="O3305" s="146">
        <v>44438</v>
      </c>
      <c r="P3305" s="146">
        <v>44439</v>
      </c>
      <c r="Q3305" s="144" t="s">
        <v>29</v>
      </c>
      <c r="R3305" s="20" t="str">
        <f>VLOOKUP(F3305,'Seg 2 descriptions'!A:B,2)</f>
        <v>Facilities-West</v>
      </c>
      <c r="S3305" s="20" t="str">
        <f>VLOOKUP(G3305,'Seg 3 descriptions'!A:B,2)</f>
        <v>Facilities Maintenance</v>
      </c>
    </row>
    <row r="3306" spans="1:19" x14ac:dyDescent="0.25">
      <c r="A3306" s="144" t="s">
        <v>17</v>
      </c>
      <c r="B3306" s="144" t="s">
        <v>18</v>
      </c>
      <c r="C3306" s="144" t="s">
        <v>377</v>
      </c>
      <c r="D3306" s="144" t="s">
        <v>1694</v>
      </c>
      <c r="E3306" s="144" t="s">
        <v>20</v>
      </c>
      <c r="F3306" s="144" t="s">
        <v>21</v>
      </c>
      <c r="G3306" s="144" t="s">
        <v>22</v>
      </c>
      <c r="H3306" s="144" t="s">
        <v>130</v>
      </c>
      <c r="I3306" s="144" t="s">
        <v>24</v>
      </c>
      <c r="J3306" s="145">
        <v>373.35</v>
      </c>
      <c r="K3306" s="144" t="s">
        <v>771</v>
      </c>
      <c r="L3306" s="144" t="s">
        <v>33</v>
      </c>
      <c r="M3306" s="144" t="s">
        <v>772</v>
      </c>
      <c r="N3306" s="144" t="s">
        <v>773</v>
      </c>
      <c r="O3306" s="146">
        <v>44476</v>
      </c>
      <c r="P3306" s="146">
        <v>44477</v>
      </c>
      <c r="Q3306" s="144" t="s">
        <v>29</v>
      </c>
      <c r="R3306" s="20" t="str">
        <f>VLOOKUP(F3306,'Seg 2 descriptions'!A:B,2)</f>
        <v>Facilities-West</v>
      </c>
      <c r="S3306" s="20" t="str">
        <f>VLOOKUP(G3306,'Seg 3 descriptions'!A:B,2)</f>
        <v>Facilities Maintenance</v>
      </c>
    </row>
    <row r="3307" spans="1:19" x14ac:dyDescent="0.25">
      <c r="A3307" s="144" t="s">
        <v>17</v>
      </c>
      <c r="B3307" s="144" t="s">
        <v>18</v>
      </c>
      <c r="C3307" s="144" t="s">
        <v>453</v>
      </c>
      <c r="D3307" s="144" t="s">
        <v>1694</v>
      </c>
      <c r="E3307" s="144" t="s">
        <v>20</v>
      </c>
      <c r="F3307" s="144" t="s">
        <v>21</v>
      </c>
      <c r="G3307" s="144" t="s">
        <v>22</v>
      </c>
      <c r="H3307" s="144" t="s">
        <v>130</v>
      </c>
      <c r="I3307" s="144" t="s">
        <v>24</v>
      </c>
      <c r="J3307" s="145">
        <v>1522.16</v>
      </c>
      <c r="K3307" s="144" t="s">
        <v>665</v>
      </c>
      <c r="L3307" s="144" t="s">
        <v>132</v>
      </c>
      <c r="M3307" s="144" t="s">
        <v>853</v>
      </c>
      <c r="N3307" s="144" t="s">
        <v>854</v>
      </c>
      <c r="O3307" s="146">
        <v>44417</v>
      </c>
      <c r="P3307" s="146">
        <v>44418</v>
      </c>
      <c r="Q3307" s="144" t="s">
        <v>29</v>
      </c>
      <c r="R3307" s="20" t="str">
        <f>VLOOKUP(F3307,'Seg 2 descriptions'!A:B,2)</f>
        <v>Facilities-West</v>
      </c>
      <c r="S3307" s="20" t="str">
        <f>VLOOKUP(G3307,'Seg 3 descriptions'!A:B,2)</f>
        <v>Facilities Maintenance</v>
      </c>
    </row>
    <row r="3308" spans="1:19" x14ac:dyDescent="0.25">
      <c r="A3308" s="1" t="s">
        <v>828</v>
      </c>
      <c r="B3308" s="1" t="s">
        <v>18</v>
      </c>
      <c r="C3308" s="1" t="s">
        <v>887</v>
      </c>
      <c r="D3308" s="1" t="s">
        <v>1709</v>
      </c>
      <c r="E3308" s="1" t="s">
        <v>20</v>
      </c>
      <c r="F3308" s="1" t="s">
        <v>31</v>
      </c>
      <c r="G3308" s="1" t="s">
        <v>460</v>
      </c>
      <c r="H3308" s="1" t="s">
        <v>130</v>
      </c>
      <c r="I3308" s="1" t="s">
        <v>24</v>
      </c>
      <c r="J3308" s="3">
        <v>217.93</v>
      </c>
      <c r="K3308" s="1" t="s">
        <v>888</v>
      </c>
      <c r="L3308" s="1" t="s">
        <v>24</v>
      </c>
      <c r="M3308" s="1" t="s">
        <v>24</v>
      </c>
      <c r="N3308" s="1" t="s">
        <v>887</v>
      </c>
      <c r="O3308" s="2">
        <v>44364</v>
      </c>
      <c r="P3308" s="2">
        <v>44378</v>
      </c>
      <c r="Q3308" s="1" t="s">
        <v>29</v>
      </c>
      <c r="R3308" t="str">
        <f>VLOOKUP(F3308,'Seg 2 descriptions'!A:B,2)</f>
        <v>Gas Operations-West</v>
      </c>
      <c r="S3308" t="str">
        <f>VLOOKUP(G3308,'Seg 3 descriptions'!A:B,2)</f>
        <v>Salaries</v>
      </c>
    </row>
    <row r="3309" spans="1:19" x14ac:dyDescent="0.25">
      <c r="A3309" s="1" t="s">
        <v>828</v>
      </c>
      <c r="B3309" s="1" t="s">
        <v>18</v>
      </c>
      <c r="C3309" s="1" t="s">
        <v>887</v>
      </c>
      <c r="D3309" s="1" t="s">
        <v>1714</v>
      </c>
      <c r="E3309" s="1" t="s">
        <v>20</v>
      </c>
      <c r="F3309" s="1" t="s">
        <v>830</v>
      </c>
      <c r="G3309" s="1" t="s">
        <v>460</v>
      </c>
      <c r="H3309" s="1" t="s">
        <v>130</v>
      </c>
      <c r="I3309" s="1" t="s">
        <v>24</v>
      </c>
      <c r="J3309" s="3">
        <v>213.03</v>
      </c>
      <c r="K3309" s="1" t="s">
        <v>888</v>
      </c>
      <c r="L3309" s="1" t="s">
        <v>24</v>
      </c>
      <c r="M3309" s="1" t="s">
        <v>24</v>
      </c>
      <c r="N3309" s="1" t="s">
        <v>887</v>
      </c>
      <c r="O3309" s="2">
        <v>44364</v>
      </c>
      <c r="P3309" s="2">
        <v>44378</v>
      </c>
      <c r="Q3309" s="1" t="s">
        <v>29</v>
      </c>
      <c r="R3309" t="str">
        <f>VLOOKUP(F3309,'Seg 2 descriptions'!A:B,2)</f>
        <v>Measurement-SF</v>
      </c>
      <c r="S3309" t="str">
        <f>VLOOKUP(G3309,'Seg 3 descriptions'!A:B,2)</f>
        <v>Salaries</v>
      </c>
    </row>
    <row r="3310" spans="1:19" x14ac:dyDescent="0.25">
      <c r="A3310" s="144" t="s">
        <v>17</v>
      </c>
      <c r="B3310" s="144" t="s">
        <v>18</v>
      </c>
      <c r="C3310" s="144" t="s">
        <v>336</v>
      </c>
      <c r="D3310" s="144" t="s">
        <v>1694</v>
      </c>
      <c r="E3310" s="144" t="s">
        <v>20</v>
      </c>
      <c r="F3310" s="144" t="s">
        <v>21</v>
      </c>
      <c r="G3310" s="144" t="s">
        <v>22</v>
      </c>
      <c r="H3310" s="144" t="s">
        <v>130</v>
      </c>
      <c r="I3310" s="144" t="s">
        <v>24</v>
      </c>
      <c r="J3310" s="145">
        <v>1539.38</v>
      </c>
      <c r="K3310" s="144" t="s">
        <v>1037</v>
      </c>
      <c r="L3310" s="144" t="s">
        <v>83</v>
      </c>
      <c r="M3310" s="144" t="s">
        <v>1038</v>
      </c>
      <c r="N3310" s="144" t="s">
        <v>1039</v>
      </c>
      <c r="O3310" s="146">
        <v>44411</v>
      </c>
      <c r="P3310" s="146">
        <v>44412</v>
      </c>
      <c r="Q3310" s="144" t="s">
        <v>29</v>
      </c>
      <c r="R3310" s="20" t="str">
        <f>VLOOKUP(F3310,'Seg 2 descriptions'!A:B,2)</f>
        <v>Facilities-West</v>
      </c>
      <c r="S3310" s="20" t="str">
        <f>VLOOKUP(G3310,'Seg 3 descriptions'!A:B,2)</f>
        <v>Facilities Maintenance</v>
      </c>
    </row>
    <row r="3311" spans="1:19" x14ac:dyDescent="0.25">
      <c r="A3311" s="1" t="s">
        <v>457</v>
      </c>
      <c r="B3311" s="1" t="s">
        <v>49</v>
      </c>
      <c r="C3311" s="1" t="s">
        <v>1001</v>
      </c>
      <c r="D3311" s="1" t="s">
        <v>1727</v>
      </c>
      <c r="E3311" s="1" t="s">
        <v>20</v>
      </c>
      <c r="F3311" s="1" t="s">
        <v>31</v>
      </c>
      <c r="G3311" s="1" t="s">
        <v>590</v>
      </c>
      <c r="H3311" s="1" t="s">
        <v>130</v>
      </c>
      <c r="I3311" s="1" t="s">
        <v>24</v>
      </c>
      <c r="J3311" s="3">
        <v>10.27</v>
      </c>
      <c r="K3311" s="1" t="s">
        <v>891</v>
      </c>
      <c r="L3311" s="1" t="s">
        <v>24</v>
      </c>
      <c r="M3311" s="1" t="s">
        <v>892</v>
      </c>
      <c r="N3311" s="1" t="s">
        <v>463</v>
      </c>
      <c r="O3311" s="2">
        <v>44439</v>
      </c>
      <c r="P3311" s="2">
        <v>44447</v>
      </c>
      <c r="Q3311" s="1" t="s">
        <v>29</v>
      </c>
      <c r="R3311" t="str">
        <f>VLOOKUP(F3311,'Seg 2 descriptions'!A:B,2)</f>
        <v>Gas Operations-West</v>
      </c>
      <c r="S3311" t="str">
        <f>VLOOKUP(G3311,'Seg 3 descriptions'!A:B,2)</f>
        <v>Overtime/Comp Time/On Call</v>
      </c>
    </row>
    <row r="3312" spans="1:19" x14ac:dyDescent="0.25">
      <c r="A3312" s="1" t="s">
        <v>457</v>
      </c>
      <c r="B3312" s="1" t="s">
        <v>49</v>
      </c>
      <c r="C3312" s="1" t="s">
        <v>594</v>
      </c>
      <c r="D3312" s="1" t="s">
        <v>1727</v>
      </c>
      <c r="E3312" s="1" t="s">
        <v>20</v>
      </c>
      <c r="F3312" s="1" t="s">
        <v>31</v>
      </c>
      <c r="G3312" s="1" t="s">
        <v>590</v>
      </c>
      <c r="H3312" s="1" t="s">
        <v>130</v>
      </c>
      <c r="I3312" s="1" t="s">
        <v>24</v>
      </c>
      <c r="J3312" s="3">
        <v>55.27</v>
      </c>
      <c r="K3312" s="1" t="s">
        <v>891</v>
      </c>
      <c r="L3312" s="1" t="s">
        <v>24</v>
      </c>
      <c r="M3312" s="1" t="s">
        <v>892</v>
      </c>
      <c r="N3312" s="1" t="s">
        <v>463</v>
      </c>
      <c r="O3312" s="2">
        <v>44530</v>
      </c>
      <c r="P3312" s="2">
        <v>44535</v>
      </c>
      <c r="Q3312" s="1" t="s">
        <v>29</v>
      </c>
      <c r="R3312" t="str">
        <f>VLOOKUP(F3312,'Seg 2 descriptions'!A:B,2)</f>
        <v>Gas Operations-West</v>
      </c>
      <c r="S3312" t="str">
        <f>VLOOKUP(G3312,'Seg 3 descriptions'!A:B,2)</f>
        <v>Overtime/Comp Time/On Call</v>
      </c>
    </row>
    <row r="3313" spans="1:19" x14ac:dyDescent="0.25">
      <c r="A3313" s="1" t="s">
        <v>457</v>
      </c>
      <c r="B3313" s="1" t="s">
        <v>49</v>
      </c>
      <c r="C3313" s="1" t="s">
        <v>970</v>
      </c>
      <c r="D3313" s="1" t="s">
        <v>1727</v>
      </c>
      <c r="E3313" s="1" t="s">
        <v>20</v>
      </c>
      <c r="F3313" s="1" t="s">
        <v>31</v>
      </c>
      <c r="G3313" s="1" t="s">
        <v>590</v>
      </c>
      <c r="H3313" s="1" t="s">
        <v>130</v>
      </c>
      <c r="I3313" s="1" t="s">
        <v>24</v>
      </c>
      <c r="J3313" s="3">
        <v>8.9499999999999993</v>
      </c>
      <c r="K3313" s="1" t="s">
        <v>891</v>
      </c>
      <c r="L3313" s="1" t="s">
        <v>24</v>
      </c>
      <c r="M3313" s="1" t="s">
        <v>892</v>
      </c>
      <c r="N3313" s="1" t="s">
        <v>463</v>
      </c>
      <c r="O3313" s="2">
        <v>44408</v>
      </c>
      <c r="P3313" s="2">
        <v>44412</v>
      </c>
      <c r="Q3313" s="1" t="s">
        <v>29</v>
      </c>
      <c r="R3313" t="str">
        <f>VLOOKUP(F3313,'Seg 2 descriptions'!A:B,2)</f>
        <v>Gas Operations-West</v>
      </c>
      <c r="S3313" t="str">
        <f>VLOOKUP(G3313,'Seg 3 descriptions'!A:B,2)</f>
        <v>Overtime/Comp Time/On Call</v>
      </c>
    </row>
    <row r="3314" spans="1:19" x14ac:dyDescent="0.25">
      <c r="A3314" s="144" t="s">
        <v>17</v>
      </c>
      <c r="B3314" s="144" t="s">
        <v>18</v>
      </c>
      <c r="C3314" s="144" t="s">
        <v>878</v>
      </c>
      <c r="D3314" s="144" t="s">
        <v>1694</v>
      </c>
      <c r="E3314" s="144" t="s">
        <v>20</v>
      </c>
      <c r="F3314" s="144" t="s">
        <v>21</v>
      </c>
      <c r="G3314" s="144" t="s">
        <v>22</v>
      </c>
      <c r="H3314" s="144" t="s">
        <v>130</v>
      </c>
      <c r="I3314" s="144" t="s">
        <v>24</v>
      </c>
      <c r="J3314" s="145">
        <v>1522.16</v>
      </c>
      <c r="K3314" s="144" t="s">
        <v>665</v>
      </c>
      <c r="L3314" s="144" t="s">
        <v>132</v>
      </c>
      <c r="M3314" s="144" t="s">
        <v>1067</v>
      </c>
      <c r="N3314" s="144" t="s">
        <v>1068</v>
      </c>
      <c r="O3314" s="146">
        <v>44491</v>
      </c>
      <c r="P3314" s="146">
        <v>44492</v>
      </c>
      <c r="Q3314" s="144" t="s">
        <v>29</v>
      </c>
      <c r="R3314" s="20" t="str">
        <f>VLOOKUP(F3314,'Seg 2 descriptions'!A:B,2)</f>
        <v>Facilities-West</v>
      </c>
      <c r="S3314" s="20" t="str">
        <f>VLOOKUP(G3314,'Seg 3 descriptions'!A:B,2)</f>
        <v>Facilities Maintenance</v>
      </c>
    </row>
    <row r="3315" spans="1:19" x14ac:dyDescent="0.25">
      <c r="A3315" s="144" t="s">
        <v>17</v>
      </c>
      <c r="B3315" s="144" t="s">
        <v>18</v>
      </c>
      <c r="C3315" s="144" t="s">
        <v>356</v>
      </c>
      <c r="D3315" s="144" t="s">
        <v>1694</v>
      </c>
      <c r="E3315" s="144" t="s">
        <v>20</v>
      </c>
      <c r="F3315" s="144" t="s">
        <v>21</v>
      </c>
      <c r="G3315" s="144" t="s">
        <v>22</v>
      </c>
      <c r="H3315" s="144" t="s">
        <v>130</v>
      </c>
      <c r="I3315" s="144" t="s">
        <v>24</v>
      </c>
      <c r="J3315" s="145">
        <v>373.35</v>
      </c>
      <c r="K3315" s="144" t="s">
        <v>1104</v>
      </c>
      <c r="L3315" s="144" t="s">
        <v>33</v>
      </c>
      <c r="M3315" s="144" t="s">
        <v>1105</v>
      </c>
      <c r="N3315" s="144" t="s">
        <v>1106</v>
      </c>
      <c r="O3315" s="146">
        <v>44447</v>
      </c>
      <c r="P3315" s="146">
        <v>44448</v>
      </c>
      <c r="Q3315" s="144" t="s">
        <v>29</v>
      </c>
      <c r="R3315" s="20" t="str">
        <f>VLOOKUP(F3315,'Seg 2 descriptions'!A:B,2)</f>
        <v>Facilities-West</v>
      </c>
      <c r="S3315" s="20" t="str">
        <f>VLOOKUP(G3315,'Seg 3 descriptions'!A:B,2)</f>
        <v>Facilities Maintenance</v>
      </c>
    </row>
    <row r="3316" spans="1:19" x14ac:dyDescent="0.25">
      <c r="A3316" s="1" t="s">
        <v>457</v>
      </c>
      <c r="B3316" s="1" t="s">
        <v>49</v>
      </c>
      <c r="C3316" s="1" t="s">
        <v>969</v>
      </c>
      <c r="D3316" s="1" t="s">
        <v>1727</v>
      </c>
      <c r="E3316" s="1" t="s">
        <v>20</v>
      </c>
      <c r="F3316" s="1" t="s">
        <v>31</v>
      </c>
      <c r="G3316" s="1" t="s">
        <v>590</v>
      </c>
      <c r="H3316" s="1" t="s">
        <v>130</v>
      </c>
      <c r="I3316" s="1" t="s">
        <v>24</v>
      </c>
      <c r="J3316" s="3">
        <v>30.85</v>
      </c>
      <c r="K3316" s="1" t="s">
        <v>891</v>
      </c>
      <c r="L3316" s="1" t="s">
        <v>24</v>
      </c>
      <c r="M3316" s="1" t="s">
        <v>892</v>
      </c>
      <c r="N3316" s="1" t="s">
        <v>463</v>
      </c>
      <c r="O3316" s="2">
        <v>44286</v>
      </c>
      <c r="P3316" s="2">
        <v>44292</v>
      </c>
      <c r="Q3316" s="1" t="s">
        <v>29</v>
      </c>
      <c r="R3316" t="str">
        <f>VLOOKUP(F3316,'Seg 2 descriptions'!A:B,2)</f>
        <v>Gas Operations-West</v>
      </c>
      <c r="S3316" t="str">
        <f>VLOOKUP(G3316,'Seg 3 descriptions'!A:B,2)</f>
        <v>Overtime/Comp Time/On Call</v>
      </c>
    </row>
    <row r="3317" spans="1:19" x14ac:dyDescent="0.25">
      <c r="A3317" s="1" t="s">
        <v>457</v>
      </c>
      <c r="B3317" s="1" t="s">
        <v>49</v>
      </c>
      <c r="C3317" s="1" t="s">
        <v>1001</v>
      </c>
      <c r="D3317" s="1" t="s">
        <v>1709</v>
      </c>
      <c r="E3317" s="1" t="s">
        <v>20</v>
      </c>
      <c r="F3317" s="1" t="s">
        <v>31</v>
      </c>
      <c r="G3317" s="1" t="s">
        <v>460</v>
      </c>
      <c r="H3317" s="1" t="s">
        <v>130</v>
      </c>
      <c r="I3317" s="1" t="s">
        <v>24</v>
      </c>
      <c r="J3317" s="3">
        <v>82.81</v>
      </c>
      <c r="K3317" s="1" t="s">
        <v>1004</v>
      </c>
      <c r="L3317" s="1" t="s">
        <v>24</v>
      </c>
      <c r="M3317" s="1" t="s">
        <v>1005</v>
      </c>
      <c r="N3317" s="1" t="s">
        <v>463</v>
      </c>
      <c r="O3317" s="2">
        <v>44439</v>
      </c>
      <c r="P3317" s="2">
        <v>44447</v>
      </c>
      <c r="Q3317" s="1" t="s">
        <v>29</v>
      </c>
      <c r="R3317" t="str">
        <f>VLOOKUP(F3317,'Seg 2 descriptions'!A:B,2)</f>
        <v>Gas Operations-West</v>
      </c>
      <c r="S3317" t="str">
        <f>VLOOKUP(G3317,'Seg 3 descriptions'!A:B,2)</f>
        <v>Salaries</v>
      </c>
    </row>
    <row r="3318" spans="1:19" x14ac:dyDescent="0.25">
      <c r="A3318" s="1" t="s">
        <v>457</v>
      </c>
      <c r="B3318" s="1" t="s">
        <v>49</v>
      </c>
      <c r="C3318" s="1" t="s">
        <v>594</v>
      </c>
      <c r="D3318" s="1" t="s">
        <v>1709</v>
      </c>
      <c r="E3318" s="1" t="s">
        <v>20</v>
      </c>
      <c r="F3318" s="1" t="s">
        <v>31</v>
      </c>
      <c r="G3318" s="1" t="s">
        <v>460</v>
      </c>
      <c r="H3318" s="1" t="s">
        <v>130</v>
      </c>
      <c r="I3318" s="1" t="s">
        <v>24</v>
      </c>
      <c r="J3318" s="3">
        <v>256.86</v>
      </c>
      <c r="K3318" s="1" t="s">
        <v>1004</v>
      </c>
      <c r="L3318" s="1" t="s">
        <v>24</v>
      </c>
      <c r="M3318" s="1" t="s">
        <v>1005</v>
      </c>
      <c r="N3318" s="1" t="s">
        <v>463</v>
      </c>
      <c r="O3318" s="2">
        <v>44530</v>
      </c>
      <c r="P3318" s="2">
        <v>44535</v>
      </c>
      <c r="Q3318" s="1" t="s">
        <v>29</v>
      </c>
      <c r="R3318" t="str">
        <f>VLOOKUP(F3318,'Seg 2 descriptions'!A:B,2)</f>
        <v>Gas Operations-West</v>
      </c>
      <c r="S3318" t="str">
        <f>VLOOKUP(G3318,'Seg 3 descriptions'!A:B,2)</f>
        <v>Salaries</v>
      </c>
    </row>
    <row r="3319" spans="1:19" x14ac:dyDescent="0.25">
      <c r="A3319" s="1" t="s">
        <v>457</v>
      </c>
      <c r="B3319" s="1" t="s">
        <v>49</v>
      </c>
      <c r="C3319" s="1" t="s">
        <v>970</v>
      </c>
      <c r="D3319" s="1" t="s">
        <v>1709</v>
      </c>
      <c r="E3319" s="1" t="s">
        <v>20</v>
      </c>
      <c r="F3319" s="1" t="s">
        <v>31</v>
      </c>
      <c r="G3319" s="1" t="s">
        <v>460</v>
      </c>
      <c r="H3319" s="1" t="s">
        <v>130</v>
      </c>
      <c r="I3319" s="1" t="s">
        <v>24</v>
      </c>
      <c r="J3319" s="3">
        <v>50.61</v>
      </c>
      <c r="K3319" s="1" t="s">
        <v>1004</v>
      </c>
      <c r="L3319" s="1" t="s">
        <v>24</v>
      </c>
      <c r="M3319" s="1" t="s">
        <v>1005</v>
      </c>
      <c r="N3319" s="1" t="s">
        <v>463</v>
      </c>
      <c r="O3319" s="2">
        <v>44408</v>
      </c>
      <c r="P3319" s="2">
        <v>44412</v>
      </c>
      <c r="Q3319" s="1" t="s">
        <v>29</v>
      </c>
      <c r="R3319" t="str">
        <f>VLOOKUP(F3319,'Seg 2 descriptions'!A:B,2)</f>
        <v>Gas Operations-West</v>
      </c>
      <c r="S3319" t="str">
        <f>VLOOKUP(G3319,'Seg 3 descriptions'!A:B,2)</f>
        <v>Salaries</v>
      </c>
    </row>
    <row r="3320" spans="1:19" x14ac:dyDescent="0.25">
      <c r="A3320" s="1" t="s">
        <v>457</v>
      </c>
      <c r="B3320" s="1" t="s">
        <v>49</v>
      </c>
      <c r="C3320" s="1" t="s">
        <v>969</v>
      </c>
      <c r="D3320" s="1" t="s">
        <v>1709</v>
      </c>
      <c r="E3320" s="1" t="s">
        <v>20</v>
      </c>
      <c r="F3320" s="1" t="s">
        <v>31</v>
      </c>
      <c r="G3320" s="1" t="s">
        <v>460</v>
      </c>
      <c r="H3320" s="1" t="s">
        <v>130</v>
      </c>
      <c r="I3320" s="1" t="s">
        <v>24</v>
      </c>
      <c r="J3320" s="3">
        <v>152.56</v>
      </c>
      <c r="K3320" s="1" t="s">
        <v>1004</v>
      </c>
      <c r="L3320" s="1" t="s">
        <v>24</v>
      </c>
      <c r="M3320" s="1" t="s">
        <v>1005</v>
      </c>
      <c r="N3320" s="1" t="s">
        <v>463</v>
      </c>
      <c r="O3320" s="2">
        <v>44286</v>
      </c>
      <c r="P3320" s="2">
        <v>44292</v>
      </c>
      <c r="Q3320" s="1" t="s">
        <v>29</v>
      </c>
      <c r="R3320" t="str">
        <f>VLOOKUP(F3320,'Seg 2 descriptions'!A:B,2)</f>
        <v>Gas Operations-West</v>
      </c>
      <c r="S3320" t="str">
        <f>VLOOKUP(G3320,'Seg 3 descriptions'!A:B,2)</f>
        <v>Salaries</v>
      </c>
    </row>
    <row r="3321" spans="1:19" x14ac:dyDescent="0.25">
      <c r="A3321" s="144" t="s">
        <v>17</v>
      </c>
      <c r="B3321" s="144" t="s">
        <v>18</v>
      </c>
      <c r="C3321" s="144" t="s">
        <v>376</v>
      </c>
      <c r="D3321" s="144" t="s">
        <v>1694</v>
      </c>
      <c r="E3321" s="144" t="s">
        <v>20</v>
      </c>
      <c r="F3321" s="144" t="s">
        <v>21</v>
      </c>
      <c r="G3321" s="144" t="s">
        <v>22</v>
      </c>
      <c r="H3321" s="144" t="s">
        <v>130</v>
      </c>
      <c r="I3321" s="144" t="s">
        <v>24</v>
      </c>
      <c r="J3321" s="145">
        <v>373.35</v>
      </c>
      <c r="K3321" s="144" t="s">
        <v>490</v>
      </c>
      <c r="L3321" s="144" t="s">
        <v>33</v>
      </c>
      <c r="M3321" s="144" t="s">
        <v>1165</v>
      </c>
      <c r="N3321" s="144" t="s">
        <v>1166</v>
      </c>
      <c r="O3321" s="146">
        <v>44421</v>
      </c>
      <c r="P3321" s="146">
        <v>44424</v>
      </c>
      <c r="Q3321" s="144" t="s">
        <v>29</v>
      </c>
      <c r="R3321" s="20" t="str">
        <f>VLOOKUP(F3321,'Seg 2 descriptions'!A:B,2)</f>
        <v>Facilities-West</v>
      </c>
      <c r="S3321" s="20" t="str">
        <f>VLOOKUP(G3321,'Seg 3 descriptions'!A:B,2)</f>
        <v>Facilities Maintenance</v>
      </c>
    </row>
    <row r="3322" spans="1:19" x14ac:dyDescent="0.25">
      <c r="A3322" s="144" t="s">
        <v>17</v>
      </c>
      <c r="B3322" s="144" t="s">
        <v>18</v>
      </c>
      <c r="C3322" s="144" t="s">
        <v>274</v>
      </c>
      <c r="D3322" s="144" t="s">
        <v>1694</v>
      </c>
      <c r="E3322" s="144" t="s">
        <v>20</v>
      </c>
      <c r="F3322" s="144" t="s">
        <v>21</v>
      </c>
      <c r="G3322" s="144" t="s">
        <v>22</v>
      </c>
      <c r="H3322" s="144" t="s">
        <v>130</v>
      </c>
      <c r="I3322" s="144" t="s">
        <v>24</v>
      </c>
      <c r="J3322" s="145">
        <v>373.36</v>
      </c>
      <c r="K3322" s="144" t="s">
        <v>490</v>
      </c>
      <c r="L3322" s="144" t="s">
        <v>33</v>
      </c>
      <c r="M3322" s="144" t="s">
        <v>1172</v>
      </c>
      <c r="N3322" s="144" t="s">
        <v>1173</v>
      </c>
      <c r="O3322" s="146">
        <v>44410</v>
      </c>
      <c r="P3322" s="146">
        <v>44411</v>
      </c>
      <c r="Q3322" s="144" t="s">
        <v>29</v>
      </c>
      <c r="R3322" s="20" t="str">
        <f>VLOOKUP(F3322,'Seg 2 descriptions'!A:B,2)</f>
        <v>Facilities-West</v>
      </c>
      <c r="S3322" s="20" t="str">
        <f>VLOOKUP(G3322,'Seg 3 descriptions'!A:B,2)</f>
        <v>Facilities Maintenance</v>
      </c>
    </row>
    <row r="3323" spans="1:19" x14ac:dyDescent="0.25">
      <c r="A3323" s="144" t="s">
        <v>17</v>
      </c>
      <c r="B3323" s="144" t="s">
        <v>18</v>
      </c>
      <c r="C3323" s="144" t="s">
        <v>1179</v>
      </c>
      <c r="D3323" s="144" t="s">
        <v>1694</v>
      </c>
      <c r="E3323" s="144" t="s">
        <v>20</v>
      </c>
      <c r="F3323" s="144" t="s">
        <v>21</v>
      </c>
      <c r="G3323" s="144" t="s">
        <v>22</v>
      </c>
      <c r="H3323" s="144" t="s">
        <v>130</v>
      </c>
      <c r="I3323" s="144" t="s">
        <v>24</v>
      </c>
      <c r="J3323" s="145">
        <v>1522.16</v>
      </c>
      <c r="K3323" s="144" t="s">
        <v>665</v>
      </c>
      <c r="L3323" s="144" t="s">
        <v>132</v>
      </c>
      <c r="M3323" s="144" t="s">
        <v>1180</v>
      </c>
      <c r="N3323" s="144" t="s">
        <v>1181</v>
      </c>
      <c r="O3323" s="146">
        <v>44463</v>
      </c>
      <c r="P3323" s="146">
        <v>44466</v>
      </c>
      <c r="Q3323" s="144" t="s">
        <v>29</v>
      </c>
      <c r="R3323" s="20" t="str">
        <f>VLOOKUP(F3323,'Seg 2 descriptions'!A:B,2)</f>
        <v>Facilities-West</v>
      </c>
      <c r="S3323" s="20" t="str">
        <f>VLOOKUP(G3323,'Seg 3 descriptions'!A:B,2)</f>
        <v>Facilities Maintenance</v>
      </c>
    </row>
    <row r="3324" spans="1:19" x14ac:dyDescent="0.25">
      <c r="A3324" s="1" t="s">
        <v>457</v>
      </c>
      <c r="B3324" s="1" t="s">
        <v>49</v>
      </c>
      <c r="C3324" s="1" t="s">
        <v>1206</v>
      </c>
      <c r="D3324" s="1" t="s">
        <v>1755</v>
      </c>
      <c r="E3324" s="1" t="s">
        <v>20</v>
      </c>
      <c r="F3324" s="1" t="s">
        <v>31</v>
      </c>
      <c r="G3324" s="1" t="s">
        <v>869</v>
      </c>
      <c r="H3324" s="1" t="s">
        <v>130</v>
      </c>
      <c r="I3324" s="1" t="s">
        <v>24</v>
      </c>
      <c r="J3324" s="3">
        <v>18.170000000000002</v>
      </c>
      <c r="K3324" s="1" t="s">
        <v>1059</v>
      </c>
      <c r="L3324" s="1" t="s">
        <v>24</v>
      </c>
      <c r="M3324" s="1" t="s">
        <v>1060</v>
      </c>
      <c r="N3324" s="1" t="s">
        <v>463</v>
      </c>
      <c r="O3324" s="2">
        <v>44530</v>
      </c>
      <c r="P3324" s="2">
        <v>44535</v>
      </c>
      <c r="Q3324" s="1" t="s">
        <v>29</v>
      </c>
      <c r="R3324" t="str">
        <f>VLOOKUP(F3324,'Seg 2 descriptions'!A:B,2)</f>
        <v>Gas Operations-West</v>
      </c>
      <c r="S3324" t="str">
        <f>VLOOKUP(G3324,'Seg 3 descriptions'!A:B,2)</f>
        <v>Vehicle Fuel</v>
      </c>
    </row>
    <row r="3325" spans="1:19" x14ac:dyDescent="0.25">
      <c r="A3325" s="1" t="s">
        <v>457</v>
      </c>
      <c r="B3325" s="1" t="s">
        <v>49</v>
      </c>
      <c r="C3325" s="1" t="s">
        <v>1206</v>
      </c>
      <c r="D3325" s="1" t="s">
        <v>1756</v>
      </c>
      <c r="E3325" s="1" t="s">
        <v>20</v>
      </c>
      <c r="F3325" s="1" t="s">
        <v>31</v>
      </c>
      <c r="G3325" s="1" t="s">
        <v>870</v>
      </c>
      <c r="H3325" s="1" t="s">
        <v>130</v>
      </c>
      <c r="I3325" s="1" t="s">
        <v>24</v>
      </c>
      <c r="J3325" s="3">
        <v>17.28</v>
      </c>
      <c r="K3325" s="1" t="s">
        <v>1059</v>
      </c>
      <c r="L3325" s="1" t="s">
        <v>24</v>
      </c>
      <c r="M3325" s="1" t="s">
        <v>1060</v>
      </c>
      <c r="N3325" s="1" t="s">
        <v>463</v>
      </c>
      <c r="O3325" s="2">
        <v>44530</v>
      </c>
      <c r="P3325" s="2">
        <v>44535</v>
      </c>
      <c r="Q3325" s="1" t="s">
        <v>29</v>
      </c>
      <c r="R3325" t="str">
        <f>VLOOKUP(F3325,'Seg 2 descriptions'!A:B,2)</f>
        <v>Gas Operations-West</v>
      </c>
      <c r="S3325" t="str">
        <f>VLOOKUP(G3325,'Seg 3 descriptions'!A:B,2)</f>
        <v>Other Vehicle Expenses</v>
      </c>
    </row>
    <row r="3326" spans="1:19" x14ac:dyDescent="0.25">
      <c r="A3326" s="1" t="s">
        <v>457</v>
      </c>
      <c r="B3326" s="1" t="s">
        <v>49</v>
      </c>
      <c r="C3326" s="1" t="s">
        <v>1206</v>
      </c>
      <c r="D3326" s="1" t="s">
        <v>1759</v>
      </c>
      <c r="E3326" s="1" t="s">
        <v>20</v>
      </c>
      <c r="F3326" s="1" t="s">
        <v>31</v>
      </c>
      <c r="G3326" s="1" t="s">
        <v>1049</v>
      </c>
      <c r="H3326" s="1" t="s">
        <v>130</v>
      </c>
      <c r="I3326" s="1" t="s">
        <v>24</v>
      </c>
      <c r="J3326" s="3">
        <v>4.41</v>
      </c>
      <c r="K3326" s="1" t="s">
        <v>1059</v>
      </c>
      <c r="L3326" s="1" t="s">
        <v>24</v>
      </c>
      <c r="M3326" s="1" t="s">
        <v>1060</v>
      </c>
      <c r="N3326" s="1" t="s">
        <v>463</v>
      </c>
      <c r="O3326" s="2">
        <v>44530</v>
      </c>
      <c r="P3326" s="2">
        <v>44535</v>
      </c>
      <c r="Q3326" s="1" t="s">
        <v>29</v>
      </c>
      <c r="R3326" t="str">
        <f>VLOOKUP(F3326,'Seg 2 descriptions'!A:B,2)</f>
        <v>Gas Operations-West</v>
      </c>
      <c r="S3326" t="str">
        <f>VLOOKUP(G3326,'Seg 3 descriptions'!A:B,2)</f>
        <v>Vehicle Insurance</v>
      </c>
    </row>
    <row r="3327" spans="1:19" x14ac:dyDescent="0.25">
      <c r="A3327" s="1" t="s">
        <v>457</v>
      </c>
      <c r="B3327" s="1" t="s">
        <v>49</v>
      </c>
      <c r="C3327" s="1" t="s">
        <v>1206</v>
      </c>
      <c r="D3327" s="1" t="s">
        <v>1761</v>
      </c>
      <c r="E3327" s="1" t="s">
        <v>20</v>
      </c>
      <c r="F3327" s="1" t="s">
        <v>31</v>
      </c>
      <c r="G3327" s="1" t="s">
        <v>1055</v>
      </c>
      <c r="H3327" s="1" t="s">
        <v>130</v>
      </c>
      <c r="I3327" s="1" t="s">
        <v>24</v>
      </c>
      <c r="J3327" s="3">
        <v>26.86</v>
      </c>
      <c r="K3327" s="1" t="s">
        <v>1059</v>
      </c>
      <c r="L3327" s="1" t="s">
        <v>24</v>
      </c>
      <c r="M3327" s="1" t="s">
        <v>1060</v>
      </c>
      <c r="N3327" s="1" t="s">
        <v>463</v>
      </c>
      <c r="O3327" s="2">
        <v>44530</v>
      </c>
      <c r="P3327" s="2">
        <v>44535</v>
      </c>
      <c r="Q3327" s="1" t="s">
        <v>29</v>
      </c>
      <c r="R3327" t="str">
        <f>VLOOKUP(F3327,'Seg 2 descriptions'!A:B,2)</f>
        <v>Gas Operations-West</v>
      </c>
      <c r="S3327" t="str">
        <f>VLOOKUP(G3327,'Seg 3 descriptions'!A:B,2)</f>
        <v>Vehicle Depreciation</v>
      </c>
    </row>
    <row r="3328" spans="1:19" x14ac:dyDescent="0.25">
      <c r="A3328" s="1" t="s">
        <v>828</v>
      </c>
      <c r="B3328" s="1" t="s">
        <v>18</v>
      </c>
      <c r="C3328" s="1" t="s">
        <v>1267</v>
      </c>
      <c r="D3328" s="1" t="s">
        <v>1714</v>
      </c>
      <c r="E3328" s="1" t="s">
        <v>20</v>
      </c>
      <c r="F3328" s="1" t="s">
        <v>830</v>
      </c>
      <c r="G3328" s="1" t="s">
        <v>460</v>
      </c>
      <c r="H3328" s="1" t="s">
        <v>130</v>
      </c>
      <c r="I3328" s="1" t="s">
        <v>24</v>
      </c>
      <c r="J3328" s="3">
        <v>71.010000000000005</v>
      </c>
      <c r="K3328" s="1" t="s">
        <v>1268</v>
      </c>
      <c r="L3328" s="1" t="s">
        <v>24</v>
      </c>
      <c r="M3328" s="1" t="s">
        <v>24</v>
      </c>
      <c r="N3328" s="1" t="s">
        <v>1267</v>
      </c>
      <c r="O3328" s="2">
        <v>44377</v>
      </c>
      <c r="P3328" s="2">
        <v>44378</v>
      </c>
      <c r="Q3328" s="1" t="s">
        <v>29</v>
      </c>
      <c r="R3328" t="str">
        <f>VLOOKUP(F3328,'Seg 2 descriptions'!A:B,2)</f>
        <v>Measurement-SF</v>
      </c>
      <c r="S3328" t="str">
        <f>VLOOKUP(G3328,'Seg 3 descriptions'!A:B,2)</f>
        <v>Salaries</v>
      </c>
    </row>
    <row r="3329" spans="1:19" x14ac:dyDescent="0.25">
      <c r="A3329" s="1" t="s">
        <v>457</v>
      </c>
      <c r="B3329" s="1" t="s">
        <v>49</v>
      </c>
      <c r="C3329" s="1" t="s">
        <v>1269</v>
      </c>
      <c r="D3329" s="1" t="s">
        <v>1774</v>
      </c>
      <c r="E3329" s="1" t="s">
        <v>20</v>
      </c>
      <c r="F3329" s="1" t="s">
        <v>31</v>
      </c>
      <c r="G3329" s="1" t="s">
        <v>867</v>
      </c>
      <c r="H3329" s="1" t="s">
        <v>130</v>
      </c>
      <c r="I3329" s="1" t="s">
        <v>24</v>
      </c>
      <c r="J3329" s="3">
        <v>5.61</v>
      </c>
      <c r="K3329" s="1" t="s">
        <v>1271</v>
      </c>
      <c r="L3329" s="1" t="s">
        <v>24</v>
      </c>
      <c r="M3329" s="1" t="s">
        <v>1272</v>
      </c>
      <c r="N3329" s="1" t="s">
        <v>463</v>
      </c>
      <c r="O3329" s="2">
        <v>44530</v>
      </c>
      <c r="P3329" s="2">
        <v>44535</v>
      </c>
      <c r="Q3329" s="1" t="s">
        <v>29</v>
      </c>
      <c r="R3329" t="str">
        <f>VLOOKUP(F3329,'Seg 2 descriptions'!A:B,2)</f>
        <v>Gas Operations-West</v>
      </c>
      <c r="S3329" t="str">
        <f>VLOOKUP(G3329,'Seg 3 descriptions'!A:B,2)</f>
        <v>Meals</v>
      </c>
    </row>
    <row r="3330" spans="1:19" x14ac:dyDescent="0.25">
      <c r="A3330" s="1" t="s">
        <v>457</v>
      </c>
      <c r="B3330" s="1" t="s">
        <v>49</v>
      </c>
      <c r="C3330" s="1" t="s">
        <v>1269</v>
      </c>
      <c r="D3330" s="1" t="s">
        <v>1727</v>
      </c>
      <c r="E3330" s="1" t="s">
        <v>20</v>
      </c>
      <c r="F3330" s="1" t="s">
        <v>31</v>
      </c>
      <c r="G3330" s="1" t="s">
        <v>590</v>
      </c>
      <c r="H3330" s="1" t="s">
        <v>130</v>
      </c>
      <c r="I3330" s="1" t="s">
        <v>24</v>
      </c>
      <c r="J3330" s="3">
        <v>11.76</v>
      </c>
      <c r="K3330" s="1" t="s">
        <v>1271</v>
      </c>
      <c r="L3330" s="1" t="s">
        <v>24</v>
      </c>
      <c r="M3330" s="1" t="s">
        <v>1272</v>
      </c>
      <c r="N3330" s="1" t="s">
        <v>463</v>
      </c>
      <c r="O3330" s="2">
        <v>44530</v>
      </c>
      <c r="P3330" s="2">
        <v>44535</v>
      </c>
      <c r="Q3330" s="1" t="s">
        <v>29</v>
      </c>
      <c r="R3330" t="str">
        <f>VLOOKUP(F3330,'Seg 2 descriptions'!A:B,2)</f>
        <v>Gas Operations-West</v>
      </c>
      <c r="S3330" t="str">
        <f>VLOOKUP(G3330,'Seg 3 descriptions'!A:B,2)</f>
        <v>Overtime/Comp Time/On Call</v>
      </c>
    </row>
    <row r="3331" spans="1:19" x14ac:dyDescent="0.25">
      <c r="A3331" s="1" t="s">
        <v>457</v>
      </c>
      <c r="B3331" s="1" t="s">
        <v>49</v>
      </c>
      <c r="C3331" s="1" t="s">
        <v>1269</v>
      </c>
      <c r="D3331" s="1" t="s">
        <v>1709</v>
      </c>
      <c r="E3331" s="1" t="s">
        <v>20</v>
      </c>
      <c r="F3331" s="1" t="s">
        <v>31</v>
      </c>
      <c r="G3331" s="1" t="s">
        <v>460</v>
      </c>
      <c r="H3331" s="1" t="s">
        <v>130</v>
      </c>
      <c r="I3331" s="1" t="s">
        <v>24</v>
      </c>
      <c r="J3331" s="3">
        <v>63.96</v>
      </c>
      <c r="K3331" s="1" t="s">
        <v>1271</v>
      </c>
      <c r="L3331" s="1" t="s">
        <v>24</v>
      </c>
      <c r="M3331" s="1" t="s">
        <v>1272</v>
      </c>
      <c r="N3331" s="1" t="s">
        <v>463</v>
      </c>
      <c r="O3331" s="2">
        <v>44530</v>
      </c>
      <c r="P3331" s="2">
        <v>44535</v>
      </c>
      <c r="Q3331" s="1" t="s">
        <v>29</v>
      </c>
      <c r="R3331" t="str">
        <f>VLOOKUP(F3331,'Seg 2 descriptions'!A:B,2)</f>
        <v>Gas Operations-West</v>
      </c>
      <c r="S3331" t="str">
        <f>VLOOKUP(G3331,'Seg 3 descriptions'!A:B,2)</f>
        <v>Salaries</v>
      </c>
    </row>
    <row r="3332" spans="1:19" x14ac:dyDescent="0.25">
      <c r="A3332" s="1" t="s">
        <v>457</v>
      </c>
      <c r="B3332" s="1" t="s">
        <v>49</v>
      </c>
      <c r="C3332" s="1" t="s">
        <v>1269</v>
      </c>
      <c r="D3332" s="1" t="s">
        <v>1776</v>
      </c>
      <c r="E3332" s="1" t="s">
        <v>20</v>
      </c>
      <c r="F3332" s="1" t="s">
        <v>31</v>
      </c>
      <c r="G3332" s="1" t="s">
        <v>283</v>
      </c>
      <c r="H3332" s="1" t="s">
        <v>130</v>
      </c>
      <c r="I3332" s="1" t="s">
        <v>24</v>
      </c>
      <c r="J3332" s="3">
        <v>15.04</v>
      </c>
      <c r="K3332" s="1" t="s">
        <v>1271</v>
      </c>
      <c r="L3332" s="1" t="s">
        <v>24</v>
      </c>
      <c r="M3332" s="1" t="s">
        <v>1272</v>
      </c>
      <c r="N3332" s="1" t="s">
        <v>463</v>
      </c>
      <c r="O3332" s="2">
        <v>44530</v>
      </c>
      <c r="P3332" s="2">
        <v>44535</v>
      </c>
      <c r="Q3332" s="1" t="s">
        <v>29</v>
      </c>
      <c r="R3332" t="str">
        <f>VLOOKUP(F3332,'Seg 2 descriptions'!A:B,2)</f>
        <v>Gas Operations-West</v>
      </c>
      <c r="S3332" t="str">
        <f>VLOOKUP(G3332,'Seg 3 descriptions'!A:B,2)</f>
        <v>Supplies &amp; Misc Dept Expenses</v>
      </c>
    </row>
    <row r="3333" spans="1:19" x14ac:dyDescent="0.25">
      <c r="A3333" s="1" t="s">
        <v>457</v>
      </c>
      <c r="B3333" s="1" t="s">
        <v>49</v>
      </c>
      <c r="C3333" s="1" t="s">
        <v>1269</v>
      </c>
      <c r="D3333" s="1" t="s">
        <v>1780</v>
      </c>
      <c r="E3333" s="1" t="s">
        <v>20</v>
      </c>
      <c r="F3333" s="1" t="s">
        <v>31</v>
      </c>
      <c r="G3333" s="1" t="s">
        <v>1301</v>
      </c>
      <c r="H3333" s="1" t="s">
        <v>130</v>
      </c>
      <c r="I3333" s="1" t="s">
        <v>24</v>
      </c>
      <c r="J3333" s="3">
        <v>0.77</v>
      </c>
      <c r="K3333" s="1" t="s">
        <v>1271</v>
      </c>
      <c r="L3333" s="1" t="s">
        <v>24</v>
      </c>
      <c r="M3333" s="1" t="s">
        <v>1272</v>
      </c>
      <c r="N3333" s="1" t="s">
        <v>463</v>
      </c>
      <c r="O3333" s="2">
        <v>44530</v>
      </c>
      <c r="P3333" s="2">
        <v>44535</v>
      </c>
      <c r="Q3333" s="1" t="s">
        <v>29</v>
      </c>
      <c r="R3333" t="str">
        <f>VLOOKUP(F3333,'Seg 2 descriptions'!A:B,2)</f>
        <v>Gas Operations-West</v>
      </c>
      <c r="S3333" t="str">
        <f>VLOOKUP(G3333,'Seg 3 descriptions'!A:B,2)</f>
        <v>Memberships &amp; Subscriptions</v>
      </c>
    </row>
    <row r="3334" spans="1:19" x14ac:dyDescent="0.25">
      <c r="A3334" s="1" t="s">
        <v>457</v>
      </c>
      <c r="B3334" s="1" t="s">
        <v>49</v>
      </c>
      <c r="C3334" s="1" t="s">
        <v>1269</v>
      </c>
      <c r="D3334" s="1" t="s">
        <v>1783</v>
      </c>
      <c r="E3334" s="1" t="s">
        <v>20</v>
      </c>
      <c r="F3334" s="1" t="s">
        <v>31</v>
      </c>
      <c r="G3334" s="1" t="s">
        <v>1302</v>
      </c>
      <c r="H3334" s="1" t="s">
        <v>130</v>
      </c>
      <c r="I3334" s="1" t="s">
        <v>24</v>
      </c>
      <c r="J3334" s="3">
        <v>8.39</v>
      </c>
      <c r="K3334" s="1" t="s">
        <v>1271</v>
      </c>
      <c r="L3334" s="1" t="s">
        <v>24</v>
      </c>
      <c r="M3334" s="1" t="s">
        <v>1272</v>
      </c>
      <c r="N3334" s="1" t="s">
        <v>463</v>
      </c>
      <c r="O3334" s="2">
        <v>44530</v>
      </c>
      <c r="P3334" s="2">
        <v>44535</v>
      </c>
      <c r="Q3334" s="1" t="s">
        <v>29</v>
      </c>
      <c r="R3334" t="str">
        <f>VLOOKUP(F3334,'Seg 2 descriptions'!A:B,2)</f>
        <v>Gas Operations-West</v>
      </c>
      <c r="S3334" t="str">
        <f>VLOOKUP(G3334,'Seg 3 descriptions'!A:B,2)</f>
        <v>Uniforms</v>
      </c>
    </row>
    <row r="3335" spans="1:19" x14ac:dyDescent="0.25">
      <c r="A3335" s="1" t="s">
        <v>457</v>
      </c>
      <c r="B3335" s="1" t="s">
        <v>49</v>
      </c>
      <c r="C3335" s="1" t="s">
        <v>1269</v>
      </c>
      <c r="D3335" s="1" t="s">
        <v>1788</v>
      </c>
      <c r="E3335" s="1" t="s">
        <v>20</v>
      </c>
      <c r="F3335" s="1" t="s">
        <v>31</v>
      </c>
      <c r="G3335" s="1" t="s">
        <v>868</v>
      </c>
      <c r="H3335" s="1" t="s">
        <v>130</v>
      </c>
      <c r="I3335" s="1" t="s">
        <v>24</v>
      </c>
      <c r="J3335" s="3">
        <v>10.66</v>
      </c>
      <c r="K3335" s="1" t="s">
        <v>1271</v>
      </c>
      <c r="L3335" s="1" t="s">
        <v>24</v>
      </c>
      <c r="M3335" s="1" t="s">
        <v>1272</v>
      </c>
      <c r="N3335" s="1" t="s">
        <v>463</v>
      </c>
      <c r="O3335" s="2">
        <v>44530</v>
      </c>
      <c r="P3335" s="2">
        <v>44535</v>
      </c>
      <c r="Q3335" s="1" t="s">
        <v>29</v>
      </c>
      <c r="R3335" t="str">
        <f>VLOOKUP(F3335,'Seg 2 descriptions'!A:B,2)</f>
        <v>Gas Operations-West</v>
      </c>
      <c r="S3335" t="str">
        <f>VLOOKUP(G3335,'Seg 3 descriptions'!A:B,2)</f>
        <v>Cell Phones</v>
      </c>
    </row>
    <row r="3336" spans="1:19" x14ac:dyDescent="0.25">
      <c r="A3336" s="1" t="s">
        <v>457</v>
      </c>
      <c r="B3336" s="1" t="s">
        <v>49</v>
      </c>
      <c r="C3336" s="1" t="s">
        <v>1269</v>
      </c>
      <c r="D3336" s="1" t="s">
        <v>1796</v>
      </c>
      <c r="E3336" s="1" t="s">
        <v>20</v>
      </c>
      <c r="F3336" s="1" t="s">
        <v>31</v>
      </c>
      <c r="G3336" s="1" t="s">
        <v>1270</v>
      </c>
      <c r="H3336" s="1" t="s">
        <v>130</v>
      </c>
      <c r="I3336" s="1" t="s">
        <v>24</v>
      </c>
      <c r="J3336" s="3">
        <v>12.37</v>
      </c>
      <c r="K3336" s="1" t="s">
        <v>1271</v>
      </c>
      <c r="L3336" s="1" t="s">
        <v>24</v>
      </c>
      <c r="M3336" s="1" t="s">
        <v>1272</v>
      </c>
      <c r="N3336" s="1" t="s">
        <v>463</v>
      </c>
      <c r="O3336" s="2">
        <v>44530</v>
      </c>
      <c r="P3336" s="2">
        <v>44535</v>
      </c>
      <c r="Q3336" s="1" t="s">
        <v>29</v>
      </c>
      <c r="R3336" t="str">
        <f>VLOOKUP(F3336,'Seg 2 descriptions'!A:B,2)</f>
        <v>Gas Operations-West</v>
      </c>
      <c r="S3336" t="str">
        <f>VLOOKUP(G3336,'Seg 3 descriptions'!A:B,2)</f>
        <v>Seminars &amp; Training</v>
      </c>
    </row>
    <row r="3337" spans="1:19" x14ac:dyDescent="0.25">
      <c r="A3337" s="1" t="s">
        <v>457</v>
      </c>
      <c r="B3337" s="1" t="s">
        <v>49</v>
      </c>
      <c r="C3337" s="1" t="s">
        <v>1316</v>
      </c>
      <c r="D3337" s="1" t="s">
        <v>1727</v>
      </c>
      <c r="E3337" s="1" t="s">
        <v>20</v>
      </c>
      <c r="F3337" s="1" t="s">
        <v>31</v>
      </c>
      <c r="G3337" s="1" t="s">
        <v>590</v>
      </c>
      <c r="H3337" s="1" t="s">
        <v>130</v>
      </c>
      <c r="I3337" s="1" t="s">
        <v>24</v>
      </c>
      <c r="J3337" s="3">
        <v>4.07</v>
      </c>
      <c r="K3337" s="1" t="s">
        <v>1271</v>
      </c>
      <c r="L3337" s="1" t="s">
        <v>24</v>
      </c>
      <c r="M3337" s="1" t="s">
        <v>1272</v>
      </c>
      <c r="N3337" s="1" t="s">
        <v>463</v>
      </c>
      <c r="O3337" s="2">
        <v>44439</v>
      </c>
      <c r="P3337" s="2">
        <v>44447</v>
      </c>
      <c r="Q3337" s="1" t="s">
        <v>29</v>
      </c>
      <c r="R3337" t="str">
        <f>VLOOKUP(F3337,'Seg 2 descriptions'!A:B,2)</f>
        <v>Gas Operations-West</v>
      </c>
      <c r="S3337" t="str">
        <f>VLOOKUP(G3337,'Seg 3 descriptions'!A:B,2)</f>
        <v>Overtime/Comp Time/On Call</v>
      </c>
    </row>
    <row r="3338" spans="1:19" x14ac:dyDescent="0.25">
      <c r="A3338" s="1" t="s">
        <v>457</v>
      </c>
      <c r="B3338" s="1" t="s">
        <v>49</v>
      </c>
      <c r="C3338" s="1" t="s">
        <v>1316</v>
      </c>
      <c r="D3338" s="1" t="s">
        <v>1709</v>
      </c>
      <c r="E3338" s="1" t="s">
        <v>20</v>
      </c>
      <c r="F3338" s="1" t="s">
        <v>31</v>
      </c>
      <c r="G3338" s="1" t="s">
        <v>460</v>
      </c>
      <c r="H3338" s="1" t="s">
        <v>130</v>
      </c>
      <c r="I3338" s="1" t="s">
        <v>24</v>
      </c>
      <c r="J3338" s="3">
        <v>50.2</v>
      </c>
      <c r="K3338" s="1" t="s">
        <v>1271</v>
      </c>
      <c r="L3338" s="1" t="s">
        <v>24</v>
      </c>
      <c r="M3338" s="1" t="s">
        <v>1272</v>
      </c>
      <c r="N3338" s="1" t="s">
        <v>463</v>
      </c>
      <c r="O3338" s="2">
        <v>44439</v>
      </c>
      <c r="P3338" s="2">
        <v>44447</v>
      </c>
      <c r="Q3338" s="1" t="s">
        <v>29</v>
      </c>
      <c r="R3338" t="str">
        <f>VLOOKUP(F3338,'Seg 2 descriptions'!A:B,2)</f>
        <v>Gas Operations-West</v>
      </c>
      <c r="S3338" t="str">
        <f>VLOOKUP(G3338,'Seg 3 descriptions'!A:B,2)</f>
        <v>Salaries</v>
      </c>
    </row>
    <row r="3339" spans="1:19" x14ac:dyDescent="0.25">
      <c r="A3339" s="1" t="s">
        <v>457</v>
      </c>
      <c r="B3339" s="1" t="s">
        <v>49</v>
      </c>
      <c r="C3339" s="1" t="s">
        <v>1316</v>
      </c>
      <c r="D3339" s="1" t="s">
        <v>1776</v>
      </c>
      <c r="E3339" s="1" t="s">
        <v>20</v>
      </c>
      <c r="F3339" s="1" t="s">
        <v>31</v>
      </c>
      <c r="G3339" s="1" t="s">
        <v>283</v>
      </c>
      <c r="H3339" s="1" t="s">
        <v>130</v>
      </c>
      <c r="I3339" s="1" t="s">
        <v>24</v>
      </c>
      <c r="J3339" s="3">
        <v>8.16</v>
      </c>
      <c r="K3339" s="1" t="s">
        <v>1271</v>
      </c>
      <c r="L3339" s="1" t="s">
        <v>24</v>
      </c>
      <c r="M3339" s="1" t="s">
        <v>1272</v>
      </c>
      <c r="N3339" s="1" t="s">
        <v>463</v>
      </c>
      <c r="O3339" s="2">
        <v>44439</v>
      </c>
      <c r="P3339" s="2">
        <v>44447</v>
      </c>
      <c r="Q3339" s="1" t="s">
        <v>29</v>
      </c>
      <c r="R3339" t="str">
        <f>VLOOKUP(F3339,'Seg 2 descriptions'!A:B,2)</f>
        <v>Gas Operations-West</v>
      </c>
      <c r="S3339" t="str">
        <f>VLOOKUP(G3339,'Seg 3 descriptions'!A:B,2)</f>
        <v>Supplies &amp; Misc Dept Expenses</v>
      </c>
    </row>
    <row r="3340" spans="1:19" x14ac:dyDescent="0.25">
      <c r="A3340" s="1" t="s">
        <v>457</v>
      </c>
      <c r="B3340" s="1" t="s">
        <v>49</v>
      </c>
      <c r="C3340" s="1" t="s">
        <v>1316</v>
      </c>
      <c r="D3340" s="1" t="s">
        <v>1780</v>
      </c>
      <c r="E3340" s="1" t="s">
        <v>20</v>
      </c>
      <c r="F3340" s="1" t="s">
        <v>31</v>
      </c>
      <c r="G3340" s="1" t="s">
        <v>1301</v>
      </c>
      <c r="H3340" s="1" t="s">
        <v>130</v>
      </c>
      <c r="I3340" s="1" t="s">
        <v>24</v>
      </c>
      <c r="J3340" s="3">
        <v>2.2599999999999998</v>
      </c>
      <c r="K3340" s="1" t="s">
        <v>1271</v>
      </c>
      <c r="L3340" s="1" t="s">
        <v>24</v>
      </c>
      <c r="M3340" s="1" t="s">
        <v>1272</v>
      </c>
      <c r="N3340" s="1" t="s">
        <v>463</v>
      </c>
      <c r="O3340" s="2">
        <v>44439</v>
      </c>
      <c r="P3340" s="2">
        <v>44447</v>
      </c>
      <c r="Q3340" s="1" t="s">
        <v>29</v>
      </c>
      <c r="R3340" t="str">
        <f>VLOOKUP(F3340,'Seg 2 descriptions'!A:B,2)</f>
        <v>Gas Operations-West</v>
      </c>
      <c r="S3340" t="str">
        <f>VLOOKUP(G3340,'Seg 3 descriptions'!A:B,2)</f>
        <v>Memberships &amp; Subscriptions</v>
      </c>
    </row>
    <row r="3341" spans="1:19" x14ac:dyDescent="0.25">
      <c r="A3341" s="1" t="s">
        <v>457</v>
      </c>
      <c r="B3341" s="1" t="s">
        <v>49</v>
      </c>
      <c r="C3341" s="1" t="s">
        <v>1316</v>
      </c>
      <c r="D3341" s="1" t="s">
        <v>1783</v>
      </c>
      <c r="E3341" s="1" t="s">
        <v>20</v>
      </c>
      <c r="F3341" s="1" t="s">
        <v>31</v>
      </c>
      <c r="G3341" s="1" t="s">
        <v>1302</v>
      </c>
      <c r="H3341" s="1" t="s">
        <v>130</v>
      </c>
      <c r="I3341" s="1" t="s">
        <v>24</v>
      </c>
      <c r="J3341" s="3">
        <v>0.4</v>
      </c>
      <c r="K3341" s="1" t="s">
        <v>1271</v>
      </c>
      <c r="L3341" s="1" t="s">
        <v>24</v>
      </c>
      <c r="M3341" s="1" t="s">
        <v>1272</v>
      </c>
      <c r="N3341" s="1" t="s">
        <v>463</v>
      </c>
      <c r="O3341" s="2">
        <v>44439</v>
      </c>
      <c r="P3341" s="2">
        <v>44447</v>
      </c>
      <c r="Q3341" s="1" t="s">
        <v>29</v>
      </c>
      <c r="R3341" t="str">
        <f>VLOOKUP(F3341,'Seg 2 descriptions'!A:B,2)</f>
        <v>Gas Operations-West</v>
      </c>
      <c r="S3341" t="str">
        <f>VLOOKUP(G3341,'Seg 3 descriptions'!A:B,2)</f>
        <v>Uniforms</v>
      </c>
    </row>
    <row r="3342" spans="1:19" x14ac:dyDescent="0.25">
      <c r="A3342" s="1" t="s">
        <v>457</v>
      </c>
      <c r="B3342" s="1" t="s">
        <v>49</v>
      </c>
      <c r="C3342" s="1" t="s">
        <v>1316</v>
      </c>
      <c r="D3342" s="1" t="s">
        <v>1788</v>
      </c>
      <c r="E3342" s="1" t="s">
        <v>20</v>
      </c>
      <c r="F3342" s="1" t="s">
        <v>31</v>
      </c>
      <c r="G3342" s="1" t="s">
        <v>868</v>
      </c>
      <c r="H3342" s="1" t="s">
        <v>130</v>
      </c>
      <c r="I3342" s="1" t="s">
        <v>24</v>
      </c>
      <c r="J3342" s="3">
        <v>6.01</v>
      </c>
      <c r="K3342" s="1" t="s">
        <v>1271</v>
      </c>
      <c r="L3342" s="1" t="s">
        <v>24</v>
      </c>
      <c r="M3342" s="1" t="s">
        <v>1272</v>
      </c>
      <c r="N3342" s="1" t="s">
        <v>463</v>
      </c>
      <c r="O3342" s="2">
        <v>44439</v>
      </c>
      <c r="P3342" s="2">
        <v>44447</v>
      </c>
      <c r="Q3342" s="1" t="s">
        <v>29</v>
      </c>
      <c r="R3342" t="str">
        <f>VLOOKUP(F3342,'Seg 2 descriptions'!A:B,2)</f>
        <v>Gas Operations-West</v>
      </c>
      <c r="S3342" t="str">
        <f>VLOOKUP(G3342,'Seg 3 descriptions'!A:B,2)</f>
        <v>Cell Phones</v>
      </c>
    </row>
    <row r="3343" spans="1:19" x14ac:dyDescent="0.25">
      <c r="A3343" s="1" t="s">
        <v>457</v>
      </c>
      <c r="B3343" s="1" t="s">
        <v>49</v>
      </c>
      <c r="C3343" s="1" t="s">
        <v>966</v>
      </c>
      <c r="D3343" s="1" t="s">
        <v>1727</v>
      </c>
      <c r="E3343" s="1" t="s">
        <v>20</v>
      </c>
      <c r="F3343" s="1" t="s">
        <v>31</v>
      </c>
      <c r="G3343" s="1" t="s">
        <v>590</v>
      </c>
      <c r="H3343" s="1" t="s">
        <v>130</v>
      </c>
      <c r="I3343" s="1" t="s">
        <v>24</v>
      </c>
      <c r="J3343" s="3">
        <v>2.31</v>
      </c>
      <c r="K3343" s="1" t="s">
        <v>891</v>
      </c>
      <c r="L3343" s="1" t="s">
        <v>24</v>
      </c>
      <c r="M3343" s="1" t="s">
        <v>892</v>
      </c>
      <c r="N3343" s="1" t="s">
        <v>463</v>
      </c>
      <c r="O3343" s="2">
        <v>44377</v>
      </c>
      <c r="P3343" s="2">
        <v>44383</v>
      </c>
      <c r="Q3343" s="1" t="s">
        <v>29</v>
      </c>
      <c r="R3343" t="str">
        <f>VLOOKUP(F3343,'Seg 2 descriptions'!A:B,2)</f>
        <v>Gas Operations-West</v>
      </c>
      <c r="S3343" t="str">
        <f>VLOOKUP(G3343,'Seg 3 descriptions'!A:B,2)</f>
        <v>Overtime/Comp Time/On Call</v>
      </c>
    </row>
    <row r="3344" spans="1:19" x14ac:dyDescent="0.25">
      <c r="A3344" s="1" t="s">
        <v>457</v>
      </c>
      <c r="B3344" s="1" t="s">
        <v>49</v>
      </c>
      <c r="C3344" s="1" t="s">
        <v>903</v>
      </c>
      <c r="D3344" s="1" t="s">
        <v>1727</v>
      </c>
      <c r="E3344" s="1" t="s">
        <v>20</v>
      </c>
      <c r="F3344" s="1" t="s">
        <v>31</v>
      </c>
      <c r="G3344" s="1" t="s">
        <v>590</v>
      </c>
      <c r="H3344" s="1" t="s">
        <v>130</v>
      </c>
      <c r="I3344" s="1" t="s">
        <v>24</v>
      </c>
      <c r="J3344" s="3">
        <v>23.99</v>
      </c>
      <c r="K3344" s="1" t="s">
        <v>891</v>
      </c>
      <c r="L3344" s="1" t="s">
        <v>24</v>
      </c>
      <c r="M3344" s="1" t="s">
        <v>892</v>
      </c>
      <c r="N3344" s="1" t="s">
        <v>463</v>
      </c>
      <c r="O3344" s="2">
        <v>44347</v>
      </c>
      <c r="P3344" s="2">
        <v>44350</v>
      </c>
      <c r="Q3344" s="1" t="s">
        <v>29</v>
      </c>
      <c r="R3344" t="str">
        <f>VLOOKUP(F3344,'Seg 2 descriptions'!A:B,2)</f>
        <v>Gas Operations-West</v>
      </c>
      <c r="S3344" t="str">
        <f>VLOOKUP(G3344,'Seg 3 descriptions'!A:B,2)</f>
        <v>Overtime/Comp Time/On Call</v>
      </c>
    </row>
    <row r="3345" spans="1:19" x14ac:dyDescent="0.25">
      <c r="A3345" s="1" t="s">
        <v>457</v>
      </c>
      <c r="B3345" s="1" t="s">
        <v>49</v>
      </c>
      <c r="C3345" s="1" t="s">
        <v>965</v>
      </c>
      <c r="D3345" s="1" t="s">
        <v>1727</v>
      </c>
      <c r="E3345" s="1" t="s">
        <v>20</v>
      </c>
      <c r="F3345" s="1" t="s">
        <v>31</v>
      </c>
      <c r="G3345" s="1" t="s">
        <v>590</v>
      </c>
      <c r="H3345" s="1" t="s">
        <v>130</v>
      </c>
      <c r="I3345" s="1" t="s">
        <v>24</v>
      </c>
      <c r="J3345" s="3">
        <v>20.23</v>
      </c>
      <c r="K3345" s="1" t="s">
        <v>891</v>
      </c>
      <c r="L3345" s="1" t="s">
        <v>24</v>
      </c>
      <c r="M3345" s="1" t="s">
        <v>892</v>
      </c>
      <c r="N3345" s="1" t="s">
        <v>463</v>
      </c>
      <c r="O3345" s="2">
        <v>44316</v>
      </c>
      <c r="P3345" s="2">
        <v>44321</v>
      </c>
      <c r="Q3345" s="1" t="s">
        <v>29</v>
      </c>
      <c r="R3345" t="str">
        <f>VLOOKUP(F3345,'Seg 2 descriptions'!A:B,2)</f>
        <v>Gas Operations-West</v>
      </c>
      <c r="S3345" t="str">
        <f>VLOOKUP(G3345,'Seg 3 descriptions'!A:B,2)</f>
        <v>Overtime/Comp Time/On Call</v>
      </c>
    </row>
    <row r="3346" spans="1:19" x14ac:dyDescent="0.25">
      <c r="A3346" s="1" t="s">
        <v>457</v>
      </c>
      <c r="B3346" s="1" t="s">
        <v>49</v>
      </c>
      <c r="C3346" s="1" t="s">
        <v>1321</v>
      </c>
      <c r="D3346" s="1" t="s">
        <v>1759</v>
      </c>
      <c r="E3346" s="1" t="s">
        <v>20</v>
      </c>
      <c r="F3346" s="1" t="s">
        <v>31</v>
      </c>
      <c r="G3346" s="1" t="s">
        <v>1049</v>
      </c>
      <c r="H3346" s="1" t="s">
        <v>130</v>
      </c>
      <c r="I3346" s="1" t="s">
        <v>24</v>
      </c>
      <c r="J3346" s="3">
        <v>0.99</v>
      </c>
      <c r="K3346" s="1" t="s">
        <v>1059</v>
      </c>
      <c r="L3346" s="1" t="s">
        <v>24</v>
      </c>
      <c r="M3346" s="1" t="s">
        <v>1060</v>
      </c>
      <c r="N3346" s="1" t="s">
        <v>463</v>
      </c>
      <c r="O3346" s="2">
        <v>44377</v>
      </c>
      <c r="P3346" s="2">
        <v>44383</v>
      </c>
      <c r="Q3346" s="1" t="s">
        <v>29</v>
      </c>
      <c r="R3346" t="str">
        <f>VLOOKUP(F3346,'Seg 2 descriptions'!A:B,2)</f>
        <v>Gas Operations-West</v>
      </c>
      <c r="S3346" t="str">
        <f>VLOOKUP(G3346,'Seg 3 descriptions'!A:B,2)</f>
        <v>Vehicle Insurance</v>
      </c>
    </row>
    <row r="3347" spans="1:19" x14ac:dyDescent="0.25">
      <c r="A3347" s="1" t="s">
        <v>457</v>
      </c>
      <c r="B3347" s="1" t="s">
        <v>49</v>
      </c>
      <c r="C3347" s="1" t="s">
        <v>1321</v>
      </c>
      <c r="D3347" s="1" t="s">
        <v>1761</v>
      </c>
      <c r="E3347" s="1" t="s">
        <v>20</v>
      </c>
      <c r="F3347" s="1" t="s">
        <v>31</v>
      </c>
      <c r="G3347" s="1" t="s">
        <v>1055</v>
      </c>
      <c r="H3347" s="1" t="s">
        <v>130</v>
      </c>
      <c r="I3347" s="1" t="s">
        <v>24</v>
      </c>
      <c r="J3347" s="3">
        <v>8.6</v>
      </c>
      <c r="K3347" s="1" t="s">
        <v>1059</v>
      </c>
      <c r="L3347" s="1" t="s">
        <v>24</v>
      </c>
      <c r="M3347" s="1" t="s">
        <v>1060</v>
      </c>
      <c r="N3347" s="1" t="s">
        <v>463</v>
      </c>
      <c r="O3347" s="2">
        <v>44377</v>
      </c>
      <c r="P3347" s="2">
        <v>44383</v>
      </c>
      <c r="Q3347" s="1" t="s">
        <v>29</v>
      </c>
      <c r="R3347" t="str">
        <f>VLOOKUP(F3347,'Seg 2 descriptions'!A:B,2)</f>
        <v>Gas Operations-West</v>
      </c>
      <c r="S3347" t="str">
        <f>VLOOKUP(G3347,'Seg 3 descriptions'!A:B,2)</f>
        <v>Vehicle Depreciation</v>
      </c>
    </row>
    <row r="3348" spans="1:19" x14ac:dyDescent="0.25">
      <c r="A3348" s="1" t="s">
        <v>457</v>
      </c>
      <c r="B3348" s="1" t="s">
        <v>49</v>
      </c>
      <c r="C3348" s="1" t="s">
        <v>1321</v>
      </c>
      <c r="D3348" s="1" t="s">
        <v>1755</v>
      </c>
      <c r="E3348" s="1" t="s">
        <v>20</v>
      </c>
      <c r="F3348" s="1" t="s">
        <v>31</v>
      </c>
      <c r="G3348" s="1" t="s">
        <v>869</v>
      </c>
      <c r="H3348" s="1" t="s">
        <v>130</v>
      </c>
      <c r="I3348" s="1" t="s">
        <v>24</v>
      </c>
      <c r="J3348" s="3">
        <v>4.78</v>
      </c>
      <c r="K3348" s="1" t="s">
        <v>1059</v>
      </c>
      <c r="L3348" s="1" t="s">
        <v>24</v>
      </c>
      <c r="M3348" s="1" t="s">
        <v>1060</v>
      </c>
      <c r="N3348" s="1" t="s">
        <v>463</v>
      </c>
      <c r="O3348" s="2">
        <v>44377</v>
      </c>
      <c r="P3348" s="2">
        <v>44383</v>
      </c>
      <c r="Q3348" s="1" t="s">
        <v>29</v>
      </c>
      <c r="R3348" t="str">
        <f>VLOOKUP(F3348,'Seg 2 descriptions'!A:B,2)</f>
        <v>Gas Operations-West</v>
      </c>
      <c r="S3348" t="str">
        <f>VLOOKUP(G3348,'Seg 3 descriptions'!A:B,2)</f>
        <v>Vehicle Fuel</v>
      </c>
    </row>
    <row r="3349" spans="1:19" x14ac:dyDescent="0.25">
      <c r="A3349" s="1" t="s">
        <v>457</v>
      </c>
      <c r="B3349" s="1" t="s">
        <v>49</v>
      </c>
      <c r="C3349" s="1" t="s">
        <v>1321</v>
      </c>
      <c r="D3349" s="1" t="s">
        <v>1756</v>
      </c>
      <c r="E3349" s="1" t="s">
        <v>20</v>
      </c>
      <c r="F3349" s="1" t="s">
        <v>31</v>
      </c>
      <c r="G3349" s="1" t="s">
        <v>870</v>
      </c>
      <c r="H3349" s="1" t="s">
        <v>130</v>
      </c>
      <c r="I3349" s="1" t="s">
        <v>24</v>
      </c>
      <c r="J3349" s="3">
        <v>0.93</v>
      </c>
      <c r="K3349" s="1" t="s">
        <v>1059</v>
      </c>
      <c r="L3349" s="1" t="s">
        <v>24</v>
      </c>
      <c r="M3349" s="1" t="s">
        <v>1060</v>
      </c>
      <c r="N3349" s="1" t="s">
        <v>463</v>
      </c>
      <c r="O3349" s="2">
        <v>44377</v>
      </c>
      <c r="P3349" s="2">
        <v>44383</v>
      </c>
      <c r="Q3349" s="1" t="s">
        <v>29</v>
      </c>
      <c r="R3349" t="str">
        <f>VLOOKUP(F3349,'Seg 2 descriptions'!A:B,2)</f>
        <v>Gas Operations-West</v>
      </c>
      <c r="S3349" t="str">
        <f>VLOOKUP(G3349,'Seg 3 descriptions'!A:B,2)</f>
        <v>Other Vehicle Expenses</v>
      </c>
    </row>
    <row r="3350" spans="1:19" x14ac:dyDescent="0.25">
      <c r="A3350" s="1" t="s">
        <v>457</v>
      </c>
      <c r="B3350" s="1" t="s">
        <v>49</v>
      </c>
      <c r="C3350" s="1" t="s">
        <v>1322</v>
      </c>
      <c r="D3350" s="1" t="s">
        <v>1756</v>
      </c>
      <c r="E3350" s="1" t="s">
        <v>20</v>
      </c>
      <c r="F3350" s="1" t="s">
        <v>31</v>
      </c>
      <c r="G3350" s="1" t="s">
        <v>870</v>
      </c>
      <c r="H3350" s="1" t="s">
        <v>130</v>
      </c>
      <c r="I3350" s="1" t="s">
        <v>24</v>
      </c>
      <c r="J3350" s="3">
        <v>8.48</v>
      </c>
      <c r="K3350" s="1" t="s">
        <v>1059</v>
      </c>
      <c r="L3350" s="1" t="s">
        <v>24</v>
      </c>
      <c r="M3350" s="1" t="s">
        <v>1060</v>
      </c>
      <c r="N3350" s="1" t="s">
        <v>463</v>
      </c>
      <c r="O3350" s="2">
        <v>44316</v>
      </c>
      <c r="P3350" s="2">
        <v>44321</v>
      </c>
      <c r="Q3350" s="1" t="s">
        <v>29</v>
      </c>
      <c r="R3350" t="str">
        <f>VLOOKUP(F3350,'Seg 2 descriptions'!A:B,2)</f>
        <v>Gas Operations-West</v>
      </c>
      <c r="S3350" t="str">
        <f>VLOOKUP(G3350,'Seg 3 descriptions'!A:B,2)</f>
        <v>Other Vehicle Expenses</v>
      </c>
    </row>
    <row r="3351" spans="1:19" x14ac:dyDescent="0.25">
      <c r="A3351" s="1" t="s">
        <v>457</v>
      </c>
      <c r="B3351" s="1" t="s">
        <v>49</v>
      </c>
      <c r="C3351" s="1" t="s">
        <v>1322</v>
      </c>
      <c r="D3351" s="1" t="s">
        <v>1759</v>
      </c>
      <c r="E3351" s="1" t="s">
        <v>20</v>
      </c>
      <c r="F3351" s="1" t="s">
        <v>31</v>
      </c>
      <c r="G3351" s="1" t="s">
        <v>1049</v>
      </c>
      <c r="H3351" s="1" t="s">
        <v>130</v>
      </c>
      <c r="I3351" s="1" t="s">
        <v>24</v>
      </c>
      <c r="J3351" s="3">
        <v>1.31</v>
      </c>
      <c r="K3351" s="1" t="s">
        <v>1059</v>
      </c>
      <c r="L3351" s="1" t="s">
        <v>24</v>
      </c>
      <c r="M3351" s="1" t="s">
        <v>1060</v>
      </c>
      <c r="N3351" s="1" t="s">
        <v>463</v>
      </c>
      <c r="O3351" s="2">
        <v>44316</v>
      </c>
      <c r="P3351" s="2">
        <v>44321</v>
      </c>
      <c r="Q3351" s="1" t="s">
        <v>29</v>
      </c>
      <c r="R3351" t="str">
        <f>VLOOKUP(F3351,'Seg 2 descriptions'!A:B,2)</f>
        <v>Gas Operations-West</v>
      </c>
      <c r="S3351" t="str">
        <f>VLOOKUP(G3351,'Seg 3 descriptions'!A:B,2)</f>
        <v>Vehicle Insurance</v>
      </c>
    </row>
    <row r="3352" spans="1:19" x14ac:dyDescent="0.25">
      <c r="A3352" s="1" t="s">
        <v>457</v>
      </c>
      <c r="B3352" s="1" t="s">
        <v>49</v>
      </c>
      <c r="C3352" s="1" t="s">
        <v>1323</v>
      </c>
      <c r="D3352" s="1" t="s">
        <v>1756</v>
      </c>
      <c r="E3352" s="1" t="s">
        <v>20</v>
      </c>
      <c r="F3352" s="1" t="s">
        <v>31</v>
      </c>
      <c r="G3352" s="1" t="s">
        <v>870</v>
      </c>
      <c r="H3352" s="1" t="s">
        <v>130</v>
      </c>
      <c r="I3352" s="1" t="s">
        <v>24</v>
      </c>
      <c r="J3352" s="3">
        <v>0.55000000000000004</v>
      </c>
      <c r="K3352" s="1" t="s">
        <v>1059</v>
      </c>
      <c r="L3352" s="1" t="s">
        <v>24</v>
      </c>
      <c r="M3352" s="1" t="s">
        <v>1060</v>
      </c>
      <c r="N3352" s="1" t="s">
        <v>463</v>
      </c>
      <c r="O3352" s="2">
        <v>44286</v>
      </c>
      <c r="P3352" s="2">
        <v>44292</v>
      </c>
      <c r="Q3352" s="1" t="s">
        <v>29</v>
      </c>
      <c r="R3352" t="str">
        <f>VLOOKUP(F3352,'Seg 2 descriptions'!A:B,2)</f>
        <v>Gas Operations-West</v>
      </c>
      <c r="S3352" t="str">
        <f>VLOOKUP(G3352,'Seg 3 descriptions'!A:B,2)</f>
        <v>Other Vehicle Expenses</v>
      </c>
    </row>
    <row r="3353" spans="1:19" x14ac:dyDescent="0.25">
      <c r="A3353" s="1" t="s">
        <v>457</v>
      </c>
      <c r="B3353" s="1" t="s">
        <v>49</v>
      </c>
      <c r="C3353" s="1" t="s">
        <v>1323</v>
      </c>
      <c r="D3353" s="1" t="s">
        <v>1759</v>
      </c>
      <c r="E3353" s="1" t="s">
        <v>20</v>
      </c>
      <c r="F3353" s="1" t="s">
        <v>31</v>
      </c>
      <c r="G3353" s="1" t="s">
        <v>1049</v>
      </c>
      <c r="H3353" s="1" t="s">
        <v>130</v>
      </c>
      <c r="I3353" s="1" t="s">
        <v>24</v>
      </c>
      <c r="J3353" s="3">
        <v>5.23</v>
      </c>
      <c r="K3353" s="1" t="s">
        <v>1059</v>
      </c>
      <c r="L3353" s="1" t="s">
        <v>24</v>
      </c>
      <c r="M3353" s="1" t="s">
        <v>1060</v>
      </c>
      <c r="N3353" s="1" t="s">
        <v>463</v>
      </c>
      <c r="O3353" s="2">
        <v>44286</v>
      </c>
      <c r="P3353" s="2">
        <v>44292</v>
      </c>
      <c r="Q3353" s="1" t="s">
        <v>29</v>
      </c>
      <c r="R3353" t="str">
        <f>VLOOKUP(F3353,'Seg 2 descriptions'!A:B,2)</f>
        <v>Gas Operations-West</v>
      </c>
      <c r="S3353" t="str">
        <f>VLOOKUP(G3353,'Seg 3 descriptions'!A:B,2)</f>
        <v>Vehicle Insurance</v>
      </c>
    </row>
    <row r="3354" spans="1:19" x14ac:dyDescent="0.25">
      <c r="A3354" s="1" t="s">
        <v>457</v>
      </c>
      <c r="B3354" s="1" t="s">
        <v>49</v>
      </c>
      <c r="C3354" s="1" t="s">
        <v>1323</v>
      </c>
      <c r="D3354" s="1" t="s">
        <v>1761</v>
      </c>
      <c r="E3354" s="1" t="s">
        <v>20</v>
      </c>
      <c r="F3354" s="1" t="s">
        <v>31</v>
      </c>
      <c r="G3354" s="1" t="s">
        <v>1055</v>
      </c>
      <c r="H3354" s="1" t="s">
        <v>130</v>
      </c>
      <c r="I3354" s="1" t="s">
        <v>24</v>
      </c>
      <c r="J3354" s="3">
        <v>21.16</v>
      </c>
      <c r="K3354" s="1" t="s">
        <v>1059</v>
      </c>
      <c r="L3354" s="1" t="s">
        <v>24</v>
      </c>
      <c r="M3354" s="1" t="s">
        <v>1060</v>
      </c>
      <c r="N3354" s="1" t="s">
        <v>463</v>
      </c>
      <c r="O3354" s="2">
        <v>44286</v>
      </c>
      <c r="P3354" s="2">
        <v>44292</v>
      </c>
      <c r="Q3354" s="1" t="s">
        <v>29</v>
      </c>
      <c r="R3354" t="str">
        <f>VLOOKUP(F3354,'Seg 2 descriptions'!A:B,2)</f>
        <v>Gas Operations-West</v>
      </c>
      <c r="S3354" t="str">
        <f>VLOOKUP(G3354,'Seg 3 descriptions'!A:B,2)</f>
        <v>Vehicle Depreciation</v>
      </c>
    </row>
    <row r="3355" spans="1:19" x14ac:dyDescent="0.25">
      <c r="A3355" s="1" t="s">
        <v>457</v>
      </c>
      <c r="B3355" s="1" t="s">
        <v>49</v>
      </c>
      <c r="C3355" s="1" t="s">
        <v>1322</v>
      </c>
      <c r="D3355" s="1" t="s">
        <v>1761</v>
      </c>
      <c r="E3355" s="1" t="s">
        <v>20</v>
      </c>
      <c r="F3355" s="1" t="s">
        <v>31</v>
      </c>
      <c r="G3355" s="1" t="s">
        <v>1055</v>
      </c>
      <c r="H3355" s="1" t="s">
        <v>130</v>
      </c>
      <c r="I3355" s="1" t="s">
        <v>24</v>
      </c>
      <c r="J3355" s="3">
        <v>11.44</v>
      </c>
      <c r="K3355" s="1" t="s">
        <v>1059</v>
      </c>
      <c r="L3355" s="1" t="s">
        <v>24</v>
      </c>
      <c r="M3355" s="1" t="s">
        <v>1060</v>
      </c>
      <c r="N3355" s="1" t="s">
        <v>463</v>
      </c>
      <c r="O3355" s="2">
        <v>44316</v>
      </c>
      <c r="P3355" s="2">
        <v>44321</v>
      </c>
      <c r="Q3355" s="1" t="s">
        <v>29</v>
      </c>
      <c r="R3355" t="str">
        <f>VLOOKUP(F3355,'Seg 2 descriptions'!A:B,2)</f>
        <v>Gas Operations-West</v>
      </c>
      <c r="S3355" t="str">
        <f>VLOOKUP(G3355,'Seg 3 descriptions'!A:B,2)</f>
        <v>Vehicle Depreciation</v>
      </c>
    </row>
    <row r="3356" spans="1:19" x14ac:dyDescent="0.25">
      <c r="A3356" s="1" t="s">
        <v>457</v>
      </c>
      <c r="B3356" s="1" t="s">
        <v>49</v>
      </c>
      <c r="C3356" s="1" t="s">
        <v>1322</v>
      </c>
      <c r="D3356" s="1" t="s">
        <v>1755</v>
      </c>
      <c r="E3356" s="1" t="s">
        <v>20</v>
      </c>
      <c r="F3356" s="1" t="s">
        <v>31</v>
      </c>
      <c r="G3356" s="1" t="s">
        <v>869</v>
      </c>
      <c r="H3356" s="1" t="s">
        <v>130</v>
      </c>
      <c r="I3356" s="1" t="s">
        <v>24</v>
      </c>
      <c r="J3356" s="3">
        <v>7.56</v>
      </c>
      <c r="K3356" s="1" t="s">
        <v>1059</v>
      </c>
      <c r="L3356" s="1" t="s">
        <v>24</v>
      </c>
      <c r="M3356" s="1" t="s">
        <v>1060</v>
      </c>
      <c r="N3356" s="1" t="s">
        <v>463</v>
      </c>
      <c r="O3356" s="2">
        <v>44316</v>
      </c>
      <c r="P3356" s="2">
        <v>44321</v>
      </c>
      <c r="Q3356" s="1" t="s">
        <v>29</v>
      </c>
      <c r="R3356" t="str">
        <f>VLOOKUP(F3356,'Seg 2 descriptions'!A:B,2)</f>
        <v>Gas Operations-West</v>
      </c>
      <c r="S3356" t="str">
        <f>VLOOKUP(G3356,'Seg 3 descriptions'!A:B,2)</f>
        <v>Vehicle Fuel</v>
      </c>
    </row>
    <row r="3357" spans="1:19" x14ac:dyDescent="0.25">
      <c r="A3357" s="1" t="s">
        <v>457</v>
      </c>
      <c r="B3357" s="1" t="s">
        <v>49</v>
      </c>
      <c r="C3357" s="1" t="s">
        <v>1323</v>
      </c>
      <c r="D3357" s="1" t="s">
        <v>1755</v>
      </c>
      <c r="E3357" s="1" t="s">
        <v>20</v>
      </c>
      <c r="F3357" s="1" t="s">
        <v>31</v>
      </c>
      <c r="G3357" s="1" t="s">
        <v>869</v>
      </c>
      <c r="H3357" s="1" t="s">
        <v>130</v>
      </c>
      <c r="I3357" s="1" t="s">
        <v>24</v>
      </c>
      <c r="J3357" s="3">
        <v>14.59</v>
      </c>
      <c r="K3357" s="1" t="s">
        <v>1059</v>
      </c>
      <c r="L3357" s="1" t="s">
        <v>24</v>
      </c>
      <c r="M3357" s="1" t="s">
        <v>1060</v>
      </c>
      <c r="N3357" s="1" t="s">
        <v>463</v>
      </c>
      <c r="O3357" s="2">
        <v>44286</v>
      </c>
      <c r="P3357" s="2">
        <v>44292</v>
      </c>
      <c r="Q3357" s="1" t="s">
        <v>29</v>
      </c>
      <c r="R3357" t="str">
        <f>VLOOKUP(F3357,'Seg 2 descriptions'!A:B,2)</f>
        <v>Gas Operations-West</v>
      </c>
      <c r="S3357" t="str">
        <f>VLOOKUP(G3357,'Seg 3 descriptions'!A:B,2)</f>
        <v>Vehicle Fuel</v>
      </c>
    </row>
    <row r="3358" spans="1:19" x14ac:dyDescent="0.25">
      <c r="A3358" s="1" t="s">
        <v>457</v>
      </c>
      <c r="B3358" s="1" t="s">
        <v>49</v>
      </c>
      <c r="C3358" s="1" t="s">
        <v>1324</v>
      </c>
      <c r="D3358" s="1" t="s">
        <v>1755</v>
      </c>
      <c r="E3358" s="1" t="s">
        <v>20</v>
      </c>
      <c r="F3358" s="1" t="s">
        <v>31</v>
      </c>
      <c r="G3358" s="1" t="s">
        <v>869</v>
      </c>
      <c r="H3358" s="1" t="s">
        <v>130</v>
      </c>
      <c r="I3358" s="1" t="s">
        <v>24</v>
      </c>
      <c r="J3358" s="3">
        <v>9.19</v>
      </c>
      <c r="K3358" s="1" t="s">
        <v>1059</v>
      </c>
      <c r="L3358" s="1" t="s">
        <v>24</v>
      </c>
      <c r="M3358" s="1" t="s">
        <v>1060</v>
      </c>
      <c r="N3358" s="1" t="s">
        <v>463</v>
      </c>
      <c r="O3358" s="2">
        <v>44408</v>
      </c>
      <c r="P3358" s="2">
        <v>44412</v>
      </c>
      <c r="Q3358" s="1" t="s">
        <v>29</v>
      </c>
      <c r="R3358" t="str">
        <f>VLOOKUP(F3358,'Seg 2 descriptions'!A:B,2)</f>
        <v>Gas Operations-West</v>
      </c>
      <c r="S3358" t="str">
        <f>VLOOKUP(G3358,'Seg 3 descriptions'!A:B,2)</f>
        <v>Vehicle Fuel</v>
      </c>
    </row>
    <row r="3359" spans="1:19" x14ac:dyDescent="0.25">
      <c r="A3359" s="1" t="s">
        <v>457</v>
      </c>
      <c r="B3359" s="1" t="s">
        <v>49</v>
      </c>
      <c r="C3359" s="1" t="s">
        <v>1324</v>
      </c>
      <c r="D3359" s="1" t="s">
        <v>1756</v>
      </c>
      <c r="E3359" s="1" t="s">
        <v>20</v>
      </c>
      <c r="F3359" s="1" t="s">
        <v>31</v>
      </c>
      <c r="G3359" s="1" t="s">
        <v>870</v>
      </c>
      <c r="H3359" s="1" t="s">
        <v>130</v>
      </c>
      <c r="I3359" s="1" t="s">
        <v>24</v>
      </c>
      <c r="J3359" s="3">
        <v>2.5099999999999998</v>
      </c>
      <c r="K3359" s="1" t="s">
        <v>1059</v>
      </c>
      <c r="L3359" s="1" t="s">
        <v>24</v>
      </c>
      <c r="M3359" s="1" t="s">
        <v>1060</v>
      </c>
      <c r="N3359" s="1" t="s">
        <v>463</v>
      </c>
      <c r="O3359" s="2">
        <v>44408</v>
      </c>
      <c r="P3359" s="2">
        <v>44412</v>
      </c>
      <c r="Q3359" s="1" t="s">
        <v>29</v>
      </c>
      <c r="R3359" t="str">
        <f>VLOOKUP(F3359,'Seg 2 descriptions'!A:B,2)</f>
        <v>Gas Operations-West</v>
      </c>
      <c r="S3359" t="str">
        <f>VLOOKUP(G3359,'Seg 3 descriptions'!A:B,2)</f>
        <v>Other Vehicle Expenses</v>
      </c>
    </row>
    <row r="3360" spans="1:19" x14ac:dyDescent="0.25">
      <c r="A3360" s="1" t="s">
        <v>457</v>
      </c>
      <c r="B3360" s="1" t="s">
        <v>49</v>
      </c>
      <c r="C3360" s="1" t="s">
        <v>1324</v>
      </c>
      <c r="D3360" s="1" t="s">
        <v>1759</v>
      </c>
      <c r="E3360" s="1" t="s">
        <v>20</v>
      </c>
      <c r="F3360" s="1" t="s">
        <v>31</v>
      </c>
      <c r="G3360" s="1" t="s">
        <v>1049</v>
      </c>
      <c r="H3360" s="1" t="s">
        <v>130</v>
      </c>
      <c r="I3360" s="1" t="s">
        <v>24</v>
      </c>
      <c r="J3360" s="3">
        <v>1.78</v>
      </c>
      <c r="K3360" s="1" t="s">
        <v>1059</v>
      </c>
      <c r="L3360" s="1" t="s">
        <v>24</v>
      </c>
      <c r="M3360" s="1" t="s">
        <v>1060</v>
      </c>
      <c r="N3360" s="1" t="s">
        <v>463</v>
      </c>
      <c r="O3360" s="2">
        <v>44408</v>
      </c>
      <c r="P3360" s="2">
        <v>44412</v>
      </c>
      <c r="Q3360" s="1" t="s">
        <v>29</v>
      </c>
      <c r="R3360" t="str">
        <f>VLOOKUP(F3360,'Seg 2 descriptions'!A:B,2)</f>
        <v>Gas Operations-West</v>
      </c>
      <c r="S3360" t="str">
        <f>VLOOKUP(G3360,'Seg 3 descriptions'!A:B,2)</f>
        <v>Vehicle Insurance</v>
      </c>
    </row>
    <row r="3361" spans="1:19" x14ac:dyDescent="0.25">
      <c r="A3361" s="1" t="s">
        <v>457</v>
      </c>
      <c r="B3361" s="1" t="s">
        <v>49</v>
      </c>
      <c r="C3361" s="1" t="s">
        <v>1324</v>
      </c>
      <c r="D3361" s="1" t="s">
        <v>1761</v>
      </c>
      <c r="E3361" s="1" t="s">
        <v>20</v>
      </c>
      <c r="F3361" s="1" t="s">
        <v>31</v>
      </c>
      <c r="G3361" s="1" t="s">
        <v>1055</v>
      </c>
      <c r="H3361" s="1" t="s">
        <v>130</v>
      </c>
      <c r="I3361" s="1" t="s">
        <v>24</v>
      </c>
      <c r="J3361" s="3">
        <v>11.61</v>
      </c>
      <c r="K3361" s="1" t="s">
        <v>1059</v>
      </c>
      <c r="L3361" s="1" t="s">
        <v>24</v>
      </c>
      <c r="M3361" s="1" t="s">
        <v>1060</v>
      </c>
      <c r="N3361" s="1" t="s">
        <v>463</v>
      </c>
      <c r="O3361" s="2">
        <v>44408</v>
      </c>
      <c r="P3361" s="2">
        <v>44412</v>
      </c>
      <c r="Q3361" s="1" t="s">
        <v>29</v>
      </c>
      <c r="R3361" t="str">
        <f>VLOOKUP(F3361,'Seg 2 descriptions'!A:B,2)</f>
        <v>Gas Operations-West</v>
      </c>
      <c r="S3361" t="str">
        <f>VLOOKUP(G3361,'Seg 3 descriptions'!A:B,2)</f>
        <v>Vehicle Depreciation</v>
      </c>
    </row>
    <row r="3362" spans="1:19" x14ac:dyDescent="0.25">
      <c r="A3362" s="1" t="s">
        <v>457</v>
      </c>
      <c r="B3362" s="1" t="s">
        <v>49</v>
      </c>
      <c r="C3362" s="1" t="s">
        <v>1353</v>
      </c>
      <c r="D3362" s="1" t="s">
        <v>1761</v>
      </c>
      <c r="E3362" s="1" t="s">
        <v>20</v>
      </c>
      <c r="F3362" s="1" t="s">
        <v>31</v>
      </c>
      <c r="G3362" s="1" t="s">
        <v>1055</v>
      </c>
      <c r="H3362" s="1" t="s">
        <v>130</v>
      </c>
      <c r="I3362" s="1" t="s">
        <v>24</v>
      </c>
      <c r="J3362" s="3">
        <v>13.57</v>
      </c>
      <c r="K3362" s="1" t="s">
        <v>1059</v>
      </c>
      <c r="L3362" s="1" t="s">
        <v>24</v>
      </c>
      <c r="M3362" s="1" t="s">
        <v>1060</v>
      </c>
      <c r="N3362" s="1" t="s">
        <v>463</v>
      </c>
      <c r="O3362" s="2">
        <v>44439</v>
      </c>
      <c r="P3362" s="2">
        <v>44447</v>
      </c>
      <c r="Q3362" s="1" t="s">
        <v>29</v>
      </c>
      <c r="R3362" t="str">
        <f>VLOOKUP(F3362,'Seg 2 descriptions'!A:B,2)</f>
        <v>Gas Operations-West</v>
      </c>
      <c r="S3362" t="str">
        <f>VLOOKUP(G3362,'Seg 3 descriptions'!A:B,2)</f>
        <v>Vehicle Depreciation</v>
      </c>
    </row>
    <row r="3363" spans="1:19" x14ac:dyDescent="0.25">
      <c r="A3363" s="1" t="s">
        <v>457</v>
      </c>
      <c r="B3363" s="1" t="s">
        <v>49</v>
      </c>
      <c r="C3363" s="1" t="s">
        <v>1353</v>
      </c>
      <c r="D3363" s="1" t="s">
        <v>1755</v>
      </c>
      <c r="E3363" s="1" t="s">
        <v>20</v>
      </c>
      <c r="F3363" s="1" t="s">
        <v>31</v>
      </c>
      <c r="G3363" s="1" t="s">
        <v>869</v>
      </c>
      <c r="H3363" s="1" t="s">
        <v>130</v>
      </c>
      <c r="I3363" s="1" t="s">
        <v>24</v>
      </c>
      <c r="J3363" s="3">
        <v>9.89</v>
      </c>
      <c r="K3363" s="1" t="s">
        <v>1059</v>
      </c>
      <c r="L3363" s="1" t="s">
        <v>24</v>
      </c>
      <c r="M3363" s="1" t="s">
        <v>1060</v>
      </c>
      <c r="N3363" s="1" t="s">
        <v>463</v>
      </c>
      <c r="O3363" s="2">
        <v>44439</v>
      </c>
      <c r="P3363" s="2">
        <v>44447</v>
      </c>
      <c r="Q3363" s="1" t="s">
        <v>29</v>
      </c>
      <c r="R3363" t="str">
        <f>VLOOKUP(F3363,'Seg 2 descriptions'!A:B,2)</f>
        <v>Gas Operations-West</v>
      </c>
      <c r="S3363" t="str">
        <f>VLOOKUP(G3363,'Seg 3 descriptions'!A:B,2)</f>
        <v>Vehicle Fuel</v>
      </c>
    </row>
    <row r="3364" spans="1:19" x14ac:dyDescent="0.25">
      <c r="A3364" s="1" t="s">
        <v>457</v>
      </c>
      <c r="B3364" s="1" t="s">
        <v>49</v>
      </c>
      <c r="C3364" s="1" t="s">
        <v>1353</v>
      </c>
      <c r="D3364" s="1" t="s">
        <v>1756</v>
      </c>
      <c r="E3364" s="1" t="s">
        <v>20</v>
      </c>
      <c r="F3364" s="1" t="s">
        <v>31</v>
      </c>
      <c r="G3364" s="1" t="s">
        <v>870</v>
      </c>
      <c r="H3364" s="1" t="s">
        <v>130</v>
      </c>
      <c r="I3364" s="1" t="s">
        <v>24</v>
      </c>
      <c r="J3364" s="3">
        <v>1.51</v>
      </c>
      <c r="K3364" s="1" t="s">
        <v>1059</v>
      </c>
      <c r="L3364" s="1" t="s">
        <v>24</v>
      </c>
      <c r="M3364" s="1" t="s">
        <v>1060</v>
      </c>
      <c r="N3364" s="1" t="s">
        <v>463</v>
      </c>
      <c r="O3364" s="2">
        <v>44439</v>
      </c>
      <c r="P3364" s="2">
        <v>44447</v>
      </c>
      <c r="Q3364" s="1" t="s">
        <v>29</v>
      </c>
      <c r="R3364" t="str">
        <f>VLOOKUP(F3364,'Seg 2 descriptions'!A:B,2)</f>
        <v>Gas Operations-West</v>
      </c>
      <c r="S3364" t="str">
        <f>VLOOKUP(G3364,'Seg 3 descriptions'!A:B,2)</f>
        <v>Other Vehicle Expenses</v>
      </c>
    </row>
    <row r="3365" spans="1:19" x14ac:dyDescent="0.25">
      <c r="A3365" s="1" t="s">
        <v>457</v>
      </c>
      <c r="B3365" s="1" t="s">
        <v>49</v>
      </c>
      <c r="C3365" s="1" t="s">
        <v>1353</v>
      </c>
      <c r="D3365" s="1" t="s">
        <v>1759</v>
      </c>
      <c r="E3365" s="1" t="s">
        <v>20</v>
      </c>
      <c r="F3365" s="1" t="s">
        <v>31</v>
      </c>
      <c r="G3365" s="1" t="s">
        <v>1049</v>
      </c>
      <c r="H3365" s="1" t="s">
        <v>130</v>
      </c>
      <c r="I3365" s="1" t="s">
        <v>24</v>
      </c>
      <c r="J3365" s="3">
        <v>2.6</v>
      </c>
      <c r="K3365" s="1" t="s">
        <v>1059</v>
      </c>
      <c r="L3365" s="1" t="s">
        <v>24</v>
      </c>
      <c r="M3365" s="1" t="s">
        <v>1060</v>
      </c>
      <c r="N3365" s="1" t="s">
        <v>463</v>
      </c>
      <c r="O3365" s="2">
        <v>44439</v>
      </c>
      <c r="P3365" s="2">
        <v>44447</v>
      </c>
      <c r="Q3365" s="1" t="s">
        <v>29</v>
      </c>
      <c r="R3365" t="str">
        <f>VLOOKUP(F3365,'Seg 2 descriptions'!A:B,2)</f>
        <v>Gas Operations-West</v>
      </c>
      <c r="S3365" t="str">
        <f>VLOOKUP(G3365,'Seg 3 descriptions'!A:B,2)</f>
        <v>Vehicle Insurance</v>
      </c>
    </row>
    <row r="3366" spans="1:19" x14ac:dyDescent="0.25">
      <c r="A3366" s="1" t="s">
        <v>457</v>
      </c>
      <c r="B3366" s="1" t="s">
        <v>49</v>
      </c>
      <c r="C3366" s="1" t="s">
        <v>1400</v>
      </c>
      <c r="D3366" s="1" t="s">
        <v>1727</v>
      </c>
      <c r="E3366" s="1" t="s">
        <v>20</v>
      </c>
      <c r="F3366" s="1" t="s">
        <v>31</v>
      </c>
      <c r="G3366" s="1" t="s">
        <v>590</v>
      </c>
      <c r="H3366" s="1" t="s">
        <v>130</v>
      </c>
      <c r="I3366" s="1" t="s">
        <v>24</v>
      </c>
      <c r="J3366" s="3">
        <v>-10.27</v>
      </c>
      <c r="K3366" s="1" t="s">
        <v>891</v>
      </c>
      <c r="L3366" s="1" t="s">
        <v>24</v>
      </c>
      <c r="M3366" s="1" t="s">
        <v>892</v>
      </c>
      <c r="N3366" s="1" t="s">
        <v>1001</v>
      </c>
      <c r="O3366" s="2">
        <v>44469</v>
      </c>
      <c r="P3366" s="2">
        <v>44474</v>
      </c>
      <c r="Q3366" s="1" t="s">
        <v>29</v>
      </c>
      <c r="R3366" t="str">
        <f>VLOOKUP(F3366,'Seg 2 descriptions'!A:B,2)</f>
        <v>Gas Operations-West</v>
      </c>
      <c r="S3366" t="str">
        <f>VLOOKUP(G3366,'Seg 3 descriptions'!A:B,2)</f>
        <v>Overtime/Comp Time/On Call</v>
      </c>
    </row>
    <row r="3367" spans="1:19" x14ac:dyDescent="0.25">
      <c r="A3367" s="1" t="s">
        <v>828</v>
      </c>
      <c r="B3367" s="1" t="s">
        <v>18</v>
      </c>
      <c r="C3367" s="1" t="s">
        <v>1296</v>
      </c>
      <c r="D3367" s="1" t="s">
        <v>1714</v>
      </c>
      <c r="E3367" s="1" t="s">
        <v>20</v>
      </c>
      <c r="F3367" s="1" t="s">
        <v>830</v>
      </c>
      <c r="G3367" s="1" t="s">
        <v>460</v>
      </c>
      <c r="H3367" s="1" t="s">
        <v>130</v>
      </c>
      <c r="I3367" s="1" t="s">
        <v>24</v>
      </c>
      <c r="J3367" s="3">
        <v>71.010000000000005</v>
      </c>
      <c r="K3367" s="1" t="s">
        <v>1401</v>
      </c>
      <c r="L3367" s="1" t="s">
        <v>24</v>
      </c>
      <c r="M3367" s="1" t="s">
        <v>24</v>
      </c>
      <c r="N3367" s="1" t="s">
        <v>1296</v>
      </c>
      <c r="O3367" s="2">
        <v>44490</v>
      </c>
      <c r="P3367" s="2">
        <v>44498</v>
      </c>
      <c r="Q3367" s="1" t="s">
        <v>29</v>
      </c>
      <c r="R3367" t="str">
        <f>VLOOKUP(F3367,'Seg 2 descriptions'!A:B,2)</f>
        <v>Measurement-SF</v>
      </c>
      <c r="S3367" t="str">
        <f>VLOOKUP(G3367,'Seg 3 descriptions'!A:B,2)</f>
        <v>Salaries</v>
      </c>
    </row>
    <row r="3368" spans="1:19" x14ac:dyDescent="0.25">
      <c r="A3368" s="1" t="s">
        <v>828</v>
      </c>
      <c r="B3368" s="1" t="s">
        <v>18</v>
      </c>
      <c r="C3368" s="1" t="s">
        <v>1409</v>
      </c>
      <c r="D3368" s="1" t="s">
        <v>1709</v>
      </c>
      <c r="E3368" s="1" t="s">
        <v>20</v>
      </c>
      <c r="F3368" s="1" t="s">
        <v>31</v>
      </c>
      <c r="G3368" s="1" t="s">
        <v>460</v>
      </c>
      <c r="H3368" s="1" t="s">
        <v>130</v>
      </c>
      <c r="I3368" s="1" t="s">
        <v>24</v>
      </c>
      <c r="J3368" s="3">
        <v>217.93</v>
      </c>
      <c r="K3368" s="1" t="s">
        <v>1410</v>
      </c>
      <c r="L3368" s="1" t="s">
        <v>24</v>
      </c>
      <c r="M3368" s="1" t="s">
        <v>24</v>
      </c>
      <c r="N3368" s="1" t="s">
        <v>1409</v>
      </c>
      <c r="O3368" s="2">
        <v>44408</v>
      </c>
      <c r="P3368" s="2">
        <v>44410</v>
      </c>
      <c r="Q3368" s="1" t="s">
        <v>29</v>
      </c>
      <c r="R3368" t="str">
        <f>VLOOKUP(F3368,'Seg 2 descriptions'!A:B,2)</f>
        <v>Gas Operations-West</v>
      </c>
      <c r="S3368" t="str">
        <f>VLOOKUP(G3368,'Seg 3 descriptions'!A:B,2)</f>
        <v>Salaries</v>
      </c>
    </row>
    <row r="3369" spans="1:19" x14ac:dyDescent="0.25">
      <c r="A3369" s="1" t="s">
        <v>828</v>
      </c>
      <c r="B3369" s="1" t="s">
        <v>18</v>
      </c>
      <c r="C3369" s="1" t="s">
        <v>1409</v>
      </c>
      <c r="D3369" s="1" t="s">
        <v>1714</v>
      </c>
      <c r="E3369" s="1" t="s">
        <v>20</v>
      </c>
      <c r="F3369" s="1" t="s">
        <v>830</v>
      </c>
      <c r="G3369" s="1" t="s">
        <v>460</v>
      </c>
      <c r="H3369" s="1" t="s">
        <v>130</v>
      </c>
      <c r="I3369" s="1" t="s">
        <v>24</v>
      </c>
      <c r="J3369" s="3">
        <v>142.02000000000001</v>
      </c>
      <c r="K3369" s="1" t="s">
        <v>1410</v>
      </c>
      <c r="L3369" s="1" t="s">
        <v>24</v>
      </c>
      <c r="M3369" s="1" t="s">
        <v>24</v>
      </c>
      <c r="N3369" s="1" t="s">
        <v>1409</v>
      </c>
      <c r="O3369" s="2">
        <v>44408</v>
      </c>
      <c r="P3369" s="2">
        <v>44410</v>
      </c>
      <c r="Q3369" s="1" t="s">
        <v>29</v>
      </c>
      <c r="R3369" t="str">
        <f>VLOOKUP(F3369,'Seg 2 descriptions'!A:B,2)</f>
        <v>Measurement-SF</v>
      </c>
      <c r="S3369" t="str">
        <f>VLOOKUP(G3369,'Seg 3 descriptions'!A:B,2)</f>
        <v>Salaries</v>
      </c>
    </row>
    <row r="3370" spans="1:19" x14ac:dyDescent="0.25">
      <c r="A3370" s="1" t="s">
        <v>457</v>
      </c>
      <c r="B3370" s="1" t="s">
        <v>49</v>
      </c>
      <c r="C3370" s="1" t="s">
        <v>1400</v>
      </c>
      <c r="D3370" s="1" t="s">
        <v>1709</v>
      </c>
      <c r="E3370" s="1" t="s">
        <v>20</v>
      </c>
      <c r="F3370" s="1" t="s">
        <v>31</v>
      </c>
      <c r="G3370" s="1" t="s">
        <v>460</v>
      </c>
      <c r="H3370" s="1" t="s">
        <v>130</v>
      </c>
      <c r="I3370" s="1" t="s">
        <v>24</v>
      </c>
      <c r="J3370" s="3">
        <v>-82.81</v>
      </c>
      <c r="K3370" s="1" t="s">
        <v>1004</v>
      </c>
      <c r="L3370" s="1" t="s">
        <v>24</v>
      </c>
      <c r="M3370" s="1" t="s">
        <v>1005</v>
      </c>
      <c r="N3370" s="1" t="s">
        <v>1001</v>
      </c>
      <c r="O3370" s="2">
        <v>44469</v>
      </c>
      <c r="P3370" s="2">
        <v>44474</v>
      </c>
      <c r="Q3370" s="1" t="s">
        <v>29</v>
      </c>
      <c r="R3370" t="str">
        <f>VLOOKUP(F3370,'Seg 2 descriptions'!A:B,2)</f>
        <v>Gas Operations-West</v>
      </c>
      <c r="S3370" t="str">
        <f>VLOOKUP(G3370,'Seg 3 descriptions'!A:B,2)</f>
        <v>Salaries</v>
      </c>
    </row>
    <row r="3371" spans="1:19" x14ac:dyDescent="0.25">
      <c r="A3371" s="1" t="s">
        <v>828</v>
      </c>
      <c r="B3371" s="1" t="s">
        <v>18</v>
      </c>
      <c r="C3371" s="1" t="s">
        <v>1264</v>
      </c>
      <c r="D3371" s="1" t="s">
        <v>1714</v>
      </c>
      <c r="E3371" s="1" t="s">
        <v>20</v>
      </c>
      <c r="F3371" s="1" t="s">
        <v>830</v>
      </c>
      <c r="G3371" s="1" t="s">
        <v>460</v>
      </c>
      <c r="H3371" s="1" t="s">
        <v>130</v>
      </c>
      <c r="I3371" s="1" t="s">
        <v>24</v>
      </c>
      <c r="J3371" s="3">
        <v>69.959999999999994</v>
      </c>
      <c r="K3371" s="1" t="s">
        <v>1417</v>
      </c>
      <c r="L3371" s="1" t="s">
        <v>24</v>
      </c>
      <c r="M3371" s="1" t="s">
        <v>24</v>
      </c>
      <c r="N3371" s="1" t="s">
        <v>1264</v>
      </c>
      <c r="O3371" s="2">
        <v>44238</v>
      </c>
      <c r="P3371" s="2">
        <v>44256</v>
      </c>
      <c r="Q3371" s="1" t="s">
        <v>29</v>
      </c>
      <c r="R3371" t="str">
        <f>VLOOKUP(F3371,'Seg 2 descriptions'!A:B,2)</f>
        <v>Measurement-SF</v>
      </c>
      <c r="S3371" t="str">
        <f>VLOOKUP(G3371,'Seg 3 descriptions'!A:B,2)</f>
        <v>Salaries</v>
      </c>
    </row>
    <row r="3372" spans="1:19" x14ac:dyDescent="0.25">
      <c r="A3372" s="1" t="s">
        <v>828</v>
      </c>
      <c r="B3372" s="1" t="s">
        <v>18</v>
      </c>
      <c r="C3372" s="1" t="s">
        <v>1418</v>
      </c>
      <c r="D3372" s="1" t="s">
        <v>1709</v>
      </c>
      <c r="E3372" s="1" t="s">
        <v>20</v>
      </c>
      <c r="F3372" s="1" t="s">
        <v>31</v>
      </c>
      <c r="G3372" s="1" t="s">
        <v>460</v>
      </c>
      <c r="H3372" s="1" t="s">
        <v>130</v>
      </c>
      <c r="I3372" s="1" t="s">
        <v>24</v>
      </c>
      <c r="J3372" s="3">
        <v>217.93</v>
      </c>
      <c r="K3372" s="1" t="s">
        <v>1419</v>
      </c>
      <c r="L3372" s="1" t="s">
        <v>24</v>
      </c>
      <c r="M3372" s="1" t="s">
        <v>24</v>
      </c>
      <c r="N3372" s="1" t="s">
        <v>1418</v>
      </c>
      <c r="O3372" s="2">
        <v>44308</v>
      </c>
      <c r="P3372" s="2">
        <v>44319</v>
      </c>
      <c r="Q3372" s="1" t="s">
        <v>29</v>
      </c>
      <c r="R3372" t="str">
        <f>VLOOKUP(F3372,'Seg 2 descriptions'!A:B,2)</f>
        <v>Gas Operations-West</v>
      </c>
      <c r="S3372" t="str">
        <f>VLOOKUP(G3372,'Seg 3 descriptions'!A:B,2)</f>
        <v>Salaries</v>
      </c>
    </row>
    <row r="3373" spans="1:19" x14ac:dyDescent="0.25">
      <c r="A3373" s="1" t="s">
        <v>828</v>
      </c>
      <c r="B3373" s="1" t="s">
        <v>18</v>
      </c>
      <c r="C3373" s="1" t="s">
        <v>1418</v>
      </c>
      <c r="D3373" s="1" t="s">
        <v>1714</v>
      </c>
      <c r="E3373" s="1" t="s">
        <v>20</v>
      </c>
      <c r="F3373" s="1" t="s">
        <v>830</v>
      </c>
      <c r="G3373" s="1" t="s">
        <v>460</v>
      </c>
      <c r="H3373" s="1" t="s">
        <v>130</v>
      </c>
      <c r="I3373" s="1" t="s">
        <v>24</v>
      </c>
      <c r="J3373" s="3">
        <v>35.51</v>
      </c>
      <c r="K3373" s="1" t="s">
        <v>1419</v>
      </c>
      <c r="L3373" s="1" t="s">
        <v>24</v>
      </c>
      <c r="M3373" s="1" t="s">
        <v>24</v>
      </c>
      <c r="N3373" s="1" t="s">
        <v>1418</v>
      </c>
      <c r="O3373" s="2">
        <v>44308</v>
      </c>
      <c r="P3373" s="2">
        <v>44319</v>
      </c>
      <c r="Q3373" s="1" t="s">
        <v>29</v>
      </c>
      <c r="R3373" t="str">
        <f>VLOOKUP(F3373,'Seg 2 descriptions'!A:B,2)</f>
        <v>Measurement-SF</v>
      </c>
      <c r="S3373" t="str">
        <f>VLOOKUP(G3373,'Seg 3 descriptions'!A:B,2)</f>
        <v>Salaries</v>
      </c>
    </row>
    <row r="3374" spans="1:19" x14ac:dyDescent="0.25">
      <c r="A3374" s="1" t="s">
        <v>828</v>
      </c>
      <c r="B3374" s="1" t="s">
        <v>18</v>
      </c>
      <c r="C3374" s="1" t="s">
        <v>1192</v>
      </c>
      <c r="D3374" s="1" t="s">
        <v>1714</v>
      </c>
      <c r="E3374" s="1" t="s">
        <v>20</v>
      </c>
      <c r="F3374" s="1" t="s">
        <v>830</v>
      </c>
      <c r="G3374" s="1" t="s">
        <v>460</v>
      </c>
      <c r="H3374" s="1" t="s">
        <v>130</v>
      </c>
      <c r="I3374" s="1" t="s">
        <v>24</v>
      </c>
      <c r="J3374" s="3">
        <v>142.02000000000001</v>
      </c>
      <c r="K3374" s="1" t="s">
        <v>1420</v>
      </c>
      <c r="L3374" s="1" t="s">
        <v>24</v>
      </c>
      <c r="M3374" s="1" t="s">
        <v>24</v>
      </c>
      <c r="N3374" s="1" t="s">
        <v>1192</v>
      </c>
      <c r="O3374" s="2">
        <v>44294</v>
      </c>
      <c r="P3374" s="2">
        <v>44319</v>
      </c>
      <c r="Q3374" s="1" t="s">
        <v>29</v>
      </c>
      <c r="R3374" t="str">
        <f>VLOOKUP(F3374,'Seg 2 descriptions'!A:B,2)</f>
        <v>Measurement-SF</v>
      </c>
      <c r="S3374" t="str">
        <f>VLOOKUP(G3374,'Seg 3 descriptions'!A:B,2)</f>
        <v>Salaries</v>
      </c>
    </row>
    <row r="3375" spans="1:19" x14ac:dyDescent="0.25">
      <c r="A3375" s="1" t="s">
        <v>457</v>
      </c>
      <c r="B3375" s="1" t="s">
        <v>49</v>
      </c>
      <c r="C3375" s="1" t="s">
        <v>1316</v>
      </c>
      <c r="D3375" s="1" t="s">
        <v>1774</v>
      </c>
      <c r="E3375" s="1" t="s">
        <v>20</v>
      </c>
      <c r="F3375" s="1" t="s">
        <v>31</v>
      </c>
      <c r="G3375" s="1" t="s">
        <v>867</v>
      </c>
      <c r="H3375" s="1" t="s">
        <v>130</v>
      </c>
      <c r="I3375" s="1" t="s">
        <v>24</v>
      </c>
      <c r="J3375" s="3">
        <v>2.04</v>
      </c>
      <c r="K3375" s="1" t="s">
        <v>1271</v>
      </c>
      <c r="L3375" s="1" t="s">
        <v>24</v>
      </c>
      <c r="M3375" s="1" t="s">
        <v>1272</v>
      </c>
      <c r="N3375" s="1" t="s">
        <v>463</v>
      </c>
      <c r="O3375" s="2">
        <v>44439</v>
      </c>
      <c r="P3375" s="2">
        <v>44447</v>
      </c>
      <c r="Q3375" s="1" t="s">
        <v>29</v>
      </c>
      <c r="R3375" t="str">
        <f>VLOOKUP(F3375,'Seg 2 descriptions'!A:B,2)</f>
        <v>Gas Operations-West</v>
      </c>
      <c r="S3375" t="str">
        <f>VLOOKUP(G3375,'Seg 3 descriptions'!A:B,2)</f>
        <v>Meals</v>
      </c>
    </row>
    <row r="3376" spans="1:19" x14ac:dyDescent="0.25">
      <c r="A3376" s="1" t="s">
        <v>457</v>
      </c>
      <c r="B3376" s="1" t="s">
        <v>49</v>
      </c>
      <c r="C3376" s="1" t="s">
        <v>1426</v>
      </c>
      <c r="D3376" s="1" t="s">
        <v>1783</v>
      </c>
      <c r="E3376" s="1" t="s">
        <v>20</v>
      </c>
      <c r="F3376" s="1" t="s">
        <v>31</v>
      </c>
      <c r="G3376" s="1" t="s">
        <v>1302</v>
      </c>
      <c r="H3376" s="1" t="s">
        <v>130</v>
      </c>
      <c r="I3376" s="1" t="s">
        <v>24</v>
      </c>
      <c r="J3376" s="3">
        <v>0.63</v>
      </c>
      <c r="K3376" s="1" t="s">
        <v>1271</v>
      </c>
      <c r="L3376" s="1" t="s">
        <v>24</v>
      </c>
      <c r="M3376" s="1" t="s">
        <v>1272</v>
      </c>
      <c r="N3376" s="1" t="s">
        <v>463</v>
      </c>
      <c r="O3376" s="2">
        <v>44347</v>
      </c>
      <c r="P3376" s="2">
        <v>44350</v>
      </c>
      <c r="Q3376" s="1" t="s">
        <v>29</v>
      </c>
      <c r="R3376" t="str">
        <f>VLOOKUP(F3376,'Seg 2 descriptions'!A:B,2)</f>
        <v>Gas Operations-West</v>
      </c>
      <c r="S3376" t="str">
        <f>VLOOKUP(G3376,'Seg 3 descriptions'!A:B,2)</f>
        <v>Uniforms</v>
      </c>
    </row>
    <row r="3377" spans="1:19" x14ac:dyDescent="0.25">
      <c r="A3377" s="1" t="s">
        <v>457</v>
      </c>
      <c r="B3377" s="1" t="s">
        <v>49</v>
      </c>
      <c r="C3377" s="1" t="s">
        <v>1426</v>
      </c>
      <c r="D3377" s="1" t="s">
        <v>1788</v>
      </c>
      <c r="E3377" s="1" t="s">
        <v>20</v>
      </c>
      <c r="F3377" s="1" t="s">
        <v>31</v>
      </c>
      <c r="G3377" s="1" t="s">
        <v>868</v>
      </c>
      <c r="H3377" s="1" t="s">
        <v>130</v>
      </c>
      <c r="I3377" s="1" t="s">
        <v>24</v>
      </c>
      <c r="J3377" s="3">
        <v>4.09</v>
      </c>
      <c r="K3377" s="1" t="s">
        <v>1271</v>
      </c>
      <c r="L3377" s="1" t="s">
        <v>24</v>
      </c>
      <c r="M3377" s="1" t="s">
        <v>1272</v>
      </c>
      <c r="N3377" s="1" t="s">
        <v>463</v>
      </c>
      <c r="O3377" s="2">
        <v>44347</v>
      </c>
      <c r="P3377" s="2">
        <v>44350</v>
      </c>
      <c r="Q3377" s="1" t="s">
        <v>29</v>
      </c>
      <c r="R3377" t="str">
        <f>VLOOKUP(F3377,'Seg 2 descriptions'!A:B,2)</f>
        <v>Gas Operations-West</v>
      </c>
      <c r="S3377" t="str">
        <f>VLOOKUP(G3377,'Seg 3 descriptions'!A:B,2)</f>
        <v>Cell Phones</v>
      </c>
    </row>
    <row r="3378" spans="1:19" x14ac:dyDescent="0.25">
      <c r="A3378" s="1" t="s">
        <v>457</v>
      </c>
      <c r="B3378" s="1" t="s">
        <v>49</v>
      </c>
      <c r="C3378" s="1" t="s">
        <v>1426</v>
      </c>
      <c r="D3378" s="1" t="s">
        <v>1774</v>
      </c>
      <c r="E3378" s="1" t="s">
        <v>20</v>
      </c>
      <c r="F3378" s="1" t="s">
        <v>31</v>
      </c>
      <c r="G3378" s="1" t="s">
        <v>867</v>
      </c>
      <c r="H3378" s="1" t="s">
        <v>130</v>
      </c>
      <c r="I3378" s="1" t="s">
        <v>24</v>
      </c>
      <c r="J3378" s="3">
        <v>0.72</v>
      </c>
      <c r="K3378" s="1" t="s">
        <v>1271</v>
      </c>
      <c r="L3378" s="1" t="s">
        <v>24</v>
      </c>
      <c r="M3378" s="1" t="s">
        <v>1272</v>
      </c>
      <c r="N3378" s="1" t="s">
        <v>463</v>
      </c>
      <c r="O3378" s="2">
        <v>44347</v>
      </c>
      <c r="P3378" s="2">
        <v>44350</v>
      </c>
      <c r="Q3378" s="1" t="s">
        <v>29</v>
      </c>
      <c r="R3378" t="str">
        <f>VLOOKUP(F3378,'Seg 2 descriptions'!A:B,2)</f>
        <v>Gas Operations-West</v>
      </c>
      <c r="S3378" t="str">
        <f>VLOOKUP(G3378,'Seg 3 descriptions'!A:B,2)</f>
        <v>Meals</v>
      </c>
    </row>
    <row r="3379" spans="1:19" x14ac:dyDescent="0.25">
      <c r="A3379" s="1" t="s">
        <v>457</v>
      </c>
      <c r="B3379" s="1" t="s">
        <v>49</v>
      </c>
      <c r="C3379" s="1" t="s">
        <v>1426</v>
      </c>
      <c r="D3379" s="1" t="s">
        <v>1727</v>
      </c>
      <c r="E3379" s="1" t="s">
        <v>20</v>
      </c>
      <c r="F3379" s="1" t="s">
        <v>31</v>
      </c>
      <c r="G3379" s="1" t="s">
        <v>590</v>
      </c>
      <c r="H3379" s="1" t="s">
        <v>130</v>
      </c>
      <c r="I3379" s="1" t="s">
        <v>24</v>
      </c>
      <c r="J3379" s="3">
        <v>5.96</v>
      </c>
      <c r="K3379" s="1" t="s">
        <v>1271</v>
      </c>
      <c r="L3379" s="1" t="s">
        <v>24</v>
      </c>
      <c r="M3379" s="1" t="s">
        <v>1272</v>
      </c>
      <c r="N3379" s="1" t="s">
        <v>463</v>
      </c>
      <c r="O3379" s="2">
        <v>44347</v>
      </c>
      <c r="P3379" s="2">
        <v>44350</v>
      </c>
      <c r="Q3379" s="1" t="s">
        <v>29</v>
      </c>
      <c r="R3379" t="str">
        <f>VLOOKUP(F3379,'Seg 2 descriptions'!A:B,2)</f>
        <v>Gas Operations-West</v>
      </c>
      <c r="S3379" t="str">
        <f>VLOOKUP(G3379,'Seg 3 descriptions'!A:B,2)</f>
        <v>Overtime/Comp Time/On Call</v>
      </c>
    </row>
    <row r="3380" spans="1:19" x14ac:dyDescent="0.25">
      <c r="A3380" s="1" t="s">
        <v>457</v>
      </c>
      <c r="B3380" s="1" t="s">
        <v>49</v>
      </c>
      <c r="C3380" s="1" t="s">
        <v>1426</v>
      </c>
      <c r="D3380" s="1" t="s">
        <v>1776</v>
      </c>
      <c r="E3380" s="1" t="s">
        <v>20</v>
      </c>
      <c r="F3380" s="1" t="s">
        <v>31</v>
      </c>
      <c r="G3380" s="1" t="s">
        <v>283</v>
      </c>
      <c r="H3380" s="1" t="s">
        <v>130</v>
      </c>
      <c r="I3380" s="1" t="s">
        <v>24</v>
      </c>
      <c r="J3380" s="3">
        <v>16.510000000000002</v>
      </c>
      <c r="K3380" s="1" t="s">
        <v>1271</v>
      </c>
      <c r="L3380" s="1" t="s">
        <v>24</v>
      </c>
      <c r="M3380" s="1" t="s">
        <v>1272</v>
      </c>
      <c r="N3380" s="1" t="s">
        <v>463</v>
      </c>
      <c r="O3380" s="2">
        <v>44347</v>
      </c>
      <c r="P3380" s="2">
        <v>44350</v>
      </c>
      <c r="Q3380" s="1" t="s">
        <v>29</v>
      </c>
      <c r="R3380" t="str">
        <f>VLOOKUP(F3380,'Seg 2 descriptions'!A:B,2)</f>
        <v>Gas Operations-West</v>
      </c>
      <c r="S3380" t="str">
        <f>VLOOKUP(G3380,'Seg 3 descriptions'!A:B,2)</f>
        <v>Supplies &amp; Misc Dept Expenses</v>
      </c>
    </row>
    <row r="3381" spans="1:19" x14ac:dyDescent="0.25">
      <c r="A3381" s="1" t="s">
        <v>457</v>
      </c>
      <c r="B3381" s="1" t="s">
        <v>49</v>
      </c>
      <c r="C3381" s="1" t="s">
        <v>1426</v>
      </c>
      <c r="D3381" s="1" t="s">
        <v>1780</v>
      </c>
      <c r="E3381" s="1" t="s">
        <v>20</v>
      </c>
      <c r="F3381" s="1" t="s">
        <v>31</v>
      </c>
      <c r="G3381" s="1" t="s">
        <v>1301</v>
      </c>
      <c r="H3381" s="1" t="s">
        <v>130</v>
      </c>
      <c r="I3381" s="1" t="s">
        <v>24</v>
      </c>
      <c r="J3381" s="3">
        <v>0.98</v>
      </c>
      <c r="K3381" s="1" t="s">
        <v>1271</v>
      </c>
      <c r="L3381" s="1" t="s">
        <v>24</v>
      </c>
      <c r="M3381" s="1" t="s">
        <v>1272</v>
      </c>
      <c r="N3381" s="1" t="s">
        <v>463</v>
      </c>
      <c r="O3381" s="2">
        <v>44347</v>
      </c>
      <c r="P3381" s="2">
        <v>44350</v>
      </c>
      <c r="Q3381" s="1" t="s">
        <v>29</v>
      </c>
      <c r="R3381" t="str">
        <f>VLOOKUP(F3381,'Seg 2 descriptions'!A:B,2)</f>
        <v>Gas Operations-West</v>
      </c>
      <c r="S3381" t="str">
        <f>VLOOKUP(G3381,'Seg 3 descriptions'!A:B,2)</f>
        <v>Memberships &amp; Subscriptions</v>
      </c>
    </row>
    <row r="3382" spans="1:19" x14ac:dyDescent="0.25">
      <c r="A3382" s="1" t="s">
        <v>457</v>
      </c>
      <c r="B3382" s="1" t="s">
        <v>49</v>
      </c>
      <c r="C3382" s="1" t="s">
        <v>1426</v>
      </c>
      <c r="D3382" s="1" t="s">
        <v>1709</v>
      </c>
      <c r="E3382" s="1" t="s">
        <v>20</v>
      </c>
      <c r="F3382" s="1" t="s">
        <v>31</v>
      </c>
      <c r="G3382" s="1" t="s">
        <v>460</v>
      </c>
      <c r="H3382" s="1" t="s">
        <v>130</v>
      </c>
      <c r="I3382" s="1" t="s">
        <v>24</v>
      </c>
      <c r="J3382" s="3">
        <v>20.95</v>
      </c>
      <c r="K3382" s="1" t="s">
        <v>1271</v>
      </c>
      <c r="L3382" s="1" t="s">
        <v>24</v>
      </c>
      <c r="M3382" s="1" t="s">
        <v>1272</v>
      </c>
      <c r="N3382" s="1" t="s">
        <v>463</v>
      </c>
      <c r="O3382" s="2">
        <v>44347</v>
      </c>
      <c r="P3382" s="2">
        <v>44350</v>
      </c>
      <c r="Q3382" s="1" t="s">
        <v>29</v>
      </c>
      <c r="R3382" t="str">
        <f>VLOOKUP(F3382,'Seg 2 descriptions'!A:B,2)</f>
        <v>Gas Operations-West</v>
      </c>
      <c r="S3382" t="str">
        <f>VLOOKUP(G3382,'Seg 3 descriptions'!A:B,2)</f>
        <v>Salaries</v>
      </c>
    </row>
    <row r="3383" spans="1:19" x14ac:dyDescent="0.25">
      <c r="A3383" s="1" t="s">
        <v>457</v>
      </c>
      <c r="B3383" s="1" t="s">
        <v>49</v>
      </c>
      <c r="C3383" s="1" t="s">
        <v>1427</v>
      </c>
      <c r="D3383" s="1" t="s">
        <v>1788</v>
      </c>
      <c r="E3383" s="1" t="s">
        <v>20</v>
      </c>
      <c r="F3383" s="1" t="s">
        <v>31</v>
      </c>
      <c r="G3383" s="1" t="s">
        <v>868</v>
      </c>
      <c r="H3383" s="1" t="s">
        <v>130</v>
      </c>
      <c r="I3383" s="1" t="s">
        <v>24</v>
      </c>
      <c r="J3383" s="3">
        <v>4.03</v>
      </c>
      <c r="K3383" s="1" t="s">
        <v>1271</v>
      </c>
      <c r="L3383" s="1" t="s">
        <v>24</v>
      </c>
      <c r="M3383" s="1" t="s">
        <v>1272</v>
      </c>
      <c r="N3383" s="1" t="s">
        <v>463</v>
      </c>
      <c r="O3383" s="2">
        <v>44316</v>
      </c>
      <c r="P3383" s="2">
        <v>44321</v>
      </c>
      <c r="Q3383" s="1" t="s">
        <v>29</v>
      </c>
      <c r="R3383" t="str">
        <f>VLOOKUP(F3383,'Seg 2 descriptions'!A:B,2)</f>
        <v>Gas Operations-West</v>
      </c>
      <c r="S3383" t="str">
        <f>VLOOKUP(G3383,'Seg 3 descriptions'!A:B,2)</f>
        <v>Cell Phones</v>
      </c>
    </row>
    <row r="3384" spans="1:19" x14ac:dyDescent="0.25">
      <c r="A3384" s="1" t="s">
        <v>457</v>
      </c>
      <c r="B3384" s="1" t="s">
        <v>49</v>
      </c>
      <c r="C3384" s="1" t="s">
        <v>1427</v>
      </c>
      <c r="D3384" s="1" t="s">
        <v>1796</v>
      </c>
      <c r="E3384" s="1" t="s">
        <v>20</v>
      </c>
      <c r="F3384" s="1" t="s">
        <v>31</v>
      </c>
      <c r="G3384" s="1" t="s">
        <v>1270</v>
      </c>
      <c r="H3384" s="1" t="s">
        <v>130</v>
      </c>
      <c r="I3384" s="1" t="s">
        <v>24</v>
      </c>
      <c r="J3384" s="3">
        <v>0.08</v>
      </c>
      <c r="K3384" s="1" t="s">
        <v>1271</v>
      </c>
      <c r="L3384" s="1" t="s">
        <v>24</v>
      </c>
      <c r="M3384" s="1" t="s">
        <v>1272</v>
      </c>
      <c r="N3384" s="1" t="s">
        <v>463</v>
      </c>
      <c r="O3384" s="2">
        <v>44316</v>
      </c>
      <c r="P3384" s="2">
        <v>44321</v>
      </c>
      <c r="Q3384" s="1" t="s">
        <v>29</v>
      </c>
      <c r="R3384" t="str">
        <f>VLOOKUP(F3384,'Seg 2 descriptions'!A:B,2)</f>
        <v>Gas Operations-West</v>
      </c>
      <c r="S3384" t="str">
        <f>VLOOKUP(G3384,'Seg 3 descriptions'!A:B,2)</f>
        <v>Seminars &amp; Training</v>
      </c>
    </row>
    <row r="3385" spans="1:19" x14ac:dyDescent="0.25">
      <c r="A3385" s="1" t="s">
        <v>457</v>
      </c>
      <c r="B3385" s="1" t="s">
        <v>49</v>
      </c>
      <c r="C3385" s="1" t="s">
        <v>1427</v>
      </c>
      <c r="D3385" s="1" t="s">
        <v>1727</v>
      </c>
      <c r="E3385" s="1" t="s">
        <v>20</v>
      </c>
      <c r="F3385" s="1" t="s">
        <v>31</v>
      </c>
      <c r="G3385" s="1" t="s">
        <v>590</v>
      </c>
      <c r="H3385" s="1" t="s">
        <v>130</v>
      </c>
      <c r="I3385" s="1" t="s">
        <v>24</v>
      </c>
      <c r="J3385" s="3">
        <v>6.02</v>
      </c>
      <c r="K3385" s="1" t="s">
        <v>1271</v>
      </c>
      <c r="L3385" s="1" t="s">
        <v>24</v>
      </c>
      <c r="M3385" s="1" t="s">
        <v>1272</v>
      </c>
      <c r="N3385" s="1" t="s">
        <v>463</v>
      </c>
      <c r="O3385" s="2">
        <v>44316</v>
      </c>
      <c r="P3385" s="2">
        <v>44321</v>
      </c>
      <c r="Q3385" s="1" t="s">
        <v>29</v>
      </c>
      <c r="R3385" t="str">
        <f>VLOOKUP(F3385,'Seg 2 descriptions'!A:B,2)</f>
        <v>Gas Operations-West</v>
      </c>
      <c r="S3385" t="str">
        <f>VLOOKUP(G3385,'Seg 3 descriptions'!A:B,2)</f>
        <v>Overtime/Comp Time/On Call</v>
      </c>
    </row>
    <row r="3386" spans="1:19" x14ac:dyDescent="0.25">
      <c r="A3386" s="1" t="s">
        <v>457</v>
      </c>
      <c r="B3386" s="1" t="s">
        <v>49</v>
      </c>
      <c r="C3386" s="1" t="s">
        <v>1427</v>
      </c>
      <c r="D3386" s="1" t="s">
        <v>1774</v>
      </c>
      <c r="E3386" s="1" t="s">
        <v>20</v>
      </c>
      <c r="F3386" s="1" t="s">
        <v>31</v>
      </c>
      <c r="G3386" s="1" t="s">
        <v>867</v>
      </c>
      <c r="H3386" s="1" t="s">
        <v>130</v>
      </c>
      <c r="I3386" s="1" t="s">
        <v>24</v>
      </c>
      <c r="J3386" s="3">
        <v>0.42</v>
      </c>
      <c r="K3386" s="1" t="s">
        <v>1271</v>
      </c>
      <c r="L3386" s="1" t="s">
        <v>24</v>
      </c>
      <c r="M3386" s="1" t="s">
        <v>1272</v>
      </c>
      <c r="N3386" s="1" t="s">
        <v>463</v>
      </c>
      <c r="O3386" s="2">
        <v>44316</v>
      </c>
      <c r="P3386" s="2">
        <v>44321</v>
      </c>
      <c r="Q3386" s="1" t="s">
        <v>29</v>
      </c>
      <c r="R3386" t="str">
        <f>VLOOKUP(F3386,'Seg 2 descriptions'!A:B,2)</f>
        <v>Gas Operations-West</v>
      </c>
      <c r="S3386" t="str">
        <f>VLOOKUP(G3386,'Seg 3 descriptions'!A:B,2)</f>
        <v>Meals</v>
      </c>
    </row>
    <row r="3387" spans="1:19" x14ac:dyDescent="0.25">
      <c r="A3387" s="1" t="s">
        <v>457</v>
      </c>
      <c r="B3387" s="1" t="s">
        <v>49</v>
      </c>
      <c r="C3387" s="1" t="s">
        <v>1427</v>
      </c>
      <c r="D3387" s="1" t="s">
        <v>1709</v>
      </c>
      <c r="E3387" s="1" t="s">
        <v>20</v>
      </c>
      <c r="F3387" s="1" t="s">
        <v>31</v>
      </c>
      <c r="G3387" s="1" t="s">
        <v>460</v>
      </c>
      <c r="H3387" s="1" t="s">
        <v>130</v>
      </c>
      <c r="I3387" s="1" t="s">
        <v>24</v>
      </c>
      <c r="J3387" s="3">
        <v>14.72</v>
      </c>
      <c r="K3387" s="1" t="s">
        <v>1271</v>
      </c>
      <c r="L3387" s="1" t="s">
        <v>24</v>
      </c>
      <c r="M3387" s="1" t="s">
        <v>1272</v>
      </c>
      <c r="N3387" s="1" t="s">
        <v>463</v>
      </c>
      <c r="O3387" s="2">
        <v>44316</v>
      </c>
      <c r="P3387" s="2">
        <v>44321</v>
      </c>
      <c r="Q3387" s="1" t="s">
        <v>29</v>
      </c>
      <c r="R3387" t="str">
        <f>VLOOKUP(F3387,'Seg 2 descriptions'!A:B,2)</f>
        <v>Gas Operations-West</v>
      </c>
      <c r="S3387" t="str">
        <f>VLOOKUP(G3387,'Seg 3 descriptions'!A:B,2)</f>
        <v>Salaries</v>
      </c>
    </row>
    <row r="3388" spans="1:19" x14ac:dyDescent="0.25">
      <c r="A3388" s="1" t="s">
        <v>457</v>
      </c>
      <c r="B3388" s="1" t="s">
        <v>49</v>
      </c>
      <c r="C3388" s="1" t="s">
        <v>1427</v>
      </c>
      <c r="D3388" s="1" t="s">
        <v>1780</v>
      </c>
      <c r="E3388" s="1" t="s">
        <v>20</v>
      </c>
      <c r="F3388" s="1" t="s">
        <v>31</v>
      </c>
      <c r="G3388" s="1" t="s">
        <v>1301</v>
      </c>
      <c r="H3388" s="1" t="s">
        <v>130</v>
      </c>
      <c r="I3388" s="1" t="s">
        <v>24</v>
      </c>
      <c r="J3388" s="3">
        <v>0.95</v>
      </c>
      <c r="K3388" s="1" t="s">
        <v>1271</v>
      </c>
      <c r="L3388" s="1" t="s">
        <v>24</v>
      </c>
      <c r="M3388" s="1" t="s">
        <v>1272</v>
      </c>
      <c r="N3388" s="1" t="s">
        <v>463</v>
      </c>
      <c r="O3388" s="2">
        <v>44316</v>
      </c>
      <c r="P3388" s="2">
        <v>44321</v>
      </c>
      <c r="Q3388" s="1" t="s">
        <v>29</v>
      </c>
      <c r="R3388" t="str">
        <f>VLOOKUP(F3388,'Seg 2 descriptions'!A:B,2)</f>
        <v>Gas Operations-West</v>
      </c>
      <c r="S3388" t="str">
        <f>VLOOKUP(G3388,'Seg 3 descriptions'!A:B,2)</f>
        <v>Memberships &amp; Subscriptions</v>
      </c>
    </row>
    <row r="3389" spans="1:19" x14ac:dyDescent="0.25">
      <c r="A3389" s="1" t="s">
        <v>457</v>
      </c>
      <c r="B3389" s="1" t="s">
        <v>49</v>
      </c>
      <c r="C3389" s="1" t="s">
        <v>1427</v>
      </c>
      <c r="D3389" s="1" t="s">
        <v>1776</v>
      </c>
      <c r="E3389" s="1" t="s">
        <v>20</v>
      </c>
      <c r="F3389" s="1" t="s">
        <v>31</v>
      </c>
      <c r="G3389" s="1" t="s">
        <v>283</v>
      </c>
      <c r="H3389" s="1" t="s">
        <v>130</v>
      </c>
      <c r="I3389" s="1" t="s">
        <v>24</v>
      </c>
      <c r="J3389" s="3">
        <v>9.8800000000000008</v>
      </c>
      <c r="K3389" s="1" t="s">
        <v>1271</v>
      </c>
      <c r="L3389" s="1" t="s">
        <v>24</v>
      </c>
      <c r="M3389" s="1" t="s">
        <v>1272</v>
      </c>
      <c r="N3389" s="1" t="s">
        <v>463</v>
      </c>
      <c r="O3389" s="2">
        <v>44316</v>
      </c>
      <c r="P3389" s="2">
        <v>44321</v>
      </c>
      <c r="Q3389" s="1" t="s">
        <v>29</v>
      </c>
      <c r="R3389" t="str">
        <f>VLOOKUP(F3389,'Seg 2 descriptions'!A:B,2)</f>
        <v>Gas Operations-West</v>
      </c>
      <c r="S3389" t="str">
        <f>VLOOKUP(G3389,'Seg 3 descriptions'!A:B,2)</f>
        <v>Supplies &amp; Misc Dept Expenses</v>
      </c>
    </row>
    <row r="3390" spans="1:19" x14ac:dyDescent="0.25">
      <c r="A3390" s="1" t="s">
        <v>457</v>
      </c>
      <c r="B3390" s="1" t="s">
        <v>49</v>
      </c>
      <c r="C3390" s="1" t="s">
        <v>1430</v>
      </c>
      <c r="D3390" s="1" t="s">
        <v>1709</v>
      </c>
      <c r="E3390" s="1" t="s">
        <v>20</v>
      </c>
      <c r="F3390" s="1" t="s">
        <v>31</v>
      </c>
      <c r="G3390" s="1" t="s">
        <v>460</v>
      </c>
      <c r="H3390" s="1" t="s">
        <v>130</v>
      </c>
      <c r="I3390" s="1" t="s">
        <v>24</v>
      </c>
      <c r="J3390" s="3">
        <v>18.260000000000002</v>
      </c>
      <c r="K3390" s="1" t="s">
        <v>1271</v>
      </c>
      <c r="L3390" s="1" t="s">
        <v>24</v>
      </c>
      <c r="M3390" s="1" t="s">
        <v>1272</v>
      </c>
      <c r="N3390" s="1" t="s">
        <v>463</v>
      </c>
      <c r="O3390" s="2">
        <v>44408</v>
      </c>
      <c r="P3390" s="2">
        <v>44412</v>
      </c>
      <c r="Q3390" s="1" t="s">
        <v>29</v>
      </c>
      <c r="R3390" t="str">
        <f>VLOOKUP(F3390,'Seg 2 descriptions'!A:B,2)</f>
        <v>Gas Operations-West</v>
      </c>
      <c r="S3390" t="str">
        <f>VLOOKUP(G3390,'Seg 3 descriptions'!A:B,2)</f>
        <v>Salaries</v>
      </c>
    </row>
    <row r="3391" spans="1:19" x14ac:dyDescent="0.25">
      <c r="A3391" s="1" t="s">
        <v>457</v>
      </c>
      <c r="B3391" s="1" t="s">
        <v>49</v>
      </c>
      <c r="C3391" s="1" t="s">
        <v>1430</v>
      </c>
      <c r="D3391" s="1" t="s">
        <v>1776</v>
      </c>
      <c r="E3391" s="1" t="s">
        <v>20</v>
      </c>
      <c r="F3391" s="1" t="s">
        <v>31</v>
      </c>
      <c r="G3391" s="1" t="s">
        <v>283</v>
      </c>
      <c r="H3391" s="1" t="s">
        <v>130</v>
      </c>
      <c r="I3391" s="1" t="s">
        <v>24</v>
      </c>
      <c r="J3391" s="3">
        <v>9.4600000000000009</v>
      </c>
      <c r="K3391" s="1" t="s">
        <v>1271</v>
      </c>
      <c r="L3391" s="1" t="s">
        <v>24</v>
      </c>
      <c r="M3391" s="1" t="s">
        <v>1272</v>
      </c>
      <c r="N3391" s="1" t="s">
        <v>463</v>
      </c>
      <c r="O3391" s="2">
        <v>44408</v>
      </c>
      <c r="P3391" s="2">
        <v>44412</v>
      </c>
      <c r="Q3391" s="1" t="s">
        <v>29</v>
      </c>
      <c r="R3391" t="str">
        <f>VLOOKUP(F3391,'Seg 2 descriptions'!A:B,2)</f>
        <v>Gas Operations-West</v>
      </c>
      <c r="S3391" t="str">
        <f>VLOOKUP(G3391,'Seg 3 descriptions'!A:B,2)</f>
        <v>Supplies &amp; Misc Dept Expenses</v>
      </c>
    </row>
    <row r="3392" spans="1:19" x14ac:dyDescent="0.25">
      <c r="A3392" s="1" t="s">
        <v>457</v>
      </c>
      <c r="B3392" s="1" t="s">
        <v>49</v>
      </c>
      <c r="C3392" s="1" t="s">
        <v>1430</v>
      </c>
      <c r="D3392" s="1" t="s">
        <v>1783</v>
      </c>
      <c r="E3392" s="1" t="s">
        <v>20</v>
      </c>
      <c r="F3392" s="1" t="s">
        <v>31</v>
      </c>
      <c r="G3392" s="1" t="s">
        <v>1302</v>
      </c>
      <c r="H3392" s="1" t="s">
        <v>130</v>
      </c>
      <c r="I3392" s="1" t="s">
        <v>24</v>
      </c>
      <c r="J3392" s="3">
        <v>13.59</v>
      </c>
      <c r="K3392" s="1" t="s">
        <v>1271</v>
      </c>
      <c r="L3392" s="1" t="s">
        <v>24</v>
      </c>
      <c r="M3392" s="1" t="s">
        <v>1272</v>
      </c>
      <c r="N3392" s="1" t="s">
        <v>463</v>
      </c>
      <c r="O3392" s="2">
        <v>44408</v>
      </c>
      <c r="P3392" s="2">
        <v>44412</v>
      </c>
      <c r="Q3392" s="1" t="s">
        <v>29</v>
      </c>
      <c r="R3392" t="str">
        <f>VLOOKUP(F3392,'Seg 2 descriptions'!A:B,2)</f>
        <v>Gas Operations-West</v>
      </c>
      <c r="S3392" t="str">
        <f>VLOOKUP(G3392,'Seg 3 descriptions'!A:B,2)</f>
        <v>Uniforms</v>
      </c>
    </row>
    <row r="3393" spans="1:19" x14ac:dyDescent="0.25">
      <c r="A3393" s="1" t="s">
        <v>457</v>
      </c>
      <c r="B3393" s="1" t="s">
        <v>49</v>
      </c>
      <c r="C3393" s="1" t="s">
        <v>1430</v>
      </c>
      <c r="D3393" s="1" t="s">
        <v>1788</v>
      </c>
      <c r="E3393" s="1" t="s">
        <v>20</v>
      </c>
      <c r="F3393" s="1" t="s">
        <v>31</v>
      </c>
      <c r="G3393" s="1" t="s">
        <v>868</v>
      </c>
      <c r="H3393" s="1" t="s">
        <v>130</v>
      </c>
      <c r="I3393" s="1" t="s">
        <v>24</v>
      </c>
      <c r="J3393" s="3">
        <v>6.52</v>
      </c>
      <c r="K3393" s="1" t="s">
        <v>1271</v>
      </c>
      <c r="L3393" s="1" t="s">
        <v>24</v>
      </c>
      <c r="M3393" s="1" t="s">
        <v>1272</v>
      </c>
      <c r="N3393" s="1" t="s">
        <v>463</v>
      </c>
      <c r="O3393" s="2">
        <v>44408</v>
      </c>
      <c r="P3393" s="2">
        <v>44412</v>
      </c>
      <c r="Q3393" s="1" t="s">
        <v>29</v>
      </c>
      <c r="R3393" t="str">
        <f>VLOOKUP(F3393,'Seg 2 descriptions'!A:B,2)</f>
        <v>Gas Operations-West</v>
      </c>
      <c r="S3393" t="str">
        <f>VLOOKUP(G3393,'Seg 3 descriptions'!A:B,2)</f>
        <v>Cell Phones</v>
      </c>
    </row>
    <row r="3394" spans="1:19" x14ac:dyDescent="0.25">
      <c r="A3394" s="1" t="s">
        <v>457</v>
      </c>
      <c r="B3394" s="1" t="s">
        <v>49</v>
      </c>
      <c r="C3394" s="1" t="s">
        <v>1440</v>
      </c>
      <c r="D3394" s="1" t="s">
        <v>1833</v>
      </c>
      <c r="E3394" s="1" t="s">
        <v>20</v>
      </c>
      <c r="F3394" s="1" t="s">
        <v>830</v>
      </c>
      <c r="G3394" s="1" t="s">
        <v>590</v>
      </c>
      <c r="H3394" s="1" t="s">
        <v>130</v>
      </c>
      <c r="I3394" s="1" t="s">
        <v>24</v>
      </c>
      <c r="J3394" s="3">
        <v>-6.56</v>
      </c>
      <c r="K3394" s="1" t="s">
        <v>1441</v>
      </c>
      <c r="L3394" s="1" t="s">
        <v>24</v>
      </c>
      <c r="M3394" s="1" t="s">
        <v>1442</v>
      </c>
      <c r="N3394" s="1" t="s">
        <v>1443</v>
      </c>
      <c r="O3394" s="2">
        <v>44561</v>
      </c>
      <c r="P3394" s="2">
        <v>44568</v>
      </c>
      <c r="Q3394" s="1" t="s">
        <v>29</v>
      </c>
      <c r="R3394" t="str">
        <f>VLOOKUP(F3394,'Seg 2 descriptions'!A:B,2)</f>
        <v>Measurement-SF</v>
      </c>
      <c r="S3394" t="str">
        <f>VLOOKUP(G3394,'Seg 3 descriptions'!A:B,2)</f>
        <v>Overtime/Comp Time/On Call</v>
      </c>
    </row>
    <row r="3395" spans="1:19" x14ac:dyDescent="0.25">
      <c r="A3395" s="1" t="s">
        <v>457</v>
      </c>
      <c r="B3395" s="1" t="s">
        <v>49</v>
      </c>
      <c r="C3395" s="1" t="s">
        <v>1460</v>
      </c>
      <c r="D3395" s="1" t="s">
        <v>1845</v>
      </c>
      <c r="E3395" s="1" t="s">
        <v>20</v>
      </c>
      <c r="F3395" s="1" t="s">
        <v>399</v>
      </c>
      <c r="G3395" s="1" t="s">
        <v>460</v>
      </c>
      <c r="H3395" s="1" t="s">
        <v>130</v>
      </c>
      <c r="I3395" s="1" t="s">
        <v>24</v>
      </c>
      <c r="J3395" s="3">
        <v>82.54</v>
      </c>
      <c r="K3395" s="1" t="s">
        <v>1371</v>
      </c>
      <c r="L3395" s="1" t="s">
        <v>24</v>
      </c>
      <c r="M3395" s="1" t="s">
        <v>1372</v>
      </c>
      <c r="N3395" s="1" t="s">
        <v>463</v>
      </c>
      <c r="O3395" s="2">
        <v>44469</v>
      </c>
      <c r="P3395" s="2">
        <v>44474</v>
      </c>
      <c r="Q3395" s="1" t="s">
        <v>29</v>
      </c>
      <c r="R3395" t="str">
        <f>VLOOKUP(F3395,'Seg 2 descriptions'!A:B,2)</f>
        <v>Propane Operations-WH</v>
      </c>
      <c r="S3395" t="str">
        <f>VLOOKUP(G3395,'Seg 3 descriptions'!A:B,2)</f>
        <v>Salaries</v>
      </c>
    </row>
    <row r="3396" spans="1:19" x14ac:dyDescent="0.25">
      <c r="A3396" s="1" t="s">
        <v>457</v>
      </c>
      <c r="B3396" s="1" t="s">
        <v>49</v>
      </c>
      <c r="C3396" s="1" t="s">
        <v>1467</v>
      </c>
      <c r="D3396" s="1" t="s">
        <v>1756</v>
      </c>
      <c r="E3396" s="1" t="s">
        <v>20</v>
      </c>
      <c r="F3396" s="1" t="s">
        <v>31</v>
      </c>
      <c r="G3396" s="1" t="s">
        <v>870</v>
      </c>
      <c r="H3396" s="1" t="s">
        <v>130</v>
      </c>
      <c r="I3396" s="1" t="s">
        <v>24</v>
      </c>
      <c r="J3396" s="3">
        <v>3.46</v>
      </c>
      <c r="K3396" s="1" t="s">
        <v>1059</v>
      </c>
      <c r="L3396" s="1" t="s">
        <v>24</v>
      </c>
      <c r="M3396" s="1" t="s">
        <v>1060</v>
      </c>
      <c r="N3396" s="1" t="s">
        <v>463</v>
      </c>
      <c r="O3396" s="2">
        <v>44347</v>
      </c>
      <c r="P3396" s="2">
        <v>44350</v>
      </c>
      <c r="Q3396" s="1" t="s">
        <v>29</v>
      </c>
      <c r="R3396" t="str">
        <f>VLOOKUP(F3396,'Seg 2 descriptions'!A:B,2)</f>
        <v>Gas Operations-West</v>
      </c>
      <c r="S3396" t="str">
        <f>VLOOKUP(G3396,'Seg 3 descriptions'!A:B,2)</f>
        <v>Other Vehicle Expenses</v>
      </c>
    </row>
    <row r="3397" spans="1:19" x14ac:dyDescent="0.25">
      <c r="A3397" s="1" t="s">
        <v>457</v>
      </c>
      <c r="B3397" s="1" t="s">
        <v>49</v>
      </c>
      <c r="C3397" s="1" t="s">
        <v>1467</v>
      </c>
      <c r="D3397" s="1" t="s">
        <v>1759</v>
      </c>
      <c r="E3397" s="1" t="s">
        <v>20</v>
      </c>
      <c r="F3397" s="1" t="s">
        <v>31</v>
      </c>
      <c r="G3397" s="1" t="s">
        <v>1049</v>
      </c>
      <c r="H3397" s="1" t="s">
        <v>130</v>
      </c>
      <c r="I3397" s="1" t="s">
        <v>24</v>
      </c>
      <c r="J3397" s="3">
        <v>1.35</v>
      </c>
      <c r="K3397" s="1" t="s">
        <v>1059</v>
      </c>
      <c r="L3397" s="1" t="s">
        <v>24</v>
      </c>
      <c r="M3397" s="1" t="s">
        <v>1060</v>
      </c>
      <c r="N3397" s="1" t="s">
        <v>463</v>
      </c>
      <c r="O3397" s="2">
        <v>44347</v>
      </c>
      <c r="P3397" s="2">
        <v>44350</v>
      </c>
      <c r="Q3397" s="1" t="s">
        <v>29</v>
      </c>
      <c r="R3397" t="str">
        <f>VLOOKUP(F3397,'Seg 2 descriptions'!A:B,2)</f>
        <v>Gas Operations-West</v>
      </c>
      <c r="S3397" t="str">
        <f>VLOOKUP(G3397,'Seg 3 descriptions'!A:B,2)</f>
        <v>Vehicle Insurance</v>
      </c>
    </row>
    <row r="3398" spans="1:19" x14ac:dyDescent="0.25">
      <c r="A3398" s="1" t="s">
        <v>457</v>
      </c>
      <c r="B3398" s="1" t="s">
        <v>49</v>
      </c>
      <c r="C3398" s="1" t="s">
        <v>1303</v>
      </c>
      <c r="D3398" s="1" t="s">
        <v>1853</v>
      </c>
      <c r="E3398" s="1" t="s">
        <v>20</v>
      </c>
      <c r="F3398" s="1" t="s">
        <v>399</v>
      </c>
      <c r="G3398" s="1" t="s">
        <v>1049</v>
      </c>
      <c r="H3398" s="1" t="s">
        <v>130</v>
      </c>
      <c r="I3398" s="1" t="s">
        <v>24</v>
      </c>
      <c r="J3398" s="3">
        <v>2.61</v>
      </c>
      <c r="K3398" s="1" t="s">
        <v>1456</v>
      </c>
      <c r="L3398" s="1" t="s">
        <v>24</v>
      </c>
      <c r="M3398" s="1" t="s">
        <v>1457</v>
      </c>
      <c r="N3398" s="1" t="s">
        <v>463</v>
      </c>
      <c r="O3398" s="2">
        <v>44469</v>
      </c>
      <c r="P3398" s="2">
        <v>44474</v>
      </c>
      <c r="Q3398" s="1" t="s">
        <v>29</v>
      </c>
      <c r="R3398" t="str">
        <f>VLOOKUP(F3398,'Seg 2 descriptions'!A:B,2)</f>
        <v>Propane Operations-WH</v>
      </c>
      <c r="S3398" t="str">
        <f>VLOOKUP(G3398,'Seg 3 descriptions'!A:B,2)</f>
        <v>Vehicle Insurance</v>
      </c>
    </row>
    <row r="3399" spans="1:19" x14ac:dyDescent="0.25">
      <c r="A3399" s="1" t="s">
        <v>457</v>
      </c>
      <c r="B3399" s="1" t="s">
        <v>49</v>
      </c>
      <c r="C3399" s="1" t="s">
        <v>1303</v>
      </c>
      <c r="D3399" s="1" t="s">
        <v>1854</v>
      </c>
      <c r="E3399" s="1" t="s">
        <v>20</v>
      </c>
      <c r="F3399" s="1" t="s">
        <v>399</v>
      </c>
      <c r="G3399" s="1" t="s">
        <v>870</v>
      </c>
      <c r="H3399" s="1" t="s">
        <v>130</v>
      </c>
      <c r="I3399" s="1" t="s">
        <v>24</v>
      </c>
      <c r="J3399" s="3">
        <v>0.27</v>
      </c>
      <c r="K3399" s="1" t="s">
        <v>1456</v>
      </c>
      <c r="L3399" s="1" t="s">
        <v>24</v>
      </c>
      <c r="M3399" s="1" t="s">
        <v>1457</v>
      </c>
      <c r="N3399" s="1" t="s">
        <v>463</v>
      </c>
      <c r="O3399" s="2">
        <v>44469</v>
      </c>
      <c r="P3399" s="2">
        <v>44474</v>
      </c>
      <c r="Q3399" s="1" t="s">
        <v>29</v>
      </c>
      <c r="R3399" t="str">
        <f>VLOOKUP(F3399,'Seg 2 descriptions'!A:B,2)</f>
        <v>Propane Operations-WH</v>
      </c>
      <c r="S3399" t="str">
        <f>VLOOKUP(G3399,'Seg 3 descriptions'!A:B,2)</f>
        <v>Other Vehicle Expenses</v>
      </c>
    </row>
    <row r="3400" spans="1:19" x14ac:dyDescent="0.25">
      <c r="A3400" s="1" t="s">
        <v>457</v>
      </c>
      <c r="B3400" s="1" t="s">
        <v>49</v>
      </c>
      <c r="C3400" s="1" t="s">
        <v>1303</v>
      </c>
      <c r="D3400" s="1" t="s">
        <v>1845</v>
      </c>
      <c r="E3400" s="1" t="s">
        <v>20</v>
      </c>
      <c r="F3400" s="1" t="s">
        <v>399</v>
      </c>
      <c r="G3400" s="1" t="s">
        <v>460</v>
      </c>
      <c r="H3400" s="1" t="s">
        <v>130</v>
      </c>
      <c r="I3400" s="1" t="s">
        <v>24</v>
      </c>
      <c r="J3400" s="3">
        <v>18.34</v>
      </c>
      <c r="K3400" s="1" t="s">
        <v>1456</v>
      </c>
      <c r="L3400" s="1" t="s">
        <v>24</v>
      </c>
      <c r="M3400" s="1" t="s">
        <v>1457</v>
      </c>
      <c r="N3400" s="1" t="s">
        <v>463</v>
      </c>
      <c r="O3400" s="2">
        <v>44469</v>
      </c>
      <c r="P3400" s="2">
        <v>44474</v>
      </c>
      <c r="Q3400" s="1" t="s">
        <v>29</v>
      </c>
      <c r="R3400" t="str">
        <f>VLOOKUP(F3400,'Seg 2 descriptions'!A:B,2)</f>
        <v>Propane Operations-WH</v>
      </c>
      <c r="S3400" t="str">
        <f>VLOOKUP(G3400,'Seg 3 descriptions'!A:B,2)</f>
        <v>Salaries</v>
      </c>
    </row>
    <row r="3401" spans="1:19" x14ac:dyDescent="0.25">
      <c r="A3401" s="1" t="s">
        <v>457</v>
      </c>
      <c r="B3401" s="1" t="s">
        <v>49</v>
      </c>
      <c r="C3401" s="1" t="s">
        <v>1303</v>
      </c>
      <c r="D3401" s="1" t="s">
        <v>1855</v>
      </c>
      <c r="E3401" s="1" t="s">
        <v>20</v>
      </c>
      <c r="F3401" s="1" t="s">
        <v>399</v>
      </c>
      <c r="G3401" s="1" t="s">
        <v>590</v>
      </c>
      <c r="H3401" s="1" t="s">
        <v>130</v>
      </c>
      <c r="I3401" s="1" t="s">
        <v>24</v>
      </c>
      <c r="J3401" s="3">
        <v>5.13</v>
      </c>
      <c r="K3401" s="1" t="s">
        <v>1456</v>
      </c>
      <c r="L3401" s="1" t="s">
        <v>24</v>
      </c>
      <c r="M3401" s="1" t="s">
        <v>1457</v>
      </c>
      <c r="N3401" s="1" t="s">
        <v>463</v>
      </c>
      <c r="O3401" s="2">
        <v>44469</v>
      </c>
      <c r="P3401" s="2">
        <v>44474</v>
      </c>
      <c r="Q3401" s="1" t="s">
        <v>29</v>
      </c>
      <c r="R3401" t="str">
        <f>VLOOKUP(F3401,'Seg 2 descriptions'!A:B,2)</f>
        <v>Propane Operations-WH</v>
      </c>
      <c r="S3401" t="str">
        <f>VLOOKUP(G3401,'Seg 3 descriptions'!A:B,2)</f>
        <v>Overtime/Comp Time/On Call</v>
      </c>
    </row>
    <row r="3402" spans="1:19" x14ac:dyDescent="0.25">
      <c r="A3402" s="1" t="s">
        <v>457</v>
      </c>
      <c r="B3402" s="1" t="s">
        <v>49</v>
      </c>
      <c r="C3402" s="1" t="s">
        <v>1303</v>
      </c>
      <c r="D3402" s="1" t="s">
        <v>1856</v>
      </c>
      <c r="E3402" s="1" t="s">
        <v>20</v>
      </c>
      <c r="F3402" s="1" t="s">
        <v>399</v>
      </c>
      <c r="G3402" s="1" t="s">
        <v>868</v>
      </c>
      <c r="H3402" s="1" t="s">
        <v>130</v>
      </c>
      <c r="I3402" s="1" t="s">
        <v>24</v>
      </c>
      <c r="J3402" s="3">
        <v>5.86</v>
      </c>
      <c r="K3402" s="1" t="s">
        <v>1456</v>
      </c>
      <c r="L3402" s="1" t="s">
        <v>24</v>
      </c>
      <c r="M3402" s="1" t="s">
        <v>1457</v>
      </c>
      <c r="N3402" s="1" t="s">
        <v>463</v>
      </c>
      <c r="O3402" s="2">
        <v>44469</v>
      </c>
      <c r="P3402" s="2">
        <v>44474</v>
      </c>
      <c r="Q3402" s="1" t="s">
        <v>29</v>
      </c>
      <c r="R3402" t="str">
        <f>VLOOKUP(F3402,'Seg 2 descriptions'!A:B,2)</f>
        <v>Propane Operations-WH</v>
      </c>
      <c r="S3402" t="str">
        <f>VLOOKUP(G3402,'Seg 3 descriptions'!A:B,2)</f>
        <v>Cell Phones</v>
      </c>
    </row>
    <row r="3403" spans="1:19" x14ac:dyDescent="0.25">
      <c r="A3403" s="1" t="s">
        <v>457</v>
      </c>
      <c r="B3403" s="1" t="s">
        <v>49</v>
      </c>
      <c r="C3403" s="1" t="s">
        <v>1303</v>
      </c>
      <c r="D3403" s="1" t="s">
        <v>1857</v>
      </c>
      <c r="E3403" s="1" t="s">
        <v>20</v>
      </c>
      <c r="F3403" s="1" t="s">
        <v>399</v>
      </c>
      <c r="G3403" s="1" t="s">
        <v>283</v>
      </c>
      <c r="H3403" s="1" t="s">
        <v>130</v>
      </c>
      <c r="I3403" s="1" t="s">
        <v>24</v>
      </c>
      <c r="J3403" s="3">
        <v>24.25</v>
      </c>
      <c r="K3403" s="1" t="s">
        <v>1456</v>
      </c>
      <c r="L3403" s="1" t="s">
        <v>24</v>
      </c>
      <c r="M3403" s="1" t="s">
        <v>1457</v>
      </c>
      <c r="N3403" s="1" t="s">
        <v>463</v>
      </c>
      <c r="O3403" s="2">
        <v>44469</v>
      </c>
      <c r="P3403" s="2">
        <v>44474</v>
      </c>
      <c r="Q3403" s="1" t="s">
        <v>29</v>
      </c>
      <c r="R3403" t="str">
        <f>VLOOKUP(F3403,'Seg 2 descriptions'!A:B,2)</f>
        <v>Propane Operations-WH</v>
      </c>
      <c r="S3403" t="str">
        <f>VLOOKUP(G3403,'Seg 3 descriptions'!A:B,2)</f>
        <v>Supplies &amp; Misc Dept Expenses</v>
      </c>
    </row>
    <row r="3404" spans="1:19" x14ac:dyDescent="0.25">
      <c r="A3404" s="1" t="s">
        <v>457</v>
      </c>
      <c r="B3404" s="1" t="s">
        <v>49</v>
      </c>
      <c r="C3404" s="1" t="s">
        <v>1303</v>
      </c>
      <c r="D3404" s="1" t="s">
        <v>1858</v>
      </c>
      <c r="E3404" s="1" t="s">
        <v>20</v>
      </c>
      <c r="F3404" s="1" t="s">
        <v>399</v>
      </c>
      <c r="G3404" s="1" t="s">
        <v>869</v>
      </c>
      <c r="H3404" s="1" t="s">
        <v>130</v>
      </c>
      <c r="I3404" s="1" t="s">
        <v>24</v>
      </c>
      <c r="J3404" s="3">
        <v>2.59</v>
      </c>
      <c r="K3404" s="1" t="s">
        <v>1456</v>
      </c>
      <c r="L3404" s="1" t="s">
        <v>24</v>
      </c>
      <c r="M3404" s="1" t="s">
        <v>1457</v>
      </c>
      <c r="N3404" s="1" t="s">
        <v>463</v>
      </c>
      <c r="O3404" s="2">
        <v>44469</v>
      </c>
      <c r="P3404" s="2">
        <v>44474</v>
      </c>
      <c r="Q3404" s="1" t="s">
        <v>29</v>
      </c>
      <c r="R3404" t="str">
        <f>VLOOKUP(F3404,'Seg 2 descriptions'!A:B,2)</f>
        <v>Propane Operations-WH</v>
      </c>
      <c r="S3404" t="str">
        <f>VLOOKUP(G3404,'Seg 3 descriptions'!A:B,2)</f>
        <v>Vehicle Fuel</v>
      </c>
    </row>
    <row r="3405" spans="1:19" x14ac:dyDescent="0.25">
      <c r="A3405" s="1" t="s">
        <v>457</v>
      </c>
      <c r="B3405" s="1" t="s">
        <v>49</v>
      </c>
      <c r="C3405" s="1" t="s">
        <v>1303</v>
      </c>
      <c r="D3405" s="1" t="s">
        <v>1859</v>
      </c>
      <c r="E3405" s="1" t="s">
        <v>20</v>
      </c>
      <c r="F3405" s="1" t="s">
        <v>399</v>
      </c>
      <c r="G3405" s="1" t="s">
        <v>1055</v>
      </c>
      <c r="H3405" s="1" t="s">
        <v>130</v>
      </c>
      <c r="I3405" s="1" t="s">
        <v>24</v>
      </c>
      <c r="J3405" s="3">
        <v>12.42</v>
      </c>
      <c r="K3405" s="1" t="s">
        <v>1456</v>
      </c>
      <c r="L3405" s="1" t="s">
        <v>24</v>
      </c>
      <c r="M3405" s="1" t="s">
        <v>1457</v>
      </c>
      <c r="N3405" s="1" t="s">
        <v>463</v>
      </c>
      <c r="O3405" s="2">
        <v>44469</v>
      </c>
      <c r="P3405" s="2">
        <v>44474</v>
      </c>
      <c r="Q3405" s="1" t="s">
        <v>29</v>
      </c>
      <c r="R3405" t="str">
        <f>VLOOKUP(F3405,'Seg 2 descriptions'!A:B,2)</f>
        <v>Propane Operations-WH</v>
      </c>
      <c r="S3405" t="str">
        <f>VLOOKUP(G3405,'Seg 3 descriptions'!A:B,2)</f>
        <v>Vehicle Depreciation</v>
      </c>
    </row>
    <row r="3406" spans="1:19" x14ac:dyDescent="0.25">
      <c r="A3406" s="1" t="s">
        <v>457</v>
      </c>
      <c r="B3406" s="1" t="s">
        <v>49</v>
      </c>
      <c r="C3406" s="1" t="s">
        <v>1467</v>
      </c>
      <c r="D3406" s="1" t="s">
        <v>1761</v>
      </c>
      <c r="E3406" s="1" t="s">
        <v>20</v>
      </c>
      <c r="F3406" s="1" t="s">
        <v>31</v>
      </c>
      <c r="G3406" s="1" t="s">
        <v>1055</v>
      </c>
      <c r="H3406" s="1" t="s">
        <v>130</v>
      </c>
      <c r="I3406" s="1" t="s">
        <v>24</v>
      </c>
      <c r="J3406" s="3">
        <v>11.77</v>
      </c>
      <c r="K3406" s="1" t="s">
        <v>1059</v>
      </c>
      <c r="L3406" s="1" t="s">
        <v>24</v>
      </c>
      <c r="M3406" s="1" t="s">
        <v>1060</v>
      </c>
      <c r="N3406" s="1" t="s">
        <v>463</v>
      </c>
      <c r="O3406" s="2">
        <v>44347</v>
      </c>
      <c r="P3406" s="2">
        <v>44350</v>
      </c>
      <c r="Q3406" s="1" t="s">
        <v>29</v>
      </c>
      <c r="R3406" t="str">
        <f>VLOOKUP(F3406,'Seg 2 descriptions'!A:B,2)</f>
        <v>Gas Operations-West</v>
      </c>
      <c r="S3406" t="str">
        <f>VLOOKUP(G3406,'Seg 3 descriptions'!A:B,2)</f>
        <v>Vehicle Depreciation</v>
      </c>
    </row>
    <row r="3407" spans="1:19" x14ac:dyDescent="0.25">
      <c r="A3407" s="1" t="s">
        <v>457</v>
      </c>
      <c r="B3407" s="1" t="s">
        <v>49</v>
      </c>
      <c r="C3407" s="1" t="s">
        <v>1467</v>
      </c>
      <c r="D3407" s="1" t="s">
        <v>1755</v>
      </c>
      <c r="E3407" s="1" t="s">
        <v>20</v>
      </c>
      <c r="F3407" s="1" t="s">
        <v>31</v>
      </c>
      <c r="G3407" s="1" t="s">
        <v>869</v>
      </c>
      <c r="H3407" s="1" t="s">
        <v>130</v>
      </c>
      <c r="I3407" s="1" t="s">
        <v>24</v>
      </c>
      <c r="J3407" s="3">
        <v>7.46</v>
      </c>
      <c r="K3407" s="1" t="s">
        <v>1059</v>
      </c>
      <c r="L3407" s="1" t="s">
        <v>24</v>
      </c>
      <c r="M3407" s="1" t="s">
        <v>1060</v>
      </c>
      <c r="N3407" s="1" t="s">
        <v>463</v>
      </c>
      <c r="O3407" s="2">
        <v>44347</v>
      </c>
      <c r="P3407" s="2">
        <v>44350</v>
      </c>
      <c r="Q3407" s="1" t="s">
        <v>29</v>
      </c>
      <c r="R3407" t="str">
        <f>VLOOKUP(F3407,'Seg 2 descriptions'!A:B,2)</f>
        <v>Gas Operations-West</v>
      </c>
      <c r="S3407" t="str">
        <f>VLOOKUP(G3407,'Seg 3 descriptions'!A:B,2)</f>
        <v>Vehicle Fuel</v>
      </c>
    </row>
    <row r="3408" spans="1:19" x14ac:dyDescent="0.25">
      <c r="A3408" s="1" t="s">
        <v>457</v>
      </c>
      <c r="B3408" s="1" t="s">
        <v>49</v>
      </c>
      <c r="C3408" s="1" t="s">
        <v>1430</v>
      </c>
      <c r="D3408" s="1" t="s">
        <v>1774</v>
      </c>
      <c r="E3408" s="1" t="s">
        <v>20</v>
      </c>
      <c r="F3408" s="1" t="s">
        <v>31</v>
      </c>
      <c r="G3408" s="1" t="s">
        <v>867</v>
      </c>
      <c r="H3408" s="1" t="s">
        <v>130</v>
      </c>
      <c r="I3408" s="1" t="s">
        <v>24</v>
      </c>
      <c r="J3408" s="3">
        <v>2.91</v>
      </c>
      <c r="K3408" s="1" t="s">
        <v>1271</v>
      </c>
      <c r="L3408" s="1" t="s">
        <v>24</v>
      </c>
      <c r="M3408" s="1" t="s">
        <v>1272</v>
      </c>
      <c r="N3408" s="1" t="s">
        <v>463</v>
      </c>
      <c r="O3408" s="2">
        <v>44408</v>
      </c>
      <c r="P3408" s="2">
        <v>44412</v>
      </c>
      <c r="Q3408" s="1" t="s">
        <v>29</v>
      </c>
      <c r="R3408" t="str">
        <f>VLOOKUP(F3408,'Seg 2 descriptions'!A:B,2)</f>
        <v>Gas Operations-West</v>
      </c>
      <c r="S3408" t="str">
        <f>VLOOKUP(G3408,'Seg 3 descriptions'!A:B,2)</f>
        <v>Meals</v>
      </c>
    </row>
    <row r="3409" spans="1:19" x14ac:dyDescent="0.25">
      <c r="A3409" s="1" t="s">
        <v>457</v>
      </c>
      <c r="B3409" s="1" t="s">
        <v>49</v>
      </c>
      <c r="C3409" s="1" t="s">
        <v>1430</v>
      </c>
      <c r="D3409" s="1" t="s">
        <v>1727</v>
      </c>
      <c r="E3409" s="1" t="s">
        <v>20</v>
      </c>
      <c r="F3409" s="1" t="s">
        <v>31</v>
      </c>
      <c r="G3409" s="1" t="s">
        <v>590</v>
      </c>
      <c r="H3409" s="1" t="s">
        <v>130</v>
      </c>
      <c r="I3409" s="1" t="s">
        <v>24</v>
      </c>
      <c r="J3409" s="3">
        <v>5.96</v>
      </c>
      <c r="K3409" s="1" t="s">
        <v>1271</v>
      </c>
      <c r="L3409" s="1" t="s">
        <v>24</v>
      </c>
      <c r="M3409" s="1" t="s">
        <v>1272</v>
      </c>
      <c r="N3409" s="1" t="s">
        <v>463</v>
      </c>
      <c r="O3409" s="2">
        <v>44408</v>
      </c>
      <c r="P3409" s="2">
        <v>44412</v>
      </c>
      <c r="Q3409" s="1" t="s">
        <v>29</v>
      </c>
      <c r="R3409" t="str">
        <f>VLOOKUP(F3409,'Seg 2 descriptions'!A:B,2)</f>
        <v>Gas Operations-West</v>
      </c>
      <c r="S3409" t="str">
        <f>VLOOKUP(G3409,'Seg 3 descriptions'!A:B,2)</f>
        <v>Overtime/Comp Time/On Call</v>
      </c>
    </row>
    <row r="3410" spans="1:19" x14ac:dyDescent="0.25">
      <c r="A3410" s="1" t="s">
        <v>457</v>
      </c>
      <c r="B3410" s="1" t="s">
        <v>49</v>
      </c>
      <c r="C3410" s="1" t="s">
        <v>1485</v>
      </c>
      <c r="D3410" s="1" t="s">
        <v>1776</v>
      </c>
      <c r="E3410" s="1" t="s">
        <v>20</v>
      </c>
      <c r="F3410" s="1" t="s">
        <v>31</v>
      </c>
      <c r="G3410" s="1" t="s">
        <v>283</v>
      </c>
      <c r="H3410" s="1" t="s">
        <v>130</v>
      </c>
      <c r="I3410" s="1" t="s">
        <v>24</v>
      </c>
      <c r="J3410" s="3">
        <v>8.5</v>
      </c>
      <c r="K3410" s="1" t="s">
        <v>1271</v>
      </c>
      <c r="L3410" s="1" t="s">
        <v>24</v>
      </c>
      <c r="M3410" s="1" t="s">
        <v>1272</v>
      </c>
      <c r="N3410" s="1" t="s">
        <v>463</v>
      </c>
      <c r="O3410" s="2">
        <v>44377</v>
      </c>
      <c r="P3410" s="2">
        <v>44383</v>
      </c>
      <c r="Q3410" s="1" t="s">
        <v>29</v>
      </c>
      <c r="R3410" t="str">
        <f>VLOOKUP(F3410,'Seg 2 descriptions'!A:B,2)</f>
        <v>Gas Operations-West</v>
      </c>
      <c r="S3410" t="str">
        <f>VLOOKUP(G3410,'Seg 3 descriptions'!A:B,2)</f>
        <v>Supplies &amp; Misc Dept Expenses</v>
      </c>
    </row>
    <row r="3411" spans="1:19" x14ac:dyDescent="0.25">
      <c r="A3411" s="1" t="s">
        <v>457</v>
      </c>
      <c r="B3411" s="1" t="s">
        <v>49</v>
      </c>
      <c r="C3411" s="1" t="s">
        <v>1485</v>
      </c>
      <c r="D3411" s="1" t="s">
        <v>1780</v>
      </c>
      <c r="E3411" s="1" t="s">
        <v>20</v>
      </c>
      <c r="F3411" s="1" t="s">
        <v>31</v>
      </c>
      <c r="G3411" s="1" t="s">
        <v>1301</v>
      </c>
      <c r="H3411" s="1" t="s">
        <v>130</v>
      </c>
      <c r="I3411" s="1" t="s">
        <v>24</v>
      </c>
      <c r="J3411" s="3">
        <v>0.72</v>
      </c>
      <c r="K3411" s="1" t="s">
        <v>1271</v>
      </c>
      <c r="L3411" s="1" t="s">
        <v>24</v>
      </c>
      <c r="M3411" s="1" t="s">
        <v>1272</v>
      </c>
      <c r="N3411" s="1" t="s">
        <v>463</v>
      </c>
      <c r="O3411" s="2">
        <v>44377</v>
      </c>
      <c r="P3411" s="2">
        <v>44383</v>
      </c>
      <c r="Q3411" s="1" t="s">
        <v>29</v>
      </c>
      <c r="R3411" t="str">
        <f>VLOOKUP(F3411,'Seg 2 descriptions'!A:B,2)</f>
        <v>Gas Operations-West</v>
      </c>
      <c r="S3411" t="str">
        <f>VLOOKUP(G3411,'Seg 3 descriptions'!A:B,2)</f>
        <v>Memberships &amp; Subscriptions</v>
      </c>
    </row>
    <row r="3412" spans="1:19" x14ac:dyDescent="0.25">
      <c r="A3412" s="1" t="s">
        <v>457</v>
      </c>
      <c r="B3412" s="1" t="s">
        <v>49</v>
      </c>
      <c r="C3412" s="1" t="s">
        <v>1485</v>
      </c>
      <c r="D3412" s="1" t="s">
        <v>1788</v>
      </c>
      <c r="E3412" s="1" t="s">
        <v>20</v>
      </c>
      <c r="F3412" s="1" t="s">
        <v>31</v>
      </c>
      <c r="G3412" s="1" t="s">
        <v>868</v>
      </c>
      <c r="H3412" s="1" t="s">
        <v>130</v>
      </c>
      <c r="I3412" s="1" t="s">
        <v>24</v>
      </c>
      <c r="J3412" s="3">
        <v>3.1</v>
      </c>
      <c r="K3412" s="1" t="s">
        <v>1271</v>
      </c>
      <c r="L3412" s="1" t="s">
        <v>24</v>
      </c>
      <c r="M3412" s="1" t="s">
        <v>1272</v>
      </c>
      <c r="N3412" s="1" t="s">
        <v>463</v>
      </c>
      <c r="O3412" s="2">
        <v>44377</v>
      </c>
      <c r="P3412" s="2">
        <v>44383</v>
      </c>
      <c r="Q3412" s="1" t="s">
        <v>29</v>
      </c>
      <c r="R3412" t="str">
        <f>VLOOKUP(F3412,'Seg 2 descriptions'!A:B,2)</f>
        <v>Gas Operations-West</v>
      </c>
      <c r="S3412" t="str">
        <f>VLOOKUP(G3412,'Seg 3 descriptions'!A:B,2)</f>
        <v>Cell Phones</v>
      </c>
    </row>
    <row r="3413" spans="1:19" x14ac:dyDescent="0.25">
      <c r="A3413" s="1" t="s">
        <v>457</v>
      </c>
      <c r="B3413" s="1" t="s">
        <v>49</v>
      </c>
      <c r="C3413" s="1" t="s">
        <v>1485</v>
      </c>
      <c r="D3413" s="1" t="s">
        <v>1796</v>
      </c>
      <c r="E3413" s="1" t="s">
        <v>20</v>
      </c>
      <c r="F3413" s="1" t="s">
        <v>31</v>
      </c>
      <c r="G3413" s="1" t="s">
        <v>1270</v>
      </c>
      <c r="H3413" s="1" t="s">
        <v>130</v>
      </c>
      <c r="I3413" s="1" t="s">
        <v>24</v>
      </c>
      <c r="J3413" s="3">
        <v>2.48</v>
      </c>
      <c r="K3413" s="1" t="s">
        <v>1271</v>
      </c>
      <c r="L3413" s="1" t="s">
        <v>24</v>
      </c>
      <c r="M3413" s="1" t="s">
        <v>1272</v>
      </c>
      <c r="N3413" s="1" t="s">
        <v>463</v>
      </c>
      <c r="O3413" s="2">
        <v>44377</v>
      </c>
      <c r="P3413" s="2">
        <v>44383</v>
      </c>
      <c r="Q3413" s="1" t="s">
        <v>29</v>
      </c>
      <c r="R3413" t="str">
        <f>VLOOKUP(F3413,'Seg 2 descriptions'!A:B,2)</f>
        <v>Gas Operations-West</v>
      </c>
      <c r="S3413" t="str">
        <f>VLOOKUP(G3413,'Seg 3 descriptions'!A:B,2)</f>
        <v>Seminars &amp; Training</v>
      </c>
    </row>
    <row r="3414" spans="1:19" x14ac:dyDescent="0.25">
      <c r="A3414" s="1" t="s">
        <v>457</v>
      </c>
      <c r="B3414" s="1" t="s">
        <v>49</v>
      </c>
      <c r="C3414" s="1" t="s">
        <v>1411</v>
      </c>
      <c r="D3414" s="1" t="s">
        <v>1714</v>
      </c>
      <c r="E3414" s="1" t="s">
        <v>20</v>
      </c>
      <c r="F3414" s="1" t="s">
        <v>830</v>
      </c>
      <c r="G3414" s="1" t="s">
        <v>460</v>
      </c>
      <c r="H3414" s="1" t="s">
        <v>130</v>
      </c>
      <c r="I3414" s="1" t="s">
        <v>24</v>
      </c>
      <c r="J3414" s="3">
        <v>-36.299999999999997</v>
      </c>
      <c r="K3414" s="1" t="s">
        <v>1487</v>
      </c>
      <c r="L3414" s="1" t="s">
        <v>24</v>
      </c>
      <c r="M3414" s="1" t="s">
        <v>1488</v>
      </c>
      <c r="N3414" s="1" t="s">
        <v>1412</v>
      </c>
      <c r="O3414" s="2">
        <v>44439</v>
      </c>
      <c r="P3414" s="2">
        <v>44447</v>
      </c>
      <c r="Q3414" s="1" t="s">
        <v>29</v>
      </c>
      <c r="R3414" t="str">
        <f>VLOOKUP(F3414,'Seg 2 descriptions'!A:B,2)</f>
        <v>Measurement-SF</v>
      </c>
      <c r="S3414" t="str">
        <f>VLOOKUP(G3414,'Seg 3 descriptions'!A:B,2)</f>
        <v>Salaries</v>
      </c>
    </row>
    <row r="3415" spans="1:19" x14ac:dyDescent="0.25">
      <c r="A3415" s="144" t="s">
        <v>456</v>
      </c>
      <c r="B3415" s="144" t="s">
        <v>20</v>
      </c>
      <c r="C3415" s="144" t="s">
        <v>802</v>
      </c>
      <c r="D3415" s="144" t="s">
        <v>1694</v>
      </c>
      <c r="E3415" s="144" t="s">
        <v>20</v>
      </c>
      <c r="F3415" s="144" t="s">
        <v>21</v>
      </c>
      <c r="G3415" s="144" t="s">
        <v>22</v>
      </c>
      <c r="H3415" s="144" t="s">
        <v>130</v>
      </c>
      <c r="I3415" s="144" t="s">
        <v>24</v>
      </c>
      <c r="J3415" s="145">
        <v>-373.35</v>
      </c>
      <c r="K3415" s="144" t="s">
        <v>1490</v>
      </c>
      <c r="L3415" s="144" t="s">
        <v>24</v>
      </c>
      <c r="M3415" s="144" t="s">
        <v>772</v>
      </c>
      <c r="N3415" s="144" t="s">
        <v>805</v>
      </c>
      <c r="O3415" s="146">
        <v>44500</v>
      </c>
      <c r="P3415" s="146">
        <v>44475</v>
      </c>
      <c r="Q3415" s="144" t="s">
        <v>29</v>
      </c>
      <c r="R3415" s="20" t="str">
        <f>VLOOKUP(F3415,'Seg 2 descriptions'!A:B,2)</f>
        <v>Facilities-West</v>
      </c>
      <c r="S3415" s="20" t="str">
        <f>VLOOKUP(G3415,'Seg 3 descriptions'!A:B,2)</f>
        <v>Facilities Maintenance</v>
      </c>
    </row>
    <row r="3416" spans="1:19" x14ac:dyDescent="0.25">
      <c r="A3416" s="144" t="s">
        <v>456</v>
      </c>
      <c r="B3416" s="144" t="s">
        <v>20</v>
      </c>
      <c r="C3416" s="144" t="s">
        <v>805</v>
      </c>
      <c r="D3416" s="144" t="s">
        <v>1694</v>
      </c>
      <c r="E3416" s="144" t="s">
        <v>20</v>
      </c>
      <c r="F3416" s="144" t="s">
        <v>21</v>
      </c>
      <c r="G3416" s="144" t="s">
        <v>22</v>
      </c>
      <c r="H3416" s="144" t="s">
        <v>130</v>
      </c>
      <c r="I3416" s="144" t="s">
        <v>24</v>
      </c>
      <c r="J3416" s="145">
        <v>373.35</v>
      </c>
      <c r="K3416" s="144" t="s">
        <v>1490</v>
      </c>
      <c r="L3416" s="144" t="s">
        <v>24</v>
      </c>
      <c r="M3416" s="144" t="s">
        <v>772</v>
      </c>
      <c r="N3416" s="144" t="s">
        <v>805</v>
      </c>
      <c r="O3416" s="146">
        <v>44469</v>
      </c>
      <c r="P3416" s="146">
        <v>44475</v>
      </c>
      <c r="Q3416" s="144" t="s">
        <v>29</v>
      </c>
      <c r="R3416" s="20" t="str">
        <f>VLOOKUP(F3416,'Seg 2 descriptions'!A:B,2)</f>
        <v>Facilities-West</v>
      </c>
      <c r="S3416" s="20" t="str">
        <f>VLOOKUP(G3416,'Seg 3 descriptions'!A:B,2)</f>
        <v>Facilities Maintenance</v>
      </c>
    </row>
    <row r="3417" spans="1:19" x14ac:dyDescent="0.25">
      <c r="A3417" s="1" t="s">
        <v>457</v>
      </c>
      <c r="B3417" s="1" t="s">
        <v>49</v>
      </c>
      <c r="C3417" s="1" t="s">
        <v>1440</v>
      </c>
      <c r="D3417" s="1" t="s">
        <v>1714</v>
      </c>
      <c r="E3417" s="1" t="s">
        <v>20</v>
      </c>
      <c r="F3417" s="1" t="s">
        <v>830</v>
      </c>
      <c r="G3417" s="1" t="s">
        <v>460</v>
      </c>
      <c r="H3417" s="1" t="s">
        <v>130</v>
      </c>
      <c r="I3417" s="1" t="s">
        <v>24</v>
      </c>
      <c r="J3417" s="3">
        <v>-45.71</v>
      </c>
      <c r="K3417" s="1" t="s">
        <v>1487</v>
      </c>
      <c r="L3417" s="1" t="s">
        <v>24</v>
      </c>
      <c r="M3417" s="1" t="s">
        <v>1488</v>
      </c>
      <c r="N3417" s="1" t="s">
        <v>1443</v>
      </c>
      <c r="O3417" s="2">
        <v>44561</v>
      </c>
      <c r="P3417" s="2">
        <v>44568</v>
      </c>
      <c r="Q3417" s="1" t="s">
        <v>29</v>
      </c>
      <c r="R3417" t="str">
        <f>VLOOKUP(F3417,'Seg 2 descriptions'!A:B,2)</f>
        <v>Measurement-SF</v>
      </c>
      <c r="S3417" t="str">
        <f>VLOOKUP(G3417,'Seg 3 descriptions'!A:B,2)</f>
        <v>Salaries</v>
      </c>
    </row>
    <row r="3418" spans="1:19" x14ac:dyDescent="0.25">
      <c r="A3418" s="1" t="s">
        <v>457</v>
      </c>
      <c r="B3418" s="1" t="s">
        <v>49</v>
      </c>
      <c r="C3418" s="1" t="s">
        <v>966</v>
      </c>
      <c r="D3418" s="1" t="s">
        <v>1709</v>
      </c>
      <c r="E3418" s="1" t="s">
        <v>20</v>
      </c>
      <c r="F3418" s="1" t="s">
        <v>31</v>
      </c>
      <c r="G3418" s="1" t="s">
        <v>460</v>
      </c>
      <c r="H3418" s="1" t="s">
        <v>130</v>
      </c>
      <c r="I3418" s="1" t="s">
        <v>24</v>
      </c>
      <c r="J3418" s="3">
        <v>22.5</v>
      </c>
      <c r="K3418" s="1" t="s">
        <v>1004</v>
      </c>
      <c r="L3418" s="1" t="s">
        <v>24</v>
      </c>
      <c r="M3418" s="1" t="s">
        <v>1005</v>
      </c>
      <c r="N3418" s="1" t="s">
        <v>463</v>
      </c>
      <c r="O3418" s="2">
        <v>44377</v>
      </c>
      <c r="P3418" s="2">
        <v>44383</v>
      </c>
      <c r="Q3418" s="1" t="s">
        <v>29</v>
      </c>
      <c r="R3418" t="str">
        <f>VLOOKUP(F3418,'Seg 2 descriptions'!A:B,2)</f>
        <v>Gas Operations-West</v>
      </c>
      <c r="S3418" t="str">
        <f>VLOOKUP(G3418,'Seg 3 descriptions'!A:B,2)</f>
        <v>Salaries</v>
      </c>
    </row>
    <row r="3419" spans="1:19" x14ac:dyDescent="0.25">
      <c r="A3419" s="1" t="s">
        <v>457</v>
      </c>
      <c r="B3419" s="1" t="s">
        <v>49</v>
      </c>
      <c r="C3419" s="1" t="s">
        <v>1463</v>
      </c>
      <c r="D3419" s="1" t="s">
        <v>1833</v>
      </c>
      <c r="E3419" s="1" t="s">
        <v>20</v>
      </c>
      <c r="F3419" s="1" t="s">
        <v>830</v>
      </c>
      <c r="G3419" s="1" t="s">
        <v>590</v>
      </c>
      <c r="H3419" s="1" t="s">
        <v>130</v>
      </c>
      <c r="I3419" s="1" t="s">
        <v>24</v>
      </c>
      <c r="J3419" s="3">
        <v>-1.67</v>
      </c>
      <c r="K3419" s="1" t="s">
        <v>1441</v>
      </c>
      <c r="L3419" s="1" t="s">
        <v>24</v>
      </c>
      <c r="M3419" s="1" t="s">
        <v>1442</v>
      </c>
      <c r="N3419" s="1" t="s">
        <v>1464</v>
      </c>
      <c r="O3419" s="2">
        <v>44286</v>
      </c>
      <c r="P3419" s="2">
        <v>44292</v>
      </c>
      <c r="Q3419" s="1" t="s">
        <v>29</v>
      </c>
      <c r="R3419" t="str">
        <f>VLOOKUP(F3419,'Seg 2 descriptions'!A:B,2)</f>
        <v>Measurement-SF</v>
      </c>
      <c r="S3419" t="str">
        <f>VLOOKUP(G3419,'Seg 3 descriptions'!A:B,2)</f>
        <v>Overtime/Comp Time/On Call</v>
      </c>
    </row>
    <row r="3420" spans="1:19" x14ac:dyDescent="0.25">
      <c r="A3420" s="144" t="s">
        <v>456</v>
      </c>
      <c r="B3420" s="144" t="s">
        <v>20</v>
      </c>
      <c r="C3420" s="144" t="s">
        <v>1489</v>
      </c>
      <c r="D3420" s="144" t="s">
        <v>1694</v>
      </c>
      <c r="E3420" s="144" t="s">
        <v>20</v>
      </c>
      <c r="F3420" s="144" t="s">
        <v>21</v>
      </c>
      <c r="G3420" s="144" t="s">
        <v>22</v>
      </c>
      <c r="H3420" s="144" t="s">
        <v>130</v>
      </c>
      <c r="I3420" s="144" t="s">
        <v>24</v>
      </c>
      <c r="J3420" s="145">
        <v>1522.16</v>
      </c>
      <c r="K3420" s="144" t="s">
        <v>1515</v>
      </c>
      <c r="L3420" s="144" t="s">
        <v>24</v>
      </c>
      <c r="M3420" s="144" t="s">
        <v>853</v>
      </c>
      <c r="N3420" s="144" t="s">
        <v>1489</v>
      </c>
      <c r="O3420" s="146">
        <v>44408</v>
      </c>
      <c r="P3420" s="146">
        <v>44417</v>
      </c>
      <c r="Q3420" s="144" t="s">
        <v>29</v>
      </c>
      <c r="R3420" s="20" t="str">
        <f>VLOOKUP(F3420,'Seg 2 descriptions'!A:B,2)</f>
        <v>Facilities-West</v>
      </c>
      <c r="S3420" s="20" t="str">
        <f>VLOOKUP(G3420,'Seg 3 descriptions'!A:B,2)</f>
        <v>Facilities Maintenance</v>
      </c>
    </row>
    <row r="3421" spans="1:19" x14ac:dyDescent="0.25">
      <c r="A3421" s="144" t="s">
        <v>456</v>
      </c>
      <c r="B3421" s="144" t="s">
        <v>20</v>
      </c>
      <c r="C3421" s="144" t="s">
        <v>1491</v>
      </c>
      <c r="D3421" s="144" t="s">
        <v>1694</v>
      </c>
      <c r="E3421" s="144" t="s">
        <v>20</v>
      </c>
      <c r="F3421" s="144" t="s">
        <v>21</v>
      </c>
      <c r="G3421" s="144" t="s">
        <v>22</v>
      </c>
      <c r="H3421" s="144" t="s">
        <v>130</v>
      </c>
      <c r="I3421" s="144" t="s">
        <v>24</v>
      </c>
      <c r="J3421" s="145">
        <v>-1522.16</v>
      </c>
      <c r="K3421" s="144" t="s">
        <v>1515</v>
      </c>
      <c r="L3421" s="144" t="s">
        <v>24</v>
      </c>
      <c r="M3421" s="144" t="s">
        <v>853</v>
      </c>
      <c r="N3421" s="144" t="s">
        <v>1489</v>
      </c>
      <c r="O3421" s="146">
        <v>44439</v>
      </c>
      <c r="P3421" s="146">
        <v>44417</v>
      </c>
      <c r="Q3421" s="144" t="s">
        <v>29</v>
      </c>
      <c r="R3421" s="20" t="str">
        <f>VLOOKUP(F3421,'Seg 2 descriptions'!A:B,2)</f>
        <v>Facilities-West</v>
      </c>
      <c r="S3421" s="20" t="str">
        <f>VLOOKUP(G3421,'Seg 3 descriptions'!A:B,2)</f>
        <v>Facilities Maintenance</v>
      </c>
    </row>
    <row r="3422" spans="1:19" x14ac:dyDescent="0.25">
      <c r="A3422" s="1" t="s">
        <v>457</v>
      </c>
      <c r="B3422" s="1" t="s">
        <v>49</v>
      </c>
      <c r="C3422" s="1" t="s">
        <v>1373</v>
      </c>
      <c r="D3422" s="1" t="s">
        <v>1833</v>
      </c>
      <c r="E3422" s="1" t="s">
        <v>20</v>
      </c>
      <c r="F3422" s="1" t="s">
        <v>830</v>
      </c>
      <c r="G3422" s="1" t="s">
        <v>590</v>
      </c>
      <c r="H3422" s="1" t="s">
        <v>130</v>
      </c>
      <c r="I3422" s="1" t="s">
        <v>24</v>
      </c>
      <c r="J3422" s="3">
        <v>-12.78</v>
      </c>
      <c r="K3422" s="1" t="s">
        <v>1441</v>
      </c>
      <c r="L3422" s="1" t="s">
        <v>24</v>
      </c>
      <c r="M3422" s="1" t="s">
        <v>1442</v>
      </c>
      <c r="N3422" s="1" t="s">
        <v>1377</v>
      </c>
      <c r="O3422" s="2">
        <v>44347</v>
      </c>
      <c r="P3422" s="2">
        <v>44350</v>
      </c>
      <c r="Q3422" s="1" t="s">
        <v>29</v>
      </c>
      <c r="R3422" t="str">
        <f>VLOOKUP(F3422,'Seg 2 descriptions'!A:B,2)</f>
        <v>Measurement-SF</v>
      </c>
      <c r="S3422" t="str">
        <f>VLOOKUP(G3422,'Seg 3 descriptions'!A:B,2)</f>
        <v>Overtime/Comp Time/On Call</v>
      </c>
    </row>
    <row r="3423" spans="1:19" x14ac:dyDescent="0.25">
      <c r="A3423" s="1" t="s">
        <v>828</v>
      </c>
      <c r="B3423" s="1" t="s">
        <v>18</v>
      </c>
      <c r="C3423" s="1" t="s">
        <v>1492</v>
      </c>
      <c r="D3423" s="1" t="s">
        <v>1855</v>
      </c>
      <c r="E3423" s="1" t="s">
        <v>20</v>
      </c>
      <c r="F3423" s="1" t="s">
        <v>399</v>
      </c>
      <c r="G3423" s="1" t="s">
        <v>590</v>
      </c>
      <c r="H3423" s="1" t="s">
        <v>130</v>
      </c>
      <c r="I3423" s="1" t="s">
        <v>24</v>
      </c>
      <c r="J3423" s="3">
        <v>189.6</v>
      </c>
      <c r="K3423" s="1" t="s">
        <v>1493</v>
      </c>
      <c r="L3423" s="1" t="s">
        <v>24</v>
      </c>
      <c r="M3423" s="1" t="s">
        <v>24</v>
      </c>
      <c r="N3423" s="1" t="s">
        <v>1492</v>
      </c>
      <c r="O3423" s="2">
        <v>44448</v>
      </c>
      <c r="P3423" s="2">
        <v>44470</v>
      </c>
      <c r="Q3423" s="1" t="s">
        <v>29</v>
      </c>
      <c r="R3423" t="str">
        <f>VLOOKUP(F3423,'Seg 2 descriptions'!A:B,2)</f>
        <v>Propane Operations-WH</v>
      </c>
      <c r="S3423" t="str">
        <f>VLOOKUP(G3423,'Seg 3 descriptions'!A:B,2)</f>
        <v>Overtime/Comp Time/On Call</v>
      </c>
    </row>
    <row r="3424" spans="1:19" x14ac:dyDescent="0.25">
      <c r="A3424" s="1" t="s">
        <v>457</v>
      </c>
      <c r="B3424" s="1" t="s">
        <v>49</v>
      </c>
      <c r="C3424" s="1" t="s">
        <v>903</v>
      </c>
      <c r="D3424" s="1" t="s">
        <v>1709</v>
      </c>
      <c r="E3424" s="1" t="s">
        <v>20</v>
      </c>
      <c r="F3424" s="1" t="s">
        <v>31</v>
      </c>
      <c r="G3424" s="1" t="s">
        <v>460</v>
      </c>
      <c r="H3424" s="1" t="s">
        <v>130</v>
      </c>
      <c r="I3424" s="1" t="s">
        <v>24</v>
      </c>
      <c r="J3424" s="3">
        <v>113.71</v>
      </c>
      <c r="K3424" s="1" t="s">
        <v>1004</v>
      </c>
      <c r="L3424" s="1" t="s">
        <v>24</v>
      </c>
      <c r="M3424" s="1" t="s">
        <v>1005</v>
      </c>
      <c r="N3424" s="1" t="s">
        <v>463</v>
      </c>
      <c r="O3424" s="2">
        <v>44347</v>
      </c>
      <c r="P3424" s="2">
        <v>44350</v>
      </c>
      <c r="Q3424" s="1" t="s">
        <v>29</v>
      </c>
      <c r="R3424" t="str">
        <f>VLOOKUP(F3424,'Seg 2 descriptions'!A:B,2)</f>
        <v>Gas Operations-West</v>
      </c>
      <c r="S3424" t="str">
        <f>VLOOKUP(G3424,'Seg 3 descriptions'!A:B,2)</f>
        <v>Salaries</v>
      </c>
    </row>
    <row r="3425" spans="1:19" x14ac:dyDescent="0.25">
      <c r="A3425" s="1" t="s">
        <v>457</v>
      </c>
      <c r="B3425" s="1" t="s">
        <v>49</v>
      </c>
      <c r="C3425" s="1" t="s">
        <v>965</v>
      </c>
      <c r="D3425" s="1" t="s">
        <v>1709</v>
      </c>
      <c r="E3425" s="1" t="s">
        <v>20</v>
      </c>
      <c r="F3425" s="1" t="s">
        <v>31</v>
      </c>
      <c r="G3425" s="1" t="s">
        <v>460</v>
      </c>
      <c r="H3425" s="1" t="s">
        <v>130</v>
      </c>
      <c r="I3425" s="1" t="s">
        <v>24</v>
      </c>
      <c r="J3425" s="3">
        <v>99.73</v>
      </c>
      <c r="K3425" s="1" t="s">
        <v>1004</v>
      </c>
      <c r="L3425" s="1" t="s">
        <v>24</v>
      </c>
      <c r="M3425" s="1" t="s">
        <v>1005</v>
      </c>
      <c r="N3425" s="1" t="s">
        <v>463</v>
      </c>
      <c r="O3425" s="2">
        <v>44316</v>
      </c>
      <c r="P3425" s="2">
        <v>44321</v>
      </c>
      <c r="Q3425" s="1" t="s">
        <v>29</v>
      </c>
      <c r="R3425" t="str">
        <f>VLOOKUP(F3425,'Seg 2 descriptions'!A:B,2)</f>
        <v>Gas Operations-West</v>
      </c>
      <c r="S3425" t="str">
        <f>VLOOKUP(G3425,'Seg 3 descriptions'!A:B,2)</f>
        <v>Salaries</v>
      </c>
    </row>
    <row r="3426" spans="1:19" x14ac:dyDescent="0.25">
      <c r="A3426" s="1" t="s">
        <v>828</v>
      </c>
      <c r="B3426" s="1" t="s">
        <v>18</v>
      </c>
      <c r="C3426" s="1" t="s">
        <v>1310</v>
      </c>
      <c r="D3426" s="1" t="s">
        <v>1709</v>
      </c>
      <c r="E3426" s="1" t="s">
        <v>20</v>
      </c>
      <c r="F3426" s="1" t="s">
        <v>31</v>
      </c>
      <c r="G3426" s="1" t="s">
        <v>460</v>
      </c>
      <c r="H3426" s="1" t="s">
        <v>130</v>
      </c>
      <c r="I3426" s="1" t="s">
        <v>24</v>
      </c>
      <c r="J3426" s="3">
        <v>217.93</v>
      </c>
      <c r="K3426" s="1" t="s">
        <v>1529</v>
      </c>
      <c r="L3426" s="1" t="s">
        <v>24</v>
      </c>
      <c r="M3426" s="1" t="s">
        <v>24</v>
      </c>
      <c r="N3426" s="1" t="s">
        <v>1310</v>
      </c>
      <c r="O3426" s="2">
        <v>44434</v>
      </c>
      <c r="P3426" s="2">
        <v>44438</v>
      </c>
      <c r="Q3426" s="1" t="s">
        <v>29</v>
      </c>
      <c r="R3426" t="str">
        <f>VLOOKUP(F3426,'Seg 2 descriptions'!A:B,2)</f>
        <v>Gas Operations-West</v>
      </c>
      <c r="S3426" t="str">
        <f>VLOOKUP(G3426,'Seg 3 descriptions'!A:B,2)</f>
        <v>Salaries</v>
      </c>
    </row>
    <row r="3427" spans="1:19" x14ac:dyDescent="0.25">
      <c r="A3427" s="1" t="s">
        <v>828</v>
      </c>
      <c r="B3427" s="1" t="s">
        <v>18</v>
      </c>
      <c r="C3427" s="1" t="s">
        <v>1310</v>
      </c>
      <c r="D3427" s="1" t="s">
        <v>1714</v>
      </c>
      <c r="E3427" s="1" t="s">
        <v>20</v>
      </c>
      <c r="F3427" s="1" t="s">
        <v>830</v>
      </c>
      <c r="G3427" s="1" t="s">
        <v>460</v>
      </c>
      <c r="H3427" s="1" t="s">
        <v>130</v>
      </c>
      <c r="I3427" s="1" t="s">
        <v>24</v>
      </c>
      <c r="J3427" s="3">
        <v>142.03</v>
      </c>
      <c r="K3427" s="1" t="s">
        <v>1529</v>
      </c>
      <c r="L3427" s="1" t="s">
        <v>24</v>
      </c>
      <c r="M3427" s="1" t="s">
        <v>24</v>
      </c>
      <c r="N3427" s="1" t="s">
        <v>1310</v>
      </c>
      <c r="O3427" s="2">
        <v>44434</v>
      </c>
      <c r="P3427" s="2">
        <v>44438</v>
      </c>
      <c r="Q3427" s="1" t="s">
        <v>29</v>
      </c>
      <c r="R3427" t="str">
        <f>VLOOKUP(F3427,'Seg 2 descriptions'!A:B,2)</f>
        <v>Measurement-SF</v>
      </c>
      <c r="S3427" t="str">
        <f>VLOOKUP(G3427,'Seg 3 descriptions'!A:B,2)</f>
        <v>Salaries</v>
      </c>
    </row>
    <row r="3428" spans="1:19" x14ac:dyDescent="0.25">
      <c r="A3428" s="1" t="s">
        <v>828</v>
      </c>
      <c r="B3428" s="1" t="s">
        <v>18</v>
      </c>
      <c r="C3428" s="1" t="s">
        <v>1530</v>
      </c>
      <c r="D3428" s="1" t="s">
        <v>1714</v>
      </c>
      <c r="E3428" s="1" t="s">
        <v>20</v>
      </c>
      <c r="F3428" s="1" t="s">
        <v>830</v>
      </c>
      <c r="G3428" s="1" t="s">
        <v>460</v>
      </c>
      <c r="H3428" s="1" t="s">
        <v>130</v>
      </c>
      <c r="I3428" s="1" t="s">
        <v>24</v>
      </c>
      <c r="J3428" s="3">
        <v>116.97</v>
      </c>
      <c r="K3428" s="1" t="s">
        <v>1531</v>
      </c>
      <c r="L3428" s="1" t="s">
        <v>24</v>
      </c>
      <c r="M3428" s="1" t="s">
        <v>24</v>
      </c>
      <c r="N3428" s="1" t="s">
        <v>1530</v>
      </c>
      <c r="O3428" s="2">
        <v>44476</v>
      </c>
      <c r="P3428" s="2">
        <v>44498</v>
      </c>
      <c r="Q3428" s="1" t="s">
        <v>29</v>
      </c>
      <c r="R3428" t="str">
        <f>VLOOKUP(F3428,'Seg 2 descriptions'!A:B,2)</f>
        <v>Measurement-SF</v>
      </c>
      <c r="S3428" t="str">
        <f>VLOOKUP(G3428,'Seg 3 descriptions'!A:B,2)</f>
        <v>Salaries</v>
      </c>
    </row>
    <row r="3429" spans="1:19" x14ac:dyDescent="0.25">
      <c r="A3429" s="1" t="s">
        <v>828</v>
      </c>
      <c r="B3429" s="1" t="s">
        <v>18</v>
      </c>
      <c r="C3429" s="1" t="s">
        <v>1534</v>
      </c>
      <c r="D3429" s="1" t="s">
        <v>1709</v>
      </c>
      <c r="E3429" s="1" t="s">
        <v>20</v>
      </c>
      <c r="F3429" s="1" t="s">
        <v>31</v>
      </c>
      <c r="G3429" s="1" t="s">
        <v>460</v>
      </c>
      <c r="H3429" s="1" t="s">
        <v>130</v>
      </c>
      <c r="I3429" s="1" t="s">
        <v>24</v>
      </c>
      <c r="J3429" s="3">
        <v>214.71</v>
      </c>
      <c r="K3429" s="1" t="s">
        <v>1535</v>
      </c>
      <c r="L3429" s="1" t="s">
        <v>24</v>
      </c>
      <c r="M3429" s="1" t="s">
        <v>24</v>
      </c>
      <c r="N3429" s="1" t="s">
        <v>1534</v>
      </c>
      <c r="O3429" s="2">
        <v>44266</v>
      </c>
      <c r="P3429" s="2">
        <v>44287</v>
      </c>
      <c r="Q3429" s="1" t="s">
        <v>29</v>
      </c>
      <c r="R3429" t="str">
        <f>VLOOKUP(F3429,'Seg 2 descriptions'!A:B,2)</f>
        <v>Gas Operations-West</v>
      </c>
      <c r="S3429" t="str">
        <f>VLOOKUP(G3429,'Seg 3 descriptions'!A:B,2)</f>
        <v>Salaries</v>
      </c>
    </row>
    <row r="3430" spans="1:19" x14ac:dyDescent="0.25">
      <c r="A3430" s="1" t="s">
        <v>457</v>
      </c>
      <c r="B3430" s="1" t="s">
        <v>49</v>
      </c>
      <c r="C3430" s="1" t="s">
        <v>1485</v>
      </c>
      <c r="D3430" s="1" t="s">
        <v>1774</v>
      </c>
      <c r="E3430" s="1" t="s">
        <v>20</v>
      </c>
      <c r="F3430" s="1" t="s">
        <v>31</v>
      </c>
      <c r="G3430" s="1" t="s">
        <v>867</v>
      </c>
      <c r="H3430" s="1" t="s">
        <v>130</v>
      </c>
      <c r="I3430" s="1" t="s">
        <v>24</v>
      </c>
      <c r="J3430" s="3">
        <v>1.45</v>
      </c>
      <c r="K3430" s="1" t="s">
        <v>1271</v>
      </c>
      <c r="L3430" s="1" t="s">
        <v>24</v>
      </c>
      <c r="M3430" s="1" t="s">
        <v>1272</v>
      </c>
      <c r="N3430" s="1" t="s">
        <v>463</v>
      </c>
      <c r="O3430" s="2">
        <v>44377</v>
      </c>
      <c r="P3430" s="2">
        <v>44383</v>
      </c>
      <c r="Q3430" s="1" t="s">
        <v>29</v>
      </c>
      <c r="R3430" t="str">
        <f>VLOOKUP(F3430,'Seg 2 descriptions'!A:B,2)</f>
        <v>Gas Operations-West</v>
      </c>
      <c r="S3430" t="str">
        <f>VLOOKUP(G3430,'Seg 3 descriptions'!A:B,2)</f>
        <v>Meals</v>
      </c>
    </row>
    <row r="3431" spans="1:19" x14ac:dyDescent="0.25">
      <c r="A3431" s="1" t="s">
        <v>457</v>
      </c>
      <c r="B3431" s="1" t="s">
        <v>49</v>
      </c>
      <c r="C3431" s="1" t="s">
        <v>1485</v>
      </c>
      <c r="D3431" s="1" t="s">
        <v>1727</v>
      </c>
      <c r="E3431" s="1" t="s">
        <v>20</v>
      </c>
      <c r="F3431" s="1" t="s">
        <v>31</v>
      </c>
      <c r="G3431" s="1" t="s">
        <v>590</v>
      </c>
      <c r="H3431" s="1" t="s">
        <v>130</v>
      </c>
      <c r="I3431" s="1" t="s">
        <v>24</v>
      </c>
      <c r="J3431" s="3">
        <v>6.97</v>
      </c>
      <c r="K3431" s="1" t="s">
        <v>1271</v>
      </c>
      <c r="L3431" s="1" t="s">
        <v>24</v>
      </c>
      <c r="M3431" s="1" t="s">
        <v>1272</v>
      </c>
      <c r="N3431" s="1" t="s">
        <v>463</v>
      </c>
      <c r="O3431" s="2">
        <v>44377</v>
      </c>
      <c r="P3431" s="2">
        <v>44383</v>
      </c>
      <c r="Q3431" s="1" t="s">
        <v>29</v>
      </c>
      <c r="R3431" t="str">
        <f>VLOOKUP(F3431,'Seg 2 descriptions'!A:B,2)</f>
        <v>Gas Operations-West</v>
      </c>
      <c r="S3431" t="str">
        <f>VLOOKUP(G3431,'Seg 3 descriptions'!A:B,2)</f>
        <v>Overtime/Comp Time/On Call</v>
      </c>
    </row>
    <row r="3432" spans="1:19" x14ac:dyDescent="0.25">
      <c r="A3432" s="1" t="s">
        <v>457</v>
      </c>
      <c r="B3432" s="1" t="s">
        <v>49</v>
      </c>
      <c r="C3432" s="1" t="s">
        <v>1485</v>
      </c>
      <c r="D3432" s="1" t="s">
        <v>1709</v>
      </c>
      <c r="E3432" s="1" t="s">
        <v>20</v>
      </c>
      <c r="F3432" s="1" t="s">
        <v>31</v>
      </c>
      <c r="G3432" s="1" t="s">
        <v>460</v>
      </c>
      <c r="H3432" s="1" t="s">
        <v>130</v>
      </c>
      <c r="I3432" s="1" t="s">
        <v>24</v>
      </c>
      <c r="J3432" s="3">
        <v>32.54</v>
      </c>
      <c r="K3432" s="1" t="s">
        <v>1271</v>
      </c>
      <c r="L3432" s="1" t="s">
        <v>24</v>
      </c>
      <c r="M3432" s="1" t="s">
        <v>1272</v>
      </c>
      <c r="N3432" s="1" t="s">
        <v>463</v>
      </c>
      <c r="O3432" s="2">
        <v>44377</v>
      </c>
      <c r="P3432" s="2">
        <v>44383</v>
      </c>
      <c r="Q3432" s="1" t="s">
        <v>29</v>
      </c>
      <c r="R3432" t="str">
        <f>VLOOKUP(F3432,'Seg 2 descriptions'!A:B,2)</f>
        <v>Gas Operations-West</v>
      </c>
      <c r="S3432" t="str">
        <f>VLOOKUP(G3432,'Seg 3 descriptions'!A:B,2)</f>
        <v>Salaries</v>
      </c>
    </row>
    <row r="3433" spans="1:19" x14ac:dyDescent="0.25">
      <c r="A3433" s="1" t="s">
        <v>457</v>
      </c>
      <c r="B3433" s="1" t="s">
        <v>49</v>
      </c>
      <c r="C3433" s="1" t="s">
        <v>1536</v>
      </c>
      <c r="D3433" s="1" t="s">
        <v>1709</v>
      </c>
      <c r="E3433" s="1" t="s">
        <v>20</v>
      </c>
      <c r="F3433" s="1" t="s">
        <v>31</v>
      </c>
      <c r="G3433" s="1" t="s">
        <v>460</v>
      </c>
      <c r="H3433" s="1" t="s">
        <v>130</v>
      </c>
      <c r="I3433" s="1" t="s">
        <v>24</v>
      </c>
      <c r="J3433" s="3">
        <v>6.89</v>
      </c>
      <c r="K3433" s="1" t="s">
        <v>1271</v>
      </c>
      <c r="L3433" s="1" t="s">
        <v>24</v>
      </c>
      <c r="M3433" s="1" t="s">
        <v>1272</v>
      </c>
      <c r="N3433" s="1" t="s">
        <v>463</v>
      </c>
      <c r="O3433" s="2">
        <v>44286</v>
      </c>
      <c r="P3433" s="2">
        <v>44292</v>
      </c>
      <c r="Q3433" s="1" t="s">
        <v>29</v>
      </c>
      <c r="R3433" t="str">
        <f>VLOOKUP(F3433,'Seg 2 descriptions'!A:B,2)</f>
        <v>Gas Operations-West</v>
      </c>
      <c r="S3433" t="str">
        <f>VLOOKUP(G3433,'Seg 3 descriptions'!A:B,2)</f>
        <v>Salaries</v>
      </c>
    </row>
    <row r="3434" spans="1:19" x14ac:dyDescent="0.25">
      <c r="A3434" s="1" t="s">
        <v>457</v>
      </c>
      <c r="B3434" s="1" t="s">
        <v>49</v>
      </c>
      <c r="C3434" s="1" t="s">
        <v>1536</v>
      </c>
      <c r="D3434" s="1" t="s">
        <v>1780</v>
      </c>
      <c r="E3434" s="1" t="s">
        <v>20</v>
      </c>
      <c r="F3434" s="1" t="s">
        <v>31</v>
      </c>
      <c r="G3434" s="1" t="s">
        <v>1301</v>
      </c>
      <c r="H3434" s="1" t="s">
        <v>130</v>
      </c>
      <c r="I3434" s="1" t="s">
        <v>24</v>
      </c>
      <c r="J3434" s="3">
        <v>1.76</v>
      </c>
      <c r="K3434" s="1" t="s">
        <v>1271</v>
      </c>
      <c r="L3434" s="1" t="s">
        <v>24</v>
      </c>
      <c r="M3434" s="1" t="s">
        <v>1272</v>
      </c>
      <c r="N3434" s="1" t="s">
        <v>463</v>
      </c>
      <c r="O3434" s="2">
        <v>44286</v>
      </c>
      <c r="P3434" s="2">
        <v>44292</v>
      </c>
      <c r="Q3434" s="1" t="s">
        <v>29</v>
      </c>
      <c r="R3434" t="str">
        <f>VLOOKUP(F3434,'Seg 2 descriptions'!A:B,2)</f>
        <v>Gas Operations-West</v>
      </c>
      <c r="S3434" t="str">
        <f>VLOOKUP(G3434,'Seg 3 descriptions'!A:B,2)</f>
        <v>Memberships &amp; Subscriptions</v>
      </c>
    </row>
    <row r="3435" spans="1:19" x14ac:dyDescent="0.25">
      <c r="A3435" s="1" t="s">
        <v>457</v>
      </c>
      <c r="B3435" s="1" t="s">
        <v>49</v>
      </c>
      <c r="C3435" s="1" t="s">
        <v>1536</v>
      </c>
      <c r="D3435" s="1" t="s">
        <v>1783</v>
      </c>
      <c r="E3435" s="1" t="s">
        <v>20</v>
      </c>
      <c r="F3435" s="1" t="s">
        <v>31</v>
      </c>
      <c r="G3435" s="1" t="s">
        <v>1302</v>
      </c>
      <c r="H3435" s="1" t="s">
        <v>130</v>
      </c>
      <c r="I3435" s="1" t="s">
        <v>24</v>
      </c>
      <c r="J3435" s="3">
        <v>7.73</v>
      </c>
      <c r="K3435" s="1" t="s">
        <v>1271</v>
      </c>
      <c r="L3435" s="1" t="s">
        <v>24</v>
      </c>
      <c r="M3435" s="1" t="s">
        <v>1272</v>
      </c>
      <c r="N3435" s="1" t="s">
        <v>463</v>
      </c>
      <c r="O3435" s="2">
        <v>44286</v>
      </c>
      <c r="P3435" s="2">
        <v>44292</v>
      </c>
      <c r="Q3435" s="1" t="s">
        <v>29</v>
      </c>
      <c r="R3435" t="str">
        <f>VLOOKUP(F3435,'Seg 2 descriptions'!A:B,2)</f>
        <v>Gas Operations-West</v>
      </c>
      <c r="S3435" t="str">
        <f>VLOOKUP(G3435,'Seg 3 descriptions'!A:B,2)</f>
        <v>Uniforms</v>
      </c>
    </row>
    <row r="3436" spans="1:19" x14ac:dyDescent="0.25">
      <c r="A3436" s="1" t="s">
        <v>457</v>
      </c>
      <c r="B3436" s="1" t="s">
        <v>49</v>
      </c>
      <c r="C3436" s="1" t="s">
        <v>1536</v>
      </c>
      <c r="D3436" s="1" t="s">
        <v>1788</v>
      </c>
      <c r="E3436" s="1" t="s">
        <v>20</v>
      </c>
      <c r="F3436" s="1" t="s">
        <v>31</v>
      </c>
      <c r="G3436" s="1" t="s">
        <v>868</v>
      </c>
      <c r="H3436" s="1" t="s">
        <v>130</v>
      </c>
      <c r="I3436" s="1" t="s">
        <v>24</v>
      </c>
      <c r="J3436" s="3">
        <v>10.91</v>
      </c>
      <c r="K3436" s="1" t="s">
        <v>1271</v>
      </c>
      <c r="L3436" s="1" t="s">
        <v>24</v>
      </c>
      <c r="M3436" s="1" t="s">
        <v>1272</v>
      </c>
      <c r="N3436" s="1" t="s">
        <v>463</v>
      </c>
      <c r="O3436" s="2">
        <v>44286</v>
      </c>
      <c r="P3436" s="2">
        <v>44292</v>
      </c>
      <c r="Q3436" s="1" t="s">
        <v>29</v>
      </c>
      <c r="R3436" t="str">
        <f>VLOOKUP(F3436,'Seg 2 descriptions'!A:B,2)</f>
        <v>Gas Operations-West</v>
      </c>
      <c r="S3436" t="str">
        <f>VLOOKUP(G3436,'Seg 3 descriptions'!A:B,2)</f>
        <v>Cell Phones</v>
      </c>
    </row>
    <row r="3437" spans="1:19" x14ac:dyDescent="0.25">
      <c r="A3437" s="1" t="s">
        <v>457</v>
      </c>
      <c r="B3437" s="1" t="s">
        <v>49</v>
      </c>
      <c r="C3437" s="1" t="s">
        <v>1463</v>
      </c>
      <c r="D3437" s="1" t="s">
        <v>1714</v>
      </c>
      <c r="E3437" s="1" t="s">
        <v>20</v>
      </c>
      <c r="F3437" s="1" t="s">
        <v>830</v>
      </c>
      <c r="G3437" s="1" t="s">
        <v>460</v>
      </c>
      <c r="H3437" s="1" t="s">
        <v>130</v>
      </c>
      <c r="I3437" s="1" t="s">
        <v>24</v>
      </c>
      <c r="J3437" s="3">
        <v>-16.3</v>
      </c>
      <c r="K3437" s="1" t="s">
        <v>1487</v>
      </c>
      <c r="L3437" s="1" t="s">
        <v>24</v>
      </c>
      <c r="M3437" s="1" t="s">
        <v>1488</v>
      </c>
      <c r="N3437" s="1" t="s">
        <v>1464</v>
      </c>
      <c r="O3437" s="2">
        <v>44286</v>
      </c>
      <c r="P3437" s="2">
        <v>44292</v>
      </c>
      <c r="Q3437" s="1" t="s">
        <v>29</v>
      </c>
      <c r="R3437" t="str">
        <f>VLOOKUP(F3437,'Seg 2 descriptions'!A:B,2)</f>
        <v>Measurement-SF</v>
      </c>
      <c r="S3437" t="str">
        <f>VLOOKUP(G3437,'Seg 3 descriptions'!A:B,2)</f>
        <v>Salaries</v>
      </c>
    </row>
    <row r="3438" spans="1:19" x14ac:dyDescent="0.25">
      <c r="A3438" s="1" t="s">
        <v>457</v>
      </c>
      <c r="B3438" s="1" t="s">
        <v>49</v>
      </c>
      <c r="C3438" s="1" t="s">
        <v>1536</v>
      </c>
      <c r="D3438" s="1" t="s">
        <v>1774</v>
      </c>
      <c r="E3438" s="1" t="s">
        <v>20</v>
      </c>
      <c r="F3438" s="1" t="s">
        <v>31</v>
      </c>
      <c r="G3438" s="1" t="s">
        <v>867</v>
      </c>
      <c r="H3438" s="1" t="s">
        <v>130</v>
      </c>
      <c r="I3438" s="1" t="s">
        <v>24</v>
      </c>
      <c r="J3438" s="3">
        <v>1.2</v>
      </c>
      <c r="K3438" s="1" t="s">
        <v>1271</v>
      </c>
      <c r="L3438" s="1" t="s">
        <v>24</v>
      </c>
      <c r="M3438" s="1" t="s">
        <v>1272</v>
      </c>
      <c r="N3438" s="1" t="s">
        <v>463</v>
      </c>
      <c r="O3438" s="2">
        <v>44286</v>
      </c>
      <c r="P3438" s="2">
        <v>44292</v>
      </c>
      <c r="Q3438" s="1" t="s">
        <v>29</v>
      </c>
      <c r="R3438" t="str">
        <f>VLOOKUP(F3438,'Seg 2 descriptions'!A:B,2)</f>
        <v>Gas Operations-West</v>
      </c>
      <c r="S3438" t="str">
        <f>VLOOKUP(G3438,'Seg 3 descriptions'!A:B,2)</f>
        <v>Meals</v>
      </c>
    </row>
    <row r="3439" spans="1:19" x14ac:dyDescent="0.25">
      <c r="A3439" s="1" t="s">
        <v>457</v>
      </c>
      <c r="B3439" s="1" t="s">
        <v>49</v>
      </c>
      <c r="C3439" s="1" t="s">
        <v>1536</v>
      </c>
      <c r="D3439" s="1" t="s">
        <v>1727</v>
      </c>
      <c r="E3439" s="1" t="s">
        <v>20</v>
      </c>
      <c r="F3439" s="1" t="s">
        <v>31</v>
      </c>
      <c r="G3439" s="1" t="s">
        <v>590</v>
      </c>
      <c r="H3439" s="1" t="s">
        <v>130</v>
      </c>
      <c r="I3439" s="1" t="s">
        <v>24</v>
      </c>
      <c r="J3439" s="3">
        <v>22.37</v>
      </c>
      <c r="K3439" s="1" t="s">
        <v>1271</v>
      </c>
      <c r="L3439" s="1" t="s">
        <v>24</v>
      </c>
      <c r="M3439" s="1" t="s">
        <v>1272</v>
      </c>
      <c r="N3439" s="1" t="s">
        <v>463</v>
      </c>
      <c r="O3439" s="2">
        <v>44286</v>
      </c>
      <c r="P3439" s="2">
        <v>44292</v>
      </c>
      <c r="Q3439" s="1" t="s">
        <v>29</v>
      </c>
      <c r="R3439" t="str">
        <f>VLOOKUP(F3439,'Seg 2 descriptions'!A:B,2)</f>
        <v>Gas Operations-West</v>
      </c>
      <c r="S3439" t="str">
        <f>VLOOKUP(G3439,'Seg 3 descriptions'!A:B,2)</f>
        <v>Overtime/Comp Time/On Call</v>
      </c>
    </row>
    <row r="3440" spans="1:19" x14ac:dyDescent="0.25">
      <c r="A3440" s="1" t="s">
        <v>457</v>
      </c>
      <c r="B3440" s="1" t="s">
        <v>49</v>
      </c>
      <c r="C3440" s="1" t="s">
        <v>1536</v>
      </c>
      <c r="D3440" s="1" t="s">
        <v>1776</v>
      </c>
      <c r="E3440" s="1" t="s">
        <v>20</v>
      </c>
      <c r="F3440" s="1" t="s">
        <v>31</v>
      </c>
      <c r="G3440" s="1" t="s">
        <v>283</v>
      </c>
      <c r="H3440" s="1" t="s">
        <v>130</v>
      </c>
      <c r="I3440" s="1" t="s">
        <v>24</v>
      </c>
      <c r="J3440" s="3">
        <v>13.16</v>
      </c>
      <c r="K3440" s="1" t="s">
        <v>1271</v>
      </c>
      <c r="L3440" s="1" t="s">
        <v>24</v>
      </c>
      <c r="M3440" s="1" t="s">
        <v>1272</v>
      </c>
      <c r="N3440" s="1" t="s">
        <v>463</v>
      </c>
      <c r="O3440" s="2">
        <v>44286</v>
      </c>
      <c r="P3440" s="2">
        <v>44292</v>
      </c>
      <c r="Q3440" s="1" t="s">
        <v>29</v>
      </c>
      <c r="R3440" t="str">
        <f>VLOOKUP(F3440,'Seg 2 descriptions'!A:B,2)</f>
        <v>Gas Operations-West</v>
      </c>
      <c r="S3440" t="str">
        <f>VLOOKUP(G3440,'Seg 3 descriptions'!A:B,2)</f>
        <v>Supplies &amp; Misc Dept Expenses</v>
      </c>
    </row>
    <row r="3441" spans="1:19" x14ac:dyDescent="0.25">
      <c r="A3441" s="1" t="s">
        <v>828</v>
      </c>
      <c r="B3441" s="1" t="s">
        <v>18</v>
      </c>
      <c r="C3441" s="1" t="s">
        <v>1273</v>
      </c>
      <c r="D3441" s="1" t="s">
        <v>1714</v>
      </c>
      <c r="E3441" s="1" t="s">
        <v>20</v>
      </c>
      <c r="F3441" s="1" t="s">
        <v>830</v>
      </c>
      <c r="G3441" s="1" t="s">
        <v>460</v>
      </c>
      <c r="H3441" s="1" t="s">
        <v>130</v>
      </c>
      <c r="I3441" s="1" t="s">
        <v>24</v>
      </c>
      <c r="J3441" s="3">
        <v>142.02000000000001</v>
      </c>
      <c r="K3441" s="1" t="s">
        <v>1533</v>
      </c>
      <c r="L3441" s="1" t="s">
        <v>24</v>
      </c>
      <c r="M3441" s="1" t="s">
        <v>24</v>
      </c>
      <c r="N3441" s="1" t="s">
        <v>1273</v>
      </c>
      <c r="O3441" s="2">
        <v>44336</v>
      </c>
      <c r="P3441" s="2">
        <v>44348</v>
      </c>
      <c r="Q3441" s="1" t="s">
        <v>29</v>
      </c>
      <c r="R3441" t="str">
        <f>VLOOKUP(F3441,'Seg 2 descriptions'!A:B,2)</f>
        <v>Measurement-SF</v>
      </c>
      <c r="S3441" t="str">
        <f>VLOOKUP(G3441,'Seg 3 descriptions'!A:B,2)</f>
        <v>Salaries</v>
      </c>
    </row>
    <row r="3442" spans="1:19" x14ac:dyDescent="0.25">
      <c r="A3442" s="1" t="s">
        <v>457</v>
      </c>
      <c r="B3442" s="1" t="s">
        <v>49</v>
      </c>
      <c r="C3442" s="1" t="s">
        <v>1411</v>
      </c>
      <c r="D3442" s="1" t="s">
        <v>1833</v>
      </c>
      <c r="E3442" s="1" t="s">
        <v>20</v>
      </c>
      <c r="F3442" s="1" t="s">
        <v>830</v>
      </c>
      <c r="G3442" s="1" t="s">
        <v>590</v>
      </c>
      <c r="H3442" s="1" t="s">
        <v>130</v>
      </c>
      <c r="I3442" s="1" t="s">
        <v>24</v>
      </c>
      <c r="J3442" s="3">
        <v>-4.62</v>
      </c>
      <c r="K3442" s="1" t="s">
        <v>1441</v>
      </c>
      <c r="L3442" s="1" t="s">
        <v>24</v>
      </c>
      <c r="M3442" s="1" t="s">
        <v>1442</v>
      </c>
      <c r="N3442" s="1" t="s">
        <v>1412</v>
      </c>
      <c r="O3442" s="2">
        <v>44439</v>
      </c>
      <c r="P3442" s="2">
        <v>44447</v>
      </c>
      <c r="Q3442" s="1" t="s">
        <v>29</v>
      </c>
      <c r="R3442" t="str">
        <f>VLOOKUP(F3442,'Seg 2 descriptions'!A:B,2)</f>
        <v>Measurement-SF</v>
      </c>
      <c r="S3442" t="str">
        <f>VLOOKUP(G3442,'Seg 3 descriptions'!A:B,2)</f>
        <v>Overtime/Comp Time/On Call</v>
      </c>
    </row>
    <row r="3443" spans="1:19" x14ac:dyDescent="0.25">
      <c r="A3443" s="1" t="s">
        <v>457</v>
      </c>
      <c r="B3443" s="1" t="s">
        <v>49</v>
      </c>
      <c r="C3443" s="1" t="s">
        <v>1373</v>
      </c>
      <c r="D3443" s="1" t="s">
        <v>1714</v>
      </c>
      <c r="E3443" s="1" t="s">
        <v>20</v>
      </c>
      <c r="F3443" s="1" t="s">
        <v>830</v>
      </c>
      <c r="G3443" s="1" t="s">
        <v>460</v>
      </c>
      <c r="H3443" s="1" t="s">
        <v>130</v>
      </c>
      <c r="I3443" s="1" t="s">
        <v>24</v>
      </c>
      <c r="J3443" s="3">
        <v>-97.14</v>
      </c>
      <c r="K3443" s="1" t="s">
        <v>1487</v>
      </c>
      <c r="L3443" s="1" t="s">
        <v>24</v>
      </c>
      <c r="M3443" s="1" t="s">
        <v>1488</v>
      </c>
      <c r="N3443" s="1" t="s">
        <v>1377</v>
      </c>
      <c r="O3443" s="2">
        <v>44347</v>
      </c>
      <c r="P3443" s="2">
        <v>44350</v>
      </c>
      <c r="Q3443" s="1" t="s">
        <v>29</v>
      </c>
      <c r="R3443" t="str">
        <f>VLOOKUP(F3443,'Seg 2 descriptions'!A:B,2)</f>
        <v>Measurement-SF</v>
      </c>
      <c r="S3443" t="str">
        <f>VLOOKUP(G3443,'Seg 3 descriptions'!A:B,2)</f>
        <v>Salaries</v>
      </c>
    </row>
    <row r="3444" spans="1:19" x14ac:dyDescent="0.25">
      <c r="A3444" s="1" t="s">
        <v>828</v>
      </c>
      <c r="B3444" s="1" t="s">
        <v>18</v>
      </c>
      <c r="C3444" s="1" t="s">
        <v>1550</v>
      </c>
      <c r="D3444" s="1" t="s">
        <v>1714</v>
      </c>
      <c r="E3444" s="1" t="s">
        <v>20</v>
      </c>
      <c r="F3444" s="1" t="s">
        <v>830</v>
      </c>
      <c r="G3444" s="1" t="s">
        <v>460</v>
      </c>
      <c r="H3444" s="1" t="s">
        <v>130</v>
      </c>
      <c r="I3444" s="1" t="s">
        <v>24</v>
      </c>
      <c r="J3444" s="3">
        <v>106.52</v>
      </c>
      <c r="K3444" s="1" t="s">
        <v>1551</v>
      </c>
      <c r="L3444" s="1" t="s">
        <v>24</v>
      </c>
      <c r="M3444" s="1" t="s">
        <v>24</v>
      </c>
      <c r="N3444" s="1" t="s">
        <v>1550</v>
      </c>
      <c r="O3444" s="2">
        <v>44462</v>
      </c>
      <c r="P3444" s="2">
        <v>44470</v>
      </c>
      <c r="Q3444" s="1" t="s">
        <v>29</v>
      </c>
      <c r="R3444" t="str">
        <f>VLOOKUP(F3444,'Seg 2 descriptions'!A:B,2)</f>
        <v>Measurement-SF</v>
      </c>
      <c r="S3444" t="str">
        <f>VLOOKUP(G3444,'Seg 3 descriptions'!A:B,2)</f>
        <v>Salaries</v>
      </c>
    </row>
    <row r="3445" spans="1:19" x14ac:dyDescent="0.25">
      <c r="A3445" s="1" t="s">
        <v>457</v>
      </c>
      <c r="B3445" s="1" t="s">
        <v>49</v>
      </c>
      <c r="C3445" s="1" t="s">
        <v>1413</v>
      </c>
      <c r="D3445" s="1" t="s">
        <v>1833</v>
      </c>
      <c r="E3445" s="1" t="s">
        <v>20</v>
      </c>
      <c r="F3445" s="1" t="s">
        <v>830</v>
      </c>
      <c r="G3445" s="1" t="s">
        <v>590</v>
      </c>
      <c r="H3445" s="1" t="s">
        <v>130</v>
      </c>
      <c r="I3445" s="1" t="s">
        <v>24</v>
      </c>
      <c r="J3445" s="3">
        <v>-13.43</v>
      </c>
      <c r="K3445" s="1" t="s">
        <v>1441</v>
      </c>
      <c r="L3445" s="1" t="s">
        <v>24</v>
      </c>
      <c r="M3445" s="1" t="s">
        <v>1442</v>
      </c>
      <c r="N3445" s="1" t="s">
        <v>1414</v>
      </c>
      <c r="O3445" s="2">
        <v>44469</v>
      </c>
      <c r="P3445" s="2">
        <v>44474</v>
      </c>
      <c r="Q3445" s="1" t="s">
        <v>29</v>
      </c>
      <c r="R3445" t="str">
        <f>VLOOKUP(F3445,'Seg 2 descriptions'!A:B,2)</f>
        <v>Measurement-SF</v>
      </c>
      <c r="S3445" t="str">
        <f>VLOOKUP(G3445,'Seg 3 descriptions'!A:B,2)</f>
        <v>Overtime/Comp Time/On Call</v>
      </c>
    </row>
    <row r="3446" spans="1:19" x14ac:dyDescent="0.25">
      <c r="A3446" s="1" t="s">
        <v>457</v>
      </c>
      <c r="B3446" s="1" t="s">
        <v>49</v>
      </c>
      <c r="C3446" s="1" t="s">
        <v>1544</v>
      </c>
      <c r="D3446" s="1" t="s">
        <v>1727</v>
      </c>
      <c r="E3446" s="1" t="s">
        <v>20</v>
      </c>
      <c r="F3446" s="1" t="s">
        <v>31</v>
      </c>
      <c r="G3446" s="1" t="s">
        <v>590</v>
      </c>
      <c r="H3446" s="1" t="s">
        <v>130</v>
      </c>
      <c r="I3446" s="1" t="s">
        <v>24</v>
      </c>
      <c r="J3446" s="3">
        <v>-20.23</v>
      </c>
      <c r="K3446" s="1" t="s">
        <v>891</v>
      </c>
      <c r="L3446" s="1" t="s">
        <v>24</v>
      </c>
      <c r="M3446" s="1" t="s">
        <v>892</v>
      </c>
      <c r="N3446" s="1" t="s">
        <v>965</v>
      </c>
      <c r="O3446" s="2">
        <v>44347</v>
      </c>
      <c r="P3446" s="2">
        <v>44350</v>
      </c>
      <c r="Q3446" s="1" t="s">
        <v>29</v>
      </c>
      <c r="R3446" t="str">
        <f>VLOOKUP(F3446,'Seg 2 descriptions'!A:B,2)</f>
        <v>Gas Operations-West</v>
      </c>
      <c r="S3446" t="str">
        <f>VLOOKUP(G3446,'Seg 3 descriptions'!A:B,2)</f>
        <v>Overtime/Comp Time/On Call</v>
      </c>
    </row>
    <row r="3447" spans="1:19" x14ac:dyDescent="0.25">
      <c r="A3447" s="1" t="s">
        <v>457</v>
      </c>
      <c r="B3447" s="1" t="s">
        <v>49</v>
      </c>
      <c r="C3447" s="1" t="s">
        <v>1413</v>
      </c>
      <c r="D3447" s="1" t="s">
        <v>1714</v>
      </c>
      <c r="E3447" s="1" t="s">
        <v>20</v>
      </c>
      <c r="F3447" s="1" t="s">
        <v>830</v>
      </c>
      <c r="G3447" s="1" t="s">
        <v>460</v>
      </c>
      <c r="H3447" s="1" t="s">
        <v>130</v>
      </c>
      <c r="I3447" s="1" t="s">
        <v>24</v>
      </c>
      <c r="J3447" s="3">
        <v>-146.4</v>
      </c>
      <c r="K3447" s="1" t="s">
        <v>1487</v>
      </c>
      <c r="L3447" s="1" t="s">
        <v>24</v>
      </c>
      <c r="M3447" s="1" t="s">
        <v>1488</v>
      </c>
      <c r="N3447" s="1" t="s">
        <v>1414</v>
      </c>
      <c r="O3447" s="2">
        <v>44469</v>
      </c>
      <c r="P3447" s="2">
        <v>44474</v>
      </c>
      <c r="Q3447" s="1" t="s">
        <v>29</v>
      </c>
      <c r="R3447" t="str">
        <f>VLOOKUP(F3447,'Seg 2 descriptions'!A:B,2)</f>
        <v>Measurement-SF</v>
      </c>
      <c r="S3447" t="str">
        <f>VLOOKUP(G3447,'Seg 3 descriptions'!A:B,2)</f>
        <v>Salaries</v>
      </c>
    </row>
    <row r="3448" spans="1:19" x14ac:dyDescent="0.25">
      <c r="A3448" s="1" t="s">
        <v>457</v>
      </c>
      <c r="B3448" s="1" t="s">
        <v>49</v>
      </c>
      <c r="C3448" s="1" t="s">
        <v>1569</v>
      </c>
      <c r="D3448" s="1" t="s">
        <v>1833</v>
      </c>
      <c r="E3448" s="1" t="s">
        <v>20</v>
      </c>
      <c r="F3448" s="1" t="s">
        <v>830</v>
      </c>
      <c r="G3448" s="1" t="s">
        <v>590</v>
      </c>
      <c r="H3448" s="1" t="s">
        <v>130</v>
      </c>
      <c r="I3448" s="1" t="s">
        <v>24</v>
      </c>
      <c r="J3448" s="3">
        <v>-46.77</v>
      </c>
      <c r="K3448" s="1" t="s">
        <v>1441</v>
      </c>
      <c r="L3448" s="1" t="s">
        <v>24</v>
      </c>
      <c r="M3448" s="1" t="s">
        <v>1442</v>
      </c>
      <c r="N3448" s="1" t="s">
        <v>1570</v>
      </c>
      <c r="O3448" s="2">
        <v>44500</v>
      </c>
      <c r="P3448" s="2">
        <v>44503</v>
      </c>
      <c r="Q3448" s="1" t="s">
        <v>29</v>
      </c>
      <c r="R3448" t="str">
        <f>VLOOKUP(F3448,'Seg 2 descriptions'!A:B,2)</f>
        <v>Measurement-SF</v>
      </c>
      <c r="S3448" t="str">
        <f>VLOOKUP(G3448,'Seg 3 descriptions'!A:B,2)</f>
        <v>Overtime/Comp Time/On Call</v>
      </c>
    </row>
    <row r="3449" spans="1:19" x14ac:dyDescent="0.25">
      <c r="A3449" s="1" t="s">
        <v>457</v>
      </c>
      <c r="B3449" s="1" t="s">
        <v>49</v>
      </c>
      <c r="C3449" s="1" t="s">
        <v>1206</v>
      </c>
      <c r="D3449" s="1" t="s">
        <v>1962</v>
      </c>
      <c r="E3449" s="1" t="s">
        <v>20</v>
      </c>
      <c r="F3449" s="1" t="s">
        <v>830</v>
      </c>
      <c r="G3449" s="1" t="s">
        <v>866</v>
      </c>
      <c r="H3449" s="1" t="s">
        <v>130</v>
      </c>
      <c r="I3449" s="1" t="s">
        <v>24</v>
      </c>
      <c r="J3449" s="3">
        <v>6.85</v>
      </c>
      <c r="K3449" s="1" t="s">
        <v>1567</v>
      </c>
      <c r="L3449" s="1" t="s">
        <v>24</v>
      </c>
      <c r="M3449" s="1" t="s">
        <v>1568</v>
      </c>
      <c r="N3449" s="1" t="s">
        <v>463</v>
      </c>
      <c r="O3449" s="2">
        <v>44530</v>
      </c>
      <c r="P3449" s="2">
        <v>44535</v>
      </c>
      <c r="Q3449" s="1" t="s">
        <v>29</v>
      </c>
      <c r="R3449" t="str">
        <f>VLOOKUP(F3449,'Seg 2 descriptions'!A:B,2)</f>
        <v>Measurement-SF</v>
      </c>
      <c r="S3449" t="str">
        <f>VLOOKUP(G3449,'Seg 3 descriptions'!A:B,2)</f>
        <v>Lodging &amp; Travel</v>
      </c>
    </row>
    <row r="3450" spans="1:19" x14ac:dyDescent="0.25">
      <c r="A3450" s="1" t="s">
        <v>457</v>
      </c>
      <c r="B3450" s="1" t="s">
        <v>49</v>
      </c>
      <c r="C3450" s="1" t="s">
        <v>1206</v>
      </c>
      <c r="D3450" s="1" t="s">
        <v>1833</v>
      </c>
      <c r="E3450" s="1" t="s">
        <v>20</v>
      </c>
      <c r="F3450" s="1" t="s">
        <v>830</v>
      </c>
      <c r="G3450" s="1" t="s">
        <v>590</v>
      </c>
      <c r="H3450" s="1" t="s">
        <v>130</v>
      </c>
      <c r="I3450" s="1" t="s">
        <v>24</v>
      </c>
      <c r="J3450" s="3">
        <v>1.19</v>
      </c>
      <c r="K3450" s="1" t="s">
        <v>1567</v>
      </c>
      <c r="L3450" s="1" t="s">
        <v>24</v>
      </c>
      <c r="M3450" s="1" t="s">
        <v>1568</v>
      </c>
      <c r="N3450" s="1" t="s">
        <v>463</v>
      </c>
      <c r="O3450" s="2">
        <v>44530</v>
      </c>
      <c r="P3450" s="2">
        <v>44535</v>
      </c>
      <c r="Q3450" s="1" t="s">
        <v>29</v>
      </c>
      <c r="R3450" t="str">
        <f>VLOOKUP(F3450,'Seg 2 descriptions'!A:B,2)</f>
        <v>Measurement-SF</v>
      </c>
      <c r="S3450" t="str">
        <f>VLOOKUP(G3450,'Seg 3 descriptions'!A:B,2)</f>
        <v>Overtime/Comp Time/On Call</v>
      </c>
    </row>
    <row r="3451" spans="1:19" x14ac:dyDescent="0.25">
      <c r="A3451" s="1" t="s">
        <v>457</v>
      </c>
      <c r="B3451" s="1" t="s">
        <v>49</v>
      </c>
      <c r="C3451" s="1" t="s">
        <v>1206</v>
      </c>
      <c r="D3451" s="1" t="s">
        <v>1714</v>
      </c>
      <c r="E3451" s="1" t="s">
        <v>20</v>
      </c>
      <c r="F3451" s="1" t="s">
        <v>830</v>
      </c>
      <c r="G3451" s="1" t="s">
        <v>460</v>
      </c>
      <c r="H3451" s="1" t="s">
        <v>130</v>
      </c>
      <c r="I3451" s="1" t="s">
        <v>24</v>
      </c>
      <c r="J3451" s="3">
        <v>17.13</v>
      </c>
      <c r="K3451" s="1" t="s">
        <v>1567</v>
      </c>
      <c r="L3451" s="1" t="s">
        <v>24</v>
      </c>
      <c r="M3451" s="1" t="s">
        <v>1568</v>
      </c>
      <c r="N3451" s="1" t="s">
        <v>463</v>
      </c>
      <c r="O3451" s="2">
        <v>44530</v>
      </c>
      <c r="P3451" s="2">
        <v>44535</v>
      </c>
      <c r="Q3451" s="1" t="s">
        <v>29</v>
      </c>
      <c r="R3451" t="str">
        <f>VLOOKUP(F3451,'Seg 2 descriptions'!A:B,2)</f>
        <v>Measurement-SF</v>
      </c>
      <c r="S3451" t="str">
        <f>VLOOKUP(G3451,'Seg 3 descriptions'!A:B,2)</f>
        <v>Salaries</v>
      </c>
    </row>
    <row r="3452" spans="1:19" x14ac:dyDescent="0.25">
      <c r="A3452" s="1" t="s">
        <v>457</v>
      </c>
      <c r="B3452" s="1" t="s">
        <v>49</v>
      </c>
      <c r="C3452" s="1" t="s">
        <v>1206</v>
      </c>
      <c r="D3452" s="1" t="s">
        <v>1964</v>
      </c>
      <c r="E3452" s="1" t="s">
        <v>20</v>
      </c>
      <c r="F3452" s="1" t="s">
        <v>830</v>
      </c>
      <c r="G3452" s="1" t="s">
        <v>870</v>
      </c>
      <c r="H3452" s="1" t="s">
        <v>130</v>
      </c>
      <c r="I3452" s="1" t="s">
        <v>24</v>
      </c>
      <c r="J3452" s="3">
        <v>3.27</v>
      </c>
      <c r="K3452" s="1" t="s">
        <v>1567</v>
      </c>
      <c r="L3452" s="1" t="s">
        <v>24</v>
      </c>
      <c r="M3452" s="1" t="s">
        <v>1568</v>
      </c>
      <c r="N3452" s="1" t="s">
        <v>463</v>
      </c>
      <c r="O3452" s="2">
        <v>44530</v>
      </c>
      <c r="P3452" s="2">
        <v>44535</v>
      </c>
      <c r="Q3452" s="1" t="s">
        <v>29</v>
      </c>
      <c r="R3452" t="str">
        <f>VLOOKUP(F3452,'Seg 2 descriptions'!A:B,2)</f>
        <v>Measurement-SF</v>
      </c>
      <c r="S3452" t="str">
        <f>VLOOKUP(G3452,'Seg 3 descriptions'!A:B,2)</f>
        <v>Other Vehicle Expenses</v>
      </c>
    </row>
    <row r="3453" spans="1:19" x14ac:dyDescent="0.25">
      <c r="A3453" s="1" t="s">
        <v>457</v>
      </c>
      <c r="B3453" s="1" t="s">
        <v>49</v>
      </c>
      <c r="C3453" s="1" t="s">
        <v>1206</v>
      </c>
      <c r="D3453" s="1" t="s">
        <v>1965</v>
      </c>
      <c r="E3453" s="1" t="s">
        <v>20</v>
      </c>
      <c r="F3453" s="1" t="s">
        <v>830</v>
      </c>
      <c r="G3453" s="1" t="s">
        <v>1049</v>
      </c>
      <c r="H3453" s="1" t="s">
        <v>130</v>
      </c>
      <c r="I3453" s="1" t="s">
        <v>24</v>
      </c>
      <c r="J3453" s="3">
        <v>0.78</v>
      </c>
      <c r="K3453" s="1" t="s">
        <v>1567</v>
      </c>
      <c r="L3453" s="1" t="s">
        <v>24</v>
      </c>
      <c r="M3453" s="1" t="s">
        <v>1568</v>
      </c>
      <c r="N3453" s="1" t="s">
        <v>463</v>
      </c>
      <c r="O3453" s="2">
        <v>44530</v>
      </c>
      <c r="P3453" s="2">
        <v>44535</v>
      </c>
      <c r="Q3453" s="1" t="s">
        <v>29</v>
      </c>
      <c r="R3453" t="str">
        <f>VLOOKUP(F3453,'Seg 2 descriptions'!A:B,2)</f>
        <v>Measurement-SF</v>
      </c>
      <c r="S3453" t="str">
        <f>VLOOKUP(G3453,'Seg 3 descriptions'!A:B,2)</f>
        <v>Vehicle Insurance</v>
      </c>
    </row>
    <row r="3454" spans="1:19" x14ac:dyDescent="0.25">
      <c r="A3454" s="1" t="s">
        <v>457</v>
      </c>
      <c r="B3454" s="1" t="s">
        <v>49</v>
      </c>
      <c r="C3454" s="1" t="s">
        <v>1206</v>
      </c>
      <c r="D3454" s="1" t="s">
        <v>1966</v>
      </c>
      <c r="E3454" s="1" t="s">
        <v>20</v>
      </c>
      <c r="F3454" s="1" t="s">
        <v>830</v>
      </c>
      <c r="G3454" s="1" t="s">
        <v>1055</v>
      </c>
      <c r="H3454" s="1" t="s">
        <v>130</v>
      </c>
      <c r="I3454" s="1" t="s">
        <v>24</v>
      </c>
      <c r="J3454" s="3">
        <v>6.38</v>
      </c>
      <c r="K3454" s="1" t="s">
        <v>1567</v>
      </c>
      <c r="L3454" s="1" t="s">
        <v>24</v>
      </c>
      <c r="M3454" s="1" t="s">
        <v>1568</v>
      </c>
      <c r="N3454" s="1" t="s">
        <v>463</v>
      </c>
      <c r="O3454" s="2">
        <v>44530</v>
      </c>
      <c r="P3454" s="2">
        <v>44535</v>
      </c>
      <c r="Q3454" s="1" t="s">
        <v>29</v>
      </c>
      <c r="R3454" t="str">
        <f>VLOOKUP(F3454,'Seg 2 descriptions'!A:B,2)</f>
        <v>Measurement-SF</v>
      </c>
      <c r="S3454" t="str">
        <f>VLOOKUP(G3454,'Seg 3 descriptions'!A:B,2)</f>
        <v>Vehicle Depreciation</v>
      </c>
    </row>
    <row r="3455" spans="1:19" x14ac:dyDescent="0.25">
      <c r="A3455" s="1" t="s">
        <v>457</v>
      </c>
      <c r="B3455" s="1" t="s">
        <v>49</v>
      </c>
      <c r="C3455" s="1" t="s">
        <v>1206</v>
      </c>
      <c r="D3455" s="1" t="s">
        <v>1967</v>
      </c>
      <c r="E3455" s="1" t="s">
        <v>20</v>
      </c>
      <c r="F3455" s="1" t="s">
        <v>830</v>
      </c>
      <c r="G3455" s="1" t="s">
        <v>869</v>
      </c>
      <c r="H3455" s="1" t="s">
        <v>130</v>
      </c>
      <c r="I3455" s="1" t="s">
        <v>24</v>
      </c>
      <c r="J3455" s="3">
        <v>5.52</v>
      </c>
      <c r="K3455" s="1" t="s">
        <v>1567</v>
      </c>
      <c r="L3455" s="1" t="s">
        <v>24</v>
      </c>
      <c r="M3455" s="1" t="s">
        <v>1568</v>
      </c>
      <c r="N3455" s="1" t="s">
        <v>463</v>
      </c>
      <c r="O3455" s="2">
        <v>44530</v>
      </c>
      <c r="P3455" s="2">
        <v>44535</v>
      </c>
      <c r="Q3455" s="1" t="s">
        <v>29</v>
      </c>
      <c r="R3455" t="str">
        <f>VLOOKUP(F3455,'Seg 2 descriptions'!A:B,2)</f>
        <v>Measurement-SF</v>
      </c>
      <c r="S3455" t="str">
        <f>VLOOKUP(G3455,'Seg 3 descriptions'!A:B,2)</f>
        <v>Vehicle Fuel</v>
      </c>
    </row>
    <row r="3456" spans="1:19" x14ac:dyDescent="0.25">
      <c r="A3456" s="1" t="s">
        <v>457</v>
      </c>
      <c r="B3456" s="1" t="s">
        <v>49</v>
      </c>
      <c r="C3456" s="1" t="s">
        <v>1569</v>
      </c>
      <c r="D3456" s="1" t="s">
        <v>1714</v>
      </c>
      <c r="E3456" s="1" t="s">
        <v>20</v>
      </c>
      <c r="F3456" s="1" t="s">
        <v>830</v>
      </c>
      <c r="G3456" s="1" t="s">
        <v>460</v>
      </c>
      <c r="H3456" s="1" t="s">
        <v>130</v>
      </c>
      <c r="I3456" s="1" t="s">
        <v>24</v>
      </c>
      <c r="J3456" s="3">
        <v>-311.74</v>
      </c>
      <c r="K3456" s="1" t="s">
        <v>1487</v>
      </c>
      <c r="L3456" s="1" t="s">
        <v>24</v>
      </c>
      <c r="M3456" s="1" t="s">
        <v>1488</v>
      </c>
      <c r="N3456" s="1" t="s">
        <v>1570</v>
      </c>
      <c r="O3456" s="2">
        <v>44500</v>
      </c>
      <c r="P3456" s="2">
        <v>44503</v>
      </c>
      <c r="Q3456" s="1" t="s">
        <v>29</v>
      </c>
      <c r="R3456" t="str">
        <f>VLOOKUP(F3456,'Seg 2 descriptions'!A:B,2)</f>
        <v>Measurement-SF</v>
      </c>
      <c r="S3456" t="str">
        <f>VLOOKUP(G3456,'Seg 3 descriptions'!A:B,2)</f>
        <v>Salaries</v>
      </c>
    </row>
    <row r="3457" spans="1:19" x14ac:dyDescent="0.25">
      <c r="A3457" s="1" t="s">
        <v>457</v>
      </c>
      <c r="B3457" s="1" t="s">
        <v>49</v>
      </c>
      <c r="C3457" s="1" t="s">
        <v>1262</v>
      </c>
      <c r="D3457" s="1" t="s">
        <v>1968</v>
      </c>
      <c r="E3457" s="1" t="s">
        <v>20</v>
      </c>
      <c r="F3457" s="1" t="s">
        <v>830</v>
      </c>
      <c r="G3457" s="1" t="s">
        <v>1302</v>
      </c>
      <c r="H3457" s="1" t="s">
        <v>130</v>
      </c>
      <c r="I3457" s="1" t="s">
        <v>24</v>
      </c>
      <c r="J3457" s="3">
        <v>5.03</v>
      </c>
      <c r="K3457" s="1" t="s">
        <v>1567</v>
      </c>
      <c r="L3457" s="1" t="s">
        <v>24</v>
      </c>
      <c r="M3457" s="1" t="s">
        <v>1568</v>
      </c>
      <c r="N3457" s="1" t="s">
        <v>463</v>
      </c>
      <c r="O3457" s="2">
        <v>44500</v>
      </c>
      <c r="P3457" s="2">
        <v>44503</v>
      </c>
      <c r="Q3457" s="1" t="s">
        <v>29</v>
      </c>
      <c r="R3457" t="str">
        <f>VLOOKUP(F3457,'Seg 2 descriptions'!A:B,2)</f>
        <v>Measurement-SF</v>
      </c>
      <c r="S3457" t="str">
        <f>VLOOKUP(G3457,'Seg 3 descriptions'!A:B,2)</f>
        <v>Uniforms</v>
      </c>
    </row>
    <row r="3458" spans="1:19" x14ac:dyDescent="0.25">
      <c r="A3458" s="1" t="s">
        <v>457</v>
      </c>
      <c r="B3458" s="1" t="s">
        <v>49</v>
      </c>
      <c r="C3458" s="1" t="s">
        <v>1262</v>
      </c>
      <c r="D3458" s="1" t="s">
        <v>1969</v>
      </c>
      <c r="E3458" s="1" t="s">
        <v>20</v>
      </c>
      <c r="F3458" s="1" t="s">
        <v>830</v>
      </c>
      <c r="G3458" s="1" t="s">
        <v>868</v>
      </c>
      <c r="H3458" s="1" t="s">
        <v>130</v>
      </c>
      <c r="I3458" s="1" t="s">
        <v>24</v>
      </c>
      <c r="J3458" s="3">
        <v>3.97</v>
      </c>
      <c r="K3458" s="1" t="s">
        <v>1567</v>
      </c>
      <c r="L3458" s="1" t="s">
        <v>24</v>
      </c>
      <c r="M3458" s="1" t="s">
        <v>1568</v>
      </c>
      <c r="N3458" s="1" t="s">
        <v>463</v>
      </c>
      <c r="O3458" s="2">
        <v>44500</v>
      </c>
      <c r="P3458" s="2">
        <v>44503</v>
      </c>
      <c r="Q3458" s="1" t="s">
        <v>29</v>
      </c>
      <c r="R3458" t="str">
        <f>VLOOKUP(F3458,'Seg 2 descriptions'!A:B,2)</f>
        <v>Measurement-SF</v>
      </c>
      <c r="S3458" t="str">
        <f>VLOOKUP(G3458,'Seg 3 descriptions'!A:B,2)</f>
        <v>Cell Phones</v>
      </c>
    </row>
    <row r="3459" spans="1:19" x14ac:dyDescent="0.25">
      <c r="A3459" s="1" t="s">
        <v>457</v>
      </c>
      <c r="B3459" s="1" t="s">
        <v>49</v>
      </c>
      <c r="C3459" s="1" t="s">
        <v>1206</v>
      </c>
      <c r="D3459" s="1" t="s">
        <v>1969</v>
      </c>
      <c r="E3459" s="1" t="s">
        <v>20</v>
      </c>
      <c r="F3459" s="1" t="s">
        <v>830</v>
      </c>
      <c r="G3459" s="1" t="s">
        <v>868</v>
      </c>
      <c r="H3459" s="1" t="s">
        <v>130</v>
      </c>
      <c r="I3459" s="1" t="s">
        <v>24</v>
      </c>
      <c r="J3459" s="3">
        <v>1</v>
      </c>
      <c r="K3459" s="1" t="s">
        <v>1567</v>
      </c>
      <c r="L3459" s="1" t="s">
        <v>24</v>
      </c>
      <c r="M3459" s="1" t="s">
        <v>1568</v>
      </c>
      <c r="N3459" s="1" t="s">
        <v>463</v>
      </c>
      <c r="O3459" s="2">
        <v>44530</v>
      </c>
      <c r="P3459" s="2">
        <v>44535</v>
      </c>
      <c r="Q3459" s="1" t="s">
        <v>29</v>
      </c>
      <c r="R3459" t="str">
        <f>VLOOKUP(F3459,'Seg 2 descriptions'!A:B,2)</f>
        <v>Measurement-SF</v>
      </c>
      <c r="S3459" t="str">
        <f>VLOOKUP(G3459,'Seg 3 descriptions'!A:B,2)</f>
        <v>Cell Phones</v>
      </c>
    </row>
    <row r="3460" spans="1:19" x14ac:dyDescent="0.25">
      <c r="A3460" s="1" t="s">
        <v>457</v>
      </c>
      <c r="B3460" s="1" t="s">
        <v>49</v>
      </c>
      <c r="C3460" s="1" t="s">
        <v>1206</v>
      </c>
      <c r="D3460" s="1" t="s">
        <v>1970</v>
      </c>
      <c r="E3460" s="1" t="s">
        <v>20</v>
      </c>
      <c r="F3460" s="1" t="s">
        <v>830</v>
      </c>
      <c r="G3460" s="1" t="s">
        <v>283</v>
      </c>
      <c r="H3460" s="1" t="s">
        <v>130</v>
      </c>
      <c r="I3460" s="1" t="s">
        <v>24</v>
      </c>
      <c r="J3460" s="3">
        <v>0.51</v>
      </c>
      <c r="K3460" s="1" t="s">
        <v>1567</v>
      </c>
      <c r="L3460" s="1" t="s">
        <v>24</v>
      </c>
      <c r="M3460" s="1" t="s">
        <v>1568</v>
      </c>
      <c r="N3460" s="1" t="s">
        <v>463</v>
      </c>
      <c r="O3460" s="2">
        <v>44530</v>
      </c>
      <c r="P3460" s="2">
        <v>44535</v>
      </c>
      <c r="Q3460" s="1" t="s">
        <v>29</v>
      </c>
      <c r="R3460" t="str">
        <f>VLOOKUP(F3460,'Seg 2 descriptions'!A:B,2)</f>
        <v>Measurement-SF</v>
      </c>
      <c r="S3460" t="str">
        <f>VLOOKUP(G3460,'Seg 3 descriptions'!A:B,2)</f>
        <v>Supplies &amp; Misc Dept Expenses</v>
      </c>
    </row>
    <row r="3461" spans="1:19" x14ac:dyDescent="0.25">
      <c r="A3461" s="1" t="s">
        <v>457</v>
      </c>
      <c r="B3461" s="1" t="s">
        <v>49</v>
      </c>
      <c r="C3461" s="1" t="s">
        <v>1206</v>
      </c>
      <c r="D3461" s="1" t="s">
        <v>1971</v>
      </c>
      <c r="E3461" s="1" t="s">
        <v>20</v>
      </c>
      <c r="F3461" s="1" t="s">
        <v>830</v>
      </c>
      <c r="G3461" s="1" t="s">
        <v>867</v>
      </c>
      <c r="H3461" s="1" t="s">
        <v>130</v>
      </c>
      <c r="I3461" s="1" t="s">
        <v>24</v>
      </c>
      <c r="J3461" s="3">
        <v>1.29</v>
      </c>
      <c r="K3461" s="1" t="s">
        <v>1567</v>
      </c>
      <c r="L3461" s="1" t="s">
        <v>24</v>
      </c>
      <c r="M3461" s="1" t="s">
        <v>1568</v>
      </c>
      <c r="N3461" s="1" t="s">
        <v>463</v>
      </c>
      <c r="O3461" s="2">
        <v>44530</v>
      </c>
      <c r="P3461" s="2">
        <v>44535</v>
      </c>
      <c r="Q3461" s="1" t="s">
        <v>29</v>
      </c>
      <c r="R3461" t="str">
        <f>VLOOKUP(F3461,'Seg 2 descriptions'!A:B,2)</f>
        <v>Measurement-SF</v>
      </c>
      <c r="S3461" t="str">
        <f>VLOOKUP(G3461,'Seg 3 descriptions'!A:B,2)</f>
        <v>Meals</v>
      </c>
    </row>
    <row r="3462" spans="1:19" x14ac:dyDescent="0.25">
      <c r="A3462" s="1" t="s">
        <v>457</v>
      </c>
      <c r="B3462" s="1" t="s">
        <v>49</v>
      </c>
      <c r="C3462" s="1" t="s">
        <v>1262</v>
      </c>
      <c r="D3462" s="1" t="s">
        <v>1971</v>
      </c>
      <c r="E3462" s="1" t="s">
        <v>20</v>
      </c>
      <c r="F3462" s="1" t="s">
        <v>830</v>
      </c>
      <c r="G3462" s="1" t="s">
        <v>867</v>
      </c>
      <c r="H3462" s="1" t="s">
        <v>130</v>
      </c>
      <c r="I3462" s="1" t="s">
        <v>24</v>
      </c>
      <c r="J3462" s="3">
        <v>2.46</v>
      </c>
      <c r="K3462" s="1" t="s">
        <v>1567</v>
      </c>
      <c r="L3462" s="1" t="s">
        <v>24</v>
      </c>
      <c r="M3462" s="1" t="s">
        <v>1568</v>
      </c>
      <c r="N3462" s="1" t="s">
        <v>463</v>
      </c>
      <c r="O3462" s="2">
        <v>44500</v>
      </c>
      <c r="P3462" s="2">
        <v>44503</v>
      </c>
      <c r="Q3462" s="1" t="s">
        <v>29</v>
      </c>
      <c r="R3462" t="str">
        <f>VLOOKUP(F3462,'Seg 2 descriptions'!A:B,2)</f>
        <v>Measurement-SF</v>
      </c>
      <c r="S3462" t="str">
        <f>VLOOKUP(G3462,'Seg 3 descriptions'!A:B,2)</f>
        <v>Meals</v>
      </c>
    </row>
    <row r="3463" spans="1:19" x14ac:dyDescent="0.25">
      <c r="A3463" s="1" t="s">
        <v>457</v>
      </c>
      <c r="B3463" s="1" t="s">
        <v>49</v>
      </c>
      <c r="C3463" s="1" t="s">
        <v>1262</v>
      </c>
      <c r="D3463" s="1" t="s">
        <v>1962</v>
      </c>
      <c r="E3463" s="1" t="s">
        <v>20</v>
      </c>
      <c r="F3463" s="1" t="s">
        <v>830</v>
      </c>
      <c r="G3463" s="1" t="s">
        <v>866</v>
      </c>
      <c r="H3463" s="1" t="s">
        <v>130</v>
      </c>
      <c r="I3463" s="1" t="s">
        <v>24</v>
      </c>
      <c r="J3463" s="3">
        <v>3.47</v>
      </c>
      <c r="K3463" s="1" t="s">
        <v>1567</v>
      </c>
      <c r="L3463" s="1" t="s">
        <v>24</v>
      </c>
      <c r="M3463" s="1" t="s">
        <v>1568</v>
      </c>
      <c r="N3463" s="1" t="s">
        <v>463</v>
      </c>
      <c r="O3463" s="2">
        <v>44500</v>
      </c>
      <c r="P3463" s="2">
        <v>44503</v>
      </c>
      <c r="Q3463" s="1" t="s">
        <v>29</v>
      </c>
      <c r="R3463" t="str">
        <f>VLOOKUP(F3463,'Seg 2 descriptions'!A:B,2)</f>
        <v>Measurement-SF</v>
      </c>
      <c r="S3463" t="str">
        <f>VLOOKUP(G3463,'Seg 3 descriptions'!A:B,2)</f>
        <v>Lodging &amp; Travel</v>
      </c>
    </row>
    <row r="3464" spans="1:19" x14ac:dyDescent="0.25">
      <c r="A3464" s="1" t="s">
        <v>457</v>
      </c>
      <c r="B3464" s="1" t="s">
        <v>49</v>
      </c>
      <c r="C3464" s="1" t="s">
        <v>1262</v>
      </c>
      <c r="D3464" s="1" t="s">
        <v>1714</v>
      </c>
      <c r="E3464" s="1" t="s">
        <v>20</v>
      </c>
      <c r="F3464" s="1" t="s">
        <v>830</v>
      </c>
      <c r="G3464" s="1" t="s">
        <v>460</v>
      </c>
      <c r="H3464" s="1" t="s">
        <v>130</v>
      </c>
      <c r="I3464" s="1" t="s">
        <v>24</v>
      </c>
      <c r="J3464" s="3">
        <v>37.200000000000003</v>
      </c>
      <c r="K3464" s="1" t="s">
        <v>1567</v>
      </c>
      <c r="L3464" s="1" t="s">
        <v>24</v>
      </c>
      <c r="M3464" s="1" t="s">
        <v>1568</v>
      </c>
      <c r="N3464" s="1" t="s">
        <v>463</v>
      </c>
      <c r="O3464" s="2">
        <v>44500</v>
      </c>
      <c r="P3464" s="2">
        <v>44503</v>
      </c>
      <c r="Q3464" s="1" t="s">
        <v>29</v>
      </c>
      <c r="R3464" t="str">
        <f>VLOOKUP(F3464,'Seg 2 descriptions'!A:B,2)</f>
        <v>Measurement-SF</v>
      </c>
      <c r="S3464" t="str">
        <f>VLOOKUP(G3464,'Seg 3 descriptions'!A:B,2)</f>
        <v>Salaries</v>
      </c>
    </row>
    <row r="3465" spans="1:19" x14ac:dyDescent="0.25">
      <c r="A3465" s="1" t="s">
        <v>457</v>
      </c>
      <c r="B3465" s="1" t="s">
        <v>49</v>
      </c>
      <c r="C3465" s="1" t="s">
        <v>1056</v>
      </c>
      <c r="D3465" s="1" t="s">
        <v>1709</v>
      </c>
      <c r="E3465" s="1" t="s">
        <v>20</v>
      </c>
      <c r="F3465" s="1" t="s">
        <v>31</v>
      </c>
      <c r="G3465" s="1" t="s">
        <v>460</v>
      </c>
      <c r="H3465" s="1" t="s">
        <v>130</v>
      </c>
      <c r="I3465" s="1" t="s">
        <v>24</v>
      </c>
      <c r="J3465" s="3">
        <v>-152.56</v>
      </c>
      <c r="K3465" s="1" t="s">
        <v>1004</v>
      </c>
      <c r="L3465" s="1" t="s">
        <v>24</v>
      </c>
      <c r="M3465" s="1" t="s">
        <v>1005</v>
      </c>
      <c r="N3465" s="1" t="s">
        <v>969</v>
      </c>
      <c r="O3465" s="2">
        <v>44316</v>
      </c>
      <c r="P3465" s="2">
        <v>44321</v>
      </c>
      <c r="Q3465" s="1" t="s">
        <v>29</v>
      </c>
      <c r="R3465" t="str">
        <f>VLOOKUP(F3465,'Seg 2 descriptions'!A:B,2)</f>
        <v>Gas Operations-West</v>
      </c>
      <c r="S3465" t="str">
        <f>VLOOKUP(G3465,'Seg 3 descriptions'!A:B,2)</f>
        <v>Salaries</v>
      </c>
    </row>
    <row r="3466" spans="1:19" x14ac:dyDescent="0.25">
      <c r="A3466" s="1" t="s">
        <v>457</v>
      </c>
      <c r="B3466" s="1" t="s">
        <v>49</v>
      </c>
      <c r="C3466" s="1" t="s">
        <v>593</v>
      </c>
      <c r="D3466" s="1" t="s">
        <v>1709</v>
      </c>
      <c r="E3466" s="1" t="s">
        <v>20</v>
      </c>
      <c r="F3466" s="1" t="s">
        <v>31</v>
      </c>
      <c r="G3466" s="1" t="s">
        <v>460</v>
      </c>
      <c r="H3466" s="1" t="s">
        <v>130</v>
      </c>
      <c r="I3466" s="1" t="s">
        <v>24</v>
      </c>
      <c r="J3466" s="3">
        <v>-256.86</v>
      </c>
      <c r="K3466" s="1" t="s">
        <v>1004</v>
      </c>
      <c r="L3466" s="1" t="s">
        <v>24</v>
      </c>
      <c r="M3466" s="1" t="s">
        <v>1005</v>
      </c>
      <c r="N3466" s="1" t="s">
        <v>594</v>
      </c>
      <c r="O3466" s="2">
        <v>44561</v>
      </c>
      <c r="P3466" s="2">
        <v>44568</v>
      </c>
      <c r="Q3466" s="1" t="s">
        <v>29</v>
      </c>
      <c r="R3466" t="str">
        <f>VLOOKUP(F3466,'Seg 2 descriptions'!A:B,2)</f>
        <v>Gas Operations-West</v>
      </c>
      <c r="S3466" t="str">
        <f>VLOOKUP(G3466,'Seg 3 descriptions'!A:B,2)</f>
        <v>Salaries</v>
      </c>
    </row>
    <row r="3467" spans="1:19" x14ac:dyDescent="0.25">
      <c r="A3467" s="1" t="s">
        <v>457</v>
      </c>
      <c r="B3467" s="1" t="s">
        <v>49</v>
      </c>
      <c r="C3467" s="1" t="s">
        <v>1056</v>
      </c>
      <c r="D3467" s="1" t="s">
        <v>1727</v>
      </c>
      <c r="E3467" s="1" t="s">
        <v>20</v>
      </c>
      <c r="F3467" s="1" t="s">
        <v>31</v>
      </c>
      <c r="G3467" s="1" t="s">
        <v>590</v>
      </c>
      <c r="H3467" s="1" t="s">
        <v>130</v>
      </c>
      <c r="I3467" s="1" t="s">
        <v>24</v>
      </c>
      <c r="J3467" s="3">
        <v>-30.85</v>
      </c>
      <c r="K3467" s="1" t="s">
        <v>891</v>
      </c>
      <c r="L3467" s="1" t="s">
        <v>24</v>
      </c>
      <c r="M3467" s="1" t="s">
        <v>892</v>
      </c>
      <c r="N3467" s="1" t="s">
        <v>969</v>
      </c>
      <c r="O3467" s="2">
        <v>44316</v>
      </c>
      <c r="P3467" s="2">
        <v>44321</v>
      </c>
      <c r="Q3467" s="1" t="s">
        <v>29</v>
      </c>
      <c r="R3467" t="str">
        <f>VLOOKUP(F3467,'Seg 2 descriptions'!A:B,2)</f>
        <v>Gas Operations-West</v>
      </c>
      <c r="S3467" t="str">
        <f>VLOOKUP(G3467,'Seg 3 descriptions'!A:B,2)</f>
        <v>Overtime/Comp Time/On Call</v>
      </c>
    </row>
    <row r="3468" spans="1:19" x14ac:dyDescent="0.25">
      <c r="A3468" s="1" t="s">
        <v>457</v>
      </c>
      <c r="B3468" s="1" t="s">
        <v>49</v>
      </c>
      <c r="C3468" s="1" t="s">
        <v>1521</v>
      </c>
      <c r="D3468" s="1" t="s">
        <v>1833</v>
      </c>
      <c r="E3468" s="1" t="s">
        <v>20</v>
      </c>
      <c r="F3468" s="1" t="s">
        <v>830</v>
      </c>
      <c r="G3468" s="1" t="s">
        <v>590</v>
      </c>
      <c r="H3468" s="1" t="s">
        <v>130</v>
      </c>
      <c r="I3468" s="1" t="s">
        <v>24</v>
      </c>
      <c r="J3468" s="3">
        <v>-5.93</v>
      </c>
      <c r="K3468" s="1" t="s">
        <v>1441</v>
      </c>
      <c r="L3468" s="1" t="s">
        <v>24</v>
      </c>
      <c r="M3468" s="1" t="s">
        <v>1442</v>
      </c>
      <c r="N3468" s="1" t="s">
        <v>1484</v>
      </c>
      <c r="O3468" s="2">
        <v>44408</v>
      </c>
      <c r="P3468" s="2">
        <v>44412</v>
      </c>
      <c r="Q3468" s="1" t="s">
        <v>29</v>
      </c>
      <c r="R3468" t="str">
        <f>VLOOKUP(F3468,'Seg 2 descriptions'!A:B,2)</f>
        <v>Measurement-SF</v>
      </c>
      <c r="S3468" t="str">
        <f>VLOOKUP(G3468,'Seg 3 descriptions'!A:B,2)</f>
        <v>Overtime/Comp Time/On Call</v>
      </c>
    </row>
    <row r="3469" spans="1:19" x14ac:dyDescent="0.25">
      <c r="A3469" s="1" t="s">
        <v>457</v>
      </c>
      <c r="B3469" s="1" t="s">
        <v>49</v>
      </c>
      <c r="C3469" s="1" t="s">
        <v>593</v>
      </c>
      <c r="D3469" s="1" t="s">
        <v>1727</v>
      </c>
      <c r="E3469" s="1" t="s">
        <v>20</v>
      </c>
      <c r="F3469" s="1" t="s">
        <v>31</v>
      </c>
      <c r="G3469" s="1" t="s">
        <v>590</v>
      </c>
      <c r="H3469" s="1" t="s">
        <v>130</v>
      </c>
      <c r="I3469" s="1" t="s">
        <v>24</v>
      </c>
      <c r="J3469" s="3">
        <v>-55.27</v>
      </c>
      <c r="K3469" s="1" t="s">
        <v>891</v>
      </c>
      <c r="L3469" s="1" t="s">
        <v>24</v>
      </c>
      <c r="M3469" s="1" t="s">
        <v>892</v>
      </c>
      <c r="N3469" s="1" t="s">
        <v>594</v>
      </c>
      <c r="O3469" s="2">
        <v>44561</v>
      </c>
      <c r="P3469" s="2">
        <v>44568</v>
      </c>
      <c r="Q3469" s="1" t="s">
        <v>29</v>
      </c>
      <c r="R3469" t="str">
        <f>VLOOKUP(F3469,'Seg 2 descriptions'!A:B,2)</f>
        <v>Gas Operations-West</v>
      </c>
      <c r="S3469" t="str">
        <f>VLOOKUP(G3469,'Seg 3 descriptions'!A:B,2)</f>
        <v>Overtime/Comp Time/On Call</v>
      </c>
    </row>
    <row r="3470" spans="1:19" x14ac:dyDescent="0.25">
      <c r="A3470" s="1" t="s">
        <v>828</v>
      </c>
      <c r="B3470" s="1" t="s">
        <v>18</v>
      </c>
      <c r="C3470" s="1" t="s">
        <v>1527</v>
      </c>
      <c r="D3470" s="1" t="s">
        <v>1714</v>
      </c>
      <c r="E3470" s="1" t="s">
        <v>20</v>
      </c>
      <c r="F3470" s="1" t="s">
        <v>830</v>
      </c>
      <c r="G3470" s="1" t="s">
        <v>460</v>
      </c>
      <c r="H3470" s="1" t="s">
        <v>130</v>
      </c>
      <c r="I3470" s="1" t="s">
        <v>24</v>
      </c>
      <c r="J3470" s="3">
        <v>71.010000000000005</v>
      </c>
      <c r="K3470" s="1" t="s">
        <v>1583</v>
      </c>
      <c r="L3470" s="1" t="s">
        <v>24</v>
      </c>
      <c r="M3470" s="1" t="s">
        <v>24</v>
      </c>
      <c r="N3470" s="1" t="s">
        <v>1527</v>
      </c>
      <c r="O3470" s="2">
        <v>44350</v>
      </c>
      <c r="P3470" s="2">
        <v>44378</v>
      </c>
      <c r="Q3470" s="1" t="s">
        <v>29</v>
      </c>
      <c r="R3470" t="str">
        <f>VLOOKUP(F3470,'Seg 2 descriptions'!A:B,2)</f>
        <v>Measurement-SF</v>
      </c>
      <c r="S3470" t="str">
        <f>VLOOKUP(G3470,'Seg 3 descriptions'!A:B,2)</f>
        <v>Salaries</v>
      </c>
    </row>
    <row r="3471" spans="1:19" x14ac:dyDescent="0.25">
      <c r="A3471" s="1" t="s">
        <v>457</v>
      </c>
      <c r="B3471" s="1" t="s">
        <v>49</v>
      </c>
      <c r="C3471" s="1" t="s">
        <v>1262</v>
      </c>
      <c r="D3471" s="1" t="s">
        <v>1964</v>
      </c>
      <c r="E3471" s="1" t="s">
        <v>20</v>
      </c>
      <c r="F3471" s="1" t="s">
        <v>830</v>
      </c>
      <c r="G3471" s="1" t="s">
        <v>870</v>
      </c>
      <c r="H3471" s="1" t="s">
        <v>130</v>
      </c>
      <c r="I3471" s="1" t="s">
        <v>24</v>
      </c>
      <c r="J3471" s="3">
        <v>5.07</v>
      </c>
      <c r="K3471" s="1" t="s">
        <v>1567</v>
      </c>
      <c r="L3471" s="1" t="s">
        <v>24</v>
      </c>
      <c r="M3471" s="1" t="s">
        <v>1568</v>
      </c>
      <c r="N3471" s="1" t="s">
        <v>463</v>
      </c>
      <c r="O3471" s="2">
        <v>44500</v>
      </c>
      <c r="P3471" s="2">
        <v>44503</v>
      </c>
      <c r="Q3471" s="1" t="s">
        <v>29</v>
      </c>
      <c r="R3471" t="str">
        <f>VLOOKUP(F3471,'Seg 2 descriptions'!A:B,2)</f>
        <v>Measurement-SF</v>
      </c>
      <c r="S3471" t="str">
        <f>VLOOKUP(G3471,'Seg 3 descriptions'!A:B,2)</f>
        <v>Other Vehicle Expenses</v>
      </c>
    </row>
    <row r="3472" spans="1:19" x14ac:dyDescent="0.25">
      <c r="A3472" s="1" t="s">
        <v>457</v>
      </c>
      <c r="B3472" s="1" t="s">
        <v>49</v>
      </c>
      <c r="C3472" s="1" t="s">
        <v>1262</v>
      </c>
      <c r="D3472" s="1" t="s">
        <v>1965</v>
      </c>
      <c r="E3472" s="1" t="s">
        <v>20</v>
      </c>
      <c r="F3472" s="1" t="s">
        <v>830</v>
      </c>
      <c r="G3472" s="1" t="s">
        <v>1049</v>
      </c>
      <c r="H3472" s="1" t="s">
        <v>130</v>
      </c>
      <c r="I3472" s="1" t="s">
        <v>24</v>
      </c>
      <c r="J3472" s="3">
        <v>2.1800000000000002</v>
      </c>
      <c r="K3472" s="1" t="s">
        <v>1567</v>
      </c>
      <c r="L3472" s="1" t="s">
        <v>24</v>
      </c>
      <c r="M3472" s="1" t="s">
        <v>1568</v>
      </c>
      <c r="N3472" s="1" t="s">
        <v>463</v>
      </c>
      <c r="O3472" s="2">
        <v>44500</v>
      </c>
      <c r="P3472" s="2">
        <v>44503</v>
      </c>
      <c r="Q3472" s="1" t="s">
        <v>29</v>
      </c>
      <c r="R3472" t="str">
        <f>VLOOKUP(F3472,'Seg 2 descriptions'!A:B,2)</f>
        <v>Measurement-SF</v>
      </c>
      <c r="S3472" t="str">
        <f>VLOOKUP(G3472,'Seg 3 descriptions'!A:B,2)</f>
        <v>Vehicle Insurance</v>
      </c>
    </row>
    <row r="3473" spans="1:19" x14ac:dyDescent="0.25">
      <c r="A3473" s="1" t="s">
        <v>457</v>
      </c>
      <c r="B3473" s="1" t="s">
        <v>49</v>
      </c>
      <c r="C3473" s="1" t="s">
        <v>1262</v>
      </c>
      <c r="D3473" s="1" t="s">
        <v>1966</v>
      </c>
      <c r="E3473" s="1" t="s">
        <v>20</v>
      </c>
      <c r="F3473" s="1" t="s">
        <v>830</v>
      </c>
      <c r="G3473" s="1" t="s">
        <v>1055</v>
      </c>
      <c r="H3473" s="1" t="s">
        <v>130</v>
      </c>
      <c r="I3473" s="1" t="s">
        <v>24</v>
      </c>
      <c r="J3473" s="3">
        <v>17.920000000000002</v>
      </c>
      <c r="K3473" s="1" t="s">
        <v>1567</v>
      </c>
      <c r="L3473" s="1" t="s">
        <v>24</v>
      </c>
      <c r="M3473" s="1" t="s">
        <v>1568</v>
      </c>
      <c r="N3473" s="1" t="s">
        <v>463</v>
      </c>
      <c r="O3473" s="2">
        <v>44500</v>
      </c>
      <c r="P3473" s="2">
        <v>44503</v>
      </c>
      <c r="Q3473" s="1" t="s">
        <v>29</v>
      </c>
      <c r="R3473" t="str">
        <f>VLOOKUP(F3473,'Seg 2 descriptions'!A:B,2)</f>
        <v>Measurement-SF</v>
      </c>
      <c r="S3473" t="str">
        <f>VLOOKUP(G3473,'Seg 3 descriptions'!A:B,2)</f>
        <v>Vehicle Depreciation</v>
      </c>
    </row>
    <row r="3474" spans="1:19" x14ac:dyDescent="0.25">
      <c r="A3474" s="1" t="s">
        <v>457</v>
      </c>
      <c r="B3474" s="1" t="s">
        <v>49</v>
      </c>
      <c r="C3474" s="1" t="s">
        <v>1262</v>
      </c>
      <c r="D3474" s="1" t="s">
        <v>1967</v>
      </c>
      <c r="E3474" s="1" t="s">
        <v>20</v>
      </c>
      <c r="F3474" s="1" t="s">
        <v>830</v>
      </c>
      <c r="G3474" s="1" t="s">
        <v>869</v>
      </c>
      <c r="H3474" s="1" t="s">
        <v>130</v>
      </c>
      <c r="I3474" s="1" t="s">
        <v>24</v>
      </c>
      <c r="J3474" s="3">
        <v>12.49</v>
      </c>
      <c r="K3474" s="1" t="s">
        <v>1567</v>
      </c>
      <c r="L3474" s="1" t="s">
        <v>24</v>
      </c>
      <c r="M3474" s="1" t="s">
        <v>1568</v>
      </c>
      <c r="N3474" s="1" t="s">
        <v>463</v>
      </c>
      <c r="O3474" s="2">
        <v>44500</v>
      </c>
      <c r="P3474" s="2">
        <v>44503</v>
      </c>
      <c r="Q3474" s="1" t="s">
        <v>29</v>
      </c>
      <c r="R3474" t="str">
        <f>VLOOKUP(F3474,'Seg 2 descriptions'!A:B,2)</f>
        <v>Measurement-SF</v>
      </c>
      <c r="S3474" t="str">
        <f>VLOOKUP(G3474,'Seg 3 descriptions'!A:B,2)</f>
        <v>Vehicle Fuel</v>
      </c>
    </row>
    <row r="3475" spans="1:19" x14ac:dyDescent="0.25">
      <c r="A3475" s="1" t="s">
        <v>457</v>
      </c>
      <c r="B3475" s="1" t="s">
        <v>49</v>
      </c>
      <c r="C3475" s="1" t="s">
        <v>1262</v>
      </c>
      <c r="D3475" s="1" t="s">
        <v>1970</v>
      </c>
      <c r="E3475" s="1" t="s">
        <v>20</v>
      </c>
      <c r="F3475" s="1" t="s">
        <v>830</v>
      </c>
      <c r="G3475" s="1" t="s">
        <v>283</v>
      </c>
      <c r="H3475" s="1" t="s">
        <v>130</v>
      </c>
      <c r="I3475" s="1" t="s">
        <v>24</v>
      </c>
      <c r="J3475" s="3">
        <v>-8.51</v>
      </c>
      <c r="K3475" s="1" t="s">
        <v>1567</v>
      </c>
      <c r="L3475" s="1" t="s">
        <v>24</v>
      </c>
      <c r="M3475" s="1" t="s">
        <v>1568</v>
      </c>
      <c r="N3475" s="1" t="s">
        <v>463</v>
      </c>
      <c r="O3475" s="2">
        <v>44500</v>
      </c>
      <c r="P3475" s="2">
        <v>44503</v>
      </c>
      <c r="Q3475" s="1" t="s">
        <v>29</v>
      </c>
      <c r="R3475" t="str">
        <f>VLOOKUP(F3475,'Seg 2 descriptions'!A:B,2)</f>
        <v>Measurement-SF</v>
      </c>
      <c r="S3475" t="str">
        <f>VLOOKUP(G3475,'Seg 3 descriptions'!A:B,2)</f>
        <v>Supplies &amp; Misc Dept Expenses</v>
      </c>
    </row>
    <row r="3476" spans="1:19" x14ac:dyDescent="0.25">
      <c r="A3476" s="1" t="s">
        <v>457</v>
      </c>
      <c r="B3476" s="1" t="s">
        <v>49</v>
      </c>
      <c r="C3476" s="1" t="s">
        <v>1320</v>
      </c>
      <c r="D3476" s="1" t="s">
        <v>1965</v>
      </c>
      <c r="E3476" s="1" t="s">
        <v>20</v>
      </c>
      <c r="F3476" s="1" t="s">
        <v>830</v>
      </c>
      <c r="G3476" s="1" t="s">
        <v>1049</v>
      </c>
      <c r="H3476" s="1" t="s">
        <v>130</v>
      </c>
      <c r="I3476" s="1" t="s">
        <v>24</v>
      </c>
      <c r="J3476" s="3">
        <v>7</v>
      </c>
      <c r="K3476" s="1" t="s">
        <v>1567</v>
      </c>
      <c r="L3476" s="1" t="s">
        <v>24</v>
      </c>
      <c r="M3476" s="1" t="s">
        <v>1568</v>
      </c>
      <c r="N3476" s="1" t="s">
        <v>463</v>
      </c>
      <c r="O3476" s="2">
        <v>44469</v>
      </c>
      <c r="P3476" s="2">
        <v>44474</v>
      </c>
      <c r="Q3476" s="1" t="s">
        <v>29</v>
      </c>
      <c r="R3476" t="str">
        <f>VLOOKUP(F3476,'Seg 2 descriptions'!A:B,2)</f>
        <v>Measurement-SF</v>
      </c>
      <c r="S3476" t="str">
        <f>VLOOKUP(G3476,'Seg 3 descriptions'!A:B,2)</f>
        <v>Vehicle Insurance</v>
      </c>
    </row>
    <row r="3477" spans="1:19" x14ac:dyDescent="0.25">
      <c r="A3477" s="1" t="s">
        <v>457</v>
      </c>
      <c r="B3477" s="1" t="s">
        <v>49</v>
      </c>
      <c r="C3477" s="1" t="s">
        <v>1320</v>
      </c>
      <c r="D3477" s="1" t="s">
        <v>1966</v>
      </c>
      <c r="E3477" s="1" t="s">
        <v>20</v>
      </c>
      <c r="F3477" s="1" t="s">
        <v>830</v>
      </c>
      <c r="G3477" s="1" t="s">
        <v>1055</v>
      </c>
      <c r="H3477" s="1" t="s">
        <v>130</v>
      </c>
      <c r="I3477" s="1" t="s">
        <v>24</v>
      </c>
      <c r="J3477" s="3">
        <v>60.73</v>
      </c>
      <c r="K3477" s="1" t="s">
        <v>1567</v>
      </c>
      <c r="L3477" s="1" t="s">
        <v>24</v>
      </c>
      <c r="M3477" s="1" t="s">
        <v>1568</v>
      </c>
      <c r="N3477" s="1" t="s">
        <v>463</v>
      </c>
      <c r="O3477" s="2">
        <v>44469</v>
      </c>
      <c r="P3477" s="2">
        <v>44474</v>
      </c>
      <c r="Q3477" s="1" t="s">
        <v>29</v>
      </c>
      <c r="R3477" t="str">
        <f>VLOOKUP(F3477,'Seg 2 descriptions'!A:B,2)</f>
        <v>Measurement-SF</v>
      </c>
      <c r="S3477" t="str">
        <f>VLOOKUP(G3477,'Seg 3 descriptions'!A:B,2)</f>
        <v>Vehicle Depreciation</v>
      </c>
    </row>
    <row r="3478" spans="1:19" x14ac:dyDescent="0.25">
      <c r="A3478" s="1" t="s">
        <v>457</v>
      </c>
      <c r="B3478" s="1" t="s">
        <v>49</v>
      </c>
      <c r="C3478" s="1" t="s">
        <v>1320</v>
      </c>
      <c r="D3478" s="1" t="s">
        <v>1967</v>
      </c>
      <c r="E3478" s="1" t="s">
        <v>20</v>
      </c>
      <c r="F3478" s="1" t="s">
        <v>830</v>
      </c>
      <c r="G3478" s="1" t="s">
        <v>869</v>
      </c>
      <c r="H3478" s="1" t="s">
        <v>130</v>
      </c>
      <c r="I3478" s="1" t="s">
        <v>24</v>
      </c>
      <c r="J3478" s="3">
        <v>42.37</v>
      </c>
      <c r="K3478" s="1" t="s">
        <v>1567</v>
      </c>
      <c r="L3478" s="1" t="s">
        <v>24</v>
      </c>
      <c r="M3478" s="1" t="s">
        <v>1568</v>
      </c>
      <c r="N3478" s="1" t="s">
        <v>463</v>
      </c>
      <c r="O3478" s="2">
        <v>44469</v>
      </c>
      <c r="P3478" s="2">
        <v>44474</v>
      </c>
      <c r="Q3478" s="1" t="s">
        <v>29</v>
      </c>
      <c r="R3478" t="str">
        <f>VLOOKUP(F3478,'Seg 2 descriptions'!A:B,2)</f>
        <v>Measurement-SF</v>
      </c>
      <c r="S3478" t="str">
        <f>VLOOKUP(G3478,'Seg 3 descriptions'!A:B,2)</f>
        <v>Vehicle Fuel</v>
      </c>
    </row>
    <row r="3479" spans="1:19" x14ac:dyDescent="0.25">
      <c r="A3479" s="1" t="s">
        <v>457</v>
      </c>
      <c r="B3479" s="1" t="s">
        <v>49</v>
      </c>
      <c r="C3479" s="1" t="s">
        <v>1320</v>
      </c>
      <c r="D3479" s="1" t="s">
        <v>1970</v>
      </c>
      <c r="E3479" s="1" t="s">
        <v>20</v>
      </c>
      <c r="F3479" s="1" t="s">
        <v>830</v>
      </c>
      <c r="G3479" s="1" t="s">
        <v>283</v>
      </c>
      <c r="H3479" s="1" t="s">
        <v>130</v>
      </c>
      <c r="I3479" s="1" t="s">
        <v>24</v>
      </c>
      <c r="J3479" s="3">
        <v>54.58</v>
      </c>
      <c r="K3479" s="1" t="s">
        <v>1567</v>
      </c>
      <c r="L3479" s="1" t="s">
        <v>24</v>
      </c>
      <c r="M3479" s="1" t="s">
        <v>1568</v>
      </c>
      <c r="N3479" s="1" t="s">
        <v>463</v>
      </c>
      <c r="O3479" s="2">
        <v>44469</v>
      </c>
      <c r="P3479" s="2">
        <v>44474</v>
      </c>
      <c r="Q3479" s="1" t="s">
        <v>29</v>
      </c>
      <c r="R3479" t="str">
        <f>VLOOKUP(F3479,'Seg 2 descriptions'!A:B,2)</f>
        <v>Measurement-SF</v>
      </c>
      <c r="S3479" t="str">
        <f>VLOOKUP(G3479,'Seg 3 descriptions'!A:B,2)</f>
        <v>Supplies &amp; Misc Dept Expenses</v>
      </c>
    </row>
    <row r="3480" spans="1:19" x14ac:dyDescent="0.25">
      <c r="A3480" s="1" t="s">
        <v>457</v>
      </c>
      <c r="B3480" s="1" t="s">
        <v>49</v>
      </c>
      <c r="C3480" s="1" t="s">
        <v>1320</v>
      </c>
      <c r="D3480" s="1" t="s">
        <v>1968</v>
      </c>
      <c r="E3480" s="1" t="s">
        <v>20</v>
      </c>
      <c r="F3480" s="1" t="s">
        <v>830</v>
      </c>
      <c r="G3480" s="1" t="s">
        <v>1302</v>
      </c>
      <c r="H3480" s="1" t="s">
        <v>130</v>
      </c>
      <c r="I3480" s="1" t="s">
        <v>24</v>
      </c>
      <c r="J3480" s="3">
        <v>3.77</v>
      </c>
      <c r="K3480" s="1" t="s">
        <v>1567</v>
      </c>
      <c r="L3480" s="1" t="s">
        <v>24</v>
      </c>
      <c r="M3480" s="1" t="s">
        <v>1568</v>
      </c>
      <c r="N3480" s="1" t="s">
        <v>463</v>
      </c>
      <c r="O3480" s="2">
        <v>44469</v>
      </c>
      <c r="P3480" s="2">
        <v>44474</v>
      </c>
      <c r="Q3480" s="1" t="s">
        <v>29</v>
      </c>
      <c r="R3480" t="str">
        <f>VLOOKUP(F3480,'Seg 2 descriptions'!A:B,2)</f>
        <v>Measurement-SF</v>
      </c>
      <c r="S3480" t="str">
        <f>VLOOKUP(G3480,'Seg 3 descriptions'!A:B,2)</f>
        <v>Uniforms</v>
      </c>
    </row>
    <row r="3481" spans="1:19" x14ac:dyDescent="0.25">
      <c r="A3481" s="1" t="s">
        <v>457</v>
      </c>
      <c r="B3481" s="1" t="s">
        <v>49</v>
      </c>
      <c r="C3481" s="1" t="s">
        <v>1320</v>
      </c>
      <c r="D3481" s="1" t="s">
        <v>1969</v>
      </c>
      <c r="E3481" s="1" t="s">
        <v>20</v>
      </c>
      <c r="F3481" s="1" t="s">
        <v>830</v>
      </c>
      <c r="G3481" s="1" t="s">
        <v>868</v>
      </c>
      <c r="H3481" s="1" t="s">
        <v>130</v>
      </c>
      <c r="I3481" s="1" t="s">
        <v>24</v>
      </c>
      <c r="J3481" s="3">
        <v>14.94</v>
      </c>
      <c r="K3481" s="1" t="s">
        <v>1567</v>
      </c>
      <c r="L3481" s="1" t="s">
        <v>24</v>
      </c>
      <c r="M3481" s="1" t="s">
        <v>1568</v>
      </c>
      <c r="N3481" s="1" t="s">
        <v>463</v>
      </c>
      <c r="O3481" s="2">
        <v>44469</v>
      </c>
      <c r="P3481" s="2">
        <v>44474</v>
      </c>
      <c r="Q3481" s="1" t="s">
        <v>29</v>
      </c>
      <c r="R3481" t="str">
        <f>VLOOKUP(F3481,'Seg 2 descriptions'!A:B,2)</f>
        <v>Measurement-SF</v>
      </c>
      <c r="S3481" t="str">
        <f>VLOOKUP(G3481,'Seg 3 descriptions'!A:B,2)</f>
        <v>Cell Phones</v>
      </c>
    </row>
    <row r="3482" spans="1:19" x14ac:dyDescent="0.25">
      <c r="A3482" s="1" t="s">
        <v>457</v>
      </c>
      <c r="B3482" s="1" t="s">
        <v>49</v>
      </c>
      <c r="C3482" s="1" t="s">
        <v>1320</v>
      </c>
      <c r="D3482" s="1" t="s">
        <v>1971</v>
      </c>
      <c r="E3482" s="1" t="s">
        <v>20</v>
      </c>
      <c r="F3482" s="1" t="s">
        <v>830</v>
      </c>
      <c r="G3482" s="1" t="s">
        <v>867</v>
      </c>
      <c r="H3482" s="1" t="s">
        <v>130</v>
      </c>
      <c r="I3482" s="1" t="s">
        <v>24</v>
      </c>
      <c r="J3482" s="3">
        <v>3.85</v>
      </c>
      <c r="K3482" s="1" t="s">
        <v>1567</v>
      </c>
      <c r="L3482" s="1" t="s">
        <v>24</v>
      </c>
      <c r="M3482" s="1" t="s">
        <v>1568</v>
      </c>
      <c r="N3482" s="1" t="s">
        <v>463</v>
      </c>
      <c r="O3482" s="2">
        <v>44469</v>
      </c>
      <c r="P3482" s="2">
        <v>44474</v>
      </c>
      <c r="Q3482" s="1" t="s">
        <v>29</v>
      </c>
      <c r="R3482" t="str">
        <f>VLOOKUP(F3482,'Seg 2 descriptions'!A:B,2)</f>
        <v>Measurement-SF</v>
      </c>
      <c r="S3482" t="str">
        <f>VLOOKUP(G3482,'Seg 3 descriptions'!A:B,2)</f>
        <v>Meals</v>
      </c>
    </row>
    <row r="3483" spans="1:19" x14ac:dyDescent="0.25">
      <c r="A3483" s="1" t="s">
        <v>457</v>
      </c>
      <c r="B3483" s="1" t="s">
        <v>49</v>
      </c>
      <c r="C3483" s="1" t="s">
        <v>1320</v>
      </c>
      <c r="D3483" s="1" t="s">
        <v>1962</v>
      </c>
      <c r="E3483" s="1" t="s">
        <v>20</v>
      </c>
      <c r="F3483" s="1" t="s">
        <v>830</v>
      </c>
      <c r="G3483" s="1" t="s">
        <v>866</v>
      </c>
      <c r="H3483" s="1" t="s">
        <v>130</v>
      </c>
      <c r="I3483" s="1" t="s">
        <v>24</v>
      </c>
      <c r="J3483" s="3">
        <v>7.53</v>
      </c>
      <c r="K3483" s="1" t="s">
        <v>1567</v>
      </c>
      <c r="L3483" s="1" t="s">
        <v>24</v>
      </c>
      <c r="M3483" s="1" t="s">
        <v>1568</v>
      </c>
      <c r="N3483" s="1" t="s">
        <v>463</v>
      </c>
      <c r="O3483" s="2">
        <v>44469</v>
      </c>
      <c r="P3483" s="2">
        <v>44474</v>
      </c>
      <c r="Q3483" s="1" t="s">
        <v>29</v>
      </c>
      <c r="R3483" t="str">
        <f>VLOOKUP(F3483,'Seg 2 descriptions'!A:B,2)</f>
        <v>Measurement-SF</v>
      </c>
      <c r="S3483" t="str">
        <f>VLOOKUP(G3483,'Seg 3 descriptions'!A:B,2)</f>
        <v>Lodging &amp; Travel</v>
      </c>
    </row>
    <row r="3484" spans="1:19" x14ac:dyDescent="0.25">
      <c r="A3484" s="1" t="s">
        <v>457</v>
      </c>
      <c r="B3484" s="1" t="s">
        <v>49</v>
      </c>
      <c r="C3484" s="1" t="s">
        <v>1320</v>
      </c>
      <c r="D3484" s="1" t="s">
        <v>1714</v>
      </c>
      <c r="E3484" s="1" t="s">
        <v>20</v>
      </c>
      <c r="F3484" s="1" t="s">
        <v>830</v>
      </c>
      <c r="G3484" s="1" t="s">
        <v>460</v>
      </c>
      <c r="H3484" s="1" t="s">
        <v>130</v>
      </c>
      <c r="I3484" s="1" t="s">
        <v>24</v>
      </c>
      <c r="J3484" s="3">
        <v>79.430000000000007</v>
      </c>
      <c r="K3484" s="1" t="s">
        <v>1567</v>
      </c>
      <c r="L3484" s="1" t="s">
        <v>24</v>
      </c>
      <c r="M3484" s="1" t="s">
        <v>1568</v>
      </c>
      <c r="N3484" s="1" t="s">
        <v>463</v>
      </c>
      <c r="O3484" s="2">
        <v>44469</v>
      </c>
      <c r="P3484" s="2">
        <v>44474</v>
      </c>
      <c r="Q3484" s="1" t="s">
        <v>29</v>
      </c>
      <c r="R3484" t="str">
        <f>VLOOKUP(F3484,'Seg 2 descriptions'!A:B,2)</f>
        <v>Measurement-SF</v>
      </c>
      <c r="S3484" t="str">
        <f>VLOOKUP(G3484,'Seg 3 descriptions'!A:B,2)</f>
        <v>Salaries</v>
      </c>
    </row>
    <row r="3485" spans="1:19" x14ac:dyDescent="0.25">
      <c r="A3485" s="1" t="s">
        <v>457</v>
      </c>
      <c r="B3485" s="1" t="s">
        <v>49</v>
      </c>
      <c r="C3485" s="1" t="s">
        <v>1320</v>
      </c>
      <c r="D3485" s="1" t="s">
        <v>1964</v>
      </c>
      <c r="E3485" s="1" t="s">
        <v>20</v>
      </c>
      <c r="F3485" s="1" t="s">
        <v>830</v>
      </c>
      <c r="G3485" s="1" t="s">
        <v>870</v>
      </c>
      <c r="H3485" s="1" t="s">
        <v>130</v>
      </c>
      <c r="I3485" s="1" t="s">
        <v>24</v>
      </c>
      <c r="J3485" s="3">
        <v>16.920000000000002</v>
      </c>
      <c r="K3485" s="1" t="s">
        <v>1567</v>
      </c>
      <c r="L3485" s="1" t="s">
        <v>24</v>
      </c>
      <c r="M3485" s="1" t="s">
        <v>1568</v>
      </c>
      <c r="N3485" s="1" t="s">
        <v>463</v>
      </c>
      <c r="O3485" s="2">
        <v>44469</v>
      </c>
      <c r="P3485" s="2">
        <v>44474</v>
      </c>
      <c r="Q3485" s="1" t="s">
        <v>29</v>
      </c>
      <c r="R3485" t="str">
        <f>VLOOKUP(F3485,'Seg 2 descriptions'!A:B,2)</f>
        <v>Measurement-SF</v>
      </c>
      <c r="S3485" t="str">
        <f>VLOOKUP(G3485,'Seg 3 descriptions'!A:B,2)</f>
        <v>Other Vehicle Expenses</v>
      </c>
    </row>
    <row r="3486" spans="1:19" x14ac:dyDescent="0.25">
      <c r="A3486" s="1" t="s">
        <v>457</v>
      </c>
      <c r="B3486" s="1" t="s">
        <v>49</v>
      </c>
      <c r="C3486" s="1" t="s">
        <v>1321</v>
      </c>
      <c r="D3486" s="1" t="s">
        <v>1962</v>
      </c>
      <c r="E3486" s="1" t="s">
        <v>20</v>
      </c>
      <c r="F3486" s="1" t="s">
        <v>830</v>
      </c>
      <c r="G3486" s="1" t="s">
        <v>866</v>
      </c>
      <c r="H3486" s="1" t="s">
        <v>130</v>
      </c>
      <c r="I3486" s="1" t="s">
        <v>24</v>
      </c>
      <c r="J3486" s="3">
        <v>14.63</v>
      </c>
      <c r="K3486" s="1" t="s">
        <v>1567</v>
      </c>
      <c r="L3486" s="1" t="s">
        <v>24</v>
      </c>
      <c r="M3486" s="1" t="s">
        <v>1568</v>
      </c>
      <c r="N3486" s="1" t="s">
        <v>463</v>
      </c>
      <c r="O3486" s="2">
        <v>44377</v>
      </c>
      <c r="P3486" s="2">
        <v>44383</v>
      </c>
      <c r="Q3486" s="1" t="s">
        <v>29</v>
      </c>
      <c r="R3486" t="str">
        <f>VLOOKUP(F3486,'Seg 2 descriptions'!A:B,2)</f>
        <v>Measurement-SF</v>
      </c>
      <c r="S3486" t="str">
        <f>VLOOKUP(G3486,'Seg 3 descriptions'!A:B,2)</f>
        <v>Lodging &amp; Travel</v>
      </c>
    </row>
    <row r="3487" spans="1:19" x14ac:dyDescent="0.25">
      <c r="A3487" s="1" t="s">
        <v>457</v>
      </c>
      <c r="B3487" s="1" t="s">
        <v>49</v>
      </c>
      <c r="C3487" s="1" t="s">
        <v>1321</v>
      </c>
      <c r="D3487" s="1" t="s">
        <v>1833</v>
      </c>
      <c r="E3487" s="1" t="s">
        <v>20</v>
      </c>
      <c r="F3487" s="1" t="s">
        <v>830</v>
      </c>
      <c r="G3487" s="1" t="s">
        <v>590</v>
      </c>
      <c r="H3487" s="1" t="s">
        <v>130</v>
      </c>
      <c r="I3487" s="1" t="s">
        <v>24</v>
      </c>
      <c r="J3487" s="3">
        <v>2.12</v>
      </c>
      <c r="K3487" s="1" t="s">
        <v>1567</v>
      </c>
      <c r="L3487" s="1" t="s">
        <v>24</v>
      </c>
      <c r="M3487" s="1" t="s">
        <v>1568</v>
      </c>
      <c r="N3487" s="1" t="s">
        <v>463</v>
      </c>
      <c r="O3487" s="2">
        <v>44377</v>
      </c>
      <c r="P3487" s="2">
        <v>44383</v>
      </c>
      <c r="Q3487" s="1" t="s">
        <v>29</v>
      </c>
      <c r="R3487" t="str">
        <f>VLOOKUP(F3487,'Seg 2 descriptions'!A:B,2)</f>
        <v>Measurement-SF</v>
      </c>
      <c r="S3487" t="str">
        <f>VLOOKUP(G3487,'Seg 3 descriptions'!A:B,2)</f>
        <v>Overtime/Comp Time/On Call</v>
      </c>
    </row>
    <row r="3488" spans="1:19" x14ac:dyDescent="0.25">
      <c r="A3488" s="1" t="s">
        <v>457</v>
      </c>
      <c r="B3488" s="1" t="s">
        <v>49</v>
      </c>
      <c r="C3488" s="1" t="s">
        <v>1321</v>
      </c>
      <c r="D3488" s="1" t="s">
        <v>1714</v>
      </c>
      <c r="E3488" s="1" t="s">
        <v>20</v>
      </c>
      <c r="F3488" s="1" t="s">
        <v>830</v>
      </c>
      <c r="G3488" s="1" t="s">
        <v>460</v>
      </c>
      <c r="H3488" s="1" t="s">
        <v>130</v>
      </c>
      <c r="I3488" s="1" t="s">
        <v>24</v>
      </c>
      <c r="J3488" s="3">
        <v>48.98</v>
      </c>
      <c r="K3488" s="1" t="s">
        <v>1567</v>
      </c>
      <c r="L3488" s="1" t="s">
        <v>24</v>
      </c>
      <c r="M3488" s="1" t="s">
        <v>1568</v>
      </c>
      <c r="N3488" s="1" t="s">
        <v>463</v>
      </c>
      <c r="O3488" s="2">
        <v>44377</v>
      </c>
      <c r="P3488" s="2">
        <v>44383</v>
      </c>
      <c r="Q3488" s="1" t="s">
        <v>29</v>
      </c>
      <c r="R3488" t="str">
        <f>VLOOKUP(F3488,'Seg 2 descriptions'!A:B,2)</f>
        <v>Measurement-SF</v>
      </c>
      <c r="S3488" t="str">
        <f>VLOOKUP(G3488,'Seg 3 descriptions'!A:B,2)</f>
        <v>Salaries</v>
      </c>
    </row>
    <row r="3489" spans="1:19" x14ac:dyDescent="0.25">
      <c r="A3489" s="1" t="s">
        <v>457</v>
      </c>
      <c r="B3489" s="1" t="s">
        <v>49</v>
      </c>
      <c r="C3489" s="1" t="s">
        <v>1321</v>
      </c>
      <c r="D3489" s="1" t="s">
        <v>1970</v>
      </c>
      <c r="E3489" s="1" t="s">
        <v>20</v>
      </c>
      <c r="F3489" s="1" t="s">
        <v>830</v>
      </c>
      <c r="G3489" s="1" t="s">
        <v>283</v>
      </c>
      <c r="H3489" s="1" t="s">
        <v>130</v>
      </c>
      <c r="I3489" s="1" t="s">
        <v>24</v>
      </c>
      <c r="J3489" s="3">
        <v>5.98</v>
      </c>
      <c r="K3489" s="1" t="s">
        <v>1567</v>
      </c>
      <c r="L3489" s="1" t="s">
        <v>24</v>
      </c>
      <c r="M3489" s="1" t="s">
        <v>1568</v>
      </c>
      <c r="N3489" s="1" t="s">
        <v>463</v>
      </c>
      <c r="O3489" s="2">
        <v>44377</v>
      </c>
      <c r="P3489" s="2">
        <v>44383</v>
      </c>
      <c r="Q3489" s="1" t="s">
        <v>29</v>
      </c>
      <c r="R3489" t="str">
        <f>VLOOKUP(F3489,'Seg 2 descriptions'!A:B,2)</f>
        <v>Measurement-SF</v>
      </c>
      <c r="S3489" t="str">
        <f>VLOOKUP(G3489,'Seg 3 descriptions'!A:B,2)</f>
        <v>Supplies &amp; Misc Dept Expenses</v>
      </c>
    </row>
    <row r="3490" spans="1:19" x14ac:dyDescent="0.25">
      <c r="A3490" s="1" t="s">
        <v>457</v>
      </c>
      <c r="B3490" s="1" t="s">
        <v>49</v>
      </c>
      <c r="C3490" s="1" t="s">
        <v>1321</v>
      </c>
      <c r="D3490" s="1" t="s">
        <v>1969</v>
      </c>
      <c r="E3490" s="1" t="s">
        <v>20</v>
      </c>
      <c r="F3490" s="1" t="s">
        <v>830</v>
      </c>
      <c r="G3490" s="1" t="s">
        <v>868</v>
      </c>
      <c r="H3490" s="1" t="s">
        <v>130</v>
      </c>
      <c r="I3490" s="1" t="s">
        <v>24</v>
      </c>
      <c r="J3490" s="3">
        <v>7.71</v>
      </c>
      <c r="K3490" s="1" t="s">
        <v>1567</v>
      </c>
      <c r="L3490" s="1" t="s">
        <v>24</v>
      </c>
      <c r="M3490" s="1" t="s">
        <v>1568</v>
      </c>
      <c r="N3490" s="1" t="s">
        <v>463</v>
      </c>
      <c r="O3490" s="2">
        <v>44377</v>
      </c>
      <c r="P3490" s="2">
        <v>44383</v>
      </c>
      <c r="Q3490" s="1" t="s">
        <v>29</v>
      </c>
      <c r="R3490" t="str">
        <f>VLOOKUP(F3490,'Seg 2 descriptions'!A:B,2)</f>
        <v>Measurement-SF</v>
      </c>
      <c r="S3490" t="str">
        <f>VLOOKUP(G3490,'Seg 3 descriptions'!A:B,2)</f>
        <v>Cell Phones</v>
      </c>
    </row>
    <row r="3491" spans="1:19" x14ac:dyDescent="0.25">
      <c r="A3491" s="1" t="s">
        <v>457</v>
      </c>
      <c r="B3491" s="1" t="s">
        <v>49</v>
      </c>
      <c r="C3491" s="1" t="s">
        <v>1321</v>
      </c>
      <c r="D3491" s="1" t="s">
        <v>1971</v>
      </c>
      <c r="E3491" s="1" t="s">
        <v>20</v>
      </c>
      <c r="F3491" s="1" t="s">
        <v>830</v>
      </c>
      <c r="G3491" s="1" t="s">
        <v>867</v>
      </c>
      <c r="H3491" s="1" t="s">
        <v>130</v>
      </c>
      <c r="I3491" s="1" t="s">
        <v>24</v>
      </c>
      <c r="J3491" s="3">
        <v>0.97</v>
      </c>
      <c r="K3491" s="1" t="s">
        <v>1567</v>
      </c>
      <c r="L3491" s="1" t="s">
        <v>24</v>
      </c>
      <c r="M3491" s="1" t="s">
        <v>1568</v>
      </c>
      <c r="N3491" s="1" t="s">
        <v>463</v>
      </c>
      <c r="O3491" s="2">
        <v>44377</v>
      </c>
      <c r="P3491" s="2">
        <v>44383</v>
      </c>
      <c r="Q3491" s="1" t="s">
        <v>29</v>
      </c>
      <c r="R3491" t="str">
        <f>VLOOKUP(F3491,'Seg 2 descriptions'!A:B,2)</f>
        <v>Measurement-SF</v>
      </c>
      <c r="S3491" t="str">
        <f>VLOOKUP(G3491,'Seg 3 descriptions'!A:B,2)</f>
        <v>Meals</v>
      </c>
    </row>
    <row r="3492" spans="1:19" x14ac:dyDescent="0.25">
      <c r="A3492" s="1" t="s">
        <v>457</v>
      </c>
      <c r="B3492" s="1" t="s">
        <v>49</v>
      </c>
      <c r="C3492" s="1" t="s">
        <v>1321</v>
      </c>
      <c r="D3492" s="1" t="s">
        <v>1964</v>
      </c>
      <c r="E3492" s="1" t="s">
        <v>20</v>
      </c>
      <c r="F3492" s="1" t="s">
        <v>830</v>
      </c>
      <c r="G3492" s="1" t="s">
        <v>870</v>
      </c>
      <c r="H3492" s="1" t="s">
        <v>130</v>
      </c>
      <c r="I3492" s="1" t="s">
        <v>24</v>
      </c>
      <c r="J3492" s="3">
        <v>6.64</v>
      </c>
      <c r="K3492" s="1" t="s">
        <v>1567</v>
      </c>
      <c r="L3492" s="1" t="s">
        <v>24</v>
      </c>
      <c r="M3492" s="1" t="s">
        <v>1568</v>
      </c>
      <c r="N3492" s="1" t="s">
        <v>463</v>
      </c>
      <c r="O3492" s="2">
        <v>44377</v>
      </c>
      <c r="P3492" s="2">
        <v>44383</v>
      </c>
      <c r="Q3492" s="1" t="s">
        <v>29</v>
      </c>
      <c r="R3492" t="str">
        <f>VLOOKUP(F3492,'Seg 2 descriptions'!A:B,2)</f>
        <v>Measurement-SF</v>
      </c>
      <c r="S3492" t="str">
        <f>VLOOKUP(G3492,'Seg 3 descriptions'!A:B,2)</f>
        <v>Other Vehicle Expenses</v>
      </c>
    </row>
    <row r="3493" spans="1:19" x14ac:dyDescent="0.25">
      <c r="A3493" s="144" t="s">
        <v>456</v>
      </c>
      <c r="B3493" s="144" t="s">
        <v>20</v>
      </c>
      <c r="C3493" s="144" t="s">
        <v>802</v>
      </c>
      <c r="D3493" s="144" t="s">
        <v>1694</v>
      </c>
      <c r="E3493" s="144" t="s">
        <v>20</v>
      </c>
      <c r="F3493" s="144" t="s">
        <v>21</v>
      </c>
      <c r="G3493" s="144" t="s">
        <v>22</v>
      </c>
      <c r="H3493" s="144" t="s">
        <v>130</v>
      </c>
      <c r="I3493" s="144" t="s">
        <v>24</v>
      </c>
      <c r="J3493" s="145">
        <v>-1904.85</v>
      </c>
      <c r="K3493" s="144" t="s">
        <v>941</v>
      </c>
      <c r="L3493" s="144" t="s">
        <v>24</v>
      </c>
      <c r="M3493" s="144" t="s">
        <v>1591</v>
      </c>
      <c r="N3493" s="144" t="s">
        <v>805</v>
      </c>
      <c r="O3493" s="146">
        <v>44500</v>
      </c>
      <c r="P3493" s="146">
        <v>44475</v>
      </c>
      <c r="Q3493" s="144" t="s">
        <v>29</v>
      </c>
      <c r="R3493" s="20" t="str">
        <f>VLOOKUP(F3493,'Seg 2 descriptions'!A:B,2)</f>
        <v>Facilities-West</v>
      </c>
      <c r="S3493" s="20" t="str">
        <f>VLOOKUP(G3493,'Seg 3 descriptions'!A:B,2)</f>
        <v>Facilities Maintenance</v>
      </c>
    </row>
    <row r="3494" spans="1:19" x14ac:dyDescent="0.25">
      <c r="A3494" s="144" t="s">
        <v>456</v>
      </c>
      <c r="B3494" s="144" t="s">
        <v>20</v>
      </c>
      <c r="C3494" s="144" t="s">
        <v>805</v>
      </c>
      <c r="D3494" s="144" t="s">
        <v>1694</v>
      </c>
      <c r="E3494" s="144" t="s">
        <v>20</v>
      </c>
      <c r="F3494" s="144" t="s">
        <v>21</v>
      </c>
      <c r="G3494" s="144" t="s">
        <v>22</v>
      </c>
      <c r="H3494" s="144" t="s">
        <v>130</v>
      </c>
      <c r="I3494" s="144" t="s">
        <v>24</v>
      </c>
      <c r="J3494" s="145">
        <v>1904.85</v>
      </c>
      <c r="K3494" s="144" t="s">
        <v>941</v>
      </c>
      <c r="L3494" s="144" t="s">
        <v>24</v>
      </c>
      <c r="M3494" s="144" t="s">
        <v>1591</v>
      </c>
      <c r="N3494" s="144" t="s">
        <v>805</v>
      </c>
      <c r="O3494" s="146">
        <v>44469</v>
      </c>
      <c r="P3494" s="146">
        <v>44475</v>
      </c>
      <c r="Q3494" s="144" t="s">
        <v>29</v>
      </c>
      <c r="R3494" s="20" t="str">
        <f>VLOOKUP(F3494,'Seg 2 descriptions'!A:B,2)</f>
        <v>Facilities-West</v>
      </c>
      <c r="S3494" s="20" t="str">
        <f>VLOOKUP(G3494,'Seg 3 descriptions'!A:B,2)</f>
        <v>Facilities Maintenance</v>
      </c>
    </row>
    <row r="3495" spans="1:19" x14ac:dyDescent="0.25">
      <c r="A3495" s="1" t="s">
        <v>457</v>
      </c>
      <c r="B3495" s="1" t="s">
        <v>49</v>
      </c>
      <c r="C3495" s="1" t="s">
        <v>898</v>
      </c>
      <c r="D3495" s="1" t="s">
        <v>1709</v>
      </c>
      <c r="E3495" s="1" t="s">
        <v>20</v>
      </c>
      <c r="F3495" s="1" t="s">
        <v>31</v>
      </c>
      <c r="G3495" s="1" t="s">
        <v>460</v>
      </c>
      <c r="H3495" s="1" t="s">
        <v>130</v>
      </c>
      <c r="I3495" s="1" t="s">
        <v>24</v>
      </c>
      <c r="J3495" s="3">
        <v>-113.71</v>
      </c>
      <c r="K3495" s="1" t="s">
        <v>1004</v>
      </c>
      <c r="L3495" s="1" t="s">
        <v>24</v>
      </c>
      <c r="M3495" s="1" t="s">
        <v>1005</v>
      </c>
      <c r="N3495" s="1" t="s">
        <v>903</v>
      </c>
      <c r="O3495" s="2">
        <v>44377</v>
      </c>
      <c r="P3495" s="2">
        <v>44383</v>
      </c>
      <c r="Q3495" s="1" t="s">
        <v>29</v>
      </c>
      <c r="R3495" t="str">
        <f>VLOOKUP(F3495,'Seg 2 descriptions'!A:B,2)</f>
        <v>Gas Operations-West</v>
      </c>
      <c r="S3495" t="str">
        <f>VLOOKUP(G3495,'Seg 3 descriptions'!A:B,2)</f>
        <v>Salaries</v>
      </c>
    </row>
    <row r="3496" spans="1:19" x14ac:dyDescent="0.25">
      <c r="A3496" s="1" t="s">
        <v>828</v>
      </c>
      <c r="B3496" s="1" t="s">
        <v>18</v>
      </c>
      <c r="C3496" s="1" t="s">
        <v>1596</v>
      </c>
      <c r="D3496" s="1" t="s">
        <v>1709</v>
      </c>
      <c r="E3496" s="1" t="s">
        <v>20</v>
      </c>
      <c r="F3496" s="1" t="s">
        <v>31</v>
      </c>
      <c r="G3496" s="1" t="s">
        <v>460</v>
      </c>
      <c r="H3496" s="1" t="s">
        <v>130</v>
      </c>
      <c r="I3496" s="1" t="s">
        <v>24</v>
      </c>
      <c r="J3496" s="3">
        <v>217.93</v>
      </c>
      <c r="K3496" s="1" t="s">
        <v>1597</v>
      </c>
      <c r="L3496" s="1" t="s">
        <v>24</v>
      </c>
      <c r="M3496" s="1" t="s">
        <v>24</v>
      </c>
      <c r="N3496" s="1" t="s">
        <v>1596</v>
      </c>
      <c r="O3496" s="2">
        <v>44322</v>
      </c>
      <c r="P3496" s="2">
        <v>44348</v>
      </c>
      <c r="Q3496" s="1" t="s">
        <v>29</v>
      </c>
      <c r="R3496" t="str">
        <f>VLOOKUP(F3496,'Seg 2 descriptions'!A:B,2)</f>
        <v>Gas Operations-West</v>
      </c>
      <c r="S3496" t="str">
        <f>VLOOKUP(G3496,'Seg 3 descriptions'!A:B,2)</f>
        <v>Salaries</v>
      </c>
    </row>
    <row r="3497" spans="1:19" x14ac:dyDescent="0.25">
      <c r="A3497" s="1" t="s">
        <v>457</v>
      </c>
      <c r="B3497" s="1" t="s">
        <v>49</v>
      </c>
      <c r="C3497" s="1" t="s">
        <v>1521</v>
      </c>
      <c r="D3497" s="1" t="s">
        <v>1714</v>
      </c>
      <c r="E3497" s="1" t="s">
        <v>20</v>
      </c>
      <c r="F3497" s="1" t="s">
        <v>830</v>
      </c>
      <c r="G3497" s="1" t="s">
        <v>460</v>
      </c>
      <c r="H3497" s="1" t="s">
        <v>130</v>
      </c>
      <c r="I3497" s="1" t="s">
        <v>24</v>
      </c>
      <c r="J3497" s="3">
        <v>-35.799999999999997</v>
      </c>
      <c r="K3497" s="1" t="s">
        <v>1487</v>
      </c>
      <c r="L3497" s="1" t="s">
        <v>24</v>
      </c>
      <c r="M3497" s="1" t="s">
        <v>1488</v>
      </c>
      <c r="N3497" s="1" t="s">
        <v>1484</v>
      </c>
      <c r="O3497" s="2">
        <v>44408</v>
      </c>
      <c r="P3497" s="2">
        <v>44412</v>
      </c>
      <c r="Q3497" s="1" t="s">
        <v>29</v>
      </c>
      <c r="R3497" t="str">
        <f>VLOOKUP(F3497,'Seg 2 descriptions'!A:B,2)</f>
        <v>Measurement-SF</v>
      </c>
      <c r="S3497" t="str">
        <f>VLOOKUP(G3497,'Seg 3 descriptions'!A:B,2)</f>
        <v>Salaries</v>
      </c>
    </row>
    <row r="3498" spans="1:19" x14ac:dyDescent="0.25">
      <c r="A3498" s="144" t="s">
        <v>456</v>
      </c>
      <c r="B3498" s="144" t="s">
        <v>20</v>
      </c>
      <c r="C3498" s="144" t="s">
        <v>1367</v>
      </c>
      <c r="D3498" s="144" t="s">
        <v>1694</v>
      </c>
      <c r="E3498" s="144" t="s">
        <v>20</v>
      </c>
      <c r="F3498" s="144" t="s">
        <v>21</v>
      </c>
      <c r="G3498" s="144" t="s">
        <v>22</v>
      </c>
      <c r="H3498" s="144" t="s">
        <v>130</v>
      </c>
      <c r="I3498" s="144" t="s">
        <v>24</v>
      </c>
      <c r="J3498" s="145">
        <v>-373.35</v>
      </c>
      <c r="K3498" s="144" t="s">
        <v>1490</v>
      </c>
      <c r="L3498" s="144" t="s">
        <v>24</v>
      </c>
      <c r="M3498" s="144" t="s">
        <v>1105</v>
      </c>
      <c r="N3498" s="144" t="s">
        <v>1366</v>
      </c>
      <c r="O3498" s="146">
        <v>44469</v>
      </c>
      <c r="P3498" s="146">
        <v>44447</v>
      </c>
      <c r="Q3498" s="144" t="s">
        <v>29</v>
      </c>
      <c r="R3498" s="20" t="str">
        <f>VLOOKUP(F3498,'Seg 2 descriptions'!A:B,2)</f>
        <v>Facilities-West</v>
      </c>
      <c r="S3498" s="20" t="str">
        <f>VLOOKUP(G3498,'Seg 3 descriptions'!A:B,2)</f>
        <v>Facilities Maintenance</v>
      </c>
    </row>
    <row r="3499" spans="1:19" x14ac:dyDescent="0.25">
      <c r="A3499" s="144" t="s">
        <v>456</v>
      </c>
      <c r="B3499" s="144" t="s">
        <v>20</v>
      </c>
      <c r="C3499" s="144" t="s">
        <v>1366</v>
      </c>
      <c r="D3499" s="144" t="s">
        <v>1694</v>
      </c>
      <c r="E3499" s="144" t="s">
        <v>20</v>
      </c>
      <c r="F3499" s="144" t="s">
        <v>21</v>
      </c>
      <c r="G3499" s="144" t="s">
        <v>22</v>
      </c>
      <c r="H3499" s="144" t="s">
        <v>130</v>
      </c>
      <c r="I3499" s="144" t="s">
        <v>24</v>
      </c>
      <c r="J3499" s="145">
        <v>373.35</v>
      </c>
      <c r="K3499" s="144" t="s">
        <v>1490</v>
      </c>
      <c r="L3499" s="144" t="s">
        <v>24</v>
      </c>
      <c r="M3499" s="144" t="s">
        <v>1105</v>
      </c>
      <c r="N3499" s="144" t="s">
        <v>1366</v>
      </c>
      <c r="O3499" s="146">
        <v>44439</v>
      </c>
      <c r="P3499" s="146">
        <v>44447</v>
      </c>
      <c r="Q3499" s="144" t="s">
        <v>29</v>
      </c>
      <c r="R3499" s="20" t="str">
        <f>VLOOKUP(F3499,'Seg 2 descriptions'!A:B,2)</f>
        <v>Facilities-West</v>
      </c>
      <c r="S3499" s="20" t="str">
        <f>VLOOKUP(G3499,'Seg 3 descriptions'!A:B,2)</f>
        <v>Facilities Maintenance</v>
      </c>
    </row>
    <row r="3500" spans="1:19" x14ac:dyDescent="0.25">
      <c r="A3500" s="1" t="s">
        <v>457</v>
      </c>
      <c r="B3500" s="1" t="s">
        <v>49</v>
      </c>
      <c r="C3500" s="1" t="s">
        <v>1321</v>
      </c>
      <c r="D3500" s="1" t="s">
        <v>1965</v>
      </c>
      <c r="E3500" s="1" t="s">
        <v>20</v>
      </c>
      <c r="F3500" s="1" t="s">
        <v>830</v>
      </c>
      <c r="G3500" s="1" t="s">
        <v>1049</v>
      </c>
      <c r="H3500" s="1" t="s">
        <v>130</v>
      </c>
      <c r="I3500" s="1" t="s">
        <v>24</v>
      </c>
      <c r="J3500" s="3">
        <v>2.5299999999999998</v>
      </c>
      <c r="K3500" s="1" t="s">
        <v>1567</v>
      </c>
      <c r="L3500" s="1" t="s">
        <v>24</v>
      </c>
      <c r="M3500" s="1" t="s">
        <v>1568</v>
      </c>
      <c r="N3500" s="1" t="s">
        <v>463</v>
      </c>
      <c r="O3500" s="2">
        <v>44377</v>
      </c>
      <c r="P3500" s="2">
        <v>44383</v>
      </c>
      <c r="Q3500" s="1" t="s">
        <v>29</v>
      </c>
      <c r="R3500" t="str">
        <f>VLOOKUP(F3500,'Seg 2 descriptions'!A:B,2)</f>
        <v>Measurement-SF</v>
      </c>
      <c r="S3500" t="str">
        <f>VLOOKUP(G3500,'Seg 3 descriptions'!A:B,2)</f>
        <v>Vehicle Insurance</v>
      </c>
    </row>
    <row r="3501" spans="1:19" x14ac:dyDescent="0.25">
      <c r="A3501" s="1" t="s">
        <v>457</v>
      </c>
      <c r="B3501" s="1" t="s">
        <v>49</v>
      </c>
      <c r="C3501" s="1" t="s">
        <v>1321</v>
      </c>
      <c r="D3501" s="1" t="s">
        <v>1966</v>
      </c>
      <c r="E3501" s="1" t="s">
        <v>20</v>
      </c>
      <c r="F3501" s="1" t="s">
        <v>830</v>
      </c>
      <c r="G3501" s="1" t="s">
        <v>1055</v>
      </c>
      <c r="H3501" s="1" t="s">
        <v>130</v>
      </c>
      <c r="I3501" s="1" t="s">
        <v>24</v>
      </c>
      <c r="J3501" s="3">
        <v>25.09</v>
      </c>
      <c r="K3501" s="1" t="s">
        <v>1567</v>
      </c>
      <c r="L3501" s="1" t="s">
        <v>24</v>
      </c>
      <c r="M3501" s="1" t="s">
        <v>1568</v>
      </c>
      <c r="N3501" s="1" t="s">
        <v>463</v>
      </c>
      <c r="O3501" s="2">
        <v>44377</v>
      </c>
      <c r="P3501" s="2">
        <v>44383</v>
      </c>
      <c r="Q3501" s="1" t="s">
        <v>29</v>
      </c>
      <c r="R3501" t="str">
        <f>VLOOKUP(F3501,'Seg 2 descriptions'!A:B,2)</f>
        <v>Measurement-SF</v>
      </c>
      <c r="S3501" t="str">
        <f>VLOOKUP(G3501,'Seg 3 descriptions'!A:B,2)</f>
        <v>Vehicle Depreciation</v>
      </c>
    </row>
    <row r="3502" spans="1:19" x14ac:dyDescent="0.25">
      <c r="A3502" s="1" t="s">
        <v>457</v>
      </c>
      <c r="B3502" s="1" t="s">
        <v>49</v>
      </c>
      <c r="C3502" s="1" t="s">
        <v>1321</v>
      </c>
      <c r="D3502" s="1" t="s">
        <v>1967</v>
      </c>
      <c r="E3502" s="1" t="s">
        <v>20</v>
      </c>
      <c r="F3502" s="1" t="s">
        <v>830</v>
      </c>
      <c r="G3502" s="1" t="s">
        <v>869</v>
      </c>
      <c r="H3502" s="1" t="s">
        <v>130</v>
      </c>
      <c r="I3502" s="1" t="s">
        <v>24</v>
      </c>
      <c r="J3502" s="3">
        <v>15.97</v>
      </c>
      <c r="K3502" s="1" t="s">
        <v>1567</v>
      </c>
      <c r="L3502" s="1" t="s">
        <v>24</v>
      </c>
      <c r="M3502" s="1" t="s">
        <v>1568</v>
      </c>
      <c r="N3502" s="1" t="s">
        <v>463</v>
      </c>
      <c r="O3502" s="2">
        <v>44377</v>
      </c>
      <c r="P3502" s="2">
        <v>44383</v>
      </c>
      <c r="Q3502" s="1" t="s">
        <v>29</v>
      </c>
      <c r="R3502" t="str">
        <f>VLOOKUP(F3502,'Seg 2 descriptions'!A:B,2)</f>
        <v>Measurement-SF</v>
      </c>
      <c r="S3502" t="str">
        <f>VLOOKUP(G3502,'Seg 3 descriptions'!A:B,2)</f>
        <v>Vehicle Fuel</v>
      </c>
    </row>
    <row r="3503" spans="1:19" x14ac:dyDescent="0.25">
      <c r="A3503" s="1" t="s">
        <v>457</v>
      </c>
      <c r="B3503" s="1" t="s">
        <v>49</v>
      </c>
      <c r="C3503" s="1" t="s">
        <v>1323</v>
      </c>
      <c r="D3503" s="1" t="s">
        <v>1971</v>
      </c>
      <c r="E3503" s="1" t="s">
        <v>20</v>
      </c>
      <c r="F3503" s="1" t="s">
        <v>830</v>
      </c>
      <c r="G3503" s="1" t="s">
        <v>867</v>
      </c>
      <c r="H3503" s="1" t="s">
        <v>130</v>
      </c>
      <c r="I3503" s="1" t="s">
        <v>24</v>
      </c>
      <c r="J3503" s="3">
        <v>0.1</v>
      </c>
      <c r="K3503" s="1" t="s">
        <v>1567</v>
      </c>
      <c r="L3503" s="1" t="s">
        <v>24</v>
      </c>
      <c r="M3503" s="1" t="s">
        <v>1568</v>
      </c>
      <c r="N3503" s="1" t="s">
        <v>463</v>
      </c>
      <c r="O3503" s="2">
        <v>44286</v>
      </c>
      <c r="P3503" s="2">
        <v>44292</v>
      </c>
      <c r="Q3503" s="1" t="s">
        <v>29</v>
      </c>
      <c r="R3503" t="str">
        <f>VLOOKUP(F3503,'Seg 2 descriptions'!A:B,2)</f>
        <v>Measurement-SF</v>
      </c>
      <c r="S3503" t="str">
        <f>VLOOKUP(G3503,'Seg 3 descriptions'!A:B,2)</f>
        <v>Meals</v>
      </c>
    </row>
    <row r="3504" spans="1:19" x14ac:dyDescent="0.25">
      <c r="A3504" s="1" t="s">
        <v>457</v>
      </c>
      <c r="B3504" s="1" t="s">
        <v>49</v>
      </c>
      <c r="C3504" s="1" t="s">
        <v>1323</v>
      </c>
      <c r="D3504" s="1" t="s">
        <v>1962</v>
      </c>
      <c r="E3504" s="1" t="s">
        <v>20</v>
      </c>
      <c r="F3504" s="1" t="s">
        <v>830</v>
      </c>
      <c r="G3504" s="1" t="s">
        <v>866</v>
      </c>
      <c r="H3504" s="1" t="s">
        <v>130</v>
      </c>
      <c r="I3504" s="1" t="s">
        <v>24</v>
      </c>
      <c r="J3504" s="3">
        <v>0.61</v>
      </c>
      <c r="K3504" s="1" t="s">
        <v>1567</v>
      </c>
      <c r="L3504" s="1" t="s">
        <v>24</v>
      </c>
      <c r="M3504" s="1" t="s">
        <v>1568</v>
      </c>
      <c r="N3504" s="1" t="s">
        <v>463</v>
      </c>
      <c r="O3504" s="2">
        <v>44286</v>
      </c>
      <c r="P3504" s="2">
        <v>44292</v>
      </c>
      <c r="Q3504" s="1" t="s">
        <v>29</v>
      </c>
      <c r="R3504" t="str">
        <f>VLOOKUP(F3504,'Seg 2 descriptions'!A:B,2)</f>
        <v>Measurement-SF</v>
      </c>
      <c r="S3504" t="str">
        <f>VLOOKUP(G3504,'Seg 3 descriptions'!A:B,2)</f>
        <v>Lodging &amp; Travel</v>
      </c>
    </row>
    <row r="3505" spans="1:19" x14ac:dyDescent="0.25">
      <c r="A3505" s="1" t="s">
        <v>457</v>
      </c>
      <c r="B3505" s="1" t="s">
        <v>49</v>
      </c>
      <c r="C3505" s="1" t="s">
        <v>1323</v>
      </c>
      <c r="D3505" s="1" t="s">
        <v>1833</v>
      </c>
      <c r="E3505" s="1" t="s">
        <v>20</v>
      </c>
      <c r="F3505" s="1" t="s">
        <v>830</v>
      </c>
      <c r="G3505" s="1" t="s">
        <v>590</v>
      </c>
      <c r="H3505" s="1" t="s">
        <v>130</v>
      </c>
      <c r="I3505" s="1" t="s">
        <v>24</v>
      </c>
      <c r="J3505" s="3">
        <v>2.48</v>
      </c>
      <c r="K3505" s="1" t="s">
        <v>1567</v>
      </c>
      <c r="L3505" s="1" t="s">
        <v>24</v>
      </c>
      <c r="M3505" s="1" t="s">
        <v>1568</v>
      </c>
      <c r="N3505" s="1" t="s">
        <v>463</v>
      </c>
      <c r="O3505" s="2">
        <v>44286</v>
      </c>
      <c r="P3505" s="2">
        <v>44292</v>
      </c>
      <c r="Q3505" s="1" t="s">
        <v>29</v>
      </c>
      <c r="R3505" t="str">
        <f>VLOOKUP(F3505,'Seg 2 descriptions'!A:B,2)</f>
        <v>Measurement-SF</v>
      </c>
      <c r="S3505" t="str">
        <f>VLOOKUP(G3505,'Seg 3 descriptions'!A:B,2)</f>
        <v>Overtime/Comp Time/On Call</v>
      </c>
    </row>
    <row r="3506" spans="1:19" x14ac:dyDescent="0.25">
      <c r="A3506" s="1" t="s">
        <v>457</v>
      </c>
      <c r="B3506" s="1" t="s">
        <v>49</v>
      </c>
      <c r="C3506" s="1" t="s">
        <v>1323</v>
      </c>
      <c r="D3506" s="1" t="s">
        <v>1714</v>
      </c>
      <c r="E3506" s="1" t="s">
        <v>20</v>
      </c>
      <c r="F3506" s="1" t="s">
        <v>830</v>
      </c>
      <c r="G3506" s="1" t="s">
        <v>460</v>
      </c>
      <c r="H3506" s="1" t="s">
        <v>130</v>
      </c>
      <c r="I3506" s="1" t="s">
        <v>24</v>
      </c>
      <c r="J3506" s="3">
        <v>5.23</v>
      </c>
      <c r="K3506" s="1" t="s">
        <v>1567</v>
      </c>
      <c r="L3506" s="1" t="s">
        <v>24</v>
      </c>
      <c r="M3506" s="1" t="s">
        <v>1568</v>
      </c>
      <c r="N3506" s="1" t="s">
        <v>463</v>
      </c>
      <c r="O3506" s="2">
        <v>44286</v>
      </c>
      <c r="P3506" s="2">
        <v>44292</v>
      </c>
      <c r="Q3506" s="1" t="s">
        <v>29</v>
      </c>
      <c r="R3506" t="str">
        <f>VLOOKUP(F3506,'Seg 2 descriptions'!A:B,2)</f>
        <v>Measurement-SF</v>
      </c>
      <c r="S3506" t="str">
        <f>VLOOKUP(G3506,'Seg 3 descriptions'!A:B,2)</f>
        <v>Salaries</v>
      </c>
    </row>
    <row r="3507" spans="1:19" x14ac:dyDescent="0.25">
      <c r="A3507" s="1" t="s">
        <v>457</v>
      </c>
      <c r="B3507" s="1" t="s">
        <v>49</v>
      </c>
      <c r="C3507" s="1" t="s">
        <v>1322</v>
      </c>
      <c r="D3507" s="1" t="s">
        <v>1714</v>
      </c>
      <c r="E3507" s="1" t="s">
        <v>20</v>
      </c>
      <c r="F3507" s="1" t="s">
        <v>830</v>
      </c>
      <c r="G3507" s="1" t="s">
        <v>460</v>
      </c>
      <c r="H3507" s="1" t="s">
        <v>130</v>
      </c>
      <c r="I3507" s="1" t="s">
        <v>24</v>
      </c>
      <c r="J3507" s="3">
        <v>37.869999999999997</v>
      </c>
      <c r="K3507" s="1" t="s">
        <v>1567</v>
      </c>
      <c r="L3507" s="1" t="s">
        <v>24</v>
      </c>
      <c r="M3507" s="1" t="s">
        <v>1568</v>
      </c>
      <c r="N3507" s="1" t="s">
        <v>463</v>
      </c>
      <c r="O3507" s="2">
        <v>44316</v>
      </c>
      <c r="P3507" s="2">
        <v>44321</v>
      </c>
      <c r="Q3507" s="1" t="s">
        <v>29</v>
      </c>
      <c r="R3507" t="str">
        <f>VLOOKUP(F3507,'Seg 2 descriptions'!A:B,2)</f>
        <v>Measurement-SF</v>
      </c>
      <c r="S3507" t="str">
        <f>VLOOKUP(G3507,'Seg 3 descriptions'!A:B,2)</f>
        <v>Salaries</v>
      </c>
    </row>
    <row r="3508" spans="1:19" x14ac:dyDescent="0.25">
      <c r="A3508" s="1" t="s">
        <v>457</v>
      </c>
      <c r="B3508" s="1" t="s">
        <v>49</v>
      </c>
      <c r="C3508" s="1" t="s">
        <v>1322</v>
      </c>
      <c r="D3508" s="1" t="s">
        <v>1964</v>
      </c>
      <c r="E3508" s="1" t="s">
        <v>20</v>
      </c>
      <c r="F3508" s="1" t="s">
        <v>830</v>
      </c>
      <c r="G3508" s="1" t="s">
        <v>870</v>
      </c>
      <c r="H3508" s="1" t="s">
        <v>130</v>
      </c>
      <c r="I3508" s="1" t="s">
        <v>24</v>
      </c>
      <c r="J3508" s="3">
        <v>6.02</v>
      </c>
      <c r="K3508" s="1" t="s">
        <v>1567</v>
      </c>
      <c r="L3508" s="1" t="s">
        <v>24</v>
      </c>
      <c r="M3508" s="1" t="s">
        <v>1568</v>
      </c>
      <c r="N3508" s="1" t="s">
        <v>463</v>
      </c>
      <c r="O3508" s="2">
        <v>44316</v>
      </c>
      <c r="P3508" s="2">
        <v>44321</v>
      </c>
      <c r="Q3508" s="1" t="s">
        <v>29</v>
      </c>
      <c r="R3508" t="str">
        <f>VLOOKUP(F3508,'Seg 2 descriptions'!A:B,2)</f>
        <v>Measurement-SF</v>
      </c>
      <c r="S3508" t="str">
        <f>VLOOKUP(G3508,'Seg 3 descriptions'!A:B,2)</f>
        <v>Other Vehicle Expenses</v>
      </c>
    </row>
    <row r="3509" spans="1:19" x14ac:dyDescent="0.25">
      <c r="A3509" s="1" t="s">
        <v>457</v>
      </c>
      <c r="B3509" s="1" t="s">
        <v>49</v>
      </c>
      <c r="C3509" s="1" t="s">
        <v>1322</v>
      </c>
      <c r="D3509" s="1" t="s">
        <v>1965</v>
      </c>
      <c r="E3509" s="1" t="s">
        <v>20</v>
      </c>
      <c r="F3509" s="1" t="s">
        <v>830</v>
      </c>
      <c r="G3509" s="1" t="s">
        <v>1049</v>
      </c>
      <c r="H3509" s="1" t="s">
        <v>130</v>
      </c>
      <c r="I3509" s="1" t="s">
        <v>24</v>
      </c>
      <c r="J3509" s="3">
        <v>1.84</v>
      </c>
      <c r="K3509" s="1" t="s">
        <v>1567</v>
      </c>
      <c r="L3509" s="1" t="s">
        <v>24</v>
      </c>
      <c r="M3509" s="1" t="s">
        <v>1568</v>
      </c>
      <c r="N3509" s="1" t="s">
        <v>463</v>
      </c>
      <c r="O3509" s="2">
        <v>44316</v>
      </c>
      <c r="P3509" s="2">
        <v>44321</v>
      </c>
      <c r="Q3509" s="1" t="s">
        <v>29</v>
      </c>
      <c r="R3509" t="str">
        <f>VLOOKUP(F3509,'Seg 2 descriptions'!A:B,2)</f>
        <v>Measurement-SF</v>
      </c>
      <c r="S3509" t="str">
        <f>VLOOKUP(G3509,'Seg 3 descriptions'!A:B,2)</f>
        <v>Vehicle Insurance</v>
      </c>
    </row>
    <row r="3510" spans="1:19" x14ac:dyDescent="0.25">
      <c r="A3510" s="1" t="s">
        <v>457</v>
      </c>
      <c r="B3510" s="1" t="s">
        <v>49</v>
      </c>
      <c r="C3510" s="1" t="s">
        <v>1322</v>
      </c>
      <c r="D3510" s="1" t="s">
        <v>1966</v>
      </c>
      <c r="E3510" s="1" t="s">
        <v>20</v>
      </c>
      <c r="F3510" s="1" t="s">
        <v>830</v>
      </c>
      <c r="G3510" s="1" t="s">
        <v>1055</v>
      </c>
      <c r="H3510" s="1" t="s">
        <v>130</v>
      </c>
      <c r="I3510" s="1" t="s">
        <v>24</v>
      </c>
      <c r="J3510" s="3">
        <v>26.89</v>
      </c>
      <c r="K3510" s="1" t="s">
        <v>1567</v>
      </c>
      <c r="L3510" s="1" t="s">
        <v>24</v>
      </c>
      <c r="M3510" s="1" t="s">
        <v>1568</v>
      </c>
      <c r="N3510" s="1" t="s">
        <v>463</v>
      </c>
      <c r="O3510" s="2">
        <v>44316</v>
      </c>
      <c r="P3510" s="2">
        <v>44321</v>
      </c>
      <c r="Q3510" s="1" t="s">
        <v>29</v>
      </c>
      <c r="R3510" t="str">
        <f>VLOOKUP(F3510,'Seg 2 descriptions'!A:B,2)</f>
        <v>Measurement-SF</v>
      </c>
      <c r="S3510" t="str">
        <f>VLOOKUP(G3510,'Seg 3 descriptions'!A:B,2)</f>
        <v>Vehicle Depreciation</v>
      </c>
    </row>
    <row r="3511" spans="1:19" x14ac:dyDescent="0.25">
      <c r="A3511" s="1" t="s">
        <v>457</v>
      </c>
      <c r="B3511" s="1" t="s">
        <v>49</v>
      </c>
      <c r="C3511" s="1" t="s">
        <v>1322</v>
      </c>
      <c r="D3511" s="1" t="s">
        <v>1967</v>
      </c>
      <c r="E3511" s="1" t="s">
        <v>20</v>
      </c>
      <c r="F3511" s="1" t="s">
        <v>830</v>
      </c>
      <c r="G3511" s="1" t="s">
        <v>869</v>
      </c>
      <c r="H3511" s="1" t="s">
        <v>130</v>
      </c>
      <c r="I3511" s="1" t="s">
        <v>24</v>
      </c>
      <c r="J3511" s="3">
        <v>12.5</v>
      </c>
      <c r="K3511" s="1" t="s">
        <v>1567</v>
      </c>
      <c r="L3511" s="1" t="s">
        <v>24</v>
      </c>
      <c r="M3511" s="1" t="s">
        <v>1568</v>
      </c>
      <c r="N3511" s="1" t="s">
        <v>463</v>
      </c>
      <c r="O3511" s="2">
        <v>44316</v>
      </c>
      <c r="P3511" s="2">
        <v>44321</v>
      </c>
      <c r="Q3511" s="1" t="s">
        <v>29</v>
      </c>
      <c r="R3511" t="str">
        <f>VLOOKUP(F3511,'Seg 2 descriptions'!A:B,2)</f>
        <v>Measurement-SF</v>
      </c>
      <c r="S3511" t="str">
        <f>VLOOKUP(G3511,'Seg 3 descriptions'!A:B,2)</f>
        <v>Vehicle Fuel</v>
      </c>
    </row>
    <row r="3512" spans="1:19" x14ac:dyDescent="0.25">
      <c r="A3512" s="1" t="s">
        <v>457</v>
      </c>
      <c r="B3512" s="1" t="s">
        <v>49</v>
      </c>
      <c r="C3512" s="1" t="s">
        <v>1323</v>
      </c>
      <c r="D3512" s="1" t="s">
        <v>1970</v>
      </c>
      <c r="E3512" s="1" t="s">
        <v>20</v>
      </c>
      <c r="F3512" s="1" t="s">
        <v>830</v>
      </c>
      <c r="G3512" s="1" t="s">
        <v>283</v>
      </c>
      <c r="H3512" s="1" t="s">
        <v>130</v>
      </c>
      <c r="I3512" s="1" t="s">
        <v>24</v>
      </c>
      <c r="J3512" s="3">
        <v>-0.66</v>
      </c>
      <c r="K3512" s="1" t="s">
        <v>1567</v>
      </c>
      <c r="L3512" s="1" t="s">
        <v>24</v>
      </c>
      <c r="M3512" s="1" t="s">
        <v>1568</v>
      </c>
      <c r="N3512" s="1" t="s">
        <v>463</v>
      </c>
      <c r="O3512" s="2">
        <v>44286</v>
      </c>
      <c r="P3512" s="2">
        <v>44292</v>
      </c>
      <c r="Q3512" s="1" t="s">
        <v>29</v>
      </c>
      <c r="R3512" t="str">
        <f>VLOOKUP(F3512,'Seg 2 descriptions'!A:B,2)</f>
        <v>Measurement-SF</v>
      </c>
      <c r="S3512" t="str">
        <f>VLOOKUP(G3512,'Seg 3 descriptions'!A:B,2)</f>
        <v>Supplies &amp; Misc Dept Expenses</v>
      </c>
    </row>
    <row r="3513" spans="1:19" x14ac:dyDescent="0.25">
      <c r="A3513" s="1" t="s">
        <v>457</v>
      </c>
      <c r="B3513" s="1" t="s">
        <v>49</v>
      </c>
      <c r="C3513" s="1" t="s">
        <v>1323</v>
      </c>
      <c r="D3513" s="1" t="s">
        <v>1968</v>
      </c>
      <c r="E3513" s="1" t="s">
        <v>20</v>
      </c>
      <c r="F3513" s="1" t="s">
        <v>830</v>
      </c>
      <c r="G3513" s="1" t="s">
        <v>1302</v>
      </c>
      <c r="H3513" s="1" t="s">
        <v>130</v>
      </c>
      <c r="I3513" s="1" t="s">
        <v>24</v>
      </c>
      <c r="J3513" s="3">
        <v>0.91</v>
      </c>
      <c r="K3513" s="1" t="s">
        <v>1567</v>
      </c>
      <c r="L3513" s="1" t="s">
        <v>24</v>
      </c>
      <c r="M3513" s="1" t="s">
        <v>1568</v>
      </c>
      <c r="N3513" s="1" t="s">
        <v>463</v>
      </c>
      <c r="O3513" s="2">
        <v>44286</v>
      </c>
      <c r="P3513" s="2">
        <v>44292</v>
      </c>
      <c r="Q3513" s="1" t="s">
        <v>29</v>
      </c>
      <c r="R3513" t="str">
        <f>VLOOKUP(F3513,'Seg 2 descriptions'!A:B,2)</f>
        <v>Measurement-SF</v>
      </c>
      <c r="S3513" t="str">
        <f>VLOOKUP(G3513,'Seg 3 descriptions'!A:B,2)</f>
        <v>Uniforms</v>
      </c>
    </row>
    <row r="3514" spans="1:19" x14ac:dyDescent="0.25">
      <c r="A3514" s="1" t="s">
        <v>457</v>
      </c>
      <c r="B3514" s="1" t="s">
        <v>49</v>
      </c>
      <c r="C3514" s="1" t="s">
        <v>1323</v>
      </c>
      <c r="D3514" s="1" t="s">
        <v>1969</v>
      </c>
      <c r="E3514" s="1" t="s">
        <v>20</v>
      </c>
      <c r="F3514" s="1" t="s">
        <v>830</v>
      </c>
      <c r="G3514" s="1" t="s">
        <v>868</v>
      </c>
      <c r="H3514" s="1" t="s">
        <v>130</v>
      </c>
      <c r="I3514" s="1" t="s">
        <v>24</v>
      </c>
      <c r="J3514" s="3">
        <v>1.19</v>
      </c>
      <c r="K3514" s="1" t="s">
        <v>1567</v>
      </c>
      <c r="L3514" s="1" t="s">
        <v>24</v>
      </c>
      <c r="M3514" s="1" t="s">
        <v>1568</v>
      </c>
      <c r="N3514" s="1" t="s">
        <v>463</v>
      </c>
      <c r="O3514" s="2">
        <v>44286</v>
      </c>
      <c r="P3514" s="2">
        <v>44292</v>
      </c>
      <c r="Q3514" s="1" t="s">
        <v>29</v>
      </c>
      <c r="R3514" t="str">
        <f>VLOOKUP(F3514,'Seg 2 descriptions'!A:B,2)</f>
        <v>Measurement-SF</v>
      </c>
      <c r="S3514" t="str">
        <f>VLOOKUP(G3514,'Seg 3 descriptions'!A:B,2)</f>
        <v>Cell Phones</v>
      </c>
    </row>
    <row r="3515" spans="1:19" x14ac:dyDescent="0.25">
      <c r="A3515" s="1" t="s">
        <v>457</v>
      </c>
      <c r="B3515" s="1" t="s">
        <v>49</v>
      </c>
      <c r="C3515" s="1" t="s">
        <v>1322</v>
      </c>
      <c r="D3515" s="1" t="s">
        <v>1970</v>
      </c>
      <c r="E3515" s="1" t="s">
        <v>20</v>
      </c>
      <c r="F3515" s="1" t="s">
        <v>830</v>
      </c>
      <c r="G3515" s="1" t="s">
        <v>283</v>
      </c>
      <c r="H3515" s="1" t="s">
        <v>130</v>
      </c>
      <c r="I3515" s="1" t="s">
        <v>24</v>
      </c>
      <c r="J3515" s="3">
        <v>0.75</v>
      </c>
      <c r="K3515" s="1" t="s">
        <v>1567</v>
      </c>
      <c r="L3515" s="1" t="s">
        <v>24</v>
      </c>
      <c r="M3515" s="1" t="s">
        <v>1568</v>
      </c>
      <c r="N3515" s="1" t="s">
        <v>463</v>
      </c>
      <c r="O3515" s="2">
        <v>44316</v>
      </c>
      <c r="P3515" s="2">
        <v>44321</v>
      </c>
      <c r="Q3515" s="1" t="s">
        <v>29</v>
      </c>
      <c r="R3515" t="str">
        <f>VLOOKUP(F3515,'Seg 2 descriptions'!A:B,2)</f>
        <v>Measurement-SF</v>
      </c>
      <c r="S3515" t="str">
        <f>VLOOKUP(G3515,'Seg 3 descriptions'!A:B,2)</f>
        <v>Supplies &amp; Misc Dept Expenses</v>
      </c>
    </row>
    <row r="3516" spans="1:19" x14ac:dyDescent="0.25">
      <c r="A3516" s="1" t="s">
        <v>457</v>
      </c>
      <c r="B3516" s="1" t="s">
        <v>49</v>
      </c>
      <c r="C3516" s="1" t="s">
        <v>1322</v>
      </c>
      <c r="D3516" s="1" t="s">
        <v>1969</v>
      </c>
      <c r="E3516" s="1" t="s">
        <v>20</v>
      </c>
      <c r="F3516" s="1" t="s">
        <v>830</v>
      </c>
      <c r="G3516" s="1" t="s">
        <v>868</v>
      </c>
      <c r="H3516" s="1" t="s">
        <v>130</v>
      </c>
      <c r="I3516" s="1" t="s">
        <v>24</v>
      </c>
      <c r="J3516" s="3">
        <v>2.82</v>
      </c>
      <c r="K3516" s="1" t="s">
        <v>1567</v>
      </c>
      <c r="L3516" s="1" t="s">
        <v>24</v>
      </c>
      <c r="M3516" s="1" t="s">
        <v>1568</v>
      </c>
      <c r="N3516" s="1" t="s">
        <v>463</v>
      </c>
      <c r="O3516" s="2">
        <v>44316</v>
      </c>
      <c r="P3516" s="2">
        <v>44321</v>
      </c>
      <c r="Q3516" s="1" t="s">
        <v>29</v>
      </c>
      <c r="R3516" t="str">
        <f>VLOOKUP(F3516,'Seg 2 descriptions'!A:B,2)</f>
        <v>Measurement-SF</v>
      </c>
      <c r="S3516" t="str">
        <f>VLOOKUP(G3516,'Seg 3 descriptions'!A:B,2)</f>
        <v>Cell Phones</v>
      </c>
    </row>
    <row r="3517" spans="1:19" x14ac:dyDescent="0.25">
      <c r="A3517" s="1" t="s">
        <v>457</v>
      </c>
      <c r="B3517" s="1" t="s">
        <v>49</v>
      </c>
      <c r="C3517" s="1" t="s">
        <v>1322</v>
      </c>
      <c r="D3517" s="1" t="s">
        <v>1971</v>
      </c>
      <c r="E3517" s="1" t="s">
        <v>20</v>
      </c>
      <c r="F3517" s="1" t="s">
        <v>830</v>
      </c>
      <c r="G3517" s="1" t="s">
        <v>867</v>
      </c>
      <c r="H3517" s="1" t="s">
        <v>130</v>
      </c>
      <c r="I3517" s="1" t="s">
        <v>24</v>
      </c>
      <c r="J3517" s="3">
        <v>0.81</v>
      </c>
      <c r="K3517" s="1" t="s">
        <v>1567</v>
      </c>
      <c r="L3517" s="1" t="s">
        <v>24</v>
      </c>
      <c r="M3517" s="1" t="s">
        <v>1568</v>
      </c>
      <c r="N3517" s="1" t="s">
        <v>463</v>
      </c>
      <c r="O3517" s="2">
        <v>44316</v>
      </c>
      <c r="P3517" s="2">
        <v>44321</v>
      </c>
      <c r="Q3517" s="1" t="s">
        <v>29</v>
      </c>
      <c r="R3517" t="str">
        <f>VLOOKUP(F3517,'Seg 2 descriptions'!A:B,2)</f>
        <v>Measurement-SF</v>
      </c>
      <c r="S3517" t="str">
        <f>VLOOKUP(G3517,'Seg 3 descriptions'!A:B,2)</f>
        <v>Meals</v>
      </c>
    </row>
    <row r="3518" spans="1:19" x14ac:dyDescent="0.25">
      <c r="A3518" s="1" t="s">
        <v>457</v>
      </c>
      <c r="B3518" s="1" t="s">
        <v>49</v>
      </c>
      <c r="C3518" s="1" t="s">
        <v>1323</v>
      </c>
      <c r="D3518" s="1" t="s">
        <v>1964</v>
      </c>
      <c r="E3518" s="1" t="s">
        <v>20</v>
      </c>
      <c r="F3518" s="1" t="s">
        <v>830</v>
      </c>
      <c r="G3518" s="1" t="s">
        <v>870</v>
      </c>
      <c r="H3518" s="1" t="s">
        <v>130</v>
      </c>
      <c r="I3518" s="1" t="s">
        <v>24</v>
      </c>
      <c r="J3518" s="3">
        <v>0.19</v>
      </c>
      <c r="K3518" s="1" t="s">
        <v>1567</v>
      </c>
      <c r="L3518" s="1" t="s">
        <v>24</v>
      </c>
      <c r="M3518" s="1" t="s">
        <v>1568</v>
      </c>
      <c r="N3518" s="1" t="s">
        <v>463</v>
      </c>
      <c r="O3518" s="2">
        <v>44286</v>
      </c>
      <c r="P3518" s="2">
        <v>44292</v>
      </c>
      <c r="Q3518" s="1" t="s">
        <v>29</v>
      </c>
      <c r="R3518" t="str">
        <f>VLOOKUP(F3518,'Seg 2 descriptions'!A:B,2)</f>
        <v>Measurement-SF</v>
      </c>
      <c r="S3518" t="str">
        <f>VLOOKUP(G3518,'Seg 3 descriptions'!A:B,2)</f>
        <v>Other Vehicle Expenses</v>
      </c>
    </row>
    <row r="3519" spans="1:19" x14ac:dyDescent="0.25">
      <c r="A3519" s="1" t="s">
        <v>457</v>
      </c>
      <c r="B3519" s="1" t="s">
        <v>49</v>
      </c>
      <c r="C3519" s="1" t="s">
        <v>1323</v>
      </c>
      <c r="D3519" s="1" t="s">
        <v>1965</v>
      </c>
      <c r="E3519" s="1" t="s">
        <v>20</v>
      </c>
      <c r="F3519" s="1" t="s">
        <v>830</v>
      </c>
      <c r="G3519" s="1" t="s">
        <v>1049</v>
      </c>
      <c r="H3519" s="1" t="s">
        <v>130</v>
      </c>
      <c r="I3519" s="1" t="s">
        <v>24</v>
      </c>
      <c r="J3519" s="3">
        <v>1.29</v>
      </c>
      <c r="K3519" s="1" t="s">
        <v>1567</v>
      </c>
      <c r="L3519" s="1" t="s">
        <v>24</v>
      </c>
      <c r="M3519" s="1" t="s">
        <v>1568</v>
      </c>
      <c r="N3519" s="1" t="s">
        <v>463</v>
      </c>
      <c r="O3519" s="2">
        <v>44286</v>
      </c>
      <c r="P3519" s="2">
        <v>44292</v>
      </c>
      <c r="Q3519" s="1" t="s">
        <v>29</v>
      </c>
      <c r="R3519" t="str">
        <f>VLOOKUP(F3519,'Seg 2 descriptions'!A:B,2)</f>
        <v>Measurement-SF</v>
      </c>
      <c r="S3519" t="str">
        <f>VLOOKUP(G3519,'Seg 3 descriptions'!A:B,2)</f>
        <v>Vehicle Insurance</v>
      </c>
    </row>
    <row r="3520" spans="1:19" x14ac:dyDescent="0.25">
      <c r="A3520" s="1" t="s">
        <v>457</v>
      </c>
      <c r="B3520" s="1" t="s">
        <v>49</v>
      </c>
      <c r="C3520" s="1" t="s">
        <v>1322</v>
      </c>
      <c r="D3520" s="1" t="s">
        <v>1962</v>
      </c>
      <c r="E3520" s="1" t="s">
        <v>20</v>
      </c>
      <c r="F3520" s="1" t="s">
        <v>830</v>
      </c>
      <c r="G3520" s="1" t="s">
        <v>866</v>
      </c>
      <c r="H3520" s="1" t="s">
        <v>130</v>
      </c>
      <c r="I3520" s="1" t="s">
        <v>24</v>
      </c>
      <c r="J3520" s="3">
        <v>4.13</v>
      </c>
      <c r="K3520" s="1" t="s">
        <v>1567</v>
      </c>
      <c r="L3520" s="1" t="s">
        <v>24</v>
      </c>
      <c r="M3520" s="1" t="s">
        <v>1568</v>
      </c>
      <c r="N3520" s="1" t="s">
        <v>463</v>
      </c>
      <c r="O3520" s="2">
        <v>44316</v>
      </c>
      <c r="P3520" s="2">
        <v>44321</v>
      </c>
      <c r="Q3520" s="1" t="s">
        <v>29</v>
      </c>
      <c r="R3520" t="str">
        <f>VLOOKUP(F3520,'Seg 2 descriptions'!A:B,2)</f>
        <v>Measurement-SF</v>
      </c>
      <c r="S3520" t="str">
        <f>VLOOKUP(G3520,'Seg 3 descriptions'!A:B,2)</f>
        <v>Lodging &amp; Travel</v>
      </c>
    </row>
    <row r="3521" spans="1:19" x14ac:dyDescent="0.25">
      <c r="A3521" s="1" t="s">
        <v>457</v>
      </c>
      <c r="B3521" s="1" t="s">
        <v>49</v>
      </c>
      <c r="C3521" s="1" t="s">
        <v>1322</v>
      </c>
      <c r="D3521" s="1" t="s">
        <v>1833</v>
      </c>
      <c r="E3521" s="1" t="s">
        <v>20</v>
      </c>
      <c r="F3521" s="1" t="s">
        <v>830</v>
      </c>
      <c r="G3521" s="1" t="s">
        <v>590</v>
      </c>
      <c r="H3521" s="1" t="s">
        <v>130</v>
      </c>
      <c r="I3521" s="1" t="s">
        <v>24</v>
      </c>
      <c r="J3521" s="3">
        <v>0.05</v>
      </c>
      <c r="K3521" s="1" t="s">
        <v>1567</v>
      </c>
      <c r="L3521" s="1" t="s">
        <v>24</v>
      </c>
      <c r="M3521" s="1" t="s">
        <v>1568</v>
      </c>
      <c r="N3521" s="1" t="s">
        <v>463</v>
      </c>
      <c r="O3521" s="2">
        <v>44316</v>
      </c>
      <c r="P3521" s="2">
        <v>44321</v>
      </c>
      <c r="Q3521" s="1" t="s">
        <v>29</v>
      </c>
      <c r="R3521" t="str">
        <f>VLOOKUP(F3521,'Seg 2 descriptions'!A:B,2)</f>
        <v>Measurement-SF</v>
      </c>
      <c r="S3521" t="str">
        <f>VLOOKUP(G3521,'Seg 3 descriptions'!A:B,2)</f>
        <v>Overtime/Comp Time/On Call</v>
      </c>
    </row>
    <row r="3522" spans="1:19" x14ac:dyDescent="0.25">
      <c r="A3522" s="1" t="s">
        <v>457</v>
      </c>
      <c r="B3522" s="1" t="s">
        <v>49</v>
      </c>
      <c r="C3522" s="1" t="s">
        <v>1323</v>
      </c>
      <c r="D3522" s="1" t="s">
        <v>1966</v>
      </c>
      <c r="E3522" s="1" t="s">
        <v>20</v>
      </c>
      <c r="F3522" s="1" t="s">
        <v>830</v>
      </c>
      <c r="G3522" s="1" t="s">
        <v>1055</v>
      </c>
      <c r="H3522" s="1" t="s">
        <v>130</v>
      </c>
      <c r="I3522" s="1" t="s">
        <v>24</v>
      </c>
      <c r="J3522" s="3">
        <v>9.1199999999999992</v>
      </c>
      <c r="K3522" s="1" t="s">
        <v>1567</v>
      </c>
      <c r="L3522" s="1" t="s">
        <v>24</v>
      </c>
      <c r="M3522" s="1" t="s">
        <v>1568</v>
      </c>
      <c r="N3522" s="1" t="s">
        <v>463</v>
      </c>
      <c r="O3522" s="2">
        <v>44286</v>
      </c>
      <c r="P3522" s="2">
        <v>44292</v>
      </c>
      <c r="Q3522" s="1" t="s">
        <v>29</v>
      </c>
      <c r="R3522" t="str">
        <f>VLOOKUP(F3522,'Seg 2 descriptions'!A:B,2)</f>
        <v>Measurement-SF</v>
      </c>
      <c r="S3522" t="str">
        <f>VLOOKUP(G3522,'Seg 3 descriptions'!A:B,2)</f>
        <v>Vehicle Depreciation</v>
      </c>
    </row>
    <row r="3523" spans="1:19" x14ac:dyDescent="0.25">
      <c r="A3523" s="1" t="s">
        <v>457</v>
      </c>
      <c r="B3523" s="1" t="s">
        <v>49</v>
      </c>
      <c r="C3523" s="1" t="s">
        <v>1323</v>
      </c>
      <c r="D3523" s="1" t="s">
        <v>1967</v>
      </c>
      <c r="E3523" s="1" t="s">
        <v>20</v>
      </c>
      <c r="F3523" s="1" t="s">
        <v>830</v>
      </c>
      <c r="G3523" s="1" t="s">
        <v>869</v>
      </c>
      <c r="H3523" s="1" t="s">
        <v>130</v>
      </c>
      <c r="I3523" s="1" t="s">
        <v>24</v>
      </c>
      <c r="J3523" s="3">
        <v>4.59</v>
      </c>
      <c r="K3523" s="1" t="s">
        <v>1567</v>
      </c>
      <c r="L3523" s="1" t="s">
        <v>24</v>
      </c>
      <c r="M3523" s="1" t="s">
        <v>1568</v>
      </c>
      <c r="N3523" s="1" t="s">
        <v>463</v>
      </c>
      <c r="O3523" s="2">
        <v>44286</v>
      </c>
      <c r="P3523" s="2">
        <v>44292</v>
      </c>
      <c r="Q3523" s="1" t="s">
        <v>29</v>
      </c>
      <c r="R3523" t="str">
        <f>VLOOKUP(F3523,'Seg 2 descriptions'!A:B,2)</f>
        <v>Measurement-SF</v>
      </c>
      <c r="S3523" t="str">
        <f>VLOOKUP(G3523,'Seg 3 descriptions'!A:B,2)</f>
        <v>Vehicle Fuel</v>
      </c>
    </row>
    <row r="3524" spans="1:19" x14ac:dyDescent="0.25">
      <c r="A3524" s="1" t="s">
        <v>457</v>
      </c>
      <c r="B3524" s="1" t="s">
        <v>49</v>
      </c>
      <c r="C3524" s="1" t="s">
        <v>1324</v>
      </c>
      <c r="D3524" s="1" t="s">
        <v>1964</v>
      </c>
      <c r="E3524" s="1" t="s">
        <v>20</v>
      </c>
      <c r="F3524" s="1" t="s">
        <v>830</v>
      </c>
      <c r="G3524" s="1" t="s">
        <v>870</v>
      </c>
      <c r="H3524" s="1" t="s">
        <v>130</v>
      </c>
      <c r="I3524" s="1" t="s">
        <v>24</v>
      </c>
      <c r="J3524" s="3">
        <v>6.26</v>
      </c>
      <c r="K3524" s="1" t="s">
        <v>1567</v>
      </c>
      <c r="L3524" s="1" t="s">
        <v>24</v>
      </c>
      <c r="M3524" s="1" t="s">
        <v>1568</v>
      </c>
      <c r="N3524" s="1" t="s">
        <v>463</v>
      </c>
      <c r="O3524" s="2">
        <v>44408</v>
      </c>
      <c r="P3524" s="2">
        <v>44412</v>
      </c>
      <c r="Q3524" s="1" t="s">
        <v>29</v>
      </c>
      <c r="R3524" t="str">
        <f>VLOOKUP(F3524,'Seg 2 descriptions'!A:B,2)</f>
        <v>Measurement-SF</v>
      </c>
      <c r="S3524" t="str">
        <f>VLOOKUP(G3524,'Seg 3 descriptions'!A:B,2)</f>
        <v>Other Vehicle Expenses</v>
      </c>
    </row>
    <row r="3525" spans="1:19" x14ac:dyDescent="0.25">
      <c r="A3525" s="1" t="s">
        <v>457</v>
      </c>
      <c r="B3525" s="1" t="s">
        <v>49</v>
      </c>
      <c r="C3525" s="1" t="s">
        <v>1324</v>
      </c>
      <c r="D3525" s="1" t="s">
        <v>1965</v>
      </c>
      <c r="E3525" s="1" t="s">
        <v>20</v>
      </c>
      <c r="F3525" s="1" t="s">
        <v>830</v>
      </c>
      <c r="G3525" s="1" t="s">
        <v>1049</v>
      </c>
      <c r="H3525" s="1" t="s">
        <v>130</v>
      </c>
      <c r="I3525" s="1" t="s">
        <v>24</v>
      </c>
      <c r="J3525" s="3">
        <v>1.52</v>
      </c>
      <c r="K3525" s="1" t="s">
        <v>1567</v>
      </c>
      <c r="L3525" s="1" t="s">
        <v>24</v>
      </c>
      <c r="M3525" s="1" t="s">
        <v>1568</v>
      </c>
      <c r="N3525" s="1" t="s">
        <v>463</v>
      </c>
      <c r="O3525" s="2">
        <v>44408</v>
      </c>
      <c r="P3525" s="2">
        <v>44412</v>
      </c>
      <c r="Q3525" s="1" t="s">
        <v>29</v>
      </c>
      <c r="R3525" t="str">
        <f>VLOOKUP(F3525,'Seg 2 descriptions'!A:B,2)</f>
        <v>Measurement-SF</v>
      </c>
      <c r="S3525" t="str">
        <f>VLOOKUP(G3525,'Seg 3 descriptions'!A:B,2)</f>
        <v>Vehicle Insurance</v>
      </c>
    </row>
    <row r="3526" spans="1:19" x14ac:dyDescent="0.25">
      <c r="A3526" s="1" t="s">
        <v>457</v>
      </c>
      <c r="B3526" s="1" t="s">
        <v>49</v>
      </c>
      <c r="C3526" s="1" t="s">
        <v>1324</v>
      </c>
      <c r="D3526" s="1" t="s">
        <v>1966</v>
      </c>
      <c r="E3526" s="1" t="s">
        <v>20</v>
      </c>
      <c r="F3526" s="1" t="s">
        <v>830</v>
      </c>
      <c r="G3526" s="1" t="s">
        <v>1055</v>
      </c>
      <c r="H3526" s="1" t="s">
        <v>130</v>
      </c>
      <c r="I3526" s="1" t="s">
        <v>24</v>
      </c>
      <c r="J3526" s="3">
        <v>13.11</v>
      </c>
      <c r="K3526" s="1" t="s">
        <v>1567</v>
      </c>
      <c r="L3526" s="1" t="s">
        <v>24</v>
      </c>
      <c r="M3526" s="1" t="s">
        <v>1568</v>
      </c>
      <c r="N3526" s="1" t="s">
        <v>463</v>
      </c>
      <c r="O3526" s="2">
        <v>44408</v>
      </c>
      <c r="P3526" s="2">
        <v>44412</v>
      </c>
      <c r="Q3526" s="1" t="s">
        <v>29</v>
      </c>
      <c r="R3526" t="str">
        <f>VLOOKUP(F3526,'Seg 2 descriptions'!A:B,2)</f>
        <v>Measurement-SF</v>
      </c>
      <c r="S3526" t="str">
        <f>VLOOKUP(G3526,'Seg 3 descriptions'!A:B,2)</f>
        <v>Vehicle Depreciation</v>
      </c>
    </row>
    <row r="3527" spans="1:19" x14ac:dyDescent="0.25">
      <c r="A3527" s="1" t="s">
        <v>457</v>
      </c>
      <c r="B3527" s="1" t="s">
        <v>49</v>
      </c>
      <c r="C3527" s="1" t="s">
        <v>1324</v>
      </c>
      <c r="D3527" s="1" t="s">
        <v>1967</v>
      </c>
      <c r="E3527" s="1" t="s">
        <v>20</v>
      </c>
      <c r="F3527" s="1" t="s">
        <v>830</v>
      </c>
      <c r="G3527" s="1" t="s">
        <v>869</v>
      </c>
      <c r="H3527" s="1" t="s">
        <v>130</v>
      </c>
      <c r="I3527" s="1" t="s">
        <v>24</v>
      </c>
      <c r="J3527" s="3">
        <v>9.1199999999999992</v>
      </c>
      <c r="K3527" s="1" t="s">
        <v>1567</v>
      </c>
      <c r="L3527" s="1" t="s">
        <v>24</v>
      </c>
      <c r="M3527" s="1" t="s">
        <v>1568</v>
      </c>
      <c r="N3527" s="1" t="s">
        <v>463</v>
      </c>
      <c r="O3527" s="2">
        <v>44408</v>
      </c>
      <c r="P3527" s="2">
        <v>44412</v>
      </c>
      <c r="Q3527" s="1" t="s">
        <v>29</v>
      </c>
      <c r="R3527" t="str">
        <f>VLOOKUP(F3527,'Seg 2 descriptions'!A:B,2)</f>
        <v>Measurement-SF</v>
      </c>
      <c r="S3527" t="str">
        <f>VLOOKUP(G3527,'Seg 3 descriptions'!A:B,2)</f>
        <v>Vehicle Fuel</v>
      </c>
    </row>
    <row r="3528" spans="1:19" x14ac:dyDescent="0.25">
      <c r="A3528" s="1" t="s">
        <v>457</v>
      </c>
      <c r="B3528" s="1" t="s">
        <v>49</v>
      </c>
      <c r="C3528" s="1" t="s">
        <v>1324</v>
      </c>
      <c r="D3528" s="1" t="s">
        <v>1970</v>
      </c>
      <c r="E3528" s="1" t="s">
        <v>20</v>
      </c>
      <c r="F3528" s="1" t="s">
        <v>830</v>
      </c>
      <c r="G3528" s="1" t="s">
        <v>283</v>
      </c>
      <c r="H3528" s="1" t="s">
        <v>130</v>
      </c>
      <c r="I3528" s="1" t="s">
        <v>24</v>
      </c>
      <c r="J3528" s="3">
        <v>-3.97</v>
      </c>
      <c r="K3528" s="1" t="s">
        <v>1567</v>
      </c>
      <c r="L3528" s="1" t="s">
        <v>24</v>
      </c>
      <c r="M3528" s="1" t="s">
        <v>1568</v>
      </c>
      <c r="N3528" s="1" t="s">
        <v>463</v>
      </c>
      <c r="O3528" s="2">
        <v>44408</v>
      </c>
      <c r="P3528" s="2">
        <v>44412</v>
      </c>
      <c r="Q3528" s="1" t="s">
        <v>29</v>
      </c>
      <c r="R3528" t="str">
        <f>VLOOKUP(F3528,'Seg 2 descriptions'!A:B,2)</f>
        <v>Measurement-SF</v>
      </c>
      <c r="S3528" t="str">
        <f>VLOOKUP(G3528,'Seg 3 descriptions'!A:B,2)</f>
        <v>Supplies &amp; Misc Dept Expenses</v>
      </c>
    </row>
    <row r="3529" spans="1:19" x14ac:dyDescent="0.25">
      <c r="A3529" s="1" t="s">
        <v>457</v>
      </c>
      <c r="B3529" s="1" t="s">
        <v>49</v>
      </c>
      <c r="C3529" s="1" t="s">
        <v>1324</v>
      </c>
      <c r="D3529" s="1" t="s">
        <v>1968</v>
      </c>
      <c r="E3529" s="1" t="s">
        <v>20</v>
      </c>
      <c r="F3529" s="1" t="s">
        <v>830</v>
      </c>
      <c r="G3529" s="1" t="s">
        <v>1302</v>
      </c>
      <c r="H3529" s="1" t="s">
        <v>130</v>
      </c>
      <c r="I3529" s="1" t="s">
        <v>24</v>
      </c>
      <c r="J3529" s="3">
        <v>1.25</v>
      </c>
      <c r="K3529" s="1" t="s">
        <v>1567</v>
      </c>
      <c r="L3529" s="1" t="s">
        <v>24</v>
      </c>
      <c r="M3529" s="1" t="s">
        <v>1568</v>
      </c>
      <c r="N3529" s="1" t="s">
        <v>463</v>
      </c>
      <c r="O3529" s="2">
        <v>44408</v>
      </c>
      <c r="P3529" s="2">
        <v>44412</v>
      </c>
      <c r="Q3529" s="1" t="s">
        <v>29</v>
      </c>
      <c r="R3529" t="str">
        <f>VLOOKUP(F3529,'Seg 2 descriptions'!A:B,2)</f>
        <v>Measurement-SF</v>
      </c>
      <c r="S3529" t="str">
        <f>VLOOKUP(G3529,'Seg 3 descriptions'!A:B,2)</f>
        <v>Uniforms</v>
      </c>
    </row>
    <row r="3530" spans="1:19" x14ac:dyDescent="0.25">
      <c r="A3530" s="1" t="s">
        <v>457</v>
      </c>
      <c r="B3530" s="1" t="s">
        <v>49</v>
      </c>
      <c r="C3530" s="1" t="s">
        <v>1324</v>
      </c>
      <c r="D3530" s="1" t="s">
        <v>1969</v>
      </c>
      <c r="E3530" s="1" t="s">
        <v>20</v>
      </c>
      <c r="F3530" s="1" t="s">
        <v>830</v>
      </c>
      <c r="G3530" s="1" t="s">
        <v>868</v>
      </c>
      <c r="H3530" s="1" t="s">
        <v>130</v>
      </c>
      <c r="I3530" s="1" t="s">
        <v>24</v>
      </c>
      <c r="J3530" s="3">
        <v>2.93</v>
      </c>
      <c r="K3530" s="1" t="s">
        <v>1567</v>
      </c>
      <c r="L3530" s="1" t="s">
        <v>24</v>
      </c>
      <c r="M3530" s="1" t="s">
        <v>1568</v>
      </c>
      <c r="N3530" s="1" t="s">
        <v>463</v>
      </c>
      <c r="O3530" s="2">
        <v>44408</v>
      </c>
      <c r="P3530" s="2">
        <v>44412</v>
      </c>
      <c r="Q3530" s="1" t="s">
        <v>29</v>
      </c>
      <c r="R3530" t="str">
        <f>VLOOKUP(F3530,'Seg 2 descriptions'!A:B,2)</f>
        <v>Measurement-SF</v>
      </c>
      <c r="S3530" t="str">
        <f>VLOOKUP(G3530,'Seg 3 descriptions'!A:B,2)</f>
        <v>Cell Phones</v>
      </c>
    </row>
    <row r="3531" spans="1:19" x14ac:dyDescent="0.25">
      <c r="A3531" s="1" t="s">
        <v>457</v>
      </c>
      <c r="B3531" s="1" t="s">
        <v>49</v>
      </c>
      <c r="C3531" s="1" t="s">
        <v>1324</v>
      </c>
      <c r="D3531" s="1" t="s">
        <v>1971</v>
      </c>
      <c r="E3531" s="1" t="s">
        <v>20</v>
      </c>
      <c r="F3531" s="1" t="s">
        <v>830</v>
      </c>
      <c r="G3531" s="1" t="s">
        <v>867</v>
      </c>
      <c r="H3531" s="1" t="s">
        <v>130</v>
      </c>
      <c r="I3531" s="1" t="s">
        <v>24</v>
      </c>
      <c r="J3531" s="3">
        <v>1.47</v>
      </c>
      <c r="K3531" s="1" t="s">
        <v>1567</v>
      </c>
      <c r="L3531" s="1" t="s">
        <v>24</v>
      </c>
      <c r="M3531" s="1" t="s">
        <v>1568</v>
      </c>
      <c r="N3531" s="1" t="s">
        <v>463</v>
      </c>
      <c r="O3531" s="2">
        <v>44408</v>
      </c>
      <c r="P3531" s="2">
        <v>44412</v>
      </c>
      <c r="Q3531" s="1" t="s">
        <v>29</v>
      </c>
      <c r="R3531" t="str">
        <f>VLOOKUP(F3531,'Seg 2 descriptions'!A:B,2)</f>
        <v>Measurement-SF</v>
      </c>
      <c r="S3531" t="str">
        <f>VLOOKUP(G3531,'Seg 3 descriptions'!A:B,2)</f>
        <v>Meals</v>
      </c>
    </row>
    <row r="3532" spans="1:19" x14ac:dyDescent="0.25">
      <c r="A3532" s="1" t="s">
        <v>457</v>
      </c>
      <c r="B3532" s="1" t="s">
        <v>49</v>
      </c>
      <c r="C3532" s="1" t="s">
        <v>1324</v>
      </c>
      <c r="D3532" s="1" t="s">
        <v>1962</v>
      </c>
      <c r="E3532" s="1" t="s">
        <v>20</v>
      </c>
      <c r="F3532" s="1" t="s">
        <v>830</v>
      </c>
      <c r="G3532" s="1" t="s">
        <v>866</v>
      </c>
      <c r="H3532" s="1" t="s">
        <v>130</v>
      </c>
      <c r="I3532" s="1" t="s">
        <v>24</v>
      </c>
      <c r="J3532" s="3">
        <v>7.58</v>
      </c>
      <c r="K3532" s="1" t="s">
        <v>1567</v>
      </c>
      <c r="L3532" s="1" t="s">
        <v>24</v>
      </c>
      <c r="M3532" s="1" t="s">
        <v>1568</v>
      </c>
      <c r="N3532" s="1" t="s">
        <v>463</v>
      </c>
      <c r="O3532" s="2">
        <v>44408</v>
      </c>
      <c r="P3532" s="2">
        <v>44412</v>
      </c>
      <c r="Q3532" s="1" t="s">
        <v>29</v>
      </c>
      <c r="R3532" t="str">
        <f>VLOOKUP(F3532,'Seg 2 descriptions'!A:B,2)</f>
        <v>Measurement-SF</v>
      </c>
      <c r="S3532" t="str">
        <f>VLOOKUP(G3532,'Seg 3 descriptions'!A:B,2)</f>
        <v>Lodging &amp; Travel</v>
      </c>
    </row>
    <row r="3533" spans="1:19" x14ac:dyDescent="0.25">
      <c r="A3533" s="1" t="s">
        <v>457</v>
      </c>
      <c r="B3533" s="1" t="s">
        <v>49</v>
      </c>
      <c r="C3533" s="1" t="s">
        <v>1324</v>
      </c>
      <c r="D3533" s="1" t="s">
        <v>1714</v>
      </c>
      <c r="E3533" s="1" t="s">
        <v>20</v>
      </c>
      <c r="F3533" s="1" t="s">
        <v>830</v>
      </c>
      <c r="G3533" s="1" t="s">
        <v>460</v>
      </c>
      <c r="H3533" s="1" t="s">
        <v>130</v>
      </c>
      <c r="I3533" s="1" t="s">
        <v>24</v>
      </c>
      <c r="J3533" s="3">
        <v>17.8</v>
      </c>
      <c r="K3533" s="1" t="s">
        <v>1567</v>
      </c>
      <c r="L3533" s="1" t="s">
        <v>24</v>
      </c>
      <c r="M3533" s="1" t="s">
        <v>1568</v>
      </c>
      <c r="N3533" s="1" t="s">
        <v>463</v>
      </c>
      <c r="O3533" s="2">
        <v>44408</v>
      </c>
      <c r="P3533" s="2">
        <v>44412</v>
      </c>
      <c r="Q3533" s="1" t="s">
        <v>29</v>
      </c>
      <c r="R3533" t="str">
        <f>VLOOKUP(F3533,'Seg 2 descriptions'!A:B,2)</f>
        <v>Measurement-SF</v>
      </c>
      <c r="S3533" t="str">
        <f>VLOOKUP(G3533,'Seg 3 descriptions'!A:B,2)</f>
        <v>Salaries</v>
      </c>
    </row>
    <row r="3534" spans="1:19" x14ac:dyDescent="0.25">
      <c r="A3534" s="1" t="s">
        <v>457</v>
      </c>
      <c r="B3534" s="1" t="s">
        <v>49</v>
      </c>
      <c r="C3534" s="1" t="s">
        <v>1353</v>
      </c>
      <c r="D3534" s="1" t="s">
        <v>1964</v>
      </c>
      <c r="E3534" s="1" t="s">
        <v>20</v>
      </c>
      <c r="F3534" s="1" t="s">
        <v>830</v>
      </c>
      <c r="G3534" s="1" t="s">
        <v>870</v>
      </c>
      <c r="H3534" s="1" t="s">
        <v>130</v>
      </c>
      <c r="I3534" s="1" t="s">
        <v>24</v>
      </c>
      <c r="J3534" s="3">
        <v>22.87</v>
      </c>
      <c r="K3534" s="1" t="s">
        <v>1567</v>
      </c>
      <c r="L3534" s="1" t="s">
        <v>24</v>
      </c>
      <c r="M3534" s="1" t="s">
        <v>1568</v>
      </c>
      <c r="N3534" s="1" t="s">
        <v>463</v>
      </c>
      <c r="O3534" s="2">
        <v>44439</v>
      </c>
      <c r="P3534" s="2">
        <v>44447</v>
      </c>
      <c r="Q3534" s="1" t="s">
        <v>29</v>
      </c>
      <c r="R3534" t="str">
        <f>VLOOKUP(F3534,'Seg 2 descriptions'!A:B,2)</f>
        <v>Measurement-SF</v>
      </c>
      <c r="S3534" t="str">
        <f>VLOOKUP(G3534,'Seg 3 descriptions'!A:B,2)</f>
        <v>Other Vehicle Expenses</v>
      </c>
    </row>
    <row r="3535" spans="1:19" x14ac:dyDescent="0.25">
      <c r="A3535" s="1" t="s">
        <v>457</v>
      </c>
      <c r="B3535" s="1" t="s">
        <v>49</v>
      </c>
      <c r="C3535" s="1" t="s">
        <v>1353</v>
      </c>
      <c r="D3535" s="1" t="s">
        <v>1965</v>
      </c>
      <c r="E3535" s="1" t="s">
        <v>20</v>
      </c>
      <c r="F3535" s="1" t="s">
        <v>830</v>
      </c>
      <c r="G3535" s="1" t="s">
        <v>1049</v>
      </c>
      <c r="H3535" s="1" t="s">
        <v>130</v>
      </c>
      <c r="I3535" s="1" t="s">
        <v>24</v>
      </c>
      <c r="J3535" s="3">
        <v>4.2300000000000004</v>
      </c>
      <c r="K3535" s="1" t="s">
        <v>1567</v>
      </c>
      <c r="L3535" s="1" t="s">
        <v>24</v>
      </c>
      <c r="M3535" s="1" t="s">
        <v>1568</v>
      </c>
      <c r="N3535" s="1" t="s">
        <v>463</v>
      </c>
      <c r="O3535" s="2">
        <v>44439</v>
      </c>
      <c r="P3535" s="2">
        <v>44447</v>
      </c>
      <c r="Q3535" s="1" t="s">
        <v>29</v>
      </c>
      <c r="R3535" t="str">
        <f>VLOOKUP(F3535,'Seg 2 descriptions'!A:B,2)</f>
        <v>Measurement-SF</v>
      </c>
      <c r="S3535" t="str">
        <f>VLOOKUP(G3535,'Seg 3 descriptions'!A:B,2)</f>
        <v>Vehicle Insurance</v>
      </c>
    </row>
    <row r="3536" spans="1:19" x14ac:dyDescent="0.25">
      <c r="A3536" s="1" t="s">
        <v>457</v>
      </c>
      <c r="B3536" s="1" t="s">
        <v>49</v>
      </c>
      <c r="C3536" s="1" t="s">
        <v>1353</v>
      </c>
      <c r="D3536" s="1" t="s">
        <v>1966</v>
      </c>
      <c r="E3536" s="1" t="s">
        <v>20</v>
      </c>
      <c r="F3536" s="1" t="s">
        <v>830</v>
      </c>
      <c r="G3536" s="1" t="s">
        <v>1055</v>
      </c>
      <c r="H3536" s="1" t="s">
        <v>130</v>
      </c>
      <c r="I3536" s="1" t="s">
        <v>24</v>
      </c>
      <c r="J3536" s="3">
        <v>36.520000000000003</v>
      </c>
      <c r="K3536" s="1" t="s">
        <v>1567</v>
      </c>
      <c r="L3536" s="1" t="s">
        <v>24</v>
      </c>
      <c r="M3536" s="1" t="s">
        <v>1568</v>
      </c>
      <c r="N3536" s="1" t="s">
        <v>463</v>
      </c>
      <c r="O3536" s="2">
        <v>44439</v>
      </c>
      <c r="P3536" s="2">
        <v>44447</v>
      </c>
      <c r="Q3536" s="1" t="s">
        <v>29</v>
      </c>
      <c r="R3536" t="str">
        <f>VLOOKUP(F3536,'Seg 2 descriptions'!A:B,2)</f>
        <v>Measurement-SF</v>
      </c>
      <c r="S3536" t="str">
        <f>VLOOKUP(G3536,'Seg 3 descriptions'!A:B,2)</f>
        <v>Vehicle Depreciation</v>
      </c>
    </row>
    <row r="3537" spans="1:19" x14ac:dyDescent="0.25">
      <c r="A3537" s="1" t="s">
        <v>457</v>
      </c>
      <c r="B3537" s="1" t="s">
        <v>49</v>
      </c>
      <c r="C3537" s="1" t="s">
        <v>1353</v>
      </c>
      <c r="D3537" s="1" t="s">
        <v>1970</v>
      </c>
      <c r="E3537" s="1" t="s">
        <v>20</v>
      </c>
      <c r="F3537" s="1" t="s">
        <v>830</v>
      </c>
      <c r="G3537" s="1" t="s">
        <v>283</v>
      </c>
      <c r="H3537" s="1" t="s">
        <v>130</v>
      </c>
      <c r="I3537" s="1" t="s">
        <v>24</v>
      </c>
      <c r="J3537" s="3">
        <v>22.04</v>
      </c>
      <c r="K3537" s="1" t="s">
        <v>1567</v>
      </c>
      <c r="L3537" s="1" t="s">
        <v>24</v>
      </c>
      <c r="M3537" s="1" t="s">
        <v>1568</v>
      </c>
      <c r="N3537" s="1" t="s">
        <v>463</v>
      </c>
      <c r="O3537" s="2">
        <v>44439</v>
      </c>
      <c r="P3537" s="2">
        <v>44447</v>
      </c>
      <c r="Q3537" s="1" t="s">
        <v>29</v>
      </c>
      <c r="R3537" t="str">
        <f>VLOOKUP(F3537,'Seg 2 descriptions'!A:B,2)</f>
        <v>Measurement-SF</v>
      </c>
      <c r="S3537" t="str">
        <f>VLOOKUP(G3537,'Seg 3 descriptions'!A:B,2)</f>
        <v>Supplies &amp; Misc Dept Expenses</v>
      </c>
    </row>
    <row r="3538" spans="1:19" x14ac:dyDescent="0.25">
      <c r="A3538" s="1" t="s">
        <v>457</v>
      </c>
      <c r="B3538" s="1" t="s">
        <v>49</v>
      </c>
      <c r="C3538" s="1" t="s">
        <v>1353</v>
      </c>
      <c r="D3538" s="1" t="s">
        <v>1969</v>
      </c>
      <c r="E3538" s="1" t="s">
        <v>20</v>
      </c>
      <c r="F3538" s="1" t="s">
        <v>830</v>
      </c>
      <c r="G3538" s="1" t="s">
        <v>868</v>
      </c>
      <c r="H3538" s="1" t="s">
        <v>130</v>
      </c>
      <c r="I3538" s="1" t="s">
        <v>24</v>
      </c>
      <c r="J3538" s="3">
        <v>11.85</v>
      </c>
      <c r="K3538" s="1" t="s">
        <v>1567</v>
      </c>
      <c r="L3538" s="1" t="s">
        <v>24</v>
      </c>
      <c r="M3538" s="1" t="s">
        <v>1568</v>
      </c>
      <c r="N3538" s="1" t="s">
        <v>463</v>
      </c>
      <c r="O3538" s="2">
        <v>44439</v>
      </c>
      <c r="P3538" s="2">
        <v>44447</v>
      </c>
      <c r="Q3538" s="1" t="s">
        <v>29</v>
      </c>
      <c r="R3538" t="str">
        <f>VLOOKUP(F3538,'Seg 2 descriptions'!A:B,2)</f>
        <v>Measurement-SF</v>
      </c>
      <c r="S3538" t="str">
        <f>VLOOKUP(G3538,'Seg 3 descriptions'!A:B,2)</f>
        <v>Cell Phones</v>
      </c>
    </row>
    <row r="3539" spans="1:19" x14ac:dyDescent="0.25">
      <c r="A3539" s="1" t="s">
        <v>457</v>
      </c>
      <c r="B3539" s="1" t="s">
        <v>49</v>
      </c>
      <c r="C3539" s="1" t="s">
        <v>1353</v>
      </c>
      <c r="D3539" s="1" t="s">
        <v>1971</v>
      </c>
      <c r="E3539" s="1" t="s">
        <v>20</v>
      </c>
      <c r="F3539" s="1" t="s">
        <v>830</v>
      </c>
      <c r="G3539" s="1" t="s">
        <v>867</v>
      </c>
      <c r="H3539" s="1" t="s">
        <v>130</v>
      </c>
      <c r="I3539" s="1" t="s">
        <v>24</v>
      </c>
      <c r="J3539" s="3">
        <v>4.9400000000000004</v>
      </c>
      <c r="K3539" s="1" t="s">
        <v>1567</v>
      </c>
      <c r="L3539" s="1" t="s">
        <v>24</v>
      </c>
      <c r="M3539" s="1" t="s">
        <v>1568</v>
      </c>
      <c r="N3539" s="1" t="s">
        <v>463</v>
      </c>
      <c r="O3539" s="2">
        <v>44439</v>
      </c>
      <c r="P3539" s="2">
        <v>44447</v>
      </c>
      <c r="Q3539" s="1" t="s">
        <v>29</v>
      </c>
      <c r="R3539" t="str">
        <f>VLOOKUP(F3539,'Seg 2 descriptions'!A:B,2)</f>
        <v>Measurement-SF</v>
      </c>
      <c r="S3539" t="str">
        <f>VLOOKUP(G3539,'Seg 3 descriptions'!A:B,2)</f>
        <v>Meals</v>
      </c>
    </row>
    <row r="3540" spans="1:19" x14ac:dyDescent="0.25">
      <c r="A3540" s="1" t="s">
        <v>457</v>
      </c>
      <c r="B3540" s="1" t="s">
        <v>49</v>
      </c>
      <c r="C3540" s="1" t="s">
        <v>1353</v>
      </c>
      <c r="D3540" s="1" t="s">
        <v>1962</v>
      </c>
      <c r="E3540" s="1" t="s">
        <v>20</v>
      </c>
      <c r="F3540" s="1" t="s">
        <v>830</v>
      </c>
      <c r="G3540" s="1" t="s">
        <v>866</v>
      </c>
      <c r="H3540" s="1" t="s">
        <v>130</v>
      </c>
      <c r="I3540" s="1" t="s">
        <v>24</v>
      </c>
      <c r="J3540" s="3">
        <v>18.53</v>
      </c>
      <c r="K3540" s="1" t="s">
        <v>1567</v>
      </c>
      <c r="L3540" s="1" t="s">
        <v>24</v>
      </c>
      <c r="M3540" s="1" t="s">
        <v>1568</v>
      </c>
      <c r="N3540" s="1" t="s">
        <v>463</v>
      </c>
      <c r="O3540" s="2">
        <v>44439</v>
      </c>
      <c r="P3540" s="2">
        <v>44447</v>
      </c>
      <c r="Q3540" s="1" t="s">
        <v>29</v>
      </c>
      <c r="R3540" t="str">
        <f>VLOOKUP(F3540,'Seg 2 descriptions'!A:B,2)</f>
        <v>Measurement-SF</v>
      </c>
      <c r="S3540" t="str">
        <f>VLOOKUP(G3540,'Seg 3 descriptions'!A:B,2)</f>
        <v>Lodging &amp; Travel</v>
      </c>
    </row>
    <row r="3541" spans="1:19" x14ac:dyDescent="0.25">
      <c r="A3541" s="1" t="s">
        <v>457</v>
      </c>
      <c r="B3541" s="1" t="s">
        <v>49</v>
      </c>
      <c r="C3541" s="1" t="s">
        <v>1353</v>
      </c>
      <c r="D3541" s="1" t="s">
        <v>1714</v>
      </c>
      <c r="E3541" s="1" t="s">
        <v>20</v>
      </c>
      <c r="F3541" s="1" t="s">
        <v>830</v>
      </c>
      <c r="G3541" s="1" t="s">
        <v>460</v>
      </c>
      <c r="H3541" s="1" t="s">
        <v>130</v>
      </c>
      <c r="I3541" s="1" t="s">
        <v>24</v>
      </c>
      <c r="J3541" s="3">
        <v>47.91</v>
      </c>
      <c r="K3541" s="1" t="s">
        <v>1567</v>
      </c>
      <c r="L3541" s="1" t="s">
        <v>24</v>
      </c>
      <c r="M3541" s="1" t="s">
        <v>1568</v>
      </c>
      <c r="N3541" s="1" t="s">
        <v>463</v>
      </c>
      <c r="O3541" s="2">
        <v>44439</v>
      </c>
      <c r="P3541" s="2">
        <v>44447</v>
      </c>
      <c r="Q3541" s="1" t="s">
        <v>29</v>
      </c>
      <c r="R3541" t="str">
        <f>VLOOKUP(F3541,'Seg 2 descriptions'!A:B,2)</f>
        <v>Measurement-SF</v>
      </c>
      <c r="S3541" t="str">
        <f>VLOOKUP(G3541,'Seg 3 descriptions'!A:B,2)</f>
        <v>Salaries</v>
      </c>
    </row>
    <row r="3542" spans="1:19" x14ac:dyDescent="0.25">
      <c r="A3542" s="1" t="s">
        <v>457</v>
      </c>
      <c r="B3542" s="1" t="s">
        <v>49</v>
      </c>
      <c r="C3542" s="1" t="s">
        <v>1353</v>
      </c>
      <c r="D3542" s="1" t="s">
        <v>1967</v>
      </c>
      <c r="E3542" s="1" t="s">
        <v>20</v>
      </c>
      <c r="F3542" s="1" t="s">
        <v>830</v>
      </c>
      <c r="G3542" s="1" t="s">
        <v>869</v>
      </c>
      <c r="H3542" s="1" t="s">
        <v>130</v>
      </c>
      <c r="I3542" s="1" t="s">
        <v>24</v>
      </c>
      <c r="J3542" s="3">
        <v>24.77</v>
      </c>
      <c r="K3542" s="1" t="s">
        <v>1567</v>
      </c>
      <c r="L3542" s="1" t="s">
        <v>24</v>
      </c>
      <c r="M3542" s="1" t="s">
        <v>1568</v>
      </c>
      <c r="N3542" s="1" t="s">
        <v>463</v>
      </c>
      <c r="O3542" s="2">
        <v>44439</v>
      </c>
      <c r="P3542" s="2">
        <v>44447</v>
      </c>
      <c r="Q3542" s="1" t="s">
        <v>29</v>
      </c>
      <c r="R3542" t="str">
        <f>VLOOKUP(F3542,'Seg 2 descriptions'!A:B,2)</f>
        <v>Measurement-SF</v>
      </c>
      <c r="S3542" t="str">
        <f>VLOOKUP(G3542,'Seg 3 descriptions'!A:B,2)</f>
        <v>Vehicle Fuel</v>
      </c>
    </row>
    <row r="3543" spans="1:19" x14ac:dyDescent="0.25">
      <c r="A3543" s="1" t="s">
        <v>457</v>
      </c>
      <c r="B3543" s="1" t="s">
        <v>49</v>
      </c>
      <c r="C3543" s="1" t="s">
        <v>1467</v>
      </c>
      <c r="D3543" s="1" t="s">
        <v>1964</v>
      </c>
      <c r="E3543" s="1" t="s">
        <v>20</v>
      </c>
      <c r="F3543" s="1" t="s">
        <v>830</v>
      </c>
      <c r="G3543" s="1" t="s">
        <v>870</v>
      </c>
      <c r="H3543" s="1" t="s">
        <v>130</v>
      </c>
      <c r="I3543" s="1" t="s">
        <v>24</v>
      </c>
      <c r="J3543" s="3">
        <v>1.24</v>
      </c>
      <c r="K3543" s="1" t="s">
        <v>1567</v>
      </c>
      <c r="L3543" s="1" t="s">
        <v>24</v>
      </c>
      <c r="M3543" s="1" t="s">
        <v>1568</v>
      </c>
      <c r="N3543" s="1" t="s">
        <v>463</v>
      </c>
      <c r="O3543" s="2">
        <v>44347</v>
      </c>
      <c r="P3543" s="2">
        <v>44350</v>
      </c>
      <c r="Q3543" s="1" t="s">
        <v>29</v>
      </c>
      <c r="R3543" t="str">
        <f>VLOOKUP(F3543,'Seg 2 descriptions'!A:B,2)</f>
        <v>Measurement-SF</v>
      </c>
      <c r="S3543" t="str">
        <f>VLOOKUP(G3543,'Seg 3 descriptions'!A:B,2)</f>
        <v>Other Vehicle Expenses</v>
      </c>
    </row>
    <row r="3544" spans="1:19" x14ac:dyDescent="0.25">
      <c r="A3544" s="1" t="s">
        <v>457</v>
      </c>
      <c r="B3544" s="1" t="s">
        <v>49</v>
      </c>
      <c r="C3544" s="1" t="s">
        <v>1467</v>
      </c>
      <c r="D3544" s="1" t="s">
        <v>1965</v>
      </c>
      <c r="E3544" s="1" t="s">
        <v>20</v>
      </c>
      <c r="F3544" s="1" t="s">
        <v>830</v>
      </c>
      <c r="G3544" s="1" t="s">
        <v>1049</v>
      </c>
      <c r="H3544" s="1" t="s">
        <v>130</v>
      </c>
      <c r="I3544" s="1" t="s">
        <v>24</v>
      </c>
      <c r="J3544" s="3">
        <v>1.38</v>
      </c>
      <c r="K3544" s="1" t="s">
        <v>1567</v>
      </c>
      <c r="L3544" s="1" t="s">
        <v>24</v>
      </c>
      <c r="M3544" s="1" t="s">
        <v>1568</v>
      </c>
      <c r="N3544" s="1" t="s">
        <v>463</v>
      </c>
      <c r="O3544" s="2">
        <v>44347</v>
      </c>
      <c r="P3544" s="2">
        <v>44350</v>
      </c>
      <c r="Q3544" s="1" t="s">
        <v>29</v>
      </c>
      <c r="R3544" t="str">
        <f>VLOOKUP(F3544,'Seg 2 descriptions'!A:B,2)</f>
        <v>Measurement-SF</v>
      </c>
      <c r="S3544" t="str">
        <f>VLOOKUP(G3544,'Seg 3 descriptions'!A:B,2)</f>
        <v>Vehicle Insurance</v>
      </c>
    </row>
    <row r="3545" spans="1:19" x14ac:dyDescent="0.25">
      <c r="A3545" s="1" t="s">
        <v>457</v>
      </c>
      <c r="B3545" s="1" t="s">
        <v>49</v>
      </c>
      <c r="C3545" s="1" t="s">
        <v>1467</v>
      </c>
      <c r="D3545" s="1" t="s">
        <v>1966</v>
      </c>
      <c r="E3545" s="1" t="s">
        <v>20</v>
      </c>
      <c r="F3545" s="1" t="s">
        <v>830</v>
      </c>
      <c r="G3545" s="1" t="s">
        <v>1055</v>
      </c>
      <c r="H3545" s="1" t="s">
        <v>130</v>
      </c>
      <c r="I3545" s="1" t="s">
        <v>24</v>
      </c>
      <c r="J3545" s="3">
        <v>19.760000000000002</v>
      </c>
      <c r="K3545" s="1" t="s">
        <v>1567</v>
      </c>
      <c r="L3545" s="1" t="s">
        <v>24</v>
      </c>
      <c r="M3545" s="1" t="s">
        <v>1568</v>
      </c>
      <c r="N3545" s="1" t="s">
        <v>463</v>
      </c>
      <c r="O3545" s="2">
        <v>44347</v>
      </c>
      <c r="P3545" s="2">
        <v>44350</v>
      </c>
      <c r="Q3545" s="1" t="s">
        <v>29</v>
      </c>
      <c r="R3545" t="str">
        <f>VLOOKUP(F3545,'Seg 2 descriptions'!A:B,2)</f>
        <v>Measurement-SF</v>
      </c>
      <c r="S3545" t="str">
        <f>VLOOKUP(G3545,'Seg 3 descriptions'!A:B,2)</f>
        <v>Vehicle Depreciation</v>
      </c>
    </row>
    <row r="3546" spans="1:19" x14ac:dyDescent="0.25">
      <c r="A3546" s="1" t="s">
        <v>457</v>
      </c>
      <c r="B3546" s="1" t="s">
        <v>49</v>
      </c>
      <c r="C3546" s="1" t="s">
        <v>1467</v>
      </c>
      <c r="D3546" s="1" t="s">
        <v>1967</v>
      </c>
      <c r="E3546" s="1" t="s">
        <v>20</v>
      </c>
      <c r="F3546" s="1" t="s">
        <v>830</v>
      </c>
      <c r="G3546" s="1" t="s">
        <v>869</v>
      </c>
      <c r="H3546" s="1" t="s">
        <v>130</v>
      </c>
      <c r="I3546" s="1" t="s">
        <v>24</v>
      </c>
      <c r="J3546" s="3">
        <v>8.39</v>
      </c>
      <c r="K3546" s="1" t="s">
        <v>1567</v>
      </c>
      <c r="L3546" s="1" t="s">
        <v>24</v>
      </c>
      <c r="M3546" s="1" t="s">
        <v>1568</v>
      </c>
      <c r="N3546" s="1" t="s">
        <v>463</v>
      </c>
      <c r="O3546" s="2">
        <v>44347</v>
      </c>
      <c r="P3546" s="2">
        <v>44350</v>
      </c>
      <c r="Q3546" s="1" t="s">
        <v>29</v>
      </c>
      <c r="R3546" t="str">
        <f>VLOOKUP(F3546,'Seg 2 descriptions'!A:B,2)</f>
        <v>Measurement-SF</v>
      </c>
      <c r="S3546" t="str">
        <f>VLOOKUP(G3546,'Seg 3 descriptions'!A:B,2)</f>
        <v>Vehicle Fuel</v>
      </c>
    </row>
    <row r="3547" spans="1:19" x14ac:dyDescent="0.25">
      <c r="A3547" s="1" t="s">
        <v>457</v>
      </c>
      <c r="B3547" s="1" t="s">
        <v>49</v>
      </c>
      <c r="C3547" s="1" t="s">
        <v>1467</v>
      </c>
      <c r="D3547" s="1" t="s">
        <v>1970</v>
      </c>
      <c r="E3547" s="1" t="s">
        <v>20</v>
      </c>
      <c r="F3547" s="1" t="s">
        <v>830</v>
      </c>
      <c r="G3547" s="1" t="s">
        <v>283</v>
      </c>
      <c r="H3547" s="1" t="s">
        <v>130</v>
      </c>
      <c r="I3547" s="1" t="s">
        <v>24</v>
      </c>
      <c r="J3547" s="3">
        <v>6.89</v>
      </c>
      <c r="K3547" s="1" t="s">
        <v>1567</v>
      </c>
      <c r="L3547" s="1" t="s">
        <v>24</v>
      </c>
      <c r="M3547" s="1" t="s">
        <v>1568</v>
      </c>
      <c r="N3547" s="1" t="s">
        <v>463</v>
      </c>
      <c r="O3547" s="2">
        <v>44347</v>
      </c>
      <c r="P3547" s="2">
        <v>44350</v>
      </c>
      <c r="Q3547" s="1" t="s">
        <v>29</v>
      </c>
      <c r="R3547" t="str">
        <f>VLOOKUP(F3547,'Seg 2 descriptions'!A:B,2)</f>
        <v>Measurement-SF</v>
      </c>
      <c r="S3547" t="str">
        <f>VLOOKUP(G3547,'Seg 3 descriptions'!A:B,2)</f>
        <v>Supplies &amp; Misc Dept Expenses</v>
      </c>
    </row>
    <row r="3548" spans="1:19" x14ac:dyDescent="0.25">
      <c r="A3548" s="1" t="s">
        <v>457</v>
      </c>
      <c r="B3548" s="1" t="s">
        <v>49</v>
      </c>
      <c r="C3548" s="1" t="s">
        <v>1467</v>
      </c>
      <c r="D3548" s="1" t="s">
        <v>1969</v>
      </c>
      <c r="E3548" s="1" t="s">
        <v>20</v>
      </c>
      <c r="F3548" s="1" t="s">
        <v>830</v>
      </c>
      <c r="G3548" s="1" t="s">
        <v>868</v>
      </c>
      <c r="H3548" s="1" t="s">
        <v>130</v>
      </c>
      <c r="I3548" s="1" t="s">
        <v>24</v>
      </c>
      <c r="J3548" s="3">
        <v>2.21</v>
      </c>
      <c r="K3548" s="1" t="s">
        <v>1567</v>
      </c>
      <c r="L3548" s="1" t="s">
        <v>24</v>
      </c>
      <c r="M3548" s="1" t="s">
        <v>1568</v>
      </c>
      <c r="N3548" s="1" t="s">
        <v>463</v>
      </c>
      <c r="O3548" s="2">
        <v>44347</v>
      </c>
      <c r="P3548" s="2">
        <v>44350</v>
      </c>
      <c r="Q3548" s="1" t="s">
        <v>29</v>
      </c>
      <c r="R3548" t="str">
        <f>VLOOKUP(F3548,'Seg 2 descriptions'!A:B,2)</f>
        <v>Measurement-SF</v>
      </c>
      <c r="S3548" t="str">
        <f>VLOOKUP(G3548,'Seg 3 descriptions'!A:B,2)</f>
        <v>Cell Phones</v>
      </c>
    </row>
    <row r="3549" spans="1:19" x14ac:dyDescent="0.25">
      <c r="A3549" s="1" t="s">
        <v>457</v>
      </c>
      <c r="B3549" s="1" t="s">
        <v>49</v>
      </c>
      <c r="C3549" s="1" t="s">
        <v>1467</v>
      </c>
      <c r="D3549" s="1" t="s">
        <v>1971</v>
      </c>
      <c r="E3549" s="1" t="s">
        <v>20</v>
      </c>
      <c r="F3549" s="1" t="s">
        <v>830</v>
      </c>
      <c r="G3549" s="1" t="s">
        <v>867</v>
      </c>
      <c r="H3549" s="1" t="s">
        <v>130</v>
      </c>
      <c r="I3549" s="1" t="s">
        <v>24</v>
      </c>
      <c r="J3549" s="3">
        <v>0.28999999999999998</v>
      </c>
      <c r="K3549" s="1" t="s">
        <v>1567</v>
      </c>
      <c r="L3549" s="1" t="s">
        <v>24</v>
      </c>
      <c r="M3549" s="1" t="s">
        <v>1568</v>
      </c>
      <c r="N3549" s="1" t="s">
        <v>463</v>
      </c>
      <c r="O3549" s="2">
        <v>44347</v>
      </c>
      <c r="P3549" s="2">
        <v>44350</v>
      </c>
      <c r="Q3549" s="1" t="s">
        <v>29</v>
      </c>
      <c r="R3549" t="str">
        <f>VLOOKUP(F3549,'Seg 2 descriptions'!A:B,2)</f>
        <v>Measurement-SF</v>
      </c>
      <c r="S3549" t="str">
        <f>VLOOKUP(G3549,'Seg 3 descriptions'!A:B,2)</f>
        <v>Meals</v>
      </c>
    </row>
    <row r="3550" spans="1:19" x14ac:dyDescent="0.25">
      <c r="A3550" s="1" t="s">
        <v>457</v>
      </c>
      <c r="B3550" s="1" t="s">
        <v>49</v>
      </c>
      <c r="C3550" s="1" t="s">
        <v>1467</v>
      </c>
      <c r="D3550" s="1" t="s">
        <v>1714</v>
      </c>
      <c r="E3550" s="1" t="s">
        <v>20</v>
      </c>
      <c r="F3550" s="1" t="s">
        <v>830</v>
      </c>
      <c r="G3550" s="1" t="s">
        <v>460</v>
      </c>
      <c r="H3550" s="1" t="s">
        <v>130</v>
      </c>
      <c r="I3550" s="1" t="s">
        <v>24</v>
      </c>
      <c r="J3550" s="3">
        <v>21.16</v>
      </c>
      <c r="K3550" s="1" t="s">
        <v>1567</v>
      </c>
      <c r="L3550" s="1" t="s">
        <v>24</v>
      </c>
      <c r="M3550" s="1" t="s">
        <v>1568</v>
      </c>
      <c r="N3550" s="1" t="s">
        <v>463</v>
      </c>
      <c r="O3550" s="2">
        <v>44347</v>
      </c>
      <c r="P3550" s="2">
        <v>44350</v>
      </c>
      <c r="Q3550" s="1" t="s">
        <v>29</v>
      </c>
      <c r="R3550" t="str">
        <f>VLOOKUP(F3550,'Seg 2 descriptions'!A:B,2)</f>
        <v>Measurement-SF</v>
      </c>
      <c r="S3550" t="str">
        <f>VLOOKUP(G3550,'Seg 3 descriptions'!A:B,2)</f>
        <v>Salaries</v>
      </c>
    </row>
    <row r="3551" spans="1:19" x14ac:dyDescent="0.25">
      <c r="A3551" s="1" t="s">
        <v>457</v>
      </c>
      <c r="B3551" s="1" t="s">
        <v>49</v>
      </c>
      <c r="C3551" s="1" t="s">
        <v>1404</v>
      </c>
      <c r="D3551" s="1" t="s">
        <v>1965</v>
      </c>
      <c r="E3551" s="1" t="s">
        <v>20</v>
      </c>
      <c r="F3551" s="1" t="s">
        <v>830</v>
      </c>
      <c r="G3551" s="1" t="s">
        <v>1049</v>
      </c>
      <c r="H3551" s="1" t="s">
        <v>130</v>
      </c>
      <c r="I3551" s="1" t="s">
        <v>24</v>
      </c>
      <c r="J3551" s="3">
        <v>1.26</v>
      </c>
      <c r="K3551" s="1" t="s">
        <v>1567</v>
      </c>
      <c r="L3551" s="1" t="s">
        <v>24</v>
      </c>
      <c r="M3551" s="1" t="s">
        <v>1568</v>
      </c>
      <c r="N3551" s="1" t="s">
        <v>463</v>
      </c>
      <c r="O3551" s="2">
        <v>44255</v>
      </c>
      <c r="P3551" s="2">
        <v>44258</v>
      </c>
      <c r="Q3551" s="1" t="s">
        <v>29</v>
      </c>
      <c r="R3551" t="str">
        <f>VLOOKUP(F3551,'Seg 2 descriptions'!A:B,2)</f>
        <v>Measurement-SF</v>
      </c>
      <c r="S3551" t="str">
        <f>VLOOKUP(G3551,'Seg 3 descriptions'!A:B,2)</f>
        <v>Vehicle Insurance</v>
      </c>
    </row>
    <row r="3552" spans="1:19" x14ac:dyDescent="0.25">
      <c r="A3552" s="1" t="s">
        <v>457</v>
      </c>
      <c r="B3552" s="1" t="s">
        <v>49</v>
      </c>
      <c r="C3552" s="1" t="s">
        <v>1404</v>
      </c>
      <c r="D3552" s="1" t="s">
        <v>1966</v>
      </c>
      <c r="E3552" s="1" t="s">
        <v>20</v>
      </c>
      <c r="F3552" s="1" t="s">
        <v>830</v>
      </c>
      <c r="G3552" s="1" t="s">
        <v>1055</v>
      </c>
      <c r="H3552" s="1" t="s">
        <v>130</v>
      </c>
      <c r="I3552" s="1" t="s">
        <v>24</v>
      </c>
      <c r="J3552" s="3">
        <v>9.5399999999999991</v>
      </c>
      <c r="K3552" s="1" t="s">
        <v>1567</v>
      </c>
      <c r="L3552" s="1" t="s">
        <v>24</v>
      </c>
      <c r="M3552" s="1" t="s">
        <v>1568</v>
      </c>
      <c r="N3552" s="1" t="s">
        <v>463</v>
      </c>
      <c r="O3552" s="2">
        <v>44255</v>
      </c>
      <c r="P3552" s="2">
        <v>44258</v>
      </c>
      <c r="Q3552" s="1" t="s">
        <v>29</v>
      </c>
      <c r="R3552" t="str">
        <f>VLOOKUP(F3552,'Seg 2 descriptions'!A:B,2)</f>
        <v>Measurement-SF</v>
      </c>
      <c r="S3552" t="str">
        <f>VLOOKUP(G3552,'Seg 3 descriptions'!A:B,2)</f>
        <v>Vehicle Depreciation</v>
      </c>
    </row>
    <row r="3553" spans="1:19" x14ac:dyDescent="0.25">
      <c r="A3553" s="1" t="s">
        <v>457</v>
      </c>
      <c r="B3553" s="1" t="s">
        <v>49</v>
      </c>
      <c r="C3553" s="1" t="s">
        <v>1404</v>
      </c>
      <c r="D3553" s="1" t="s">
        <v>1967</v>
      </c>
      <c r="E3553" s="1" t="s">
        <v>20</v>
      </c>
      <c r="F3553" s="1" t="s">
        <v>830</v>
      </c>
      <c r="G3553" s="1" t="s">
        <v>869</v>
      </c>
      <c r="H3553" s="1" t="s">
        <v>130</v>
      </c>
      <c r="I3553" s="1" t="s">
        <v>24</v>
      </c>
      <c r="J3553" s="3">
        <v>3.81</v>
      </c>
      <c r="K3553" s="1" t="s">
        <v>1567</v>
      </c>
      <c r="L3553" s="1" t="s">
        <v>24</v>
      </c>
      <c r="M3553" s="1" t="s">
        <v>1568</v>
      </c>
      <c r="N3553" s="1" t="s">
        <v>463</v>
      </c>
      <c r="O3553" s="2">
        <v>44255</v>
      </c>
      <c r="P3553" s="2">
        <v>44258</v>
      </c>
      <c r="Q3553" s="1" t="s">
        <v>29</v>
      </c>
      <c r="R3553" t="str">
        <f>VLOOKUP(F3553,'Seg 2 descriptions'!A:B,2)</f>
        <v>Measurement-SF</v>
      </c>
      <c r="S3553" t="str">
        <f>VLOOKUP(G3553,'Seg 3 descriptions'!A:B,2)</f>
        <v>Vehicle Fuel</v>
      </c>
    </row>
    <row r="3554" spans="1:19" x14ac:dyDescent="0.25">
      <c r="A3554" s="1" t="s">
        <v>457</v>
      </c>
      <c r="B3554" s="1" t="s">
        <v>49</v>
      </c>
      <c r="C3554" s="1" t="s">
        <v>1404</v>
      </c>
      <c r="D3554" s="1" t="s">
        <v>1964</v>
      </c>
      <c r="E3554" s="1" t="s">
        <v>20</v>
      </c>
      <c r="F3554" s="1" t="s">
        <v>830</v>
      </c>
      <c r="G3554" s="1" t="s">
        <v>870</v>
      </c>
      <c r="H3554" s="1" t="s">
        <v>130</v>
      </c>
      <c r="I3554" s="1" t="s">
        <v>24</v>
      </c>
      <c r="J3554" s="3">
        <v>2.09</v>
      </c>
      <c r="K3554" s="1" t="s">
        <v>1567</v>
      </c>
      <c r="L3554" s="1" t="s">
        <v>24</v>
      </c>
      <c r="M3554" s="1" t="s">
        <v>1568</v>
      </c>
      <c r="N3554" s="1" t="s">
        <v>463</v>
      </c>
      <c r="O3554" s="2">
        <v>44255</v>
      </c>
      <c r="P3554" s="2">
        <v>44258</v>
      </c>
      <c r="Q3554" s="1" t="s">
        <v>29</v>
      </c>
      <c r="R3554" t="str">
        <f>VLOOKUP(F3554,'Seg 2 descriptions'!A:B,2)</f>
        <v>Measurement-SF</v>
      </c>
      <c r="S3554" t="str">
        <f>VLOOKUP(G3554,'Seg 3 descriptions'!A:B,2)</f>
        <v>Other Vehicle Expenses</v>
      </c>
    </row>
    <row r="3555" spans="1:19" x14ac:dyDescent="0.25">
      <c r="A3555" s="1" t="s">
        <v>457</v>
      </c>
      <c r="B3555" s="1" t="s">
        <v>49</v>
      </c>
      <c r="C3555" s="1" t="s">
        <v>1404</v>
      </c>
      <c r="D3555" s="1" t="s">
        <v>1970</v>
      </c>
      <c r="E3555" s="1" t="s">
        <v>20</v>
      </c>
      <c r="F3555" s="1" t="s">
        <v>830</v>
      </c>
      <c r="G3555" s="1" t="s">
        <v>283</v>
      </c>
      <c r="H3555" s="1" t="s">
        <v>130</v>
      </c>
      <c r="I3555" s="1" t="s">
        <v>24</v>
      </c>
      <c r="J3555" s="3">
        <v>2.1</v>
      </c>
      <c r="K3555" s="1" t="s">
        <v>1567</v>
      </c>
      <c r="L3555" s="1" t="s">
        <v>24</v>
      </c>
      <c r="M3555" s="1" t="s">
        <v>1568</v>
      </c>
      <c r="N3555" s="1" t="s">
        <v>463</v>
      </c>
      <c r="O3555" s="2">
        <v>44255</v>
      </c>
      <c r="P3555" s="2">
        <v>44258</v>
      </c>
      <c r="Q3555" s="1" t="s">
        <v>29</v>
      </c>
      <c r="R3555" t="str">
        <f>VLOOKUP(F3555,'Seg 2 descriptions'!A:B,2)</f>
        <v>Measurement-SF</v>
      </c>
      <c r="S3555" t="str">
        <f>VLOOKUP(G3555,'Seg 3 descriptions'!A:B,2)</f>
        <v>Supplies &amp; Misc Dept Expenses</v>
      </c>
    </row>
    <row r="3556" spans="1:19" x14ac:dyDescent="0.25">
      <c r="A3556" s="1" t="s">
        <v>457</v>
      </c>
      <c r="B3556" s="1" t="s">
        <v>49</v>
      </c>
      <c r="C3556" s="1" t="s">
        <v>898</v>
      </c>
      <c r="D3556" s="1" t="s">
        <v>1727</v>
      </c>
      <c r="E3556" s="1" t="s">
        <v>20</v>
      </c>
      <c r="F3556" s="1" t="s">
        <v>31</v>
      </c>
      <c r="G3556" s="1" t="s">
        <v>590</v>
      </c>
      <c r="H3556" s="1" t="s">
        <v>130</v>
      </c>
      <c r="I3556" s="1" t="s">
        <v>24</v>
      </c>
      <c r="J3556" s="3">
        <v>-23.99</v>
      </c>
      <c r="K3556" s="1" t="s">
        <v>891</v>
      </c>
      <c r="L3556" s="1" t="s">
        <v>24</v>
      </c>
      <c r="M3556" s="1" t="s">
        <v>892</v>
      </c>
      <c r="N3556" s="1" t="s">
        <v>903</v>
      </c>
      <c r="O3556" s="2">
        <v>44377</v>
      </c>
      <c r="P3556" s="2">
        <v>44383</v>
      </c>
      <c r="Q3556" s="1" t="s">
        <v>29</v>
      </c>
      <c r="R3556" t="str">
        <f>VLOOKUP(F3556,'Seg 2 descriptions'!A:B,2)</f>
        <v>Gas Operations-West</v>
      </c>
      <c r="S3556" t="str">
        <f>VLOOKUP(G3556,'Seg 3 descriptions'!A:B,2)</f>
        <v>Overtime/Comp Time/On Call</v>
      </c>
    </row>
    <row r="3557" spans="1:19" x14ac:dyDescent="0.25">
      <c r="A3557" s="1" t="s">
        <v>457</v>
      </c>
      <c r="B3557" s="1" t="s">
        <v>49</v>
      </c>
      <c r="C3557" s="1" t="s">
        <v>1402</v>
      </c>
      <c r="D3557" s="1" t="s">
        <v>1727</v>
      </c>
      <c r="E3557" s="1" t="s">
        <v>20</v>
      </c>
      <c r="F3557" s="1" t="s">
        <v>31</v>
      </c>
      <c r="G3557" s="1" t="s">
        <v>590</v>
      </c>
      <c r="H3557" s="1" t="s">
        <v>130</v>
      </c>
      <c r="I3557" s="1" t="s">
        <v>24</v>
      </c>
      <c r="J3557" s="3">
        <v>-8.9499999999999993</v>
      </c>
      <c r="K3557" s="1" t="s">
        <v>891</v>
      </c>
      <c r="L3557" s="1" t="s">
        <v>24</v>
      </c>
      <c r="M3557" s="1" t="s">
        <v>892</v>
      </c>
      <c r="N3557" s="1" t="s">
        <v>970</v>
      </c>
      <c r="O3557" s="2">
        <v>44439</v>
      </c>
      <c r="P3557" s="2">
        <v>44447</v>
      </c>
      <c r="Q3557" s="1" t="s">
        <v>29</v>
      </c>
      <c r="R3557" t="str">
        <f>VLOOKUP(F3557,'Seg 2 descriptions'!A:B,2)</f>
        <v>Gas Operations-West</v>
      </c>
      <c r="S3557" t="str">
        <f>VLOOKUP(G3557,'Seg 3 descriptions'!A:B,2)</f>
        <v>Overtime/Comp Time/On Call</v>
      </c>
    </row>
    <row r="3558" spans="1:19" x14ac:dyDescent="0.25">
      <c r="A3558" s="1" t="s">
        <v>457</v>
      </c>
      <c r="B3558" s="1" t="s">
        <v>49</v>
      </c>
      <c r="C3558" s="1" t="s">
        <v>1368</v>
      </c>
      <c r="D3558" s="1" t="s">
        <v>1833</v>
      </c>
      <c r="E3558" s="1" t="s">
        <v>20</v>
      </c>
      <c r="F3558" s="1" t="s">
        <v>830</v>
      </c>
      <c r="G3558" s="1" t="s">
        <v>590</v>
      </c>
      <c r="H3558" s="1" t="s">
        <v>130</v>
      </c>
      <c r="I3558" s="1" t="s">
        <v>24</v>
      </c>
      <c r="J3558" s="3">
        <v>-12.36</v>
      </c>
      <c r="K3558" s="1" t="s">
        <v>1441</v>
      </c>
      <c r="L3558" s="1" t="s">
        <v>24</v>
      </c>
      <c r="M3558" s="1" t="s">
        <v>1442</v>
      </c>
      <c r="N3558" s="1" t="s">
        <v>1369</v>
      </c>
      <c r="O3558" s="2">
        <v>44530</v>
      </c>
      <c r="P3558" s="2">
        <v>44535</v>
      </c>
      <c r="Q3558" s="1" t="s">
        <v>29</v>
      </c>
      <c r="R3558" t="str">
        <f>VLOOKUP(F3558,'Seg 2 descriptions'!A:B,2)</f>
        <v>Measurement-SF</v>
      </c>
      <c r="S3558" t="str">
        <f>VLOOKUP(G3558,'Seg 3 descriptions'!A:B,2)</f>
        <v>Overtime/Comp Time/On Call</v>
      </c>
    </row>
    <row r="3559" spans="1:19" x14ac:dyDescent="0.25">
      <c r="A3559" s="1" t="s">
        <v>457</v>
      </c>
      <c r="B3559" s="1" t="s">
        <v>49</v>
      </c>
      <c r="C3559" s="1" t="s">
        <v>1290</v>
      </c>
      <c r="D3559" s="1" t="s">
        <v>1833</v>
      </c>
      <c r="E3559" s="1" t="s">
        <v>20</v>
      </c>
      <c r="F3559" s="1" t="s">
        <v>830</v>
      </c>
      <c r="G3559" s="1" t="s">
        <v>590</v>
      </c>
      <c r="H3559" s="1" t="s">
        <v>130</v>
      </c>
      <c r="I3559" s="1" t="s">
        <v>24</v>
      </c>
      <c r="J3559" s="3">
        <v>-4.34</v>
      </c>
      <c r="K3559" s="1" t="s">
        <v>1441</v>
      </c>
      <c r="L3559" s="1" t="s">
        <v>24</v>
      </c>
      <c r="M3559" s="1" t="s">
        <v>1442</v>
      </c>
      <c r="N3559" s="1" t="s">
        <v>1292</v>
      </c>
      <c r="O3559" s="2">
        <v>44227</v>
      </c>
      <c r="P3559" s="2">
        <v>44237</v>
      </c>
      <c r="Q3559" s="1" t="s">
        <v>29</v>
      </c>
      <c r="R3559" t="str">
        <f>VLOOKUP(F3559,'Seg 2 descriptions'!A:B,2)</f>
        <v>Measurement-SF</v>
      </c>
      <c r="S3559" t="str">
        <f>VLOOKUP(G3559,'Seg 3 descriptions'!A:B,2)</f>
        <v>Overtime/Comp Time/On Call</v>
      </c>
    </row>
    <row r="3560" spans="1:19" x14ac:dyDescent="0.25">
      <c r="A3560" s="1" t="s">
        <v>457</v>
      </c>
      <c r="B3560" s="1" t="s">
        <v>49</v>
      </c>
      <c r="C3560" s="1" t="s">
        <v>1458</v>
      </c>
      <c r="D3560" s="1" t="s">
        <v>1833</v>
      </c>
      <c r="E3560" s="1" t="s">
        <v>20</v>
      </c>
      <c r="F3560" s="1" t="s">
        <v>830</v>
      </c>
      <c r="G3560" s="1" t="s">
        <v>590</v>
      </c>
      <c r="H3560" s="1" t="s">
        <v>130</v>
      </c>
      <c r="I3560" s="1" t="s">
        <v>24</v>
      </c>
      <c r="J3560" s="3">
        <v>-2.69</v>
      </c>
      <c r="K3560" s="1" t="s">
        <v>1441</v>
      </c>
      <c r="L3560" s="1" t="s">
        <v>24</v>
      </c>
      <c r="M3560" s="1" t="s">
        <v>1442</v>
      </c>
      <c r="N3560" s="1" t="s">
        <v>1459</v>
      </c>
      <c r="O3560" s="2">
        <v>44316</v>
      </c>
      <c r="P3560" s="2">
        <v>44321</v>
      </c>
      <c r="Q3560" s="1" t="s">
        <v>29</v>
      </c>
      <c r="R3560" t="str">
        <f>VLOOKUP(F3560,'Seg 2 descriptions'!A:B,2)</f>
        <v>Measurement-SF</v>
      </c>
      <c r="S3560" t="str">
        <f>VLOOKUP(G3560,'Seg 3 descriptions'!A:B,2)</f>
        <v>Overtime/Comp Time/On Call</v>
      </c>
    </row>
    <row r="3561" spans="1:19" x14ac:dyDescent="0.25">
      <c r="A3561" s="1" t="s">
        <v>457</v>
      </c>
      <c r="B3561" s="1" t="s">
        <v>49</v>
      </c>
      <c r="C3561" s="1" t="s">
        <v>1355</v>
      </c>
      <c r="D3561" s="1" t="s">
        <v>1727</v>
      </c>
      <c r="E3561" s="1" t="s">
        <v>20</v>
      </c>
      <c r="F3561" s="1" t="s">
        <v>31</v>
      </c>
      <c r="G3561" s="1" t="s">
        <v>590</v>
      </c>
      <c r="H3561" s="1" t="s">
        <v>130</v>
      </c>
      <c r="I3561" s="1" t="s">
        <v>24</v>
      </c>
      <c r="J3561" s="3">
        <v>-2.31</v>
      </c>
      <c r="K3561" s="1" t="s">
        <v>891</v>
      </c>
      <c r="L3561" s="1" t="s">
        <v>24</v>
      </c>
      <c r="M3561" s="1" t="s">
        <v>892</v>
      </c>
      <c r="N3561" s="1" t="s">
        <v>966</v>
      </c>
      <c r="O3561" s="2">
        <v>44408</v>
      </c>
      <c r="P3561" s="2">
        <v>44412</v>
      </c>
      <c r="Q3561" s="1" t="s">
        <v>29</v>
      </c>
      <c r="R3561" t="str">
        <f>VLOOKUP(F3561,'Seg 2 descriptions'!A:B,2)</f>
        <v>Gas Operations-West</v>
      </c>
      <c r="S3561" t="str">
        <f>VLOOKUP(G3561,'Seg 3 descriptions'!A:B,2)</f>
        <v>Overtime/Comp Time/On Call</v>
      </c>
    </row>
    <row r="3562" spans="1:19" x14ac:dyDescent="0.25">
      <c r="A3562" s="1" t="s">
        <v>457</v>
      </c>
      <c r="B3562" s="1" t="s">
        <v>49</v>
      </c>
      <c r="C3562" s="1" t="s">
        <v>1369</v>
      </c>
      <c r="D3562" s="1" t="s">
        <v>1833</v>
      </c>
      <c r="E3562" s="1" t="s">
        <v>20</v>
      </c>
      <c r="F3562" s="1" t="s">
        <v>830</v>
      </c>
      <c r="G3562" s="1" t="s">
        <v>590</v>
      </c>
      <c r="H3562" s="1" t="s">
        <v>130</v>
      </c>
      <c r="I3562" s="1" t="s">
        <v>24</v>
      </c>
      <c r="J3562" s="3">
        <v>12.36</v>
      </c>
      <c r="K3562" s="1" t="s">
        <v>1441</v>
      </c>
      <c r="L3562" s="1" t="s">
        <v>24</v>
      </c>
      <c r="M3562" s="1" t="s">
        <v>1442</v>
      </c>
      <c r="N3562" s="1" t="s">
        <v>463</v>
      </c>
      <c r="O3562" s="2">
        <v>44500</v>
      </c>
      <c r="P3562" s="2">
        <v>44503</v>
      </c>
      <c r="Q3562" s="1" t="s">
        <v>29</v>
      </c>
      <c r="R3562" t="str">
        <f>VLOOKUP(F3562,'Seg 2 descriptions'!A:B,2)</f>
        <v>Measurement-SF</v>
      </c>
      <c r="S3562" t="str">
        <f>VLOOKUP(G3562,'Seg 3 descriptions'!A:B,2)</f>
        <v>Overtime/Comp Time/On Call</v>
      </c>
    </row>
    <row r="3563" spans="1:19" x14ac:dyDescent="0.25">
      <c r="A3563" s="1" t="s">
        <v>457</v>
      </c>
      <c r="B3563" s="1" t="s">
        <v>49</v>
      </c>
      <c r="C3563" s="1" t="s">
        <v>1443</v>
      </c>
      <c r="D3563" s="1" t="s">
        <v>1833</v>
      </c>
      <c r="E3563" s="1" t="s">
        <v>20</v>
      </c>
      <c r="F3563" s="1" t="s">
        <v>830</v>
      </c>
      <c r="G3563" s="1" t="s">
        <v>590</v>
      </c>
      <c r="H3563" s="1" t="s">
        <v>130</v>
      </c>
      <c r="I3563" s="1" t="s">
        <v>24</v>
      </c>
      <c r="J3563" s="3">
        <v>6.56</v>
      </c>
      <c r="K3563" s="1" t="s">
        <v>1441</v>
      </c>
      <c r="L3563" s="1" t="s">
        <v>24</v>
      </c>
      <c r="M3563" s="1" t="s">
        <v>1442</v>
      </c>
      <c r="N3563" s="1" t="s">
        <v>463</v>
      </c>
      <c r="O3563" s="2">
        <v>44530</v>
      </c>
      <c r="P3563" s="2">
        <v>44535</v>
      </c>
      <c r="Q3563" s="1" t="s">
        <v>29</v>
      </c>
      <c r="R3563" t="str">
        <f>VLOOKUP(F3563,'Seg 2 descriptions'!A:B,2)</f>
        <v>Measurement-SF</v>
      </c>
      <c r="S3563" t="str">
        <f>VLOOKUP(G3563,'Seg 3 descriptions'!A:B,2)</f>
        <v>Overtime/Comp Time/On Call</v>
      </c>
    </row>
    <row r="3564" spans="1:19" x14ac:dyDescent="0.25">
      <c r="A3564" s="144" t="s">
        <v>456</v>
      </c>
      <c r="B3564" s="144" t="s">
        <v>20</v>
      </c>
      <c r="C3564" s="144" t="s">
        <v>1305</v>
      </c>
      <c r="D3564" s="144" t="s">
        <v>1694</v>
      </c>
      <c r="E3564" s="144" t="s">
        <v>20</v>
      </c>
      <c r="F3564" s="144" t="s">
        <v>21</v>
      </c>
      <c r="G3564" s="144" t="s">
        <v>22</v>
      </c>
      <c r="H3564" s="144" t="s">
        <v>130</v>
      </c>
      <c r="I3564" s="144" t="s">
        <v>24</v>
      </c>
      <c r="J3564" s="145">
        <v>1539.38</v>
      </c>
      <c r="K3564" s="144" t="s">
        <v>1112</v>
      </c>
      <c r="L3564" s="144" t="s">
        <v>24</v>
      </c>
      <c r="M3564" s="144" t="s">
        <v>1038</v>
      </c>
      <c r="N3564" s="144" t="s">
        <v>1305</v>
      </c>
      <c r="O3564" s="146">
        <v>44408</v>
      </c>
      <c r="P3564" s="146">
        <v>44412</v>
      </c>
      <c r="Q3564" s="144" t="s">
        <v>29</v>
      </c>
      <c r="R3564" s="20" t="str">
        <f>VLOOKUP(F3564,'Seg 2 descriptions'!A:B,2)</f>
        <v>Facilities-West</v>
      </c>
      <c r="S3564" s="20" t="str">
        <f>VLOOKUP(G3564,'Seg 3 descriptions'!A:B,2)</f>
        <v>Facilities Maintenance</v>
      </c>
    </row>
    <row r="3565" spans="1:19" x14ac:dyDescent="0.25">
      <c r="A3565" s="144" t="s">
        <v>456</v>
      </c>
      <c r="B3565" s="144" t="s">
        <v>20</v>
      </c>
      <c r="C3565" s="144" t="s">
        <v>1403</v>
      </c>
      <c r="D3565" s="144" t="s">
        <v>1694</v>
      </c>
      <c r="E3565" s="144" t="s">
        <v>20</v>
      </c>
      <c r="F3565" s="144" t="s">
        <v>21</v>
      </c>
      <c r="G3565" s="144" t="s">
        <v>22</v>
      </c>
      <c r="H3565" s="144" t="s">
        <v>130</v>
      </c>
      <c r="I3565" s="144" t="s">
        <v>24</v>
      </c>
      <c r="J3565" s="145">
        <v>-1539.38</v>
      </c>
      <c r="K3565" s="144" t="s">
        <v>1112</v>
      </c>
      <c r="L3565" s="144" t="s">
        <v>24</v>
      </c>
      <c r="M3565" s="144" t="s">
        <v>1038</v>
      </c>
      <c r="N3565" s="144" t="s">
        <v>1305</v>
      </c>
      <c r="O3565" s="146">
        <v>44439</v>
      </c>
      <c r="P3565" s="146">
        <v>44413</v>
      </c>
      <c r="Q3565" s="144" t="s">
        <v>29</v>
      </c>
      <c r="R3565" s="20" t="str">
        <f>VLOOKUP(F3565,'Seg 2 descriptions'!A:B,2)</f>
        <v>Facilities-West</v>
      </c>
      <c r="S3565" s="20" t="str">
        <f>VLOOKUP(G3565,'Seg 3 descriptions'!A:B,2)</f>
        <v>Facilities Maintenance</v>
      </c>
    </row>
    <row r="3566" spans="1:19" x14ac:dyDescent="0.25">
      <c r="A3566" s="1" t="s">
        <v>457</v>
      </c>
      <c r="B3566" s="1" t="s">
        <v>49</v>
      </c>
      <c r="C3566" s="1" t="s">
        <v>1402</v>
      </c>
      <c r="D3566" s="1" t="s">
        <v>1709</v>
      </c>
      <c r="E3566" s="1" t="s">
        <v>20</v>
      </c>
      <c r="F3566" s="1" t="s">
        <v>31</v>
      </c>
      <c r="G3566" s="1" t="s">
        <v>460</v>
      </c>
      <c r="H3566" s="1" t="s">
        <v>130</v>
      </c>
      <c r="I3566" s="1" t="s">
        <v>24</v>
      </c>
      <c r="J3566" s="3">
        <v>-50.61</v>
      </c>
      <c r="K3566" s="1" t="s">
        <v>1004</v>
      </c>
      <c r="L3566" s="1" t="s">
        <v>24</v>
      </c>
      <c r="M3566" s="1" t="s">
        <v>1005</v>
      </c>
      <c r="N3566" s="1" t="s">
        <v>970</v>
      </c>
      <c r="O3566" s="2">
        <v>44439</v>
      </c>
      <c r="P3566" s="2">
        <v>44447</v>
      </c>
      <c r="Q3566" s="1" t="s">
        <v>29</v>
      </c>
      <c r="R3566" t="str">
        <f>VLOOKUP(F3566,'Seg 2 descriptions'!A:B,2)</f>
        <v>Gas Operations-West</v>
      </c>
      <c r="S3566" t="str">
        <f>VLOOKUP(G3566,'Seg 3 descriptions'!A:B,2)</f>
        <v>Salaries</v>
      </c>
    </row>
    <row r="3567" spans="1:19" x14ac:dyDescent="0.25">
      <c r="A3567" s="1" t="s">
        <v>457</v>
      </c>
      <c r="B3567" s="1" t="s">
        <v>49</v>
      </c>
      <c r="C3567" s="1" t="s">
        <v>1544</v>
      </c>
      <c r="D3567" s="1" t="s">
        <v>1709</v>
      </c>
      <c r="E3567" s="1" t="s">
        <v>20</v>
      </c>
      <c r="F3567" s="1" t="s">
        <v>31</v>
      </c>
      <c r="G3567" s="1" t="s">
        <v>460</v>
      </c>
      <c r="H3567" s="1" t="s">
        <v>130</v>
      </c>
      <c r="I3567" s="1" t="s">
        <v>24</v>
      </c>
      <c r="J3567" s="3">
        <v>-99.73</v>
      </c>
      <c r="K3567" s="1" t="s">
        <v>1004</v>
      </c>
      <c r="L3567" s="1" t="s">
        <v>24</v>
      </c>
      <c r="M3567" s="1" t="s">
        <v>1005</v>
      </c>
      <c r="N3567" s="1" t="s">
        <v>965</v>
      </c>
      <c r="O3567" s="2">
        <v>44347</v>
      </c>
      <c r="P3567" s="2">
        <v>44350</v>
      </c>
      <c r="Q3567" s="1" t="s">
        <v>29</v>
      </c>
      <c r="R3567" t="str">
        <f>VLOOKUP(F3567,'Seg 2 descriptions'!A:B,2)</f>
        <v>Gas Operations-West</v>
      </c>
      <c r="S3567" t="str">
        <f>VLOOKUP(G3567,'Seg 3 descriptions'!A:B,2)</f>
        <v>Salaries</v>
      </c>
    </row>
    <row r="3568" spans="1:19" x14ac:dyDescent="0.25">
      <c r="A3568" s="1" t="s">
        <v>457</v>
      </c>
      <c r="B3568" s="1" t="s">
        <v>49</v>
      </c>
      <c r="C3568" s="1" t="s">
        <v>1355</v>
      </c>
      <c r="D3568" s="1" t="s">
        <v>1709</v>
      </c>
      <c r="E3568" s="1" t="s">
        <v>20</v>
      </c>
      <c r="F3568" s="1" t="s">
        <v>31</v>
      </c>
      <c r="G3568" s="1" t="s">
        <v>460</v>
      </c>
      <c r="H3568" s="1" t="s">
        <v>130</v>
      </c>
      <c r="I3568" s="1" t="s">
        <v>24</v>
      </c>
      <c r="J3568" s="3">
        <v>-22.5</v>
      </c>
      <c r="K3568" s="1" t="s">
        <v>1004</v>
      </c>
      <c r="L3568" s="1" t="s">
        <v>24</v>
      </c>
      <c r="M3568" s="1" t="s">
        <v>1005</v>
      </c>
      <c r="N3568" s="1" t="s">
        <v>966</v>
      </c>
      <c r="O3568" s="2">
        <v>44408</v>
      </c>
      <c r="P3568" s="2">
        <v>44412</v>
      </c>
      <c r="Q3568" s="1" t="s">
        <v>29</v>
      </c>
      <c r="R3568" t="str">
        <f>VLOOKUP(F3568,'Seg 2 descriptions'!A:B,2)</f>
        <v>Gas Operations-West</v>
      </c>
      <c r="S3568" t="str">
        <f>VLOOKUP(G3568,'Seg 3 descriptions'!A:B,2)</f>
        <v>Salaries</v>
      </c>
    </row>
    <row r="3569" spans="1:19" x14ac:dyDescent="0.25">
      <c r="A3569" s="1" t="s">
        <v>457</v>
      </c>
      <c r="B3569" s="1" t="s">
        <v>49</v>
      </c>
      <c r="C3569" s="1" t="s">
        <v>1404</v>
      </c>
      <c r="D3569" s="1" t="s">
        <v>1969</v>
      </c>
      <c r="E3569" s="1" t="s">
        <v>20</v>
      </c>
      <c r="F3569" s="1" t="s">
        <v>830</v>
      </c>
      <c r="G3569" s="1" t="s">
        <v>868</v>
      </c>
      <c r="H3569" s="1" t="s">
        <v>130</v>
      </c>
      <c r="I3569" s="1" t="s">
        <v>24</v>
      </c>
      <c r="J3569" s="3">
        <v>1.03</v>
      </c>
      <c r="K3569" s="1" t="s">
        <v>1567</v>
      </c>
      <c r="L3569" s="1" t="s">
        <v>24</v>
      </c>
      <c r="M3569" s="1" t="s">
        <v>1568</v>
      </c>
      <c r="N3569" s="1" t="s">
        <v>463</v>
      </c>
      <c r="O3569" s="2">
        <v>44255</v>
      </c>
      <c r="P3569" s="2">
        <v>44258</v>
      </c>
      <c r="Q3569" s="1" t="s">
        <v>29</v>
      </c>
      <c r="R3569" t="str">
        <f>VLOOKUP(F3569,'Seg 2 descriptions'!A:B,2)</f>
        <v>Measurement-SF</v>
      </c>
      <c r="S3569" t="str">
        <f>VLOOKUP(G3569,'Seg 3 descriptions'!A:B,2)</f>
        <v>Cell Phones</v>
      </c>
    </row>
    <row r="3570" spans="1:19" x14ac:dyDescent="0.25">
      <c r="A3570" s="1" t="s">
        <v>457</v>
      </c>
      <c r="B3570" s="1" t="s">
        <v>49</v>
      </c>
      <c r="C3570" s="1" t="s">
        <v>1404</v>
      </c>
      <c r="D3570" s="1" t="s">
        <v>1962</v>
      </c>
      <c r="E3570" s="1" t="s">
        <v>20</v>
      </c>
      <c r="F3570" s="1" t="s">
        <v>830</v>
      </c>
      <c r="G3570" s="1" t="s">
        <v>866</v>
      </c>
      <c r="H3570" s="1" t="s">
        <v>130</v>
      </c>
      <c r="I3570" s="1" t="s">
        <v>24</v>
      </c>
      <c r="J3570" s="3">
        <v>0.16</v>
      </c>
      <c r="K3570" s="1" t="s">
        <v>1567</v>
      </c>
      <c r="L3570" s="1" t="s">
        <v>24</v>
      </c>
      <c r="M3570" s="1" t="s">
        <v>1568</v>
      </c>
      <c r="N3570" s="1" t="s">
        <v>463</v>
      </c>
      <c r="O3570" s="2">
        <v>44255</v>
      </c>
      <c r="P3570" s="2">
        <v>44258</v>
      </c>
      <c r="Q3570" s="1" t="s">
        <v>29</v>
      </c>
      <c r="R3570" t="str">
        <f>VLOOKUP(F3570,'Seg 2 descriptions'!A:B,2)</f>
        <v>Measurement-SF</v>
      </c>
      <c r="S3570" t="str">
        <f>VLOOKUP(G3570,'Seg 3 descriptions'!A:B,2)</f>
        <v>Lodging &amp; Travel</v>
      </c>
    </row>
    <row r="3571" spans="1:19" x14ac:dyDescent="0.25">
      <c r="A3571" s="1" t="s">
        <v>457</v>
      </c>
      <c r="B3571" s="1" t="s">
        <v>49</v>
      </c>
      <c r="C3571" s="1" t="s">
        <v>1404</v>
      </c>
      <c r="D3571" s="1" t="s">
        <v>1714</v>
      </c>
      <c r="E3571" s="1" t="s">
        <v>20</v>
      </c>
      <c r="F3571" s="1" t="s">
        <v>830</v>
      </c>
      <c r="G3571" s="1" t="s">
        <v>460</v>
      </c>
      <c r="H3571" s="1" t="s">
        <v>130</v>
      </c>
      <c r="I3571" s="1" t="s">
        <v>24</v>
      </c>
      <c r="J3571" s="3">
        <v>3.2</v>
      </c>
      <c r="K3571" s="1" t="s">
        <v>1567</v>
      </c>
      <c r="L3571" s="1" t="s">
        <v>24</v>
      </c>
      <c r="M3571" s="1" t="s">
        <v>1568</v>
      </c>
      <c r="N3571" s="1" t="s">
        <v>463</v>
      </c>
      <c r="O3571" s="2">
        <v>44255</v>
      </c>
      <c r="P3571" s="2">
        <v>44258</v>
      </c>
      <c r="Q3571" s="1" t="s">
        <v>29</v>
      </c>
      <c r="R3571" t="str">
        <f>VLOOKUP(F3571,'Seg 2 descriptions'!A:B,2)</f>
        <v>Measurement-SF</v>
      </c>
      <c r="S3571" t="str">
        <f>VLOOKUP(G3571,'Seg 3 descriptions'!A:B,2)</f>
        <v>Salaries</v>
      </c>
    </row>
    <row r="3572" spans="1:19" x14ac:dyDescent="0.25">
      <c r="A3572" s="1" t="s">
        <v>457</v>
      </c>
      <c r="B3572" s="1" t="s">
        <v>49</v>
      </c>
      <c r="C3572" s="1" t="s">
        <v>1414</v>
      </c>
      <c r="D3572" s="1" t="s">
        <v>1833</v>
      </c>
      <c r="E3572" s="1" t="s">
        <v>20</v>
      </c>
      <c r="F3572" s="1" t="s">
        <v>830</v>
      </c>
      <c r="G3572" s="1" t="s">
        <v>590</v>
      </c>
      <c r="H3572" s="1" t="s">
        <v>130</v>
      </c>
      <c r="I3572" s="1" t="s">
        <v>24</v>
      </c>
      <c r="J3572" s="3">
        <v>13.43</v>
      </c>
      <c r="K3572" s="1" t="s">
        <v>1441</v>
      </c>
      <c r="L3572" s="1" t="s">
        <v>24</v>
      </c>
      <c r="M3572" s="1" t="s">
        <v>1442</v>
      </c>
      <c r="N3572" s="1" t="s">
        <v>463</v>
      </c>
      <c r="O3572" s="2">
        <v>44439</v>
      </c>
      <c r="P3572" s="2">
        <v>44447</v>
      </c>
      <c r="Q3572" s="1" t="s">
        <v>29</v>
      </c>
      <c r="R3572" t="str">
        <f>VLOOKUP(F3572,'Seg 2 descriptions'!A:B,2)</f>
        <v>Measurement-SF</v>
      </c>
      <c r="S3572" t="str">
        <f>VLOOKUP(G3572,'Seg 3 descriptions'!A:B,2)</f>
        <v>Overtime/Comp Time/On Call</v>
      </c>
    </row>
    <row r="3573" spans="1:19" x14ac:dyDescent="0.25">
      <c r="A3573" s="1" t="s">
        <v>457</v>
      </c>
      <c r="B3573" s="1" t="s">
        <v>49</v>
      </c>
      <c r="C3573" s="1" t="s">
        <v>1464</v>
      </c>
      <c r="D3573" s="1" t="s">
        <v>1833</v>
      </c>
      <c r="E3573" s="1" t="s">
        <v>20</v>
      </c>
      <c r="F3573" s="1" t="s">
        <v>830</v>
      </c>
      <c r="G3573" s="1" t="s">
        <v>590</v>
      </c>
      <c r="H3573" s="1" t="s">
        <v>130</v>
      </c>
      <c r="I3573" s="1" t="s">
        <v>24</v>
      </c>
      <c r="J3573" s="3">
        <v>1.67</v>
      </c>
      <c r="K3573" s="1" t="s">
        <v>1441</v>
      </c>
      <c r="L3573" s="1" t="s">
        <v>24</v>
      </c>
      <c r="M3573" s="1" t="s">
        <v>1442</v>
      </c>
      <c r="N3573" s="1" t="s">
        <v>463</v>
      </c>
      <c r="O3573" s="2">
        <v>44255</v>
      </c>
      <c r="P3573" s="2">
        <v>44258</v>
      </c>
      <c r="Q3573" s="1" t="s">
        <v>29</v>
      </c>
      <c r="R3573" t="str">
        <f>VLOOKUP(F3573,'Seg 2 descriptions'!A:B,2)</f>
        <v>Measurement-SF</v>
      </c>
      <c r="S3573" t="str">
        <f>VLOOKUP(G3573,'Seg 3 descriptions'!A:B,2)</f>
        <v>Overtime/Comp Time/On Call</v>
      </c>
    </row>
    <row r="3574" spans="1:19" x14ac:dyDescent="0.25">
      <c r="A3574" s="1" t="s">
        <v>828</v>
      </c>
      <c r="B3574" s="1" t="s">
        <v>18</v>
      </c>
      <c r="C3574" s="1" t="s">
        <v>1633</v>
      </c>
      <c r="D3574" s="1" t="s">
        <v>1709</v>
      </c>
      <c r="E3574" s="1" t="s">
        <v>20</v>
      </c>
      <c r="F3574" s="1" t="s">
        <v>31</v>
      </c>
      <c r="G3574" s="1" t="s">
        <v>460</v>
      </c>
      <c r="H3574" s="1" t="s">
        <v>130</v>
      </c>
      <c r="I3574" s="1" t="s">
        <v>24</v>
      </c>
      <c r="J3574" s="3">
        <v>214.71</v>
      </c>
      <c r="K3574" s="1" t="s">
        <v>1634</v>
      </c>
      <c r="L3574" s="1" t="s">
        <v>24</v>
      </c>
      <c r="M3574" s="1" t="s">
        <v>24</v>
      </c>
      <c r="N3574" s="1" t="s">
        <v>1633</v>
      </c>
      <c r="O3574" s="2">
        <v>44280</v>
      </c>
      <c r="P3574" s="2">
        <v>44287</v>
      </c>
      <c r="Q3574" s="1" t="s">
        <v>29</v>
      </c>
      <c r="R3574" t="str">
        <f>VLOOKUP(F3574,'Seg 2 descriptions'!A:B,2)</f>
        <v>Gas Operations-West</v>
      </c>
      <c r="S3574" t="str">
        <f>VLOOKUP(G3574,'Seg 3 descriptions'!A:B,2)</f>
        <v>Salaries</v>
      </c>
    </row>
    <row r="3575" spans="1:19" x14ac:dyDescent="0.25">
      <c r="A3575" s="1" t="s">
        <v>828</v>
      </c>
      <c r="B3575" s="1" t="s">
        <v>18</v>
      </c>
      <c r="C3575" s="1" t="s">
        <v>1633</v>
      </c>
      <c r="D3575" s="1" t="s">
        <v>1714</v>
      </c>
      <c r="E3575" s="1" t="s">
        <v>20</v>
      </c>
      <c r="F3575" s="1" t="s">
        <v>830</v>
      </c>
      <c r="G3575" s="1" t="s">
        <v>460</v>
      </c>
      <c r="H3575" s="1" t="s">
        <v>130</v>
      </c>
      <c r="I3575" s="1" t="s">
        <v>24</v>
      </c>
      <c r="J3575" s="3">
        <v>69.959999999999994</v>
      </c>
      <c r="K3575" s="1" t="s">
        <v>1634</v>
      </c>
      <c r="L3575" s="1" t="s">
        <v>24</v>
      </c>
      <c r="M3575" s="1" t="s">
        <v>24</v>
      </c>
      <c r="N3575" s="1" t="s">
        <v>1633</v>
      </c>
      <c r="O3575" s="2">
        <v>44280</v>
      </c>
      <c r="P3575" s="2">
        <v>44287</v>
      </c>
      <c r="Q3575" s="1" t="s">
        <v>29</v>
      </c>
      <c r="R3575" t="str">
        <f>VLOOKUP(F3575,'Seg 2 descriptions'!A:B,2)</f>
        <v>Measurement-SF</v>
      </c>
      <c r="S3575" t="str">
        <f>VLOOKUP(G3575,'Seg 3 descriptions'!A:B,2)</f>
        <v>Salaries</v>
      </c>
    </row>
    <row r="3576" spans="1:19" x14ac:dyDescent="0.25">
      <c r="A3576" s="1" t="s">
        <v>457</v>
      </c>
      <c r="B3576" s="1" t="s">
        <v>49</v>
      </c>
      <c r="C3576" s="1" t="s">
        <v>1368</v>
      </c>
      <c r="D3576" s="1" t="s">
        <v>1714</v>
      </c>
      <c r="E3576" s="1" t="s">
        <v>20</v>
      </c>
      <c r="F3576" s="1" t="s">
        <v>830</v>
      </c>
      <c r="G3576" s="1" t="s">
        <v>460</v>
      </c>
      <c r="H3576" s="1" t="s">
        <v>130</v>
      </c>
      <c r="I3576" s="1" t="s">
        <v>24</v>
      </c>
      <c r="J3576" s="3">
        <v>-97.74</v>
      </c>
      <c r="K3576" s="1" t="s">
        <v>1487</v>
      </c>
      <c r="L3576" s="1" t="s">
        <v>24</v>
      </c>
      <c r="M3576" s="1" t="s">
        <v>1488</v>
      </c>
      <c r="N3576" s="1" t="s">
        <v>1369</v>
      </c>
      <c r="O3576" s="2">
        <v>44530</v>
      </c>
      <c r="P3576" s="2">
        <v>44535</v>
      </c>
      <c r="Q3576" s="1" t="s">
        <v>29</v>
      </c>
      <c r="R3576" t="str">
        <f>VLOOKUP(F3576,'Seg 2 descriptions'!A:B,2)</f>
        <v>Measurement-SF</v>
      </c>
      <c r="S3576" t="str">
        <f>VLOOKUP(G3576,'Seg 3 descriptions'!A:B,2)</f>
        <v>Salaries</v>
      </c>
    </row>
    <row r="3577" spans="1:19" x14ac:dyDescent="0.25">
      <c r="A3577" s="1" t="s">
        <v>457</v>
      </c>
      <c r="B3577" s="1" t="s">
        <v>49</v>
      </c>
      <c r="C3577" s="1" t="s">
        <v>1290</v>
      </c>
      <c r="D3577" s="1" t="s">
        <v>1714</v>
      </c>
      <c r="E3577" s="1" t="s">
        <v>20</v>
      </c>
      <c r="F3577" s="1" t="s">
        <v>830</v>
      </c>
      <c r="G3577" s="1" t="s">
        <v>460</v>
      </c>
      <c r="H3577" s="1" t="s">
        <v>130</v>
      </c>
      <c r="I3577" s="1" t="s">
        <v>24</v>
      </c>
      <c r="J3577" s="3">
        <v>-32.94</v>
      </c>
      <c r="K3577" s="1" t="s">
        <v>1487</v>
      </c>
      <c r="L3577" s="1" t="s">
        <v>24</v>
      </c>
      <c r="M3577" s="1" t="s">
        <v>1488</v>
      </c>
      <c r="N3577" s="1" t="s">
        <v>1292</v>
      </c>
      <c r="O3577" s="2">
        <v>44227</v>
      </c>
      <c r="P3577" s="2">
        <v>44237</v>
      </c>
      <c r="Q3577" s="1" t="s">
        <v>29</v>
      </c>
      <c r="R3577" t="str">
        <f>VLOOKUP(F3577,'Seg 2 descriptions'!A:B,2)</f>
        <v>Measurement-SF</v>
      </c>
      <c r="S3577" t="str">
        <f>VLOOKUP(G3577,'Seg 3 descriptions'!A:B,2)</f>
        <v>Salaries</v>
      </c>
    </row>
    <row r="3578" spans="1:19" x14ac:dyDescent="0.25">
      <c r="A3578" s="1" t="s">
        <v>457</v>
      </c>
      <c r="B3578" s="1" t="s">
        <v>49</v>
      </c>
      <c r="C3578" s="1" t="s">
        <v>1458</v>
      </c>
      <c r="D3578" s="1" t="s">
        <v>1714</v>
      </c>
      <c r="E3578" s="1" t="s">
        <v>20</v>
      </c>
      <c r="F3578" s="1" t="s">
        <v>830</v>
      </c>
      <c r="G3578" s="1" t="s">
        <v>460</v>
      </c>
      <c r="H3578" s="1" t="s">
        <v>130</v>
      </c>
      <c r="I3578" s="1" t="s">
        <v>24</v>
      </c>
      <c r="J3578" s="3">
        <v>-26.76</v>
      </c>
      <c r="K3578" s="1" t="s">
        <v>1487</v>
      </c>
      <c r="L3578" s="1" t="s">
        <v>24</v>
      </c>
      <c r="M3578" s="1" t="s">
        <v>1488</v>
      </c>
      <c r="N3578" s="1" t="s">
        <v>1459</v>
      </c>
      <c r="O3578" s="2">
        <v>44316</v>
      </c>
      <c r="P3578" s="2">
        <v>44321</v>
      </c>
      <c r="Q3578" s="1" t="s">
        <v>29</v>
      </c>
      <c r="R3578" t="str">
        <f>VLOOKUP(F3578,'Seg 2 descriptions'!A:B,2)</f>
        <v>Measurement-SF</v>
      </c>
      <c r="S3578" t="str">
        <f>VLOOKUP(G3578,'Seg 3 descriptions'!A:B,2)</f>
        <v>Salaries</v>
      </c>
    </row>
    <row r="3579" spans="1:19" x14ac:dyDescent="0.25">
      <c r="A3579" s="1" t="s">
        <v>457</v>
      </c>
      <c r="B3579" s="1" t="s">
        <v>49</v>
      </c>
      <c r="C3579" s="1" t="s">
        <v>1369</v>
      </c>
      <c r="D3579" s="1" t="s">
        <v>1714</v>
      </c>
      <c r="E3579" s="1" t="s">
        <v>20</v>
      </c>
      <c r="F3579" s="1" t="s">
        <v>830</v>
      </c>
      <c r="G3579" s="1" t="s">
        <v>460</v>
      </c>
      <c r="H3579" s="1" t="s">
        <v>130</v>
      </c>
      <c r="I3579" s="1" t="s">
        <v>24</v>
      </c>
      <c r="J3579" s="3">
        <v>97.74</v>
      </c>
      <c r="K3579" s="1" t="s">
        <v>1487</v>
      </c>
      <c r="L3579" s="1" t="s">
        <v>24</v>
      </c>
      <c r="M3579" s="1" t="s">
        <v>1488</v>
      </c>
      <c r="N3579" s="1" t="s">
        <v>463</v>
      </c>
      <c r="O3579" s="2">
        <v>44500</v>
      </c>
      <c r="P3579" s="2">
        <v>44503</v>
      </c>
      <c r="Q3579" s="1" t="s">
        <v>29</v>
      </c>
      <c r="R3579" t="str">
        <f>VLOOKUP(F3579,'Seg 2 descriptions'!A:B,2)</f>
        <v>Measurement-SF</v>
      </c>
      <c r="S3579" t="str">
        <f>VLOOKUP(G3579,'Seg 3 descriptions'!A:B,2)</f>
        <v>Salaries</v>
      </c>
    </row>
    <row r="3580" spans="1:19" x14ac:dyDescent="0.25">
      <c r="A3580" s="1" t="s">
        <v>457</v>
      </c>
      <c r="B3580" s="1" t="s">
        <v>49</v>
      </c>
      <c r="C3580" s="1" t="s">
        <v>1412</v>
      </c>
      <c r="D3580" s="1" t="s">
        <v>1833</v>
      </c>
      <c r="E3580" s="1" t="s">
        <v>20</v>
      </c>
      <c r="F3580" s="1" t="s">
        <v>830</v>
      </c>
      <c r="G3580" s="1" t="s">
        <v>590</v>
      </c>
      <c r="H3580" s="1" t="s">
        <v>130</v>
      </c>
      <c r="I3580" s="1" t="s">
        <v>24</v>
      </c>
      <c r="J3580" s="3">
        <v>4.62</v>
      </c>
      <c r="K3580" s="1" t="s">
        <v>1441</v>
      </c>
      <c r="L3580" s="1" t="s">
        <v>24</v>
      </c>
      <c r="M3580" s="1" t="s">
        <v>1442</v>
      </c>
      <c r="N3580" s="1" t="s">
        <v>463</v>
      </c>
      <c r="O3580" s="2">
        <v>44408</v>
      </c>
      <c r="P3580" s="2">
        <v>44412</v>
      </c>
      <c r="Q3580" s="1" t="s">
        <v>29</v>
      </c>
      <c r="R3580" t="str">
        <f>VLOOKUP(F3580,'Seg 2 descriptions'!A:B,2)</f>
        <v>Measurement-SF</v>
      </c>
      <c r="S3580" t="str">
        <f>VLOOKUP(G3580,'Seg 3 descriptions'!A:B,2)</f>
        <v>Overtime/Comp Time/On Call</v>
      </c>
    </row>
    <row r="3581" spans="1:19" x14ac:dyDescent="0.25">
      <c r="A3581" s="1" t="s">
        <v>457</v>
      </c>
      <c r="B3581" s="1" t="s">
        <v>49</v>
      </c>
      <c r="C3581" s="1" t="s">
        <v>1570</v>
      </c>
      <c r="D3581" s="1" t="s">
        <v>1833</v>
      </c>
      <c r="E3581" s="1" t="s">
        <v>20</v>
      </c>
      <c r="F3581" s="1" t="s">
        <v>830</v>
      </c>
      <c r="G3581" s="1" t="s">
        <v>590</v>
      </c>
      <c r="H3581" s="1" t="s">
        <v>130</v>
      </c>
      <c r="I3581" s="1" t="s">
        <v>24</v>
      </c>
      <c r="J3581" s="3">
        <v>46.77</v>
      </c>
      <c r="K3581" s="1" t="s">
        <v>1441</v>
      </c>
      <c r="L3581" s="1" t="s">
        <v>24</v>
      </c>
      <c r="M3581" s="1" t="s">
        <v>1442</v>
      </c>
      <c r="N3581" s="1" t="s">
        <v>463</v>
      </c>
      <c r="O3581" s="2">
        <v>44469</v>
      </c>
      <c r="P3581" s="2">
        <v>44474</v>
      </c>
      <c r="Q3581" s="1" t="s">
        <v>29</v>
      </c>
      <c r="R3581" t="str">
        <f>VLOOKUP(F3581,'Seg 2 descriptions'!A:B,2)</f>
        <v>Measurement-SF</v>
      </c>
      <c r="S3581" t="str">
        <f>VLOOKUP(G3581,'Seg 3 descriptions'!A:B,2)</f>
        <v>Overtime/Comp Time/On Call</v>
      </c>
    </row>
    <row r="3582" spans="1:19" x14ac:dyDescent="0.25">
      <c r="A3582" s="1" t="s">
        <v>457</v>
      </c>
      <c r="B3582" s="1" t="s">
        <v>49</v>
      </c>
      <c r="C3582" s="1" t="s">
        <v>1483</v>
      </c>
      <c r="D3582" s="1" t="s">
        <v>1833</v>
      </c>
      <c r="E3582" s="1" t="s">
        <v>20</v>
      </c>
      <c r="F3582" s="1" t="s">
        <v>830</v>
      </c>
      <c r="G3582" s="1" t="s">
        <v>590</v>
      </c>
      <c r="H3582" s="1" t="s">
        <v>130</v>
      </c>
      <c r="I3582" s="1" t="s">
        <v>24</v>
      </c>
      <c r="J3582" s="3">
        <v>9.81</v>
      </c>
      <c r="K3582" s="1" t="s">
        <v>1441</v>
      </c>
      <c r="L3582" s="1" t="s">
        <v>24</v>
      </c>
      <c r="M3582" s="1" t="s">
        <v>1442</v>
      </c>
      <c r="N3582" s="1" t="s">
        <v>463</v>
      </c>
      <c r="O3582" s="2">
        <v>44347</v>
      </c>
      <c r="P3582" s="2">
        <v>44350</v>
      </c>
      <c r="Q3582" s="1" t="s">
        <v>29</v>
      </c>
      <c r="R3582" t="str">
        <f>VLOOKUP(F3582,'Seg 2 descriptions'!A:B,2)</f>
        <v>Measurement-SF</v>
      </c>
      <c r="S3582" t="str">
        <f>VLOOKUP(G3582,'Seg 3 descriptions'!A:B,2)</f>
        <v>Overtime/Comp Time/On Call</v>
      </c>
    </row>
    <row r="3583" spans="1:19" x14ac:dyDescent="0.25">
      <c r="A3583" s="1" t="s">
        <v>457</v>
      </c>
      <c r="B3583" s="1" t="s">
        <v>49</v>
      </c>
      <c r="C3583" s="1" t="s">
        <v>1377</v>
      </c>
      <c r="D3583" s="1" t="s">
        <v>1833</v>
      </c>
      <c r="E3583" s="1" t="s">
        <v>20</v>
      </c>
      <c r="F3583" s="1" t="s">
        <v>830</v>
      </c>
      <c r="G3583" s="1" t="s">
        <v>590</v>
      </c>
      <c r="H3583" s="1" t="s">
        <v>130</v>
      </c>
      <c r="I3583" s="1" t="s">
        <v>24</v>
      </c>
      <c r="J3583" s="3">
        <v>12.78</v>
      </c>
      <c r="K3583" s="1" t="s">
        <v>1441</v>
      </c>
      <c r="L3583" s="1" t="s">
        <v>24</v>
      </c>
      <c r="M3583" s="1" t="s">
        <v>1442</v>
      </c>
      <c r="N3583" s="1" t="s">
        <v>463</v>
      </c>
      <c r="O3583" s="2">
        <v>44316</v>
      </c>
      <c r="P3583" s="2">
        <v>44321</v>
      </c>
      <c r="Q3583" s="1" t="s">
        <v>29</v>
      </c>
      <c r="R3583" t="str">
        <f>VLOOKUP(F3583,'Seg 2 descriptions'!A:B,2)</f>
        <v>Measurement-SF</v>
      </c>
      <c r="S3583" t="str">
        <f>VLOOKUP(G3583,'Seg 3 descriptions'!A:B,2)</f>
        <v>Overtime/Comp Time/On Call</v>
      </c>
    </row>
    <row r="3584" spans="1:19" x14ac:dyDescent="0.25">
      <c r="A3584" s="1" t="s">
        <v>457</v>
      </c>
      <c r="B3584" s="1" t="s">
        <v>49</v>
      </c>
      <c r="C3584" s="1" t="s">
        <v>1484</v>
      </c>
      <c r="D3584" s="1" t="s">
        <v>1833</v>
      </c>
      <c r="E3584" s="1" t="s">
        <v>20</v>
      </c>
      <c r="F3584" s="1" t="s">
        <v>830</v>
      </c>
      <c r="G3584" s="1" t="s">
        <v>590</v>
      </c>
      <c r="H3584" s="1" t="s">
        <v>130</v>
      </c>
      <c r="I3584" s="1" t="s">
        <v>24</v>
      </c>
      <c r="J3584" s="3">
        <v>5.93</v>
      </c>
      <c r="K3584" s="1" t="s">
        <v>1441</v>
      </c>
      <c r="L3584" s="1" t="s">
        <v>24</v>
      </c>
      <c r="M3584" s="1" t="s">
        <v>1442</v>
      </c>
      <c r="N3584" s="1" t="s">
        <v>463</v>
      </c>
      <c r="O3584" s="2">
        <v>44377</v>
      </c>
      <c r="P3584" s="2">
        <v>44383</v>
      </c>
      <c r="Q3584" s="1" t="s">
        <v>29</v>
      </c>
      <c r="R3584" t="str">
        <f>VLOOKUP(F3584,'Seg 2 descriptions'!A:B,2)</f>
        <v>Measurement-SF</v>
      </c>
      <c r="S3584" t="str">
        <f>VLOOKUP(G3584,'Seg 3 descriptions'!A:B,2)</f>
        <v>Overtime/Comp Time/On Call</v>
      </c>
    </row>
    <row r="3585" spans="1:19" x14ac:dyDescent="0.25">
      <c r="A3585" s="1" t="s">
        <v>457</v>
      </c>
      <c r="B3585" s="1" t="s">
        <v>49</v>
      </c>
      <c r="C3585" s="1" t="s">
        <v>1459</v>
      </c>
      <c r="D3585" s="1" t="s">
        <v>1833</v>
      </c>
      <c r="E3585" s="1" t="s">
        <v>20</v>
      </c>
      <c r="F3585" s="1" t="s">
        <v>830</v>
      </c>
      <c r="G3585" s="1" t="s">
        <v>590</v>
      </c>
      <c r="H3585" s="1" t="s">
        <v>130</v>
      </c>
      <c r="I3585" s="1" t="s">
        <v>24</v>
      </c>
      <c r="J3585" s="3">
        <v>2.69</v>
      </c>
      <c r="K3585" s="1" t="s">
        <v>1441</v>
      </c>
      <c r="L3585" s="1" t="s">
        <v>24</v>
      </c>
      <c r="M3585" s="1" t="s">
        <v>1442</v>
      </c>
      <c r="N3585" s="1" t="s">
        <v>463</v>
      </c>
      <c r="O3585" s="2">
        <v>44286</v>
      </c>
      <c r="P3585" s="2">
        <v>44292</v>
      </c>
      <c r="Q3585" s="1" t="s">
        <v>29</v>
      </c>
      <c r="R3585" t="str">
        <f>VLOOKUP(F3585,'Seg 2 descriptions'!A:B,2)</f>
        <v>Measurement-SF</v>
      </c>
      <c r="S3585" t="str">
        <f>VLOOKUP(G3585,'Seg 3 descriptions'!A:B,2)</f>
        <v>Overtime/Comp Time/On Call</v>
      </c>
    </row>
    <row r="3586" spans="1:19" x14ac:dyDescent="0.25">
      <c r="A3586" s="1" t="s">
        <v>828</v>
      </c>
      <c r="B3586" s="1" t="s">
        <v>18</v>
      </c>
      <c r="C3586" s="1" t="s">
        <v>1492</v>
      </c>
      <c r="D3586" s="1" t="s">
        <v>1714</v>
      </c>
      <c r="E3586" s="1" t="s">
        <v>20</v>
      </c>
      <c r="F3586" s="1" t="s">
        <v>830</v>
      </c>
      <c r="G3586" s="1" t="s">
        <v>460</v>
      </c>
      <c r="H3586" s="1" t="s">
        <v>130</v>
      </c>
      <c r="I3586" s="1" t="s">
        <v>24</v>
      </c>
      <c r="J3586" s="3">
        <v>570.19000000000005</v>
      </c>
      <c r="K3586" s="1" t="s">
        <v>1636</v>
      </c>
      <c r="L3586" s="1" t="s">
        <v>24</v>
      </c>
      <c r="M3586" s="1" t="s">
        <v>24</v>
      </c>
      <c r="N3586" s="1" t="s">
        <v>1492</v>
      </c>
      <c r="O3586" s="2">
        <v>44448</v>
      </c>
      <c r="P3586" s="2">
        <v>44470</v>
      </c>
      <c r="Q3586" s="1" t="s">
        <v>29</v>
      </c>
      <c r="R3586" t="str">
        <f>VLOOKUP(F3586,'Seg 2 descriptions'!A:B,2)</f>
        <v>Measurement-SF</v>
      </c>
      <c r="S3586" t="str">
        <f>VLOOKUP(G3586,'Seg 3 descriptions'!A:B,2)</f>
        <v>Salaries</v>
      </c>
    </row>
    <row r="3587" spans="1:19" x14ac:dyDescent="0.25">
      <c r="A3587" s="1" t="s">
        <v>828</v>
      </c>
      <c r="B3587" s="1" t="s">
        <v>18</v>
      </c>
      <c r="C3587" s="1" t="s">
        <v>1604</v>
      </c>
      <c r="D3587" s="1" t="s">
        <v>1714</v>
      </c>
      <c r="E3587" s="1" t="s">
        <v>20</v>
      </c>
      <c r="F3587" s="1" t="s">
        <v>830</v>
      </c>
      <c r="G3587" s="1" t="s">
        <v>460</v>
      </c>
      <c r="H3587" s="1" t="s">
        <v>130</v>
      </c>
      <c r="I3587" s="1" t="s">
        <v>24</v>
      </c>
      <c r="J3587" s="3">
        <v>284.05</v>
      </c>
      <c r="K3587" s="1" t="s">
        <v>1648</v>
      </c>
      <c r="L3587" s="1" t="s">
        <v>24</v>
      </c>
      <c r="M3587" s="1" t="s">
        <v>24</v>
      </c>
      <c r="N3587" s="1" t="s">
        <v>1604</v>
      </c>
      <c r="O3587" s="2">
        <v>44420</v>
      </c>
      <c r="P3587" s="2">
        <v>44438</v>
      </c>
      <c r="Q3587" s="1" t="s">
        <v>29</v>
      </c>
      <c r="R3587" t="str">
        <f>VLOOKUP(F3587,'Seg 2 descriptions'!A:B,2)</f>
        <v>Measurement-SF</v>
      </c>
      <c r="S3587" t="str">
        <f>VLOOKUP(G3587,'Seg 3 descriptions'!A:B,2)</f>
        <v>Salaries</v>
      </c>
    </row>
    <row r="3588" spans="1:19" x14ac:dyDescent="0.25">
      <c r="A3588" s="144" t="s">
        <v>456</v>
      </c>
      <c r="B3588" s="144" t="s">
        <v>20</v>
      </c>
      <c r="C3588" s="144" t="s">
        <v>1305</v>
      </c>
      <c r="D3588" s="144" t="s">
        <v>1694</v>
      </c>
      <c r="E3588" s="144" t="s">
        <v>20</v>
      </c>
      <c r="F3588" s="144" t="s">
        <v>21</v>
      </c>
      <c r="G3588" s="144" t="s">
        <v>22</v>
      </c>
      <c r="H3588" s="144" t="s">
        <v>130</v>
      </c>
      <c r="I3588" s="144" t="s">
        <v>24</v>
      </c>
      <c r="J3588" s="145">
        <v>1902.7</v>
      </c>
      <c r="K3588" s="144" t="s">
        <v>1515</v>
      </c>
      <c r="L3588" s="144" t="s">
        <v>24</v>
      </c>
      <c r="M3588" s="144" t="s">
        <v>401</v>
      </c>
      <c r="N3588" s="144" t="s">
        <v>1305</v>
      </c>
      <c r="O3588" s="146">
        <v>44408</v>
      </c>
      <c r="P3588" s="146">
        <v>44412</v>
      </c>
      <c r="Q3588" s="144" t="s">
        <v>29</v>
      </c>
      <c r="R3588" s="20" t="str">
        <f>VLOOKUP(F3588,'Seg 2 descriptions'!A:B,2)</f>
        <v>Facilities-West</v>
      </c>
      <c r="S3588" s="20" t="str">
        <f>VLOOKUP(G3588,'Seg 3 descriptions'!A:B,2)</f>
        <v>Facilities Maintenance</v>
      </c>
    </row>
    <row r="3589" spans="1:19" x14ac:dyDescent="0.25">
      <c r="A3589" s="144" t="s">
        <v>456</v>
      </c>
      <c r="B3589" s="144" t="s">
        <v>20</v>
      </c>
      <c r="C3589" s="144" t="s">
        <v>1403</v>
      </c>
      <c r="D3589" s="144" t="s">
        <v>1694</v>
      </c>
      <c r="E3589" s="144" t="s">
        <v>20</v>
      </c>
      <c r="F3589" s="144" t="s">
        <v>21</v>
      </c>
      <c r="G3589" s="144" t="s">
        <v>22</v>
      </c>
      <c r="H3589" s="144" t="s">
        <v>130</v>
      </c>
      <c r="I3589" s="144" t="s">
        <v>24</v>
      </c>
      <c r="J3589" s="145">
        <v>-1902.7</v>
      </c>
      <c r="K3589" s="144" t="s">
        <v>1515</v>
      </c>
      <c r="L3589" s="144" t="s">
        <v>24</v>
      </c>
      <c r="M3589" s="144" t="s">
        <v>401</v>
      </c>
      <c r="N3589" s="144" t="s">
        <v>1305</v>
      </c>
      <c r="O3589" s="146">
        <v>44439</v>
      </c>
      <c r="P3589" s="146">
        <v>44413</v>
      </c>
      <c r="Q3589" s="144" t="s">
        <v>29</v>
      </c>
      <c r="R3589" s="20" t="str">
        <f>VLOOKUP(F3589,'Seg 2 descriptions'!A:B,2)</f>
        <v>Facilities-West</v>
      </c>
      <c r="S3589" s="20" t="str">
        <f>VLOOKUP(G3589,'Seg 3 descriptions'!A:B,2)</f>
        <v>Facilities Maintenance</v>
      </c>
    </row>
    <row r="3590" spans="1:19" x14ac:dyDescent="0.25">
      <c r="A3590" s="1" t="s">
        <v>457</v>
      </c>
      <c r="B3590" s="1" t="s">
        <v>49</v>
      </c>
      <c r="C3590" s="1" t="s">
        <v>1443</v>
      </c>
      <c r="D3590" s="1" t="s">
        <v>1714</v>
      </c>
      <c r="E3590" s="1" t="s">
        <v>20</v>
      </c>
      <c r="F3590" s="1" t="s">
        <v>830</v>
      </c>
      <c r="G3590" s="1" t="s">
        <v>460</v>
      </c>
      <c r="H3590" s="1" t="s">
        <v>130</v>
      </c>
      <c r="I3590" s="1" t="s">
        <v>24</v>
      </c>
      <c r="J3590" s="3">
        <v>45.71</v>
      </c>
      <c r="K3590" s="1" t="s">
        <v>1487</v>
      </c>
      <c r="L3590" s="1" t="s">
        <v>24</v>
      </c>
      <c r="M3590" s="1" t="s">
        <v>1488</v>
      </c>
      <c r="N3590" s="1" t="s">
        <v>463</v>
      </c>
      <c r="O3590" s="2">
        <v>44530</v>
      </c>
      <c r="P3590" s="2">
        <v>44535</v>
      </c>
      <c r="Q3590" s="1" t="s">
        <v>29</v>
      </c>
      <c r="R3590" t="str">
        <f>VLOOKUP(F3590,'Seg 2 descriptions'!A:B,2)</f>
        <v>Measurement-SF</v>
      </c>
      <c r="S3590" t="str">
        <f>VLOOKUP(G3590,'Seg 3 descriptions'!A:B,2)</f>
        <v>Salaries</v>
      </c>
    </row>
    <row r="3591" spans="1:19" x14ac:dyDescent="0.25">
      <c r="A3591" s="1" t="s">
        <v>457</v>
      </c>
      <c r="B3591" s="1" t="s">
        <v>49</v>
      </c>
      <c r="C3591" s="1" t="s">
        <v>1414</v>
      </c>
      <c r="D3591" s="1" t="s">
        <v>1714</v>
      </c>
      <c r="E3591" s="1" t="s">
        <v>20</v>
      </c>
      <c r="F3591" s="1" t="s">
        <v>830</v>
      </c>
      <c r="G3591" s="1" t="s">
        <v>460</v>
      </c>
      <c r="H3591" s="1" t="s">
        <v>130</v>
      </c>
      <c r="I3591" s="1" t="s">
        <v>24</v>
      </c>
      <c r="J3591" s="3">
        <v>146.4</v>
      </c>
      <c r="K3591" s="1" t="s">
        <v>1487</v>
      </c>
      <c r="L3591" s="1" t="s">
        <v>24</v>
      </c>
      <c r="M3591" s="1" t="s">
        <v>1488</v>
      </c>
      <c r="N3591" s="1" t="s">
        <v>463</v>
      </c>
      <c r="O3591" s="2">
        <v>44439</v>
      </c>
      <c r="P3591" s="2">
        <v>44447</v>
      </c>
      <c r="Q3591" s="1" t="s">
        <v>29</v>
      </c>
      <c r="R3591" t="str">
        <f>VLOOKUP(F3591,'Seg 2 descriptions'!A:B,2)</f>
        <v>Measurement-SF</v>
      </c>
      <c r="S3591" t="str">
        <f>VLOOKUP(G3591,'Seg 3 descriptions'!A:B,2)</f>
        <v>Salaries</v>
      </c>
    </row>
    <row r="3592" spans="1:19" x14ac:dyDescent="0.25">
      <c r="A3592" s="1" t="s">
        <v>457</v>
      </c>
      <c r="B3592" s="1" t="s">
        <v>49</v>
      </c>
      <c r="C3592" s="1" t="s">
        <v>1464</v>
      </c>
      <c r="D3592" s="1" t="s">
        <v>1714</v>
      </c>
      <c r="E3592" s="1" t="s">
        <v>20</v>
      </c>
      <c r="F3592" s="1" t="s">
        <v>830</v>
      </c>
      <c r="G3592" s="1" t="s">
        <v>460</v>
      </c>
      <c r="H3592" s="1" t="s">
        <v>130</v>
      </c>
      <c r="I3592" s="1" t="s">
        <v>24</v>
      </c>
      <c r="J3592" s="3">
        <v>16.3</v>
      </c>
      <c r="K3592" s="1" t="s">
        <v>1487</v>
      </c>
      <c r="L3592" s="1" t="s">
        <v>24</v>
      </c>
      <c r="M3592" s="1" t="s">
        <v>1488</v>
      </c>
      <c r="N3592" s="1" t="s">
        <v>463</v>
      </c>
      <c r="O3592" s="2">
        <v>44255</v>
      </c>
      <c r="P3592" s="2">
        <v>44258</v>
      </c>
      <c r="Q3592" s="1" t="s">
        <v>29</v>
      </c>
      <c r="R3592" t="str">
        <f>VLOOKUP(F3592,'Seg 2 descriptions'!A:B,2)</f>
        <v>Measurement-SF</v>
      </c>
      <c r="S3592" t="str">
        <f>VLOOKUP(G3592,'Seg 3 descriptions'!A:B,2)</f>
        <v>Salaries</v>
      </c>
    </row>
    <row r="3593" spans="1:19" x14ac:dyDescent="0.25">
      <c r="A3593" s="1" t="s">
        <v>457</v>
      </c>
      <c r="B3593" s="1" t="s">
        <v>49</v>
      </c>
      <c r="C3593" s="1" t="s">
        <v>1570</v>
      </c>
      <c r="D3593" s="1" t="s">
        <v>1714</v>
      </c>
      <c r="E3593" s="1" t="s">
        <v>20</v>
      </c>
      <c r="F3593" s="1" t="s">
        <v>830</v>
      </c>
      <c r="G3593" s="1" t="s">
        <v>460</v>
      </c>
      <c r="H3593" s="1" t="s">
        <v>130</v>
      </c>
      <c r="I3593" s="1" t="s">
        <v>24</v>
      </c>
      <c r="J3593" s="3">
        <v>311.74</v>
      </c>
      <c r="K3593" s="1" t="s">
        <v>1487</v>
      </c>
      <c r="L3593" s="1" t="s">
        <v>24</v>
      </c>
      <c r="M3593" s="1" t="s">
        <v>1488</v>
      </c>
      <c r="N3593" s="1" t="s">
        <v>463</v>
      </c>
      <c r="O3593" s="2">
        <v>44469</v>
      </c>
      <c r="P3593" s="2">
        <v>44474</v>
      </c>
      <c r="Q3593" s="1" t="s">
        <v>29</v>
      </c>
      <c r="R3593" t="str">
        <f>VLOOKUP(F3593,'Seg 2 descriptions'!A:B,2)</f>
        <v>Measurement-SF</v>
      </c>
      <c r="S3593" t="str">
        <f>VLOOKUP(G3593,'Seg 3 descriptions'!A:B,2)</f>
        <v>Salaries</v>
      </c>
    </row>
    <row r="3594" spans="1:19" x14ac:dyDescent="0.25">
      <c r="A3594" s="1" t="s">
        <v>457</v>
      </c>
      <c r="B3594" s="1" t="s">
        <v>49</v>
      </c>
      <c r="C3594" s="1" t="s">
        <v>1412</v>
      </c>
      <c r="D3594" s="1" t="s">
        <v>1714</v>
      </c>
      <c r="E3594" s="1" t="s">
        <v>20</v>
      </c>
      <c r="F3594" s="1" t="s">
        <v>830</v>
      </c>
      <c r="G3594" s="1" t="s">
        <v>460</v>
      </c>
      <c r="H3594" s="1" t="s">
        <v>130</v>
      </c>
      <c r="I3594" s="1" t="s">
        <v>24</v>
      </c>
      <c r="J3594" s="3">
        <v>36.299999999999997</v>
      </c>
      <c r="K3594" s="1" t="s">
        <v>1487</v>
      </c>
      <c r="L3594" s="1" t="s">
        <v>24</v>
      </c>
      <c r="M3594" s="1" t="s">
        <v>1488</v>
      </c>
      <c r="N3594" s="1" t="s">
        <v>463</v>
      </c>
      <c r="O3594" s="2">
        <v>44408</v>
      </c>
      <c r="P3594" s="2">
        <v>44412</v>
      </c>
      <c r="Q3594" s="1" t="s">
        <v>29</v>
      </c>
      <c r="R3594" t="str">
        <f>VLOOKUP(F3594,'Seg 2 descriptions'!A:B,2)</f>
        <v>Measurement-SF</v>
      </c>
      <c r="S3594" t="str">
        <f>VLOOKUP(G3594,'Seg 3 descriptions'!A:B,2)</f>
        <v>Salaries</v>
      </c>
    </row>
    <row r="3595" spans="1:19" x14ac:dyDescent="0.25">
      <c r="A3595" s="1" t="s">
        <v>457</v>
      </c>
      <c r="B3595" s="1" t="s">
        <v>49</v>
      </c>
      <c r="C3595" s="1" t="s">
        <v>1483</v>
      </c>
      <c r="D3595" s="1" t="s">
        <v>1714</v>
      </c>
      <c r="E3595" s="1" t="s">
        <v>20</v>
      </c>
      <c r="F3595" s="1" t="s">
        <v>830</v>
      </c>
      <c r="G3595" s="1" t="s">
        <v>460</v>
      </c>
      <c r="H3595" s="1" t="s">
        <v>130</v>
      </c>
      <c r="I3595" s="1" t="s">
        <v>24</v>
      </c>
      <c r="J3595" s="3">
        <v>80.09</v>
      </c>
      <c r="K3595" s="1" t="s">
        <v>1487</v>
      </c>
      <c r="L3595" s="1" t="s">
        <v>24</v>
      </c>
      <c r="M3595" s="1" t="s">
        <v>1488</v>
      </c>
      <c r="N3595" s="1" t="s">
        <v>463</v>
      </c>
      <c r="O3595" s="2">
        <v>44347</v>
      </c>
      <c r="P3595" s="2">
        <v>44350</v>
      </c>
      <c r="Q3595" s="1" t="s">
        <v>29</v>
      </c>
      <c r="R3595" t="str">
        <f>VLOOKUP(F3595,'Seg 2 descriptions'!A:B,2)</f>
        <v>Measurement-SF</v>
      </c>
      <c r="S3595" t="str">
        <f>VLOOKUP(G3595,'Seg 3 descriptions'!A:B,2)</f>
        <v>Salaries</v>
      </c>
    </row>
    <row r="3596" spans="1:19" x14ac:dyDescent="0.25">
      <c r="A3596" s="1" t="s">
        <v>457</v>
      </c>
      <c r="B3596" s="1" t="s">
        <v>49</v>
      </c>
      <c r="C3596" s="1" t="s">
        <v>1377</v>
      </c>
      <c r="D3596" s="1" t="s">
        <v>1714</v>
      </c>
      <c r="E3596" s="1" t="s">
        <v>20</v>
      </c>
      <c r="F3596" s="1" t="s">
        <v>830</v>
      </c>
      <c r="G3596" s="1" t="s">
        <v>460</v>
      </c>
      <c r="H3596" s="1" t="s">
        <v>130</v>
      </c>
      <c r="I3596" s="1" t="s">
        <v>24</v>
      </c>
      <c r="J3596" s="3">
        <v>97.14</v>
      </c>
      <c r="K3596" s="1" t="s">
        <v>1487</v>
      </c>
      <c r="L3596" s="1" t="s">
        <v>24</v>
      </c>
      <c r="M3596" s="1" t="s">
        <v>1488</v>
      </c>
      <c r="N3596" s="1" t="s">
        <v>463</v>
      </c>
      <c r="O3596" s="2">
        <v>44316</v>
      </c>
      <c r="P3596" s="2">
        <v>44321</v>
      </c>
      <c r="Q3596" s="1" t="s">
        <v>29</v>
      </c>
      <c r="R3596" t="str">
        <f>VLOOKUP(F3596,'Seg 2 descriptions'!A:B,2)</f>
        <v>Measurement-SF</v>
      </c>
      <c r="S3596" t="str">
        <f>VLOOKUP(G3596,'Seg 3 descriptions'!A:B,2)</f>
        <v>Salaries</v>
      </c>
    </row>
    <row r="3597" spans="1:19" x14ac:dyDescent="0.25">
      <c r="A3597" s="1" t="s">
        <v>457</v>
      </c>
      <c r="B3597" s="1" t="s">
        <v>49</v>
      </c>
      <c r="C3597" s="1" t="s">
        <v>1484</v>
      </c>
      <c r="D3597" s="1" t="s">
        <v>1714</v>
      </c>
      <c r="E3597" s="1" t="s">
        <v>20</v>
      </c>
      <c r="F3597" s="1" t="s">
        <v>830</v>
      </c>
      <c r="G3597" s="1" t="s">
        <v>460</v>
      </c>
      <c r="H3597" s="1" t="s">
        <v>130</v>
      </c>
      <c r="I3597" s="1" t="s">
        <v>24</v>
      </c>
      <c r="J3597" s="3">
        <v>35.799999999999997</v>
      </c>
      <c r="K3597" s="1" t="s">
        <v>1487</v>
      </c>
      <c r="L3597" s="1" t="s">
        <v>24</v>
      </c>
      <c r="M3597" s="1" t="s">
        <v>1488</v>
      </c>
      <c r="N3597" s="1" t="s">
        <v>463</v>
      </c>
      <c r="O3597" s="2">
        <v>44377</v>
      </c>
      <c r="P3597" s="2">
        <v>44383</v>
      </c>
      <c r="Q3597" s="1" t="s">
        <v>29</v>
      </c>
      <c r="R3597" t="str">
        <f>VLOOKUP(F3597,'Seg 2 descriptions'!A:B,2)</f>
        <v>Measurement-SF</v>
      </c>
      <c r="S3597" t="str">
        <f>VLOOKUP(G3597,'Seg 3 descriptions'!A:B,2)</f>
        <v>Salaries</v>
      </c>
    </row>
    <row r="3598" spans="1:19" x14ac:dyDescent="0.25">
      <c r="A3598" s="1" t="s">
        <v>457</v>
      </c>
      <c r="B3598" s="1" t="s">
        <v>49</v>
      </c>
      <c r="C3598" s="1" t="s">
        <v>1459</v>
      </c>
      <c r="D3598" s="1" t="s">
        <v>1714</v>
      </c>
      <c r="E3598" s="1" t="s">
        <v>20</v>
      </c>
      <c r="F3598" s="1" t="s">
        <v>830</v>
      </c>
      <c r="G3598" s="1" t="s">
        <v>460</v>
      </c>
      <c r="H3598" s="1" t="s">
        <v>130</v>
      </c>
      <c r="I3598" s="1" t="s">
        <v>24</v>
      </c>
      <c r="J3598" s="3">
        <v>26.76</v>
      </c>
      <c r="K3598" s="1" t="s">
        <v>1487</v>
      </c>
      <c r="L3598" s="1" t="s">
        <v>24</v>
      </c>
      <c r="M3598" s="1" t="s">
        <v>1488</v>
      </c>
      <c r="N3598" s="1" t="s">
        <v>463</v>
      </c>
      <c r="O3598" s="2">
        <v>44286</v>
      </c>
      <c r="P3598" s="2">
        <v>44292</v>
      </c>
      <c r="Q3598" s="1" t="s">
        <v>29</v>
      </c>
      <c r="R3598" t="str">
        <f>VLOOKUP(F3598,'Seg 2 descriptions'!A:B,2)</f>
        <v>Measurement-SF</v>
      </c>
      <c r="S3598" t="str">
        <f>VLOOKUP(G3598,'Seg 3 descriptions'!A:B,2)</f>
        <v>Salaries</v>
      </c>
    </row>
    <row r="3599" spans="1:19" x14ac:dyDescent="0.25">
      <c r="A3599" s="144" t="s">
        <v>456</v>
      </c>
      <c r="B3599" s="144" t="s">
        <v>20</v>
      </c>
      <c r="C3599" s="144" t="s">
        <v>1403</v>
      </c>
      <c r="D3599" s="144" t="s">
        <v>1694</v>
      </c>
      <c r="E3599" s="144" t="s">
        <v>20</v>
      </c>
      <c r="F3599" s="144" t="s">
        <v>21</v>
      </c>
      <c r="G3599" s="144" t="s">
        <v>22</v>
      </c>
      <c r="H3599" s="144" t="s">
        <v>130</v>
      </c>
      <c r="I3599" s="144" t="s">
        <v>24</v>
      </c>
      <c r="J3599" s="145">
        <v>-179</v>
      </c>
      <c r="K3599" s="144" t="s">
        <v>1490</v>
      </c>
      <c r="L3599" s="144" t="s">
        <v>24</v>
      </c>
      <c r="M3599" s="144" t="s">
        <v>491</v>
      </c>
      <c r="N3599" s="144" t="s">
        <v>1305</v>
      </c>
      <c r="O3599" s="146">
        <v>44439</v>
      </c>
      <c r="P3599" s="146">
        <v>44413</v>
      </c>
      <c r="Q3599" s="144" t="s">
        <v>29</v>
      </c>
      <c r="R3599" s="20" t="str">
        <f>VLOOKUP(F3599,'Seg 2 descriptions'!A:B,2)</f>
        <v>Facilities-West</v>
      </c>
      <c r="S3599" s="20" t="str">
        <f>VLOOKUP(G3599,'Seg 3 descriptions'!A:B,2)</f>
        <v>Facilities Maintenance</v>
      </c>
    </row>
    <row r="3600" spans="1:19" x14ac:dyDescent="0.25">
      <c r="A3600" s="144" t="s">
        <v>456</v>
      </c>
      <c r="B3600" s="144" t="s">
        <v>20</v>
      </c>
      <c r="C3600" s="144" t="s">
        <v>1403</v>
      </c>
      <c r="D3600" s="144" t="s">
        <v>1694</v>
      </c>
      <c r="E3600" s="144" t="s">
        <v>20</v>
      </c>
      <c r="F3600" s="144" t="s">
        <v>21</v>
      </c>
      <c r="G3600" s="144" t="s">
        <v>22</v>
      </c>
      <c r="H3600" s="144" t="s">
        <v>130</v>
      </c>
      <c r="I3600" s="144" t="s">
        <v>24</v>
      </c>
      <c r="J3600" s="145">
        <v>-373.36</v>
      </c>
      <c r="K3600" s="144" t="s">
        <v>1490</v>
      </c>
      <c r="L3600" s="144" t="s">
        <v>24</v>
      </c>
      <c r="M3600" s="144" t="s">
        <v>1172</v>
      </c>
      <c r="N3600" s="144" t="s">
        <v>1305</v>
      </c>
      <c r="O3600" s="146">
        <v>44439</v>
      </c>
      <c r="P3600" s="146">
        <v>44413</v>
      </c>
      <c r="Q3600" s="144" t="s">
        <v>29</v>
      </c>
      <c r="R3600" s="20" t="str">
        <f>VLOOKUP(F3600,'Seg 2 descriptions'!A:B,2)</f>
        <v>Facilities-West</v>
      </c>
      <c r="S3600" s="20" t="str">
        <f>VLOOKUP(G3600,'Seg 3 descriptions'!A:B,2)</f>
        <v>Facilities Maintenance</v>
      </c>
    </row>
    <row r="3601" spans="1:19" x14ac:dyDescent="0.25">
      <c r="A3601" s="144" t="s">
        <v>456</v>
      </c>
      <c r="B3601" s="144" t="s">
        <v>20</v>
      </c>
      <c r="C3601" s="144" t="s">
        <v>1305</v>
      </c>
      <c r="D3601" s="144" t="s">
        <v>1694</v>
      </c>
      <c r="E3601" s="144" t="s">
        <v>20</v>
      </c>
      <c r="F3601" s="144" t="s">
        <v>21</v>
      </c>
      <c r="G3601" s="144" t="s">
        <v>22</v>
      </c>
      <c r="H3601" s="144" t="s">
        <v>130</v>
      </c>
      <c r="I3601" s="144" t="s">
        <v>24</v>
      </c>
      <c r="J3601" s="145">
        <v>373.36</v>
      </c>
      <c r="K3601" s="144" t="s">
        <v>1490</v>
      </c>
      <c r="L3601" s="144" t="s">
        <v>24</v>
      </c>
      <c r="M3601" s="144" t="s">
        <v>1172</v>
      </c>
      <c r="N3601" s="144" t="s">
        <v>1305</v>
      </c>
      <c r="O3601" s="146">
        <v>44408</v>
      </c>
      <c r="P3601" s="146">
        <v>44412</v>
      </c>
      <c r="Q3601" s="144" t="s">
        <v>29</v>
      </c>
      <c r="R3601" s="20" t="str">
        <f>VLOOKUP(F3601,'Seg 2 descriptions'!A:B,2)</f>
        <v>Facilities-West</v>
      </c>
      <c r="S3601" s="20" t="str">
        <f>VLOOKUP(G3601,'Seg 3 descriptions'!A:B,2)</f>
        <v>Facilities Maintenance</v>
      </c>
    </row>
    <row r="3602" spans="1:19" x14ac:dyDescent="0.25">
      <c r="A3602" s="144" t="s">
        <v>456</v>
      </c>
      <c r="B3602" s="144" t="s">
        <v>20</v>
      </c>
      <c r="C3602" s="144" t="s">
        <v>1305</v>
      </c>
      <c r="D3602" s="144" t="s">
        <v>1694</v>
      </c>
      <c r="E3602" s="144" t="s">
        <v>20</v>
      </c>
      <c r="F3602" s="144" t="s">
        <v>21</v>
      </c>
      <c r="G3602" s="144" t="s">
        <v>22</v>
      </c>
      <c r="H3602" s="144" t="s">
        <v>130</v>
      </c>
      <c r="I3602" s="144" t="s">
        <v>24</v>
      </c>
      <c r="J3602" s="145">
        <v>179</v>
      </c>
      <c r="K3602" s="144" t="s">
        <v>1490</v>
      </c>
      <c r="L3602" s="144" t="s">
        <v>24</v>
      </c>
      <c r="M3602" s="144" t="s">
        <v>491</v>
      </c>
      <c r="N3602" s="144" t="s">
        <v>1305</v>
      </c>
      <c r="O3602" s="146">
        <v>44408</v>
      </c>
      <c r="P3602" s="146">
        <v>44412</v>
      </c>
      <c r="Q3602" s="144" t="s">
        <v>29</v>
      </c>
      <c r="R3602" s="20" t="str">
        <f>VLOOKUP(F3602,'Seg 2 descriptions'!A:B,2)</f>
        <v>Facilities-West</v>
      </c>
      <c r="S3602" s="20" t="str">
        <f>VLOOKUP(G3602,'Seg 3 descriptions'!A:B,2)</f>
        <v>Facilities Maintenance</v>
      </c>
    </row>
    <row r="3603" spans="1:19" x14ac:dyDescent="0.25">
      <c r="A3603" s="1" t="s">
        <v>828</v>
      </c>
      <c r="B3603" s="1" t="s">
        <v>18</v>
      </c>
      <c r="C3603" s="1" t="s">
        <v>1602</v>
      </c>
      <c r="D3603" s="1" t="s">
        <v>1709</v>
      </c>
      <c r="E3603" s="1" t="s">
        <v>20</v>
      </c>
      <c r="F3603" s="1" t="s">
        <v>31</v>
      </c>
      <c r="G3603" s="1" t="s">
        <v>460</v>
      </c>
      <c r="H3603" s="1" t="s">
        <v>130</v>
      </c>
      <c r="I3603" s="1" t="s">
        <v>24</v>
      </c>
      <c r="J3603" s="3">
        <v>217.93</v>
      </c>
      <c r="K3603" s="1" t="s">
        <v>1603</v>
      </c>
      <c r="L3603" s="1" t="s">
        <v>24</v>
      </c>
      <c r="M3603" s="1" t="s">
        <v>24</v>
      </c>
      <c r="N3603" s="1" t="s">
        <v>1602</v>
      </c>
      <c r="O3603" s="2">
        <v>44504</v>
      </c>
      <c r="P3603" s="2">
        <v>44531</v>
      </c>
      <c r="Q3603" s="1" t="s">
        <v>29</v>
      </c>
      <c r="R3603" t="str">
        <f>VLOOKUP(F3603,'Seg 2 descriptions'!A:B,2)</f>
        <v>Gas Operations-West</v>
      </c>
      <c r="S3603" t="str">
        <f>VLOOKUP(G3603,'Seg 3 descriptions'!A:B,2)</f>
        <v>Salaries</v>
      </c>
    </row>
    <row r="3604" spans="1:19" x14ac:dyDescent="0.25">
      <c r="A3604" s="1" t="s">
        <v>457</v>
      </c>
      <c r="B3604" s="1" t="s">
        <v>49</v>
      </c>
      <c r="C3604" s="1" t="s">
        <v>1589</v>
      </c>
      <c r="D3604" s="1" t="s">
        <v>1845</v>
      </c>
      <c r="E3604" s="1" t="s">
        <v>20</v>
      </c>
      <c r="F3604" s="1" t="s">
        <v>399</v>
      </c>
      <c r="G3604" s="1" t="s">
        <v>460</v>
      </c>
      <c r="H3604" s="1" t="s">
        <v>130</v>
      </c>
      <c r="I3604" s="1" t="s">
        <v>24</v>
      </c>
      <c r="J3604" s="3">
        <v>-82.54</v>
      </c>
      <c r="K3604" s="1" t="s">
        <v>1371</v>
      </c>
      <c r="L3604" s="1" t="s">
        <v>24</v>
      </c>
      <c r="M3604" s="1" t="s">
        <v>1372</v>
      </c>
      <c r="N3604" s="1" t="s">
        <v>1460</v>
      </c>
      <c r="O3604" s="2">
        <v>44500</v>
      </c>
      <c r="P3604" s="2">
        <v>44503</v>
      </c>
      <c r="Q3604" s="1" t="s">
        <v>29</v>
      </c>
      <c r="R3604" t="str">
        <f>VLOOKUP(F3604,'Seg 2 descriptions'!A:B,2)</f>
        <v>Propane Operations-WH</v>
      </c>
      <c r="S3604" t="str">
        <f>VLOOKUP(G3604,'Seg 3 descriptions'!A:B,2)</f>
        <v>Salaries</v>
      </c>
    </row>
    <row r="3605" spans="1:19" x14ac:dyDescent="0.25">
      <c r="A3605" s="144" t="s">
        <v>17</v>
      </c>
      <c r="B3605" s="144" t="s">
        <v>18</v>
      </c>
      <c r="C3605" s="144" t="s">
        <v>377</v>
      </c>
      <c r="D3605" s="144" t="s">
        <v>1694</v>
      </c>
      <c r="E3605" s="144" t="s">
        <v>20</v>
      </c>
      <c r="F3605" s="144" t="s">
        <v>21</v>
      </c>
      <c r="G3605" s="144" t="s">
        <v>22</v>
      </c>
      <c r="H3605" s="144" t="s">
        <v>130</v>
      </c>
      <c r="I3605" s="144" t="s">
        <v>24</v>
      </c>
      <c r="J3605" s="145">
        <v>1904.85</v>
      </c>
      <c r="K3605" s="144" t="s">
        <v>1661</v>
      </c>
      <c r="L3605" s="144" t="s">
        <v>58</v>
      </c>
      <c r="M3605" s="144" t="s">
        <v>1591</v>
      </c>
      <c r="N3605" s="144" t="s">
        <v>1662</v>
      </c>
      <c r="O3605" s="146">
        <v>44476</v>
      </c>
      <c r="P3605" s="146">
        <v>44477</v>
      </c>
      <c r="Q3605" s="144" t="s">
        <v>29</v>
      </c>
      <c r="R3605" s="20" t="str">
        <f>VLOOKUP(F3605,'Seg 2 descriptions'!A:B,2)</f>
        <v>Facilities-West</v>
      </c>
      <c r="S3605" s="20" t="str">
        <f>VLOOKUP(G3605,'Seg 3 descriptions'!A:B,2)</f>
        <v>Facilities Maintenance</v>
      </c>
    </row>
    <row r="3606" spans="1:19" x14ac:dyDescent="0.25">
      <c r="A3606" s="1" t="s">
        <v>457</v>
      </c>
      <c r="B3606" s="1" t="s">
        <v>49</v>
      </c>
      <c r="C3606" s="1" t="s">
        <v>1516</v>
      </c>
      <c r="D3606" s="1" t="s">
        <v>1833</v>
      </c>
      <c r="E3606" s="1" t="s">
        <v>20</v>
      </c>
      <c r="F3606" s="1" t="s">
        <v>830</v>
      </c>
      <c r="G3606" s="1" t="s">
        <v>590</v>
      </c>
      <c r="H3606" s="1" t="s">
        <v>130</v>
      </c>
      <c r="I3606" s="1" t="s">
        <v>24</v>
      </c>
      <c r="J3606" s="3">
        <v>-9.81</v>
      </c>
      <c r="K3606" s="1" t="s">
        <v>1441</v>
      </c>
      <c r="L3606" s="1" t="s">
        <v>24</v>
      </c>
      <c r="M3606" s="1" t="s">
        <v>1442</v>
      </c>
      <c r="N3606" s="1" t="s">
        <v>1483</v>
      </c>
      <c r="O3606" s="2">
        <v>44377</v>
      </c>
      <c r="P3606" s="2">
        <v>44383</v>
      </c>
      <c r="Q3606" s="1" t="s">
        <v>29</v>
      </c>
      <c r="R3606" t="str">
        <f>VLOOKUP(F3606,'Seg 2 descriptions'!A:B,2)</f>
        <v>Measurement-SF</v>
      </c>
      <c r="S3606" t="str">
        <f>VLOOKUP(G3606,'Seg 3 descriptions'!A:B,2)</f>
        <v>Overtime/Comp Time/On Call</v>
      </c>
    </row>
    <row r="3607" spans="1:19" x14ac:dyDescent="0.25">
      <c r="A3607" s="1" t="s">
        <v>828</v>
      </c>
      <c r="B3607" s="1" t="s">
        <v>18</v>
      </c>
      <c r="C3607" s="1" t="s">
        <v>1602</v>
      </c>
      <c r="D3607" s="1" t="s">
        <v>1714</v>
      </c>
      <c r="E3607" s="1" t="s">
        <v>20</v>
      </c>
      <c r="F3607" s="1" t="s">
        <v>830</v>
      </c>
      <c r="G3607" s="1" t="s">
        <v>460</v>
      </c>
      <c r="H3607" s="1" t="s">
        <v>130</v>
      </c>
      <c r="I3607" s="1" t="s">
        <v>24</v>
      </c>
      <c r="J3607" s="3">
        <v>71.010000000000005</v>
      </c>
      <c r="K3607" s="1" t="s">
        <v>1603</v>
      </c>
      <c r="L3607" s="1" t="s">
        <v>24</v>
      </c>
      <c r="M3607" s="1" t="s">
        <v>24</v>
      </c>
      <c r="N3607" s="1" t="s">
        <v>1602</v>
      </c>
      <c r="O3607" s="2">
        <v>44504</v>
      </c>
      <c r="P3607" s="2">
        <v>44531</v>
      </c>
      <c r="Q3607" s="1" t="s">
        <v>29</v>
      </c>
      <c r="R3607" t="str">
        <f>VLOOKUP(F3607,'Seg 2 descriptions'!A:B,2)</f>
        <v>Measurement-SF</v>
      </c>
      <c r="S3607" t="str">
        <f>VLOOKUP(G3607,'Seg 3 descriptions'!A:B,2)</f>
        <v>Salaries</v>
      </c>
    </row>
    <row r="3608" spans="1:19" x14ac:dyDescent="0.25">
      <c r="A3608" s="1" t="s">
        <v>828</v>
      </c>
      <c r="B3608" s="1" t="s">
        <v>18</v>
      </c>
      <c r="C3608" s="1" t="s">
        <v>1433</v>
      </c>
      <c r="D3608" s="1" t="s">
        <v>1709</v>
      </c>
      <c r="E3608" s="1" t="s">
        <v>20</v>
      </c>
      <c r="F3608" s="1" t="s">
        <v>31</v>
      </c>
      <c r="G3608" s="1" t="s">
        <v>460</v>
      </c>
      <c r="H3608" s="1" t="s">
        <v>130</v>
      </c>
      <c r="I3608" s="1" t="s">
        <v>24</v>
      </c>
      <c r="J3608" s="3">
        <v>217.93</v>
      </c>
      <c r="K3608" s="1" t="s">
        <v>1684</v>
      </c>
      <c r="L3608" s="1" t="s">
        <v>24</v>
      </c>
      <c r="M3608" s="1" t="s">
        <v>24</v>
      </c>
      <c r="N3608" s="1" t="s">
        <v>1433</v>
      </c>
      <c r="O3608" s="2">
        <v>44518</v>
      </c>
      <c r="P3608" s="2">
        <v>44531</v>
      </c>
      <c r="Q3608" s="1" t="s">
        <v>29</v>
      </c>
      <c r="R3608" t="str">
        <f>VLOOKUP(F3608,'Seg 2 descriptions'!A:B,2)</f>
        <v>Gas Operations-West</v>
      </c>
      <c r="S3608" t="str">
        <f>VLOOKUP(G3608,'Seg 3 descriptions'!A:B,2)</f>
        <v>Salaries</v>
      </c>
    </row>
    <row r="3609" spans="1:19" x14ac:dyDescent="0.25">
      <c r="A3609" s="1" t="s">
        <v>457</v>
      </c>
      <c r="B3609" s="1" t="s">
        <v>49</v>
      </c>
      <c r="C3609" s="1" t="s">
        <v>1516</v>
      </c>
      <c r="D3609" s="1" t="s">
        <v>1714</v>
      </c>
      <c r="E3609" s="1" t="s">
        <v>20</v>
      </c>
      <c r="F3609" s="1" t="s">
        <v>830</v>
      </c>
      <c r="G3609" s="1" t="s">
        <v>460</v>
      </c>
      <c r="H3609" s="1" t="s">
        <v>130</v>
      </c>
      <c r="I3609" s="1" t="s">
        <v>24</v>
      </c>
      <c r="J3609" s="3">
        <v>-80.09</v>
      </c>
      <c r="K3609" s="1" t="s">
        <v>1487</v>
      </c>
      <c r="L3609" s="1" t="s">
        <v>24</v>
      </c>
      <c r="M3609" s="1" t="s">
        <v>1488</v>
      </c>
      <c r="N3609" s="1" t="s">
        <v>1483</v>
      </c>
      <c r="O3609" s="2">
        <v>44377</v>
      </c>
      <c r="P3609" s="2">
        <v>44383</v>
      </c>
      <c r="Q3609" s="1" t="s">
        <v>29</v>
      </c>
      <c r="R3609" t="str">
        <f>VLOOKUP(F3609,'Seg 2 descriptions'!A:B,2)</f>
        <v>Measurement-SF</v>
      </c>
      <c r="S3609" t="str">
        <f>VLOOKUP(G3609,'Seg 3 descriptions'!A:B,2)</f>
        <v>Salaries</v>
      </c>
    </row>
  </sheetData>
  <autoFilter ref="A1:S3609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08"/>
  <sheetViews>
    <sheetView workbookViewId="0">
      <selection activeCell="K10" sqref="K10"/>
    </sheetView>
  </sheetViews>
  <sheetFormatPr defaultRowHeight="15" x14ac:dyDescent="0.25"/>
  <cols>
    <col min="18" max="18" width="27.7109375" customWidth="1"/>
    <col min="19" max="19" width="20.5703125" customWidth="1"/>
  </cols>
  <sheetData>
    <row r="1" spans="1:19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6" t="s">
        <v>14</v>
      </c>
      <c r="P1" s="6" t="s">
        <v>15</v>
      </c>
      <c r="Q1" s="4" t="s">
        <v>16</v>
      </c>
      <c r="R1" s="4" t="s">
        <v>7391</v>
      </c>
      <c r="S1" s="4" t="s">
        <v>7392</v>
      </c>
    </row>
    <row r="2" spans="1:19" x14ac:dyDescent="0.25">
      <c r="A2" s="1" t="s">
        <v>1987</v>
      </c>
      <c r="B2" s="1" t="s">
        <v>1988</v>
      </c>
      <c r="C2" s="1" t="s">
        <v>1989</v>
      </c>
      <c r="D2" s="1" t="s">
        <v>1990</v>
      </c>
      <c r="E2" s="1" t="s">
        <v>1991</v>
      </c>
      <c r="F2" s="1" t="s">
        <v>1992</v>
      </c>
      <c r="G2" s="1" t="s">
        <v>460</v>
      </c>
      <c r="H2" s="1" t="s">
        <v>103</v>
      </c>
      <c r="I2" s="1" t="s">
        <v>24</v>
      </c>
      <c r="J2" s="3">
        <v>58.11</v>
      </c>
      <c r="K2" s="1" t="s">
        <v>1993</v>
      </c>
      <c r="L2" s="1" t="s">
        <v>24</v>
      </c>
      <c r="M2" s="1" t="s">
        <v>1994</v>
      </c>
      <c r="N2" s="1" t="s">
        <v>1989</v>
      </c>
      <c r="O2" s="2">
        <v>39505</v>
      </c>
      <c r="P2" s="2">
        <v>39505</v>
      </c>
      <c r="Q2" s="1" t="s">
        <v>29</v>
      </c>
      <c r="R2" t="str">
        <f>VLOOKUP(F2,'Seg 2 descriptions'!A:B,2)</f>
        <v>X Operations-Tri-County</v>
      </c>
      <c r="S2" t="str">
        <f>VLOOKUP(G2,'Seg 3 descriptions'!A:B,2)</f>
        <v>Salaries</v>
      </c>
    </row>
    <row r="3" spans="1:19" x14ac:dyDescent="0.25">
      <c r="A3" s="1" t="s">
        <v>1987</v>
      </c>
      <c r="B3" s="1" t="s">
        <v>1988</v>
      </c>
      <c r="C3" s="1" t="s">
        <v>1989</v>
      </c>
      <c r="D3" s="1" t="s">
        <v>1995</v>
      </c>
      <c r="E3" s="1" t="s">
        <v>1991</v>
      </c>
      <c r="F3" s="1" t="s">
        <v>1992</v>
      </c>
      <c r="G3" s="1" t="s">
        <v>460</v>
      </c>
      <c r="H3" s="1" t="s">
        <v>187</v>
      </c>
      <c r="I3" s="1" t="s">
        <v>24</v>
      </c>
      <c r="J3" s="3">
        <v>78.540000000000006</v>
      </c>
      <c r="K3" s="1" t="s">
        <v>1993</v>
      </c>
      <c r="L3" s="1" t="s">
        <v>24</v>
      </c>
      <c r="M3" s="1" t="s">
        <v>1996</v>
      </c>
      <c r="N3" s="1" t="s">
        <v>1989</v>
      </c>
      <c r="O3" s="2">
        <v>39505</v>
      </c>
      <c r="P3" s="2">
        <v>39505</v>
      </c>
      <c r="Q3" s="1" t="s">
        <v>29</v>
      </c>
      <c r="R3" t="str">
        <f>VLOOKUP(F3,'Seg 2 descriptions'!A:B,2)</f>
        <v>X Operations-Tri-County</v>
      </c>
      <c r="S3" t="str">
        <f>VLOOKUP(G3,'Seg 3 descriptions'!A:B,2)</f>
        <v>Salaries</v>
      </c>
    </row>
    <row r="4" spans="1:19" x14ac:dyDescent="0.25">
      <c r="A4" s="1" t="s">
        <v>1987</v>
      </c>
      <c r="B4" s="1" t="s">
        <v>1988</v>
      </c>
      <c r="C4" s="1" t="s">
        <v>1989</v>
      </c>
      <c r="D4" s="1" t="s">
        <v>1997</v>
      </c>
      <c r="E4" s="1" t="s">
        <v>1991</v>
      </c>
      <c r="F4" s="1" t="s">
        <v>1992</v>
      </c>
      <c r="G4" s="1" t="s">
        <v>460</v>
      </c>
      <c r="H4" s="1" t="s">
        <v>86</v>
      </c>
      <c r="I4" s="1" t="s">
        <v>24</v>
      </c>
      <c r="J4" s="3">
        <v>149.16</v>
      </c>
      <c r="K4" s="1" t="s">
        <v>1993</v>
      </c>
      <c r="L4" s="1" t="s">
        <v>24</v>
      </c>
      <c r="M4" s="1" t="s">
        <v>1998</v>
      </c>
      <c r="N4" s="1" t="s">
        <v>1989</v>
      </c>
      <c r="O4" s="2">
        <v>39505</v>
      </c>
      <c r="P4" s="2">
        <v>39505</v>
      </c>
      <c r="Q4" s="1" t="s">
        <v>29</v>
      </c>
      <c r="R4" t="str">
        <f>VLOOKUP(F4,'Seg 2 descriptions'!A:B,2)</f>
        <v>X Operations-Tri-County</v>
      </c>
      <c r="S4" t="str">
        <f>VLOOKUP(G4,'Seg 3 descriptions'!A:B,2)</f>
        <v>Salaries</v>
      </c>
    </row>
    <row r="5" spans="1:19" x14ac:dyDescent="0.25">
      <c r="A5" s="1" t="s">
        <v>1987</v>
      </c>
      <c r="B5" s="1" t="s">
        <v>1988</v>
      </c>
      <c r="C5" s="1" t="s">
        <v>1989</v>
      </c>
      <c r="D5" s="1" t="s">
        <v>1995</v>
      </c>
      <c r="E5" s="1" t="s">
        <v>1991</v>
      </c>
      <c r="F5" s="1" t="s">
        <v>1992</v>
      </c>
      <c r="G5" s="1" t="s">
        <v>460</v>
      </c>
      <c r="H5" s="1" t="s">
        <v>187</v>
      </c>
      <c r="I5" s="1" t="s">
        <v>24</v>
      </c>
      <c r="J5" s="3">
        <v>40.68</v>
      </c>
      <c r="K5" s="1" t="s">
        <v>1993</v>
      </c>
      <c r="L5" s="1" t="s">
        <v>24</v>
      </c>
      <c r="M5" s="1" t="s">
        <v>1998</v>
      </c>
      <c r="N5" s="1" t="s">
        <v>1989</v>
      </c>
      <c r="O5" s="2">
        <v>39505</v>
      </c>
      <c r="P5" s="2">
        <v>39505</v>
      </c>
      <c r="Q5" s="1" t="s">
        <v>29</v>
      </c>
      <c r="R5" t="str">
        <f>VLOOKUP(F5,'Seg 2 descriptions'!A:B,2)</f>
        <v>X Operations-Tri-County</v>
      </c>
      <c r="S5" t="str">
        <f>VLOOKUP(G5,'Seg 3 descriptions'!A:B,2)</f>
        <v>Salaries</v>
      </c>
    </row>
    <row r="6" spans="1:19" x14ac:dyDescent="0.25">
      <c r="A6" s="1" t="s">
        <v>1987</v>
      </c>
      <c r="B6" s="1" t="s">
        <v>1988</v>
      </c>
      <c r="C6" s="1" t="s">
        <v>1989</v>
      </c>
      <c r="D6" s="1" t="s">
        <v>1999</v>
      </c>
      <c r="E6" s="1" t="s">
        <v>1991</v>
      </c>
      <c r="F6" s="1" t="s">
        <v>1992</v>
      </c>
      <c r="G6" s="1" t="s">
        <v>460</v>
      </c>
      <c r="H6" s="1" t="s">
        <v>228</v>
      </c>
      <c r="I6" s="1" t="s">
        <v>24</v>
      </c>
      <c r="J6" s="3">
        <v>83.1</v>
      </c>
      <c r="K6" s="1" t="s">
        <v>1993</v>
      </c>
      <c r="L6" s="1" t="s">
        <v>24</v>
      </c>
      <c r="M6" s="1" t="s">
        <v>2000</v>
      </c>
      <c r="N6" s="1" t="s">
        <v>1989</v>
      </c>
      <c r="O6" s="2">
        <v>39505</v>
      </c>
      <c r="P6" s="2">
        <v>39505</v>
      </c>
      <c r="Q6" s="1" t="s">
        <v>29</v>
      </c>
      <c r="R6" t="str">
        <f>VLOOKUP(F6,'Seg 2 descriptions'!A:B,2)</f>
        <v>X Operations-Tri-County</v>
      </c>
      <c r="S6" t="str">
        <f>VLOOKUP(G6,'Seg 3 descriptions'!A:B,2)</f>
        <v>Salaries</v>
      </c>
    </row>
    <row r="7" spans="1:19" x14ac:dyDescent="0.25">
      <c r="A7" s="1" t="s">
        <v>1987</v>
      </c>
      <c r="B7" s="1" t="s">
        <v>1988</v>
      </c>
      <c r="C7" s="1" t="s">
        <v>1989</v>
      </c>
      <c r="D7" s="1" t="s">
        <v>1997</v>
      </c>
      <c r="E7" s="1" t="s">
        <v>1991</v>
      </c>
      <c r="F7" s="1" t="s">
        <v>1992</v>
      </c>
      <c r="G7" s="1" t="s">
        <v>460</v>
      </c>
      <c r="H7" s="1" t="s">
        <v>86</v>
      </c>
      <c r="I7" s="1" t="s">
        <v>24</v>
      </c>
      <c r="J7" s="3">
        <v>129.12</v>
      </c>
      <c r="K7" s="1" t="s">
        <v>1993</v>
      </c>
      <c r="L7" s="1" t="s">
        <v>24</v>
      </c>
      <c r="M7" s="1" t="s">
        <v>2001</v>
      </c>
      <c r="N7" s="1" t="s">
        <v>1989</v>
      </c>
      <c r="O7" s="2">
        <v>39505</v>
      </c>
      <c r="P7" s="2">
        <v>39505</v>
      </c>
      <c r="Q7" s="1" t="s">
        <v>29</v>
      </c>
      <c r="R7" t="str">
        <f>VLOOKUP(F7,'Seg 2 descriptions'!A:B,2)</f>
        <v>X Operations-Tri-County</v>
      </c>
      <c r="S7" t="str">
        <f>VLOOKUP(G7,'Seg 3 descriptions'!A:B,2)</f>
        <v>Salaries</v>
      </c>
    </row>
    <row r="8" spans="1:19" x14ac:dyDescent="0.25">
      <c r="A8" s="1" t="s">
        <v>1987</v>
      </c>
      <c r="B8" s="1" t="s">
        <v>1988</v>
      </c>
      <c r="C8" s="1" t="s">
        <v>1989</v>
      </c>
      <c r="D8" s="1" t="s">
        <v>1999</v>
      </c>
      <c r="E8" s="1" t="s">
        <v>1991</v>
      </c>
      <c r="F8" s="1" t="s">
        <v>1992</v>
      </c>
      <c r="G8" s="1" t="s">
        <v>460</v>
      </c>
      <c r="H8" s="1" t="s">
        <v>228</v>
      </c>
      <c r="I8" s="1" t="s">
        <v>24</v>
      </c>
      <c r="J8" s="3">
        <v>77.48</v>
      </c>
      <c r="K8" s="1" t="s">
        <v>1993</v>
      </c>
      <c r="L8" s="1" t="s">
        <v>24</v>
      </c>
      <c r="M8" s="1" t="s">
        <v>1994</v>
      </c>
      <c r="N8" s="1" t="s">
        <v>1989</v>
      </c>
      <c r="O8" s="2">
        <v>39505</v>
      </c>
      <c r="P8" s="2">
        <v>39505</v>
      </c>
      <c r="Q8" s="1" t="s">
        <v>29</v>
      </c>
      <c r="R8" t="str">
        <f>VLOOKUP(F8,'Seg 2 descriptions'!A:B,2)</f>
        <v>X Operations-Tri-County</v>
      </c>
      <c r="S8" t="str">
        <f>VLOOKUP(G8,'Seg 3 descriptions'!A:B,2)</f>
        <v>Salaries</v>
      </c>
    </row>
    <row r="9" spans="1:19" x14ac:dyDescent="0.25">
      <c r="A9" s="1" t="s">
        <v>1987</v>
      </c>
      <c r="B9" s="1" t="s">
        <v>1988</v>
      </c>
      <c r="C9" s="1" t="s">
        <v>2002</v>
      </c>
      <c r="D9" s="1" t="s">
        <v>2003</v>
      </c>
      <c r="E9" s="1" t="s">
        <v>1991</v>
      </c>
      <c r="F9" s="1" t="s">
        <v>1992</v>
      </c>
      <c r="G9" s="1" t="s">
        <v>590</v>
      </c>
      <c r="H9" s="1" t="s">
        <v>103</v>
      </c>
      <c r="I9" s="1" t="s">
        <v>24</v>
      </c>
      <c r="J9" s="3">
        <v>81.36</v>
      </c>
      <c r="K9" s="1" t="s">
        <v>2004</v>
      </c>
      <c r="L9" s="1" t="s">
        <v>24</v>
      </c>
      <c r="M9" s="1" t="s">
        <v>1998</v>
      </c>
      <c r="N9" s="1" t="s">
        <v>2002</v>
      </c>
      <c r="O9" s="2">
        <v>39533</v>
      </c>
      <c r="P9" s="2">
        <v>39533</v>
      </c>
      <c r="Q9" s="1" t="s">
        <v>29</v>
      </c>
      <c r="R9" t="str">
        <f>VLOOKUP(F9,'Seg 2 descriptions'!A:B,2)</f>
        <v>X Operations-Tri-County</v>
      </c>
      <c r="S9" t="str">
        <f>VLOOKUP(G9,'Seg 3 descriptions'!A:B,2)</f>
        <v>Overtime/Comp Time/On Call</v>
      </c>
    </row>
    <row r="10" spans="1:19" x14ac:dyDescent="0.25">
      <c r="A10" s="1" t="s">
        <v>1987</v>
      </c>
      <c r="B10" s="1" t="s">
        <v>1988</v>
      </c>
      <c r="C10" s="1" t="s">
        <v>2002</v>
      </c>
      <c r="D10" s="1" t="s">
        <v>2005</v>
      </c>
      <c r="E10" s="1" t="s">
        <v>20</v>
      </c>
      <c r="F10" s="1" t="s">
        <v>2006</v>
      </c>
      <c r="G10" s="1" t="s">
        <v>590</v>
      </c>
      <c r="H10" s="1" t="s">
        <v>187</v>
      </c>
      <c r="I10" s="1" t="s">
        <v>24</v>
      </c>
      <c r="J10" s="3">
        <v>27.07</v>
      </c>
      <c r="K10" s="1" t="s">
        <v>2004</v>
      </c>
      <c r="L10" s="1" t="s">
        <v>24</v>
      </c>
      <c r="M10" s="1" t="s">
        <v>2007</v>
      </c>
      <c r="N10" s="1" t="s">
        <v>2002</v>
      </c>
      <c r="O10" s="2">
        <v>39533</v>
      </c>
      <c r="P10" s="2">
        <v>39533</v>
      </c>
      <c r="Q10" s="1" t="s">
        <v>29</v>
      </c>
      <c r="R10" t="str">
        <f>VLOOKUP(F10,'Seg 2 descriptions'!A:B,2)</f>
        <v>X Engineering and Measurement</v>
      </c>
      <c r="S10" t="str">
        <f>VLOOKUP(G10,'Seg 3 descriptions'!A:B,2)</f>
        <v>Overtime/Comp Time/On Call</v>
      </c>
    </row>
    <row r="11" spans="1:19" x14ac:dyDescent="0.25">
      <c r="A11" s="1" t="s">
        <v>1987</v>
      </c>
      <c r="B11" s="1" t="s">
        <v>1988</v>
      </c>
      <c r="C11" s="1" t="s">
        <v>2002</v>
      </c>
      <c r="D11" s="1" t="s">
        <v>2008</v>
      </c>
      <c r="E11" s="1" t="s">
        <v>20</v>
      </c>
      <c r="F11" s="1" t="s">
        <v>2006</v>
      </c>
      <c r="G11" s="1" t="s">
        <v>590</v>
      </c>
      <c r="H11" s="1" t="s">
        <v>76</v>
      </c>
      <c r="I11" s="1" t="s">
        <v>24</v>
      </c>
      <c r="J11" s="3">
        <v>54.14</v>
      </c>
      <c r="K11" s="1" t="s">
        <v>2004</v>
      </c>
      <c r="L11" s="1" t="s">
        <v>24</v>
      </c>
      <c r="M11" s="1" t="s">
        <v>2007</v>
      </c>
      <c r="N11" s="1" t="s">
        <v>2002</v>
      </c>
      <c r="O11" s="2">
        <v>39533</v>
      </c>
      <c r="P11" s="2">
        <v>39533</v>
      </c>
      <c r="Q11" s="1" t="s">
        <v>29</v>
      </c>
      <c r="R11" t="str">
        <f>VLOOKUP(F11,'Seg 2 descriptions'!A:B,2)</f>
        <v>X Engineering and Measurement</v>
      </c>
      <c r="S11" t="str">
        <f>VLOOKUP(G11,'Seg 3 descriptions'!A:B,2)</f>
        <v>Overtime/Comp Time/On Call</v>
      </c>
    </row>
    <row r="12" spans="1:19" x14ac:dyDescent="0.25">
      <c r="A12" s="1" t="s">
        <v>1987</v>
      </c>
      <c r="B12" s="1" t="s">
        <v>1988</v>
      </c>
      <c r="C12" s="1" t="s">
        <v>2002</v>
      </c>
      <c r="D12" s="1" t="s">
        <v>2009</v>
      </c>
      <c r="E12" s="1" t="s">
        <v>1991</v>
      </c>
      <c r="F12" s="1" t="s">
        <v>1992</v>
      </c>
      <c r="G12" s="1" t="s">
        <v>590</v>
      </c>
      <c r="H12" s="1" t="s">
        <v>86</v>
      </c>
      <c r="I12" s="1" t="s">
        <v>24</v>
      </c>
      <c r="J12" s="3">
        <v>102.09</v>
      </c>
      <c r="K12" s="1" t="s">
        <v>2004</v>
      </c>
      <c r="L12" s="1" t="s">
        <v>24</v>
      </c>
      <c r="M12" s="1" t="s">
        <v>2010</v>
      </c>
      <c r="N12" s="1" t="s">
        <v>2002</v>
      </c>
      <c r="O12" s="2">
        <v>39533</v>
      </c>
      <c r="P12" s="2">
        <v>39533</v>
      </c>
      <c r="Q12" s="1" t="s">
        <v>29</v>
      </c>
      <c r="R12" t="str">
        <f>VLOOKUP(F12,'Seg 2 descriptions'!A:B,2)</f>
        <v>X Operations-Tri-County</v>
      </c>
      <c r="S12" t="str">
        <f>VLOOKUP(G12,'Seg 3 descriptions'!A:B,2)</f>
        <v>Overtime/Comp Time/On Call</v>
      </c>
    </row>
    <row r="13" spans="1:19" x14ac:dyDescent="0.25">
      <c r="A13" s="1" t="s">
        <v>17</v>
      </c>
      <c r="B13" s="1" t="s">
        <v>1988</v>
      </c>
      <c r="C13" s="1" t="s">
        <v>2011</v>
      </c>
      <c r="D13" s="1" t="s">
        <v>2012</v>
      </c>
      <c r="E13" s="1" t="s">
        <v>1991</v>
      </c>
      <c r="F13" s="1" t="s">
        <v>2013</v>
      </c>
      <c r="G13" s="1" t="s">
        <v>22</v>
      </c>
      <c r="H13" s="1" t="s">
        <v>228</v>
      </c>
      <c r="I13" s="1" t="s">
        <v>24</v>
      </c>
      <c r="J13" s="3">
        <v>100</v>
      </c>
      <c r="K13" s="1" t="s">
        <v>2014</v>
      </c>
      <c r="L13" s="1" t="s">
        <v>84</v>
      </c>
      <c r="M13" s="1" t="s">
        <v>2015</v>
      </c>
      <c r="N13" s="1" t="s">
        <v>2016</v>
      </c>
      <c r="O13" s="2">
        <v>39743</v>
      </c>
      <c r="P13" s="2">
        <v>39743</v>
      </c>
      <c r="Q13" s="1" t="s">
        <v>29</v>
      </c>
      <c r="R13" t="str">
        <f>VLOOKUP(F13,'Seg 2 descriptions'!A:B,2)</f>
        <v>X Facilities-Florida</v>
      </c>
      <c r="S13" t="str">
        <f>VLOOKUP(G13,'Seg 3 descriptions'!A:B,2)</f>
        <v>Facilities Maintenance</v>
      </c>
    </row>
    <row r="14" spans="1:19" x14ac:dyDescent="0.25">
      <c r="A14" s="1" t="s">
        <v>17</v>
      </c>
      <c r="B14" s="1" t="s">
        <v>1988</v>
      </c>
      <c r="C14" s="1" t="s">
        <v>2017</v>
      </c>
      <c r="D14" s="1" t="s">
        <v>2012</v>
      </c>
      <c r="E14" s="1" t="s">
        <v>1991</v>
      </c>
      <c r="F14" s="1" t="s">
        <v>2013</v>
      </c>
      <c r="G14" s="1" t="s">
        <v>22</v>
      </c>
      <c r="H14" s="1" t="s">
        <v>228</v>
      </c>
      <c r="I14" s="1" t="s">
        <v>24</v>
      </c>
      <c r="J14" s="3">
        <v>60</v>
      </c>
      <c r="K14" s="1" t="s">
        <v>2018</v>
      </c>
      <c r="L14" s="1" t="s">
        <v>84</v>
      </c>
      <c r="M14" s="1" t="s">
        <v>2019</v>
      </c>
      <c r="N14" s="1" t="s">
        <v>2020</v>
      </c>
      <c r="O14" s="2">
        <v>39752</v>
      </c>
      <c r="P14" s="2">
        <v>39755</v>
      </c>
      <c r="Q14" s="1" t="s">
        <v>29</v>
      </c>
      <c r="R14" t="str">
        <f>VLOOKUP(F14,'Seg 2 descriptions'!A:B,2)</f>
        <v>X Facilities-Florida</v>
      </c>
      <c r="S14" t="str">
        <f>VLOOKUP(G14,'Seg 3 descriptions'!A:B,2)</f>
        <v>Facilities Maintenance</v>
      </c>
    </row>
    <row r="15" spans="1:19" x14ac:dyDescent="0.25">
      <c r="A15" s="1" t="s">
        <v>17</v>
      </c>
      <c r="B15" s="1" t="s">
        <v>1988</v>
      </c>
      <c r="C15" s="1" t="s">
        <v>2021</v>
      </c>
      <c r="D15" s="1" t="s">
        <v>2022</v>
      </c>
      <c r="E15" s="1" t="s">
        <v>1991</v>
      </c>
      <c r="F15" s="1" t="s">
        <v>1992</v>
      </c>
      <c r="G15" s="1" t="s">
        <v>35</v>
      </c>
      <c r="H15" s="1" t="s">
        <v>86</v>
      </c>
      <c r="I15" s="1" t="s">
        <v>24</v>
      </c>
      <c r="J15" s="3">
        <v>485</v>
      </c>
      <c r="K15" s="1" t="s">
        <v>2023</v>
      </c>
      <c r="L15" s="1" t="s">
        <v>2024</v>
      </c>
      <c r="M15" s="1" t="s">
        <v>2025</v>
      </c>
      <c r="N15" s="1" t="s">
        <v>2026</v>
      </c>
      <c r="O15" s="2">
        <v>39639</v>
      </c>
      <c r="P15" s="2">
        <v>39639</v>
      </c>
      <c r="Q15" s="1" t="s">
        <v>29</v>
      </c>
      <c r="R15" t="str">
        <f>VLOOKUP(F15,'Seg 2 descriptions'!A:B,2)</f>
        <v>X Operations-Tri-County</v>
      </c>
      <c r="S15" t="str">
        <f>VLOOKUP(G15,'Seg 3 descriptions'!A:B,2)</f>
        <v>Other Outside Services</v>
      </c>
    </row>
    <row r="16" spans="1:19" x14ac:dyDescent="0.25">
      <c r="A16" s="1" t="s">
        <v>17</v>
      </c>
      <c r="B16" s="1" t="s">
        <v>1988</v>
      </c>
      <c r="C16" s="1" t="s">
        <v>2027</v>
      </c>
      <c r="D16" s="1" t="s">
        <v>2028</v>
      </c>
      <c r="E16" s="1" t="s">
        <v>2029</v>
      </c>
      <c r="F16" s="1" t="s">
        <v>2030</v>
      </c>
      <c r="G16" s="1" t="s">
        <v>35</v>
      </c>
      <c r="H16" s="1" t="s">
        <v>228</v>
      </c>
      <c r="I16" s="1" t="s">
        <v>24</v>
      </c>
      <c r="J16" s="3">
        <v>150</v>
      </c>
      <c r="K16" s="1" t="s">
        <v>2031</v>
      </c>
      <c r="L16" s="1" t="s">
        <v>2032</v>
      </c>
      <c r="M16" s="1" t="s">
        <v>2033</v>
      </c>
      <c r="N16" s="1" t="s">
        <v>2034</v>
      </c>
      <c r="O16" s="2">
        <v>39691</v>
      </c>
      <c r="P16" s="2">
        <v>39693</v>
      </c>
      <c r="Q16" s="1" t="s">
        <v>29</v>
      </c>
      <c r="R16" t="str">
        <f>VLOOKUP(F16,'Seg 2 descriptions'!A:B,2)</f>
        <v>X Operations-Citrus County</v>
      </c>
      <c r="S16" t="str">
        <f>VLOOKUP(G16,'Seg 3 descriptions'!A:B,2)</f>
        <v>Other Outside Services</v>
      </c>
    </row>
    <row r="17" spans="1:19" x14ac:dyDescent="0.25">
      <c r="A17" s="1" t="s">
        <v>17</v>
      </c>
      <c r="B17" s="1" t="s">
        <v>1988</v>
      </c>
      <c r="C17" s="1" t="s">
        <v>2035</v>
      </c>
      <c r="D17" s="1" t="s">
        <v>2012</v>
      </c>
      <c r="E17" s="1" t="s">
        <v>1991</v>
      </c>
      <c r="F17" s="1" t="s">
        <v>2013</v>
      </c>
      <c r="G17" s="1" t="s">
        <v>22</v>
      </c>
      <c r="H17" s="1" t="s">
        <v>228</v>
      </c>
      <c r="I17" s="1" t="s">
        <v>24</v>
      </c>
      <c r="J17" s="3">
        <v>1920</v>
      </c>
      <c r="K17" s="1" t="s">
        <v>2036</v>
      </c>
      <c r="L17" s="1" t="s">
        <v>84</v>
      </c>
      <c r="M17" s="1" t="s">
        <v>2037</v>
      </c>
      <c r="N17" s="1" t="s">
        <v>2038</v>
      </c>
      <c r="O17" s="2">
        <v>39730</v>
      </c>
      <c r="P17" s="2">
        <v>39730</v>
      </c>
      <c r="Q17" s="1" t="s">
        <v>29</v>
      </c>
      <c r="R17" t="str">
        <f>VLOOKUP(F17,'Seg 2 descriptions'!A:B,2)</f>
        <v>X Facilities-Florida</v>
      </c>
      <c r="S17" t="str">
        <f>VLOOKUP(G17,'Seg 3 descriptions'!A:B,2)</f>
        <v>Facilities Maintenance</v>
      </c>
    </row>
    <row r="18" spans="1:19" x14ac:dyDescent="0.25">
      <c r="A18" s="1" t="s">
        <v>17</v>
      </c>
      <c r="B18" s="1" t="s">
        <v>1988</v>
      </c>
      <c r="C18" s="1" t="s">
        <v>2011</v>
      </c>
      <c r="D18" s="1" t="s">
        <v>2012</v>
      </c>
      <c r="E18" s="1" t="s">
        <v>1991</v>
      </c>
      <c r="F18" s="1" t="s">
        <v>2013</v>
      </c>
      <c r="G18" s="1" t="s">
        <v>22</v>
      </c>
      <c r="H18" s="1" t="s">
        <v>228</v>
      </c>
      <c r="I18" s="1" t="s">
        <v>24</v>
      </c>
      <c r="J18" s="3">
        <v>250</v>
      </c>
      <c r="K18" s="1" t="s">
        <v>2036</v>
      </c>
      <c r="L18" s="1" t="s">
        <v>84</v>
      </c>
      <c r="M18" s="1" t="s">
        <v>2015</v>
      </c>
      <c r="N18" s="1" t="s">
        <v>2016</v>
      </c>
      <c r="O18" s="2">
        <v>39743</v>
      </c>
      <c r="P18" s="2">
        <v>39743</v>
      </c>
      <c r="Q18" s="1" t="s">
        <v>29</v>
      </c>
      <c r="R18" t="str">
        <f>VLOOKUP(F18,'Seg 2 descriptions'!A:B,2)</f>
        <v>X Facilities-Florida</v>
      </c>
      <c r="S18" t="str">
        <f>VLOOKUP(G18,'Seg 3 descriptions'!A:B,2)</f>
        <v>Facilities Maintenance</v>
      </c>
    </row>
    <row r="19" spans="1:19" x14ac:dyDescent="0.25">
      <c r="A19" s="1" t="s">
        <v>17</v>
      </c>
      <c r="B19" s="1" t="s">
        <v>1988</v>
      </c>
      <c r="C19" s="1" t="s">
        <v>2011</v>
      </c>
      <c r="D19" s="1" t="s">
        <v>2012</v>
      </c>
      <c r="E19" s="1" t="s">
        <v>1991</v>
      </c>
      <c r="F19" s="1" t="s">
        <v>2013</v>
      </c>
      <c r="G19" s="1" t="s">
        <v>22</v>
      </c>
      <c r="H19" s="1" t="s">
        <v>228</v>
      </c>
      <c r="I19" s="1" t="s">
        <v>24</v>
      </c>
      <c r="J19" s="3">
        <v>615</v>
      </c>
      <c r="K19" s="1" t="s">
        <v>2018</v>
      </c>
      <c r="L19" s="1" t="s">
        <v>84</v>
      </c>
      <c r="M19" s="1" t="s">
        <v>2015</v>
      </c>
      <c r="N19" s="1" t="s">
        <v>2016</v>
      </c>
      <c r="O19" s="2">
        <v>39743</v>
      </c>
      <c r="P19" s="2">
        <v>39743</v>
      </c>
      <c r="Q19" s="1" t="s">
        <v>29</v>
      </c>
      <c r="R19" t="str">
        <f>VLOOKUP(F19,'Seg 2 descriptions'!A:B,2)</f>
        <v>X Facilities-Florida</v>
      </c>
      <c r="S19" t="str">
        <f>VLOOKUP(G19,'Seg 3 descriptions'!A:B,2)</f>
        <v>Facilities Maintenance</v>
      </c>
    </row>
    <row r="20" spans="1:19" x14ac:dyDescent="0.25">
      <c r="A20" s="1" t="s">
        <v>17</v>
      </c>
      <c r="B20" s="1" t="s">
        <v>1988</v>
      </c>
      <c r="C20" s="1" t="s">
        <v>2039</v>
      </c>
      <c r="D20" s="1" t="s">
        <v>2022</v>
      </c>
      <c r="E20" s="1" t="s">
        <v>1991</v>
      </c>
      <c r="F20" s="1" t="s">
        <v>1992</v>
      </c>
      <c r="G20" s="1" t="s">
        <v>35</v>
      </c>
      <c r="H20" s="1" t="s">
        <v>86</v>
      </c>
      <c r="I20" s="1" t="s">
        <v>24</v>
      </c>
      <c r="J20" s="3">
        <v>1606</v>
      </c>
      <c r="K20" s="1" t="s">
        <v>2040</v>
      </c>
      <c r="L20" s="1" t="s">
        <v>2024</v>
      </c>
      <c r="M20" s="1" t="s">
        <v>2041</v>
      </c>
      <c r="N20" s="1" t="s">
        <v>2042</v>
      </c>
      <c r="O20" s="2">
        <v>39791</v>
      </c>
      <c r="P20" s="2">
        <v>39791</v>
      </c>
      <c r="Q20" s="1" t="s">
        <v>29</v>
      </c>
      <c r="R20" t="str">
        <f>VLOOKUP(F20,'Seg 2 descriptions'!A:B,2)</f>
        <v>X Operations-Tri-County</v>
      </c>
      <c r="S20" t="str">
        <f>VLOOKUP(G20,'Seg 3 descriptions'!A:B,2)</f>
        <v>Other Outside Services</v>
      </c>
    </row>
    <row r="21" spans="1:19" x14ac:dyDescent="0.25">
      <c r="A21" s="1" t="s">
        <v>17</v>
      </c>
      <c r="B21" s="1" t="s">
        <v>1988</v>
      </c>
      <c r="C21" s="1" t="s">
        <v>2043</v>
      </c>
      <c r="D21" s="1" t="s">
        <v>2044</v>
      </c>
      <c r="E21" s="1" t="s">
        <v>1991</v>
      </c>
      <c r="F21" s="1" t="s">
        <v>2013</v>
      </c>
      <c r="G21" s="1" t="s">
        <v>22</v>
      </c>
      <c r="H21" s="1" t="s">
        <v>86</v>
      </c>
      <c r="I21" s="1" t="s">
        <v>24</v>
      </c>
      <c r="J21" s="3">
        <v>1153</v>
      </c>
      <c r="K21" s="1" t="s">
        <v>2045</v>
      </c>
      <c r="L21" s="1" t="s">
        <v>2024</v>
      </c>
      <c r="M21" s="1" t="s">
        <v>2046</v>
      </c>
      <c r="N21" s="1" t="s">
        <v>2047</v>
      </c>
      <c r="O21" s="2">
        <v>39679</v>
      </c>
      <c r="P21" s="2">
        <v>39680</v>
      </c>
      <c r="Q21" s="1" t="s">
        <v>29</v>
      </c>
      <c r="R21" t="str">
        <f>VLOOKUP(F21,'Seg 2 descriptions'!A:B,2)</f>
        <v>X Facilities-Florida</v>
      </c>
      <c r="S21" t="str">
        <f>VLOOKUP(G21,'Seg 3 descriptions'!A:B,2)</f>
        <v>Facilities Maintenance</v>
      </c>
    </row>
    <row r="22" spans="1:19" x14ac:dyDescent="0.25">
      <c r="A22" s="1" t="s">
        <v>1987</v>
      </c>
      <c r="B22" s="1" t="s">
        <v>1988</v>
      </c>
      <c r="C22" s="1" t="s">
        <v>2002</v>
      </c>
      <c r="D22" s="1" t="s">
        <v>2009</v>
      </c>
      <c r="E22" s="1" t="s">
        <v>1991</v>
      </c>
      <c r="F22" s="1" t="s">
        <v>1992</v>
      </c>
      <c r="G22" s="1" t="s">
        <v>590</v>
      </c>
      <c r="H22" s="1" t="s">
        <v>86</v>
      </c>
      <c r="I22" s="1" t="s">
        <v>24</v>
      </c>
      <c r="J22" s="3">
        <v>61.17</v>
      </c>
      <c r="K22" s="1" t="s">
        <v>2004</v>
      </c>
      <c r="L22" s="1" t="s">
        <v>24</v>
      </c>
      <c r="M22" s="1" t="s">
        <v>2048</v>
      </c>
      <c r="N22" s="1" t="s">
        <v>2002</v>
      </c>
      <c r="O22" s="2">
        <v>39533</v>
      </c>
      <c r="P22" s="2">
        <v>39533</v>
      </c>
      <c r="Q22" s="1" t="s">
        <v>29</v>
      </c>
      <c r="R22" t="str">
        <f>VLOOKUP(F22,'Seg 2 descriptions'!A:B,2)</f>
        <v>X Operations-Tri-County</v>
      </c>
      <c r="S22" t="str">
        <f>VLOOKUP(G22,'Seg 3 descriptions'!A:B,2)</f>
        <v>Overtime/Comp Time/On Call</v>
      </c>
    </row>
    <row r="23" spans="1:19" x14ac:dyDescent="0.25">
      <c r="A23" s="1" t="s">
        <v>17</v>
      </c>
      <c r="B23" s="1" t="s">
        <v>1988</v>
      </c>
      <c r="C23" s="1" t="s">
        <v>2049</v>
      </c>
      <c r="D23" s="1" t="s">
        <v>2044</v>
      </c>
      <c r="E23" s="1" t="s">
        <v>1991</v>
      </c>
      <c r="F23" s="1" t="s">
        <v>2013</v>
      </c>
      <c r="G23" s="1" t="s">
        <v>22</v>
      </c>
      <c r="H23" s="1" t="s">
        <v>86</v>
      </c>
      <c r="I23" s="1" t="s">
        <v>24</v>
      </c>
      <c r="J23" s="3">
        <v>883.7</v>
      </c>
      <c r="K23" s="1" t="s">
        <v>2050</v>
      </c>
      <c r="L23" s="1" t="s">
        <v>24</v>
      </c>
      <c r="M23" s="1" t="s">
        <v>2051</v>
      </c>
      <c r="N23" s="1" t="s">
        <v>2052</v>
      </c>
      <c r="O23" s="2">
        <v>39478</v>
      </c>
      <c r="P23" s="2">
        <v>39482</v>
      </c>
      <c r="Q23" s="1" t="s">
        <v>29</v>
      </c>
      <c r="R23" t="str">
        <f>VLOOKUP(F23,'Seg 2 descriptions'!A:B,2)</f>
        <v>X Facilities-Florida</v>
      </c>
      <c r="S23" t="str">
        <f>VLOOKUP(G23,'Seg 3 descriptions'!A:B,2)</f>
        <v>Facilities Maintenance</v>
      </c>
    </row>
    <row r="24" spans="1:19" x14ac:dyDescent="0.25">
      <c r="A24" s="1" t="s">
        <v>457</v>
      </c>
      <c r="B24" s="1" t="s">
        <v>1988</v>
      </c>
      <c r="C24" s="1" t="s">
        <v>2053</v>
      </c>
      <c r="D24" s="1" t="s">
        <v>2054</v>
      </c>
      <c r="E24" s="1" t="s">
        <v>20</v>
      </c>
      <c r="F24" s="1" t="s">
        <v>2055</v>
      </c>
      <c r="G24" s="1" t="s">
        <v>1055</v>
      </c>
      <c r="H24" s="1" t="s">
        <v>86</v>
      </c>
      <c r="I24" s="1" t="s">
        <v>2056</v>
      </c>
      <c r="J24" s="3">
        <v>130.44</v>
      </c>
      <c r="K24" s="1" t="s">
        <v>2057</v>
      </c>
      <c r="L24" s="1" t="s">
        <v>24</v>
      </c>
      <c r="M24" s="1" t="s">
        <v>2058</v>
      </c>
      <c r="N24" s="1" t="s">
        <v>2059</v>
      </c>
      <c r="O24" s="2">
        <v>39507</v>
      </c>
      <c r="P24" s="2">
        <v>39512</v>
      </c>
      <c r="Q24" s="1" t="s">
        <v>29</v>
      </c>
      <c r="R24" t="str">
        <f>VLOOKUP(F24,'Seg 2 descriptions'!A:B,2)</f>
        <v>X Director of Operations and Engineering</v>
      </c>
      <c r="S24" t="str">
        <f>VLOOKUP(G24,'Seg 3 descriptions'!A:B,2)</f>
        <v>Vehicle Depreciation</v>
      </c>
    </row>
    <row r="25" spans="1:19" x14ac:dyDescent="0.25">
      <c r="A25" s="1" t="s">
        <v>457</v>
      </c>
      <c r="B25" s="1" t="s">
        <v>1988</v>
      </c>
      <c r="C25" s="1" t="s">
        <v>2053</v>
      </c>
      <c r="D25" s="1" t="s">
        <v>2060</v>
      </c>
      <c r="E25" s="1" t="s">
        <v>20</v>
      </c>
      <c r="F25" s="1" t="s">
        <v>2055</v>
      </c>
      <c r="G25" s="1" t="s">
        <v>1049</v>
      </c>
      <c r="H25" s="1" t="s">
        <v>86</v>
      </c>
      <c r="I25" s="1" t="s">
        <v>2056</v>
      </c>
      <c r="J25" s="3">
        <v>21.3</v>
      </c>
      <c r="K25" s="1" t="s">
        <v>2057</v>
      </c>
      <c r="L25" s="1" t="s">
        <v>24</v>
      </c>
      <c r="M25" s="1" t="s">
        <v>2058</v>
      </c>
      <c r="N25" s="1" t="s">
        <v>2059</v>
      </c>
      <c r="O25" s="2">
        <v>39507</v>
      </c>
      <c r="P25" s="2">
        <v>39512</v>
      </c>
      <c r="Q25" s="1" t="s">
        <v>29</v>
      </c>
      <c r="R25" t="str">
        <f>VLOOKUP(F25,'Seg 2 descriptions'!A:B,2)</f>
        <v>X Director of Operations and Engineering</v>
      </c>
      <c r="S25" t="str">
        <f>VLOOKUP(G25,'Seg 3 descriptions'!A:B,2)</f>
        <v>Vehicle Insurance</v>
      </c>
    </row>
    <row r="26" spans="1:19" x14ac:dyDescent="0.25">
      <c r="A26" s="1" t="s">
        <v>828</v>
      </c>
      <c r="B26" s="1" t="s">
        <v>49</v>
      </c>
      <c r="C26" s="1" t="s">
        <v>2061</v>
      </c>
      <c r="D26" s="1" t="s">
        <v>2008</v>
      </c>
      <c r="E26" s="1" t="s">
        <v>20</v>
      </c>
      <c r="F26" s="1" t="s">
        <v>2006</v>
      </c>
      <c r="G26" s="1" t="s">
        <v>590</v>
      </c>
      <c r="H26" s="1" t="s">
        <v>76</v>
      </c>
      <c r="I26" s="1" t="s">
        <v>24</v>
      </c>
      <c r="J26" s="3">
        <v>54.14</v>
      </c>
      <c r="K26" s="1" t="s">
        <v>2062</v>
      </c>
      <c r="L26" s="1" t="s">
        <v>24</v>
      </c>
      <c r="M26" s="1" t="s">
        <v>24</v>
      </c>
      <c r="N26" s="1" t="s">
        <v>2061</v>
      </c>
      <c r="O26" s="2">
        <v>39647</v>
      </c>
      <c r="P26" s="2">
        <v>39661</v>
      </c>
      <c r="Q26" s="1" t="s">
        <v>29</v>
      </c>
      <c r="R26" t="str">
        <f>VLOOKUP(F26,'Seg 2 descriptions'!A:B,2)</f>
        <v>X Engineering and Measurement</v>
      </c>
      <c r="S26" t="str">
        <f>VLOOKUP(G26,'Seg 3 descriptions'!A:B,2)</f>
        <v>Overtime/Comp Time/On Call</v>
      </c>
    </row>
    <row r="27" spans="1:19" x14ac:dyDescent="0.25">
      <c r="A27" s="1" t="s">
        <v>828</v>
      </c>
      <c r="B27" s="1" t="s">
        <v>49</v>
      </c>
      <c r="C27" s="1" t="s">
        <v>2061</v>
      </c>
      <c r="D27" s="1" t="s">
        <v>2063</v>
      </c>
      <c r="E27" s="1" t="s">
        <v>20</v>
      </c>
      <c r="F27" s="1" t="s">
        <v>2006</v>
      </c>
      <c r="G27" s="1" t="s">
        <v>590</v>
      </c>
      <c r="H27" s="1" t="s">
        <v>86</v>
      </c>
      <c r="I27" s="1" t="s">
        <v>24</v>
      </c>
      <c r="J27" s="3">
        <v>152.72999999999999</v>
      </c>
      <c r="K27" s="1" t="s">
        <v>2062</v>
      </c>
      <c r="L27" s="1" t="s">
        <v>24</v>
      </c>
      <c r="M27" s="1" t="s">
        <v>24</v>
      </c>
      <c r="N27" s="1" t="s">
        <v>2061</v>
      </c>
      <c r="O27" s="2">
        <v>39647</v>
      </c>
      <c r="P27" s="2">
        <v>39661</v>
      </c>
      <c r="Q27" s="1" t="s">
        <v>29</v>
      </c>
      <c r="R27" t="str">
        <f>VLOOKUP(F27,'Seg 2 descriptions'!A:B,2)</f>
        <v>X Engineering and Measurement</v>
      </c>
      <c r="S27" t="str">
        <f>VLOOKUP(G27,'Seg 3 descriptions'!A:B,2)</f>
        <v>Overtime/Comp Time/On Call</v>
      </c>
    </row>
    <row r="28" spans="1:19" x14ac:dyDescent="0.25">
      <c r="A28" s="1" t="s">
        <v>828</v>
      </c>
      <c r="B28" s="1" t="s">
        <v>49</v>
      </c>
      <c r="C28" s="1" t="s">
        <v>2061</v>
      </c>
      <c r="D28" s="1" t="s">
        <v>2064</v>
      </c>
      <c r="E28" s="1" t="s">
        <v>20</v>
      </c>
      <c r="F28" s="1" t="s">
        <v>2006</v>
      </c>
      <c r="G28" s="1" t="s">
        <v>590</v>
      </c>
      <c r="H28" s="1" t="s">
        <v>23</v>
      </c>
      <c r="I28" s="1" t="s">
        <v>24</v>
      </c>
      <c r="J28" s="3">
        <v>30.55</v>
      </c>
      <c r="K28" s="1" t="s">
        <v>2062</v>
      </c>
      <c r="L28" s="1" t="s">
        <v>24</v>
      </c>
      <c r="M28" s="1" t="s">
        <v>24</v>
      </c>
      <c r="N28" s="1" t="s">
        <v>2061</v>
      </c>
      <c r="O28" s="2">
        <v>39647</v>
      </c>
      <c r="P28" s="2">
        <v>39661</v>
      </c>
      <c r="Q28" s="1" t="s">
        <v>29</v>
      </c>
      <c r="R28" t="str">
        <f>VLOOKUP(F28,'Seg 2 descriptions'!A:B,2)</f>
        <v>X Engineering and Measurement</v>
      </c>
      <c r="S28" t="str">
        <f>VLOOKUP(G28,'Seg 3 descriptions'!A:B,2)</f>
        <v>Overtime/Comp Time/On Call</v>
      </c>
    </row>
    <row r="29" spans="1:19" x14ac:dyDescent="0.25">
      <c r="A29" s="1" t="s">
        <v>828</v>
      </c>
      <c r="B29" s="1" t="s">
        <v>49</v>
      </c>
      <c r="C29" s="1" t="s">
        <v>2061</v>
      </c>
      <c r="D29" s="1" t="s">
        <v>2065</v>
      </c>
      <c r="E29" s="1" t="s">
        <v>20</v>
      </c>
      <c r="F29" s="1" t="s">
        <v>1992</v>
      </c>
      <c r="G29" s="1" t="s">
        <v>590</v>
      </c>
      <c r="H29" s="1" t="s">
        <v>86</v>
      </c>
      <c r="I29" s="1" t="s">
        <v>24</v>
      </c>
      <c r="J29" s="3">
        <v>153.13</v>
      </c>
      <c r="K29" s="1" t="s">
        <v>2062</v>
      </c>
      <c r="L29" s="1" t="s">
        <v>24</v>
      </c>
      <c r="M29" s="1" t="s">
        <v>24</v>
      </c>
      <c r="N29" s="1" t="s">
        <v>2061</v>
      </c>
      <c r="O29" s="2">
        <v>39647</v>
      </c>
      <c r="P29" s="2">
        <v>39661</v>
      </c>
      <c r="Q29" s="1" t="s">
        <v>29</v>
      </c>
      <c r="R29" t="str">
        <f>VLOOKUP(F29,'Seg 2 descriptions'!A:B,2)</f>
        <v>X Operations-Tri-County</v>
      </c>
      <c r="S29" t="str">
        <f>VLOOKUP(G29,'Seg 3 descriptions'!A:B,2)</f>
        <v>Overtime/Comp Time/On Call</v>
      </c>
    </row>
    <row r="30" spans="1:19" x14ac:dyDescent="0.25">
      <c r="A30" s="1" t="s">
        <v>828</v>
      </c>
      <c r="B30" s="1" t="s">
        <v>49</v>
      </c>
      <c r="C30" s="1" t="s">
        <v>2061</v>
      </c>
      <c r="D30" s="1" t="s">
        <v>2009</v>
      </c>
      <c r="E30" s="1" t="s">
        <v>1991</v>
      </c>
      <c r="F30" s="1" t="s">
        <v>1992</v>
      </c>
      <c r="G30" s="1" t="s">
        <v>590</v>
      </c>
      <c r="H30" s="1" t="s">
        <v>86</v>
      </c>
      <c r="I30" s="1" t="s">
        <v>24</v>
      </c>
      <c r="J30" s="3">
        <v>346.47</v>
      </c>
      <c r="K30" s="1" t="s">
        <v>2062</v>
      </c>
      <c r="L30" s="1" t="s">
        <v>24</v>
      </c>
      <c r="M30" s="1" t="s">
        <v>24</v>
      </c>
      <c r="N30" s="1" t="s">
        <v>2061</v>
      </c>
      <c r="O30" s="2">
        <v>39647</v>
      </c>
      <c r="P30" s="2">
        <v>39661</v>
      </c>
      <c r="Q30" s="1" t="s">
        <v>29</v>
      </c>
      <c r="R30" t="str">
        <f>VLOOKUP(F30,'Seg 2 descriptions'!A:B,2)</f>
        <v>X Operations-Tri-County</v>
      </c>
      <c r="S30" t="str">
        <f>VLOOKUP(G30,'Seg 3 descriptions'!A:B,2)</f>
        <v>Overtime/Comp Time/On Call</v>
      </c>
    </row>
    <row r="31" spans="1:19" x14ac:dyDescent="0.25">
      <c r="A31" s="1" t="s">
        <v>828</v>
      </c>
      <c r="B31" s="1" t="s">
        <v>49</v>
      </c>
      <c r="C31" s="1" t="s">
        <v>2061</v>
      </c>
      <c r="D31" s="1" t="s">
        <v>2066</v>
      </c>
      <c r="E31" s="1" t="s">
        <v>1991</v>
      </c>
      <c r="F31" s="1" t="s">
        <v>1992</v>
      </c>
      <c r="G31" s="1" t="s">
        <v>590</v>
      </c>
      <c r="H31" s="1" t="s">
        <v>228</v>
      </c>
      <c r="I31" s="1" t="s">
        <v>24</v>
      </c>
      <c r="J31" s="3">
        <v>38.67</v>
      </c>
      <c r="K31" s="1" t="s">
        <v>2062</v>
      </c>
      <c r="L31" s="1" t="s">
        <v>24</v>
      </c>
      <c r="M31" s="1" t="s">
        <v>24</v>
      </c>
      <c r="N31" s="1" t="s">
        <v>2061</v>
      </c>
      <c r="O31" s="2">
        <v>39647</v>
      </c>
      <c r="P31" s="2">
        <v>39661</v>
      </c>
      <c r="Q31" s="1" t="s">
        <v>29</v>
      </c>
      <c r="R31" t="str">
        <f>VLOOKUP(F31,'Seg 2 descriptions'!A:B,2)</f>
        <v>X Operations-Tri-County</v>
      </c>
      <c r="S31" t="str">
        <f>VLOOKUP(G31,'Seg 3 descriptions'!A:B,2)</f>
        <v>Overtime/Comp Time/On Call</v>
      </c>
    </row>
    <row r="32" spans="1:19" x14ac:dyDescent="0.25">
      <c r="A32" s="1" t="s">
        <v>457</v>
      </c>
      <c r="B32" s="1" t="s">
        <v>1988</v>
      </c>
      <c r="C32" s="1" t="s">
        <v>2067</v>
      </c>
      <c r="D32" s="1" t="s">
        <v>2009</v>
      </c>
      <c r="E32" s="1" t="s">
        <v>1991</v>
      </c>
      <c r="F32" s="1" t="s">
        <v>1992</v>
      </c>
      <c r="G32" s="1" t="s">
        <v>590</v>
      </c>
      <c r="H32" s="1" t="s">
        <v>86</v>
      </c>
      <c r="I32" s="1" t="s">
        <v>2056</v>
      </c>
      <c r="J32" s="3">
        <v>2.5</v>
      </c>
      <c r="K32" s="1" t="s">
        <v>2068</v>
      </c>
      <c r="L32" s="1" t="s">
        <v>24</v>
      </c>
      <c r="M32" s="1" t="s">
        <v>2069</v>
      </c>
      <c r="N32" s="1" t="s">
        <v>2059</v>
      </c>
      <c r="O32" s="2">
        <v>39568</v>
      </c>
      <c r="P32" s="2">
        <v>39573</v>
      </c>
      <c r="Q32" s="1" t="s">
        <v>29</v>
      </c>
      <c r="R32" t="str">
        <f>VLOOKUP(F32,'Seg 2 descriptions'!A:B,2)</f>
        <v>X Operations-Tri-County</v>
      </c>
      <c r="S32" t="str">
        <f>VLOOKUP(G32,'Seg 3 descriptions'!A:B,2)</f>
        <v>Overtime/Comp Time/On Call</v>
      </c>
    </row>
    <row r="33" spans="1:19" x14ac:dyDescent="0.25">
      <c r="A33" s="1" t="s">
        <v>457</v>
      </c>
      <c r="B33" s="1" t="s">
        <v>1988</v>
      </c>
      <c r="C33" s="1" t="s">
        <v>2067</v>
      </c>
      <c r="D33" s="1" t="s">
        <v>2009</v>
      </c>
      <c r="E33" s="1" t="s">
        <v>1991</v>
      </c>
      <c r="F33" s="1" t="s">
        <v>1992</v>
      </c>
      <c r="G33" s="1" t="s">
        <v>590</v>
      </c>
      <c r="H33" s="1" t="s">
        <v>86</v>
      </c>
      <c r="I33" s="1" t="s">
        <v>2056</v>
      </c>
      <c r="J33" s="3">
        <v>7.56</v>
      </c>
      <c r="K33" s="1" t="s">
        <v>2068</v>
      </c>
      <c r="L33" s="1" t="s">
        <v>24</v>
      </c>
      <c r="M33" s="1" t="s">
        <v>2069</v>
      </c>
      <c r="N33" s="1" t="s">
        <v>2059</v>
      </c>
      <c r="O33" s="2">
        <v>39568</v>
      </c>
      <c r="P33" s="2">
        <v>39573</v>
      </c>
      <c r="Q33" s="1" t="s">
        <v>29</v>
      </c>
      <c r="R33" t="str">
        <f>VLOOKUP(F33,'Seg 2 descriptions'!A:B,2)</f>
        <v>X Operations-Tri-County</v>
      </c>
      <c r="S33" t="str">
        <f>VLOOKUP(G33,'Seg 3 descriptions'!A:B,2)</f>
        <v>Overtime/Comp Time/On Call</v>
      </c>
    </row>
    <row r="34" spans="1:19" x14ac:dyDescent="0.25">
      <c r="A34" s="1" t="s">
        <v>457</v>
      </c>
      <c r="B34" s="1" t="s">
        <v>1988</v>
      </c>
      <c r="C34" s="1" t="s">
        <v>2067</v>
      </c>
      <c r="D34" s="1" t="s">
        <v>1997</v>
      </c>
      <c r="E34" s="1" t="s">
        <v>1991</v>
      </c>
      <c r="F34" s="1" t="s">
        <v>1992</v>
      </c>
      <c r="G34" s="1" t="s">
        <v>460</v>
      </c>
      <c r="H34" s="1" t="s">
        <v>86</v>
      </c>
      <c r="I34" s="1" t="s">
        <v>2056</v>
      </c>
      <c r="J34" s="3">
        <v>9.75</v>
      </c>
      <c r="K34" s="1" t="s">
        <v>2068</v>
      </c>
      <c r="L34" s="1" t="s">
        <v>24</v>
      </c>
      <c r="M34" s="1" t="s">
        <v>2069</v>
      </c>
      <c r="N34" s="1" t="s">
        <v>2059</v>
      </c>
      <c r="O34" s="2">
        <v>39568</v>
      </c>
      <c r="P34" s="2">
        <v>39573</v>
      </c>
      <c r="Q34" s="1" t="s">
        <v>29</v>
      </c>
      <c r="R34" t="str">
        <f>VLOOKUP(F34,'Seg 2 descriptions'!A:B,2)</f>
        <v>X Operations-Tri-County</v>
      </c>
      <c r="S34" t="str">
        <f>VLOOKUP(G34,'Seg 3 descriptions'!A:B,2)</f>
        <v>Salaries</v>
      </c>
    </row>
    <row r="35" spans="1:19" x14ac:dyDescent="0.25">
      <c r="A35" s="1" t="s">
        <v>457</v>
      </c>
      <c r="B35" s="1" t="s">
        <v>1988</v>
      </c>
      <c r="C35" s="1" t="s">
        <v>2070</v>
      </c>
      <c r="D35" s="1" t="s">
        <v>1997</v>
      </c>
      <c r="E35" s="1" t="s">
        <v>1991</v>
      </c>
      <c r="F35" s="1" t="s">
        <v>1992</v>
      </c>
      <c r="G35" s="1" t="s">
        <v>460</v>
      </c>
      <c r="H35" s="1" t="s">
        <v>86</v>
      </c>
      <c r="I35" s="1" t="s">
        <v>2056</v>
      </c>
      <c r="J35" s="3">
        <v>-5.82</v>
      </c>
      <c r="K35" s="1" t="s">
        <v>2068</v>
      </c>
      <c r="L35" s="1" t="s">
        <v>24</v>
      </c>
      <c r="M35" s="1" t="s">
        <v>2069</v>
      </c>
      <c r="N35" s="1" t="s">
        <v>2071</v>
      </c>
      <c r="O35" s="2">
        <v>39507</v>
      </c>
      <c r="P35" s="2">
        <v>39512</v>
      </c>
      <c r="Q35" s="1" t="s">
        <v>29</v>
      </c>
      <c r="R35" t="str">
        <f>VLOOKUP(F35,'Seg 2 descriptions'!A:B,2)</f>
        <v>X Operations-Tri-County</v>
      </c>
      <c r="S35" t="str">
        <f>VLOOKUP(G35,'Seg 3 descriptions'!A:B,2)</f>
        <v>Salaries</v>
      </c>
    </row>
    <row r="36" spans="1:19" x14ac:dyDescent="0.25">
      <c r="A36" s="1" t="s">
        <v>17</v>
      </c>
      <c r="B36" s="1" t="s">
        <v>1988</v>
      </c>
      <c r="C36" s="1" t="s">
        <v>2072</v>
      </c>
      <c r="D36" s="1" t="s">
        <v>2073</v>
      </c>
      <c r="E36" s="1" t="s">
        <v>2029</v>
      </c>
      <c r="F36" s="1" t="s">
        <v>2013</v>
      </c>
      <c r="G36" s="1" t="s">
        <v>22</v>
      </c>
      <c r="H36" s="1" t="s">
        <v>228</v>
      </c>
      <c r="I36" s="1" t="s">
        <v>24</v>
      </c>
      <c r="J36" s="3">
        <v>60</v>
      </c>
      <c r="K36" s="1" t="s">
        <v>84</v>
      </c>
      <c r="L36" s="1" t="s">
        <v>24</v>
      </c>
      <c r="M36" s="1" t="s">
        <v>2074</v>
      </c>
      <c r="N36" s="1" t="s">
        <v>2075</v>
      </c>
      <c r="O36" s="2">
        <v>39519</v>
      </c>
      <c r="P36" s="2">
        <v>39519</v>
      </c>
      <c r="Q36" s="1" t="s">
        <v>29</v>
      </c>
      <c r="R36" t="str">
        <f>VLOOKUP(F36,'Seg 2 descriptions'!A:B,2)</f>
        <v>X Facilities-Florida</v>
      </c>
      <c r="S36" t="str">
        <f>VLOOKUP(G36,'Seg 3 descriptions'!A:B,2)</f>
        <v>Facilities Maintenance</v>
      </c>
    </row>
    <row r="37" spans="1:19" x14ac:dyDescent="0.25">
      <c r="A37" s="1" t="s">
        <v>17</v>
      </c>
      <c r="B37" s="1" t="s">
        <v>1988</v>
      </c>
      <c r="C37" s="1" t="s">
        <v>2072</v>
      </c>
      <c r="D37" s="1" t="s">
        <v>2012</v>
      </c>
      <c r="E37" s="1" t="s">
        <v>1991</v>
      </c>
      <c r="F37" s="1" t="s">
        <v>2013</v>
      </c>
      <c r="G37" s="1" t="s">
        <v>22</v>
      </c>
      <c r="H37" s="1" t="s">
        <v>228</v>
      </c>
      <c r="I37" s="1" t="s">
        <v>24</v>
      </c>
      <c r="J37" s="3">
        <v>1075</v>
      </c>
      <c r="K37" s="1" t="s">
        <v>84</v>
      </c>
      <c r="L37" s="1" t="s">
        <v>24</v>
      </c>
      <c r="M37" s="1" t="s">
        <v>2074</v>
      </c>
      <c r="N37" s="1" t="s">
        <v>2075</v>
      </c>
      <c r="O37" s="2">
        <v>39519</v>
      </c>
      <c r="P37" s="2">
        <v>39519</v>
      </c>
      <c r="Q37" s="1" t="s">
        <v>29</v>
      </c>
      <c r="R37" t="str">
        <f>VLOOKUP(F37,'Seg 2 descriptions'!A:B,2)</f>
        <v>X Facilities-Florida</v>
      </c>
      <c r="S37" t="str">
        <f>VLOOKUP(G37,'Seg 3 descriptions'!A:B,2)</f>
        <v>Facilities Maintenance</v>
      </c>
    </row>
    <row r="38" spans="1:19" x14ac:dyDescent="0.25">
      <c r="A38" s="1" t="s">
        <v>828</v>
      </c>
      <c r="B38" s="1" t="s">
        <v>49</v>
      </c>
      <c r="C38" s="1" t="s">
        <v>2076</v>
      </c>
      <c r="D38" s="1" t="s">
        <v>2077</v>
      </c>
      <c r="E38" s="1" t="s">
        <v>20</v>
      </c>
      <c r="F38" s="1" t="s">
        <v>2006</v>
      </c>
      <c r="G38" s="1" t="s">
        <v>460</v>
      </c>
      <c r="H38" s="1" t="s">
        <v>86</v>
      </c>
      <c r="I38" s="1" t="s">
        <v>24</v>
      </c>
      <c r="J38" s="3">
        <v>65.08</v>
      </c>
      <c r="K38" s="1" t="s">
        <v>2078</v>
      </c>
      <c r="L38" s="1" t="s">
        <v>24</v>
      </c>
      <c r="M38" s="1" t="s">
        <v>24</v>
      </c>
      <c r="N38" s="1" t="s">
        <v>2076</v>
      </c>
      <c r="O38" s="2">
        <v>39731</v>
      </c>
      <c r="P38" s="2">
        <v>39756</v>
      </c>
      <c r="Q38" s="1" t="s">
        <v>29</v>
      </c>
      <c r="R38" t="str">
        <f>VLOOKUP(F38,'Seg 2 descriptions'!A:B,2)</f>
        <v>X Engineering and Measurement</v>
      </c>
      <c r="S38" t="str">
        <f>VLOOKUP(G38,'Seg 3 descriptions'!A:B,2)</f>
        <v>Salaries</v>
      </c>
    </row>
    <row r="39" spans="1:19" x14ac:dyDescent="0.25">
      <c r="A39" s="1" t="s">
        <v>828</v>
      </c>
      <c r="B39" s="1" t="s">
        <v>49</v>
      </c>
      <c r="C39" s="1" t="s">
        <v>2076</v>
      </c>
      <c r="D39" s="1" t="s">
        <v>2079</v>
      </c>
      <c r="E39" s="1" t="s">
        <v>2029</v>
      </c>
      <c r="F39" s="1" t="s">
        <v>2030</v>
      </c>
      <c r="G39" s="1" t="s">
        <v>460</v>
      </c>
      <c r="H39" s="1" t="s">
        <v>187</v>
      </c>
      <c r="I39" s="1" t="s">
        <v>24</v>
      </c>
      <c r="J39" s="3">
        <v>137.44</v>
      </c>
      <c r="K39" s="1" t="s">
        <v>2078</v>
      </c>
      <c r="L39" s="1" t="s">
        <v>24</v>
      </c>
      <c r="M39" s="1" t="s">
        <v>24</v>
      </c>
      <c r="N39" s="1" t="s">
        <v>2076</v>
      </c>
      <c r="O39" s="2">
        <v>39731</v>
      </c>
      <c r="P39" s="2">
        <v>39756</v>
      </c>
      <c r="Q39" s="1" t="s">
        <v>29</v>
      </c>
      <c r="R39" t="str">
        <f>VLOOKUP(F39,'Seg 2 descriptions'!A:B,2)</f>
        <v>X Operations-Citrus County</v>
      </c>
      <c r="S39" t="str">
        <f>VLOOKUP(G39,'Seg 3 descriptions'!A:B,2)</f>
        <v>Salaries</v>
      </c>
    </row>
    <row r="40" spans="1:19" x14ac:dyDescent="0.25">
      <c r="A40" s="1" t="s">
        <v>828</v>
      </c>
      <c r="B40" s="1" t="s">
        <v>49</v>
      </c>
      <c r="C40" s="1" t="s">
        <v>2076</v>
      </c>
      <c r="D40" s="1" t="s">
        <v>1997</v>
      </c>
      <c r="E40" s="1" t="s">
        <v>1991</v>
      </c>
      <c r="F40" s="1" t="s">
        <v>1992</v>
      </c>
      <c r="G40" s="1" t="s">
        <v>460</v>
      </c>
      <c r="H40" s="1" t="s">
        <v>86</v>
      </c>
      <c r="I40" s="1" t="s">
        <v>24</v>
      </c>
      <c r="J40" s="3">
        <v>135.94999999999999</v>
      </c>
      <c r="K40" s="1" t="s">
        <v>2078</v>
      </c>
      <c r="L40" s="1" t="s">
        <v>24</v>
      </c>
      <c r="M40" s="1" t="s">
        <v>24</v>
      </c>
      <c r="N40" s="1" t="s">
        <v>2076</v>
      </c>
      <c r="O40" s="2">
        <v>39731</v>
      </c>
      <c r="P40" s="2">
        <v>39756</v>
      </c>
      <c r="Q40" s="1" t="s">
        <v>29</v>
      </c>
      <c r="R40" t="str">
        <f>VLOOKUP(F40,'Seg 2 descriptions'!A:B,2)</f>
        <v>X Operations-Tri-County</v>
      </c>
      <c r="S40" t="str">
        <f>VLOOKUP(G40,'Seg 3 descriptions'!A:B,2)</f>
        <v>Salaries</v>
      </c>
    </row>
    <row r="41" spans="1:19" x14ac:dyDescent="0.25">
      <c r="A41" s="1" t="s">
        <v>828</v>
      </c>
      <c r="B41" s="1" t="s">
        <v>49</v>
      </c>
      <c r="C41" s="1" t="s">
        <v>2076</v>
      </c>
      <c r="D41" s="1" t="s">
        <v>1999</v>
      </c>
      <c r="E41" s="1" t="s">
        <v>1991</v>
      </c>
      <c r="F41" s="1" t="s">
        <v>1992</v>
      </c>
      <c r="G41" s="1" t="s">
        <v>460</v>
      </c>
      <c r="H41" s="1" t="s">
        <v>228</v>
      </c>
      <c r="I41" s="1" t="s">
        <v>24</v>
      </c>
      <c r="J41" s="3">
        <v>222</v>
      </c>
      <c r="K41" s="1" t="s">
        <v>2078</v>
      </c>
      <c r="L41" s="1" t="s">
        <v>24</v>
      </c>
      <c r="M41" s="1" t="s">
        <v>24</v>
      </c>
      <c r="N41" s="1" t="s">
        <v>2076</v>
      </c>
      <c r="O41" s="2">
        <v>39731</v>
      </c>
      <c r="P41" s="2">
        <v>39756</v>
      </c>
      <c r="Q41" s="1" t="s">
        <v>29</v>
      </c>
      <c r="R41" t="str">
        <f>VLOOKUP(F41,'Seg 2 descriptions'!A:B,2)</f>
        <v>X Operations-Tri-County</v>
      </c>
      <c r="S41" t="str">
        <f>VLOOKUP(G41,'Seg 3 descriptions'!A:B,2)</f>
        <v>Salaries</v>
      </c>
    </row>
    <row r="42" spans="1:19" x14ac:dyDescent="0.25">
      <c r="A42" s="1" t="s">
        <v>828</v>
      </c>
      <c r="B42" s="1" t="s">
        <v>49</v>
      </c>
      <c r="C42" s="1" t="s">
        <v>2076</v>
      </c>
      <c r="D42" s="1" t="s">
        <v>2080</v>
      </c>
      <c r="E42" s="1" t="s">
        <v>20</v>
      </c>
      <c r="F42" s="1" t="s">
        <v>2006</v>
      </c>
      <c r="G42" s="1" t="s">
        <v>460</v>
      </c>
      <c r="H42" s="1" t="s">
        <v>187</v>
      </c>
      <c r="I42" s="1" t="s">
        <v>24</v>
      </c>
      <c r="J42" s="3">
        <v>108.47</v>
      </c>
      <c r="K42" s="1" t="s">
        <v>2078</v>
      </c>
      <c r="L42" s="1" t="s">
        <v>24</v>
      </c>
      <c r="M42" s="1" t="s">
        <v>24</v>
      </c>
      <c r="N42" s="1" t="s">
        <v>2076</v>
      </c>
      <c r="O42" s="2">
        <v>39731</v>
      </c>
      <c r="P42" s="2">
        <v>39756</v>
      </c>
      <c r="Q42" s="1" t="s">
        <v>29</v>
      </c>
      <c r="R42" t="str">
        <f>VLOOKUP(F42,'Seg 2 descriptions'!A:B,2)</f>
        <v>X Engineering and Measurement</v>
      </c>
      <c r="S42" t="str">
        <f>VLOOKUP(G42,'Seg 3 descriptions'!A:B,2)</f>
        <v>Salaries</v>
      </c>
    </row>
    <row r="43" spans="1:19" x14ac:dyDescent="0.25">
      <c r="A43" s="1" t="s">
        <v>828</v>
      </c>
      <c r="B43" s="1" t="s">
        <v>49</v>
      </c>
      <c r="C43" s="1" t="s">
        <v>2076</v>
      </c>
      <c r="D43" s="1" t="s">
        <v>2081</v>
      </c>
      <c r="E43" s="1" t="s">
        <v>20</v>
      </c>
      <c r="F43" s="1" t="s">
        <v>2006</v>
      </c>
      <c r="G43" s="1" t="s">
        <v>460</v>
      </c>
      <c r="H43" s="1" t="s">
        <v>76</v>
      </c>
      <c r="I43" s="1" t="s">
        <v>24</v>
      </c>
      <c r="J43" s="3">
        <v>303.7</v>
      </c>
      <c r="K43" s="1" t="s">
        <v>2078</v>
      </c>
      <c r="L43" s="1" t="s">
        <v>24</v>
      </c>
      <c r="M43" s="1" t="s">
        <v>24</v>
      </c>
      <c r="N43" s="1" t="s">
        <v>2076</v>
      </c>
      <c r="O43" s="2">
        <v>39731</v>
      </c>
      <c r="P43" s="2">
        <v>39756</v>
      </c>
      <c r="Q43" s="1" t="s">
        <v>29</v>
      </c>
      <c r="R43" t="str">
        <f>VLOOKUP(F43,'Seg 2 descriptions'!A:B,2)</f>
        <v>X Engineering and Measurement</v>
      </c>
      <c r="S43" t="str">
        <f>VLOOKUP(G43,'Seg 3 descriptions'!A:B,2)</f>
        <v>Salaries</v>
      </c>
    </row>
    <row r="44" spans="1:19" x14ac:dyDescent="0.25">
      <c r="A44" s="1" t="s">
        <v>828</v>
      </c>
      <c r="B44" s="1" t="s">
        <v>49</v>
      </c>
      <c r="C44" s="1" t="s">
        <v>2076</v>
      </c>
      <c r="D44" s="1" t="s">
        <v>2082</v>
      </c>
      <c r="E44" s="1" t="s">
        <v>20</v>
      </c>
      <c r="F44" s="1" t="s">
        <v>2006</v>
      </c>
      <c r="G44" s="1" t="s">
        <v>460</v>
      </c>
      <c r="H44" s="1" t="s">
        <v>23</v>
      </c>
      <c r="I44" s="1" t="s">
        <v>24</v>
      </c>
      <c r="J44" s="3">
        <v>108.47</v>
      </c>
      <c r="K44" s="1" t="s">
        <v>2078</v>
      </c>
      <c r="L44" s="1" t="s">
        <v>24</v>
      </c>
      <c r="M44" s="1" t="s">
        <v>24</v>
      </c>
      <c r="N44" s="1" t="s">
        <v>2076</v>
      </c>
      <c r="O44" s="2">
        <v>39731</v>
      </c>
      <c r="P44" s="2">
        <v>39756</v>
      </c>
      <c r="Q44" s="1" t="s">
        <v>29</v>
      </c>
      <c r="R44" t="str">
        <f>VLOOKUP(F44,'Seg 2 descriptions'!A:B,2)</f>
        <v>X Engineering and Measurement</v>
      </c>
      <c r="S44" t="str">
        <f>VLOOKUP(G44,'Seg 3 descriptions'!A:B,2)</f>
        <v>Salaries</v>
      </c>
    </row>
    <row r="45" spans="1:19" x14ac:dyDescent="0.25">
      <c r="A45" s="1" t="s">
        <v>828</v>
      </c>
      <c r="B45" s="1" t="s">
        <v>49</v>
      </c>
      <c r="C45" s="1" t="s">
        <v>2076</v>
      </c>
      <c r="D45" s="1" t="s">
        <v>2083</v>
      </c>
      <c r="E45" s="1" t="s">
        <v>20</v>
      </c>
      <c r="F45" s="1" t="s">
        <v>1992</v>
      </c>
      <c r="G45" s="1" t="s">
        <v>460</v>
      </c>
      <c r="H45" s="1" t="s">
        <v>86</v>
      </c>
      <c r="I45" s="1" t="s">
        <v>24</v>
      </c>
      <c r="J45" s="3">
        <v>758.81</v>
      </c>
      <c r="K45" s="1" t="s">
        <v>2078</v>
      </c>
      <c r="L45" s="1" t="s">
        <v>24</v>
      </c>
      <c r="M45" s="1" t="s">
        <v>24</v>
      </c>
      <c r="N45" s="1" t="s">
        <v>2076</v>
      </c>
      <c r="O45" s="2">
        <v>39731</v>
      </c>
      <c r="P45" s="2">
        <v>39756</v>
      </c>
      <c r="Q45" s="1" t="s">
        <v>29</v>
      </c>
      <c r="R45" t="str">
        <f>VLOOKUP(F45,'Seg 2 descriptions'!A:B,2)</f>
        <v>X Operations-Tri-County</v>
      </c>
      <c r="S45" t="str">
        <f>VLOOKUP(G45,'Seg 3 descriptions'!A:B,2)</f>
        <v>Salaries</v>
      </c>
    </row>
    <row r="46" spans="1:19" x14ac:dyDescent="0.25">
      <c r="A46" s="1" t="s">
        <v>1571</v>
      </c>
      <c r="B46" s="1" t="s">
        <v>20</v>
      </c>
      <c r="C46" s="1" t="s">
        <v>2084</v>
      </c>
      <c r="D46" s="1" t="s">
        <v>2085</v>
      </c>
      <c r="E46" s="1" t="s">
        <v>1991</v>
      </c>
      <c r="F46" s="1" t="s">
        <v>2013</v>
      </c>
      <c r="G46" s="1" t="s">
        <v>35</v>
      </c>
      <c r="H46" s="1" t="s">
        <v>86</v>
      </c>
      <c r="I46" s="1" t="s">
        <v>24</v>
      </c>
      <c r="J46" s="3">
        <v>66.81</v>
      </c>
      <c r="K46" s="1" t="s">
        <v>2086</v>
      </c>
      <c r="L46" s="1" t="s">
        <v>24</v>
      </c>
      <c r="M46" s="1" t="s">
        <v>24</v>
      </c>
      <c r="N46" s="1" t="s">
        <v>2084</v>
      </c>
      <c r="O46" s="2">
        <v>39813</v>
      </c>
      <c r="P46" s="2">
        <v>39818</v>
      </c>
      <c r="Q46" s="1" t="s">
        <v>29</v>
      </c>
      <c r="R46" t="str">
        <f>VLOOKUP(F46,'Seg 2 descriptions'!A:B,2)</f>
        <v>X Facilities-Florida</v>
      </c>
      <c r="S46" t="str">
        <f>VLOOKUP(G46,'Seg 3 descriptions'!A:B,2)</f>
        <v>Other Outside Services</v>
      </c>
    </row>
    <row r="47" spans="1:19" x14ac:dyDescent="0.25">
      <c r="A47" s="1" t="s">
        <v>1571</v>
      </c>
      <c r="B47" s="1" t="s">
        <v>20</v>
      </c>
      <c r="C47" s="1" t="s">
        <v>2084</v>
      </c>
      <c r="D47" s="1" t="s">
        <v>2085</v>
      </c>
      <c r="E47" s="1" t="s">
        <v>1991</v>
      </c>
      <c r="F47" s="1" t="s">
        <v>2013</v>
      </c>
      <c r="G47" s="1" t="s">
        <v>35</v>
      </c>
      <c r="H47" s="1" t="s">
        <v>86</v>
      </c>
      <c r="I47" s="1" t="s">
        <v>24</v>
      </c>
      <c r="J47" s="3">
        <v>3.03</v>
      </c>
      <c r="K47" s="1" t="s">
        <v>2087</v>
      </c>
      <c r="L47" s="1" t="s">
        <v>24</v>
      </c>
      <c r="M47" s="1" t="s">
        <v>24</v>
      </c>
      <c r="N47" s="1" t="s">
        <v>2084</v>
      </c>
      <c r="O47" s="2">
        <v>39813</v>
      </c>
      <c r="P47" s="2">
        <v>39818</v>
      </c>
      <c r="Q47" s="1" t="s">
        <v>29</v>
      </c>
      <c r="R47" t="str">
        <f>VLOOKUP(F47,'Seg 2 descriptions'!A:B,2)</f>
        <v>X Facilities-Florida</v>
      </c>
      <c r="S47" t="str">
        <f>VLOOKUP(G47,'Seg 3 descriptions'!A:B,2)</f>
        <v>Other Outside Services</v>
      </c>
    </row>
    <row r="48" spans="1:19" x14ac:dyDescent="0.25">
      <c r="A48" s="1" t="s">
        <v>1571</v>
      </c>
      <c r="B48" s="1" t="s">
        <v>20</v>
      </c>
      <c r="C48" s="1" t="s">
        <v>2084</v>
      </c>
      <c r="D48" s="1" t="s">
        <v>2085</v>
      </c>
      <c r="E48" s="1" t="s">
        <v>1991</v>
      </c>
      <c r="F48" s="1" t="s">
        <v>2013</v>
      </c>
      <c r="G48" s="1" t="s">
        <v>35</v>
      </c>
      <c r="H48" s="1" t="s">
        <v>86</v>
      </c>
      <c r="I48" s="1" t="s">
        <v>24</v>
      </c>
      <c r="J48" s="3">
        <v>26.48</v>
      </c>
      <c r="K48" s="1" t="s">
        <v>2088</v>
      </c>
      <c r="L48" s="1" t="s">
        <v>24</v>
      </c>
      <c r="M48" s="1" t="s">
        <v>24</v>
      </c>
      <c r="N48" s="1" t="s">
        <v>2084</v>
      </c>
      <c r="O48" s="2">
        <v>39813</v>
      </c>
      <c r="P48" s="2">
        <v>39818</v>
      </c>
      <c r="Q48" s="1" t="s">
        <v>29</v>
      </c>
      <c r="R48" t="str">
        <f>VLOOKUP(F48,'Seg 2 descriptions'!A:B,2)</f>
        <v>X Facilities-Florida</v>
      </c>
      <c r="S48" t="str">
        <f>VLOOKUP(G48,'Seg 3 descriptions'!A:B,2)</f>
        <v>Other Outside Services</v>
      </c>
    </row>
    <row r="49" spans="1:19" x14ac:dyDescent="0.25">
      <c r="A49" s="1" t="s">
        <v>457</v>
      </c>
      <c r="B49" s="1" t="s">
        <v>49</v>
      </c>
      <c r="C49" s="1" t="s">
        <v>2089</v>
      </c>
      <c r="D49" s="1" t="s">
        <v>2063</v>
      </c>
      <c r="E49" s="1" t="s">
        <v>20</v>
      </c>
      <c r="F49" s="1" t="s">
        <v>2006</v>
      </c>
      <c r="G49" s="1" t="s">
        <v>590</v>
      </c>
      <c r="H49" s="1" t="s">
        <v>86</v>
      </c>
      <c r="I49" s="1" t="s">
        <v>2056</v>
      </c>
      <c r="J49" s="3">
        <v>2</v>
      </c>
      <c r="K49" s="1" t="s">
        <v>2090</v>
      </c>
      <c r="L49" s="1" t="s">
        <v>24</v>
      </c>
      <c r="M49" s="1" t="s">
        <v>2091</v>
      </c>
      <c r="N49" s="1" t="s">
        <v>2059</v>
      </c>
      <c r="O49" s="2">
        <v>39721</v>
      </c>
      <c r="P49" s="2">
        <v>39727</v>
      </c>
      <c r="Q49" s="1" t="s">
        <v>29</v>
      </c>
      <c r="R49" t="str">
        <f>VLOOKUP(F49,'Seg 2 descriptions'!A:B,2)</f>
        <v>X Engineering and Measurement</v>
      </c>
      <c r="S49" t="str">
        <f>VLOOKUP(G49,'Seg 3 descriptions'!A:B,2)</f>
        <v>Overtime/Comp Time/On Call</v>
      </c>
    </row>
    <row r="50" spans="1:19" x14ac:dyDescent="0.25">
      <c r="A50" s="1" t="s">
        <v>457</v>
      </c>
      <c r="B50" s="1" t="s">
        <v>49</v>
      </c>
      <c r="C50" s="1" t="s">
        <v>2089</v>
      </c>
      <c r="D50" s="1" t="s">
        <v>2005</v>
      </c>
      <c r="E50" s="1" t="s">
        <v>20</v>
      </c>
      <c r="F50" s="1" t="s">
        <v>2006</v>
      </c>
      <c r="G50" s="1" t="s">
        <v>590</v>
      </c>
      <c r="H50" s="1" t="s">
        <v>187</v>
      </c>
      <c r="I50" s="1" t="s">
        <v>2056</v>
      </c>
      <c r="J50" s="3">
        <v>50.79</v>
      </c>
      <c r="K50" s="1" t="s">
        <v>2090</v>
      </c>
      <c r="L50" s="1" t="s">
        <v>24</v>
      </c>
      <c r="M50" s="1" t="s">
        <v>2091</v>
      </c>
      <c r="N50" s="1" t="s">
        <v>2059</v>
      </c>
      <c r="O50" s="2">
        <v>39721</v>
      </c>
      <c r="P50" s="2">
        <v>39727</v>
      </c>
      <c r="Q50" s="1" t="s">
        <v>29</v>
      </c>
      <c r="R50" t="str">
        <f>VLOOKUP(F50,'Seg 2 descriptions'!A:B,2)</f>
        <v>X Engineering and Measurement</v>
      </c>
      <c r="S50" t="str">
        <f>VLOOKUP(G50,'Seg 3 descriptions'!A:B,2)</f>
        <v>Overtime/Comp Time/On Call</v>
      </c>
    </row>
    <row r="51" spans="1:19" x14ac:dyDescent="0.25">
      <c r="A51" s="1" t="s">
        <v>457</v>
      </c>
      <c r="B51" s="1" t="s">
        <v>49</v>
      </c>
      <c r="C51" s="1" t="s">
        <v>2089</v>
      </c>
      <c r="D51" s="1" t="s">
        <v>2008</v>
      </c>
      <c r="E51" s="1" t="s">
        <v>20</v>
      </c>
      <c r="F51" s="1" t="s">
        <v>2006</v>
      </c>
      <c r="G51" s="1" t="s">
        <v>590</v>
      </c>
      <c r="H51" s="1" t="s">
        <v>76</v>
      </c>
      <c r="I51" s="1" t="s">
        <v>2056</v>
      </c>
      <c r="J51" s="3">
        <v>62.36</v>
      </c>
      <c r="K51" s="1" t="s">
        <v>2090</v>
      </c>
      <c r="L51" s="1" t="s">
        <v>24</v>
      </c>
      <c r="M51" s="1" t="s">
        <v>2091</v>
      </c>
      <c r="N51" s="1" t="s">
        <v>2059</v>
      </c>
      <c r="O51" s="2">
        <v>39721</v>
      </c>
      <c r="P51" s="2">
        <v>39727</v>
      </c>
      <c r="Q51" s="1" t="s">
        <v>29</v>
      </c>
      <c r="R51" t="str">
        <f>VLOOKUP(F51,'Seg 2 descriptions'!A:B,2)</f>
        <v>X Engineering and Measurement</v>
      </c>
      <c r="S51" t="str">
        <f>VLOOKUP(G51,'Seg 3 descriptions'!A:B,2)</f>
        <v>Overtime/Comp Time/On Call</v>
      </c>
    </row>
    <row r="52" spans="1:19" x14ac:dyDescent="0.25">
      <c r="A52" s="1" t="s">
        <v>457</v>
      </c>
      <c r="B52" s="1" t="s">
        <v>49</v>
      </c>
      <c r="C52" s="1" t="s">
        <v>2089</v>
      </c>
      <c r="D52" s="1" t="s">
        <v>2064</v>
      </c>
      <c r="E52" s="1" t="s">
        <v>20</v>
      </c>
      <c r="F52" s="1" t="s">
        <v>2006</v>
      </c>
      <c r="G52" s="1" t="s">
        <v>590</v>
      </c>
      <c r="H52" s="1" t="s">
        <v>23</v>
      </c>
      <c r="I52" s="1" t="s">
        <v>2056</v>
      </c>
      <c r="J52" s="3">
        <v>41.76</v>
      </c>
      <c r="K52" s="1" t="s">
        <v>2090</v>
      </c>
      <c r="L52" s="1" t="s">
        <v>24</v>
      </c>
      <c r="M52" s="1" t="s">
        <v>2091</v>
      </c>
      <c r="N52" s="1" t="s">
        <v>2059</v>
      </c>
      <c r="O52" s="2">
        <v>39721</v>
      </c>
      <c r="P52" s="2">
        <v>39727</v>
      </c>
      <c r="Q52" s="1" t="s">
        <v>29</v>
      </c>
      <c r="R52" t="str">
        <f>VLOOKUP(F52,'Seg 2 descriptions'!A:B,2)</f>
        <v>X Engineering and Measurement</v>
      </c>
      <c r="S52" t="str">
        <f>VLOOKUP(G52,'Seg 3 descriptions'!A:B,2)</f>
        <v>Overtime/Comp Time/On Call</v>
      </c>
    </row>
    <row r="53" spans="1:19" x14ac:dyDescent="0.25">
      <c r="A53" s="1" t="s">
        <v>457</v>
      </c>
      <c r="B53" s="1" t="s">
        <v>49</v>
      </c>
      <c r="C53" s="1" t="s">
        <v>2089</v>
      </c>
      <c r="D53" s="1" t="s">
        <v>2092</v>
      </c>
      <c r="E53" s="1" t="s">
        <v>20</v>
      </c>
      <c r="F53" s="1" t="s">
        <v>2006</v>
      </c>
      <c r="G53" s="1" t="s">
        <v>590</v>
      </c>
      <c r="H53" s="1" t="s">
        <v>103</v>
      </c>
      <c r="I53" s="1" t="s">
        <v>2056</v>
      </c>
      <c r="J53" s="3">
        <v>2</v>
      </c>
      <c r="K53" s="1" t="s">
        <v>2090</v>
      </c>
      <c r="L53" s="1" t="s">
        <v>24</v>
      </c>
      <c r="M53" s="1" t="s">
        <v>2091</v>
      </c>
      <c r="N53" s="1" t="s">
        <v>2059</v>
      </c>
      <c r="O53" s="2">
        <v>39721</v>
      </c>
      <c r="P53" s="2">
        <v>39727</v>
      </c>
      <c r="Q53" s="1" t="s">
        <v>29</v>
      </c>
      <c r="R53" t="str">
        <f>VLOOKUP(F53,'Seg 2 descriptions'!A:B,2)</f>
        <v>X Engineering and Measurement</v>
      </c>
      <c r="S53" t="str">
        <f>VLOOKUP(G53,'Seg 3 descriptions'!A:B,2)</f>
        <v>Overtime/Comp Time/On Call</v>
      </c>
    </row>
    <row r="54" spans="1:19" x14ac:dyDescent="0.25">
      <c r="A54" s="1" t="s">
        <v>457</v>
      </c>
      <c r="B54" s="1" t="s">
        <v>49</v>
      </c>
      <c r="C54" s="1" t="s">
        <v>2089</v>
      </c>
      <c r="D54" s="1" t="s">
        <v>2093</v>
      </c>
      <c r="E54" s="1" t="s">
        <v>20</v>
      </c>
      <c r="F54" s="1" t="s">
        <v>2006</v>
      </c>
      <c r="G54" s="1" t="s">
        <v>590</v>
      </c>
      <c r="H54" s="1" t="s">
        <v>228</v>
      </c>
      <c r="I54" s="1" t="s">
        <v>2056</v>
      </c>
      <c r="J54" s="3">
        <v>8.52</v>
      </c>
      <c r="K54" s="1" t="s">
        <v>2090</v>
      </c>
      <c r="L54" s="1" t="s">
        <v>24</v>
      </c>
      <c r="M54" s="1" t="s">
        <v>2091</v>
      </c>
      <c r="N54" s="1" t="s">
        <v>2059</v>
      </c>
      <c r="O54" s="2">
        <v>39721</v>
      </c>
      <c r="P54" s="2">
        <v>39727</v>
      </c>
      <c r="Q54" s="1" t="s">
        <v>29</v>
      </c>
      <c r="R54" t="str">
        <f>VLOOKUP(F54,'Seg 2 descriptions'!A:B,2)</f>
        <v>X Engineering and Measurement</v>
      </c>
      <c r="S54" t="str">
        <f>VLOOKUP(G54,'Seg 3 descriptions'!A:B,2)</f>
        <v>Overtime/Comp Time/On Call</v>
      </c>
    </row>
    <row r="55" spans="1:19" x14ac:dyDescent="0.25">
      <c r="A55" s="1" t="s">
        <v>457</v>
      </c>
      <c r="B55" s="1" t="s">
        <v>49</v>
      </c>
      <c r="C55" s="1" t="s">
        <v>2094</v>
      </c>
      <c r="D55" s="1" t="s">
        <v>2063</v>
      </c>
      <c r="E55" s="1" t="s">
        <v>20</v>
      </c>
      <c r="F55" s="1" t="s">
        <v>2006</v>
      </c>
      <c r="G55" s="1" t="s">
        <v>590</v>
      </c>
      <c r="H55" s="1" t="s">
        <v>86</v>
      </c>
      <c r="I55" s="1" t="s">
        <v>2056</v>
      </c>
      <c r="J55" s="3">
        <v>-3.08</v>
      </c>
      <c r="K55" s="1" t="s">
        <v>2090</v>
      </c>
      <c r="L55" s="1" t="s">
        <v>24</v>
      </c>
      <c r="M55" s="1" t="s">
        <v>2091</v>
      </c>
      <c r="N55" s="1" t="s">
        <v>2059</v>
      </c>
      <c r="O55" s="2">
        <v>39721</v>
      </c>
      <c r="P55" s="2">
        <v>39727</v>
      </c>
      <c r="Q55" s="1" t="s">
        <v>29</v>
      </c>
      <c r="R55" t="str">
        <f>VLOOKUP(F55,'Seg 2 descriptions'!A:B,2)</f>
        <v>X Engineering and Measurement</v>
      </c>
      <c r="S55" t="str">
        <f>VLOOKUP(G55,'Seg 3 descriptions'!A:B,2)</f>
        <v>Overtime/Comp Time/On Call</v>
      </c>
    </row>
    <row r="56" spans="1:19" x14ac:dyDescent="0.25">
      <c r="A56" s="1" t="s">
        <v>457</v>
      </c>
      <c r="B56" s="1" t="s">
        <v>49</v>
      </c>
      <c r="C56" s="1" t="s">
        <v>2094</v>
      </c>
      <c r="D56" s="1" t="s">
        <v>2005</v>
      </c>
      <c r="E56" s="1" t="s">
        <v>20</v>
      </c>
      <c r="F56" s="1" t="s">
        <v>2006</v>
      </c>
      <c r="G56" s="1" t="s">
        <v>590</v>
      </c>
      <c r="H56" s="1" t="s">
        <v>187</v>
      </c>
      <c r="I56" s="1" t="s">
        <v>2056</v>
      </c>
      <c r="J56" s="3">
        <v>-7.76</v>
      </c>
      <c r="K56" s="1" t="s">
        <v>2090</v>
      </c>
      <c r="L56" s="1" t="s">
        <v>24</v>
      </c>
      <c r="M56" s="1" t="s">
        <v>2091</v>
      </c>
      <c r="N56" s="1" t="s">
        <v>2059</v>
      </c>
      <c r="O56" s="2">
        <v>39721</v>
      </c>
      <c r="P56" s="2">
        <v>39727</v>
      </c>
      <c r="Q56" s="1" t="s">
        <v>29</v>
      </c>
      <c r="R56" t="str">
        <f>VLOOKUP(F56,'Seg 2 descriptions'!A:B,2)</f>
        <v>X Engineering and Measurement</v>
      </c>
      <c r="S56" t="str">
        <f>VLOOKUP(G56,'Seg 3 descriptions'!A:B,2)</f>
        <v>Overtime/Comp Time/On Call</v>
      </c>
    </row>
    <row r="57" spans="1:19" x14ac:dyDescent="0.25">
      <c r="A57" s="1" t="s">
        <v>457</v>
      </c>
      <c r="B57" s="1" t="s">
        <v>49</v>
      </c>
      <c r="C57" s="1" t="s">
        <v>2094</v>
      </c>
      <c r="D57" s="1" t="s">
        <v>2008</v>
      </c>
      <c r="E57" s="1" t="s">
        <v>20</v>
      </c>
      <c r="F57" s="1" t="s">
        <v>2006</v>
      </c>
      <c r="G57" s="1" t="s">
        <v>590</v>
      </c>
      <c r="H57" s="1" t="s">
        <v>76</v>
      </c>
      <c r="I57" s="1" t="s">
        <v>2056</v>
      </c>
      <c r="J57" s="3">
        <v>-12.68</v>
      </c>
      <c r="K57" s="1" t="s">
        <v>2090</v>
      </c>
      <c r="L57" s="1" t="s">
        <v>24</v>
      </c>
      <c r="M57" s="1" t="s">
        <v>2091</v>
      </c>
      <c r="N57" s="1" t="s">
        <v>2059</v>
      </c>
      <c r="O57" s="2">
        <v>39721</v>
      </c>
      <c r="P57" s="2">
        <v>39727</v>
      </c>
      <c r="Q57" s="1" t="s">
        <v>29</v>
      </c>
      <c r="R57" t="str">
        <f>VLOOKUP(F57,'Seg 2 descriptions'!A:B,2)</f>
        <v>X Engineering and Measurement</v>
      </c>
      <c r="S57" t="str">
        <f>VLOOKUP(G57,'Seg 3 descriptions'!A:B,2)</f>
        <v>Overtime/Comp Time/On Call</v>
      </c>
    </row>
    <row r="58" spans="1:19" x14ac:dyDescent="0.25">
      <c r="A58" s="1" t="s">
        <v>457</v>
      </c>
      <c r="B58" s="1" t="s">
        <v>49</v>
      </c>
      <c r="C58" s="1" t="s">
        <v>2094</v>
      </c>
      <c r="D58" s="1" t="s">
        <v>2064</v>
      </c>
      <c r="E58" s="1" t="s">
        <v>20</v>
      </c>
      <c r="F58" s="1" t="s">
        <v>2006</v>
      </c>
      <c r="G58" s="1" t="s">
        <v>590</v>
      </c>
      <c r="H58" s="1" t="s">
        <v>23</v>
      </c>
      <c r="I58" s="1" t="s">
        <v>2056</v>
      </c>
      <c r="J58" s="3">
        <v>-8.36</v>
      </c>
      <c r="K58" s="1" t="s">
        <v>2090</v>
      </c>
      <c r="L58" s="1" t="s">
        <v>24</v>
      </c>
      <c r="M58" s="1" t="s">
        <v>2091</v>
      </c>
      <c r="N58" s="1" t="s">
        <v>2059</v>
      </c>
      <c r="O58" s="2">
        <v>39721</v>
      </c>
      <c r="P58" s="2">
        <v>39727</v>
      </c>
      <c r="Q58" s="1" t="s">
        <v>29</v>
      </c>
      <c r="R58" t="str">
        <f>VLOOKUP(F58,'Seg 2 descriptions'!A:B,2)</f>
        <v>X Engineering and Measurement</v>
      </c>
      <c r="S58" t="str">
        <f>VLOOKUP(G58,'Seg 3 descriptions'!A:B,2)</f>
        <v>Overtime/Comp Time/On Call</v>
      </c>
    </row>
    <row r="59" spans="1:19" x14ac:dyDescent="0.25">
      <c r="A59" s="1" t="s">
        <v>457</v>
      </c>
      <c r="B59" s="1" t="s">
        <v>49</v>
      </c>
      <c r="C59" s="1" t="s">
        <v>2094</v>
      </c>
      <c r="D59" s="1" t="s">
        <v>2095</v>
      </c>
      <c r="E59" s="1" t="s">
        <v>20</v>
      </c>
      <c r="F59" s="1" t="s">
        <v>2006</v>
      </c>
      <c r="G59" s="1" t="s">
        <v>590</v>
      </c>
      <c r="H59" s="1" t="s">
        <v>130</v>
      </c>
      <c r="I59" s="1" t="s">
        <v>2056</v>
      </c>
      <c r="J59" s="3">
        <v>-0.35</v>
      </c>
      <c r="K59" s="1" t="s">
        <v>2090</v>
      </c>
      <c r="L59" s="1" t="s">
        <v>24</v>
      </c>
      <c r="M59" s="1" t="s">
        <v>2091</v>
      </c>
      <c r="N59" s="1" t="s">
        <v>2059</v>
      </c>
      <c r="O59" s="2">
        <v>39721</v>
      </c>
      <c r="P59" s="2">
        <v>39727</v>
      </c>
      <c r="Q59" s="1" t="s">
        <v>29</v>
      </c>
      <c r="R59" t="str">
        <f>VLOOKUP(F59,'Seg 2 descriptions'!A:B,2)</f>
        <v>X Engineering and Measurement</v>
      </c>
      <c r="S59" t="str">
        <f>VLOOKUP(G59,'Seg 3 descriptions'!A:B,2)</f>
        <v>Overtime/Comp Time/On Call</v>
      </c>
    </row>
    <row r="60" spans="1:19" x14ac:dyDescent="0.25">
      <c r="A60" s="1" t="s">
        <v>457</v>
      </c>
      <c r="B60" s="1" t="s">
        <v>49</v>
      </c>
      <c r="C60" s="1" t="s">
        <v>2096</v>
      </c>
      <c r="D60" s="1" t="s">
        <v>2095</v>
      </c>
      <c r="E60" s="1" t="s">
        <v>20</v>
      </c>
      <c r="F60" s="1" t="s">
        <v>2006</v>
      </c>
      <c r="G60" s="1" t="s">
        <v>590</v>
      </c>
      <c r="H60" s="1" t="s">
        <v>130</v>
      </c>
      <c r="I60" s="1" t="s">
        <v>2056</v>
      </c>
      <c r="J60" s="3">
        <v>2.5</v>
      </c>
      <c r="K60" s="1" t="s">
        <v>2090</v>
      </c>
      <c r="L60" s="1" t="s">
        <v>24</v>
      </c>
      <c r="M60" s="1" t="s">
        <v>2091</v>
      </c>
      <c r="N60" s="1" t="s">
        <v>2059</v>
      </c>
      <c r="O60" s="2">
        <v>39782</v>
      </c>
      <c r="P60" s="2">
        <v>39785</v>
      </c>
      <c r="Q60" s="1" t="s">
        <v>29</v>
      </c>
      <c r="R60" t="str">
        <f>VLOOKUP(F60,'Seg 2 descriptions'!A:B,2)</f>
        <v>X Engineering and Measurement</v>
      </c>
      <c r="S60" t="str">
        <f>VLOOKUP(G60,'Seg 3 descriptions'!A:B,2)</f>
        <v>Overtime/Comp Time/On Call</v>
      </c>
    </row>
    <row r="61" spans="1:19" x14ac:dyDescent="0.25">
      <c r="A61" s="1" t="s">
        <v>457</v>
      </c>
      <c r="B61" s="1" t="s">
        <v>49</v>
      </c>
      <c r="C61" s="1" t="s">
        <v>2096</v>
      </c>
      <c r="D61" s="1" t="s">
        <v>2063</v>
      </c>
      <c r="E61" s="1" t="s">
        <v>20</v>
      </c>
      <c r="F61" s="1" t="s">
        <v>2006</v>
      </c>
      <c r="G61" s="1" t="s">
        <v>590</v>
      </c>
      <c r="H61" s="1" t="s">
        <v>86</v>
      </c>
      <c r="I61" s="1" t="s">
        <v>2056</v>
      </c>
      <c r="J61" s="3">
        <v>11.72</v>
      </c>
      <c r="K61" s="1" t="s">
        <v>2090</v>
      </c>
      <c r="L61" s="1" t="s">
        <v>24</v>
      </c>
      <c r="M61" s="1" t="s">
        <v>2091</v>
      </c>
      <c r="N61" s="1" t="s">
        <v>2059</v>
      </c>
      <c r="O61" s="2">
        <v>39782</v>
      </c>
      <c r="P61" s="2">
        <v>39785</v>
      </c>
      <c r="Q61" s="1" t="s">
        <v>29</v>
      </c>
      <c r="R61" t="str">
        <f>VLOOKUP(F61,'Seg 2 descriptions'!A:B,2)</f>
        <v>X Engineering and Measurement</v>
      </c>
      <c r="S61" t="str">
        <f>VLOOKUP(G61,'Seg 3 descriptions'!A:B,2)</f>
        <v>Overtime/Comp Time/On Call</v>
      </c>
    </row>
    <row r="62" spans="1:19" x14ac:dyDescent="0.25">
      <c r="A62" s="1" t="s">
        <v>457</v>
      </c>
      <c r="B62" s="1" t="s">
        <v>49</v>
      </c>
      <c r="C62" s="1" t="s">
        <v>2096</v>
      </c>
      <c r="D62" s="1" t="s">
        <v>2005</v>
      </c>
      <c r="E62" s="1" t="s">
        <v>20</v>
      </c>
      <c r="F62" s="1" t="s">
        <v>2006</v>
      </c>
      <c r="G62" s="1" t="s">
        <v>590</v>
      </c>
      <c r="H62" s="1" t="s">
        <v>187</v>
      </c>
      <c r="I62" s="1" t="s">
        <v>2056</v>
      </c>
      <c r="J62" s="3">
        <v>32.72</v>
      </c>
      <c r="K62" s="1" t="s">
        <v>2090</v>
      </c>
      <c r="L62" s="1" t="s">
        <v>24</v>
      </c>
      <c r="M62" s="1" t="s">
        <v>2091</v>
      </c>
      <c r="N62" s="1" t="s">
        <v>2059</v>
      </c>
      <c r="O62" s="2">
        <v>39782</v>
      </c>
      <c r="P62" s="2">
        <v>39785</v>
      </c>
      <c r="Q62" s="1" t="s">
        <v>29</v>
      </c>
      <c r="R62" t="str">
        <f>VLOOKUP(F62,'Seg 2 descriptions'!A:B,2)</f>
        <v>X Engineering and Measurement</v>
      </c>
      <c r="S62" t="str">
        <f>VLOOKUP(G62,'Seg 3 descriptions'!A:B,2)</f>
        <v>Overtime/Comp Time/On Call</v>
      </c>
    </row>
    <row r="63" spans="1:19" x14ac:dyDescent="0.25">
      <c r="A63" s="1" t="s">
        <v>457</v>
      </c>
      <c r="B63" s="1" t="s">
        <v>49</v>
      </c>
      <c r="C63" s="1" t="s">
        <v>2096</v>
      </c>
      <c r="D63" s="1" t="s">
        <v>2008</v>
      </c>
      <c r="E63" s="1" t="s">
        <v>20</v>
      </c>
      <c r="F63" s="1" t="s">
        <v>2006</v>
      </c>
      <c r="G63" s="1" t="s">
        <v>590</v>
      </c>
      <c r="H63" s="1" t="s">
        <v>76</v>
      </c>
      <c r="I63" s="1" t="s">
        <v>2056</v>
      </c>
      <c r="J63" s="3">
        <v>44.85</v>
      </c>
      <c r="K63" s="1" t="s">
        <v>2090</v>
      </c>
      <c r="L63" s="1" t="s">
        <v>24</v>
      </c>
      <c r="M63" s="1" t="s">
        <v>2091</v>
      </c>
      <c r="N63" s="1" t="s">
        <v>2059</v>
      </c>
      <c r="O63" s="2">
        <v>39782</v>
      </c>
      <c r="P63" s="2">
        <v>39785</v>
      </c>
      <c r="Q63" s="1" t="s">
        <v>29</v>
      </c>
      <c r="R63" t="str">
        <f>VLOOKUP(F63,'Seg 2 descriptions'!A:B,2)</f>
        <v>X Engineering and Measurement</v>
      </c>
      <c r="S63" t="str">
        <f>VLOOKUP(G63,'Seg 3 descriptions'!A:B,2)</f>
        <v>Overtime/Comp Time/On Call</v>
      </c>
    </row>
    <row r="64" spans="1:19" x14ac:dyDescent="0.25">
      <c r="A64" s="1" t="s">
        <v>457</v>
      </c>
      <c r="B64" s="1" t="s">
        <v>49</v>
      </c>
      <c r="C64" s="1" t="s">
        <v>2096</v>
      </c>
      <c r="D64" s="1" t="s">
        <v>2064</v>
      </c>
      <c r="E64" s="1" t="s">
        <v>20</v>
      </c>
      <c r="F64" s="1" t="s">
        <v>2006</v>
      </c>
      <c r="G64" s="1" t="s">
        <v>590</v>
      </c>
      <c r="H64" s="1" t="s">
        <v>23</v>
      </c>
      <c r="I64" s="1" t="s">
        <v>2056</v>
      </c>
      <c r="J64" s="3">
        <v>42.59</v>
      </c>
      <c r="K64" s="1" t="s">
        <v>2090</v>
      </c>
      <c r="L64" s="1" t="s">
        <v>24</v>
      </c>
      <c r="M64" s="1" t="s">
        <v>2091</v>
      </c>
      <c r="N64" s="1" t="s">
        <v>2059</v>
      </c>
      <c r="O64" s="2">
        <v>39782</v>
      </c>
      <c r="P64" s="2">
        <v>39785</v>
      </c>
      <c r="Q64" s="1" t="s">
        <v>29</v>
      </c>
      <c r="R64" t="str">
        <f>VLOOKUP(F64,'Seg 2 descriptions'!A:B,2)</f>
        <v>X Engineering and Measurement</v>
      </c>
      <c r="S64" t="str">
        <f>VLOOKUP(G64,'Seg 3 descriptions'!A:B,2)</f>
        <v>Overtime/Comp Time/On Call</v>
      </c>
    </row>
    <row r="65" spans="1:19" x14ac:dyDescent="0.25">
      <c r="A65" s="1" t="s">
        <v>457</v>
      </c>
      <c r="B65" s="1" t="s">
        <v>1988</v>
      </c>
      <c r="C65" s="1" t="s">
        <v>2097</v>
      </c>
      <c r="D65" s="1" t="s">
        <v>2098</v>
      </c>
      <c r="E65" s="1" t="s">
        <v>1991</v>
      </c>
      <c r="F65" s="1" t="s">
        <v>1992</v>
      </c>
      <c r="G65" s="1" t="s">
        <v>590</v>
      </c>
      <c r="H65" s="1" t="s">
        <v>76</v>
      </c>
      <c r="I65" s="1" t="s">
        <v>2056</v>
      </c>
      <c r="J65" s="3">
        <v>1.32</v>
      </c>
      <c r="K65" s="1" t="s">
        <v>2068</v>
      </c>
      <c r="L65" s="1" t="s">
        <v>24</v>
      </c>
      <c r="M65" s="1" t="s">
        <v>2069</v>
      </c>
      <c r="N65" s="1" t="s">
        <v>2059</v>
      </c>
      <c r="O65" s="2">
        <v>39507</v>
      </c>
      <c r="P65" s="2">
        <v>39512</v>
      </c>
      <c r="Q65" s="1" t="s">
        <v>29</v>
      </c>
      <c r="R65" t="str">
        <f>VLOOKUP(F65,'Seg 2 descriptions'!A:B,2)</f>
        <v>X Operations-Tri-County</v>
      </c>
      <c r="S65" t="str">
        <f>VLOOKUP(G65,'Seg 3 descriptions'!A:B,2)</f>
        <v>Overtime/Comp Time/On Call</v>
      </c>
    </row>
    <row r="66" spans="1:19" x14ac:dyDescent="0.25">
      <c r="A66" s="1" t="s">
        <v>457</v>
      </c>
      <c r="B66" s="1" t="s">
        <v>1988</v>
      </c>
      <c r="C66" s="1" t="s">
        <v>2099</v>
      </c>
      <c r="D66" s="1" t="s">
        <v>2100</v>
      </c>
      <c r="E66" s="1" t="s">
        <v>1991</v>
      </c>
      <c r="F66" s="1" t="s">
        <v>2101</v>
      </c>
      <c r="G66" s="1" t="s">
        <v>460</v>
      </c>
      <c r="H66" s="1" t="s">
        <v>86</v>
      </c>
      <c r="I66" s="1" t="s">
        <v>2056</v>
      </c>
      <c r="J66" s="3">
        <v>-573.79999999999995</v>
      </c>
      <c r="K66" s="1" t="s">
        <v>2102</v>
      </c>
      <c r="L66" s="1" t="s">
        <v>24</v>
      </c>
      <c r="M66" s="1" t="s">
        <v>24</v>
      </c>
      <c r="N66" s="1" t="s">
        <v>2099</v>
      </c>
      <c r="O66" s="2">
        <v>39599</v>
      </c>
      <c r="P66" s="2">
        <v>39606</v>
      </c>
      <c r="Q66" s="1" t="s">
        <v>29</v>
      </c>
      <c r="R66" t="str">
        <f>VLOOKUP(F66,'Seg 2 descriptions'!A:B,2)</f>
        <v>X Operations Manager-Tri-County</v>
      </c>
      <c r="S66" t="str">
        <f>VLOOKUP(G66,'Seg 3 descriptions'!A:B,2)</f>
        <v>Salaries</v>
      </c>
    </row>
    <row r="67" spans="1:19" x14ac:dyDescent="0.25">
      <c r="A67" s="1" t="s">
        <v>457</v>
      </c>
      <c r="B67" s="1" t="s">
        <v>1988</v>
      </c>
      <c r="C67" s="1" t="s">
        <v>2099</v>
      </c>
      <c r="D67" s="1" t="s">
        <v>2103</v>
      </c>
      <c r="E67" s="1" t="s">
        <v>1991</v>
      </c>
      <c r="F67" s="1" t="s">
        <v>2101</v>
      </c>
      <c r="G67" s="1" t="s">
        <v>460</v>
      </c>
      <c r="H67" s="1" t="s">
        <v>76</v>
      </c>
      <c r="I67" s="1" t="s">
        <v>2056</v>
      </c>
      <c r="J67" s="3">
        <v>-229.52</v>
      </c>
      <c r="K67" s="1" t="s">
        <v>2102</v>
      </c>
      <c r="L67" s="1" t="s">
        <v>24</v>
      </c>
      <c r="M67" s="1" t="s">
        <v>24</v>
      </c>
      <c r="N67" s="1" t="s">
        <v>2099</v>
      </c>
      <c r="O67" s="2">
        <v>39599</v>
      </c>
      <c r="P67" s="2">
        <v>39606</v>
      </c>
      <c r="Q67" s="1" t="s">
        <v>29</v>
      </c>
      <c r="R67" t="str">
        <f>VLOOKUP(F67,'Seg 2 descriptions'!A:B,2)</f>
        <v>X Operations Manager-Tri-County</v>
      </c>
      <c r="S67" t="str">
        <f>VLOOKUP(G67,'Seg 3 descriptions'!A:B,2)</f>
        <v>Salaries</v>
      </c>
    </row>
    <row r="68" spans="1:19" x14ac:dyDescent="0.25">
      <c r="A68" s="1" t="s">
        <v>457</v>
      </c>
      <c r="B68" s="1" t="s">
        <v>1988</v>
      </c>
      <c r="C68" s="1" t="s">
        <v>2099</v>
      </c>
      <c r="D68" s="1" t="s">
        <v>2104</v>
      </c>
      <c r="E68" s="1" t="s">
        <v>1991</v>
      </c>
      <c r="F68" s="1" t="s">
        <v>2101</v>
      </c>
      <c r="G68" s="1" t="s">
        <v>460</v>
      </c>
      <c r="H68" s="1" t="s">
        <v>23</v>
      </c>
      <c r="I68" s="1" t="s">
        <v>2056</v>
      </c>
      <c r="J68" s="3">
        <v>-229.52</v>
      </c>
      <c r="K68" s="1" t="s">
        <v>2102</v>
      </c>
      <c r="L68" s="1" t="s">
        <v>24</v>
      </c>
      <c r="M68" s="1" t="s">
        <v>24</v>
      </c>
      <c r="N68" s="1" t="s">
        <v>2099</v>
      </c>
      <c r="O68" s="2">
        <v>39599</v>
      </c>
      <c r="P68" s="2">
        <v>39606</v>
      </c>
      <c r="Q68" s="1" t="s">
        <v>29</v>
      </c>
      <c r="R68" t="str">
        <f>VLOOKUP(F68,'Seg 2 descriptions'!A:B,2)</f>
        <v>X Operations Manager-Tri-County</v>
      </c>
      <c r="S68" t="str">
        <f>VLOOKUP(G68,'Seg 3 descriptions'!A:B,2)</f>
        <v>Salaries</v>
      </c>
    </row>
    <row r="69" spans="1:19" x14ac:dyDescent="0.25">
      <c r="A69" s="1" t="s">
        <v>457</v>
      </c>
      <c r="B69" s="1" t="s">
        <v>1988</v>
      </c>
      <c r="C69" s="1" t="s">
        <v>2099</v>
      </c>
      <c r="D69" s="1" t="s">
        <v>2105</v>
      </c>
      <c r="E69" s="1" t="s">
        <v>2029</v>
      </c>
      <c r="F69" s="1" t="s">
        <v>2101</v>
      </c>
      <c r="G69" s="1" t="s">
        <v>460</v>
      </c>
      <c r="H69" s="1" t="s">
        <v>86</v>
      </c>
      <c r="I69" s="1" t="s">
        <v>2056</v>
      </c>
      <c r="J69" s="3">
        <v>-229.52</v>
      </c>
      <c r="K69" s="1" t="s">
        <v>2102</v>
      </c>
      <c r="L69" s="1" t="s">
        <v>24</v>
      </c>
      <c r="M69" s="1" t="s">
        <v>24</v>
      </c>
      <c r="N69" s="1" t="s">
        <v>2099</v>
      </c>
      <c r="O69" s="2">
        <v>39599</v>
      </c>
      <c r="P69" s="2">
        <v>39606</v>
      </c>
      <c r="Q69" s="1" t="s">
        <v>29</v>
      </c>
      <c r="R69" t="str">
        <f>VLOOKUP(F69,'Seg 2 descriptions'!A:B,2)</f>
        <v>X Operations Manager-Tri-County</v>
      </c>
      <c r="S69" t="str">
        <f>VLOOKUP(G69,'Seg 3 descriptions'!A:B,2)</f>
        <v>Salaries</v>
      </c>
    </row>
    <row r="70" spans="1:19" x14ac:dyDescent="0.25">
      <c r="A70" s="1" t="s">
        <v>457</v>
      </c>
      <c r="B70" s="1" t="s">
        <v>1988</v>
      </c>
      <c r="C70" s="1" t="s">
        <v>2099</v>
      </c>
      <c r="D70" s="1" t="s">
        <v>2106</v>
      </c>
      <c r="E70" s="1" t="s">
        <v>2029</v>
      </c>
      <c r="F70" s="1" t="s">
        <v>2101</v>
      </c>
      <c r="G70" s="1" t="s">
        <v>460</v>
      </c>
      <c r="H70" s="1" t="s">
        <v>103</v>
      </c>
      <c r="I70" s="1" t="s">
        <v>2056</v>
      </c>
      <c r="J70" s="3">
        <v>-229.52</v>
      </c>
      <c r="K70" s="1" t="s">
        <v>2102</v>
      </c>
      <c r="L70" s="1" t="s">
        <v>24</v>
      </c>
      <c r="M70" s="1" t="s">
        <v>24</v>
      </c>
      <c r="N70" s="1" t="s">
        <v>2099</v>
      </c>
      <c r="O70" s="2">
        <v>39599</v>
      </c>
      <c r="P70" s="2">
        <v>39606</v>
      </c>
      <c r="Q70" s="1" t="s">
        <v>29</v>
      </c>
      <c r="R70" t="str">
        <f>VLOOKUP(F70,'Seg 2 descriptions'!A:B,2)</f>
        <v>X Operations Manager-Tri-County</v>
      </c>
      <c r="S70" t="str">
        <f>VLOOKUP(G70,'Seg 3 descriptions'!A:B,2)</f>
        <v>Salaries</v>
      </c>
    </row>
    <row r="71" spans="1:19" x14ac:dyDescent="0.25">
      <c r="A71" s="1" t="s">
        <v>457</v>
      </c>
      <c r="B71" s="1" t="s">
        <v>1988</v>
      </c>
      <c r="C71" s="1" t="s">
        <v>2099</v>
      </c>
      <c r="D71" s="1" t="s">
        <v>1990</v>
      </c>
      <c r="E71" s="1" t="s">
        <v>1991</v>
      </c>
      <c r="F71" s="1" t="s">
        <v>1992</v>
      </c>
      <c r="G71" s="1" t="s">
        <v>460</v>
      </c>
      <c r="H71" s="1" t="s">
        <v>103</v>
      </c>
      <c r="I71" s="1" t="s">
        <v>2056</v>
      </c>
      <c r="J71" s="3">
        <v>-9.93</v>
      </c>
      <c r="K71" s="1" t="s">
        <v>2102</v>
      </c>
      <c r="L71" s="1" t="s">
        <v>24</v>
      </c>
      <c r="M71" s="1" t="s">
        <v>24</v>
      </c>
      <c r="N71" s="1" t="s">
        <v>2099</v>
      </c>
      <c r="O71" s="2">
        <v>39599</v>
      </c>
      <c r="P71" s="2">
        <v>39606</v>
      </c>
      <c r="Q71" s="1" t="s">
        <v>29</v>
      </c>
      <c r="R71" t="str">
        <f>VLOOKUP(F71,'Seg 2 descriptions'!A:B,2)</f>
        <v>X Operations-Tri-County</v>
      </c>
      <c r="S71" t="str">
        <f>VLOOKUP(G71,'Seg 3 descriptions'!A:B,2)</f>
        <v>Salaries</v>
      </c>
    </row>
    <row r="72" spans="1:19" x14ac:dyDescent="0.25">
      <c r="A72" s="1" t="s">
        <v>457</v>
      </c>
      <c r="B72" s="1" t="s">
        <v>1988</v>
      </c>
      <c r="C72" s="1" t="s">
        <v>2099</v>
      </c>
      <c r="D72" s="1" t="s">
        <v>1999</v>
      </c>
      <c r="E72" s="1" t="s">
        <v>1991</v>
      </c>
      <c r="F72" s="1" t="s">
        <v>1992</v>
      </c>
      <c r="G72" s="1" t="s">
        <v>460</v>
      </c>
      <c r="H72" s="1" t="s">
        <v>228</v>
      </c>
      <c r="I72" s="1" t="s">
        <v>2056</v>
      </c>
      <c r="J72" s="3">
        <v>-150.36000000000001</v>
      </c>
      <c r="K72" s="1" t="s">
        <v>2102</v>
      </c>
      <c r="L72" s="1" t="s">
        <v>24</v>
      </c>
      <c r="M72" s="1" t="s">
        <v>24</v>
      </c>
      <c r="N72" s="1" t="s">
        <v>2099</v>
      </c>
      <c r="O72" s="2">
        <v>39599</v>
      </c>
      <c r="P72" s="2">
        <v>39606</v>
      </c>
      <c r="Q72" s="1" t="s">
        <v>29</v>
      </c>
      <c r="R72" t="str">
        <f>VLOOKUP(F72,'Seg 2 descriptions'!A:B,2)</f>
        <v>X Operations-Tri-County</v>
      </c>
      <c r="S72" t="str">
        <f>VLOOKUP(G72,'Seg 3 descriptions'!A:B,2)</f>
        <v>Salaries</v>
      </c>
    </row>
    <row r="73" spans="1:19" x14ac:dyDescent="0.25">
      <c r="A73" s="1" t="s">
        <v>457</v>
      </c>
      <c r="B73" s="1" t="s">
        <v>1988</v>
      </c>
      <c r="C73" s="1" t="s">
        <v>2099</v>
      </c>
      <c r="D73" s="1" t="s">
        <v>2009</v>
      </c>
      <c r="E73" s="1" t="s">
        <v>1991</v>
      </c>
      <c r="F73" s="1" t="s">
        <v>1992</v>
      </c>
      <c r="G73" s="1" t="s">
        <v>590</v>
      </c>
      <c r="H73" s="1" t="s">
        <v>86</v>
      </c>
      <c r="I73" s="1" t="s">
        <v>2056</v>
      </c>
      <c r="J73" s="3">
        <v>-2.5</v>
      </c>
      <c r="K73" s="1" t="s">
        <v>2102</v>
      </c>
      <c r="L73" s="1" t="s">
        <v>24</v>
      </c>
      <c r="M73" s="1" t="s">
        <v>24</v>
      </c>
      <c r="N73" s="1" t="s">
        <v>2099</v>
      </c>
      <c r="O73" s="2">
        <v>39599</v>
      </c>
      <c r="P73" s="2">
        <v>39606</v>
      </c>
      <c r="Q73" s="1" t="s">
        <v>29</v>
      </c>
      <c r="R73" t="str">
        <f>VLOOKUP(F73,'Seg 2 descriptions'!A:B,2)</f>
        <v>X Operations-Tri-County</v>
      </c>
      <c r="S73" t="str">
        <f>VLOOKUP(G73,'Seg 3 descriptions'!A:B,2)</f>
        <v>Overtime/Comp Time/On Call</v>
      </c>
    </row>
    <row r="74" spans="1:19" x14ac:dyDescent="0.25">
      <c r="A74" s="1" t="s">
        <v>457</v>
      </c>
      <c r="B74" s="1" t="s">
        <v>1988</v>
      </c>
      <c r="C74" s="1" t="s">
        <v>2099</v>
      </c>
      <c r="D74" s="1" t="s">
        <v>2009</v>
      </c>
      <c r="E74" s="1" t="s">
        <v>1991</v>
      </c>
      <c r="F74" s="1" t="s">
        <v>1992</v>
      </c>
      <c r="G74" s="1" t="s">
        <v>590</v>
      </c>
      <c r="H74" s="1" t="s">
        <v>86</v>
      </c>
      <c r="I74" s="1" t="s">
        <v>2056</v>
      </c>
      <c r="J74" s="3">
        <v>-7.5600000000000005</v>
      </c>
      <c r="K74" s="1" t="s">
        <v>2102</v>
      </c>
      <c r="L74" s="1" t="s">
        <v>24</v>
      </c>
      <c r="M74" s="1" t="s">
        <v>24</v>
      </c>
      <c r="N74" s="1" t="s">
        <v>2099</v>
      </c>
      <c r="O74" s="2">
        <v>39599</v>
      </c>
      <c r="P74" s="2">
        <v>39606</v>
      </c>
      <c r="Q74" s="1" t="s">
        <v>29</v>
      </c>
      <c r="R74" t="str">
        <f>VLOOKUP(F74,'Seg 2 descriptions'!A:B,2)</f>
        <v>X Operations-Tri-County</v>
      </c>
      <c r="S74" t="str">
        <f>VLOOKUP(G74,'Seg 3 descriptions'!A:B,2)</f>
        <v>Overtime/Comp Time/On Call</v>
      </c>
    </row>
    <row r="75" spans="1:19" x14ac:dyDescent="0.25">
      <c r="A75" s="1" t="s">
        <v>457</v>
      </c>
      <c r="B75" s="1" t="s">
        <v>1988</v>
      </c>
      <c r="C75" s="1" t="s">
        <v>2099</v>
      </c>
      <c r="D75" s="1" t="s">
        <v>1997</v>
      </c>
      <c r="E75" s="1" t="s">
        <v>1991</v>
      </c>
      <c r="F75" s="1" t="s">
        <v>1992</v>
      </c>
      <c r="G75" s="1" t="s">
        <v>460</v>
      </c>
      <c r="H75" s="1" t="s">
        <v>86</v>
      </c>
      <c r="I75" s="1" t="s">
        <v>2056</v>
      </c>
      <c r="J75" s="3">
        <v>-9.75</v>
      </c>
      <c r="K75" s="1" t="s">
        <v>2102</v>
      </c>
      <c r="L75" s="1" t="s">
        <v>24</v>
      </c>
      <c r="M75" s="1" t="s">
        <v>24</v>
      </c>
      <c r="N75" s="1" t="s">
        <v>2099</v>
      </c>
      <c r="O75" s="2">
        <v>39599</v>
      </c>
      <c r="P75" s="2">
        <v>39606</v>
      </c>
      <c r="Q75" s="1" t="s">
        <v>29</v>
      </c>
      <c r="R75" t="str">
        <f>VLOOKUP(F75,'Seg 2 descriptions'!A:B,2)</f>
        <v>X Operations-Tri-County</v>
      </c>
      <c r="S75" t="str">
        <f>VLOOKUP(G75,'Seg 3 descriptions'!A:B,2)</f>
        <v>Salaries</v>
      </c>
    </row>
    <row r="76" spans="1:19" x14ac:dyDescent="0.25">
      <c r="A76" s="1" t="s">
        <v>457</v>
      </c>
      <c r="B76" s="1" t="s">
        <v>1988</v>
      </c>
      <c r="C76" s="1" t="s">
        <v>2099</v>
      </c>
      <c r="D76" s="1" t="s">
        <v>2063</v>
      </c>
      <c r="E76" s="1" t="s">
        <v>20</v>
      </c>
      <c r="F76" s="1" t="s">
        <v>2006</v>
      </c>
      <c r="G76" s="1" t="s">
        <v>590</v>
      </c>
      <c r="H76" s="1" t="s">
        <v>86</v>
      </c>
      <c r="I76" s="1" t="s">
        <v>2056</v>
      </c>
      <c r="J76" s="3">
        <v>-0.66</v>
      </c>
      <c r="K76" s="1" t="s">
        <v>2102</v>
      </c>
      <c r="L76" s="1" t="s">
        <v>24</v>
      </c>
      <c r="M76" s="1" t="s">
        <v>24</v>
      </c>
      <c r="N76" s="1" t="s">
        <v>2099</v>
      </c>
      <c r="O76" s="2">
        <v>39599</v>
      </c>
      <c r="P76" s="2">
        <v>39606</v>
      </c>
      <c r="Q76" s="1" t="s">
        <v>29</v>
      </c>
      <c r="R76" t="str">
        <f>VLOOKUP(F76,'Seg 2 descriptions'!A:B,2)</f>
        <v>X Engineering and Measurement</v>
      </c>
      <c r="S76" t="str">
        <f>VLOOKUP(G76,'Seg 3 descriptions'!A:B,2)</f>
        <v>Overtime/Comp Time/On Call</v>
      </c>
    </row>
    <row r="77" spans="1:19" x14ac:dyDescent="0.25">
      <c r="A77" s="1" t="s">
        <v>457</v>
      </c>
      <c r="B77" s="1" t="s">
        <v>1988</v>
      </c>
      <c r="C77" s="1" t="s">
        <v>2099</v>
      </c>
      <c r="D77" s="1" t="s">
        <v>2005</v>
      </c>
      <c r="E77" s="1" t="s">
        <v>20</v>
      </c>
      <c r="F77" s="1" t="s">
        <v>2006</v>
      </c>
      <c r="G77" s="1" t="s">
        <v>590</v>
      </c>
      <c r="H77" s="1" t="s">
        <v>187</v>
      </c>
      <c r="I77" s="1" t="s">
        <v>2056</v>
      </c>
      <c r="J77" s="3">
        <v>-3.29</v>
      </c>
      <c r="K77" s="1" t="s">
        <v>2102</v>
      </c>
      <c r="L77" s="1" t="s">
        <v>24</v>
      </c>
      <c r="M77" s="1" t="s">
        <v>24</v>
      </c>
      <c r="N77" s="1" t="s">
        <v>2099</v>
      </c>
      <c r="O77" s="2">
        <v>39599</v>
      </c>
      <c r="P77" s="2">
        <v>39606</v>
      </c>
      <c r="Q77" s="1" t="s">
        <v>29</v>
      </c>
      <c r="R77" t="str">
        <f>VLOOKUP(F77,'Seg 2 descriptions'!A:B,2)</f>
        <v>X Engineering and Measurement</v>
      </c>
      <c r="S77" t="str">
        <f>VLOOKUP(G77,'Seg 3 descriptions'!A:B,2)</f>
        <v>Overtime/Comp Time/On Call</v>
      </c>
    </row>
    <row r="78" spans="1:19" x14ac:dyDescent="0.25">
      <c r="A78" s="1" t="s">
        <v>457</v>
      </c>
      <c r="B78" s="1" t="s">
        <v>1988</v>
      </c>
      <c r="C78" s="1" t="s">
        <v>2099</v>
      </c>
      <c r="D78" s="1" t="s">
        <v>2008</v>
      </c>
      <c r="E78" s="1" t="s">
        <v>20</v>
      </c>
      <c r="F78" s="1" t="s">
        <v>2006</v>
      </c>
      <c r="G78" s="1" t="s">
        <v>590</v>
      </c>
      <c r="H78" s="1" t="s">
        <v>76</v>
      </c>
      <c r="I78" s="1" t="s">
        <v>2056</v>
      </c>
      <c r="J78" s="3">
        <v>-2.9699999999999998</v>
      </c>
      <c r="K78" s="1" t="s">
        <v>2102</v>
      </c>
      <c r="L78" s="1" t="s">
        <v>24</v>
      </c>
      <c r="M78" s="1" t="s">
        <v>24</v>
      </c>
      <c r="N78" s="1" t="s">
        <v>2099</v>
      </c>
      <c r="O78" s="2">
        <v>39599</v>
      </c>
      <c r="P78" s="2">
        <v>39606</v>
      </c>
      <c r="Q78" s="1" t="s">
        <v>29</v>
      </c>
      <c r="R78" t="str">
        <f>VLOOKUP(F78,'Seg 2 descriptions'!A:B,2)</f>
        <v>X Engineering and Measurement</v>
      </c>
      <c r="S78" t="str">
        <f>VLOOKUP(G78,'Seg 3 descriptions'!A:B,2)</f>
        <v>Overtime/Comp Time/On Call</v>
      </c>
    </row>
    <row r="79" spans="1:19" x14ac:dyDescent="0.25">
      <c r="A79" s="1" t="s">
        <v>457</v>
      </c>
      <c r="B79" s="1" t="s">
        <v>1988</v>
      </c>
      <c r="C79" s="1" t="s">
        <v>2099</v>
      </c>
      <c r="D79" s="1" t="s">
        <v>2064</v>
      </c>
      <c r="E79" s="1" t="s">
        <v>20</v>
      </c>
      <c r="F79" s="1" t="s">
        <v>2006</v>
      </c>
      <c r="G79" s="1" t="s">
        <v>590</v>
      </c>
      <c r="H79" s="1" t="s">
        <v>23</v>
      </c>
      <c r="I79" s="1" t="s">
        <v>2056</v>
      </c>
      <c r="J79" s="3">
        <v>-4.2699999999999996</v>
      </c>
      <c r="K79" s="1" t="s">
        <v>2102</v>
      </c>
      <c r="L79" s="1" t="s">
        <v>24</v>
      </c>
      <c r="M79" s="1" t="s">
        <v>24</v>
      </c>
      <c r="N79" s="1" t="s">
        <v>2099</v>
      </c>
      <c r="O79" s="2">
        <v>39599</v>
      </c>
      <c r="P79" s="2">
        <v>39606</v>
      </c>
      <c r="Q79" s="1" t="s">
        <v>29</v>
      </c>
      <c r="R79" t="str">
        <f>VLOOKUP(F79,'Seg 2 descriptions'!A:B,2)</f>
        <v>X Engineering and Measurement</v>
      </c>
      <c r="S79" t="str">
        <f>VLOOKUP(G79,'Seg 3 descriptions'!A:B,2)</f>
        <v>Overtime/Comp Time/On Call</v>
      </c>
    </row>
    <row r="80" spans="1:19" x14ac:dyDescent="0.25">
      <c r="A80" s="1" t="s">
        <v>457</v>
      </c>
      <c r="B80" s="1" t="s">
        <v>1988</v>
      </c>
      <c r="C80" s="1" t="s">
        <v>2099</v>
      </c>
      <c r="D80" s="1" t="s">
        <v>2063</v>
      </c>
      <c r="E80" s="1" t="s">
        <v>20</v>
      </c>
      <c r="F80" s="1" t="s">
        <v>2006</v>
      </c>
      <c r="G80" s="1" t="s">
        <v>590</v>
      </c>
      <c r="H80" s="1" t="s">
        <v>86</v>
      </c>
      <c r="I80" s="1" t="s">
        <v>2056</v>
      </c>
      <c r="J80" s="3">
        <v>-9.39</v>
      </c>
      <c r="K80" s="1" t="s">
        <v>2102</v>
      </c>
      <c r="L80" s="1" t="s">
        <v>24</v>
      </c>
      <c r="M80" s="1" t="s">
        <v>24</v>
      </c>
      <c r="N80" s="1" t="s">
        <v>2099</v>
      </c>
      <c r="O80" s="2">
        <v>39599</v>
      </c>
      <c r="P80" s="2">
        <v>39606</v>
      </c>
      <c r="Q80" s="1" t="s">
        <v>29</v>
      </c>
      <c r="R80" t="str">
        <f>VLOOKUP(F80,'Seg 2 descriptions'!A:B,2)</f>
        <v>X Engineering and Measurement</v>
      </c>
      <c r="S80" t="str">
        <f>VLOOKUP(G80,'Seg 3 descriptions'!A:B,2)</f>
        <v>Overtime/Comp Time/On Call</v>
      </c>
    </row>
    <row r="81" spans="1:19" x14ac:dyDescent="0.25">
      <c r="A81" s="1" t="s">
        <v>457</v>
      </c>
      <c r="B81" s="1" t="s">
        <v>1988</v>
      </c>
      <c r="C81" s="1" t="s">
        <v>2099</v>
      </c>
      <c r="D81" s="1" t="s">
        <v>2005</v>
      </c>
      <c r="E81" s="1" t="s">
        <v>20</v>
      </c>
      <c r="F81" s="1" t="s">
        <v>2006</v>
      </c>
      <c r="G81" s="1" t="s">
        <v>590</v>
      </c>
      <c r="H81" s="1" t="s">
        <v>187</v>
      </c>
      <c r="I81" s="1" t="s">
        <v>2056</v>
      </c>
      <c r="J81" s="3">
        <v>-45.38</v>
      </c>
      <c r="K81" s="1" t="s">
        <v>2102</v>
      </c>
      <c r="L81" s="1" t="s">
        <v>24</v>
      </c>
      <c r="M81" s="1" t="s">
        <v>24</v>
      </c>
      <c r="N81" s="1" t="s">
        <v>2099</v>
      </c>
      <c r="O81" s="2">
        <v>39599</v>
      </c>
      <c r="P81" s="2">
        <v>39606</v>
      </c>
      <c r="Q81" s="1" t="s">
        <v>29</v>
      </c>
      <c r="R81" t="str">
        <f>VLOOKUP(F81,'Seg 2 descriptions'!A:B,2)</f>
        <v>X Engineering and Measurement</v>
      </c>
      <c r="S81" t="str">
        <f>VLOOKUP(G81,'Seg 3 descriptions'!A:B,2)</f>
        <v>Overtime/Comp Time/On Call</v>
      </c>
    </row>
    <row r="82" spans="1:19" x14ac:dyDescent="0.25">
      <c r="A82" s="1" t="s">
        <v>457</v>
      </c>
      <c r="B82" s="1" t="s">
        <v>1988</v>
      </c>
      <c r="C82" s="1" t="s">
        <v>2099</v>
      </c>
      <c r="D82" s="1" t="s">
        <v>2008</v>
      </c>
      <c r="E82" s="1" t="s">
        <v>20</v>
      </c>
      <c r="F82" s="1" t="s">
        <v>2006</v>
      </c>
      <c r="G82" s="1" t="s">
        <v>590</v>
      </c>
      <c r="H82" s="1" t="s">
        <v>76</v>
      </c>
      <c r="I82" s="1" t="s">
        <v>2056</v>
      </c>
      <c r="J82" s="3">
        <v>-54.78</v>
      </c>
      <c r="K82" s="1" t="s">
        <v>2102</v>
      </c>
      <c r="L82" s="1" t="s">
        <v>24</v>
      </c>
      <c r="M82" s="1" t="s">
        <v>24</v>
      </c>
      <c r="N82" s="1" t="s">
        <v>2099</v>
      </c>
      <c r="O82" s="2">
        <v>39599</v>
      </c>
      <c r="P82" s="2">
        <v>39606</v>
      </c>
      <c r="Q82" s="1" t="s">
        <v>29</v>
      </c>
      <c r="R82" t="str">
        <f>VLOOKUP(F82,'Seg 2 descriptions'!A:B,2)</f>
        <v>X Engineering and Measurement</v>
      </c>
      <c r="S82" t="str">
        <f>VLOOKUP(G82,'Seg 3 descriptions'!A:B,2)</f>
        <v>Overtime/Comp Time/On Call</v>
      </c>
    </row>
    <row r="83" spans="1:19" x14ac:dyDescent="0.25">
      <c r="A83" s="1" t="s">
        <v>457</v>
      </c>
      <c r="B83" s="1" t="s">
        <v>1988</v>
      </c>
      <c r="C83" s="1" t="s">
        <v>2099</v>
      </c>
      <c r="D83" s="1" t="s">
        <v>2064</v>
      </c>
      <c r="E83" s="1" t="s">
        <v>20</v>
      </c>
      <c r="F83" s="1" t="s">
        <v>2006</v>
      </c>
      <c r="G83" s="1" t="s">
        <v>590</v>
      </c>
      <c r="H83" s="1" t="s">
        <v>23</v>
      </c>
      <c r="I83" s="1" t="s">
        <v>2056</v>
      </c>
      <c r="J83" s="3">
        <v>-71.55</v>
      </c>
      <c r="K83" s="1" t="s">
        <v>2102</v>
      </c>
      <c r="L83" s="1" t="s">
        <v>24</v>
      </c>
      <c r="M83" s="1" t="s">
        <v>24</v>
      </c>
      <c r="N83" s="1" t="s">
        <v>2099</v>
      </c>
      <c r="O83" s="2">
        <v>39599</v>
      </c>
      <c r="P83" s="2">
        <v>39606</v>
      </c>
      <c r="Q83" s="1" t="s">
        <v>29</v>
      </c>
      <c r="R83" t="str">
        <f>VLOOKUP(F83,'Seg 2 descriptions'!A:B,2)</f>
        <v>X Engineering and Measurement</v>
      </c>
      <c r="S83" t="str">
        <f>VLOOKUP(G83,'Seg 3 descriptions'!A:B,2)</f>
        <v>Overtime/Comp Time/On Call</v>
      </c>
    </row>
    <row r="84" spans="1:19" x14ac:dyDescent="0.25">
      <c r="A84" s="1" t="s">
        <v>457</v>
      </c>
      <c r="B84" s="1" t="s">
        <v>1988</v>
      </c>
      <c r="C84" s="1" t="s">
        <v>2099</v>
      </c>
      <c r="D84" s="1" t="s">
        <v>2093</v>
      </c>
      <c r="E84" s="1" t="s">
        <v>20</v>
      </c>
      <c r="F84" s="1" t="s">
        <v>2006</v>
      </c>
      <c r="G84" s="1" t="s">
        <v>590</v>
      </c>
      <c r="H84" s="1" t="s">
        <v>228</v>
      </c>
      <c r="I84" s="1" t="s">
        <v>2056</v>
      </c>
      <c r="J84" s="3">
        <v>-0.99</v>
      </c>
      <c r="K84" s="1" t="s">
        <v>2102</v>
      </c>
      <c r="L84" s="1" t="s">
        <v>24</v>
      </c>
      <c r="M84" s="1" t="s">
        <v>24</v>
      </c>
      <c r="N84" s="1" t="s">
        <v>2099</v>
      </c>
      <c r="O84" s="2">
        <v>39599</v>
      </c>
      <c r="P84" s="2">
        <v>39606</v>
      </c>
      <c r="Q84" s="1" t="s">
        <v>29</v>
      </c>
      <c r="R84" t="str">
        <f>VLOOKUP(F84,'Seg 2 descriptions'!A:B,2)</f>
        <v>X Engineering and Measurement</v>
      </c>
      <c r="S84" t="str">
        <f>VLOOKUP(G84,'Seg 3 descriptions'!A:B,2)</f>
        <v>Overtime/Comp Time/On Call</v>
      </c>
    </row>
    <row r="85" spans="1:19" x14ac:dyDescent="0.25">
      <c r="A85" s="1" t="s">
        <v>457</v>
      </c>
      <c r="B85" s="1" t="s">
        <v>1988</v>
      </c>
      <c r="C85" s="1" t="s">
        <v>2099</v>
      </c>
      <c r="D85" s="1" t="s">
        <v>2095</v>
      </c>
      <c r="E85" s="1" t="s">
        <v>20</v>
      </c>
      <c r="F85" s="1" t="s">
        <v>2006</v>
      </c>
      <c r="G85" s="1" t="s">
        <v>590</v>
      </c>
      <c r="H85" s="1" t="s">
        <v>130</v>
      </c>
      <c r="I85" s="1" t="s">
        <v>2056</v>
      </c>
      <c r="J85" s="3">
        <v>-1.32</v>
      </c>
      <c r="K85" s="1" t="s">
        <v>2102</v>
      </c>
      <c r="L85" s="1" t="s">
        <v>24</v>
      </c>
      <c r="M85" s="1" t="s">
        <v>24</v>
      </c>
      <c r="N85" s="1" t="s">
        <v>2099</v>
      </c>
      <c r="O85" s="2">
        <v>39599</v>
      </c>
      <c r="P85" s="2">
        <v>39606</v>
      </c>
      <c r="Q85" s="1" t="s">
        <v>29</v>
      </c>
      <c r="R85" t="str">
        <f>VLOOKUP(F85,'Seg 2 descriptions'!A:B,2)</f>
        <v>X Engineering and Measurement</v>
      </c>
      <c r="S85" t="str">
        <f>VLOOKUP(G85,'Seg 3 descriptions'!A:B,2)</f>
        <v>Overtime/Comp Time/On Call</v>
      </c>
    </row>
    <row r="86" spans="1:19" x14ac:dyDescent="0.25">
      <c r="A86" s="1" t="s">
        <v>17</v>
      </c>
      <c r="B86" s="1" t="s">
        <v>1988</v>
      </c>
      <c r="C86" s="1" t="s">
        <v>2107</v>
      </c>
      <c r="D86" s="1" t="s">
        <v>2022</v>
      </c>
      <c r="E86" s="1" t="s">
        <v>1991</v>
      </c>
      <c r="F86" s="1" t="s">
        <v>1992</v>
      </c>
      <c r="G86" s="1" t="s">
        <v>35</v>
      </c>
      <c r="H86" s="1" t="s">
        <v>86</v>
      </c>
      <c r="I86" s="1" t="s">
        <v>24</v>
      </c>
      <c r="J86" s="3">
        <v>195</v>
      </c>
      <c r="K86" s="1" t="s">
        <v>2108</v>
      </c>
      <c r="L86" s="1" t="s">
        <v>2024</v>
      </c>
      <c r="M86" s="1" t="s">
        <v>2109</v>
      </c>
      <c r="N86" s="1" t="s">
        <v>2110</v>
      </c>
      <c r="O86" s="2">
        <v>39666</v>
      </c>
      <c r="P86" s="2">
        <v>39666</v>
      </c>
      <c r="Q86" s="1" t="s">
        <v>29</v>
      </c>
      <c r="R86" t="str">
        <f>VLOOKUP(F86,'Seg 2 descriptions'!A:B,2)</f>
        <v>X Operations-Tri-County</v>
      </c>
      <c r="S86" t="str">
        <f>VLOOKUP(G86,'Seg 3 descriptions'!A:B,2)</f>
        <v>Other Outside Services</v>
      </c>
    </row>
    <row r="87" spans="1:19" x14ac:dyDescent="0.25">
      <c r="A87" s="1" t="s">
        <v>17</v>
      </c>
      <c r="B87" s="1" t="s">
        <v>1988</v>
      </c>
      <c r="C87" s="1" t="s">
        <v>2021</v>
      </c>
      <c r="D87" s="1" t="s">
        <v>2111</v>
      </c>
      <c r="E87" s="1" t="s">
        <v>1991</v>
      </c>
      <c r="F87" s="1" t="s">
        <v>2013</v>
      </c>
      <c r="G87" s="1" t="s">
        <v>35</v>
      </c>
      <c r="H87" s="1" t="s">
        <v>23</v>
      </c>
      <c r="I87" s="1" t="s">
        <v>24</v>
      </c>
      <c r="J87" s="3">
        <v>413</v>
      </c>
      <c r="K87" s="1" t="s">
        <v>2112</v>
      </c>
      <c r="L87" s="1" t="s">
        <v>2024</v>
      </c>
      <c r="M87" s="1" t="s">
        <v>2113</v>
      </c>
      <c r="N87" s="1" t="s">
        <v>2114</v>
      </c>
      <c r="O87" s="2">
        <v>39639</v>
      </c>
      <c r="P87" s="2">
        <v>39639</v>
      </c>
      <c r="Q87" s="1" t="s">
        <v>29</v>
      </c>
      <c r="R87" t="str">
        <f>VLOOKUP(F87,'Seg 2 descriptions'!A:B,2)</f>
        <v>X Facilities-Florida</v>
      </c>
      <c r="S87" t="str">
        <f>VLOOKUP(G87,'Seg 3 descriptions'!A:B,2)</f>
        <v>Other Outside Services</v>
      </c>
    </row>
    <row r="88" spans="1:19" x14ac:dyDescent="0.25">
      <c r="A88" s="1" t="s">
        <v>17</v>
      </c>
      <c r="B88" s="1" t="s">
        <v>1988</v>
      </c>
      <c r="C88" s="1" t="s">
        <v>2115</v>
      </c>
      <c r="D88" s="1" t="s">
        <v>2116</v>
      </c>
      <c r="E88" s="1" t="s">
        <v>1991</v>
      </c>
      <c r="F88" s="1" t="s">
        <v>1992</v>
      </c>
      <c r="G88" s="1" t="s">
        <v>35</v>
      </c>
      <c r="H88" s="1" t="s">
        <v>228</v>
      </c>
      <c r="I88" s="1" t="s">
        <v>24</v>
      </c>
      <c r="J88" s="3">
        <v>887</v>
      </c>
      <c r="K88" s="1" t="s">
        <v>2117</v>
      </c>
      <c r="L88" s="1" t="s">
        <v>84</v>
      </c>
      <c r="M88" s="1" t="s">
        <v>2118</v>
      </c>
      <c r="N88" s="1" t="s">
        <v>2119</v>
      </c>
      <c r="O88" s="2">
        <v>39625</v>
      </c>
      <c r="P88" s="2">
        <v>39625</v>
      </c>
      <c r="Q88" s="1" t="s">
        <v>29</v>
      </c>
      <c r="R88" t="str">
        <f>VLOOKUP(F88,'Seg 2 descriptions'!A:B,2)</f>
        <v>X Operations-Tri-County</v>
      </c>
      <c r="S88" t="str">
        <f>VLOOKUP(G88,'Seg 3 descriptions'!A:B,2)</f>
        <v>Other Outside Services</v>
      </c>
    </row>
    <row r="89" spans="1:19" x14ac:dyDescent="0.25">
      <c r="A89" s="1" t="s">
        <v>17</v>
      </c>
      <c r="B89" s="1" t="s">
        <v>1988</v>
      </c>
      <c r="C89" s="1" t="s">
        <v>2120</v>
      </c>
      <c r="D89" s="1" t="s">
        <v>2121</v>
      </c>
      <c r="E89" s="1" t="s">
        <v>1991</v>
      </c>
      <c r="F89" s="1" t="s">
        <v>2013</v>
      </c>
      <c r="G89" s="1" t="s">
        <v>22</v>
      </c>
      <c r="H89" s="1" t="s">
        <v>23</v>
      </c>
      <c r="I89" s="1" t="s">
        <v>24</v>
      </c>
      <c r="J89" s="3">
        <v>423.25</v>
      </c>
      <c r="K89" s="1" t="s">
        <v>2122</v>
      </c>
      <c r="L89" s="1" t="s">
        <v>2123</v>
      </c>
      <c r="M89" s="1" t="s">
        <v>2124</v>
      </c>
      <c r="N89" s="1" t="s">
        <v>2125</v>
      </c>
      <c r="O89" s="2">
        <v>39742</v>
      </c>
      <c r="P89" s="2">
        <v>39743</v>
      </c>
      <c r="Q89" s="1" t="s">
        <v>29</v>
      </c>
      <c r="R89" t="str">
        <f>VLOOKUP(F89,'Seg 2 descriptions'!A:B,2)</f>
        <v>X Facilities-Florida</v>
      </c>
      <c r="S89" t="str">
        <f>VLOOKUP(G89,'Seg 3 descriptions'!A:B,2)</f>
        <v>Facilities Maintenance</v>
      </c>
    </row>
    <row r="90" spans="1:19" x14ac:dyDescent="0.25">
      <c r="A90" s="1" t="s">
        <v>17</v>
      </c>
      <c r="B90" s="1" t="s">
        <v>1988</v>
      </c>
      <c r="C90" s="1" t="s">
        <v>2126</v>
      </c>
      <c r="D90" s="1" t="s">
        <v>2044</v>
      </c>
      <c r="E90" s="1" t="s">
        <v>1991</v>
      </c>
      <c r="F90" s="1" t="s">
        <v>2013</v>
      </c>
      <c r="G90" s="1" t="s">
        <v>22</v>
      </c>
      <c r="H90" s="1" t="s">
        <v>86</v>
      </c>
      <c r="I90" s="1" t="s">
        <v>24</v>
      </c>
      <c r="J90" s="3">
        <v>65.95</v>
      </c>
      <c r="K90" s="1" t="s">
        <v>2127</v>
      </c>
      <c r="L90" s="1" t="s">
        <v>2128</v>
      </c>
      <c r="M90" s="1" t="s">
        <v>2129</v>
      </c>
      <c r="N90" s="1" t="s">
        <v>2130</v>
      </c>
      <c r="O90" s="2">
        <v>39678</v>
      </c>
      <c r="P90" s="2">
        <v>39679</v>
      </c>
      <c r="Q90" s="1" t="s">
        <v>29</v>
      </c>
      <c r="R90" t="str">
        <f>VLOOKUP(F90,'Seg 2 descriptions'!A:B,2)</f>
        <v>X Facilities-Florida</v>
      </c>
      <c r="S90" t="str">
        <f>VLOOKUP(G90,'Seg 3 descriptions'!A:B,2)</f>
        <v>Facilities Maintenance</v>
      </c>
    </row>
    <row r="91" spans="1:19" x14ac:dyDescent="0.25">
      <c r="A91" s="1" t="s">
        <v>17</v>
      </c>
      <c r="B91" s="1" t="s">
        <v>1988</v>
      </c>
      <c r="C91" s="1" t="s">
        <v>2131</v>
      </c>
      <c r="D91" s="1" t="s">
        <v>2132</v>
      </c>
      <c r="E91" s="1" t="s">
        <v>1991</v>
      </c>
      <c r="F91" s="1" t="s">
        <v>2013</v>
      </c>
      <c r="G91" s="1" t="s">
        <v>22</v>
      </c>
      <c r="H91" s="1" t="s">
        <v>76</v>
      </c>
      <c r="I91" s="1" t="s">
        <v>24</v>
      </c>
      <c r="J91" s="3">
        <v>1500</v>
      </c>
      <c r="K91" s="1" t="s">
        <v>2133</v>
      </c>
      <c r="L91" s="1" t="s">
        <v>2024</v>
      </c>
      <c r="M91" s="1" t="s">
        <v>2134</v>
      </c>
      <c r="N91" s="1" t="s">
        <v>2135</v>
      </c>
      <c r="O91" s="2">
        <v>39785</v>
      </c>
      <c r="P91" s="2">
        <v>39785</v>
      </c>
      <c r="Q91" s="1" t="s">
        <v>29</v>
      </c>
      <c r="R91" t="str">
        <f>VLOOKUP(F91,'Seg 2 descriptions'!A:B,2)</f>
        <v>X Facilities-Florida</v>
      </c>
      <c r="S91" t="str">
        <f>VLOOKUP(G91,'Seg 3 descriptions'!A:B,2)</f>
        <v>Facilities Maintenance</v>
      </c>
    </row>
    <row r="92" spans="1:19" x14ac:dyDescent="0.25">
      <c r="A92" s="1" t="s">
        <v>17</v>
      </c>
      <c r="B92" s="1" t="s">
        <v>1988</v>
      </c>
      <c r="C92" s="1" t="s">
        <v>2107</v>
      </c>
      <c r="D92" s="1" t="s">
        <v>2044</v>
      </c>
      <c r="E92" s="1" t="s">
        <v>1991</v>
      </c>
      <c r="F92" s="1" t="s">
        <v>2013</v>
      </c>
      <c r="G92" s="1" t="s">
        <v>22</v>
      </c>
      <c r="H92" s="1" t="s">
        <v>86</v>
      </c>
      <c r="I92" s="1" t="s">
        <v>24</v>
      </c>
      <c r="J92" s="3">
        <v>3935</v>
      </c>
      <c r="K92" s="1" t="s">
        <v>2136</v>
      </c>
      <c r="L92" s="1" t="s">
        <v>2024</v>
      </c>
      <c r="M92" s="1" t="s">
        <v>2137</v>
      </c>
      <c r="N92" s="1" t="s">
        <v>2138</v>
      </c>
      <c r="O92" s="2">
        <v>39666</v>
      </c>
      <c r="P92" s="2">
        <v>39666</v>
      </c>
      <c r="Q92" s="1" t="s">
        <v>29</v>
      </c>
      <c r="R92" t="str">
        <f>VLOOKUP(F92,'Seg 2 descriptions'!A:B,2)</f>
        <v>X Facilities-Florida</v>
      </c>
      <c r="S92" t="str">
        <f>VLOOKUP(G92,'Seg 3 descriptions'!A:B,2)</f>
        <v>Facilities Maintenance</v>
      </c>
    </row>
    <row r="93" spans="1:19" x14ac:dyDescent="0.25">
      <c r="A93" s="1" t="s">
        <v>17</v>
      </c>
      <c r="B93" s="1" t="s">
        <v>1988</v>
      </c>
      <c r="C93" s="1" t="s">
        <v>2139</v>
      </c>
      <c r="D93" s="1" t="s">
        <v>2044</v>
      </c>
      <c r="E93" s="1" t="s">
        <v>1991</v>
      </c>
      <c r="F93" s="1" t="s">
        <v>2013</v>
      </c>
      <c r="G93" s="1" t="s">
        <v>22</v>
      </c>
      <c r="H93" s="1" t="s">
        <v>86</v>
      </c>
      <c r="I93" s="1" t="s">
        <v>24</v>
      </c>
      <c r="J93" s="3">
        <v>180</v>
      </c>
      <c r="K93" s="1" t="s">
        <v>2140</v>
      </c>
      <c r="L93" s="1" t="s">
        <v>36</v>
      </c>
      <c r="M93" s="1" t="s">
        <v>2141</v>
      </c>
      <c r="N93" s="1" t="s">
        <v>2142</v>
      </c>
      <c r="O93" s="2">
        <v>39671</v>
      </c>
      <c r="P93" s="2">
        <v>39672</v>
      </c>
      <c r="Q93" s="1" t="s">
        <v>29</v>
      </c>
      <c r="R93" t="str">
        <f>VLOOKUP(F93,'Seg 2 descriptions'!A:B,2)</f>
        <v>X Facilities-Florida</v>
      </c>
      <c r="S93" t="str">
        <f>VLOOKUP(G93,'Seg 3 descriptions'!A:B,2)</f>
        <v>Facilities Maintenance</v>
      </c>
    </row>
    <row r="94" spans="1:19" x14ac:dyDescent="0.25">
      <c r="A94" s="1" t="s">
        <v>17</v>
      </c>
      <c r="B94" s="1" t="s">
        <v>1988</v>
      </c>
      <c r="C94" s="1" t="s">
        <v>2143</v>
      </c>
      <c r="D94" s="1" t="s">
        <v>2144</v>
      </c>
      <c r="E94" s="1" t="s">
        <v>1991</v>
      </c>
      <c r="F94" s="1" t="s">
        <v>2013</v>
      </c>
      <c r="G94" s="1" t="s">
        <v>1496</v>
      </c>
      <c r="H94" s="1" t="s">
        <v>76</v>
      </c>
      <c r="I94" s="1" t="s">
        <v>24</v>
      </c>
      <c r="J94" s="3">
        <v>532</v>
      </c>
      <c r="K94" s="1" t="s">
        <v>2145</v>
      </c>
      <c r="L94" s="1" t="s">
        <v>84</v>
      </c>
      <c r="M94" s="1" t="s">
        <v>2146</v>
      </c>
      <c r="N94" s="1" t="s">
        <v>2147</v>
      </c>
      <c r="O94" s="2">
        <v>39813</v>
      </c>
      <c r="P94" s="2">
        <v>39821</v>
      </c>
      <c r="Q94" s="1" t="s">
        <v>29</v>
      </c>
      <c r="R94" t="str">
        <f>VLOOKUP(F94,'Seg 2 descriptions'!A:B,2)</f>
        <v>X Facilities-Florida</v>
      </c>
      <c r="S94" t="str">
        <f>VLOOKUP(G94,'Seg 3 descriptions'!A:B,2)</f>
        <v>Other Facilities Costs</v>
      </c>
    </row>
    <row r="95" spans="1:19" x14ac:dyDescent="0.25">
      <c r="A95" s="1" t="s">
        <v>17</v>
      </c>
      <c r="B95" s="1" t="s">
        <v>1988</v>
      </c>
      <c r="C95" s="1" t="s">
        <v>2148</v>
      </c>
      <c r="D95" s="1" t="s">
        <v>2144</v>
      </c>
      <c r="E95" s="1" t="s">
        <v>1991</v>
      </c>
      <c r="F95" s="1" t="s">
        <v>2013</v>
      </c>
      <c r="G95" s="1" t="s">
        <v>1496</v>
      </c>
      <c r="H95" s="1" t="s">
        <v>76</v>
      </c>
      <c r="I95" s="1" t="s">
        <v>24</v>
      </c>
      <c r="J95" s="3">
        <v>1169.42</v>
      </c>
      <c r="K95" s="1" t="s">
        <v>2149</v>
      </c>
      <c r="L95" s="1" t="s">
        <v>2150</v>
      </c>
      <c r="M95" s="1" t="s">
        <v>2151</v>
      </c>
      <c r="N95" s="1" t="s">
        <v>2152</v>
      </c>
      <c r="O95" s="2">
        <v>39599</v>
      </c>
      <c r="P95" s="2">
        <v>39602</v>
      </c>
      <c r="Q95" s="1" t="s">
        <v>29</v>
      </c>
      <c r="R95" t="str">
        <f>VLOOKUP(F95,'Seg 2 descriptions'!A:B,2)</f>
        <v>X Facilities-Florida</v>
      </c>
      <c r="S95" t="str">
        <f>VLOOKUP(G95,'Seg 3 descriptions'!A:B,2)</f>
        <v>Other Facilities Costs</v>
      </c>
    </row>
    <row r="96" spans="1:19" x14ac:dyDescent="0.25">
      <c r="A96" s="1" t="s">
        <v>17</v>
      </c>
      <c r="B96" s="1" t="s">
        <v>1988</v>
      </c>
      <c r="C96" s="1" t="s">
        <v>2021</v>
      </c>
      <c r="D96" s="1" t="s">
        <v>2153</v>
      </c>
      <c r="E96" s="1" t="s">
        <v>1991</v>
      </c>
      <c r="F96" s="1" t="s">
        <v>2013</v>
      </c>
      <c r="G96" s="1" t="s">
        <v>22</v>
      </c>
      <c r="H96" s="1" t="s">
        <v>187</v>
      </c>
      <c r="I96" s="1" t="s">
        <v>24</v>
      </c>
      <c r="J96" s="3">
        <v>1251</v>
      </c>
      <c r="K96" s="1" t="s">
        <v>2154</v>
      </c>
      <c r="L96" s="1" t="s">
        <v>2024</v>
      </c>
      <c r="M96" s="1" t="s">
        <v>2113</v>
      </c>
      <c r="N96" s="1" t="s">
        <v>2114</v>
      </c>
      <c r="O96" s="2">
        <v>39639</v>
      </c>
      <c r="P96" s="2">
        <v>39639</v>
      </c>
      <c r="Q96" s="1" t="s">
        <v>29</v>
      </c>
      <c r="R96" t="str">
        <f>VLOOKUP(F96,'Seg 2 descriptions'!A:B,2)</f>
        <v>X Facilities-Florida</v>
      </c>
      <c r="S96" t="str">
        <f>VLOOKUP(G96,'Seg 3 descriptions'!A:B,2)</f>
        <v>Facilities Maintenance</v>
      </c>
    </row>
    <row r="97" spans="1:19" x14ac:dyDescent="0.25">
      <c r="A97" s="1" t="s">
        <v>17</v>
      </c>
      <c r="B97" s="1" t="s">
        <v>1988</v>
      </c>
      <c r="C97" s="1" t="s">
        <v>2155</v>
      </c>
      <c r="D97" s="1" t="s">
        <v>2012</v>
      </c>
      <c r="E97" s="1" t="s">
        <v>1991</v>
      </c>
      <c r="F97" s="1" t="s">
        <v>2013</v>
      </c>
      <c r="G97" s="1" t="s">
        <v>22</v>
      </c>
      <c r="H97" s="1" t="s">
        <v>228</v>
      </c>
      <c r="I97" s="1" t="s">
        <v>24</v>
      </c>
      <c r="J97" s="3">
        <v>360</v>
      </c>
      <c r="K97" s="1" t="s">
        <v>2156</v>
      </c>
      <c r="L97" s="1" t="s">
        <v>84</v>
      </c>
      <c r="M97" s="1" t="s">
        <v>2157</v>
      </c>
      <c r="N97" s="1" t="s">
        <v>2158</v>
      </c>
      <c r="O97" s="2">
        <v>39687</v>
      </c>
      <c r="P97" s="2">
        <v>39687</v>
      </c>
      <c r="Q97" s="1" t="s">
        <v>29</v>
      </c>
      <c r="R97" t="str">
        <f>VLOOKUP(F97,'Seg 2 descriptions'!A:B,2)</f>
        <v>X Facilities-Florida</v>
      </c>
      <c r="S97" t="str">
        <f>VLOOKUP(G97,'Seg 3 descriptions'!A:B,2)</f>
        <v>Facilities Maintenance</v>
      </c>
    </row>
    <row r="98" spans="1:19" x14ac:dyDescent="0.25">
      <c r="A98" s="1" t="s">
        <v>17</v>
      </c>
      <c r="B98" s="1" t="s">
        <v>1988</v>
      </c>
      <c r="C98" s="1" t="s">
        <v>2159</v>
      </c>
      <c r="D98" s="1" t="s">
        <v>2012</v>
      </c>
      <c r="E98" s="1" t="s">
        <v>1991</v>
      </c>
      <c r="F98" s="1" t="s">
        <v>2013</v>
      </c>
      <c r="G98" s="1" t="s">
        <v>22</v>
      </c>
      <c r="H98" s="1" t="s">
        <v>228</v>
      </c>
      <c r="I98" s="1" t="s">
        <v>24</v>
      </c>
      <c r="J98" s="3">
        <v>86.52</v>
      </c>
      <c r="K98" s="1" t="s">
        <v>2160</v>
      </c>
      <c r="L98" s="1" t="s">
        <v>2161</v>
      </c>
      <c r="M98" s="1" t="s">
        <v>2162</v>
      </c>
      <c r="N98" s="1" t="s">
        <v>2163</v>
      </c>
      <c r="O98" s="2">
        <v>39763</v>
      </c>
      <c r="P98" s="2">
        <v>39763</v>
      </c>
      <c r="Q98" s="1" t="s">
        <v>29</v>
      </c>
      <c r="R98" t="str">
        <f>VLOOKUP(F98,'Seg 2 descriptions'!A:B,2)</f>
        <v>X Facilities-Florida</v>
      </c>
      <c r="S98" t="str">
        <f>VLOOKUP(G98,'Seg 3 descriptions'!A:B,2)</f>
        <v>Facilities Maintenance</v>
      </c>
    </row>
    <row r="99" spans="1:19" x14ac:dyDescent="0.25">
      <c r="A99" s="1" t="s">
        <v>17</v>
      </c>
      <c r="B99" s="1" t="s">
        <v>1988</v>
      </c>
      <c r="C99" s="1" t="s">
        <v>2164</v>
      </c>
      <c r="D99" s="1" t="s">
        <v>2028</v>
      </c>
      <c r="E99" s="1" t="s">
        <v>2029</v>
      </c>
      <c r="F99" s="1" t="s">
        <v>2030</v>
      </c>
      <c r="G99" s="1" t="s">
        <v>35</v>
      </c>
      <c r="H99" s="1" t="s">
        <v>228</v>
      </c>
      <c r="I99" s="1" t="s">
        <v>24</v>
      </c>
      <c r="J99" s="3">
        <v>90</v>
      </c>
      <c r="K99" s="1" t="s">
        <v>2165</v>
      </c>
      <c r="L99" s="1" t="s">
        <v>2166</v>
      </c>
      <c r="M99" s="1" t="s">
        <v>2167</v>
      </c>
      <c r="N99" s="1" t="s">
        <v>2168</v>
      </c>
      <c r="O99" s="2">
        <v>39805</v>
      </c>
      <c r="P99" s="2">
        <v>39808</v>
      </c>
      <c r="Q99" s="1" t="s">
        <v>29</v>
      </c>
      <c r="R99" t="str">
        <f>VLOOKUP(F99,'Seg 2 descriptions'!A:B,2)</f>
        <v>X Operations-Citrus County</v>
      </c>
      <c r="S99" t="str">
        <f>VLOOKUP(G99,'Seg 3 descriptions'!A:B,2)</f>
        <v>Other Outside Services</v>
      </c>
    </row>
    <row r="100" spans="1:19" x14ac:dyDescent="0.25">
      <c r="A100" s="1" t="s">
        <v>17</v>
      </c>
      <c r="B100" s="1" t="s">
        <v>1988</v>
      </c>
      <c r="C100" s="1" t="s">
        <v>2169</v>
      </c>
      <c r="D100" s="1" t="s">
        <v>2028</v>
      </c>
      <c r="E100" s="1" t="s">
        <v>2029</v>
      </c>
      <c r="F100" s="1" t="s">
        <v>2030</v>
      </c>
      <c r="G100" s="1" t="s">
        <v>35</v>
      </c>
      <c r="H100" s="1" t="s">
        <v>228</v>
      </c>
      <c r="I100" s="1" t="s">
        <v>24</v>
      </c>
      <c r="J100" s="3">
        <v>30</v>
      </c>
      <c r="K100" s="1" t="s">
        <v>178</v>
      </c>
      <c r="L100" s="1" t="s">
        <v>2166</v>
      </c>
      <c r="M100" s="1" t="s">
        <v>2170</v>
      </c>
      <c r="N100" s="1" t="s">
        <v>2171</v>
      </c>
      <c r="O100" s="2">
        <v>39813</v>
      </c>
      <c r="P100" s="2">
        <v>39819</v>
      </c>
      <c r="Q100" s="1" t="s">
        <v>29</v>
      </c>
      <c r="R100" t="str">
        <f>VLOOKUP(F100,'Seg 2 descriptions'!A:B,2)</f>
        <v>X Operations-Citrus County</v>
      </c>
      <c r="S100" t="str">
        <f>VLOOKUP(G100,'Seg 3 descriptions'!A:B,2)</f>
        <v>Other Outside Services</v>
      </c>
    </row>
    <row r="101" spans="1:19" x14ac:dyDescent="0.25">
      <c r="A101" s="1" t="s">
        <v>17</v>
      </c>
      <c r="B101" s="1" t="s">
        <v>1988</v>
      </c>
      <c r="C101" s="1" t="s">
        <v>2017</v>
      </c>
      <c r="D101" s="1" t="s">
        <v>2012</v>
      </c>
      <c r="E101" s="1" t="s">
        <v>1991</v>
      </c>
      <c r="F101" s="1" t="s">
        <v>2013</v>
      </c>
      <c r="G101" s="1" t="s">
        <v>22</v>
      </c>
      <c r="H101" s="1" t="s">
        <v>228</v>
      </c>
      <c r="I101" s="1" t="s">
        <v>24</v>
      </c>
      <c r="J101" s="3">
        <v>220</v>
      </c>
      <c r="K101" s="1" t="s">
        <v>2172</v>
      </c>
      <c r="L101" s="1" t="s">
        <v>84</v>
      </c>
      <c r="M101" s="1" t="s">
        <v>2019</v>
      </c>
      <c r="N101" s="1" t="s">
        <v>2020</v>
      </c>
      <c r="O101" s="2">
        <v>39752</v>
      </c>
      <c r="P101" s="2">
        <v>39755</v>
      </c>
      <c r="Q101" s="1" t="s">
        <v>29</v>
      </c>
      <c r="R101" t="str">
        <f>VLOOKUP(F101,'Seg 2 descriptions'!A:B,2)</f>
        <v>X Facilities-Florida</v>
      </c>
      <c r="S101" t="str">
        <f>VLOOKUP(G101,'Seg 3 descriptions'!A:B,2)</f>
        <v>Facilities Maintenance</v>
      </c>
    </row>
    <row r="102" spans="1:19" x14ac:dyDescent="0.25">
      <c r="A102" s="1" t="s">
        <v>17</v>
      </c>
      <c r="B102" s="1" t="s">
        <v>1988</v>
      </c>
      <c r="C102" s="1" t="s">
        <v>2173</v>
      </c>
      <c r="D102" s="1" t="s">
        <v>2028</v>
      </c>
      <c r="E102" s="1" t="s">
        <v>2029</v>
      </c>
      <c r="F102" s="1" t="s">
        <v>2030</v>
      </c>
      <c r="G102" s="1" t="s">
        <v>35</v>
      </c>
      <c r="H102" s="1" t="s">
        <v>228</v>
      </c>
      <c r="I102" s="1" t="s">
        <v>24</v>
      </c>
      <c r="J102" s="3">
        <v>100</v>
      </c>
      <c r="K102" s="1" t="s">
        <v>2174</v>
      </c>
      <c r="L102" s="1" t="s">
        <v>2175</v>
      </c>
      <c r="M102" s="1" t="s">
        <v>2176</v>
      </c>
      <c r="N102" s="1" t="s">
        <v>2177</v>
      </c>
      <c r="O102" s="2">
        <v>39588</v>
      </c>
      <c r="P102" s="2">
        <v>39595</v>
      </c>
      <c r="Q102" s="1" t="s">
        <v>29</v>
      </c>
      <c r="R102" t="str">
        <f>VLOOKUP(F102,'Seg 2 descriptions'!A:B,2)</f>
        <v>X Operations-Citrus County</v>
      </c>
      <c r="S102" t="str">
        <f>VLOOKUP(G102,'Seg 3 descriptions'!A:B,2)</f>
        <v>Other Outside Services</v>
      </c>
    </row>
    <row r="103" spans="1:19" x14ac:dyDescent="0.25">
      <c r="A103" s="1" t="s">
        <v>17</v>
      </c>
      <c r="B103" s="1" t="s">
        <v>1988</v>
      </c>
      <c r="C103" s="1" t="s">
        <v>2178</v>
      </c>
      <c r="D103" s="1" t="s">
        <v>2022</v>
      </c>
      <c r="E103" s="1" t="s">
        <v>1991</v>
      </c>
      <c r="F103" s="1" t="s">
        <v>1992</v>
      </c>
      <c r="G103" s="1" t="s">
        <v>35</v>
      </c>
      <c r="H103" s="1" t="s">
        <v>86</v>
      </c>
      <c r="I103" s="1" t="s">
        <v>24</v>
      </c>
      <c r="J103" s="3">
        <v>121</v>
      </c>
      <c r="K103" s="1" t="s">
        <v>2179</v>
      </c>
      <c r="L103" s="1" t="s">
        <v>2024</v>
      </c>
      <c r="M103" s="1" t="s">
        <v>2180</v>
      </c>
      <c r="N103" s="1" t="s">
        <v>2181</v>
      </c>
      <c r="O103" s="2">
        <v>39617</v>
      </c>
      <c r="P103" s="2">
        <v>39617</v>
      </c>
      <c r="Q103" s="1" t="s">
        <v>29</v>
      </c>
      <c r="R103" t="str">
        <f>VLOOKUP(F103,'Seg 2 descriptions'!A:B,2)</f>
        <v>X Operations-Tri-County</v>
      </c>
      <c r="S103" t="str">
        <f>VLOOKUP(G103,'Seg 3 descriptions'!A:B,2)</f>
        <v>Other Outside Services</v>
      </c>
    </row>
    <row r="104" spans="1:19" x14ac:dyDescent="0.25">
      <c r="A104" s="1" t="s">
        <v>17</v>
      </c>
      <c r="B104" s="1" t="s">
        <v>1988</v>
      </c>
      <c r="C104" s="1" t="s">
        <v>2182</v>
      </c>
      <c r="D104" s="1" t="s">
        <v>2183</v>
      </c>
      <c r="E104" s="1" t="s">
        <v>1991</v>
      </c>
      <c r="F104" s="1" t="s">
        <v>2013</v>
      </c>
      <c r="G104" s="1" t="s">
        <v>22</v>
      </c>
      <c r="H104" s="1" t="s">
        <v>103</v>
      </c>
      <c r="I104" s="1" t="s">
        <v>24</v>
      </c>
      <c r="J104" s="3">
        <v>129.5</v>
      </c>
      <c r="K104" s="1" t="s">
        <v>2184</v>
      </c>
      <c r="L104" s="1" t="s">
        <v>2024</v>
      </c>
      <c r="M104" s="1" t="s">
        <v>2185</v>
      </c>
      <c r="N104" s="1" t="s">
        <v>2186</v>
      </c>
      <c r="O104" s="2">
        <v>39777</v>
      </c>
      <c r="P104" s="2">
        <v>39777</v>
      </c>
      <c r="Q104" s="1" t="s">
        <v>29</v>
      </c>
      <c r="R104" t="str">
        <f>VLOOKUP(F104,'Seg 2 descriptions'!A:B,2)</f>
        <v>X Facilities-Florida</v>
      </c>
      <c r="S104" t="str">
        <f>VLOOKUP(G104,'Seg 3 descriptions'!A:B,2)</f>
        <v>Facilities Maintenance</v>
      </c>
    </row>
    <row r="105" spans="1:19" x14ac:dyDescent="0.25">
      <c r="A105" s="1" t="s">
        <v>17</v>
      </c>
      <c r="B105" s="1" t="s">
        <v>1988</v>
      </c>
      <c r="C105" s="1" t="s">
        <v>2169</v>
      </c>
      <c r="D105" s="1" t="s">
        <v>2028</v>
      </c>
      <c r="E105" s="1" t="s">
        <v>2029</v>
      </c>
      <c r="F105" s="1" t="s">
        <v>2030</v>
      </c>
      <c r="G105" s="1" t="s">
        <v>35</v>
      </c>
      <c r="H105" s="1" t="s">
        <v>228</v>
      </c>
      <c r="I105" s="1" t="s">
        <v>24</v>
      </c>
      <c r="J105" s="3">
        <v>30</v>
      </c>
      <c r="K105" s="1" t="s">
        <v>178</v>
      </c>
      <c r="L105" s="1" t="s">
        <v>2166</v>
      </c>
      <c r="M105" s="1" t="s">
        <v>2187</v>
      </c>
      <c r="N105" s="1" t="s">
        <v>2188</v>
      </c>
      <c r="O105" s="2">
        <v>39813</v>
      </c>
      <c r="P105" s="2">
        <v>39819</v>
      </c>
      <c r="Q105" s="1" t="s">
        <v>29</v>
      </c>
      <c r="R105" t="str">
        <f>VLOOKUP(F105,'Seg 2 descriptions'!A:B,2)</f>
        <v>X Operations-Citrus County</v>
      </c>
      <c r="S105" t="str">
        <f>VLOOKUP(G105,'Seg 3 descriptions'!A:B,2)</f>
        <v>Other Outside Services</v>
      </c>
    </row>
    <row r="106" spans="1:19" x14ac:dyDescent="0.25">
      <c r="A106" s="1" t="s">
        <v>17</v>
      </c>
      <c r="B106" s="1" t="s">
        <v>1988</v>
      </c>
      <c r="C106" s="1" t="s">
        <v>2169</v>
      </c>
      <c r="D106" s="1" t="s">
        <v>2028</v>
      </c>
      <c r="E106" s="1" t="s">
        <v>2029</v>
      </c>
      <c r="F106" s="1" t="s">
        <v>2030</v>
      </c>
      <c r="G106" s="1" t="s">
        <v>35</v>
      </c>
      <c r="H106" s="1" t="s">
        <v>228</v>
      </c>
      <c r="I106" s="1" t="s">
        <v>24</v>
      </c>
      <c r="J106" s="3">
        <v>30</v>
      </c>
      <c r="K106" s="1" t="s">
        <v>178</v>
      </c>
      <c r="L106" s="1" t="s">
        <v>2166</v>
      </c>
      <c r="M106" s="1" t="s">
        <v>2189</v>
      </c>
      <c r="N106" s="1" t="s">
        <v>2190</v>
      </c>
      <c r="O106" s="2">
        <v>39813</v>
      </c>
      <c r="P106" s="2">
        <v>39819</v>
      </c>
      <c r="Q106" s="1" t="s">
        <v>29</v>
      </c>
      <c r="R106" t="str">
        <f>VLOOKUP(F106,'Seg 2 descriptions'!A:B,2)</f>
        <v>X Operations-Citrus County</v>
      </c>
      <c r="S106" t="str">
        <f>VLOOKUP(G106,'Seg 3 descriptions'!A:B,2)</f>
        <v>Other Outside Services</v>
      </c>
    </row>
    <row r="107" spans="1:19" x14ac:dyDescent="0.25">
      <c r="A107" s="1" t="s">
        <v>17</v>
      </c>
      <c r="B107" s="1" t="s">
        <v>1988</v>
      </c>
      <c r="C107" s="1" t="s">
        <v>2191</v>
      </c>
      <c r="D107" s="1" t="s">
        <v>2022</v>
      </c>
      <c r="E107" s="1" t="s">
        <v>1991</v>
      </c>
      <c r="F107" s="1" t="s">
        <v>1992</v>
      </c>
      <c r="G107" s="1" t="s">
        <v>35</v>
      </c>
      <c r="H107" s="1" t="s">
        <v>86</v>
      </c>
      <c r="I107" s="1" t="s">
        <v>24</v>
      </c>
      <c r="J107" s="3">
        <v>761</v>
      </c>
      <c r="K107" s="1" t="s">
        <v>2192</v>
      </c>
      <c r="L107" s="1" t="s">
        <v>2024</v>
      </c>
      <c r="M107" s="1" t="s">
        <v>2193</v>
      </c>
      <c r="N107" s="1" t="s">
        <v>2194</v>
      </c>
      <c r="O107" s="2">
        <v>39599</v>
      </c>
      <c r="P107" s="2">
        <v>39602</v>
      </c>
      <c r="Q107" s="1" t="s">
        <v>29</v>
      </c>
      <c r="R107" t="str">
        <f>VLOOKUP(F107,'Seg 2 descriptions'!A:B,2)</f>
        <v>X Operations-Tri-County</v>
      </c>
      <c r="S107" t="str">
        <f>VLOOKUP(G107,'Seg 3 descriptions'!A:B,2)</f>
        <v>Other Outside Services</v>
      </c>
    </row>
    <row r="108" spans="1:19" x14ac:dyDescent="0.25">
      <c r="A108" s="1" t="s">
        <v>17</v>
      </c>
      <c r="B108" s="1" t="s">
        <v>1988</v>
      </c>
      <c r="C108" s="1" t="s">
        <v>2195</v>
      </c>
      <c r="D108" s="1" t="s">
        <v>2183</v>
      </c>
      <c r="E108" s="1" t="s">
        <v>1991</v>
      </c>
      <c r="F108" s="1" t="s">
        <v>2013</v>
      </c>
      <c r="G108" s="1" t="s">
        <v>22</v>
      </c>
      <c r="H108" s="1" t="s">
        <v>103</v>
      </c>
      <c r="I108" s="1" t="s">
        <v>24</v>
      </c>
      <c r="J108" s="3">
        <v>695</v>
      </c>
      <c r="K108" s="1" t="s">
        <v>2196</v>
      </c>
      <c r="L108" s="1" t="s">
        <v>2024</v>
      </c>
      <c r="M108" s="1" t="s">
        <v>2197</v>
      </c>
      <c r="N108" s="1" t="s">
        <v>2198</v>
      </c>
      <c r="O108" s="2">
        <v>39687</v>
      </c>
      <c r="P108" s="2">
        <v>39687</v>
      </c>
      <c r="Q108" s="1" t="s">
        <v>29</v>
      </c>
      <c r="R108" t="str">
        <f>VLOOKUP(F108,'Seg 2 descriptions'!A:B,2)</f>
        <v>X Facilities-Florida</v>
      </c>
      <c r="S108" t="str">
        <f>VLOOKUP(G108,'Seg 3 descriptions'!A:B,2)</f>
        <v>Facilities Maintenance</v>
      </c>
    </row>
    <row r="109" spans="1:19" x14ac:dyDescent="0.25">
      <c r="A109" s="1" t="s">
        <v>17</v>
      </c>
      <c r="B109" s="1" t="s">
        <v>1988</v>
      </c>
      <c r="C109" s="1" t="s">
        <v>2131</v>
      </c>
      <c r="D109" s="1" t="s">
        <v>2022</v>
      </c>
      <c r="E109" s="1" t="s">
        <v>1991</v>
      </c>
      <c r="F109" s="1" t="s">
        <v>1992</v>
      </c>
      <c r="G109" s="1" t="s">
        <v>35</v>
      </c>
      <c r="H109" s="1" t="s">
        <v>86</v>
      </c>
      <c r="I109" s="1" t="s">
        <v>24</v>
      </c>
      <c r="J109" s="3">
        <v>567</v>
      </c>
      <c r="K109" s="1" t="s">
        <v>2199</v>
      </c>
      <c r="L109" s="1" t="s">
        <v>2024</v>
      </c>
      <c r="M109" s="1" t="s">
        <v>2200</v>
      </c>
      <c r="N109" s="1" t="s">
        <v>2201</v>
      </c>
      <c r="O109" s="2">
        <v>39785</v>
      </c>
      <c r="P109" s="2">
        <v>39785</v>
      </c>
      <c r="Q109" s="1" t="s">
        <v>29</v>
      </c>
      <c r="R109" t="str">
        <f>VLOOKUP(F109,'Seg 2 descriptions'!A:B,2)</f>
        <v>X Operations-Tri-County</v>
      </c>
      <c r="S109" t="str">
        <f>VLOOKUP(G109,'Seg 3 descriptions'!A:B,2)</f>
        <v>Other Outside Services</v>
      </c>
    </row>
    <row r="110" spans="1:19" x14ac:dyDescent="0.25">
      <c r="A110" s="1" t="s">
        <v>17</v>
      </c>
      <c r="B110" s="1" t="s">
        <v>1988</v>
      </c>
      <c r="C110" s="1" t="s">
        <v>2202</v>
      </c>
      <c r="D110" s="1" t="s">
        <v>2203</v>
      </c>
      <c r="E110" s="1" t="s">
        <v>1991</v>
      </c>
      <c r="F110" s="1" t="s">
        <v>2013</v>
      </c>
      <c r="G110" s="1" t="s">
        <v>1496</v>
      </c>
      <c r="H110" s="1" t="s">
        <v>23</v>
      </c>
      <c r="I110" s="1" t="s">
        <v>24</v>
      </c>
      <c r="J110" s="3">
        <v>42.64</v>
      </c>
      <c r="K110" s="1" t="s">
        <v>2204</v>
      </c>
      <c r="L110" s="1" t="s">
        <v>2205</v>
      </c>
      <c r="M110" s="1" t="s">
        <v>2206</v>
      </c>
      <c r="N110" s="1" t="s">
        <v>2207</v>
      </c>
      <c r="O110" s="2">
        <v>39714</v>
      </c>
      <c r="P110" s="2">
        <v>39714</v>
      </c>
      <c r="Q110" s="1" t="s">
        <v>29</v>
      </c>
      <c r="R110" t="str">
        <f>VLOOKUP(F110,'Seg 2 descriptions'!A:B,2)</f>
        <v>X Facilities-Florida</v>
      </c>
      <c r="S110" t="str">
        <f>VLOOKUP(G110,'Seg 3 descriptions'!A:B,2)</f>
        <v>Other Facilities Costs</v>
      </c>
    </row>
    <row r="111" spans="1:19" x14ac:dyDescent="0.25">
      <c r="A111" s="1" t="s">
        <v>17</v>
      </c>
      <c r="B111" s="1" t="s">
        <v>1988</v>
      </c>
      <c r="C111" s="1" t="s">
        <v>2208</v>
      </c>
      <c r="D111" s="1" t="s">
        <v>2022</v>
      </c>
      <c r="E111" s="1" t="s">
        <v>1991</v>
      </c>
      <c r="F111" s="1" t="s">
        <v>1992</v>
      </c>
      <c r="G111" s="1" t="s">
        <v>35</v>
      </c>
      <c r="H111" s="1" t="s">
        <v>86</v>
      </c>
      <c r="I111" s="1" t="s">
        <v>24</v>
      </c>
      <c r="J111" s="3">
        <v>3680</v>
      </c>
      <c r="K111" s="1" t="s">
        <v>2209</v>
      </c>
      <c r="L111" s="1" t="s">
        <v>2024</v>
      </c>
      <c r="M111" s="1" t="s">
        <v>2210</v>
      </c>
      <c r="N111" s="1" t="s">
        <v>2211</v>
      </c>
      <c r="O111" s="2">
        <v>39610</v>
      </c>
      <c r="P111" s="2">
        <v>39615</v>
      </c>
      <c r="Q111" s="1" t="s">
        <v>29</v>
      </c>
      <c r="R111" t="str">
        <f>VLOOKUP(F111,'Seg 2 descriptions'!A:B,2)</f>
        <v>X Operations-Tri-County</v>
      </c>
      <c r="S111" t="str">
        <f>VLOOKUP(G111,'Seg 3 descriptions'!A:B,2)</f>
        <v>Other Outside Services</v>
      </c>
    </row>
    <row r="112" spans="1:19" x14ac:dyDescent="0.25">
      <c r="A112" s="1" t="s">
        <v>17</v>
      </c>
      <c r="B112" s="1" t="s">
        <v>1988</v>
      </c>
      <c r="C112" s="1" t="s">
        <v>2212</v>
      </c>
      <c r="D112" s="1" t="s">
        <v>2085</v>
      </c>
      <c r="E112" s="1" t="s">
        <v>1991</v>
      </c>
      <c r="F112" s="1" t="s">
        <v>2013</v>
      </c>
      <c r="G112" s="1" t="s">
        <v>35</v>
      </c>
      <c r="H112" s="1" t="s">
        <v>86</v>
      </c>
      <c r="I112" s="1" t="s">
        <v>24</v>
      </c>
      <c r="J112" s="3">
        <v>2478.25</v>
      </c>
      <c r="K112" s="1" t="s">
        <v>2213</v>
      </c>
      <c r="L112" s="1" t="s">
        <v>2024</v>
      </c>
      <c r="M112" s="1" t="s">
        <v>2214</v>
      </c>
      <c r="N112" s="1" t="s">
        <v>2215</v>
      </c>
      <c r="O112" s="2">
        <v>39674</v>
      </c>
      <c r="P112" s="2">
        <v>39675</v>
      </c>
      <c r="Q112" s="1" t="s">
        <v>29</v>
      </c>
      <c r="R112" t="str">
        <f>VLOOKUP(F112,'Seg 2 descriptions'!A:B,2)</f>
        <v>X Facilities-Florida</v>
      </c>
      <c r="S112" t="str">
        <f>VLOOKUP(G112,'Seg 3 descriptions'!A:B,2)</f>
        <v>Other Outside Services</v>
      </c>
    </row>
    <row r="113" spans="1:19" x14ac:dyDescent="0.25">
      <c r="A113" s="1" t="s">
        <v>457</v>
      </c>
      <c r="B113" s="1" t="s">
        <v>1988</v>
      </c>
      <c r="C113" s="1" t="s">
        <v>2099</v>
      </c>
      <c r="D113" s="1" t="s">
        <v>2077</v>
      </c>
      <c r="E113" s="1" t="s">
        <v>20</v>
      </c>
      <c r="F113" s="1" t="s">
        <v>2006</v>
      </c>
      <c r="G113" s="1" t="s">
        <v>460</v>
      </c>
      <c r="H113" s="1" t="s">
        <v>86</v>
      </c>
      <c r="I113" s="1" t="s">
        <v>2056</v>
      </c>
      <c r="J113" s="3">
        <v>-2.02</v>
      </c>
      <c r="K113" s="1" t="s">
        <v>2102</v>
      </c>
      <c r="L113" s="1" t="s">
        <v>24</v>
      </c>
      <c r="M113" s="1" t="s">
        <v>24</v>
      </c>
      <c r="N113" s="1" t="s">
        <v>2099</v>
      </c>
      <c r="O113" s="2">
        <v>39599</v>
      </c>
      <c r="P113" s="2">
        <v>39606</v>
      </c>
      <c r="Q113" s="1" t="s">
        <v>29</v>
      </c>
      <c r="R113" t="str">
        <f>VLOOKUP(F113,'Seg 2 descriptions'!A:B,2)</f>
        <v>X Engineering and Measurement</v>
      </c>
      <c r="S113" t="str">
        <f>VLOOKUP(G113,'Seg 3 descriptions'!A:B,2)</f>
        <v>Salaries</v>
      </c>
    </row>
    <row r="114" spans="1:19" x14ac:dyDescent="0.25">
      <c r="A114" s="1" t="s">
        <v>828</v>
      </c>
      <c r="B114" s="1" t="s">
        <v>49</v>
      </c>
      <c r="C114" s="1" t="s">
        <v>2216</v>
      </c>
      <c r="D114" s="1" t="s">
        <v>1997</v>
      </c>
      <c r="E114" s="1" t="s">
        <v>1991</v>
      </c>
      <c r="F114" s="1" t="s">
        <v>1992</v>
      </c>
      <c r="G114" s="1" t="s">
        <v>460</v>
      </c>
      <c r="H114" s="1" t="s">
        <v>86</v>
      </c>
      <c r="I114" s="1" t="s">
        <v>24</v>
      </c>
      <c r="J114" s="3">
        <v>113.65</v>
      </c>
      <c r="K114" s="1" t="s">
        <v>2217</v>
      </c>
      <c r="L114" s="1" t="s">
        <v>24</v>
      </c>
      <c r="M114" s="1" t="s">
        <v>24</v>
      </c>
      <c r="N114" s="1" t="s">
        <v>2216</v>
      </c>
      <c r="O114" s="2">
        <v>39773</v>
      </c>
      <c r="P114" s="2">
        <v>39783</v>
      </c>
      <c r="Q114" s="1" t="s">
        <v>29</v>
      </c>
      <c r="R114" t="str">
        <f>VLOOKUP(F114,'Seg 2 descriptions'!A:B,2)</f>
        <v>X Operations-Tri-County</v>
      </c>
      <c r="S114" t="str">
        <f>VLOOKUP(G114,'Seg 3 descriptions'!A:B,2)</f>
        <v>Salaries</v>
      </c>
    </row>
    <row r="115" spans="1:19" x14ac:dyDescent="0.25">
      <c r="A115" s="1" t="s">
        <v>828</v>
      </c>
      <c r="B115" s="1" t="s">
        <v>49</v>
      </c>
      <c r="C115" s="1" t="s">
        <v>2216</v>
      </c>
      <c r="D115" s="1" t="s">
        <v>2218</v>
      </c>
      <c r="E115" s="1" t="s">
        <v>1991</v>
      </c>
      <c r="F115" s="1" t="s">
        <v>1992</v>
      </c>
      <c r="G115" s="1" t="s">
        <v>460</v>
      </c>
      <c r="H115" s="1" t="s">
        <v>130</v>
      </c>
      <c r="I115" s="1" t="s">
        <v>24</v>
      </c>
      <c r="J115" s="3">
        <v>56.82</v>
      </c>
      <c r="K115" s="1" t="s">
        <v>2217</v>
      </c>
      <c r="L115" s="1" t="s">
        <v>24</v>
      </c>
      <c r="M115" s="1" t="s">
        <v>24</v>
      </c>
      <c r="N115" s="1" t="s">
        <v>2216</v>
      </c>
      <c r="O115" s="2">
        <v>39773</v>
      </c>
      <c r="P115" s="2">
        <v>39783</v>
      </c>
      <c r="Q115" s="1" t="s">
        <v>29</v>
      </c>
      <c r="R115" t="str">
        <f>VLOOKUP(F115,'Seg 2 descriptions'!A:B,2)</f>
        <v>X Operations-Tri-County</v>
      </c>
      <c r="S115" t="str">
        <f>VLOOKUP(G115,'Seg 3 descriptions'!A:B,2)</f>
        <v>Salaries</v>
      </c>
    </row>
    <row r="116" spans="1:19" x14ac:dyDescent="0.25">
      <c r="A116" s="1" t="s">
        <v>828</v>
      </c>
      <c r="B116" s="1" t="s">
        <v>49</v>
      </c>
      <c r="C116" s="1" t="s">
        <v>2216</v>
      </c>
      <c r="D116" s="1" t="s">
        <v>2080</v>
      </c>
      <c r="E116" s="1" t="s">
        <v>20</v>
      </c>
      <c r="F116" s="1" t="s">
        <v>2006</v>
      </c>
      <c r="G116" s="1" t="s">
        <v>460</v>
      </c>
      <c r="H116" s="1" t="s">
        <v>187</v>
      </c>
      <c r="I116" s="1" t="s">
        <v>24</v>
      </c>
      <c r="J116" s="3">
        <v>173.54</v>
      </c>
      <c r="K116" s="1" t="s">
        <v>2217</v>
      </c>
      <c r="L116" s="1" t="s">
        <v>24</v>
      </c>
      <c r="M116" s="1" t="s">
        <v>24</v>
      </c>
      <c r="N116" s="1" t="s">
        <v>2216</v>
      </c>
      <c r="O116" s="2">
        <v>39773</v>
      </c>
      <c r="P116" s="2">
        <v>39783</v>
      </c>
      <c r="Q116" s="1" t="s">
        <v>29</v>
      </c>
      <c r="R116" t="str">
        <f>VLOOKUP(F116,'Seg 2 descriptions'!A:B,2)</f>
        <v>X Engineering and Measurement</v>
      </c>
      <c r="S116" t="str">
        <f>VLOOKUP(G116,'Seg 3 descriptions'!A:B,2)</f>
        <v>Salaries</v>
      </c>
    </row>
    <row r="117" spans="1:19" x14ac:dyDescent="0.25">
      <c r="A117" s="1" t="s">
        <v>828</v>
      </c>
      <c r="B117" s="1" t="s">
        <v>49</v>
      </c>
      <c r="C117" s="1" t="s">
        <v>2216</v>
      </c>
      <c r="D117" s="1" t="s">
        <v>2081</v>
      </c>
      <c r="E117" s="1" t="s">
        <v>20</v>
      </c>
      <c r="F117" s="1" t="s">
        <v>2006</v>
      </c>
      <c r="G117" s="1" t="s">
        <v>460</v>
      </c>
      <c r="H117" s="1" t="s">
        <v>76</v>
      </c>
      <c r="I117" s="1" t="s">
        <v>24</v>
      </c>
      <c r="J117" s="3">
        <v>86.77</v>
      </c>
      <c r="K117" s="1" t="s">
        <v>2217</v>
      </c>
      <c r="L117" s="1" t="s">
        <v>24</v>
      </c>
      <c r="M117" s="1" t="s">
        <v>24</v>
      </c>
      <c r="N117" s="1" t="s">
        <v>2216</v>
      </c>
      <c r="O117" s="2">
        <v>39773</v>
      </c>
      <c r="P117" s="2">
        <v>39783</v>
      </c>
      <c r="Q117" s="1" t="s">
        <v>29</v>
      </c>
      <c r="R117" t="str">
        <f>VLOOKUP(F117,'Seg 2 descriptions'!A:B,2)</f>
        <v>X Engineering and Measurement</v>
      </c>
      <c r="S117" t="str">
        <f>VLOOKUP(G117,'Seg 3 descriptions'!A:B,2)</f>
        <v>Salaries</v>
      </c>
    </row>
    <row r="118" spans="1:19" x14ac:dyDescent="0.25">
      <c r="A118" s="1" t="s">
        <v>828</v>
      </c>
      <c r="B118" s="1" t="s">
        <v>49</v>
      </c>
      <c r="C118" s="1" t="s">
        <v>2219</v>
      </c>
      <c r="D118" s="1" t="s">
        <v>2220</v>
      </c>
      <c r="E118" s="1" t="s">
        <v>1991</v>
      </c>
      <c r="F118" s="1" t="s">
        <v>39</v>
      </c>
      <c r="G118" s="1" t="s">
        <v>460</v>
      </c>
      <c r="H118" s="1" t="s">
        <v>86</v>
      </c>
      <c r="I118" s="1" t="s">
        <v>24</v>
      </c>
      <c r="J118" s="3">
        <v>-712</v>
      </c>
      <c r="K118" s="1" t="s">
        <v>2221</v>
      </c>
      <c r="L118" s="1" t="s">
        <v>24</v>
      </c>
      <c r="M118" s="1" t="s">
        <v>24</v>
      </c>
      <c r="N118" s="1" t="s">
        <v>2222</v>
      </c>
      <c r="O118" s="2">
        <v>39782</v>
      </c>
      <c r="P118" s="2">
        <v>39776</v>
      </c>
      <c r="Q118" s="1" t="s">
        <v>29</v>
      </c>
      <c r="R118" t="str">
        <f>VLOOKUP(F118,'Seg 2 descriptions'!A:B,2)</f>
        <v>Accounting Accruals-Direct</v>
      </c>
      <c r="S118" t="str">
        <f>VLOOKUP(G118,'Seg 3 descriptions'!A:B,2)</f>
        <v>Salaries</v>
      </c>
    </row>
    <row r="119" spans="1:19" x14ac:dyDescent="0.25">
      <c r="A119" s="1" t="s">
        <v>828</v>
      </c>
      <c r="B119" s="1" t="s">
        <v>49</v>
      </c>
      <c r="C119" s="1" t="s">
        <v>2222</v>
      </c>
      <c r="D119" s="1" t="s">
        <v>2220</v>
      </c>
      <c r="E119" s="1" t="s">
        <v>1991</v>
      </c>
      <c r="F119" s="1" t="s">
        <v>39</v>
      </c>
      <c r="G119" s="1" t="s">
        <v>460</v>
      </c>
      <c r="H119" s="1" t="s">
        <v>86</v>
      </c>
      <c r="I119" s="1" t="s">
        <v>24</v>
      </c>
      <c r="J119" s="3">
        <v>712</v>
      </c>
      <c r="K119" s="1" t="s">
        <v>2221</v>
      </c>
      <c r="L119" s="1" t="s">
        <v>24</v>
      </c>
      <c r="M119" s="1" t="s">
        <v>24</v>
      </c>
      <c r="N119" s="1" t="s">
        <v>2222</v>
      </c>
      <c r="O119" s="2">
        <v>39752</v>
      </c>
      <c r="P119" s="2">
        <v>39776</v>
      </c>
      <c r="Q119" s="1" t="s">
        <v>29</v>
      </c>
      <c r="R119" t="str">
        <f>VLOOKUP(F119,'Seg 2 descriptions'!A:B,2)</f>
        <v>Accounting Accruals-Direct</v>
      </c>
      <c r="S119" t="str">
        <f>VLOOKUP(G119,'Seg 3 descriptions'!A:B,2)</f>
        <v>Salaries</v>
      </c>
    </row>
    <row r="120" spans="1:19" x14ac:dyDescent="0.25">
      <c r="A120" s="1" t="s">
        <v>1571</v>
      </c>
      <c r="B120" s="1" t="s">
        <v>49</v>
      </c>
      <c r="C120" s="1" t="s">
        <v>2223</v>
      </c>
      <c r="D120" s="1" t="s">
        <v>2044</v>
      </c>
      <c r="E120" s="1" t="s">
        <v>1991</v>
      </c>
      <c r="F120" s="1" t="s">
        <v>2013</v>
      </c>
      <c r="G120" s="1" t="s">
        <v>22</v>
      </c>
      <c r="H120" s="1" t="s">
        <v>86</v>
      </c>
      <c r="I120" s="1" t="s">
        <v>24</v>
      </c>
      <c r="J120" s="3">
        <v>52.52</v>
      </c>
      <c r="K120" s="1" t="s">
        <v>2224</v>
      </c>
      <c r="L120" s="1" t="s">
        <v>24</v>
      </c>
      <c r="M120" s="1" t="s">
        <v>24</v>
      </c>
      <c r="N120" s="1" t="s">
        <v>2223</v>
      </c>
      <c r="O120" s="2">
        <v>39691</v>
      </c>
      <c r="P120" s="2">
        <v>39695</v>
      </c>
      <c r="Q120" s="1" t="s">
        <v>29</v>
      </c>
      <c r="R120" t="str">
        <f>VLOOKUP(F120,'Seg 2 descriptions'!A:B,2)</f>
        <v>X Facilities-Florida</v>
      </c>
      <c r="S120" t="str">
        <f>VLOOKUP(G120,'Seg 3 descriptions'!A:B,2)</f>
        <v>Facilities Maintenance</v>
      </c>
    </row>
    <row r="121" spans="1:19" x14ac:dyDescent="0.25">
      <c r="A121" s="1" t="s">
        <v>1571</v>
      </c>
      <c r="B121" s="1" t="s">
        <v>49</v>
      </c>
      <c r="C121" s="1" t="s">
        <v>2223</v>
      </c>
      <c r="D121" s="1" t="s">
        <v>2044</v>
      </c>
      <c r="E121" s="1" t="s">
        <v>1991</v>
      </c>
      <c r="F121" s="1" t="s">
        <v>2013</v>
      </c>
      <c r="G121" s="1" t="s">
        <v>22</v>
      </c>
      <c r="H121" s="1" t="s">
        <v>86</v>
      </c>
      <c r="I121" s="1" t="s">
        <v>24</v>
      </c>
      <c r="J121" s="3">
        <v>52.52</v>
      </c>
      <c r="K121" s="1" t="s">
        <v>2224</v>
      </c>
      <c r="L121" s="1" t="s">
        <v>24</v>
      </c>
      <c r="M121" s="1" t="s">
        <v>24</v>
      </c>
      <c r="N121" s="1" t="s">
        <v>2223</v>
      </c>
      <c r="O121" s="2">
        <v>39691</v>
      </c>
      <c r="P121" s="2">
        <v>39695</v>
      </c>
      <c r="Q121" s="1" t="s">
        <v>29</v>
      </c>
      <c r="R121" t="str">
        <f>VLOOKUP(F121,'Seg 2 descriptions'!A:B,2)</f>
        <v>X Facilities-Florida</v>
      </c>
      <c r="S121" t="str">
        <f>VLOOKUP(G121,'Seg 3 descriptions'!A:B,2)</f>
        <v>Facilities Maintenance</v>
      </c>
    </row>
    <row r="122" spans="1:19" x14ac:dyDescent="0.25">
      <c r="A122" s="1" t="s">
        <v>457</v>
      </c>
      <c r="B122" s="1" t="s">
        <v>1988</v>
      </c>
      <c r="C122" s="1" t="s">
        <v>2225</v>
      </c>
      <c r="D122" s="1" t="s">
        <v>1997</v>
      </c>
      <c r="E122" s="1" t="s">
        <v>1991</v>
      </c>
      <c r="F122" s="1" t="s">
        <v>1992</v>
      </c>
      <c r="G122" s="1" t="s">
        <v>460</v>
      </c>
      <c r="H122" s="1" t="s">
        <v>86</v>
      </c>
      <c r="I122" s="1" t="s">
        <v>2056</v>
      </c>
      <c r="J122" s="3">
        <v>-193.4</v>
      </c>
      <c r="K122" s="1" t="s">
        <v>2226</v>
      </c>
      <c r="L122" s="1" t="s">
        <v>24</v>
      </c>
      <c r="M122" s="1" t="s">
        <v>2227</v>
      </c>
      <c r="N122" s="1" t="s">
        <v>2097</v>
      </c>
      <c r="O122" s="2">
        <v>39538</v>
      </c>
      <c r="P122" s="2">
        <v>39541</v>
      </c>
      <c r="Q122" s="1" t="s">
        <v>29</v>
      </c>
      <c r="R122" t="str">
        <f>VLOOKUP(F122,'Seg 2 descriptions'!A:B,2)</f>
        <v>X Operations-Tri-County</v>
      </c>
      <c r="S122" t="str">
        <f>VLOOKUP(G122,'Seg 3 descriptions'!A:B,2)</f>
        <v>Salaries</v>
      </c>
    </row>
    <row r="123" spans="1:19" x14ac:dyDescent="0.25">
      <c r="A123" s="1" t="s">
        <v>457</v>
      </c>
      <c r="B123" s="1" t="s">
        <v>1988</v>
      </c>
      <c r="C123" s="1" t="s">
        <v>2225</v>
      </c>
      <c r="D123" s="1" t="s">
        <v>1995</v>
      </c>
      <c r="E123" s="1" t="s">
        <v>1991</v>
      </c>
      <c r="F123" s="1" t="s">
        <v>1992</v>
      </c>
      <c r="G123" s="1" t="s">
        <v>460</v>
      </c>
      <c r="H123" s="1" t="s">
        <v>187</v>
      </c>
      <c r="I123" s="1" t="s">
        <v>2056</v>
      </c>
      <c r="J123" s="3">
        <v>-8.11</v>
      </c>
      <c r="K123" s="1" t="s">
        <v>2226</v>
      </c>
      <c r="L123" s="1" t="s">
        <v>24</v>
      </c>
      <c r="M123" s="1" t="s">
        <v>2227</v>
      </c>
      <c r="N123" s="1" t="s">
        <v>2097</v>
      </c>
      <c r="O123" s="2">
        <v>39538</v>
      </c>
      <c r="P123" s="2">
        <v>39541</v>
      </c>
      <c r="Q123" s="1" t="s">
        <v>29</v>
      </c>
      <c r="R123" t="str">
        <f>VLOOKUP(F123,'Seg 2 descriptions'!A:B,2)</f>
        <v>X Operations-Tri-County</v>
      </c>
      <c r="S123" t="str">
        <f>VLOOKUP(G123,'Seg 3 descriptions'!A:B,2)</f>
        <v>Salaries</v>
      </c>
    </row>
    <row r="124" spans="1:19" x14ac:dyDescent="0.25">
      <c r="A124" s="1" t="s">
        <v>457</v>
      </c>
      <c r="B124" s="1" t="s">
        <v>1988</v>
      </c>
      <c r="C124" s="1" t="s">
        <v>2225</v>
      </c>
      <c r="D124" s="1" t="s">
        <v>1990</v>
      </c>
      <c r="E124" s="1" t="s">
        <v>1991</v>
      </c>
      <c r="F124" s="1" t="s">
        <v>1992</v>
      </c>
      <c r="G124" s="1" t="s">
        <v>460</v>
      </c>
      <c r="H124" s="1" t="s">
        <v>103</v>
      </c>
      <c r="I124" s="1" t="s">
        <v>2056</v>
      </c>
      <c r="J124" s="3">
        <v>-11.49</v>
      </c>
      <c r="K124" s="1" t="s">
        <v>2226</v>
      </c>
      <c r="L124" s="1" t="s">
        <v>24</v>
      </c>
      <c r="M124" s="1" t="s">
        <v>2227</v>
      </c>
      <c r="N124" s="1" t="s">
        <v>2097</v>
      </c>
      <c r="O124" s="2">
        <v>39538</v>
      </c>
      <c r="P124" s="2">
        <v>39541</v>
      </c>
      <c r="Q124" s="1" t="s">
        <v>29</v>
      </c>
      <c r="R124" t="str">
        <f>VLOOKUP(F124,'Seg 2 descriptions'!A:B,2)</f>
        <v>X Operations-Tri-County</v>
      </c>
      <c r="S124" t="str">
        <f>VLOOKUP(G124,'Seg 3 descriptions'!A:B,2)</f>
        <v>Salaries</v>
      </c>
    </row>
    <row r="125" spans="1:19" x14ac:dyDescent="0.25">
      <c r="A125" s="1" t="s">
        <v>457</v>
      </c>
      <c r="B125" s="1" t="s">
        <v>1988</v>
      </c>
      <c r="C125" s="1" t="s">
        <v>2225</v>
      </c>
      <c r="D125" s="1" t="s">
        <v>2009</v>
      </c>
      <c r="E125" s="1" t="s">
        <v>1991</v>
      </c>
      <c r="F125" s="1" t="s">
        <v>1992</v>
      </c>
      <c r="G125" s="1" t="s">
        <v>590</v>
      </c>
      <c r="H125" s="1" t="s">
        <v>86</v>
      </c>
      <c r="I125" s="1" t="s">
        <v>2056</v>
      </c>
      <c r="J125" s="3">
        <v>-8.65</v>
      </c>
      <c r="K125" s="1" t="s">
        <v>2226</v>
      </c>
      <c r="L125" s="1" t="s">
        <v>24</v>
      </c>
      <c r="M125" s="1" t="s">
        <v>2227</v>
      </c>
      <c r="N125" s="1" t="s">
        <v>2097</v>
      </c>
      <c r="O125" s="2">
        <v>39538</v>
      </c>
      <c r="P125" s="2">
        <v>39541</v>
      </c>
      <c r="Q125" s="1" t="s">
        <v>29</v>
      </c>
      <c r="R125" t="str">
        <f>VLOOKUP(F125,'Seg 2 descriptions'!A:B,2)</f>
        <v>X Operations-Tri-County</v>
      </c>
      <c r="S125" t="str">
        <f>VLOOKUP(G125,'Seg 3 descriptions'!A:B,2)</f>
        <v>Overtime/Comp Time/On Call</v>
      </c>
    </row>
    <row r="126" spans="1:19" x14ac:dyDescent="0.25">
      <c r="A126" s="1" t="s">
        <v>457</v>
      </c>
      <c r="B126" s="1" t="s">
        <v>1988</v>
      </c>
      <c r="C126" s="1" t="s">
        <v>2225</v>
      </c>
      <c r="D126" s="1" t="s">
        <v>2228</v>
      </c>
      <c r="E126" s="1" t="s">
        <v>1991</v>
      </c>
      <c r="F126" s="1" t="s">
        <v>1992</v>
      </c>
      <c r="G126" s="1" t="s">
        <v>590</v>
      </c>
      <c r="H126" s="1" t="s">
        <v>187</v>
      </c>
      <c r="I126" s="1" t="s">
        <v>2056</v>
      </c>
      <c r="J126" s="3">
        <v>-0.36</v>
      </c>
      <c r="K126" s="1" t="s">
        <v>2226</v>
      </c>
      <c r="L126" s="1" t="s">
        <v>24</v>
      </c>
      <c r="M126" s="1" t="s">
        <v>2227</v>
      </c>
      <c r="N126" s="1" t="s">
        <v>2097</v>
      </c>
      <c r="O126" s="2">
        <v>39538</v>
      </c>
      <c r="P126" s="2">
        <v>39541</v>
      </c>
      <c r="Q126" s="1" t="s">
        <v>29</v>
      </c>
      <c r="R126" t="str">
        <f>VLOOKUP(F126,'Seg 2 descriptions'!A:B,2)</f>
        <v>X Operations-Tri-County</v>
      </c>
      <c r="S126" t="str">
        <f>VLOOKUP(G126,'Seg 3 descriptions'!A:B,2)</f>
        <v>Overtime/Comp Time/On Call</v>
      </c>
    </row>
    <row r="127" spans="1:19" x14ac:dyDescent="0.25">
      <c r="A127" s="1" t="s">
        <v>457</v>
      </c>
      <c r="B127" s="1" t="s">
        <v>1988</v>
      </c>
      <c r="C127" s="1" t="s">
        <v>2225</v>
      </c>
      <c r="D127" s="1" t="s">
        <v>2003</v>
      </c>
      <c r="E127" s="1" t="s">
        <v>1991</v>
      </c>
      <c r="F127" s="1" t="s">
        <v>1992</v>
      </c>
      <c r="G127" s="1" t="s">
        <v>590</v>
      </c>
      <c r="H127" s="1" t="s">
        <v>103</v>
      </c>
      <c r="I127" s="1" t="s">
        <v>2056</v>
      </c>
      <c r="J127" s="3">
        <v>-0.51</v>
      </c>
      <c r="K127" s="1" t="s">
        <v>2226</v>
      </c>
      <c r="L127" s="1" t="s">
        <v>24</v>
      </c>
      <c r="M127" s="1" t="s">
        <v>2227</v>
      </c>
      <c r="N127" s="1" t="s">
        <v>2097</v>
      </c>
      <c r="O127" s="2">
        <v>39538</v>
      </c>
      <c r="P127" s="2">
        <v>39541</v>
      </c>
      <c r="Q127" s="1" t="s">
        <v>29</v>
      </c>
      <c r="R127" t="str">
        <f>VLOOKUP(F127,'Seg 2 descriptions'!A:B,2)</f>
        <v>X Operations-Tri-County</v>
      </c>
      <c r="S127" t="str">
        <f>VLOOKUP(G127,'Seg 3 descriptions'!A:B,2)</f>
        <v>Overtime/Comp Time/On Call</v>
      </c>
    </row>
    <row r="128" spans="1:19" x14ac:dyDescent="0.25">
      <c r="A128" s="1" t="s">
        <v>457</v>
      </c>
      <c r="B128" s="1" t="s">
        <v>1988</v>
      </c>
      <c r="C128" s="1" t="s">
        <v>2225</v>
      </c>
      <c r="D128" s="1" t="s">
        <v>2009</v>
      </c>
      <c r="E128" s="1" t="s">
        <v>1991</v>
      </c>
      <c r="F128" s="1" t="s">
        <v>1992</v>
      </c>
      <c r="G128" s="1" t="s">
        <v>590</v>
      </c>
      <c r="H128" s="1" t="s">
        <v>86</v>
      </c>
      <c r="I128" s="1" t="s">
        <v>2056</v>
      </c>
      <c r="J128" s="3">
        <v>-49.07</v>
      </c>
      <c r="K128" s="1" t="s">
        <v>2226</v>
      </c>
      <c r="L128" s="1" t="s">
        <v>24</v>
      </c>
      <c r="M128" s="1" t="s">
        <v>2227</v>
      </c>
      <c r="N128" s="1" t="s">
        <v>2097</v>
      </c>
      <c r="O128" s="2">
        <v>39538</v>
      </c>
      <c r="P128" s="2">
        <v>39541</v>
      </c>
      <c r="Q128" s="1" t="s">
        <v>29</v>
      </c>
      <c r="R128" t="str">
        <f>VLOOKUP(F128,'Seg 2 descriptions'!A:B,2)</f>
        <v>X Operations-Tri-County</v>
      </c>
      <c r="S128" t="str">
        <f>VLOOKUP(G128,'Seg 3 descriptions'!A:B,2)</f>
        <v>Overtime/Comp Time/On Call</v>
      </c>
    </row>
    <row r="129" spans="1:19" x14ac:dyDescent="0.25">
      <c r="A129" s="1" t="s">
        <v>457</v>
      </c>
      <c r="B129" s="1" t="s">
        <v>1988</v>
      </c>
      <c r="C129" s="1" t="s">
        <v>2225</v>
      </c>
      <c r="D129" s="1" t="s">
        <v>2228</v>
      </c>
      <c r="E129" s="1" t="s">
        <v>1991</v>
      </c>
      <c r="F129" s="1" t="s">
        <v>1992</v>
      </c>
      <c r="G129" s="1" t="s">
        <v>590</v>
      </c>
      <c r="H129" s="1" t="s">
        <v>187</v>
      </c>
      <c r="I129" s="1" t="s">
        <v>2056</v>
      </c>
      <c r="J129" s="3">
        <v>-2.06</v>
      </c>
      <c r="K129" s="1" t="s">
        <v>2226</v>
      </c>
      <c r="L129" s="1" t="s">
        <v>24</v>
      </c>
      <c r="M129" s="1" t="s">
        <v>2227</v>
      </c>
      <c r="N129" s="1" t="s">
        <v>2097</v>
      </c>
      <c r="O129" s="2">
        <v>39538</v>
      </c>
      <c r="P129" s="2">
        <v>39541</v>
      </c>
      <c r="Q129" s="1" t="s">
        <v>29</v>
      </c>
      <c r="R129" t="str">
        <f>VLOOKUP(F129,'Seg 2 descriptions'!A:B,2)</f>
        <v>X Operations-Tri-County</v>
      </c>
      <c r="S129" t="str">
        <f>VLOOKUP(G129,'Seg 3 descriptions'!A:B,2)</f>
        <v>Overtime/Comp Time/On Call</v>
      </c>
    </row>
    <row r="130" spans="1:19" x14ac:dyDescent="0.25">
      <c r="A130" s="1" t="s">
        <v>457</v>
      </c>
      <c r="B130" s="1" t="s">
        <v>1988</v>
      </c>
      <c r="C130" s="1" t="s">
        <v>2225</v>
      </c>
      <c r="D130" s="1" t="s">
        <v>2003</v>
      </c>
      <c r="E130" s="1" t="s">
        <v>1991</v>
      </c>
      <c r="F130" s="1" t="s">
        <v>1992</v>
      </c>
      <c r="G130" s="1" t="s">
        <v>590</v>
      </c>
      <c r="H130" s="1" t="s">
        <v>103</v>
      </c>
      <c r="I130" s="1" t="s">
        <v>2056</v>
      </c>
      <c r="J130" s="3">
        <v>-2.92</v>
      </c>
      <c r="K130" s="1" t="s">
        <v>2226</v>
      </c>
      <c r="L130" s="1" t="s">
        <v>24</v>
      </c>
      <c r="M130" s="1" t="s">
        <v>2227</v>
      </c>
      <c r="N130" s="1" t="s">
        <v>2097</v>
      </c>
      <c r="O130" s="2">
        <v>39538</v>
      </c>
      <c r="P130" s="2">
        <v>39541</v>
      </c>
      <c r="Q130" s="1" t="s">
        <v>29</v>
      </c>
      <c r="R130" t="str">
        <f>VLOOKUP(F130,'Seg 2 descriptions'!A:B,2)</f>
        <v>X Operations-Tri-County</v>
      </c>
      <c r="S130" t="str">
        <f>VLOOKUP(G130,'Seg 3 descriptions'!A:B,2)</f>
        <v>Overtime/Comp Time/On Call</v>
      </c>
    </row>
    <row r="131" spans="1:19" x14ac:dyDescent="0.25">
      <c r="A131" s="1" t="s">
        <v>17</v>
      </c>
      <c r="B131" s="1" t="s">
        <v>1988</v>
      </c>
      <c r="C131" s="1" t="s">
        <v>2229</v>
      </c>
      <c r="D131" s="1" t="s">
        <v>2116</v>
      </c>
      <c r="E131" s="1" t="s">
        <v>1991</v>
      </c>
      <c r="F131" s="1" t="s">
        <v>1992</v>
      </c>
      <c r="G131" s="1" t="s">
        <v>35</v>
      </c>
      <c r="H131" s="1" t="s">
        <v>228</v>
      </c>
      <c r="I131" s="1" t="s">
        <v>24</v>
      </c>
      <c r="J131" s="3">
        <v>130</v>
      </c>
      <c r="K131" s="1" t="s">
        <v>36</v>
      </c>
      <c r="L131" s="1" t="s">
        <v>24</v>
      </c>
      <c r="M131" s="1" t="s">
        <v>2230</v>
      </c>
      <c r="N131" s="1" t="s">
        <v>2231</v>
      </c>
      <c r="O131" s="2">
        <v>39475</v>
      </c>
      <c r="P131" s="2">
        <v>39476</v>
      </c>
      <c r="Q131" s="1" t="s">
        <v>29</v>
      </c>
      <c r="R131" t="str">
        <f>VLOOKUP(F131,'Seg 2 descriptions'!A:B,2)</f>
        <v>X Operations-Tri-County</v>
      </c>
      <c r="S131" t="str">
        <f>VLOOKUP(G131,'Seg 3 descriptions'!A:B,2)</f>
        <v>Other Outside Services</v>
      </c>
    </row>
    <row r="132" spans="1:19" x14ac:dyDescent="0.25">
      <c r="A132" s="1" t="s">
        <v>828</v>
      </c>
      <c r="B132" s="1" t="s">
        <v>49</v>
      </c>
      <c r="C132" s="1" t="s">
        <v>2232</v>
      </c>
      <c r="D132" s="1" t="s">
        <v>2080</v>
      </c>
      <c r="E132" s="1" t="s">
        <v>20</v>
      </c>
      <c r="F132" s="1" t="s">
        <v>2006</v>
      </c>
      <c r="G132" s="1" t="s">
        <v>460</v>
      </c>
      <c r="H132" s="1" t="s">
        <v>187</v>
      </c>
      <c r="I132" s="1" t="s">
        <v>24</v>
      </c>
      <c r="J132" s="3">
        <v>81.459999999999994</v>
      </c>
      <c r="K132" s="1" t="s">
        <v>2233</v>
      </c>
      <c r="L132" s="1" t="s">
        <v>24</v>
      </c>
      <c r="M132" s="1" t="s">
        <v>24</v>
      </c>
      <c r="N132" s="1" t="s">
        <v>2232</v>
      </c>
      <c r="O132" s="2">
        <v>39668</v>
      </c>
      <c r="P132" s="2">
        <v>39681</v>
      </c>
      <c r="Q132" s="1" t="s">
        <v>29</v>
      </c>
      <c r="R132" t="str">
        <f>VLOOKUP(F132,'Seg 2 descriptions'!A:B,2)</f>
        <v>X Engineering and Measurement</v>
      </c>
      <c r="S132" t="str">
        <f>VLOOKUP(G132,'Seg 3 descriptions'!A:B,2)</f>
        <v>Salaries</v>
      </c>
    </row>
    <row r="133" spans="1:19" x14ac:dyDescent="0.25">
      <c r="A133" s="1" t="s">
        <v>828</v>
      </c>
      <c r="B133" s="1" t="s">
        <v>49</v>
      </c>
      <c r="C133" s="1" t="s">
        <v>2232</v>
      </c>
      <c r="D133" s="1" t="s">
        <v>1997</v>
      </c>
      <c r="E133" s="1" t="s">
        <v>1991</v>
      </c>
      <c r="F133" s="1" t="s">
        <v>1992</v>
      </c>
      <c r="G133" s="1" t="s">
        <v>460</v>
      </c>
      <c r="H133" s="1" t="s">
        <v>86</v>
      </c>
      <c r="I133" s="1" t="s">
        <v>24</v>
      </c>
      <c r="J133" s="3">
        <v>285.39999999999998</v>
      </c>
      <c r="K133" s="1" t="s">
        <v>2233</v>
      </c>
      <c r="L133" s="1" t="s">
        <v>24</v>
      </c>
      <c r="M133" s="1" t="s">
        <v>24</v>
      </c>
      <c r="N133" s="1" t="s">
        <v>2232</v>
      </c>
      <c r="O133" s="2">
        <v>39668</v>
      </c>
      <c r="P133" s="2">
        <v>39681</v>
      </c>
      <c r="Q133" s="1" t="s">
        <v>29</v>
      </c>
      <c r="R133" t="str">
        <f>VLOOKUP(F133,'Seg 2 descriptions'!A:B,2)</f>
        <v>X Operations-Tri-County</v>
      </c>
      <c r="S133" t="str">
        <f>VLOOKUP(G133,'Seg 3 descriptions'!A:B,2)</f>
        <v>Salaries</v>
      </c>
    </row>
    <row r="134" spans="1:19" x14ac:dyDescent="0.25">
      <c r="A134" s="1" t="s">
        <v>828</v>
      </c>
      <c r="B134" s="1" t="s">
        <v>49</v>
      </c>
      <c r="C134" s="1" t="s">
        <v>2232</v>
      </c>
      <c r="D134" s="1" t="s">
        <v>1999</v>
      </c>
      <c r="E134" s="1" t="s">
        <v>1991</v>
      </c>
      <c r="F134" s="1" t="s">
        <v>1992</v>
      </c>
      <c r="G134" s="1" t="s">
        <v>460</v>
      </c>
      <c r="H134" s="1" t="s">
        <v>228</v>
      </c>
      <c r="I134" s="1" t="s">
        <v>24</v>
      </c>
      <c r="J134" s="3">
        <v>198.99</v>
      </c>
      <c r="K134" s="1" t="s">
        <v>2233</v>
      </c>
      <c r="L134" s="1" t="s">
        <v>24</v>
      </c>
      <c r="M134" s="1" t="s">
        <v>24</v>
      </c>
      <c r="N134" s="1" t="s">
        <v>2232</v>
      </c>
      <c r="O134" s="2">
        <v>39668</v>
      </c>
      <c r="P134" s="2">
        <v>39681</v>
      </c>
      <c r="Q134" s="1" t="s">
        <v>29</v>
      </c>
      <c r="R134" t="str">
        <f>VLOOKUP(F134,'Seg 2 descriptions'!A:B,2)</f>
        <v>X Operations-Tri-County</v>
      </c>
      <c r="S134" t="str">
        <f>VLOOKUP(G134,'Seg 3 descriptions'!A:B,2)</f>
        <v>Salaries</v>
      </c>
    </row>
    <row r="135" spans="1:19" x14ac:dyDescent="0.25">
      <c r="A135" s="1" t="s">
        <v>828</v>
      </c>
      <c r="B135" s="1" t="s">
        <v>49</v>
      </c>
      <c r="C135" s="1" t="s">
        <v>2232</v>
      </c>
      <c r="D135" s="1" t="s">
        <v>2082</v>
      </c>
      <c r="E135" s="1" t="s">
        <v>20</v>
      </c>
      <c r="F135" s="1" t="s">
        <v>2006</v>
      </c>
      <c r="G135" s="1" t="s">
        <v>460</v>
      </c>
      <c r="H135" s="1" t="s">
        <v>23</v>
      </c>
      <c r="I135" s="1" t="s">
        <v>24</v>
      </c>
      <c r="J135" s="3">
        <v>162.91</v>
      </c>
      <c r="K135" s="1" t="s">
        <v>2233</v>
      </c>
      <c r="L135" s="1" t="s">
        <v>24</v>
      </c>
      <c r="M135" s="1" t="s">
        <v>24</v>
      </c>
      <c r="N135" s="1" t="s">
        <v>2232</v>
      </c>
      <c r="O135" s="2">
        <v>39668</v>
      </c>
      <c r="P135" s="2">
        <v>39681</v>
      </c>
      <c r="Q135" s="1" t="s">
        <v>29</v>
      </c>
      <c r="R135" t="str">
        <f>VLOOKUP(F135,'Seg 2 descriptions'!A:B,2)</f>
        <v>X Engineering and Measurement</v>
      </c>
      <c r="S135" t="str">
        <f>VLOOKUP(G135,'Seg 3 descriptions'!A:B,2)</f>
        <v>Salaries</v>
      </c>
    </row>
    <row r="136" spans="1:19" x14ac:dyDescent="0.25">
      <c r="A136" s="1" t="s">
        <v>17</v>
      </c>
      <c r="B136" s="1" t="s">
        <v>1988</v>
      </c>
      <c r="C136" s="1" t="s">
        <v>2234</v>
      </c>
      <c r="D136" s="1" t="s">
        <v>2116</v>
      </c>
      <c r="E136" s="1" t="s">
        <v>1991</v>
      </c>
      <c r="F136" s="1" t="s">
        <v>1992</v>
      </c>
      <c r="G136" s="1" t="s">
        <v>35</v>
      </c>
      <c r="H136" s="1" t="s">
        <v>228</v>
      </c>
      <c r="I136" s="1" t="s">
        <v>24</v>
      </c>
      <c r="J136" s="3">
        <v>325</v>
      </c>
      <c r="K136" s="1" t="s">
        <v>36</v>
      </c>
      <c r="L136" s="1" t="s">
        <v>24</v>
      </c>
      <c r="M136" s="1" t="s">
        <v>2235</v>
      </c>
      <c r="N136" s="1" t="s">
        <v>2236</v>
      </c>
      <c r="O136" s="2">
        <v>39496</v>
      </c>
      <c r="P136" s="2">
        <v>39497</v>
      </c>
      <c r="Q136" s="1" t="s">
        <v>29</v>
      </c>
      <c r="R136" t="str">
        <f>VLOOKUP(F136,'Seg 2 descriptions'!A:B,2)</f>
        <v>X Operations-Tri-County</v>
      </c>
      <c r="S136" t="str">
        <f>VLOOKUP(G136,'Seg 3 descriptions'!A:B,2)</f>
        <v>Other Outside Services</v>
      </c>
    </row>
    <row r="137" spans="1:19" x14ac:dyDescent="0.25">
      <c r="A137" s="1" t="s">
        <v>17</v>
      </c>
      <c r="B137" s="1" t="s">
        <v>1988</v>
      </c>
      <c r="C137" s="1" t="s">
        <v>2234</v>
      </c>
      <c r="D137" s="1" t="s">
        <v>2116</v>
      </c>
      <c r="E137" s="1" t="s">
        <v>1991</v>
      </c>
      <c r="F137" s="1" t="s">
        <v>1992</v>
      </c>
      <c r="G137" s="1" t="s">
        <v>35</v>
      </c>
      <c r="H137" s="1" t="s">
        <v>228</v>
      </c>
      <c r="I137" s="1" t="s">
        <v>24</v>
      </c>
      <c r="J137" s="3">
        <v>130</v>
      </c>
      <c r="K137" s="1" t="s">
        <v>36</v>
      </c>
      <c r="L137" s="1" t="s">
        <v>24</v>
      </c>
      <c r="M137" s="1" t="s">
        <v>2235</v>
      </c>
      <c r="N137" s="1" t="s">
        <v>2236</v>
      </c>
      <c r="O137" s="2">
        <v>39496</v>
      </c>
      <c r="P137" s="2">
        <v>39497</v>
      </c>
      <c r="Q137" s="1" t="s">
        <v>29</v>
      </c>
      <c r="R137" t="str">
        <f>VLOOKUP(F137,'Seg 2 descriptions'!A:B,2)</f>
        <v>X Operations-Tri-County</v>
      </c>
      <c r="S137" t="str">
        <f>VLOOKUP(G137,'Seg 3 descriptions'!A:B,2)</f>
        <v>Other Outside Services</v>
      </c>
    </row>
    <row r="138" spans="1:19" x14ac:dyDescent="0.25">
      <c r="A138" s="1" t="s">
        <v>17</v>
      </c>
      <c r="B138" s="1" t="s">
        <v>1988</v>
      </c>
      <c r="C138" s="1" t="s">
        <v>2234</v>
      </c>
      <c r="D138" s="1" t="s">
        <v>2116</v>
      </c>
      <c r="E138" s="1" t="s">
        <v>1991</v>
      </c>
      <c r="F138" s="1" t="s">
        <v>1992</v>
      </c>
      <c r="G138" s="1" t="s">
        <v>35</v>
      </c>
      <c r="H138" s="1" t="s">
        <v>228</v>
      </c>
      <c r="I138" s="1" t="s">
        <v>24</v>
      </c>
      <c r="J138" s="3">
        <v>45</v>
      </c>
      <c r="K138" s="1" t="s">
        <v>36</v>
      </c>
      <c r="L138" s="1" t="s">
        <v>24</v>
      </c>
      <c r="M138" s="1" t="s">
        <v>2235</v>
      </c>
      <c r="N138" s="1" t="s">
        <v>2236</v>
      </c>
      <c r="O138" s="2">
        <v>39496</v>
      </c>
      <c r="P138" s="2">
        <v>39497</v>
      </c>
      <c r="Q138" s="1" t="s">
        <v>29</v>
      </c>
      <c r="R138" t="str">
        <f>VLOOKUP(F138,'Seg 2 descriptions'!A:B,2)</f>
        <v>X Operations-Tri-County</v>
      </c>
      <c r="S138" t="str">
        <f>VLOOKUP(G138,'Seg 3 descriptions'!A:B,2)</f>
        <v>Other Outside Services</v>
      </c>
    </row>
    <row r="139" spans="1:19" x14ac:dyDescent="0.25">
      <c r="A139" s="1" t="s">
        <v>457</v>
      </c>
      <c r="B139" s="1" t="s">
        <v>1988</v>
      </c>
      <c r="C139" s="1" t="s">
        <v>2237</v>
      </c>
      <c r="D139" s="1" t="s">
        <v>2238</v>
      </c>
      <c r="E139" s="1" t="s">
        <v>2029</v>
      </c>
      <c r="F139" s="1" t="s">
        <v>2101</v>
      </c>
      <c r="G139" s="1" t="s">
        <v>870</v>
      </c>
      <c r="H139" s="1" t="s">
        <v>86</v>
      </c>
      <c r="I139" s="1" t="s">
        <v>24</v>
      </c>
      <c r="J139" s="3">
        <v>70.75</v>
      </c>
      <c r="K139" s="1" t="s">
        <v>2239</v>
      </c>
      <c r="L139" s="1" t="s">
        <v>24</v>
      </c>
      <c r="M139" s="1" t="s">
        <v>2240</v>
      </c>
      <c r="N139" s="1" t="s">
        <v>2237</v>
      </c>
      <c r="O139" s="2">
        <v>39599</v>
      </c>
      <c r="P139" s="2">
        <v>39606</v>
      </c>
      <c r="Q139" s="1" t="s">
        <v>29</v>
      </c>
      <c r="R139" t="str">
        <f>VLOOKUP(F139,'Seg 2 descriptions'!A:B,2)</f>
        <v>X Operations Manager-Tri-County</v>
      </c>
      <c r="S139" t="str">
        <f>VLOOKUP(G139,'Seg 3 descriptions'!A:B,2)</f>
        <v>Other Vehicle Expenses</v>
      </c>
    </row>
    <row r="140" spans="1:19" x14ac:dyDescent="0.25">
      <c r="A140" s="1" t="s">
        <v>457</v>
      </c>
      <c r="B140" s="1" t="s">
        <v>1988</v>
      </c>
      <c r="C140" s="1" t="s">
        <v>2237</v>
      </c>
      <c r="D140" s="1" t="s">
        <v>2241</v>
      </c>
      <c r="E140" s="1" t="s">
        <v>2029</v>
      </c>
      <c r="F140" s="1" t="s">
        <v>2101</v>
      </c>
      <c r="G140" s="1" t="s">
        <v>1049</v>
      </c>
      <c r="H140" s="1" t="s">
        <v>86</v>
      </c>
      <c r="I140" s="1" t="s">
        <v>24</v>
      </c>
      <c r="J140" s="3">
        <v>2.58</v>
      </c>
      <c r="K140" s="1" t="s">
        <v>2239</v>
      </c>
      <c r="L140" s="1" t="s">
        <v>24</v>
      </c>
      <c r="M140" s="1" t="s">
        <v>2240</v>
      </c>
      <c r="N140" s="1" t="s">
        <v>2237</v>
      </c>
      <c r="O140" s="2">
        <v>39599</v>
      </c>
      <c r="P140" s="2">
        <v>39606</v>
      </c>
      <c r="Q140" s="1" t="s">
        <v>29</v>
      </c>
      <c r="R140" t="str">
        <f>VLOOKUP(F140,'Seg 2 descriptions'!A:B,2)</f>
        <v>X Operations Manager-Tri-County</v>
      </c>
      <c r="S140" t="str">
        <f>VLOOKUP(G140,'Seg 3 descriptions'!A:B,2)</f>
        <v>Vehicle Insurance</v>
      </c>
    </row>
    <row r="141" spans="1:19" x14ac:dyDescent="0.25">
      <c r="A141" s="1" t="s">
        <v>457</v>
      </c>
      <c r="B141" s="1" t="s">
        <v>1988</v>
      </c>
      <c r="C141" s="1" t="s">
        <v>2237</v>
      </c>
      <c r="D141" s="1" t="s">
        <v>2242</v>
      </c>
      <c r="E141" s="1" t="s">
        <v>1991</v>
      </c>
      <c r="F141" s="1" t="s">
        <v>2101</v>
      </c>
      <c r="G141" s="1" t="s">
        <v>870</v>
      </c>
      <c r="H141" s="1" t="s">
        <v>86</v>
      </c>
      <c r="I141" s="1" t="s">
        <v>24</v>
      </c>
      <c r="J141" s="3">
        <v>176.88</v>
      </c>
      <c r="K141" s="1" t="s">
        <v>2239</v>
      </c>
      <c r="L141" s="1" t="s">
        <v>24</v>
      </c>
      <c r="M141" s="1" t="s">
        <v>2240</v>
      </c>
      <c r="N141" s="1" t="s">
        <v>2237</v>
      </c>
      <c r="O141" s="2">
        <v>39599</v>
      </c>
      <c r="P141" s="2">
        <v>39606</v>
      </c>
      <c r="Q141" s="1" t="s">
        <v>29</v>
      </c>
      <c r="R141" t="str">
        <f>VLOOKUP(F141,'Seg 2 descriptions'!A:B,2)</f>
        <v>X Operations Manager-Tri-County</v>
      </c>
      <c r="S141" t="str">
        <f>VLOOKUP(G141,'Seg 3 descriptions'!A:B,2)</f>
        <v>Other Vehicle Expenses</v>
      </c>
    </row>
    <row r="142" spans="1:19" x14ac:dyDescent="0.25">
      <c r="A142" s="1" t="s">
        <v>457</v>
      </c>
      <c r="B142" s="1" t="s">
        <v>1988</v>
      </c>
      <c r="C142" s="1" t="s">
        <v>2237</v>
      </c>
      <c r="D142" s="1" t="s">
        <v>2243</v>
      </c>
      <c r="E142" s="1" t="s">
        <v>1991</v>
      </c>
      <c r="F142" s="1" t="s">
        <v>2101</v>
      </c>
      <c r="G142" s="1" t="s">
        <v>870</v>
      </c>
      <c r="H142" s="1" t="s">
        <v>76</v>
      </c>
      <c r="I142" s="1" t="s">
        <v>24</v>
      </c>
      <c r="J142" s="3">
        <v>70.739999999999995</v>
      </c>
      <c r="K142" s="1" t="s">
        <v>2239</v>
      </c>
      <c r="L142" s="1" t="s">
        <v>24</v>
      </c>
      <c r="M142" s="1" t="s">
        <v>2240</v>
      </c>
      <c r="N142" s="1" t="s">
        <v>2237</v>
      </c>
      <c r="O142" s="2">
        <v>39599</v>
      </c>
      <c r="P142" s="2">
        <v>39606</v>
      </c>
      <c r="Q142" s="1" t="s">
        <v>29</v>
      </c>
      <c r="R142" t="str">
        <f>VLOOKUP(F142,'Seg 2 descriptions'!A:B,2)</f>
        <v>X Operations Manager-Tri-County</v>
      </c>
      <c r="S142" t="str">
        <f>VLOOKUP(G142,'Seg 3 descriptions'!A:B,2)</f>
        <v>Other Vehicle Expenses</v>
      </c>
    </row>
    <row r="143" spans="1:19" x14ac:dyDescent="0.25">
      <c r="A143" s="1" t="s">
        <v>457</v>
      </c>
      <c r="B143" s="1" t="s">
        <v>1988</v>
      </c>
      <c r="C143" s="1" t="s">
        <v>2237</v>
      </c>
      <c r="D143" s="1" t="s">
        <v>2244</v>
      </c>
      <c r="E143" s="1" t="s">
        <v>1991</v>
      </c>
      <c r="F143" s="1" t="s">
        <v>2101</v>
      </c>
      <c r="G143" s="1" t="s">
        <v>870</v>
      </c>
      <c r="H143" s="1" t="s">
        <v>103</v>
      </c>
      <c r="I143" s="1" t="s">
        <v>24</v>
      </c>
      <c r="J143" s="3">
        <v>70.75</v>
      </c>
      <c r="K143" s="1" t="s">
        <v>2239</v>
      </c>
      <c r="L143" s="1" t="s">
        <v>24</v>
      </c>
      <c r="M143" s="1" t="s">
        <v>2240</v>
      </c>
      <c r="N143" s="1" t="s">
        <v>2237</v>
      </c>
      <c r="O143" s="2">
        <v>39599</v>
      </c>
      <c r="P143" s="2">
        <v>39606</v>
      </c>
      <c r="Q143" s="1" t="s">
        <v>29</v>
      </c>
      <c r="R143" t="str">
        <f>VLOOKUP(F143,'Seg 2 descriptions'!A:B,2)</f>
        <v>X Operations Manager-Tri-County</v>
      </c>
      <c r="S143" t="str">
        <f>VLOOKUP(G143,'Seg 3 descriptions'!A:B,2)</f>
        <v>Other Vehicle Expenses</v>
      </c>
    </row>
    <row r="144" spans="1:19" x14ac:dyDescent="0.25">
      <c r="A144" s="1" t="s">
        <v>457</v>
      </c>
      <c r="B144" s="1" t="s">
        <v>1988</v>
      </c>
      <c r="C144" s="1" t="s">
        <v>2237</v>
      </c>
      <c r="D144" s="1" t="s">
        <v>2245</v>
      </c>
      <c r="E144" s="1" t="s">
        <v>1991</v>
      </c>
      <c r="F144" s="1" t="s">
        <v>2101</v>
      </c>
      <c r="G144" s="1" t="s">
        <v>870</v>
      </c>
      <c r="H144" s="1" t="s">
        <v>130</v>
      </c>
      <c r="I144" s="1" t="s">
        <v>24</v>
      </c>
      <c r="J144" s="3">
        <v>282.99</v>
      </c>
      <c r="K144" s="1" t="s">
        <v>2239</v>
      </c>
      <c r="L144" s="1" t="s">
        <v>24</v>
      </c>
      <c r="M144" s="1" t="s">
        <v>2240</v>
      </c>
      <c r="N144" s="1" t="s">
        <v>2237</v>
      </c>
      <c r="O144" s="2">
        <v>39599</v>
      </c>
      <c r="P144" s="2">
        <v>39606</v>
      </c>
      <c r="Q144" s="1" t="s">
        <v>29</v>
      </c>
      <c r="R144" t="str">
        <f>VLOOKUP(F144,'Seg 2 descriptions'!A:B,2)</f>
        <v>X Operations Manager-Tri-County</v>
      </c>
      <c r="S144" t="str">
        <f>VLOOKUP(G144,'Seg 3 descriptions'!A:B,2)</f>
        <v>Other Vehicle Expenses</v>
      </c>
    </row>
    <row r="145" spans="1:19" x14ac:dyDescent="0.25">
      <c r="A145" s="1" t="s">
        <v>457</v>
      </c>
      <c r="B145" s="1" t="s">
        <v>1988</v>
      </c>
      <c r="C145" s="1" t="s">
        <v>2237</v>
      </c>
      <c r="D145" s="1" t="s">
        <v>2246</v>
      </c>
      <c r="E145" s="1" t="s">
        <v>2029</v>
      </c>
      <c r="F145" s="1" t="s">
        <v>2101</v>
      </c>
      <c r="G145" s="1" t="s">
        <v>1055</v>
      </c>
      <c r="H145" s="1" t="s">
        <v>86</v>
      </c>
      <c r="I145" s="1" t="s">
        <v>24</v>
      </c>
      <c r="J145" s="3">
        <v>15.84</v>
      </c>
      <c r="K145" s="1" t="s">
        <v>2239</v>
      </c>
      <c r="L145" s="1" t="s">
        <v>24</v>
      </c>
      <c r="M145" s="1" t="s">
        <v>2240</v>
      </c>
      <c r="N145" s="1" t="s">
        <v>2237</v>
      </c>
      <c r="O145" s="2">
        <v>39599</v>
      </c>
      <c r="P145" s="2">
        <v>39606</v>
      </c>
      <c r="Q145" s="1" t="s">
        <v>29</v>
      </c>
      <c r="R145" t="str">
        <f>VLOOKUP(F145,'Seg 2 descriptions'!A:B,2)</f>
        <v>X Operations Manager-Tri-County</v>
      </c>
      <c r="S145" t="str">
        <f>VLOOKUP(G145,'Seg 3 descriptions'!A:B,2)</f>
        <v>Vehicle Depreciation</v>
      </c>
    </row>
    <row r="146" spans="1:19" x14ac:dyDescent="0.25">
      <c r="A146" s="1" t="s">
        <v>457</v>
      </c>
      <c r="B146" s="1" t="s">
        <v>1988</v>
      </c>
      <c r="C146" s="1" t="s">
        <v>2237</v>
      </c>
      <c r="D146" s="1" t="s">
        <v>2247</v>
      </c>
      <c r="E146" s="1" t="s">
        <v>1991</v>
      </c>
      <c r="F146" s="1" t="s">
        <v>2101</v>
      </c>
      <c r="G146" s="1" t="s">
        <v>1049</v>
      </c>
      <c r="H146" s="1" t="s">
        <v>86</v>
      </c>
      <c r="I146" s="1" t="s">
        <v>24</v>
      </c>
      <c r="J146" s="3">
        <v>6.46</v>
      </c>
      <c r="K146" s="1" t="s">
        <v>2239</v>
      </c>
      <c r="L146" s="1" t="s">
        <v>24</v>
      </c>
      <c r="M146" s="1" t="s">
        <v>2240</v>
      </c>
      <c r="N146" s="1" t="s">
        <v>2237</v>
      </c>
      <c r="O146" s="2">
        <v>39599</v>
      </c>
      <c r="P146" s="2">
        <v>39606</v>
      </c>
      <c r="Q146" s="1" t="s">
        <v>29</v>
      </c>
      <c r="R146" t="str">
        <f>VLOOKUP(F146,'Seg 2 descriptions'!A:B,2)</f>
        <v>X Operations Manager-Tri-County</v>
      </c>
      <c r="S146" t="str">
        <f>VLOOKUP(G146,'Seg 3 descriptions'!A:B,2)</f>
        <v>Vehicle Insurance</v>
      </c>
    </row>
    <row r="147" spans="1:19" x14ac:dyDescent="0.25">
      <c r="A147" s="1" t="s">
        <v>457</v>
      </c>
      <c r="B147" s="1" t="s">
        <v>1988</v>
      </c>
      <c r="C147" s="1" t="s">
        <v>2237</v>
      </c>
      <c r="D147" s="1" t="s">
        <v>2248</v>
      </c>
      <c r="E147" s="1" t="s">
        <v>1991</v>
      </c>
      <c r="F147" s="1" t="s">
        <v>2101</v>
      </c>
      <c r="G147" s="1" t="s">
        <v>1049</v>
      </c>
      <c r="H147" s="1" t="s">
        <v>76</v>
      </c>
      <c r="I147" s="1" t="s">
        <v>24</v>
      </c>
      <c r="J147" s="3">
        <v>2.58</v>
      </c>
      <c r="K147" s="1" t="s">
        <v>2239</v>
      </c>
      <c r="L147" s="1" t="s">
        <v>24</v>
      </c>
      <c r="M147" s="1" t="s">
        <v>2240</v>
      </c>
      <c r="N147" s="1" t="s">
        <v>2237</v>
      </c>
      <c r="O147" s="2">
        <v>39599</v>
      </c>
      <c r="P147" s="2">
        <v>39606</v>
      </c>
      <c r="Q147" s="1" t="s">
        <v>29</v>
      </c>
      <c r="R147" t="str">
        <f>VLOOKUP(F147,'Seg 2 descriptions'!A:B,2)</f>
        <v>X Operations Manager-Tri-County</v>
      </c>
      <c r="S147" t="str">
        <f>VLOOKUP(G147,'Seg 3 descriptions'!A:B,2)</f>
        <v>Vehicle Insurance</v>
      </c>
    </row>
    <row r="148" spans="1:19" x14ac:dyDescent="0.25">
      <c r="A148" s="1" t="s">
        <v>457</v>
      </c>
      <c r="B148" s="1" t="s">
        <v>1988</v>
      </c>
      <c r="C148" s="1" t="s">
        <v>2237</v>
      </c>
      <c r="D148" s="1" t="s">
        <v>2249</v>
      </c>
      <c r="E148" s="1" t="s">
        <v>1991</v>
      </c>
      <c r="F148" s="1" t="s">
        <v>2101</v>
      </c>
      <c r="G148" s="1" t="s">
        <v>1049</v>
      </c>
      <c r="H148" s="1" t="s">
        <v>103</v>
      </c>
      <c r="I148" s="1" t="s">
        <v>24</v>
      </c>
      <c r="J148" s="3">
        <v>2.58</v>
      </c>
      <c r="K148" s="1" t="s">
        <v>2239</v>
      </c>
      <c r="L148" s="1" t="s">
        <v>24</v>
      </c>
      <c r="M148" s="1" t="s">
        <v>2240</v>
      </c>
      <c r="N148" s="1" t="s">
        <v>2237</v>
      </c>
      <c r="O148" s="2">
        <v>39599</v>
      </c>
      <c r="P148" s="2">
        <v>39606</v>
      </c>
      <c r="Q148" s="1" t="s">
        <v>29</v>
      </c>
      <c r="R148" t="str">
        <f>VLOOKUP(F148,'Seg 2 descriptions'!A:B,2)</f>
        <v>X Operations Manager-Tri-County</v>
      </c>
      <c r="S148" t="str">
        <f>VLOOKUP(G148,'Seg 3 descriptions'!A:B,2)</f>
        <v>Vehicle Insurance</v>
      </c>
    </row>
    <row r="149" spans="1:19" x14ac:dyDescent="0.25">
      <c r="A149" s="1" t="s">
        <v>457</v>
      </c>
      <c r="B149" s="1" t="s">
        <v>1988</v>
      </c>
      <c r="C149" s="1" t="s">
        <v>2237</v>
      </c>
      <c r="D149" s="1" t="s">
        <v>2250</v>
      </c>
      <c r="E149" s="1" t="s">
        <v>1991</v>
      </c>
      <c r="F149" s="1" t="s">
        <v>2101</v>
      </c>
      <c r="G149" s="1" t="s">
        <v>1049</v>
      </c>
      <c r="H149" s="1" t="s">
        <v>130</v>
      </c>
      <c r="I149" s="1" t="s">
        <v>24</v>
      </c>
      <c r="J149" s="3">
        <v>10.33</v>
      </c>
      <c r="K149" s="1" t="s">
        <v>2239</v>
      </c>
      <c r="L149" s="1" t="s">
        <v>24</v>
      </c>
      <c r="M149" s="1" t="s">
        <v>2240</v>
      </c>
      <c r="N149" s="1" t="s">
        <v>2237</v>
      </c>
      <c r="O149" s="2">
        <v>39599</v>
      </c>
      <c r="P149" s="2">
        <v>39606</v>
      </c>
      <c r="Q149" s="1" t="s">
        <v>29</v>
      </c>
      <c r="R149" t="str">
        <f>VLOOKUP(F149,'Seg 2 descriptions'!A:B,2)</f>
        <v>X Operations Manager-Tri-County</v>
      </c>
      <c r="S149" t="str">
        <f>VLOOKUP(G149,'Seg 3 descriptions'!A:B,2)</f>
        <v>Vehicle Insurance</v>
      </c>
    </row>
    <row r="150" spans="1:19" x14ac:dyDescent="0.25">
      <c r="A150" s="1" t="s">
        <v>457</v>
      </c>
      <c r="B150" s="1" t="s">
        <v>1988</v>
      </c>
      <c r="C150" s="1" t="s">
        <v>2237</v>
      </c>
      <c r="D150" s="1" t="s">
        <v>2251</v>
      </c>
      <c r="E150" s="1" t="s">
        <v>2029</v>
      </c>
      <c r="F150" s="1" t="s">
        <v>2101</v>
      </c>
      <c r="G150" s="1" t="s">
        <v>869</v>
      </c>
      <c r="H150" s="1" t="s">
        <v>86</v>
      </c>
      <c r="I150" s="1" t="s">
        <v>24</v>
      </c>
      <c r="J150" s="3">
        <v>45.77</v>
      </c>
      <c r="K150" s="1" t="s">
        <v>2239</v>
      </c>
      <c r="L150" s="1" t="s">
        <v>24</v>
      </c>
      <c r="M150" s="1" t="s">
        <v>2240</v>
      </c>
      <c r="N150" s="1" t="s">
        <v>2237</v>
      </c>
      <c r="O150" s="2">
        <v>39599</v>
      </c>
      <c r="P150" s="2">
        <v>39606</v>
      </c>
      <c r="Q150" s="1" t="s">
        <v>29</v>
      </c>
      <c r="R150" t="str">
        <f>VLOOKUP(F150,'Seg 2 descriptions'!A:B,2)</f>
        <v>X Operations Manager-Tri-County</v>
      </c>
      <c r="S150" t="str">
        <f>VLOOKUP(G150,'Seg 3 descriptions'!A:B,2)</f>
        <v>Vehicle Fuel</v>
      </c>
    </row>
    <row r="151" spans="1:19" x14ac:dyDescent="0.25">
      <c r="A151" s="1" t="s">
        <v>457</v>
      </c>
      <c r="B151" s="1" t="s">
        <v>1988</v>
      </c>
      <c r="C151" s="1" t="s">
        <v>2237</v>
      </c>
      <c r="D151" s="1" t="s">
        <v>2252</v>
      </c>
      <c r="E151" s="1" t="s">
        <v>1991</v>
      </c>
      <c r="F151" s="1" t="s">
        <v>2101</v>
      </c>
      <c r="G151" s="1" t="s">
        <v>1055</v>
      </c>
      <c r="H151" s="1" t="s">
        <v>86</v>
      </c>
      <c r="I151" s="1" t="s">
        <v>24</v>
      </c>
      <c r="J151" s="3">
        <v>39.590000000000003</v>
      </c>
      <c r="K151" s="1" t="s">
        <v>2239</v>
      </c>
      <c r="L151" s="1" t="s">
        <v>24</v>
      </c>
      <c r="M151" s="1" t="s">
        <v>2240</v>
      </c>
      <c r="N151" s="1" t="s">
        <v>2237</v>
      </c>
      <c r="O151" s="2">
        <v>39599</v>
      </c>
      <c r="P151" s="2">
        <v>39606</v>
      </c>
      <c r="Q151" s="1" t="s">
        <v>29</v>
      </c>
      <c r="R151" t="str">
        <f>VLOOKUP(F151,'Seg 2 descriptions'!A:B,2)</f>
        <v>X Operations Manager-Tri-County</v>
      </c>
      <c r="S151" t="str">
        <f>VLOOKUP(G151,'Seg 3 descriptions'!A:B,2)</f>
        <v>Vehicle Depreciation</v>
      </c>
    </row>
    <row r="152" spans="1:19" x14ac:dyDescent="0.25">
      <c r="A152" s="1" t="s">
        <v>457</v>
      </c>
      <c r="B152" s="1" t="s">
        <v>1988</v>
      </c>
      <c r="C152" s="1" t="s">
        <v>2237</v>
      </c>
      <c r="D152" s="1" t="s">
        <v>2253</v>
      </c>
      <c r="E152" s="1" t="s">
        <v>1991</v>
      </c>
      <c r="F152" s="1" t="s">
        <v>2101</v>
      </c>
      <c r="G152" s="1" t="s">
        <v>1055</v>
      </c>
      <c r="H152" s="1" t="s">
        <v>76</v>
      </c>
      <c r="I152" s="1" t="s">
        <v>24</v>
      </c>
      <c r="J152" s="3">
        <v>15.84</v>
      </c>
      <c r="K152" s="1" t="s">
        <v>2239</v>
      </c>
      <c r="L152" s="1" t="s">
        <v>24</v>
      </c>
      <c r="M152" s="1" t="s">
        <v>2240</v>
      </c>
      <c r="N152" s="1" t="s">
        <v>2237</v>
      </c>
      <c r="O152" s="2">
        <v>39599</v>
      </c>
      <c r="P152" s="2">
        <v>39606</v>
      </c>
      <c r="Q152" s="1" t="s">
        <v>29</v>
      </c>
      <c r="R152" t="str">
        <f>VLOOKUP(F152,'Seg 2 descriptions'!A:B,2)</f>
        <v>X Operations Manager-Tri-County</v>
      </c>
      <c r="S152" t="str">
        <f>VLOOKUP(G152,'Seg 3 descriptions'!A:B,2)</f>
        <v>Vehicle Depreciation</v>
      </c>
    </row>
    <row r="153" spans="1:19" x14ac:dyDescent="0.25">
      <c r="A153" s="1" t="s">
        <v>457</v>
      </c>
      <c r="B153" s="1" t="s">
        <v>1988</v>
      </c>
      <c r="C153" s="1" t="s">
        <v>2237</v>
      </c>
      <c r="D153" s="1" t="s">
        <v>2254</v>
      </c>
      <c r="E153" s="1" t="s">
        <v>1991</v>
      </c>
      <c r="F153" s="1" t="s">
        <v>2101</v>
      </c>
      <c r="G153" s="1" t="s">
        <v>1055</v>
      </c>
      <c r="H153" s="1" t="s">
        <v>103</v>
      </c>
      <c r="I153" s="1" t="s">
        <v>24</v>
      </c>
      <c r="J153" s="3">
        <v>15.84</v>
      </c>
      <c r="K153" s="1" t="s">
        <v>2239</v>
      </c>
      <c r="L153" s="1" t="s">
        <v>24</v>
      </c>
      <c r="M153" s="1" t="s">
        <v>2240</v>
      </c>
      <c r="N153" s="1" t="s">
        <v>2237</v>
      </c>
      <c r="O153" s="2">
        <v>39599</v>
      </c>
      <c r="P153" s="2">
        <v>39606</v>
      </c>
      <c r="Q153" s="1" t="s">
        <v>29</v>
      </c>
      <c r="R153" t="str">
        <f>VLOOKUP(F153,'Seg 2 descriptions'!A:B,2)</f>
        <v>X Operations Manager-Tri-County</v>
      </c>
      <c r="S153" t="str">
        <f>VLOOKUP(G153,'Seg 3 descriptions'!A:B,2)</f>
        <v>Vehicle Depreciation</v>
      </c>
    </row>
    <row r="154" spans="1:19" x14ac:dyDescent="0.25">
      <c r="A154" s="1" t="s">
        <v>457</v>
      </c>
      <c r="B154" s="1" t="s">
        <v>1988</v>
      </c>
      <c r="C154" s="1" t="s">
        <v>2237</v>
      </c>
      <c r="D154" s="1" t="s">
        <v>2255</v>
      </c>
      <c r="E154" s="1" t="s">
        <v>1991</v>
      </c>
      <c r="F154" s="1" t="s">
        <v>2101</v>
      </c>
      <c r="G154" s="1" t="s">
        <v>1055</v>
      </c>
      <c r="H154" s="1" t="s">
        <v>130</v>
      </c>
      <c r="I154" s="1" t="s">
        <v>24</v>
      </c>
      <c r="J154" s="3">
        <v>63.34</v>
      </c>
      <c r="K154" s="1" t="s">
        <v>2239</v>
      </c>
      <c r="L154" s="1" t="s">
        <v>24</v>
      </c>
      <c r="M154" s="1" t="s">
        <v>2240</v>
      </c>
      <c r="N154" s="1" t="s">
        <v>2237</v>
      </c>
      <c r="O154" s="2">
        <v>39599</v>
      </c>
      <c r="P154" s="2">
        <v>39606</v>
      </c>
      <c r="Q154" s="1" t="s">
        <v>29</v>
      </c>
      <c r="R154" t="str">
        <f>VLOOKUP(F154,'Seg 2 descriptions'!A:B,2)</f>
        <v>X Operations Manager-Tri-County</v>
      </c>
      <c r="S154" t="str">
        <f>VLOOKUP(G154,'Seg 3 descriptions'!A:B,2)</f>
        <v>Vehicle Depreciation</v>
      </c>
    </row>
    <row r="155" spans="1:19" x14ac:dyDescent="0.25">
      <c r="A155" s="1" t="s">
        <v>457</v>
      </c>
      <c r="B155" s="1" t="s">
        <v>1988</v>
      </c>
      <c r="C155" s="1" t="s">
        <v>2237</v>
      </c>
      <c r="D155" s="1" t="s">
        <v>2256</v>
      </c>
      <c r="E155" s="1" t="s">
        <v>2029</v>
      </c>
      <c r="F155" s="1" t="s">
        <v>2101</v>
      </c>
      <c r="G155" s="1" t="s">
        <v>283</v>
      </c>
      <c r="H155" s="1" t="s">
        <v>86</v>
      </c>
      <c r="I155" s="1" t="s">
        <v>24</v>
      </c>
      <c r="J155" s="3">
        <v>2.0499999999999998</v>
      </c>
      <c r="K155" s="1" t="s">
        <v>2239</v>
      </c>
      <c r="L155" s="1" t="s">
        <v>24</v>
      </c>
      <c r="M155" s="1" t="s">
        <v>2240</v>
      </c>
      <c r="N155" s="1" t="s">
        <v>2237</v>
      </c>
      <c r="O155" s="2">
        <v>39599</v>
      </c>
      <c r="P155" s="2">
        <v>39606</v>
      </c>
      <c r="Q155" s="1" t="s">
        <v>29</v>
      </c>
      <c r="R155" t="str">
        <f>VLOOKUP(F155,'Seg 2 descriptions'!A:B,2)</f>
        <v>X Operations Manager-Tri-County</v>
      </c>
      <c r="S155" t="str">
        <f>VLOOKUP(G155,'Seg 3 descriptions'!A:B,2)</f>
        <v>Supplies &amp; Misc Dept Expenses</v>
      </c>
    </row>
    <row r="156" spans="1:19" x14ac:dyDescent="0.25">
      <c r="A156" s="1" t="s">
        <v>457</v>
      </c>
      <c r="B156" s="1" t="s">
        <v>1988</v>
      </c>
      <c r="C156" s="1" t="s">
        <v>2237</v>
      </c>
      <c r="D156" s="1" t="s">
        <v>2257</v>
      </c>
      <c r="E156" s="1" t="s">
        <v>1991</v>
      </c>
      <c r="F156" s="1" t="s">
        <v>2101</v>
      </c>
      <c r="G156" s="1" t="s">
        <v>869</v>
      </c>
      <c r="H156" s="1" t="s">
        <v>86</v>
      </c>
      <c r="I156" s="1" t="s">
        <v>24</v>
      </c>
      <c r="J156" s="3">
        <v>114.42</v>
      </c>
      <c r="K156" s="1" t="s">
        <v>2239</v>
      </c>
      <c r="L156" s="1" t="s">
        <v>24</v>
      </c>
      <c r="M156" s="1" t="s">
        <v>2240</v>
      </c>
      <c r="N156" s="1" t="s">
        <v>2237</v>
      </c>
      <c r="O156" s="2">
        <v>39599</v>
      </c>
      <c r="P156" s="2">
        <v>39606</v>
      </c>
      <c r="Q156" s="1" t="s">
        <v>29</v>
      </c>
      <c r="R156" t="str">
        <f>VLOOKUP(F156,'Seg 2 descriptions'!A:B,2)</f>
        <v>X Operations Manager-Tri-County</v>
      </c>
      <c r="S156" t="str">
        <f>VLOOKUP(G156,'Seg 3 descriptions'!A:B,2)</f>
        <v>Vehicle Fuel</v>
      </c>
    </row>
    <row r="157" spans="1:19" x14ac:dyDescent="0.25">
      <c r="A157" s="1" t="s">
        <v>457</v>
      </c>
      <c r="B157" s="1" t="s">
        <v>1988</v>
      </c>
      <c r="C157" s="1" t="s">
        <v>2237</v>
      </c>
      <c r="D157" s="1" t="s">
        <v>2258</v>
      </c>
      <c r="E157" s="1" t="s">
        <v>1991</v>
      </c>
      <c r="F157" s="1" t="s">
        <v>2101</v>
      </c>
      <c r="G157" s="1" t="s">
        <v>869</v>
      </c>
      <c r="H157" s="1" t="s">
        <v>76</v>
      </c>
      <c r="I157" s="1" t="s">
        <v>24</v>
      </c>
      <c r="J157" s="3">
        <v>45.76</v>
      </c>
      <c r="K157" s="1" t="s">
        <v>2239</v>
      </c>
      <c r="L157" s="1" t="s">
        <v>24</v>
      </c>
      <c r="M157" s="1" t="s">
        <v>2240</v>
      </c>
      <c r="N157" s="1" t="s">
        <v>2237</v>
      </c>
      <c r="O157" s="2">
        <v>39599</v>
      </c>
      <c r="P157" s="2">
        <v>39606</v>
      </c>
      <c r="Q157" s="1" t="s">
        <v>29</v>
      </c>
      <c r="R157" t="str">
        <f>VLOOKUP(F157,'Seg 2 descriptions'!A:B,2)</f>
        <v>X Operations Manager-Tri-County</v>
      </c>
      <c r="S157" t="str">
        <f>VLOOKUP(G157,'Seg 3 descriptions'!A:B,2)</f>
        <v>Vehicle Fuel</v>
      </c>
    </row>
    <row r="158" spans="1:19" x14ac:dyDescent="0.25">
      <c r="A158" s="1" t="s">
        <v>457</v>
      </c>
      <c r="B158" s="1" t="s">
        <v>1988</v>
      </c>
      <c r="C158" s="1" t="s">
        <v>2237</v>
      </c>
      <c r="D158" s="1" t="s">
        <v>2259</v>
      </c>
      <c r="E158" s="1" t="s">
        <v>1991</v>
      </c>
      <c r="F158" s="1" t="s">
        <v>2101</v>
      </c>
      <c r="G158" s="1" t="s">
        <v>869</v>
      </c>
      <c r="H158" s="1" t="s">
        <v>103</v>
      </c>
      <c r="I158" s="1" t="s">
        <v>24</v>
      </c>
      <c r="J158" s="3">
        <v>45.77</v>
      </c>
      <c r="K158" s="1" t="s">
        <v>2239</v>
      </c>
      <c r="L158" s="1" t="s">
        <v>24</v>
      </c>
      <c r="M158" s="1" t="s">
        <v>2240</v>
      </c>
      <c r="N158" s="1" t="s">
        <v>2237</v>
      </c>
      <c r="O158" s="2">
        <v>39599</v>
      </c>
      <c r="P158" s="2">
        <v>39606</v>
      </c>
      <c r="Q158" s="1" t="s">
        <v>29</v>
      </c>
      <c r="R158" t="str">
        <f>VLOOKUP(F158,'Seg 2 descriptions'!A:B,2)</f>
        <v>X Operations Manager-Tri-County</v>
      </c>
      <c r="S158" t="str">
        <f>VLOOKUP(G158,'Seg 3 descriptions'!A:B,2)</f>
        <v>Vehicle Fuel</v>
      </c>
    </row>
    <row r="159" spans="1:19" x14ac:dyDescent="0.25">
      <c r="A159" s="1" t="s">
        <v>457</v>
      </c>
      <c r="B159" s="1" t="s">
        <v>1988</v>
      </c>
      <c r="C159" s="1" t="s">
        <v>2237</v>
      </c>
      <c r="D159" s="1" t="s">
        <v>2260</v>
      </c>
      <c r="E159" s="1" t="s">
        <v>1991</v>
      </c>
      <c r="F159" s="1" t="s">
        <v>2101</v>
      </c>
      <c r="G159" s="1" t="s">
        <v>869</v>
      </c>
      <c r="H159" s="1" t="s">
        <v>130</v>
      </c>
      <c r="I159" s="1" t="s">
        <v>24</v>
      </c>
      <c r="J159" s="3">
        <v>183.06</v>
      </c>
      <c r="K159" s="1" t="s">
        <v>2239</v>
      </c>
      <c r="L159" s="1" t="s">
        <v>24</v>
      </c>
      <c r="M159" s="1" t="s">
        <v>2240</v>
      </c>
      <c r="N159" s="1" t="s">
        <v>2237</v>
      </c>
      <c r="O159" s="2">
        <v>39599</v>
      </c>
      <c r="P159" s="2">
        <v>39606</v>
      </c>
      <c r="Q159" s="1" t="s">
        <v>29</v>
      </c>
      <c r="R159" t="str">
        <f>VLOOKUP(F159,'Seg 2 descriptions'!A:B,2)</f>
        <v>X Operations Manager-Tri-County</v>
      </c>
      <c r="S159" t="str">
        <f>VLOOKUP(G159,'Seg 3 descriptions'!A:B,2)</f>
        <v>Vehicle Fuel</v>
      </c>
    </row>
    <row r="160" spans="1:19" x14ac:dyDescent="0.25">
      <c r="A160" s="1" t="s">
        <v>457</v>
      </c>
      <c r="B160" s="1" t="s">
        <v>1988</v>
      </c>
      <c r="C160" s="1" t="s">
        <v>2237</v>
      </c>
      <c r="D160" s="1" t="s">
        <v>2261</v>
      </c>
      <c r="E160" s="1" t="s">
        <v>2029</v>
      </c>
      <c r="F160" s="1" t="s">
        <v>2101</v>
      </c>
      <c r="G160" s="1" t="s">
        <v>868</v>
      </c>
      <c r="H160" s="1" t="s">
        <v>86</v>
      </c>
      <c r="I160" s="1" t="s">
        <v>24</v>
      </c>
      <c r="J160" s="3">
        <v>10.199999999999999</v>
      </c>
      <c r="K160" s="1" t="s">
        <v>2239</v>
      </c>
      <c r="L160" s="1" t="s">
        <v>24</v>
      </c>
      <c r="M160" s="1" t="s">
        <v>2240</v>
      </c>
      <c r="N160" s="1" t="s">
        <v>2237</v>
      </c>
      <c r="O160" s="2">
        <v>39599</v>
      </c>
      <c r="P160" s="2">
        <v>39606</v>
      </c>
      <c r="Q160" s="1" t="s">
        <v>29</v>
      </c>
      <c r="R160" t="str">
        <f>VLOOKUP(F160,'Seg 2 descriptions'!A:B,2)</f>
        <v>X Operations Manager-Tri-County</v>
      </c>
      <c r="S160" t="str">
        <f>VLOOKUP(G160,'Seg 3 descriptions'!A:B,2)</f>
        <v>Cell Phones</v>
      </c>
    </row>
    <row r="161" spans="1:19" x14ac:dyDescent="0.25">
      <c r="A161" s="1" t="s">
        <v>457</v>
      </c>
      <c r="B161" s="1" t="s">
        <v>1988</v>
      </c>
      <c r="C161" s="1" t="s">
        <v>2237</v>
      </c>
      <c r="D161" s="1" t="s">
        <v>2262</v>
      </c>
      <c r="E161" s="1" t="s">
        <v>1991</v>
      </c>
      <c r="F161" s="1" t="s">
        <v>2101</v>
      </c>
      <c r="G161" s="1" t="s">
        <v>283</v>
      </c>
      <c r="H161" s="1" t="s">
        <v>86</v>
      </c>
      <c r="I161" s="1" t="s">
        <v>24</v>
      </c>
      <c r="J161" s="3">
        <v>5.13</v>
      </c>
      <c r="K161" s="1" t="s">
        <v>2239</v>
      </c>
      <c r="L161" s="1" t="s">
        <v>24</v>
      </c>
      <c r="M161" s="1" t="s">
        <v>2240</v>
      </c>
      <c r="N161" s="1" t="s">
        <v>2237</v>
      </c>
      <c r="O161" s="2">
        <v>39599</v>
      </c>
      <c r="P161" s="2">
        <v>39606</v>
      </c>
      <c r="Q161" s="1" t="s">
        <v>29</v>
      </c>
      <c r="R161" t="str">
        <f>VLOOKUP(F161,'Seg 2 descriptions'!A:B,2)</f>
        <v>X Operations Manager-Tri-County</v>
      </c>
      <c r="S161" t="str">
        <f>VLOOKUP(G161,'Seg 3 descriptions'!A:B,2)</f>
        <v>Supplies &amp; Misc Dept Expenses</v>
      </c>
    </row>
    <row r="162" spans="1:19" x14ac:dyDescent="0.25">
      <c r="A162" s="1" t="s">
        <v>457</v>
      </c>
      <c r="B162" s="1" t="s">
        <v>1988</v>
      </c>
      <c r="C162" s="1" t="s">
        <v>2237</v>
      </c>
      <c r="D162" s="1" t="s">
        <v>2263</v>
      </c>
      <c r="E162" s="1" t="s">
        <v>1991</v>
      </c>
      <c r="F162" s="1" t="s">
        <v>2101</v>
      </c>
      <c r="G162" s="1" t="s">
        <v>283</v>
      </c>
      <c r="H162" s="1" t="s">
        <v>76</v>
      </c>
      <c r="I162" s="1" t="s">
        <v>24</v>
      </c>
      <c r="J162" s="3">
        <v>2.0499999999999998</v>
      </c>
      <c r="K162" s="1" t="s">
        <v>2239</v>
      </c>
      <c r="L162" s="1" t="s">
        <v>24</v>
      </c>
      <c r="M162" s="1" t="s">
        <v>2240</v>
      </c>
      <c r="N162" s="1" t="s">
        <v>2237</v>
      </c>
      <c r="O162" s="2">
        <v>39599</v>
      </c>
      <c r="P162" s="2">
        <v>39606</v>
      </c>
      <c r="Q162" s="1" t="s">
        <v>29</v>
      </c>
      <c r="R162" t="str">
        <f>VLOOKUP(F162,'Seg 2 descriptions'!A:B,2)</f>
        <v>X Operations Manager-Tri-County</v>
      </c>
      <c r="S162" t="str">
        <f>VLOOKUP(G162,'Seg 3 descriptions'!A:B,2)</f>
        <v>Supplies &amp; Misc Dept Expenses</v>
      </c>
    </row>
    <row r="163" spans="1:19" x14ac:dyDescent="0.25">
      <c r="A163" s="1" t="s">
        <v>457</v>
      </c>
      <c r="B163" s="1" t="s">
        <v>1988</v>
      </c>
      <c r="C163" s="1" t="s">
        <v>2237</v>
      </c>
      <c r="D163" s="1" t="s">
        <v>2264</v>
      </c>
      <c r="E163" s="1" t="s">
        <v>1991</v>
      </c>
      <c r="F163" s="1" t="s">
        <v>2101</v>
      </c>
      <c r="G163" s="1" t="s">
        <v>283</v>
      </c>
      <c r="H163" s="1" t="s">
        <v>103</v>
      </c>
      <c r="I163" s="1" t="s">
        <v>24</v>
      </c>
      <c r="J163" s="3">
        <v>2.0499999999999998</v>
      </c>
      <c r="K163" s="1" t="s">
        <v>2239</v>
      </c>
      <c r="L163" s="1" t="s">
        <v>24</v>
      </c>
      <c r="M163" s="1" t="s">
        <v>2240</v>
      </c>
      <c r="N163" s="1" t="s">
        <v>2237</v>
      </c>
      <c r="O163" s="2">
        <v>39599</v>
      </c>
      <c r="P163" s="2">
        <v>39606</v>
      </c>
      <c r="Q163" s="1" t="s">
        <v>29</v>
      </c>
      <c r="R163" t="str">
        <f>VLOOKUP(F163,'Seg 2 descriptions'!A:B,2)</f>
        <v>X Operations Manager-Tri-County</v>
      </c>
      <c r="S163" t="str">
        <f>VLOOKUP(G163,'Seg 3 descriptions'!A:B,2)</f>
        <v>Supplies &amp; Misc Dept Expenses</v>
      </c>
    </row>
    <row r="164" spans="1:19" x14ac:dyDescent="0.25">
      <c r="A164" s="1" t="s">
        <v>457</v>
      </c>
      <c r="B164" s="1" t="s">
        <v>1988</v>
      </c>
      <c r="C164" s="1" t="s">
        <v>2237</v>
      </c>
      <c r="D164" s="1" t="s">
        <v>2265</v>
      </c>
      <c r="E164" s="1" t="s">
        <v>1991</v>
      </c>
      <c r="F164" s="1" t="s">
        <v>2101</v>
      </c>
      <c r="G164" s="1" t="s">
        <v>283</v>
      </c>
      <c r="H164" s="1" t="s">
        <v>130</v>
      </c>
      <c r="I164" s="1" t="s">
        <v>24</v>
      </c>
      <c r="J164" s="3">
        <v>8.2100000000000009</v>
      </c>
      <c r="K164" s="1" t="s">
        <v>2239</v>
      </c>
      <c r="L164" s="1" t="s">
        <v>24</v>
      </c>
      <c r="M164" s="1" t="s">
        <v>2240</v>
      </c>
      <c r="N164" s="1" t="s">
        <v>2237</v>
      </c>
      <c r="O164" s="2">
        <v>39599</v>
      </c>
      <c r="P164" s="2">
        <v>39606</v>
      </c>
      <c r="Q164" s="1" t="s">
        <v>29</v>
      </c>
      <c r="R164" t="str">
        <f>VLOOKUP(F164,'Seg 2 descriptions'!A:B,2)</f>
        <v>X Operations Manager-Tri-County</v>
      </c>
      <c r="S164" t="str">
        <f>VLOOKUP(G164,'Seg 3 descriptions'!A:B,2)</f>
        <v>Supplies &amp; Misc Dept Expenses</v>
      </c>
    </row>
    <row r="165" spans="1:19" x14ac:dyDescent="0.25">
      <c r="A165" s="1" t="s">
        <v>457</v>
      </c>
      <c r="B165" s="1" t="s">
        <v>1988</v>
      </c>
      <c r="C165" s="1" t="s">
        <v>2237</v>
      </c>
      <c r="D165" s="1" t="s">
        <v>2266</v>
      </c>
      <c r="E165" s="1" t="s">
        <v>2029</v>
      </c>
      <c r="F165" s="1" t="s">
        <v>2101</v>
      </c>
      <c r="G165" s="1" t="s">
        <v>867</v>
      </c>
      <c r="H165" s="1" t="s">
        <v>86</v>
      </c>
      <c r="I165" s="1" t="s">
        <v>24</v>
      </c>
      <c r="J165" s="3">
        <v>14.86</v>
      </c>
      <c r="K165" s="1" t="s">
        <v>2239</v>
      </c>
      <c r="L165" s="1" t="s">
        <v>24</v>
      </c>
      <c r="M165" s="1" t="s">
        <v>2240</v>
      </c>
      <c r="N165" s="1" t="s">
        <v>2237</v>
      </c>
      <c r="O165" s="2">
        <v>39599</v>
      </c>
      <c r="P165" s="2">
        <v>39606</v>
      </c>
      <c r="Q165" s="1" t="s">
        <v>29</v>
      </c>
      <c r="R165" t="str">
        <f>VLOOKUP(F165,'Seg 2 descriptions'!A:B,2)</f>
        <v>X Operations Manager-Tri-County</v>
      </c>
      <c r="S165" t="str">
        <f>VLOOKUP(G165,'Seg 3 descriptions'!A:B,2)</f>
        <v>Meals</v>
      </c>
    </row>
    <row r="166" spans="1:19" x14ac:dyDescent="0.25">
      <c r="A166" s="1" t="s">
        <v>457</v>
      </c>
      <c r="B166" s="1" t="s">
        <v>1988</v>
      </c>
      <c r="C166" s="1" t="s">
        <v>2237</v>
      </c>
      <c r="D166" s="1" t="s">
        <v>2267</v>
      </c>
      <c r="E166" s="1" t="s">
        <v>1991</v>
      </c>
      <c r="F166" s="1" t="s">
        <v>2101</v>
      </c>
      <c r="G166" s="1" t="s">
        <v>868</v>
      </c>
      <c r="H166" s="1" t="s">
        <v>86</v>
      </c>
      <c r="I166" s="1" t="s">
        <v>24</v>
      </c>
      <c r="J166" s="3">
        <v>25.5</v>
      </c>
      <c r="K166" s="1" t="s">
        <v>2239</v>
      </c>
      <c r="L166" s="1" t="s">
        <v>24</v>
      </c>
      <c r="M166" s="1" t="s">
        <v>2240</v>
      </c>
      <c r="N166" s="1" t="s">
        <v>2237</v>
      </c>
      <c r="O166" s="2">
        <v>39599</v>
      </c>
      <c r="P166" s="2">
        <v>39606</v>
      </c>
      <c r="Q166" s="1" t="s">
        <v>29</v>
      </c>
      <c r="R166" t="str">
        <f>VLOOKUP(F166,'Seg 2 descriptions'!A:B,2)</f>
        <v>X Operations Manager-Tri-County</v>
      </c>
      <c r="S166" t="str">
        <f>VLOOKUP(G166,'Seg 3 descriptions'!A:B,2)</f>
        <v>Cell Phones</v>
      </c>
    </row>
    <row r="167" spans="1:19" x14ac:dyDescent="0.25">
      <c r="A167" s="1" t="s">
        <v>457</v>
      </c>
      <c r="B167" s="1" t="s">
        <v>1988</v>
      </c>
      <c r="C167" s="1" t="s">
        <v>2237</v>
      </c>
      <c r="D167" s="1" t="s">
        <v>2268</v>
      </c>
      <c r="E167" s="1" t="s">
        <v>1991</v>
      </c>
      <c r="F167" s="1" t="s">
        <v>2101</v>
      </c>
      <c r="G167" s="1" t="s">
        <v>868</v>
      </c>
      <c r="H167" s="1" t="s">
        <v>76</v>
      </c>
      <c r="I167" s="1" t="s">
        <v>24</v>
      </c>
      <c r="J167" s="3">
        <v>10.199999999999999</v>
      </c>
      <c r="K167" s="1" t="s">
        <v>2239</v>
      </c>
      <c r="L167" s="1" t="s">
        <v>24</v>
      </c>
      <c r="M167" s="1" t="s">
        <v>2240</v>
      </c>
      <c r="N167" s="1" t="s">
        <v>2237</v>
      </c>
      <c r="O167" s="2">
        <v>39599</v>
      </c>
      <c r="P167" s="2">
        <v>39606</v>
      </c>
      <c r="Q167" s="1" t="s">
        <v>29</v>
      </c>
      <c r="R167" t="str">
        <f>VLOOKUP(F167,'Seg 2 descriptions'!A:B,2)</f>
        <v>X Operations Manager-Tri-County</v>
      </c>
      <c r="S167" t="str">
        <f>VLOOKUP(G167,'Seg 3 descriptions'!A:B,2)</f>
        <v>Cell Phones</v>
      </c>
    </row>
    <row r="168" spans="1:19" x14ac:dyDescent="0.25">
      <c r="A168" s="1" t="s">
        <v>457</v>
      </c>
      <c r="B168" s="1" t="s">
        <v>1988</v>
      </c>
      <c r="C168" s="1" t="s">
        <v>2237</v>
      </c>
      <c r="D168" s="1" t="s">
        <v>2269</v>
      </c>
      <c r="E168" s="1" t="s">
        <v>1991</v>
      </c>
      <c r="F168" s="1" t="s">
        <v>2101</v>
      </c>
      <c r="G168" s="1" t="s">
        <v>868</v>
      </c>
      <c r="H168" s="1" t="s">
        <v>103</v>
      </c>
      <c r="I168" s="1" t="s">
        <v>24</v>
      </c>
      <c r="J168" s="3">
        <v>10.199999999999999</v>
      </c>
      <c r="K168" s="1" t="s">
        <v>2239</v>
      </c>
      <c r="L168" s="1" t="s">
        <v>24</v>
      </c>
      <c r="M168" s="1" t="s">
        <v>2240</v>
      </c>
      <c r="N168" s="1" t="s">
        <v>2237</v>
      </c>
      <c r="O168" s="2">
        <v>39599</v>
      </c>
      <c r="P168" s="2">
        <v>39606</v>
      </c>
      <c r="Q168" s="1" t="s">
        <v>29</v>
      </c>
      <c r="R168" t="str">
        <f>VLOOKUP(F168,'Seg 2 descriptions'!A:B,2)</f>
        <v>X Operations Manager-Tri-County</v>
      </c>
      <c r="S168" t="str">
        <f>VLOOKUP(G168,'Seg 3 descriptions'!A:B,2)</f>
        <v>Cell Phones</v>
      </c>
    </row>
    <row r="169" spans="1:19" x14ac:dyDescent="0.25">
      <c r="A169" s="1" t="s">
        <v>457</v>
      </c>
      <c r="B169" s="1" t="s">
        <v>1988</v>
      </c>
      <c r="C169" s="1" t="s">
        <v>2237</v>
      </c>
      <c r="D169" s="1" t="s">
        <v>2270</v>
      </c>
      <c r="E169" s="1" t="s">
        <v>1991</v>
      </c>
      <c r="F169" s="1" t="s">
        <v>2101</v>
      </c>
      <c r="G169" s="1" t="s">
        <v>868</v>
      </c>
      <c r="H169" s="1" t="s">
        <v>130</v>
      </c>
      <c r="I169" s="1" t="s">
        <v>24</v>
      </c>
      <c r="J169" s="3">
        <v>40.799999999999997</v>
      </c>
      <c r="K169" s="1" t="s">
        <v>2239</v>
      </c>
      <c r="L169" s="1" t="s">
        <v>24</v>
      </c>
      <c r="M169" s="1" t="s">
        <v>2240</v>
      </c>
      <c r="N169" s="1" t="s">
        <v>2237</v>
      </c>
      <c r="O169" s="2">
        <v>39599</v>
      </c>
      <c r="P169" s="2">
        <v>39606</v>
      </c>
      <c r="Q169" s="1" t="s">
        <v>29</v>
      </c>
      <c r="R169" t="str">
        <f>VLOOKUP(F169,'Seg 2 descriptions'!A:B,2)</f>
        <v>X Operations Manager-Tri-County</v>
      </c>
      <c r="S169" t="str">
        <f>VLOOKUP(G169,'Seg 3 descriptions'!A:B,2)</f>
        <v>Cell Phones</v>
      </c>
    </row>
    <row r="170" spans="1:19" x14ac:dyDescent="0.25">
      <c r="A170" s="1" t="s">
        <v>457</v>
      </c>
      <c r="B170" s="1" t="s">
        <v>1988</v>
      </c>
      <c r="C170" s="1" t="s">
        <v>2237</v>
      </c>
      <c r="D170" s="1" t="s">
        <v>2271</v>
      </c>
      <c r="E170" s="1" t="s">
        <v>2029</v>
      </c>
      <c r="F170" s="1" t="s">
        <v>2101</v>
      </c>
      <c r="G170" s="1" t="s">
        <v>866</v>
      </c>
      <c r="H170" s="1" t="s">
        <v>86</v>
      </c>
      <c r="I170" s="1" t="s">
        <v>24</v>
      </c>
      <c r="J170" s="3">
        <v>15.21</v>
      </c>
      <c r="K170" s="1" t="s">
        <v>2239</v>
      </c>
      <c r="L170" s="1" t="s">
        <v>24</v>
      </c>
      <c r="M170" s="1" t="s">
        <v>2240</v>
      </c>
      <c r="N170" s="1" t="s">
        <v>2237</v>
      </c>
      <c r="O170" s="2">
        <v>39599</v>
      </c>
      <c r="P170" s="2">
        <v>39606</v>
      </c>
      <c r="Q170" s="1" t="s">
        <v>29</v>
      </c>
      <c r="R170" t="str">
        <f>VLOOKUP(F170,'Seg 2 descriptions'!A:B,2)</f>
        <v>X Operations Manager-Tri-County</v>
      </c>
      <c r="S170" t="str">
        <f>VLOOKUP(G170,'Seg 3 descriptions'!A:B,2)</f>
        <v>Lodging &amp; Travel</v>
      </c>
    </row>
    <row r="171" spans="1:19" x14ac:dyDescent="0.25">
      <c r="A171" s="1" t="s">
        <v>457</v>
      </c>
      <c r="B171" s="1" t="s">
        <v>1988</v>
      </c>
      <c r="C171" s="1" t="s">
        <v>2237</v>
      </c>
      <c r="D171" s="1" t="s">
        <v>2272</v>
      </c>
      <c r="E171" s="1" t="s">
        <v>1991</v>
      </c>
      <c r="F171" s="1" t="s">
        <v>2101</v>
      </c>
      <c r="G171" s="1" t="s">
        <v>867</v>
      </c>
      <c r="H171" s="1" t="s">
        <v>86</v>
      </c>
      <c r="I171" s="1" t="s">
        <v>24</v>
      </c>
      <c r="J171" s="3">
        <v>37.14</v>
      </c>
      <c r="K171" s="1" t="s">
        <v>2239</v>
      </c>
      <c r="L171" s="1" t="s">
        <v>24</v>
      </c>
      <c r="M171" s="1" t="s">
        <v>2240</v>
      </c>
      <c r="N171" s="1" t="s">
        <v>2237</v>
      </c>
      <c r="O171" s="2">
        <v>39599</v>
      </c>
      <c r="P171" s="2">
        <v>39606</v>
      </c>
      <c r="Q171" s="1" t="s">
        <v>29</v>
      </c>
      <c r="R171" t="str">
        <f>VLOOKUP(F171,'Seg 2 descriptions'!A:B,2)</f>
        <v>X Operations Manager-Tri-County</v>
      </c>
      <c r="S171" t="str">
        <f>VLOOKUP(G171,'Seg 3 descriptions'!A:B,2)</f>
        <v>Meals</v>
      </c>
    </row>
    <row r="172" spans="1:19" x14ac:dyDescent="0.25">
      <c r="A172" s="1" t="s">
        <v>457</v>
      </c>
      <c r="B172" s="1" t="s">
        <v>1988</v>
      </c>
      <c r="C172" s="1" t="s">
        <v>2237</v>
      </c>
      <c r="D172" s="1" t="s">
        <v>2273</v>
      </c>
      <c r="E172" s="1" t="s">
        <v>1991</v>
      </c>
      <c r="F172" s="1" t="s">
        <v>2101</v>
      </c>
      <c r="G172" s="1" t="s">
        <v>867</v>
      </c>
      <c r="H172" s="1" t="s">
        <v>76</v>
      </c>
      <c r="I172" s="1" t="s">
        <v>24</v>
      </c>
      <c r="J172" s="3">
        <v>14.86</v>
      </c>
      <c r="K172" s="1" t="s">
        <v>2239</v>
      </c>
      <c r="L172" s="1" t="s">
        <v>24</v>
      </c>
      <c r="M172" s="1" t="s">
        <v>2240</v>
      </c>
      <c r="N172" s="1" t="s">
        <v>2237</v>
      </c>
      <c r="O172" s="2">
        <v>39599</v>
      </c>
      <c r="P172" s="2">
        <v>39606</v>
      </c>
      <c r="Q172" s="1" t="s">
        <v>29</v>
      </c>
      <c r="R172" t="str">
        <f>VLOOKUP(F172,'Seg 2 descriptions'!A:B,2)</f>
        <v>X Operations Manager-Tri-County</v>
      </c>
      <c r="S172" t="str">
        <f>VLOOKUP(G172,'Seg 3 descriptions'!A:B,2)</f>
        <v>Meals</v>
      </c>
    </row>
    <row r="173" spans="1:19" x14ac:dyDescent="0.25">
      <c r="A173" s="1" t="s">
        <v>457</v>
      </c>
      <c r="B173" s="1" t="s">
        <v>1988</v>
      </c>
      <c r="C173" s="1" t="s">
        <v>2237</v>
      </c>
      <c r="D173" s="1" t="s">
        <v>2274</v>
      </c>
      <c r="E173" s="1" t="s">
        <v>1991</v>
      </c>
      <c r="F173" s="1" t="s">
        <v>2101</v>
      </c>
      <c r="G173" s="1" t="s">
        <v>867</v>
      </c>
      <c r="H173" s="1" t="s">
        <v>103</v>
      </c>
      <c r="I173" s="1" t="s">
        <v>24</v>
      </c>
      <c r="J173" s="3">
        <v>14.86</v>
      </c>
      <c r="K173" s="1" t="s">
        <v>2239</v>
      </c>
      <c r="L173" s="1" t="s">
        <v>24</v>
      </c>
      <c r="M173" s="1" t="s">
        <v>2240</v>
      </c>
      <c r="N173" s="1" t="s">
        <v>2237</v>
      </c>
      <c r="O173" s="2">
        <v>39599</v>
      </c>
      <c r="P173" s="2">
        <v>39606</v>
      </c>
      <c r="Q173" s="1" t="s">
        <v>29</v>
      </c>
      <c r="R173" t="str">
        <f>VLOOKUP(F173,'Seg 2 descriptions'!A:B,2)</f>
        <v>X Operations Manager-Tri-County</v>
      </c>
      <c r="S173" t="str">
        <f>VLOOKUP(G173,'Seg 3 descriptions'!A:B,2)</f>
        <v>Meals</v>
      </c>
    </row>
    <row r="174" spans="1:19" x14ac:dyDescent="0.25">
      <c r="A174" s="1" t="s">
        <v>457</v>
      </c>
      <c r="B174" s="1" t="s">
        <v>1988</v>
      </c>
      <c r="C174" s="1" t="s">
        <v>2237</v>
      </c>
      <c r="D174" s="1" t="s">
        <v>2275</v>
      </c>
      <c r="E174" s="1" t="s">
        <v>1991</v>
      </c>
      <c r="F174" s="1" t="s">
        <v>2101</v>
      </c>
      <c r="G174" s="1" t="s">
        <v>867</v>
      </c>
      <c r="H174" s="1" t="s">
        <v>130</v>
      </c>
      <c r="I174" s="1" t="s">
        <v>24</v>
      </c>
      <c r="J174" s="3">
        <v>59.43</v>
      </c>
      <c r="K174" s="1" t="s">
        <v>2239</v>
      </c>
      <c r="L174" s="1" t="s">
        <v>24</v>
      </c>
      <c r="M174" s="1" t="s">
        <v>2240</v>
      </c>
      <c r="N174" s="1" t="s">
        <v>2237</v>
      </c>
      <c r="O174" s="2">
        <v>39599</v>
      </c>
      <c r="P174" s="2">
        <v>39606</v>
      </c>
      <c r="Q174" s="1" t="s">
        <v>29</v>
      </c>
      <c r="R174" t="str">
        <f>VLOOKUP(F174,'Seg 2 descriptions'!A:B,2)</f>
        <v>X Operations Manager-Tri-County</v>
      </c>
      <c r="S174" t="str">
        <f>VLOOKUP(G174,'Seg 3 descriptions'!A:B,2)</f>
        <v>Meals</v>
      </c>
    </row>
    <row r="175" spans="1:19" x14ac:dyDescent="0.25">
      <c r="A175" s="1" t="s">
        <v>457</v>
      </c>
      <c r="B175" s="1" t="s">
        <v>1988</v>
      </c>
      <c r="C175" s="1" t="s">
        <v>2237</v>
      </c>
      <c r="D175" s="1" t="s">
        <v>2105</v>
      </c>
      <c r="E175" s="1" t="s">
        <v>2029</v>
      </c>
      <c r="F175" s="1" t="s">
        <v>2101</v>
      </c>
      <c r="G175" s="1" t="s">
        <v>460</v>
      </c>
      <c r="H175" s="1" t="s">
        <v>86</v>
      </c>
      <c r="I175" s="1" t="s">
        <v>24</v>
      </c>
      <c r="J175" s="3">
        <v>211.25</v>
      </c>
      <c r="K175" s="1" t="s">
        <v>2239</v>
      </c>
      <c r="L175" s="1" t="s">
        <v>24</v>
      </c>
      <c r="M175" s="1" t="s">
        <v>2240</v>
      </c>
      <c r="N175" s="1" t="s">
        <v>2237</v>
      </c>
      <c r="O175" s="2">
        <v>39599</v>
      </c>
      <c r="P175" s="2">
        <v>39606</v>
      </c>
      <c r="Q175" s="1" t="s">
        <v>29</v>
      </c>
      <c r="R175" t="str">
        <f>VLOOKUP(F175,'Seg 2 descriptions'!A:B,2)</f>
        <v>X Operations Manager-Tri-County</v>
      </c>
      <c r="S175" t="str">
        <f>VLOOKUP(G175,'Seg 3 descriptions'!A:B,2)</f>
        <v>Salaries</v>
      </c>
    </row>
    <row r="176" spans="1:19" x14ac:dyDescent="0.25">
      <c r="A176" s="1" t="s">
        <v>457</v>
      </c>
      <c r="B176" s="1" t="s">
        <v>1988</v>
      </c>
      <c r="C176" s="1" t="s">
        <v>2237</v>
      </c>
      <c r="D176" s="1" t="s">
        <v>2276</v>
      </c>
      <c r="E176" s="1" t="s">
        <v>1991</v>
      </c>
      <c r="F176" s="1" t="s">
        <v>2101</v>
      </c>
      <c r="G176" s="1" t="s">
        <v>866</v>
      </c>
      <c r="H176" s="1" t="s">
        <v>86</v>
      </c>
      <c r="I176" s="1" t="s">
        <v>24</v>
      </c>
      <c r="J176" s="3">
        <v>38.03</v>
      </c>
      <c r="K176" s="1" t="s">
        <v>2239</v>
      </c>
      <c r="L176" s="1" t="s">
        <v>24</v>
      </c>
      <c r="M176" s="1" t="s">
        <v>2240</v>
      </c>
      <c r="N176" s="1" t="s">
        <v>2237</v>
      </c>
      <c r="O176" s="2">
        <v>39599</v>
      </c>
      <c r="P176" s="2">
        <v>39606</v>
      </c>
      <c r="Q176" s="1" t="s">
        <v>29</v>
      </c>
      <c r="R176" t="str">
        <f>VLOOKUP(F176,'Seg 2 descriptions'!A:B,2)</f>
        <v>X Operations Manager-Tri-County</v>
      </c>
      <c r="S176" t="str">
        <f>VLOOKUP(G176,'Seg 3 descriptions'!A:B,2)</f>
        <v>Lodging &amp; Travel</v>
      </c>
    </row>
    <row r="177" spans="1:19" x14ac:dyDescent="0.25">
      <c r="A177" s="1" t="s">
        <v>457</v>
      </c>
      <c r="B177" s="1" t="s">
        <v>1988</v>
      </c>
      <c r="C177" s="1" t="s">
        <v>2237</v>
      </c>
      <c r="D177" s="1" t="s">
        <v>2277</v>
      </c>
      <c r="E177" s="1" t="s">
        <v>1991</v>
      </c>
      <c r="F177" s="1" t="s">
        <v>2101</v>
      </c>
      <c r="G177" s="1" t="s">
        <v>866</v>
      </c>
      <c r="H177" s="1" t="s">
        <v>76</v>
      </c>
      <c r="I177" s="1" t="s">
        <v>24</v>
      </c>
      <c r="J177" s="3">
        <v>15.21</v>
      </c>
      <c r="K177" s="1" t="s">
        <v>2239</v>
      </c>
      <c r="L177" s="1" t="s">
        <v>24</v>
      </c>
      <c r="M177" s="1" t="s">
        <v>2240</v>
      </c>
      <c r="N177" s="1" t="s">
        <v>2237</v>
      </c>
      <c r="O177" s="2">
        <v>39599</v>
      </c>
      <c r="P177" s="2">
        <v>39606</v>
      </c>
      <c r="Q177" s="1" t="s">
        <v>29</v>
      </c>
      <c r="R177" t="str">
        <f>VLOOKUP(F177,'Seg 2 descriptions'!A:B,2)</f>
        <v>X Operations Manager-Tri-County</v>
      </c>
      <c r="S177" t="str">
        <f>VLOOKUP(G177,'Seg 3 descriptions'!A:B,2)</f>
        <v>Lodging &amp; Travel</v>
      </c>
    </row>
    <row r="178" spans="1:19" x14ac:dyDescent="0.25">
      <c r="A178" s="1" t="s">
        <v>457</v>
      </c>
      <c r="B178" s="1" t="s">
        <v>1988</v>
      </c>
      <c r="C178" s="1" t="s">
        <v>2237</v>
      </c>
      <c r="D178" s="1" t="s">
        <v>2278</v>
      </c>
      <c r="E178" s="1" t="s">
        <v>1991</v>
      </c>
      <c r="F178" s="1" t="s">
        <v>2101</v>
      </c>
      <c r="G178" s="1" t="s">
        <v>866</v>
      </c>
      <c r="H178" s="1" t="s">
        <v>103</v>
      </c>
      <c r="I178" s="1" t="s">
        <v>24</v>
      </c>
      <c r="J178" s="3">
        <v>15.21</v>
      </c>
      <c r="K178" s="1" t="s">
        <v>2239</v>
      </c>
      <c r="L178" s="1" t="s">
        <v>24</v>
      </c>
      <c r="M178" s="1" t="s">
        <v>2240</v>
      </c>
      <c r="N178" s="1" t="s">
        <v>2237</v>
      </c>
      <c r="O178" s="2">
        <v>39599</v>
      </c>
      <c r="P178" s="2">
        <v>39606</v>
      </c>
      <c r="Q178" s="1" t="s">
        <v>29</v>
      </c>
      <c r="R178" t="str">
        <f>VLOOKUP(F178,'Seg 2 descriptions'!A:B,2)</f>
        <v>X Operations Manager-Tri-County</v>
      </c>
      <c r="S178" t="str">
        <f>VLOOKUP(G178,'Seg 3 descriptions'!A:B,2)</f>
        <v>Lodging &amp; Travel</v>
      </c>
    </row>
    <row r="179" spans="1:19" x14ac:dyDescent="0.25">
      <c r="A179" s="1" t="s">
        <v>457</v>
      </c>
      <c r="B179" s="1" t="s">
        <v>1988</v>
      </c>
      <c r="C179" s="1" t="s">
        <v>2237</v>
      </c>
      <c r="D179" s="1" t="s">
        <v>2279</v>
      </c>
      <c r="E179" s="1" t="s">
        <v>1991</v>
      </c>
      <c r="F179" s="1" t="s">
        <v>2101</v>
      </c>
      <c r="G179" s="1" t="s">
        <v>866</v>
      </c>
      <c r="H179" s="1" t="s">
        <v>130</v>
      </c>
      <c r="I179" s="1" t="s">
        <v>24</v>
      </c>
      <c r="J179" s="3">
        <v>60.85</v>
      </c>
      <c r="K179" s="1" t="s">
        <v>2239</v>
      </c>
      <c r="L179" s="1" t="s">
        <v>24</v>
      </c>
      <c r="M179" s="1" t="s">
        <v>2240</v>
      </c>
      <c r="N179" s="1" t="s">
        <v>2237</v>
      </c>
      <c r="O179" s="2">
        <v>39599</v>
      </c>
      <c r="P179" s="2">
        <v>39606</v>
      </c>
      <c r="Q179" s="1" t="s">
        <v>29</v>
      </c>
      <c r="R179" t="str">
        <f>VLOOKUP(F179,'Seg 2 descriptions'!A:B,2)</f>
        <v>X Operations Manager-Tri-County</v>
      </c>
      <c r="S179" t="str">
        <f>VLOOKUP(G179,'Seg 3 descriptions'!A:B,2)</f>
        <v>Lodging &amp; Travel</v>
      </c>
    </row>
    <row r="180" spans="1:19" x14ac:dyDescent="0.25">
      <c r="A180" s="1" t="s">
        <v>457</v>
      </c>
      <c r="B180" s="1" t="s">
        <v>1988</v>
      </c>
      <c r="C180" s="1" t="s">
        <v>2053</v>
      </c>
      <c r="D180" s="1" t="s">
        <v>2280</v>
      </c>
      <c r="E180" s="1" t="s">
        <v>20</v>
      </c>
      <c r="F180" s="1" t="s">
        <v>2055</v>
      </c>
      <c r="G180" s="1" t="s">
        <v>867</v>
      </c>
      <c r="H180" s="1" t="s">
        <v>86</v>
      </c>
      <c r="I180" s="1" t="s">
        <v>2056</v>
      </c>
      <c r="J180" s="3">
        <v>3.82</v>
      </c>
      <c r="K180" s="1" t="s">
        <v>2057</v>
      </c>
      <c r="L180" s="1" t="s">
        <v>24</v>
      </c>
      <c r="M180" s="1" t="s">
        <v>2058</v>
      </c>
      <c r="N180" s="1" t="s">
        <v>2059</v>
      </c>
      <c r="O180" s="2">
        <v>39507</v>
      </c>
      <c r="P180" s="2">
        <v>39512</v>
      </c>
      <c r="Q180" s="1" t="s">
        <v>29</v>
      </c>
      <c r="R180" t="str">
        <f>VLOOKUP(F180,'Seg 2 descriptions'!A:B,2)</f>
        <v>X Director of Operations and Engineering</v>
      </c>
      <c r="S180" t="str">
        <f>VLOOKUP(G180,'Seg 3 descriptions'!A:B,2)</f>
        <v>Meals</v>
      </c>
    </row>
    <row r="181" spans="1:19" x14ac:dyDescent="0.25">
      <c r="A181" s="1" t="s">
        <v>457</v>
      </c>
      <c r="B181" s="1" t="s">
        <v>1988</v>
      </c>
      <c r="C181" s="1" t="s">
        <v>2053</v>
      </c>
      <c r="D181" s="1" t="s">
        <v>2281</v>
      </c>
      <c r="E181" s="1" t="s">
        <v>20</v>
      </c>
      <c r="F181" s="1" t="s">
        <v>2055</v>
      </c>
      <c r="G181" s="1" t="s">
        <v>868</v>
      </c>
      <c r="H181" s="1" t="s">
        <v>86</v>
      </c>
      <c r="I181" s="1" t="s">
        <v>2056</v>
      </c>
      <c r="J181" s="3">
        <v>52.65</v>
      </c>
      <c r="K181" s="1" t="s">
        <v>2057</v>
      </c>
      <c r="L181" s="1" t="s">
        <v>24</v>
      </c>
      <c r="M181" s="1" t="s">
        <v>2058</v>
      </c>
      <c r="N181" s="1" t="s">
        <v>2059</v>
      </c>
      <c r="O181" s="2">
        <v>39507</v>
      </c>
      <c r="P181" s="2">
        <v>39512</v>
      </c>
      <c r="Q181" s="1" t="s">
        <v>29</v>
      </c>
      <c r="R181" t="str">
        <f>VLOOKUP(F181,'Seg 2 descriptions'!A:B,2)</f>
        <v>X Director of Operations and Engineering</v>
      </c>
      <c r="S181" t="str">
        <f>VLOOKUP(G181,'Seg 3 descriptions'!A:B,2)</f>
        <v>Cell Phones</v>
      </c>
    </row>
    <row r="182" spans="1:19" x14ac:dyDescent="0.25">
      <c r="A182" s="1" t="s">
        <v>457</v>
      </c>
      <c r="B182" s="1" t="s">
        <v>1988</v>
      </c>
      <c r="C182" s="1" t="s">
        <v>2053</v>
      </c>
      <c r="D182" s="1" t="s">
        <v>2282</v>
      </c>
      <c r="E182" s="1" t="s">
        <v>20</v>
      </c>
      <c r="F182" s="1" t="s">
        <v>2055</v>
      </c>
      <c r="G182" s="1" t="s">
        <v>869</v>
      </c>
      <c r="H182" s="1" t="s">
        <v>86</v>
      </c>
      <c r="I182" s="1" t="s">
        <v>2056</v>
      </c>
      <c r="J182" s="3">
        <v>73.92</v>
      </c>
      <c r="K182" s="1" t="s">
        <v>2057</v>
      </c>
      <c r="L182" s="1" t="s">
        <v>24</v>
      </c>
      <c r="M182" s="1" t="s">
        <v>2058</v>
      </c>
      <c r="N182" s="1" t="s">
        <v>2059</v>
      </c>
      <c r="O182" s="2">
        <v>39507</v>
      </c>
      <c r="P182" s="2">
        <v>39512</v>
      </c>
      <c r="Q182" s="1" t="s">
        <v>29</v>
      </c>
      <c r="R182" t="str">
        <f>VLOOKUP(F182,'Seg 2 descriptions'!A:B,2)</f>
        <v>X Director of Operations and Engineering</v>
      </c>
      <c r="S182" t="str">
        <f>VLOOKUP(G182,'Seg 3 descriptions'!A:B,2)</f>
        <v>Vehicle Fuel</v>
      </c>
    </row>
    <row r="183" spans="1:19" x14ac:dyDescent="0.25">
      <c r="A183" s="1" t="s">
        <v>457</v>
      </c>
      <c r="B183" s="1" t="s">
        <v>1988</v>
      </c>
      <c r="C183" s="1" t="s">
        <v>2053</v>
      </c>
      <c r="D183" s="1" t="s">
        <v>2283</v>
      </c>
      <c r="E183" s="1" t="s">
        <v>20</v>
      </c>
      <c r="F183" s="1" t="s">
        <v>2055</v>
      </c>
      <c r="G183" s="1" t="s">
        <v>460</v>
      </c>
      <c r="H183" s="1" t="s">
        <v>86</v>
      </c>
      <c r="I183" s="1" t="s">
        <v>2056</v>
      </c>
      <c r="J183" s="3">
        <v>-0.05</v>
      </c>
      <c r="K183" s="1" t="s">
        <v>2057</v>
      </c>
      <c r="L183" s="1" t="s">
        <v>24</v>
      </c>
      <c r="M183" s="1" t="s">
        <v>2058</v>
      </c>
      <c r="N183" s="1" t="s">
        <v>2059</v>
      </c>
      <c r="O183" s="2">
        <v>39507</v>
      </c>
      <c r="P183" s="2">
        <v>39512</v>
      </c>
      <c r="Q183" s="1" t="s">
        <v>29</v>
      </c>
      <c r="R183" t="str">
        <f>VLOOKUP(F183,'Seg 2 descriptions'!A:B,2)</f>
        <v>X Director of Operations and Engineering</v>
      </c>
      <c r="S183" t="str">
        <f>VLOOKUP(G183,'Seg 3 descriptions'!A:B,2)</f>
        <v>Salaries</v>
      </c>
    </row>
    <row r="184" spans="1:19" x14ac:dyDescent="0.25">
      <c r="A184" s="1" t="s">
        <v>457</v>
      </c>
      <c r="B184" s="1" t="s">
        <v>1988</v>
      </c>
      <c r="C184" s="1" t="s">
        <v>2053</v>
      </c>
      <c r="D184" s="1" t="s">
        <v>2284</v>
      </c>
      <c r="E184" s="1" t="s">
        <v>20</v>
      </c>
      <c r="F184" s="1" t="s">
        <v>2055</v>
      </c>
      <c r="G184" s="1" t="s">
        <v>866</v>
      </c>
      <c r="H184" s="1" t="s">
        <v>86</v>
      </c>
      <c r="I184" s="1" t="s">
        <v>2056</v>
      </c>
      <c r="J184" s="3">
        <v>250.08</v>
      </c>
      <c r="K184" s="1" t="s">
        <v>2057</v>
      </c>
      <c r="L184" s="1" t="s">
        <v>24</v>
      </c>
      <c r="M184" s="1" t="s">
        <v>2058</v>
      </c>
      <c r="N184" s="1" t="s">
        <v>2059</v>
      </c>
      <c r="O184" s="2">
        <v>39507</v>
      </c>
      <c r="P184" s="2">
        <v>39512</v>
      </c>
      <c r="Q184" s="1" t="s">
        <v>29</v>
      </c>
      <c r="R184" t="str">
        <f>VLOOKUP(F184,'Seg 2 descriptions'!A:B,2)</f>
        <v>X Director of Operations and Engineering</v>
      </c>
      <c r="S184" t="str">
        <f>VLOOKUP(G184,'Seg 3 descriptions'!A:B,2)</f>
        <v>Lodging &amp; Travel</v>
      </c>
    </row>
    <row r="185" spans="1:19" x14ac:dyDescent="0.25">
      <c r="A185" s="1" t="s">
        <v>2285</v>
      </c>
      <c r="B185" s="1" t="s">
        <v>20</v>
      </c>
      <c r="C185" s="1" t="s">
        <v>2286</v>
      </c>
      <c r="D185" s="1" t="s">
        <v>2153</v>
      </c>
      <c r="E185" s="1" t="s">
        <v>1991</v>
      </c>
      <c r="F185" s="1" t="s">
        <v>2013</v>
      </c>
      <c r="G185" s="1" t="s">
        <v>22</v>
      </c>
      <c r="H185" s="1" t="s">
        <v>187</v>
      </c>
      <c r="I185" s="1" t="s">
        <v>24</v>
      </c>
      <c r="J185" s="3">
        <v>1726.14</v>
      </c>
      <c r="K185" s="1" t="s">
        <v>2287</v>
      </c>
      <c r="L185" s="1" t="s">
        <v>24</v>
      </c>
      <c r="M185" s="1" t="s">
        <v>24</v>
      </c>
      <c r="N185" s="1" t="s">
        <v>2286</v>
      </c>
      <c r="O185" s="2">
        <v>39813</v>
      </c>
      <c r="P185" s="2">
        <v>39835</v>
      </c>
      <c r="Q185" s="1" t="s">
        <v>29</v>
      </c>
      <c r="R185" t="str">
        <f>VLOOKUP(F185,'Seg 2 descriptions'!A:B,2)</f>
        <v>X Facilities-Florida</v>
      </c>
      <c r="S185" t="str">
        <f>VLOOKUP(G185,'Seg 3 descriptions'!A:B,2)</f>
        <v>Facilities Maintenance</v>
      </c>
    </row>
    <row r="186" spans="1:19" x14ac:dyDescent="0.25">
      <c r="A186" s="1" t="s">
        <v>17</v>
      </c>
      <c r="B186" s="1" t="s">
        <v>1988</v>
      </c>
      <c r="C186" s="1" t="s">
        <v>2288</v>
      </c>
      <c r="D186" s="1" t="s">
        <v>2044</v>
      </c>
      <c r="E186" s="1" t="s">
        <v>1991</v>
      </c>
      <c r="F186" s="1" t="s">
        <v>2013</v>
      </c>
      <c r="G186" s="1" t="s">
        <v>22</v>
      </c>
      <c r="H186" s="1" t="s">
        <v>86</v>
      </c>
      <c r="I186" s="1" t="s">
        <v>24</v>
      </c>
      <c r="J186" s="3">
        <v>3058</v>
      </c>
      <c r="K186" s="1" t="s">
        <v>2289</v>
      </c>
      <c r="L186" s="1" t="s">
        <v>24</v>
      </c>
      <c r="M186" s="1" t="s">
        <v>2290</v>
      </c>
      <c r="N186" s="1" t="s">
        <v>2291</v>
      </c>
      <c r="O186" s="2">
        <v>39477</v>
      </c>
      <c r="P186" s="2">
        <v>39477</v>
      </c>
      <c r="Q186" s="1" t="s">
        <v>29</v>
      </c>
      <c r="R186" t="str">
        <f>VLOOKUP(F186,'Seg 2 descriptions'!A:B,2)</f>
        <v>X Facilities-Florida</v>
      </c>
      <c r="S186" t="str">
        <f>VLOOKUP(G186,'Seg 3 descriptions'!A:B,2)</f>
        <v>Facilities Maintenance</v>
      </c>
    </row>
    <row r="187" spans="1:19" x14ac:dyDescent="0.25">
      <c r="A187" s="1" t="s">
        <v>1571</v>
      </c>
      <c r="B187" s="1" t="s">
        <v>49</v>
      </c>
      <c r="C187" s="1" t="s">
        <v>2292</v>
      </c>
      <c r="D187" s="1" t="s">
        <v>2044</v>
      </c>
      <c r="E187" s="1" t="s">
        <v>1991</v>
      </c>
      <c r="F187" s="1" t="s">
        <v>2013</v>
      </c>
      <c r="G187" s="1" t="s">
        <v>22</v>
      </c>
      <c r="H187" s="1" t="s">
        <v>86</v>
      </c>
      <c r="I187" s="1" t="s">
        <v>24</v>
      </c>
      <c r="J187" s="3">
        <v>51.48</v>
      </c>
      <c r="K187" s="1" t="s">
        <v>2293</v>
      </c>
      <c r="L187" s="1" t="s">
        <v>24</v>
      </c>
      <c r="M187" s="1" t="s">
        <v>24</v>
      </c>
      <c r="N187" s="1" t="s">
        <v>2292</v>
      </c>
      <c r="O187" s="2">
        <v>39660</v>
      </c>
      <c r="P187" s="2">
        <v>39665</v>
      </c>
      <c r="Q187" s="1" t="s">
        <v>29</v>
      </c>
      <c r="R187" t="str">
        <f>VLOOKUP(F187,'Seg 2 descriptions'!A:B,2)</f>
        <v>X Facilities-Florida</v>
      </c>
      <c r="S187" t="str">
        <f>VLOOKUP(G187,'Seg 3 descriptions'!A:B,2)</f>
        <v>Facilities Maintenance</v>
      </c>
    </row>
    <row r="188" spans="1:19" x14ac:dyDescent="0.25">
      <c r="A188" s="1" t="s">
        <v>1571</v>
      </c>
      <c r="B188" s="1" t="s">
        <v>49</v>
      </c>
      <c r="C188" s="1" t="s">
        <v>2294</v>
      </c>
      <c r="D188" s="1" t="s">
        <v>2044</v>
      </c>
      <c r="E188" s="1" t="s">
        <v>1991</v>
      </c>
      <c r="F188" s="1" t="s">
        <v>2013</v>
      </c>
      <c r="G188" s="1" t="s">
        <v>22</v>
      </c>
      <c r="H188" s="1" t="s">
        <v>86</v>
      </c>
      <c r="I188" s="1" t="s">
        <v>24</v>
      </c>
      <c r="J188" s="3">
        <v>63.3</v>
      </c>
      <c r="K188" s="1" t="s">
        <v>2295</v>
      </c>
      <c r="L188" s="1" t="s">
        <v>24</v>
      </c>
      <c r="M188" s="1" t="s">
        <v>24</v>
      </c>
      <c r="N188" s="1" t="s">
        <v>2294</v>
      </c>
      <c r="O188" s="2">
        <v>39752</v>
      </c>
      <c r="P188" s="2">
        <v>39756</v>
      </c>
      <c r="Q188" s="1" t="s">
        <v>29</v>
      </c>
      <c r="R188" t="str">
        <f>VLOOKUP(F188,'Seg 2 descriptions'!A:B,2)</f>
        <v>X Facilities-Florida</v>
      </c>
      <c r="S188" t="str">
        <f>VLOOKUP(G188,'Seg 3 descriptions'!A:B,2)</f>
        <v>Facilities Maintenance</v>
      </c>
    </row>
    <row r="189" spans="1:19" x14ac:dyDescent="0.25">
      <c r="A189" s="1" t="s">
        <v>1571</v>
      </c>
      <c r="B189" s="1" t="s">
        <v>49</v>
      </c>
      <c r="C189" s="1" t="s">
        <v>2294</v>
      </c>
      <c r="D189" s="1" t="s">
        <v>2044</v>
      </c>
      <c r="E189" s="1" t="s">
        <v>1991</v>
      </c>
      <c r="F189" s="1" t="s">
        <v>2013</v>
      </c>
      <c r="G189" s="1" t="s">
        <v>22</v>
      </c>
      <c r="H189" s="1" t="s">
        <v>86</v>
      </c>
      <c r="I189" s="1" t="s">
        <v>24</v>
      </c>
      <c r="J189" s="3">
        <v>63.3</v>
      </c>
      <c r="K189" s="1" t="s">
        <v>2295</v>
      </c>
      <c r="L189" s="1" t="s">
        <v>24</v>
      </c>
      <c r="M189" s="1" t="s">
        <v>24</v>
      </c>
      <c r="N189" s="1" t="s">
        <v>2294</v>
      </c>
      <c r="O189" s="2">
        <v>39752</v>
      </c>
      <c r="P189" s="2">
        <v>39756</v>
      </c>
      <c r="Q189" s="1" t="s">
        <v>29</v>
      </c>
      <c r="R189" t="str">
        <f>VLOOKUP(F189,'Seg 2 descriptions'!A:B,2)</f>
        <v>X Facilities-Florida</v>
      </c>
      <c r="S189" t="str">
        <f>VLOOKUP(G189,'Seg 3 descriptions'!A:B,2)</f>
        <v>Facilities Maintenance</v>
      </c>
    </row>
    <row r="190" spans="1:19" x14ac:dyDescent="0.25">
      <c r="A190" s="1" t="s">
        <v>1571</v>
      </c>
      <c r="B190" s="1" t="s">
        <v>49</v>
      </c>
      <c r="C190" s="1" t="s">
        <v>2294</v>
      </c>
      <c r="D190" s="1" t="s">
        <v>2044</v>
      </c>
      <c r="E190" s="1" t="s">
        <v>1991</v>
      </c>
      <c r="F190" s="1" t="s">
        <v>2013</v>
      </c>
      <c r="G190" s="1" t="s">
        <v>22</v>
      </c>
      <c r="H190" s="1" t="s">
        <v>86</v>
      </c>
      <c r="I190" s="1" t="s">
        <v>24</v>
      </c>
      <c r="J190" s="3">
        <v>126.6</v>
      </c>
      <c r="K190" s="1" t="s">
        <v>2295</v>
      </c>
      <c r="L190" s="1" t="s">
        <v>24</v>
      </c>
      <c r="M190" s="1" t="s">
        <v>24</v>
      </c>
      <c r="N190" s="1" t="s">
        <v>2294</v>
      </c>
      <c r="O190" s="2">
        <v>39752</v>
      </c>
      <c r="P190" s="2">
        <v>39756</v>
      </c>
      <c r="Q190" s="1" t="s">
        <v>29</v>
      </c>
      <c r="R190" t="str">
        <f>VLOOKUP(F190,'Seg 2 descriptions'!A:B,2)</f>
        <v>X Facilities-Florida</v>
      </c>
      <c r="S190" t="str">
        <f>VLOOKUP(G190,'Seg 3 descriptions'!A:B,2)</f>
        <v>Facilities Maintenance</v>
      </c>
    </row>
    <row r="191" spans="1:19" x14ac:dyDescent="0.25">
      <c r="A191" s="1" t="s">
        <v>1571</v>
      </c>
      <c r="B191" s="1" t="s">
        <v>49</v>
      </c>
      <c r="C191" s="1" t="s">
        <v>2294</v>
      </c>
      <c r="D191" s="1" t="s">
        <v>2044</v>
      </c>
      <c r="E191" s="1" t="s">
        <v>1991</v>
      </c>
      <c r="F191" s="1" t="s">
        <v>2013</v>
      </c>
      <c r="G191" s="1" t="s">
        <v>22</v>
      </c>
      <c r="H191" s="1" t="s">
        <v>86</v>
      </c>
      <c r="I191" s="1" t="s">
        <v>24</v>
      </c>
      <c r="J191" s="3">
        <v>126.6</v>
      </c>
      <c r="K191" s="1" t="s">
        <v>2295</v>
      </c>
      <c r="L191" s="1" t="s">
        <v>24</v>
      </c>
      <c r="M191" s="1" t="s">
        <v>24</v>
      </c>
      <c r="N191" s="1" t="s">
        <v>2294</v>
      </c>
      <c r="O191" s="2">
        <v>39752</v>
      </c>
      <c r="P191" s="2">
        <v>39756</v>
      </c>
      <c r="Q191" s="1" t="s">
        <v>29</v>
      </c>
      <c r="R191" t="str">
        <f>VLOOKUP(F191,'Seg 2 descriptions'!A:B,2)</f>
        <v>X Facilities-Florida</v>
      </c>
      <c r="S191" t="str">
        <f>VLOOKUP(G191,'Seg 3 descriptions'!A:B,2)</f>
        <v>Facilities Maintenance</v>
      </c>
    </row>
    <row r="192" spans="1:19" x14ac:dyDescent="0.25">
      <c r="A192" s="1" t="s">
        <v>828</v>
      </c>
      <c r="B192" s="1" t="s">
        <v>49</v>
      </c>
      <c r="C192" s="1" t="s">
        <v>2296</v>
      </c>
      <c r="D192" s="1" t="s">
        <v>2005</v>
      </c>
      <c r="E192" s="1" t="s">
        <v>20</v>
      </c>
      <c r="F192" s="1" t="s">
        <v>2006</v>
      </c>
      <c r="G192" s="1" t="s">
        <v>590</v>
      </c>
      <c r="H192" s="1" t="s">
        <v>187</v>
      </c>
      <c r="I192" s="1" t="s">
        <v>24</v>
      </c>
      <c r="J192" s="3">
        <v>122.19</v>
      </c>
      <c r="K192" s="1" t="s">
        <v>2297</v>
      </c>
      <c r="L192" s="1" t="s">
        <v>24</v>
      </c>
      <c r="M192" s="1" t="s">
        <v>24</v>
      </c>
      <c r="N192" s="1" t="s">
        <v>2296</v>
      </c>
      <c r="O192" s="2">
        <v>39710</v>
      </c>
      <c r="P192" s="2">
        <v>39721</v>
      </c>
      <c r="Q192" s="1" t="s">
        <v>29</v>
      </c>
      <c r="R192" t="str">
        <f>VLOOKUP(F192,'Seg 2 descriptions'!A:B,2)</f>
        <v>X Engineering and Measurement</v>
      </c>
      <c r="S192" t="str">
        <f>VLOOKUP(G192,'Seg 3 descriptions'!A:B,2)</f>
        <v>Overtime/Comp Time/On Call</v>
      </c>
    </row>
    <row r="193" spans="1:19" x14ac:dyDescent="0.25">
      <c r="A193" s="1" t="s">
        <v>828</v>
      </c>
      <c r="B193" s="1" t="s">
        <v>49</v>
      </c>
      <c r="C193" s="1" t="s">
        <v>2296</v>
      </c>
      <c r="D193" s="1" t="s">
        <v>2008</v>
      </c>
      <c r="E193" s="1" t="s">
        <v>20</v>
      </c>
      <c r="F193" s="1" t="s">
        <v>2006</v>
      </c>
      <c r="G193" s="1" t="s">
        <v>590</v>
      </c>
      <c r="H193" s="1" t="s">
        <v>76</v>
      </c>
      <c r="I193" s="1" t="s">
        <v>24</v>
      </c>
      <c r="J193" s="3">
        <v>122.19</v>
      </c>
      <c r="K193" s="1" t="s">
        <v>2297</v>
      </c>
      <c r="L193" s="1" t="s">
        <v>24</v>
      </c>
      <c r="M193" s="1" t="s">
        <v>24</v>
      </c>
      <c r="N193" s="1" t="s">
        <v>2296</v>
      </c>
      <c r="O193" s="2">
        <v>39710</v>
      </c>
      <c r="P193" s="2">
        <v>39721</v>
      </c>
      <c r="Q193" s="1" t="s">
        <v>29</v>
      </c>
      <c r="R193" t="str">
        <f>VLOOKUP(F193,'Seg 2 descriptions'!A:B,2)</f>
        <v>X Engineering and Measurement</v>
      </c>
      <c r="S193" t="str">
        <f>VLOOKUP(G193,'Seg 3 descriptions'!A:B,2)</f>
        <v>Overtime/Comp Time/On Call</v>
      </c>
    </row>
    <row r="194" spans="1:19" x14ac:dyDescent="0.25">
      <c r="A194" s="1" t="s">
        <v>828</v>
      </c>
      <c r="B194" s="1" t="s">
        <v>49</v>
      </c>
      <c r="C194" s="1" t="s">
        <v>2296</v>
      </c>
      <c r="D194" s="1" t="s">
        <v>2065</v>
      </c>
      <c r="E194" s="1" t="s">
        <v>20</v>
      </c>
      <c r="F194" s="1" t="s">
        <v>1992</v>
      </c>
      <c r="G194" s="1" t="s">
        <v>590</v>
      </c>
      <c r="H194" s="1" t="s">
        <v>86</v>
      </c>
      <c r="I194" s="1" t="s">
        <v>24</v>
      </c>
      <c r="J194" s="3">
        <v>68.06</v>
      </c>
      <c r="K194" s="1" t="s">
        <v>2297</v>
      </c>
      <c r="L194" s="1" t="s">
        <v>24</v>
      </c>
      <c r="M194" s="1" t="s">
        <v>24</v>
      </c>
      <c r="N194" s="1" t="s">
        <v>2296</v>
      </c>
      <c r="O194" s="2">
        <v>39710</v>
      </c>
      <c r="P194" s="2">
        <v>39721</v>
      </c>
      <c r="Q194" s="1" t="s">
        <v>29</v>
      </c>
      <c r="R194" t="str">
        <f>VLOOKUP(F194,'Seg 2 descriptions'!A:B,2)</f>
        <v>X Operations-Tri-County</v>
      </c>
      <c r="S194" t="str">
        <f>VLOOKUP(G194,'Seg 3 descriptions'!A:B,2)</f>
        <v>Overtime/Comp Time/On Call</v>
      </c>
    </row>
    <row r="195" spans="1:19" x14ac:dyDescent="0.25">
      <c r="A195" s="1" t="s">
        <v>828</v>
      </c>
      <c r="B195" s="1" t="s">
        <v>49</v>
      </c>
      <c r="C195" s="1" t="s">
        <v>2296</v>
      </c>
      <c r="D195" s="1" t="s">
        <v>2298</v>
      </c>
      <c r="E195" s="1" t="s">
        <v>20</v>
      </c>
      <c r="F195" s="1" t="s">
        <v>1992</v>
      </c>
      <c r="G195" s="1" t="s">
        <v>590</v>
      </c>
      <c r="H195" s="1" t="s">
        <v>103</v>
      </c>
      <c r="I195" s="1" t="s">
        <v>24</v>
      </c>
      <c r="J195" s="3">
        <v>102.09</v>
      </c>
      <c r="K195" s="1" t="s">
        <v>2297</v>
      </c>
      <c r="L195" s="1" t="s">
        <v>24</v>
      </c>
      <c r="M195" s="1" t="s">
        <v>24</v>
      </c>
      <c r="N195" s="1" t="s">
        <v>2296</v>
      </c>
      <c r="O195" s="2">
        <v>39710</v>
      </c>
      <c r="P195" s="2">
        <v>39721</v>
      </c>
      <c r="Q195" s="1" t="s">
        <v>29</v>
      </c>
      <c r="R195" t="str">
        <f>VLOOKUP(F195,'Seg 2 descriptions'!A:B,2)</f>
        <v>X Operations-Tri-County</v>
      </c>
      <c r="S195" t="str">
        <f>VLOOKUP(G195,'Seg 3 descriptions'!A:B,2)</f>
        <v>Overtime/Comp Time/On Call</v>
      </c>
    </row>
    <row r="196" spans="1:19" x14ac:dyDescent="0.25">
      <c r="A196" s="1" t="s">
        <v>828</v>
      </c>
      <c r="B196" s="1" t="s">
        <v>49</v>
      </c>
      <c r="C196" s="1" t="s">
        <v>2296</v>
      </c>
      <c r="D196" s="1" t="s">
        <v>2003</v>
      </c>
      <c r="E196" s="1" t="s">
        <v>1991</v>
      </c>
      <c r="F196" s="1" t="s">
        <v>1992</v>
      </c>
      <c r="G196" s="1" t="s">
        <v>590</v>
      </c>
      <c r="H196" s="1" t="s">
        <v>103</v>
      </c>
      <c r="I196" s="1" t="s">
        <v>24</v>
      </c>
      <c r="J196" s="3">
        <v>201.47</v>
      </c>
      <c r="K196" s="1" t="s">
        <v>2297</v>
      </c>
      <c r="L196" s="1" t="s">
        <v>24</v>
      </c>
      <c r="M196" s="1" t="s">
        <v>24</v>
      </c>
      <c r="N196" s="1" t="s">
        <v>2296</v>
      </c>
      <c r="O196" s="2">
        <v>39710</v>
      </c>
      <c r="P196" s="2">
        <v>39721</v>
      </c>
      <c r="Q196" s="1" t="s">
        <v>29</v>
      </c>
      <c r="R196" t="str">
        <f>VLOOKUP(F196,'Seg 2 descriptions'!A:B,2)</f>
        <v>X Operations-Tri-County</v>
      </c>
      <c r="S196" t="str">
        <f>VLOOKUP(G196,'Seg 3 descriptions'!A:B,2)</f>
        <v>Overtime/Comp Time/On Call</v>
      </c>
    </row>
    <row r="197" spans="1:19" x14ac:dyDescent="0.25">
      <c r="A197" s="1" t="s">
        <v>828</v>
      </c>
      <c r="B197" s="1" t="s">
        <v>49</v>
      </c>
      <c r="C197" s="1" t="s">
        <v>2296</v>
      </c>
      <c r="D197" s="1" t="s">
        <v>2299</v>
      </c>
      <c r="E197" s="1" t="s">
        <v>2029</v>
      </c>
      <c r="F197" s="1" t="s">
        <v>2030</v>
      </c>
      <c r="G197" s="1" t="s">
        <v>590</v>
      </c>
      <c r="H197" s="1" t="s">
        <v>86</v>
      </c>
      <c r="I197" s="1" t="s">
        <v>24</v>
      </c>
      <c r="J197" s="3">
        <v>57.48</v>
      </c>
      <c r="K197" s="1" t="s">
        <v>2297</v>
      </c>
      <c r="L197" s="1" t="s">
        <v>24</v>
      </c>
      <c r="M197" s="1" t="s">
        <v>24</v>
      </c>
      <c r="N197" s="1" t="s">
        <v>2296</v>
      </c>
      <c r="O197" s="2">
        <v>39710</v>
      </c>
      <c r="P197" s="2">
        <v>39721</v>
      </c>
      <c r="Q197" s="1" t="s">
        <v>29</v>
      </c>
      <c r="R197" t="str">
        <f>VLOOKUP(F197,'Seg 2 descriptions'!A:B,2)</f>
        <v>X Operations-Citrus County</v>
      </c>
      <c r="S197" t="str">
        <f>VLOOKUP(G197,'Seg 3 descriptions'!A:B,2)</f>
        <v>Overtime/Comp Time/On Call</v>
      </c>
    </row>
    <row r="198" spans="1:19" x14ac:dyDescent="0.25">
      <c r="A198" s="1" t="s">
        <v>1571</v>
      </c>
      <c r="B198" s="1" t="s">
        <v>20</v>
      </c>
      <c r="C198" s="1" t="s">
        <v>2084</v>
      </c>
      <c r="D198" s="1" t="s">
        <v>2085</v>
      </c>
      <c r="E198" s="1" t="s">
        <v>1991</v>
      </c>
      <c r="F198" s="1" t="s">
        <v>2013</v>
      </c>
      <c r="G198" s="1" t="s">
        <v>35</v>
      </c>
      <c r="H198" s="1" t="s">
        <v>86</v>
      </c>
      <c r="I198" s="1" t="s">
        <v>24</v>
      </c>
      <c r="J198" s="3">
        <v>42.16</v>
      </c>
      <c r="K198" s="1" t="s">
        <v>2300</v>
      </c>
      <c r="L198" s="1" t="s">
        <v>24</v>
      </c>
      <c r="M198" s="1" t="s">
        <v>24</v>
      </c>
      <c r="N198" s="1" t="s">
        <v>2084</v>
      </c>
      <c r="O198" s="2">
        <v>39813</v>
      </c>
      <c r="P198" s="2">
        <v>39818</v>
      </c>
      <c r="Q198" s="1" t="s">
        <v>29</v>
      </c>
      <c r="R198" t="str">
        <f>VLOOKUP(F198,'Seg 2 descriptions'!A:B,2)</f>
        <v>X Facilities-Florida</v>
      </c>
      <c r="S198" t="str">
        <f>VLOOKUP(G198,'Seg 3 descriptions'!A:B,2)</f>
        <v>Other Outside Services</v>
      </c>
    </row>
    <row r="199" spans="1:19" x14ac:dyDescent="0.25">
      <c r="A199" s="1" t="s">
        <v>17</v>
      </c>
      <c r="B199" s="1" t="s">
        <v>1988</v>
      </c>
      <c r="C199" s="1" t="s">
        <v>2301</v>
      </c>
      <c r="D199" s="1" t="s">
        <v>2012</v>
      </c>
      <c r="E199" s="1" t="s">
        <v>1991</v>
      </c>
      <c r="F199" s="1" t="s">
        <v>2013</v>
      </c>
      <c r="G199" s="1" t="s">
        <v>22</v>
      </c>
      <c r="H199" s="1" t="s">
        <v>228</v>
      </c>
      <c r="I199" s="1" t="s">
        <v>24</v>
      </c>
      <c r="J199" s="3">
        <v>2292</v>
      </c>
      <c r="K199" s="1" t="s">
        <v>84</v>
      </c>
      <c r="L199" s="1" t="s">
        <v>24</v>
      </c>
      <c r="M199" s="1" t="s">
        <v>2302</v>
      </c>
      <c r="N199" s="1" t="s">
        <v>2303</v>
      </c>
      <c r="O199" s="2">
        <v>39546</v>
      </c>
      <c r="P199" s="2">
        <v>39546</v>
      </c>
      <c r="Q199" s="1" t="s">
        <v>29</v>
      </c>
      <c r="R199" t="str">
        <f>VLOOKUP(F199,'Seg 2 descriptions'!A:B,2)</f>
        <v>X Facilities-Florida</v>
      </c>
      <c r="S199" t="str">
        <f>VLOOKUP(G199,'Seg 3 descriptions'!A:B,2)</f>
        <v>Facilities Maintenance</v>
      </c>
    </row>
    <row r="200" spans="1:19" x14ac:dyDescent="0.25">
      <c r="A200" s="1" t="s">
        <v>828</v>
      </c>
      <c r="B200" s="1" t="s">
        <v>49</v>
      </c>
      <c r="C200" s="1" t="s">
        <v>2304</v>
      </c>
      <c r="D200" s="1" t="s">
        <v>2008</v>
      </c>
      <c r="E200" s="1" t="s">
        <v>20</v>
      </c>
      <c r="F200" s="1" t="s">
        <v>2006</v>
      </c>
      <c r="G200" s="1" t="s">
        <v>590</v>
      </c>
      <c r="H200" s="1" t="s">
        <v>76</v>
      </c>
      <c r="I200" s="1" t="s">
        <v>24</v>
      </c>
      <c r="J200" s="3">
        <v>30.55</v>
      </c>
      <c r="K200" s="1" t="s">
        <v>2305</v>
      </c>
      <c r="L200" s="1" t="s">
        <v>24</v>
      </c>
      <c r="M200" s="1" t="s">
        <v>24</v>
      </c>
      <c r="N200" s="1" t="s">
        <v>2304</v>
      </c>
      <c r="O200" s="2">
        <v>39598</v>
      </c>
      <c r="P200" s="2">
        <v>39604</v>
      </c>
      <c r="Q200" s="1" t="s">
        <v>29</v>
      </c>
      <c r="R200" t="str">
        <f>VLOOKUP(F200,'Seg 2 descriptions'!A:B,2)</f>
        <v>X Engineering and Measurement</v>
      </c>
      <c r="S200" t="str">
        <f>VLOOKUP(G200,'Seg 3 descriptions'!A:B,2)</f>
        <v>Overtime/Comp Time/On Call</v>
      </c>
    </row>
    <row r="201" spans="1:19" x14ac:dyDescent="0.25">
      <c r="A201" s="1" t="s">
        <v>828</v>
      </c>
      <c r="B201" s="1" t="s">
        <v>49</v>
      </c>
      <c r="C201" s="1" t="s">
        <v>2304</v>
      </c>
      <c r="D201" s="1" t="s">
        <v>2064</v>
      </c>
      <c r="E201" s="1" t="s">
        <v>20</v>
      </c>
      <c r="F201" s="1" t="s">
        <v>2006</v>
      </c>
      <c r="G201" s="1" t="s">
        <v>590</v>
      </c>
      <c r="H201" s="1" t="s">
        <v>23</v>
      </c>
      <c r="I201" s="1" t="s">
        <v>24</v>
      </c>
      <c r="J201" s="3">
        <v>30.55</v>
      </c>
      <c r="K201" s="1" t="s">
        <v>2305</v>
      </c>
      <c r="L201" s="1" t="s">
        <v>24</v>
      </c>
      <c r="M201" s="1" t="s">
        <v>24</v>
      </c>
      <c r="N201" s="1" t="s">
        <v>2304</v>
      </c>
      <c r="O201" s="2">
        <v>39598</v>
      </c>
      <c r="P201" s="2">
        <v>39604</v>
      </c>
      <c r="Q201" s="1" t="s">
        <v>29</v>
      </c>
      <c r="R201" t="str">
        <f>VLOOKUP(F201,'Seg 2 descriptions'!A:B,2)</f>
        <v>X Engineering and Measurement</v>
      </c>
      <c r="S201" t="str">
        <f>VLOOKUP(G201,'Seg 3 descriptions'!A:B,2)</f>
        <v>Overtime/Comp Time/On Call</v>
      </c>
    </row>
    <row r="202" spans="1:19" x14ac:dyDescent="0.25">
      <c r="A202" s="1" t="s">
        <v>828</v>
      </c>
      <c r="B202" s="1" t="s">
        <v>49</v>
      </c>
      <c r="C202" s="1" t="s">
        <v>2304</v>
      </c>
      <c r="D202" s="1" t="s">
        <v>2065</v>
      </c>
      <c r="E202" s="1" t="s">
        <v>20</v>
      </c>
      <c r="F202" s="1" t="s">
        <v>1992</v>
      </c>
      <c r="G202" s="1" t="s">
        <v>590</v>
      </c>
      <c r="H202" s="1" t="s">
        <v>86</v>
      </c>
      <c r="I202" s="1" t="s">
        <v>24</v>
      </c>
      <c r="J202" s="3">
        <v>163.13</v>
      </c>
      <c r="K202" s="1" t="s">
        <v>2305</v>
      </c>
      <c r="L202" s="1" t="s">
        <v>24</v>
      </c>
      <c r="M202" s="1" t="s">
        <v>24</v>
      </c>
      <c r="N202" s="1" t="s">
        <v>2304</v>
      </c>
      <c r="O202" s="2">
        <v>39598</v>
      </c>
      <c r="P202" s="2">
        <v>39604</v>
      </c>
      <c r="Q202" s="1" t="s">
        <v>29</v>
      </c>
      <c r="R202" t="str">
        <f>VLOOKUP(F202,'Seg 2 descriptions'!A:B,2)</f>
        <v>X Operations-Tri-County</v>
      </c>
      <c r="S202" t="str">
        <f>VLOOKUP(G202,'Seg 3 descriptions'!A:B,2)</f>
        <v>Overtime/Comp Time/On Call</v>
      </c>
    </row>
    <row r="203" spans="1:19" x14ac:dyDescent="0.25">
      <c r="A203" s="1" t="s">
        <v>457</v>
      </c>
      <c r="B203" s="1" t="s">
        <v>49</v>
      </c>
      <c r="C203" s="1" t="s">
        <v>2306</v>
      </c>
      <c r="D203" s="1" t="s">
        <v>2307</v>
      </c>
      <c r="E203" s="1" t="s">
        <v>2029</v>
      </c>
      <c r="F203" s="1" t="s">
        <v>2030</v>
      </c>
      <c r="G203" s="1" t="s">
        <v>460</v>
      </c>
      <c r="H203" s="1" t="s">
        <v>86</v>
      </c>
      <c r="I203" s="1" t="s">
        <v>2056</v>
      </c>
      <c r="J203" s="3">
        <v>-28.26</v>
      </c>
      <c r="K203" s="1" t="s">
        <v>2308</v>
      </c>
      <c r="L203" s="1" t="s">
        <v>24</v>
      </c>
      <c r="M203" s="1" t="s">
        <v>2309</v>
      </c>
      <c r="N203" s="1" t="s">
        <v>2310</v>
      </c>
      <c r="O203" s="2">
        <v>39691</v>
      </c>
      <c r="P203" s="2">
        <v>39696</v>
      </c>
      <c r="Q203" s="1" t="s">
        <v>29</v>
      </c>
      <c r="R203" t="str">
        <f>VLOOKUP(F203,'Seg 2 descriptions'!A:B,2)</f>
        <v>X Operations-Citrus County</v>
      </c>
      <c r="S203" t="str">
        <f>VLOOKUP(G203,'Seg 3 descriptions'!A:B,2)</f>
        <v>Salaries</v>
      </c>
    </row>
    <row r="204" spans="1:19" x14ac:dyDescent="0.25">
      <c r="A204" s="1" t="s">
        <v>2311</v>
      </c>
      <c r="B204" s="1" t="s">
        <v>1988</v>
      </c>
      <c r="C204" s="1" t="s">
        <v>2312</v>
      </c>
      <c r="D204" s="1" t="s">
        <v>2044</v>
      </c>
      <c r="E204" s="1" t="s">
        <v>1991</v>
      </c>
      <c r="F204" s="1" t="s">
        <v>2013</v>
      </c>
      <c r="G204" s="1" t="s">
        <v>22</v>
      </c>
      <c r="H204" s="1" t="s">
        <v>86</v>
      </c>
      <c r="I204" s="1" t="s">
        <v>24</v>
      </c>
      <c r="J204" s="3">
        <v>-205</v>
      </c>
      <c r="K204" s="1" t="s">
        <v>2313</v>
      </c>
      <c r="L204" s="1" t="s">
        <v>24</v>
      </c>
      <c r="M204" s="1" t="s">
        <v>24</v>
      </c>
      <c r="N204" s="1" t="s">
        <v>2314</v>
      </c>
      <c r="O204" s="2">
        <v>39478</v>
      </c>
      <c r="P204" s="2">
        <v>39458</v>
      </c>
      <c r="Q204" s="1" t="s">
        <v>29</v>
      </c>
      <c r="R204" t="str">
        <f>VLOOKUP(F204,'Seg 2 descriptions'!A:B,2)</f>
        <v>X Facilities-Florida</v>
      </c>
      <c r="S204" t="str">
        <f>VLOOKUP(G204,'Seg 3 descriptions'!A:B,2)</f>
        <v>Facilities Maintenance</v>
      </c>
    </row>
    <row r="205" spans="1:19" x14ac:dyDescent="0.25">
      <c r="A205" s="1" t="s">
        <v>457</v>
      </c>
      <c r="B205" s="1" t="s">
        <v>1988</v>
      </c>
      <c r="C205" s="1" t="s">
        <v>2315</v>
      </c>
      <c r="D205" s="1" t="s">
        <v>1997</v>
      </c>
      <c r="E205" s="1" t="s">
        <v>1991</v>
      </c>
      <c r="F205" s="1" t="s">
        <v>1992</v>
      </c>
      <c r="G205" s="1" t="s">
        <v>460</v>
      </c>
      <c r="H205" s="1" t="s">
        <v>86</v>
      </c>
      <c r="I205" s="1" t="s">
        <v>2056</v>
      </c>
      <c r="J205" s="3">
        <v>776.63</v>
      </c>
      <c r="K205" s="1" t="s">
        <v>2316</v>
      </c>
      <c r="L205" s="1" t="s">
        <v>24</v>
      </c>
      <c r="M205" s="1" t="s">
        <v>2317</v>
      </c>
      <c r="N205" s="1" t="s">
        <v>2059</v>
      </c>
      <c r="O205" s="2">
        <v>39478</v>
      </c>
      <c r="P205" s="2">
        <v>39486</v>
      </c>
      <c r="Q205" s="1" t="s">
        <v>29</v>
      </c>
      <c r="R205" t="str">
        <f>VLOOKUP(F205,'Seg 2 descriptions'!A:B,2)</f>
        <v>X Operations-Tri-County</v>
      </c>
      <c r="S205" t="str">
        <f>VLOOKUP(G205,'Seg 3 descriptions'!A:B,2)</f>
        <v>Salaries</v>
      </c>
    </row>
    <row r="206" spans="1:19" x14ac:dyDescent="0.25">
      <c r="A206" s="1" t="s">
        <v>457</v>
      </c>
      <c r="B206" s="1" t="s">
        <v>1988</v>
      </c>
      <c r="C206" s="1" t="s">
        <v>2315</v>
      </c>
      <c r="D206" s="1" t="s">
        <v>1990</v>
      </c>
      <c r="E206" s="1" t="s">
        <v>1991</v>
      </c>
      <c r="F206" s="1" t="s">
        <v>1992</v>
      </c>
      <c r="G206" s="1" t="s">
        <v>460</v>
      </c>
      <c r="H206" s="1" t="s">
        <v>103</v>
      </c>
      <c r="I206" s="1" t="s">
        <v>2056</v>
      </c>
      <c r="J206" s="3">
        <v>168.13</v>
      </c>
      <c r="K206" s="1" t="s">
        <v>2316</v>
      </c>
      <c r="L206" s="1" t="s">
        <v>24</v>
      </c>
      <c r="M206" s="1" t="s">
        <v>2317</v>
      </c>
      <c r="N206" s="1" t="s">
        <v>2059</v>
      </c>
      <c r="O206" s="2">
        <v>39478</v>
      </c>
      <c r="P206" s="2">
        <v>39486</v>
      </c>
      <c r="Q206" s="1" t="s">
        <v>29</v>
      </c>
      <c r="R206" t="str">
        <f>VLOOKUP(F206,'Seg 2 descriptions'!A:B,2)</f>
        <v>X Operations-Tri-County</v>
      </c>
      <c r="S206" t="str">
        <f>VLOOKUP(G206,'Seg 3 descriptions'!A:B,2)</f>
        <v>Salaries</v>
      </c>
    </row>
    <row r="207" spans="1:19" x14ac:dyDescent="0.25">
      <c r="A207" s="1" t="s">
        <v>457</v>
      </c>
      <c r="B207" s="1" t="s">
        <v>1988</v>
      </c>
      <c r="C207" s="1" t="s">
        <v>2318</v>
      </c>
      <c r="D207" s="1" t="s">
        <v>2319</v>
      </c>
      <c r="E207" s="1" t="s">
        <v>1991</v>
      </c>
      <c r="F207" s="1" t="s">
        <v>1992</v>
      </c>
      <c r="G207" s="1" t="s">
        <v>1049</v>
      </c>
      <c r="H207" s="1" t="s">
        <v>86</v>
      </c>
      <c r="I207" s="1" t="s">
        <v>2056</v>
      </c>
      <c r="J207" s="3">
        <v>49.2</v>
      </c>
      <c r="K207" s="1" t="s">
        <v>2316</v>
      </c>
      <c r="L207" s="1" t="s">
        <v>24</v>
      </c>
      <c r="M207" s="1" t="s">
        <v>2317</v>
      </c>
      <c r="N207" s="1" t="s">
        <v>2059</v>
      </c>
      <c r="O207" s="2">
        <v>39568</v>
      </c>
      <c r="P207" s="2">
        <v>39572</v>
      </c>
      <c r="Q207" s="1" t="s">
        <v>29</v>
      </c>
      <c r="R207" t="str">
        <f>VLOOKUP(F207,'Seg 2 descriptions'!A:B,2)</f>
        <v>X Operations-Tri-County</v>
      </c>
      <c r="S207" t="str">
        <f>VLOOKUP(G207,'Seg 3 descriptions'!A:B,2)</f>
        <v>Vehicle Insurance</v>
      </c>
    </row>
    <row r="208" spans="1:19" x14ac:dyDescent="0.25">
      <c r="A208" s="1" t="s">
        <v>457</v>
      </c>
      <c r="B208" s="1" t="s">
        <v>1988</v>
      </c>
      <c r="C208" s="1" t="s">
        <v>2318</v>
      </c>
      <c r="D208" s="1" t="s">
        <v>2320</v>
      </c>
      <c r="E208" s="1" t="s">
        <v>1991</v>
      </c>
      <c r="F208" s="1" t="s">
        <v>1992</v>
      </c>
      <c r="G208" s="1" t="s">
        <v>1049</v>
      </c>
      <c r="H208" s="1" t="s">
        <v>103</v>
      </c>
      <c r="I208" s="1" t="s">
        <v>2056</v>
      </c>
      <c r="J208" s="3">
        <v>1.8</v>
      </c>
      <c r="K208" s="1" t="s">
        <v>2316</v>
      </c>
      <c r="L208" s="1" t="s">
        <v>24</v>
      </c>
      <c r="M208" s="1" t="s">
        <v>2317</v>
      </c>
      <c r="N208" s="1" t="s">
        <v>2059</v>
      </c>
      <c r="O208" s="2">
        <v>39568</v>
      </c>
      <c r="P208" s="2">
        <v>39572</v>
      </c>
      <c r="Q208" s="1" t="s">
        <v>29</v>
      </c>
      <c r="R208" t="str">
        <f>VLOOKUP(F208,'Seg 2 descriptions'!A:B,2)</f>
        <v>X Operations-Tri-County</v>
      </c>
      <c r="S208" t="str">
        <f>VLOOKUP(G208,'Seg 3 descriptions'!A:B,2)</f>
        <v>Vehicle Insurance</v>
      </c>
    </row>
    <row r="209" spans="1:19" x14ac:dyDescent="0.25">
      <c r="A209" s="1" t="s">
        <v>457</v>
      </c>
      <c r="B209" s="1" t="s">
        <v>1988</v>
      </c>
      <c r="C209" s="1" t="s">
        <v>2318</v>
      </c>
      <c r="D209" s="1" t="s">
        <v>2321</v>
      </c>
      <c r="E209" s="1" t="s">
        <v>1991</v>
      </c>
      <c r="F209" s="1" t="s">
        <v>1992</v>
      </c>
      <c r="G209" s="1" t="s">
        <v>1049</v>
      </c>
      <c r="H209" s="1" t="s">
        <v>130</v>
      </c>
      <c r="I209" s="1" t="s">
        <v>2056</v>
      </c>
      <c r="J209" s="3">
        <v>49.07</v>
      </c>
      <c r="K209" s="1" t="s">
        <v>2316</v>
      </c>
      <c r="L209" s="1" t="s">
        <v>24</v>
      </c>
      <c r="M209" s="1" t="s">
        <v>2317</v>
      </c>
      <c r="N209" s="1" t="s">
        <v>2059</v>
      </c>
      <c r="O209" s="2">
        <v>39568</v>
      </c>
      <c r="P209" s="2">
        <v>39572</v>
      </c>
      <c r="Q209" s="1" t="s">
        <v>29</v>
      </c>
      <c r="R209" t="str">
        <f>VLOOKUP(F209,'Seg 2 descriptions'!A:B,2)</f>
        <v>X Operations-Tri-County</v>
      </c>
      <c r="S209" t="str">
        <f>VLOOKUP(G209,'Seg 3 descriptions'!A:B,2)</f>
        <v>Vehicle Insurance</v>
      </c>
    </row>
    <row r="210" spans="1:19" x14ac:dyDescent="0.25">
      <c r="A210" s="1" t="s">
        <v>457</v>
      </c>
      <c r="B210" s="1" t="s">
        <v>1988</v>
      </c>
      <c r="C210" s="1" t="s">
        <v>2318</v>
      </c>
      <c r="D210" s="1" t="s">
        <v>2322</v>
      </c>
      <c r="E210" s="1" t="s">
        <v>1991</v>
      </c>
      <c r="F210" s="1" t="s">
        <v>1992</v>
      </c>
      <c r="G210" s="1" t="s">
        <v>1055</v>
      </c>
      <c r="H210" s="1" t="s">
        <v>86</v>
      </c>
      <c r="I210" s="1" t="s">
        <v>2056</v>
      </c>
      <c r="J210" s="3">
        <v>245.14</v>
      </c>
      <c r="K210" s="1" t="s">
        <v>2316</v>
      </c>
      <c r="L210" s="1" t="s">
        <v>24</v>
      </c>
      <c r="M210" s="1" t="s">
        <v>2317</v>
      </c>
      <c r="N210" s="1" t="s">
        <v>2059</v>
      </c>
      <c r="O210" s="2">
        <v>39568</v>
      </c>
      <c r="P210" s="2">
        <v>39572</v>
      </c>
      <c r="Q210" s="1" t="s">
        <v>29</v>
      </c>
      <c r="R210" t="str">
        <f>VLOOKUP(F210,'Seg 2 descriptions'!A:B,2)</f>
        <v>X Operations-Tri-County</v>
      </c>
      <c r="S210" t="str">
        <f>VLOOKUP(G210,'Seg 3 descriptions'!A:B,2)</f>
        <v>Vehicle Depreciation</v>
      </c>
    </row>
    <row r="211" spans="1:19" x14ac:dyDescent="0.25">
      <c r="A211" s="1" t="s">
        <v>457</v>
      </c>
      <c r="B211" s="1" t="s">
        <v>1988</v>
      </c>
      <c r="C211" s="1" t="s">
        <v>2318</v>
      </c>
      <c r="D211" s="1" t="s">
        <v>2323</v>
      </c>
      <c r="E211" s="1" t="s">
        <v>1991</v>
      </c>
      <c r="F211" s="1" t="s">
        <v>1992</v>
      </c>
      <c r="G211" s="1" t="s">
        <v>1055</v>
      </c>
      <c r="H211" s="1" t="s">
        <v>103</v>
      </c>
      <c r="I211" s="1" t="s">
        <v>2056</v>
      </c>
      <c r="J211" s="3">
        <v>8.9499999999999993</v>
      </c>
      <c r="K211" s="1" t="s">
        <v>2316</v>
      </c>
      <c r="L211" s="1" t="s">
        <v>24</v>
      </c>
      <c r="M211" s="1" t="s">
        <v>2317</v>
      </c>
      <c r="N211" s="1" t="s">
        <v>2059</v>
      </c>
      <c r="O211" s="2">
        <v>39568</v>
      </c>
      <c r="P211" s="2">
        <v>39572</v>
      </c>
      <c r="Q211" s="1" t="s">
        <v>29</v>
      </c>
      <c r="R211" t="str">
        <f>VLOOKUP(F211,'Seg 2 descriptions'!A:B,2)</f>
        <v>X Operations-Tri-County</v>
      </c>
      <c r="S211" t="str">
        <f>VLOOKUP(G211,'Seg 3 descriptions'!A:B,2)</f>
        <v>Vehicle Depreciation</v>
      </c>
    </row>
    <row r="212" spans="1:19" x14ac:dyDescent="0.25">
      <c r="A212" s="1" t="s">
        <v>457</v>
      </c>
      <c r="B212" s="1" t="s">
        <v>1988</v>
      </c>
      <c r="C212" s="1" t="s">
        <v>2318</v>
      </c>
      <c r="D212" s="1" t="s">
        <v>2324</v>
      </c>
      <c r="E212" s="1" t="s">
        <v>1991</v>
      </c>
      <c r="F212" s="1" t="s">
        <v>1992</v>
      </c>
      <c r="G212" s="1" t="s">
        <v>1055</v>
      </c>
      <c r="H212" s="1" t="s">
        <v>130</v>
      </c>
      <c r="I212" s="1" t="s">
        <v>2056</v>
      </c>
      <c r="J212" s="3">
        <v>244.47</v>
      </c>
      <c r="K212" s="1" t="s">
        <v>2316</v>
      </c>
      <c r="L212" s="1" t="s">
        <v>24</v>
      </c>
      <c r="M212" s="1" t="s">
        <v>2317</v>
      </c>
      <c r="N212" s="1" t="s">
        <v>2059</v>
      </c>
      <c r="O212" s="2">
        <v>39568</v>
      </c>
      <c r="P212" s="2">
        <v>39572</v>
      </c>
      <c r="Q212" s="1" t="s">
        <v>29</v>
      </c>
      <c r="R212" t="str">
        <f>VLOOKUP(F212,'Seg 2 descriptions'!A:B,2)</f>
        <v>X Operations-Tri-County</v>
      </c>
      <c r="S212" t="str">
        <f>VLOOKUP(G212,'Seg 3 descriptions'!A:B,2)</f>
        <v>Vehicle Depreciation</v>
      </c>
    </row>
    <row r="213" spans="1:19" x14ac:dyDescent="0.25">
      <c r="A213" s="1" t="s">
        <v>457</v>
      </c>
      <c r="B213" s="1" t="s">
        <v>1988</v>
      </c>
      <c r="C213" s="1" t="s">
        <v>2325</v>
      </c>
      <c r="D213" s="1" t="s">
        <v>2326</v>
      </c>
      <c r="E213" s="1" t="s">
        <v>1991</v>
      </c>
      <c r="F213" s="1" t="s">
        <v>1992</v>
      </c>
      <c r="G213" s="1" t="s">
        <v>1049</v>
      </c>
      <c r="H213" s="1" t="s">
        <v>76</v>
      </c>
      <c r="I213" s="1" t="s">
        <v>2056</v>
      </c>
      <c r="J213" s="3">
        <v>3.38</v>
      </c>
      <c r="K213" s="1" t="s">
        <v>2316</v>
      </c>
      <c r="L213" s="1" t="s">
        <v>24</v>
      </c>
      <c r="M213" s="1" t="s">
        <v>2317</v>
      </c>
      <c r="N213" s="1" t="s">
        <v>2059</v>
      </c>
      <c r="O213" s="2">
        <v>39538</v>
      </c>
      <c r="P213" s="2">
        <v>39541</v>
      </c>
      <c r="Q213" s="1" t="s">
        <v>29</v>
      </c>
      <c r="R213" t="str">
        <f>VLOOKUP(F213,'Seg 2 descriptions'!A:B,2)</f>
        <v>X Operations-Tri-County</v>
      </c>
      <c r="S213" t="str">
        <f>VLOOKUP(G213,'Seg 3 descriptions'!A:B,2)</f>
        <v>Vehicle Insurance</v>
      </c>
    </row>
    <row r="214" spans="1:19" x14ac:dyDescent="0.25">
      <c r="A214" s="1" t="s">
        <v>457</v>
      </c>
      <c r="B214" s="1" t="s">
        <v>1988</v>
      </c>
      <c r="C214" s="1" t="s">
        <v>2325</v>
      </c>
      <c r="D214" s="1" t="s">
        <v>2320</v>
      </c>
      <c r="E214" s="1" t="s">
        <v>1991</v>
      </c>
      <c r="F214" s="1" t="s">
        <v>1992</v>
      </c>
      <c r="G214" s="1" t="s">
        <v>1049</v>
      </c>
      <c r="H214" s="1" t="s">
        <v>103</v>
      </c>
      <c r="I214" s="1" t="s">
        <v>2056</v>
      </c>
      <c r="J214" s="3">
        <v>14.34</v>
      </c>
      <c r="K214" s="1" t="s">
        <v>2316</v>
      </c>
      <c r="L214" s="1" t="s">
        <v>24</v>
      </c>
      <c r="M214" s="1" t="s">
        <v>2317</v>
      </c>
      <c r="N214" s="1" t="s">
        <v>2059</v>
      </c>
      <c r="O214" s="2">
        <v>39538</v>
      </c>
      <c r="P214" s="2">
        <v>39541</v>
      </c>
      <c r="Q214" s="1" t="s">
        <v>29</v>
      </c>
      <c r="R214" t="str">
        <f>VLOOKUP(F214,'Seg 2 descriptions'!A:B,2)</f>
        <v>X Operations-Tri-County</v>
      </c>
      <c r="S214" t="str">
        <f>VLOOKUP(G214,'Seg 3 descriptions'!A:B,2)</f>
        <v>Vehicle Insurance</v>
      </c>
    </row>
    <row r="215" spans="1:19" x14ac:dyDescent="0.25">
      <c r="A215" s="1" t="s">
        <v>457</v>
      </c>
      <c r="B215" s="1" t="s">
        <v>1988</v>
      </c>
      <c r="C215" s="1" t="s">
        <v>2325</v>
      </c>
      <c r="D215" s="1" t="s">
        <v>2321</v>
      </c>
      <c r="E215" s="1" t="s">
        <v>1991</v>
      </c>
      <c r="F215" s="1" t="s">
        <v>1992</v>
      </c>
      <c r="G215" s="1" t="s">
        <v>1049</v>
      </c>
      <c r="H215" s="1" t="s">
        <v>130</v>
      </c>
      <c r="I215" s="1" t="s">
        <v>2056</v>
      </c>
      <c r="J215" s="3">
        <v>44.34</v>
      </c>
      <c r="K215" s="1" t="s">
        <v>2316</v>
      </c>
      <c r="L215" s="1" t="s">
        <v>24</v>
      </c>
      <c r="M215" s="1" t="s">
        <v>2317</v>
      </c>
      <c r="N215" s="1" t="s">
        <v>2059</v>
      </c>
      <c r="O215" s="2">
        <v>39538</v>
      </c>
      <c r="P215" s="2">
        <v>39541</v>
      </c>
      <c r="Q215" s="1" t="s">
        <v>29</v>
      </c>
      <c r="R215" t="str">
        <f>VLOOKUP(F215,'Seg 2 descriptions'!A:B,2)</f>
        <v>X Operations-Tri-County</v>
      </c>
      <c r="S215" t="str">
        <f>VLOOKUP(G215,'Seg 3 descriptions'!A:B,2)</f>
        <v>Vehicle Insurance</v>
      </c>
    </row>
    <row r="216" spans="1:19" x14ac:dyDescent="0.25">
      <c r="A216" s="1" t="s">
        <v>457</v>
      </c>
      <c r="B216" s="1" t="s">
        <v>1988</v>
      </c>
      <c r="C216" s="1" t="s">
        <v>2053</v>
      </c>
      <c r="D216" s="1" t="s">
        <v>2319</v>
      </c>
      <c r="E216" s="1" t="s">
        <v>1991</v>
      </c>
      <c r="F216" s="1" t="s">
        <v>1992</v>
      </c>
      <c r="G216" s="1" t="s">
        <v>1049</v>
      </c>
      <c r="H216" s="1" t="s">
        <v>86</v>
      </c>
      <c r="I216" s="1" t="s">
        <v>2056</v>
      </c>
      <c r="J216" s="3">
        <v>27.36</v>
      </c>
      <c r="K216" s="1" t="s">
        <v>2316</v>
      </c>
      <c r="L216" s="1" t="s">
        <v>24</v>
      </c>
      <c r="M216" s="1" t="s">
        <v>2317</v>
      </c>
      <c r="N216" s="1" t="s">
        <v>2059</v>
      </c>
      <c r="O216" s="2">
        <v>39507</v>
      </c>
      <c r="P216" s="2">
        <v>39512</v>
      </c>
      <c r="Q216" s="1" t="s">
        <v>29</v>
      </c>
      <c r="R216" t="str">
        <f>VLOOKUP(F216,'Seg 2 descriptions'!A:B,2)</f>
        <v>X Operations-Tri-County</v>
      </c>
      <c r="S216" t="str">
        <f>VLOOKUP(G216,'Seg 3 descriptions'!A:B,2)</f>
        <v>Vehicle Insurance</v>
      </c>
    </row>
    <row r="217" spans="1:19" x14ac:dyDescent="0.25">
      <c r="A217" s="1" t="s">
        <v>457</v>
      </c>
      <c r="B217" s="1" t="s">
        <v>1988</v>
      </c>
      <c r="C217" s="1" t="s">
        <v>2053</v>
      </c>
      <c r="D217" s="1" t="s">
        <v>2327</v>
      </c>
      <c r="E217" s="1" t="s">
        <v>1991</v>
      </c>
      <c r="F217" s="1" t="s">
        <v>1992</v>
      </c>
      <c r="G217" s="1" t="s">
        <v>1049</v>
      </c>
      <c r="H217" s="1" t="s">
        <v>187</v>
      </c>
      <c r="I217" s="1" t="s">
        <v>2056</v>
      </c>
      <c r="J217" s="3">
        <v>1.1499999999999999</v>
      </c>
      <c r="K217" s="1" t="s">
        <v>2316</v>
      </c>
      <c r="L217" s="1" t="s">
        <v>24</v>
      </c>
      <c r="M217" s="1" t="s">
        <v>2317</v>
      </c>
      <c r="N217" s="1" t="s">
        <v>2059</v>
      </c>
      <c r="O217" s="2">
        <v>39507</v>
      </c>
      <c r="P217" s="2">
        <v>39512</v>
      </c>
      <c r="Q217" s="1" t="s">
        <v>29</v>
      </c>
      <c r="R217" t="str">
        <f>VLOOKUP(F217,'Seg 2 descriptions'!A:B,2)</f>
        <v>X Operations-Tri-County</v>
      </c>
      <c r="S217" t="str">
        <f>VLOOKUP(G217,'Seg 3 descriptions'!A:B,2)</f>
        <v>Vehicle Insurance</v>
      </c>
    </row>
    <row r="218" spans="1:19" x14ac:dyDescent="0.25">
      <c r="A218" s="1" t="s">
        <v>457</v>
      </c>
      <c r="B218" s="1" t="s">
        <v>1988</v>
      </c>
      <c r="C218" s="1" t="s">
        <v>2053</v>
      </c>
      <c r="D218" s="1" t="s">
        <v>2320</v>
      </c>
      <c r="E218" s="1" t="s">
        <v>1991</v>
      </c>
      <c r="F218" s="1" t="s">
        <v>1992</v>
      </c>
      <c r="G218" s="1" t="s">
        <v>1049</v>
      </c>
      <c r="H218" s="1" t="s">
        <v>103</v>
      </c>
      <c r="I218" s="1" t="s">
        <v>2056</v>
      </c>
      <c r="J218" s="3">
        <v>1.63</v>
      </c>
      <c r="K218" s="1" t="s">
        <v>2316</v>
      </c>
      <c r="L218" s="1" t="s">
        <v>24</v>
      </c>
      <c r="M218" s="1" t="s">
        <v>2317</v>
      </c>
      <c r="N218" s="1" t="s">
        <v>2059</v>
      </c>
      <c r="O218" s="2">
        <v>39507</v>
      </c>
      <c r="P218" s="2">
        <v>39512</v>
      </c>
      <c r="Q218" s="1" t="s">
        <v>29</v>
      </c>
      <c r="R218" t="str">
        <f>VLOOKUP(F218,'Seg 2 descriptions'!A:B,2)</f>
        <v>X Operations-Tri-County</v>
      </c>
      <c r="S218" t="str">
        <f>VLOOKUP(G218,'Seg 3 descriptions'!A:B,2)</f>
        <v>Vehicle Insurance</v>
      </c>
    </row>
    <row r="219" spans="1:19" x14ac:dyDescent="0.25">
      <c r="A219" s="1" t="s">
        <v>457</v>
      </c>
      <c r="B219" s="1" t="s">
        <v>1988</v>
      </c>
      <c r="C219" s="1" t="s">
        <v>2325</v>
      </c>
      <c r="D219" s="1" t="s">
        <v>2323</v>
      </c>
      <c r="E219" s="1" t="s">
        <v>1991</v>
      </c>
      <c r="F219" s="1" t="s">
        <v>1992</v>
      </c>
      <c r="G219" s="1" t="s">
        <v>1055</v>
      </c>
      <c r="H219" s="1" t="s">
        <v>103</v>
      </c>
      <c r="I219" s="1" t="s">
        <v>2056</v>
      </c>
      <c r="J219" s="3">
        <v>56.38</v>
      </c>
      <c r="K219" s="1" t="s">
        <v>2316</v>
      </c>
      <c r="L219" s="1" t="s">
        <v>24</v>
      </c>
      <c r="M219" s="1" t="s">
        <v>2317</v>
      </c>
      <c r="N219" s="1" t="s">
        <v>2059</v>
      </c>
      <c r="O219" s="2">
        <v>39538</v>
      </c>
      <c r="P219" s="2">
        <v>39541</v>
      </c>
      <c r="Q219" s="1" t="s">
        <v>29</v>
      </c>
      <c r="R219" t="str">
        <f>VLOOKUP(F219,'Seg 2 descriptions'!A:B,2)</f>
        <v>X Operations-Tri-County</v>
      </c>
      <c r="S219" t="str">
        <f>VLOOKUP(G219,'Seg 3 descriptions'!A:B,2)</f>
        <v>Vehicle Depreciation</v>
      </c>
    </row>
    <row r="220" spans="1:19" x14ac:dyDescent="0.25">
      <c r="A220" s="1" t="s">
        <v>457</v>
      </c>
      <c r="B220" s="1" t="s">
        <v>1988</v>
      </c>
      <c r="C220" s="1" t="s">
        <v>2325</v>
      </c>
      <c r="D220" s="1" t="s">
        <v>2324</v>
      </c>
      <c r="E220" s="1" t="s">
        <v>1991</v>
      </c>
      <c r="F220" s="1" t="s">
        <v>1992</v>
      </c>
      <c r="G220" s="1" t="s">
        <v>1055</v>
      </c>
      <c r="H220" s="1" t="s">
        <v>130</v>
      </c>
      <c r="I220" s="1" t="s">
        <v>2056</v>
      </c>
      <c r="J220" s="3">
        <v>174.29</v>
      </c>
      <c r="K220" s="1" t="s">
        <v>2316</v>
      </c>
      <c r="L220" s="1" t="s">
        <v>24</v>
      </c>
      <c r="M220" s="1" t="s">
        <v>2317</v>
      </c>
      <c r="N220" s="1" t="s">
        <v>2059</v>
      </c>
      <c r="O220" s="2">
        <v>39538</v>
      </c>
      <c r="P220" s="2">
        <v>39541</v>
      </c>
      <c r="Q220" s="1" t="s">
        <v>29</v>
      </c>
      <c r="R220" t="str">
        <f>VLOOKUP(F220,'Seg 2 descriptions'!A:B,2)</f>
        <v>X Operations-Tri-County</v>
      </c>
      <c r="S220" t="str">
        <f>VLOOKUP(G220,'Seg 3 descriptions'!A:B,2)</f>
        <v>Vehicle Depreciation</v>
      </c>
    </row>
    <row r="221" spans="1:19" x14ac:dyDescent="0.25">
      <c r="A221" s="1" t="s">
        <v>457</v>
      </c>
      <c r="B221" s="1" t="s">
        <v>1988</v>
      </c>
      <c r="C221" s="1" t="s">
        <v>2225</v>
      </c>
      <c r="D221" s="1" t="s">
        <v>2064</v>
      </c>
      <c r="E221" s="1" t="s">
        <v>20</v>
      </c>
      <c r="F221" s="1" t="s">
        <v>2006</v>
      </c>
      <c r="G221" s="1" t="s">
        <v>590</v>
      </c>
      <c r="H221" s="1" t="s">
        <v>23</v>
      </c>
      <c r="I221" s="1" t="s">
        <v>2056</v>
      </c>
      <c r="J221" s="3">
        <v>-2.17</v>
      </c>
      <c r="K221" s="1" t="s">
        <v>2328</v>
      </c>
      <c r="L221" s="1" t="s">
        <v>24</v>
      </c>
      <c r="M221" s="1" t="s">
        <v>2329</v>
      </c>
      <c r="N221" s="1" t="s">
        <v>2097</v>
      </c>
      <c r="O221" s="2">
        <v>39538</v>
      </c>
      <c r="P221" s="2">
        <v>39541</v>
      </c>
      <c r="Q221" s="1" t="s">
        <v>29</v>
      </c>
      <c r="R221" t="str">
        <f>VLOOKUP(F221,'Seg 2 descriptions'!A:B,2)</f>
        <v>X Engineering and Measurement</v>
      </c>
      <c r="S221" t="str">
        <f>VLOOKUP(G221,'Seg 3 descriptions'!A:B,2)</f>
        <v>Overtime/Comp Time/On Call</v>
      </c>
    </row>
    <row r="222" spans="1:19" x14ac:dyDescent="0.25">
      <c r="A222" s="1" t="s">
        <v>457</v>
      </c>
      <c r="B222" s="1" t="s">
        <v>1988</v>
      </c>
      <c r="C222" s="1" t="s">
        <v>2225</v>
      </c>
      <c r="D222" s="1" t="s">
        <v>2095</v>
      </c>
      <c r="E222" s="1" t="s">
        <v>20</v>
      </c>
      <c r="F222" s="1" t="s">
        <v>2006</v>
      </c>
      <c r="G222" s="1" t="s">
        <v>590</v>
      </c>
      <c r="H222" s="1" t="s">
        <v>130</v>
      </c>
      <c r="I222" s="1" t="s">
        <v>2056</v>
      </c>
      <c r="J222" s="3">
        <v>-1.28</v>
      </c>
      <c r="K222" s="1" t="s">
        <v>2328</v>
      </c>
      <c r="L222" s="1" t="s">
        <v>24</v>
      </c>
      <c r="M222" s="1" t="s">
        <v>2329</v>
      </c>
      <c r="N222" s="1" t="s">
        <v>2097</v>
      </c>
      <c r="O222" s="2">
        <v>39538</v>
      </c>
      <c r="P222" s="2">
        <v>39541</v>
      </c>
      <c r="Q222" s="1" t="s">
        <v>29</v>
      </c>
      <c r="R222" t="str">
        <f>VLOOKUP(F222,'Seg 2 descriptions'!A:B,2)</f>
        <v>X Engineering and Measurement</v>
      </c>
      <c r="S222" t="str">
        <f>VLOOKUP(G222,'Seg 3 descriptions'!A:B,2)</f>
        <v>Overtime/Comp Time/On Call</v>
      </c>
    </row>
    <row r="223" spans="1:19" x14ac:dyDescent="0.25">
      <c r="A223" s="1" t="s">
        <v>457</v>
      </c>
      <c r="B223" s="1" t="s">
        <v>1988</v>
      </c>
      <c r="C223" s="1" t="s">
        <v>2225</v>
      </c>
      <c r="D223" s="1" t="s">
        <v>2063</v>
      </c>
      <c r="E223" s="1" t="s">
        <v>20</v>
      </c>
      <c r="F223" s="1" t="s">
        <v>2006</v>
      </c>
      <c r="G223" s="1" t="s">
        <v>590</v>
      </c>
      <c r="H223" s="1" t="s">
        <v>86</v>
      </c>
      <c r="I223" s="1" t="s">
        <v>2056</v>
      </c>
      <c r="J223" s="3">
        <v>-5.41</v>
      </c>
      <c r="K223" s="1" t="s">
        <v>2328</v>
      </c>
      <c r="L223" s="1" t="s">
        <v>24</v>
      </c>
      <c r="M223" s="1" t="s">
        <v>2329</v>
      </c>
      <c r="N223" s="1" t="s">
        <v>2097</v>
      </c>
      <c r="O223" s="2">
        <v>39538</v>
      </c>
      <c r="P223" s="2">
        <v>39541</v>
      </c>
      <c r="Q223" s="1" t="s">
        <v>29</v>
      </c>
      <c r="R223" t="str">
        <f>VLOOKUP(F223,'Seg 2 descriptions'!A:B,2)</f>
        <v>X Engineering and Measurement</v>
      </c>
      <c r="S223" t="str">
        <f>VLOOKUP(G223,'Seg 3 descriptions'!A:B,2)</f>
        <v>Overtime/Comp Time/On Call</v>
      </c>
    </row>
    <row r="224" spans="1:19" x14ac:dyDescent="0.25">
      <c r="A224" s="1" t="s">
        <v>457</v>
      </c>
      <c r="B224" s="1" t="s">
        <v>1988</v>
      </c>
      <c r="C224" s="1" t="s">
        <v>2225</v>
      </c>
      <c r="D224" s="1" t="s">
        <v>2005</v>
      </c>
      <c r="E224" s="1" t="s">
        <v>20</v>
      </c>
      <c r="F224" s="1" t="s">
        <v>2006</v>
      </c>
      <c r="G224" s="1" t="s">
        <v>590</v>
      </c>
      <c r="H224" s="1" t="s">
        <v>187</v>
      </c>
      <c r="I224" s="1" t="s">
        <v>2056</v>
      </c>
      <c r="J224" s="3">
        <v>-40.96</v>
      </c>
      <c r="K224" s="1" t="s">
        <v>2328</v>
      </c>
      <c r="L224" s="1" t="s">
        <v>24</v>
      </c>
      <c r="M224" s="1" t="s">
        <v>2329</v>
      </c>
      <c r="N224" s="1" t="s">
        <v>2097</v>
      </c>
      <c r="O224" s="2">
        <v>39538</v>
      </c>
      <c r="P224" s="2">
        <v>39541</v>
      </c>
      <c r="Q224" s="1" t="s">
        <v>29</v>
      </c>
      <c r="R224" t="str">
        <f>VLOOKUP(F224,'Seg 2 descriptions'!A:B,2)</f>
        <v>X Engineering and Measurement</v>
      </c>
      <c r="S224" t="str">
        <f>VLOOKUP(G224,'Seg 3 descriptions'!A:B,2)</f>
        <v>Overtime/Comp Time/On Call</v>
      </c>
    </row>
    <row r="225" spans="1:19" x14ac:dyDescent="0.25">
      <c r="A225" s="1" t="s">
        <v>457</v>
      </c>
      <c r="B225" s="1" t="s">
        <v>1988</v>
      </c>
      <c r="C225" s="1" t="s">
        <v>2225</v>
      </c>
      <c r="D225" s="1" t="s">
        <v>2008</v>
      </c>
      <c r="E225" s="1" t="s">
        <v>20</v>
      </c>
      <c r="F225" s="1" t="s">
        <v>2006</v>
      </c>
      <c r="G225" s="1" t="s">
        <v>590</v>
      </c>
      <c r="H225" s="1" t="s">
        <v>76</v>
      </c>
      <c r="I225" s="1" t="s">
        <v>2056</v>
      </c>
      <c r="J225" s="3">
        <v>-39.369999999999997</v>
      </c>
      <c r="K225" s="1" t="s">
        <v>2328</v>
      </c>
      <c r="L225" s="1" t="s">
        <v>24</v>
      </c>
      <c r="M225" s="1" t="s">
        <v>2329</v>
      </c>
      <c r="N225" s="1" t="s">
        <v>2097</v>
      </c>
      <c r="O225" s="2">
        <v>39538</v>
      </c>
      <c r="P225" s="2">
        <v>39541</v>
      </c>
      <c r="Q225" s="1" t="s">
        <v>29</v>
      </c>
      <c r="R225" t="str">
        <f>VLOOKUP(F225,'Seg 2 descriptions'!A:B,2)</f>
        <v>X Engineering and Measurement</v>
      </c>
      <c r="S225" t="str">
        <f>VLOOKUP(G225,'Seg 3 descriptions'!A:B,2)</f>
        <v>Overtime/Comp Time/On Call</v>
      </c>
    </row>
    <row r="226" spans="1:19" x14ac:dyDescent="0.25">
      <c r="A226" s="1" t="s">
        <v>457</v>
      </c>
      <c r="B226" s="1" t="s">
        <v>1988</v>
      </c>
      <c r="C226" s="1" t="s">
        <v>2225</v>
      </c>
      <c r="D226" s="1" t="s">
        <v>2064</v>
      </c>
      <c r="E226" s="1" t="s">
        <v>20</v>
      </c>
      <c r="F226" s="1" t="s">
        <v>2006</v>
      </c>
      <c r="G226" s="1" t="s">
        <v>590</v>
      </c>
      <c r="H226" s="1" t="s">
        <v>23</v>
      </c>
      <c r="I226" s="1" t="s">
        <v>2056</v>
      </c>
      <c r="J226" s="3">
        <v>-35.729999999999997</v>
      </c>
      <c r="K226" s="1" t="s">
        <v>2328</v>
      </c>
      <c r="L226" s="1" t="s">
        <v>24</v>
      </c>
      <c r="M226" s="1" t="s">
        <v>2329</v>
      </c>
      <c r="N226" s="1" t="s">
        <v>2097</v>
      </c>
      <c r="O226" s="2">
        <v>39538</v>
      </c>
      <c r="P226" s="2">
        <v>39541</v>
      </c>
      <c r="Q226" s="1" t="s">
        <v>29</v>
      </c>
      <c r="R226" t="str">
        <f>VLOOKUP(F226,'Seg 2 descriptions'!A:B,2)</f>
        <v>X Engineering and Measurement</v>
      </c>
      <c r="S226" t="str">
        <f>VLOOKUP(G226,'Seg 3 descriptions'!A:B,2)</f>
        <v>Overtime/Comp Time/On Call</v>
      </c>
    </row>
    <row r="227" spans="1:19" x14ac:dyDescent="0.25">
      <c r="A227" s="1" t="s">
        <v>457</v>
      </c>
      <c r="B227" s="1" t="s">
        <v>1988</v>
      </c>
      <c r="C227" s="1" t="s">
        <v>2225</v>
      </c>
      <c r="D227" s="1" t="s">
        <v>2095</v>
      </c>
      <c r="E227" s="1" t="s">
        <v>20</v>
      </c>
      <c r="F227" s="1" t="s">
        <v>2006</v>
      </c>
      <c r="G227" s="1" t="s">
        <v>590</v>
      </c>
      <c r="H227" s="1" t="s">
        <v>130</v>
      </c>
      <c r="I227" s="1" t="s">
        <v>2056</v>
      </c>
      <c r="J227" s="3">
        <v>-6.72</v>
      </c>
      <c r="K227" s="1" t="s">
        <v>2328</v>
      </c>
      <c r="L227" s="1" t="s">
        <v>24</v>
      </c>
      <c r="M227" s="1" t="s">
        <v>2329</v>
      </c>
      <c r="N227" s="1" t="s">
        <v>2097</v>
      </c>
      <c r="O227" s="2">
        <v>39538</v>
      </c>
      <c r="P227" s="2">
        <v>39541</v>
      </c>
      <c r="Q227" s="1" t="s">
        <v>29</v>
      </c>
      <c r="R227" t="str">
        <f>VLOOKUP(F227,'Seg 2 descriptions'!A:B,2)</f>
        <v>X Engineering and Measurement</v>
      </c>
      <c r="S227" t="str">
        <f>VLOOKUP(G227,'Seg 3 descriptions'!A:B,2)</f>
        <v>Overtime/Comp Time/On Call</v>
      </c>
    </row>
    <row r="228" spans="1:19" x14ac:dyDescent="0.25">
      <c r="A228" s="1" t="s">
        <v>457</v>
      </c>
      <c r="B228" s="1" t="s">
        <v>1988</v>
      </c>
      <c r="C228" s="1" t="s">
        <v>2225</v>
      </c>
      <c r="D228" s="1" t="s">
        <v>2330</v>
      </c>
      <c r="E228" s="1" t="s">
        <v>20</v>
      </c>
      <c r="F228" s="1" t="s">
        <v>2006</v>
      </c>
      <c r="G228" s="1" t="s">
        <v>460</v>
      </c>
      <c r="H228" s="1" t="s">
        <v>130</v>
      </c>
      <c r="I228" s="1" t="s">
        <v>2056</v>
      </c>
      <c r="J228" s="3">
        <v>-38.770000000000003</v>
      </c>
      <c r="K228" s="1" t="s">
        <v>2328</v>
      </c>
      <c r="L228" s="1" t="s">
        <v>24</v>
      </c>
      <c r="M228" s="1" t="s">
        <v>2329</v>
      </c>
      <c r="N228" s="1" t="s">
        <v>2097</v>
      </c>
      <c r="O228" s="2">
        <v>39538</v>
      </c>
      <c r="P228" s="2">
        <v>39541</v>
      </c>
      <c r="Q228" s="1" t="s">
        <v>29</v>
      </c>
      <c r="R228" t="str">
        <f>VLOOKUP(F228,'Seg 2 descriptions'!A:B,2)</f>
        <v>X Engineering and Measurement</v>
      </c>
      <c r="S228" t="str">
        <f>VLOOKUP(G228,'Seg 3 descriptions'!A:B,2)</f>
        <v>Salaries</v>
      </c>
    </row>
    <row r="229" spans="1:19" x14ac:dyDescent="0.25">
      <c r="A229" s="1" t="s">
        <v>457</v>
      </c>
      <c r="B229" s="1" t="s">
        <v>1988</v>
      </c>
      <c r="C229" s="1" t="s">
        <v>2225</v>
      </c>
      <c r="D229" s="1" t="s">
        <v>2082</v>
      </c>
      <c r="E229" s="1" t="s">
        <v>20</v>
      </c>
      <c r="F229" s="1" t="s">
        <v>2006</v>
      </c>
      <c r="G229" s="1" t="s">
        <v>460</v>
      </c>
      <c r="H229" s="1" t="s">
        <v>23</v>
      </c>
      <c r="I229" s="1" t="s">
        <v>2056</v>
      </c>
      <c r="J229" s="3">
        <v>-12.5</v>
      </c>
      <c r="K229" s="1" t="s">
        <v>2328</v>
      </c>
      <c r="L229" s="1" t="s">
        <v>24</v>
      </c>
      <c r="M229" s="1" t="s">
        <v>2329</v>
      </c>
      <c r="N229" s="1" t="s">
        <v>2097</v>
      </c>
      <c r="O229" s="2">
        <v>39538</v>
      </c>
      <c r="P229" s="2">
        <v>39541</v>
      </c>
      <c r="Q229" s="1" t="s">
        <v>29</v>
      </c>
      <c r="R229" t="str">
        <f>VLOOKUP(F229,'Seg 2 descriptions'!A:B,2)</f>
        <v>X Engineering and Measurement</v>
      </c>
      <c r="S229" t="str">
        <f>VLOOKUP(G229,'Seg 3 descriptions'!A:B,2)</f>
        <v>Salaries</v>
      </c>
    </row>
    <row r="230" spans="1:19" x14ac:dyDescent="0.25">
      <c r="A230" s="1" t="s">
        <v>457</v>
      </c>
      <c r="B230" s="1" t="s">
        <v>1988</v>
      </c>
      <c r="C230" s="1" t="s">
        <v>2225</v>
      </c>
      <c r="D230" s="1" t="s">
        <v>2330</v>
      </c>
      <c r="E230" s="1" t="s">
        <v>20</v>
      </c>
      <c r="F230" s="1" t="s">
        <v>2006</v>
      </c>
      <c r="G230" s="1" t="s">
        <v>460</v>
      </c>
      <c r="H230" s="1" t="s">
        <v>130</v>
      </c>
      <c r="I230" s="1" t="s">
        <v>2056</v>
      </c>
      <c r="J230" s="3">
        <v>-7.38</v>
      </c>
      <c r="K230" s="1" t="s">
        <v>2328</v>
      </c>
      <c r="L230" s="1" t="s">
        <v>24</v>
      </c>
      <c r="M230" s="1" t="s">
        <v>2329</v>
      </c>
      <c r="N230" s="1" t="s">
        <v>2097</v>
      </c>
      <c r="O230" s="2">
        <v>39538</v>
      </c>
      <c r="P230" s="2">
        <v>39541</v>
      </c>
      <c r="Q230" s="1" t="s">
        <v>29</v>
      </c>
      <c r="R230" t="str">
        <f>VLOOKUP(F230,'Seg 2 descriptions'!A:B,2)</f>
        <v>X Engineering and Measurement</v>
      </c>
      <c r="S230" t="str">
        <f>VLOOKUP(G230,'Seg 3 descriptions'!A:B,2)</f>
        <v>Salaries</v>
      </c>
    </row>
    <row r="231" spans="1:19" x14ac:dyDescent="0.25">
      <c r="A231" s="1" t="s">
        <v>457</v>
      </c>
      <c r="B231" s="1" t="s">
        <v>1988</v>
      </c>
      <c r="C231" s="1" t="s">
        <v>2225</v>
      </c>
      <c r="D231" s="1" t="s">
        <v>2077</v>
      </c>
      <c r="E231" s="1" t="s">
        <v>20</v>
      </c>
      <c r="F231" s="1" t="s">
        <v>2006</v>
      </c>
      <c r="G231" s="1" t="s">
        <v>460</v>
      </c>
      <c r="H231" s="1" t="s">
        <v>86</v>
      </c>
      <c r="I231" s="1" t="s">
        <v>2056</v>
      </c>
      <c r="J231" s="3">
        <v>-31.24</v>
      </c>
      <c r="K231" s="1" t="s">
        <v>2328</v>
      </c>
      <c r="L231" s="1" t="s">
        <v>24</v>
      </c>
      <c r="M231" s="1" t="s">
        <v>2329</v>
      </c>
      <c r="N231" s="1" t="s">
        <v>2097</v>
      </c>
      <c r="O231" s="2">
        <v>39538</v>
      </c>
      <c r="P231" s="2">
        <v>39541</v>
      </c>
      <c r="Q231" s="1" t="s">
        <v>29</v>
      </c>
      <c r="R231" t="str">
        <f>VLOOKUP(F231,'Seg 2 descriptions'!A:B,2)</f>
        <v>X Engineering and Measurement</v>
      </c>
      <c r="S231" t="str">
        <f>VLOOKUP(G231,'Seg 3 descriptions'!A:B,2)</f>
        <v>Salaries</v>
      </c>
    </row>
    <row r="232" spans="1:19" x14ac:dyDescent="0.25">
      <c r="A232" s="1" t="s">
        <v>457</v>
      </c>
      <c r="B232" s="1" t="s">
        <v>1988</v>
      </c>
      <c r="C232" s="1" t="s">
        <v>2225</v>
      </c>
      <c r="D232" s="1" t="s">
        <v>2080</v>
      </c>
      <c r="E232" s="1" t="s">
        <v>20</v>
      </c>
      <c r="F232" s="1" t="s">
        <v>2006</v>
      </c>
      <c r="G232" s="1" t="s">
        <v>460</v>
      </c>
      <c r="H232" s="1" t="s">
        <v>187</v>
      </c>
      <c r="I232" s="1" t="s">
        <v>2056</v>
      </c>
      <c r="J232" s="3">
        <v>-236.4</v>
      </c>
      <c r="K232" s="1" t="s">
        <v>2328</v>
      </c>
      <c r="L232" s="1" t="s">
        <v>24</v>
      </c>
      <c r="M232" s="1" t="s">
        <v>2329</v>
      </c>
      <c r="N232" s="1" t="s">
        <v>2097</v>
      </c>
      <c r="O232" s="2">
        <v>39538</v>
      </c>
      <c r="P232" s="2">
        <v>39541</v>
      </c>
      <c r="Q232" s="1" t="s">
        <v>29</v>
      </c>
      <c r="R232" t="str">
        <f>VLOOKUP(F232,'Seg 2 descriptions'!A:B,2)</f>
        <v>X Engineering and Measurement</v>
      </c>
      <c r="S232" t="str">
        <f>VLOOKUP(G232,'Seg 3 descriptions'!A:B,2)</f>
        <v>Salaries</v>
      </c>
    </row>
    <row r="233" spans="1:19" x14ac:dyDescent="0.25">
      <c r="A233" s="1" t="s">
        <v>457</v>
      </c>
      <c r="B233" s="1" t="s">
        <v>1988</v>
      </c>
      <c r="C233" s="1" t="s">
        <v>2225</v>
      </c>
      <c r="D233" s="1" t="s">
        <v>2081</v>
      </c>
      <c r="E233" s="1" t="s">
        <v>20</v>
      </c>
      <c r="F233" s="1" t="s">
        <v>2006</v>
      </c>
      <c r="G233" s="1" t="s">
        <v>460</v>
      </c>
      <c r="H233" s="1" t="s">
        <v>76</v>
      </c>
      <c r="I233" s="1" t="s">
        <v>2056</v>
      </c>
      <c r="J233" s="3">
        <v>-227.18</v>
      </c>
      <c r="K233" s="1" t="s">
        <v>2328</v>
      </c>
      <c r="L233" s="1" t="s">
        <v>24</v>
      </c>
      <c r="M233" s="1" t="s">
        <v>2329</v>
      </c>
      <c r="N233" s="1" t="s">
        <v>2097</v>
      </c>
      <c r="O233" s="2">
        <v>39538</v>
      </c>
      <c r="P233" s="2">
        <v>39541</v>
      </c>
      <c r="Q233" s="1" t="s">
        <v>29</v>
      </c>
      <c r="R233" t="str">
        <f>VLOOKUP(F233,'Seg 2 descriptions'!A:B,2)</f>
        <v>X Engineering and Measurement</v>
      </c>
      <c r="S233" t="str">
        <f>VLOOKUP(G233,'Seg 3 descriptions'!A:B,2)</f>
        <v>Salaries</v>
      </c>
    </row>
    <row r="234" spans="1:19" x14ac:dyDescent="0.25">
      <c r="A234" s="1" t="s">
        <v>457</v>
      </c>
      <c r="B234" s="1" t="s">
        <v>1988</v>
      </c>
      <c r="C234" s="1" t="s">
        <v>2225</v>
      </c>
      <c r="D234" s="1" t="s">
        <v>2082</v>
      </c>
      <c r="E234" s="1" t="s">
        <v>20</v>
      </c>
      <c r="F234" s="1" t="s">
        <v>2006</v>
      </c>
      <c r="G234" s="1" t="s">
        <v>460</v>
      </c>
      <c r="H234" s="1" t="s">
        <v>23</v>
      </c>
      <c r="I234" s="1" t="s">
        <v>2056</v>
      </c>
      <c r="J234" s="3">
        <v>-206.21</v>
      </c>
      <c r="K234" s="1" t="s">
        <v>2328</v>
      </c>
      <c r="L234" s="1" t="s">
        <v>24</v>
      </c>
      <c r="M234" s="1" t="s">
        <v>2329</v>
      </c>
      <c r="N234" s="1" t="s">
        <v>2097</v>
      </c>
      <c r="O234" s="2">
        <v>39538</v>
      </c>
      <c r="P234" s="2">
        <v>39541</v>
      </c>
      <c r="Q234" s="1" t="s">
        <v>29</v>
      </c>
      <c r="R234" t="str">
        <f>VLOOKUP(F234,'Seg 2 descriptions'!A:B,2)</f>
        <v>X Engineering and Measurement</v>
      </c>
      <c r="S234" t="str">
        <f>VLOOKUP(G234,'Seg 3 descriptions'!A:B,2)</f>
        <v>Salaries</v>
      </c>
    </row>
    <row r="235" spans="1:19" x14ac:dyDescent="0.25">
      <c r="A235" s="1" t="s">
        <v>457</v>
      </c>
      <c r="B235" s="1" t="s">
        <v>1988</v>
      </c>
      <c r="C235" s="1" t="s">
        <v>2315</v>
      </c>
      <c r="D235" s="1" t="s">
        <v>1997</v>
      </c>
      <c r="E235" s="1" t="s">
        <v>1991</v>
      </c>
      <c r="F235" s="1" t="s">
        <v>1992</v>
      </c>
      <c r="G235" s="1" t="s">
        <v>460</v>
      </c>
      <c r="H235" s="1" t="s">
        <v>86</v>
      </c>
      <c r="I235" s="1" t="s">
        <v>2056</v>
      </c>
      <c r="J235" s="3">
        <v>6.47</v>
      </c>
      <c r="K235" s="1" t="s">
        <v>2331</v>
      </c>
      <c r="L235" s="1" t="s">
        <v>24</v>
      </c>
      <c r="M235" s="1" t="s">
        <v>2332</v>
      </c>
      <c r="N235" s="1" t="s">
        <v>2059</v>
      </c>
      <c r="O235" s="2">
        <v>39478</v>
      </c>
      <c r="P235" s="2">
        <v>39486</v>
      </c>
      <c r="Q235" s="1" t="s">
        <v>29</v>
      </c>
      <c r="R235" t="str">
        <f>VLOOKUP(F235,'Seg 2 descriptions'!A:B,2)</f>
        <v>X Operations-Tri-County</v>
      </c>
      <c r="S235" t="str">
        <f>VLOOKUP(G235,'Seg 3 descriptions'!A:B,2)</f>
        <v>Salaries</v>
      </c>
    </row>
    <row r="236" spans="1:19" x14ac:dyDescent="0.25">
      <c r="A236" s="1" t="s">
        <v>457</v>
      </c>
      <c r="B236" s="1" t="s">
        <v>1988</v>
      </c>
      <c r="C236" s="1" t="s">
        <v>2318</v>
      </c>
      <c r="D236" s="1" t="s">
        <v>2322</v>
      </c>
      <c r="E236" s="1" t="s">
        <v>1991</v>
      </c>
      <c r="F236" s="1" t="s">
        <v>1992</v>
      </c>
      <c r="G236" s="1" t="s">
        <v>1055</v>
      </c>
      <c r="H236" s="1" t="s">
        <v>86</v>
      </c>
      <c r="I236" s="1" t="s">
        <v>2056</v>
      </c>
      <c r="J236" s="3">
        <v>4.66</v>
      </c>
      <c r="K236" s="1" t="s">
        <v>2331</v>
      </c>
      <c r="L236" s="1" t="s">
        <v>24</v>
      </c>
      <c r="M236" s="1" t="s">
        <v>2332</v>
      </c>
      <c r="N236" s="1" t="s">
        <v>2059</v>
      </c>
      <c r="O236" s="2">
        <v>39568</v>
      </c>
      <c r="P236" s="2">
        <v>39572</v>
      </c>
      <c r="Q236" s="1" t="s">
        <v>29</v>
      </c>
      <c r="R236" t="str">
        <f>VLOOKUP(F236,'Seg 2 descriptions'!A:B,2)</f>
        <v>X Operations-Tri-County</v>
      </c>
      <c r="S236" t="str">
        <f>VLOOKUP(G236,'Seg 3 descriptions'!A:B,2)</f>
        <v>Vehicle Depreciation</v>
      </c>
    </row>
    <row r="237" spans="1:19" x14ac:dyDescent="0.25">
      <c r="A237" s="1" t="s">
        <v>457</v>
      </c>
      <c r="B237" s="1" t="s">
        <v>1988</v>
      </c>
      <c r="C237" s="1" t="s">
        <v>2325</v>
      </c>
      <c r="D237" s="1" t="s">
        <v>2319</v>
      </c>
      <c r="E237" s="1" t="s">
        <v>1991</v>
      </c>
      <c r="F237" s="1" t="s">
        <v>1992</v>
      </c>
      <c r="G237" s="1" t="s">
        <v>1049</v>
      </c>
      <c r="H237" s="1" t="s">
        <v>86</v>
      </c>
      <c r="I237" s="1" t="s">
        <v>2056</v>
      </c>
      <c r="J237" s="3">
        <v>37.799999999999997</v>
      </c>
      <c r="K237" s="1" t="s">
        <v>2316</v>
      </c>
      <c r="L237" s="1" t="s">
        <v>24</v>
      </c>
      <c r="M237" s="1" t="s">
        <v>2317</v>
      </c>
      <c r="N237" s="1" t="s">
        <v>2059</v>
      </c>
      <c r="O237" s="2">
        <v>39538</v>
      </c>
      <c r="P237" s="2">
        <v>39541</v>
      </c>
      <c r="Q237" s="1" t="s">
        <v>29</v>
      </c>
      <c r="R237" t="str">
        <f>VLOOKUP(F237,'Seg 2 descriptions'!A:B,2)</f>
        <v>X Operations-Tri-County</v>
      </c>
      <c r="S237" t="str">
        <f>VLOOKUP(G237,'Seg 3 descriptions'!A:B,2)</f>
        <v>Vehicle Insurance</v>
      </c>
    </row>
    <row r="238" spans="1:19" x14ac:dyDescent="0.25">
      <c r="A238" s="1" t="s">
        <v>457</v>
      </c>
      <c r="B238" s="1" t="s">
        <v>1988</v>
      </c>
      <c r="C238" s="1" t="s">
        <v>2315</v>
      </c>
      <c r="D238" s="1" t="s">
        <v>2319</v>
      </c>
      <c r="E238" s="1" t="s">
        <v>1991</v>
      </c>
      <c r="F238" s="1" t="s">
        <v>1992</v>
      </c>
      <c r="G238" s="1" t="s">
        <v>1049</v>
      </c>
      <c r="H238" s="1" t="s">
        <v>86</v>
      </c>
      <c r="I238" s="1" t="s">
        <v>2056</v>
      </c>
      <c r="J238" s="3">
        <v>98.64</v>
      </c>
      <c r="K238" s="1" t="s">
        <v>2316</v>
      </c>
      <c r="L238" s="1" t="s">
        <v>24</v>
      </c>
      <c r="M238" s="1" t="s">
        <v>2317</v>
      </c>
      <c r="N238" s="1" t="s">
        <v>2059</v>
      </c>
      <c r="O238" s="2">
        <v>39478</v>
      </c>
      <c r="P238" s="2">
        <v>39486</v>
      </c>
      <c r="Q238" s="1" t="s">
        <v>29</v>
      </c>
      <c r="R238" t="str">
        <f>VLOOKUP(F238,'Seg 2 descriptions'!A:B,2)</f>
        <v>X Operations-Tri-County</v>
      </c>
      <c r="S238" t="str">
        <f>VLOOKUP(G238,'Seg 3 descriptions'!A:B,2)</f>
        <v>Vehicle Insurance</v>
      </c>
    </row>
    <row r="239" spans="1:19" x14ac:dyDescent="0.25">
      <c r="A239" s="1" t="s">
        <v>457</v>
      </c>
      <c r="B239" s="1" t="s">
        <v>1988</v>
      </c>
      <c r="C239" s="1" t="s">
        <v>2315</v>
      </c>
      <c r="D239" s="1" t="s">
        <v>2320</v>
      </c>
      <c r="E239" s="1" t="s">
        <v>1991</v>
      </c>
      <c r="F239" s="1" t="s">
        <v>1992</v>
      </c>
      <c r="G239" s="1" t="s">
        <v>1049</v>
      </c>
      <c r="H239" s="1" t="s">
        <v>103</v>
      </c>
      <c r="I239" s="1" t="s">
        <v>2056</v>
      </c>
      <c r="J239" s="3">
        <v>21.35</v>
      </c>
      <c r="K239" s="1" t="s">
        <v>2316</v>
      </c>
      <c r="L239" s="1" t="s">
        <v>24</v>
      </c>
      <c r="M239" s="1" t="s">
        <v>2317</v>
      </c>
      <c r="N239" s="1" t="s">
        <v>2059</v>
      </c>
      <c r="O239" s="2">
        <v>39478</v>
      </c>
      <c r="P239" s="2">
        <v>39486</v>
      </c>
      <c r="Q239" s="1" t="s">
        <v>29</v>
      </c>
      <c r="R239" t="str">
        <f>VLOOKUP(F239,'Seg 2 descriptions'!A:B,2)</f>
        <v>X Operations-Tri-County</v>
      </c>
      <c r="S239" t="str">
        <f>VLOOKUP(G239,'Seg 3 descriptions'!A:B,2)</f>
        <v>Vehicle Insurance</v>
      </c>
    </row>
    <row r="240" spans="1:19" x14ac:dyDescent="0.25">
      <c r="A240" s="1" t="s">
        <v>457</v>
      </c>
      <c r="B240" s="1" t="s">
        <v>1988</v>
      </c>
      <c r="C240" s="1" t="s">
        <v>2325</v>
      </c>
      <c r="D240" s="1" t="s">
        <v>2322</v>
      </c>
      <c r="E240" s="1" t="s">
        <v>1991</v>
      </c>
      <c r="F240" s="1" t="s">
        <v>1992</v>
      </c>
      <c r="G240" s="1" t="s">
        <v>1055</v>
      </c>
      <c r="H240" s="1" t="s">
        <v>86</v>
      </c>
      <c r="I240" s="1" t="s">
        <v>2056</v>
      </c>
      <c r="J240" s="3">
        <v>148.59</v>
      </c>
      <c r="K240" s="1" t="s">
        <v>2316</v>
      </c>
      <c r="L240" s="1" t="s">
        <v>24</v>
      </c>
      <c r="M240" s="1" t="s">
        <v>2317</v>
      </c>
      <c r="N240" s="1" t="s">
        <v>2059</v>
      </c>
      <c r="O240" s="2">
        <v>39538</v>
      </c>
      <c r="P240" s="2">
        <v>39541</v>
      </c>
      <c r="Q240" s="1" t="s">
        <v>29</v>
      </c>
      <c r="R240" t="str">
        <f>VLOOKUP(F240,'Seg 2 descriptions'!A:B,2)</f>
        <v>X Operations-Tri-County</v>
      </c>
      <c r="S240" t="str">
        <f>VLOOKUP(G240,'Seg 3 descriptions'!A:B,2)</f>
        <v>Vehicle Depreciation</v>
      </c>
    </row>
    <row r="241" spans="1:19" x14ac:dyDescent="0.25">
      <c r="A241" s="1" t="s">
        <v>457</v>
      </c>
      <c r="B241" s="1" t="s">
        <v>1988</v>
      </c>
      <c r="C241" s="1" t="s">
        <v>2325</v>
      </c>
      <c r="D241" s="1" t="s">
        <v>2333</v>
      </c>
      <c r="E241" s="1" t="s">
        <v>1991</v>
      </c>
      <c r="F241" s="1" t="s">
        <v>1992</v>
      </c>
      <c r="G241" s="1" t="s">
        <v>1055</v>
      </c>
      <c r="H241" s="1" t="s">
        <v>76</v>
      </c>
      <c r="I241" s="1" t="s">
        <v>2056</v>
      </c>
      <c r="J241" s="3">
        <v>13.28</v>
      </c>
      <c r="K241" s="1" t="s">
        <v>2316</v>
      </c>
      <c r="L241" s="1" t="s">
        <v>24</v>
      </c>
      <c r="M241" s="1" t="s">
        <v>2317</v>
      </c>
      <c r="N241" s="1" t="s">
        <v>2059</v>
      </c>
      <c r="O241" s="2">
        <v>39538</v>
      </c>
      <c r="P241" s="2">
        <v>39541</v>
      </c>
      <c r="Q241" s="1" t="s">
        <v>29</v>
      </c>
      <c r="R241" t="str">
        <f>VLOOKUP(F241,'Seg 2 descriptions'!A:B,2)</f>
        <v>X Operations-Tri-County</v>
      </c>
      <c r="S241" t="str">
        <f>VLOOKUP(G241,'Seg 3 descriptions'!A:B,2)</f>
        <v>Vehicle Depreciation</v>
      </c>
    </row>
    <row r="242" spans="1:19" x14ac:dyDescent="0.25">
      <c r="A242" s="1" t="s">
        <v>457</v>
      </c>
      <c r="B242" s="1" t="s">
        <v>1988</v>
      </c>
      <c r="C242" s="1" t="s">
        <v>2315</v>
      </c>
      <c r="D242" s="1" t="s">
        <v>2322</v>
      </c>
      <c r="E242" s="1" t="s">
        <v>1991</v>
      </c>
      <c r="F242" s="1" t="s">
        <v>1992</v>
      </c>
      <c r="G242" s="1" t="s">
        <v>1055</v>
      </c>
      <c r="H242" s="1" t="s">
        <v>86</v>
      </c>
      <c r="I242" s="1" t="s">
        <v>2056</v>
      </c>
      <c r="J242" s="3">
        <v>378.99</v>
      </c>
      <c r="K242" s="1" t="s">
        <v>2316</v>
      </c>
      <c r="L242" s="1" t="s">
        <v>24</v>
      </c>
      <c r="M242" s="1" t="s">
        <v>2317</v>
      </c>
      <c r="N242" s="1" t="s">
        <v>2059</v>
      </c>
      <c r="O242" s="2">
        <v>39478</v>
      </c>
      <c r="P242" s="2">
        <v>39486</v>
      </c>
      <c r="Q242" s="1" t="s">
        <v>29</v>
      </c>
      <c r="R242" t="str">
        <f>VLOOKUP(F242,'Seg 2 descriptions'!A:B,2)</f>
        <v>X Operations-Tri-County</v>
      </c>
      <c r="S242" t="str">
        <f>VLOOKUP(G242,'Seg 3 descriptions'!A:B,2)</f>
        <v>Vehicle Depreciation</v>
      </c>
    </row>
    <row r="243" spans="1:19" x14ac:dyDescent="0.25">
      <c r="A243" s="1" t="s">
        <v>457</v>
      </c>
      <c r="B243" s="1" t="s">
        <v>1988</v>
      </c>
      <c r="C243" s="1" t="s">
        <v>2315</v>
      </c>
      <c r="D243" s="1" t="s">
        <v>2323</v>
      </c>
      <c r="E243" s="1" t="s">
        <v>1991</v>
      </c>
      <c r="F243" s="1" t="s">
        <v>1992</v>
      </c>
      <c r="G243" s="1" t="s">
        <v>1055</v>
      </c>
      <c r="H243" s="1" t="s">
        <v>103</v>
      </c>
      <c r="I243" s="1" t="s">
        <v>2056</v>
      </c>
      <c r="J243" s="3">
        <v>82.05</v>
      </c>
      <c r="K243" s="1" t="s">
        <v>2316</v>
      </c>
      <c r="L243" s="1" t="s">
        <v>24</v>
      </c>
      <c r="M243" s="1" t="s">
        <v>2317</v>
      </c>
      <c r="N243" s="1" t="s">
        <v>2059</v>
      </c>
      <c r="O243" s="2">
        <v>39478</v>
      </c>
      <c r="P243" s="2">
        <v>39486</v>
      </c>
      <c r="Q243" s="1" t="s">
        <v>29</v>
      </c>
      <c r="R243" t="str">
        <f>VLOOKUP(F243,'Seg 2 descriptions'!A:B,2)</f>
        <v>X Operations-Tri-County</v>
      </c>
      <c r="S243" t="str">
        <f>VLOOKUP(G243,'Seg 3 descriptions'!A:B,2)</f>
        <v>Vehicle Depreciation</v>
      </c>
    </row>
    <row r="244" spans="1:19" x14ac:dyDescent="0.25">
      <c r="A244" s="1" t="s">
        <v>457</v>
      </c>
      <c r="B244" s="1" t="s">
        <v>1988</v>
      </c>
      <c r="C244" s="1" t="s">
        <v>2315</v>
      </c>
      <c r="D244" s="1" t="s">
        <v>2334</v>
      </c>
      <c r="E244" s="1" t="s">
        <v>1991</v>
      </c>
      <c r="F244" s="1" t="s">
        <v>1992</v>
      </c>
      <c r="G244" s="1" t="s">
        <v>870</v>
      </c>
      <c r="H244" s="1" t="s">
        <v>86</v>
      </c>
      <c r="I244" s="1" t="s">
        <v>2056</v>
      </c>
      <c r="J244" s="3">
        <v>30.27</v>
      </c>
      <c r="K244" s="1" t="s">
        <v>2316</v>
      </c>
      <c r="L244" s="1" t="s">
        <v>24</v>
      </c>
      <c r="M244" s="1" t="s">
        <v>2317</v>
      </c>
      <c r="N244" s="1" t="s">
        <v>2059</v>
      </c>
      <c r="O244" s="2">
        <v>39478</v>
      </c>
      <c r="P244" s="2">
        <v>39486</v>
      </c>
      <c r="Q244" s="1" t="s">
        <v>29</v>
      </c>
      <c r="R244" t="str">
        <f>VLOOKUP(F244,'Seg 2 descriptions'!A:B,2)</f>
        <v>X Operations-Tri-County</v>
      </c>
      <c r="S244" t="str">
        <f>VLOOKUP(G244,'Seg 3 descriptions'!A:B,2)</f>
        <v>Other Vehicle Expenses</v>
      </c>
    </row>
    <row r="245" spans="1:19" x14ac:dyDescent="0.25">
      <c r="A245" s="1" t="s">
        <v>457</v>
      </c>
      <c r="B245" s="1" t="s">
        <v>1988</v>
      </c>
      <c r="C245" s="1" t="s">
        <v>2315</v>
      </c>
      <c r="D245" s="1" t="s">
        <v>2335</v>
      </c>
      <c r="E245" s="1" t="s">
        <v>1991</v>
      </c>
      <c r="F245" s="1" t="s">
        <v>1992</v>
      </c>
      <c r="G245" s="1" t="s">
        <v>870</v>
      </c>
      <c r="H245" s="1" t="s">
        <v>103</v>
      </c>
      <c r="I245" s="1" t="s">
        <v>2056</v>
      </c>
      <c r="J245" s="3">
        <v>6.55</v>
      </c>
      <c r="K245" s="1" t="s">
        <v>2316</v>
      </c>
      <c r="L245" s="1" t="s">
        <v>24</v>
      </c>
      <c r="M245" s="1" t="s">
        <v>2317</v>
      </c>
      <c r="N245" s="1" t="s">
        <v>2059</v>
      </c>
      <c r="O245" s="2">
        <v>39478</v>
      </c>
      <c r="P245" s="2">
        <v>39486</v>
      </c>
      <c r="Q245" s="1" t="s">
        <v>29</v>
      </c>
      <c r="R245" t="str">
        <f>VLOOKUP(F245,'Seg 2 descriptions'!A:B,2)</f>
        <v>X Operations-Tri-County</v>
      </c>
      <c r="S245" t="str">
        <f>VLOOKUP(G245,'Seg 3 descriptions'!A:B,2)</f>
        <v>Other Vehicle Expenses</v>
      </c>
    </row>
    <row r="246" spans="1:19" x14ac:dyDescent="0.25">
      <c r="A246" s="1" t="s">
        <v>457</v>
      </c>
      <c r="B246" s="1" t="s">
        <v>1988</v>
      </c>
      <c r="C246" s="1" t="s">
        <v>2315</v>
      </c>
      <c r="D246" s="1" t="s">
        <v>2336</v>
      </c>
      <c r="E246" s="1" t="s">
        <v>1991</v>
      </c>
      <c r="F246" s="1" t="s">
        <v>1992</v>
      </c>
      <c r="G246" s="1" t="s">
        <v>283</v>
      </c>
      <c r="H246" s="1" t="s">
        <v>103</v>
      </c>
      <c r="I246" s="1" t="s">
        <v>2056</v>
      </c>
      <c r="J246" s="3">
        <v>42.08</v>
      </c>
      <c r="K246" s="1" t="s">
        <v>2316</v>
      </c>
      <c r="L246" s="1" t="s">
        <v>24</v>
      </c>
      <c r="M246" s="1" t="s">
        <v>2317</v>
      </c>
      <c r="N246" s="1" t="s">
        <v>2059</v>
      </c>
      <c r="O246" s="2">
        <v>39478</v>
      </c>
      <c r="P246" s="2">
        <v>39486</v>
      </c>
      <c r="Q246" s="1" t="s">
        <v>29</v>
      </c>
      <c r="R246" t="str">
        <f>VLOOKUP(F246,'Seg 2 descriptions'!A:B,2)</f>
        <v>X Operations-Tri-County</v>
      </c>
      <c r="S246" t="str">
        <f>VLOOKUP(G246,'Seg 3 descriptions'!A:B,2)</f>
        <v>Supplies &amp; Misc Dept Expenses</v>
      </c>
    </row>
    <row r="247" spans="1:19" x14ac:dyDescent="0.25">
      <c r="A247" s="1" t="s">
        <v>457</v>
      </c>
      <c r="B247" s="1" t="s">
        <v>1988</v>
      </c>
      <c r="C247" s="1" t="s">
        <v>2315</v>
      </c>
      <c r="D247" s="1" t="s">
        <v>2337</v>
      </c>
      <c r="E247" s="1" t="s">
        <v>1991</v>
      </c>
      <c r="F247" s="1" t="s">
        <v>1992</v>
      </c>
      <c r="G247" s="1" t="s">
        <v>869</v>
      </c>
      <c r="H247" s="1" t="s">
        <v>86</v>
      </c>
      <c r="I247" s="1" t="s">
        <v>2056</v>
      </c>
      <c r="J247" s="3">
        <v>417.6</v>
      </c>
      <c r="K247" s="1" t="s">
        <v>2316</v>
      </c>
      <c r="L247" s="1" t="s">
        <v>24</v>
      </c>
      <c r="M247" s="1" t="s">
        <v>2317</v>
      </c>
      <c r="N247" s="1" t="s">
        <v>2059</v>
      </c>
      <c r="O247" s="2">
        <v>39478</v>
      </c>
      <c r="P247" s="2">
        <v>39486</v>
      </c>
      <c r="Q247" s="1" t="s">
        <v>29</v>
      </c>
      <c r="R247" t="str">
        <f>VLOOKUP(F247,'Seg 2 descriptions'!A:B,2)</f>
        <v>X Operations-Tri-County</v>
      </c>
      <c r="S247" t="str">
        <f>VLOOKUP(G247,'Seg 3 descriptions'!A:B,2)</f>
        <v>Vehicle Fuel</v>
      </c>
    </row>
    <row r="248" spans="1:19" x14ac:dyDescent="0.25">
      <c r="A248" s="1" t="s">
        <v>457</v>
      </c>
      <c r="B248" s="1" t="s">
        <v>1988</v>
      </c>
      <c r="C248" s="1" t="s">
        <v>2315</v>
      </c>
      <c r="D248" s="1" t="s">
        <v>2338</v>
      </c>
      <c r="E248" s="1" t="s">
        <v>1991</v>
      </c>
      <c r="F248" s="1" t="s">
        <v>1992</v>
      </c>
      <c r="G248" s="1" t="s">
        <v>869</v>
      </c>
      <c r="H248" s="1" t="s">
        <v>103</v>
      </c>
      <c r="I248" s="1" t="s">
        <v>2056</v>
      </c>
      <c r="J248" s="3">
        <v>90.41</v>
      </c>
      <c r="K248" s="1" t="s">
        <v>2316</v>
      </c>
      <c r="L248" s="1" t="s">
        <v>24</v>
      </c>
      <c r="M248" s="1" t="s">
        <v>2317</v>
      </c>
      <c r="N248" s="1" t="s">
        <v>2059</v>
      </c>
      <c r="O248" s="2">
        <v>39478</v>
      </c>
      <c r="P248" s="2">
        <v>39486</v>
      </c>
      <c r="Q248" s="1" t="s">
        <v>29</v>
      </c>
      <c r="R248" t="str">
        <f>VLOOKUP(F248,'Seg 2 descriptions'!A:B,2)</f>
        <v>X Operations-Tri-County</v>
      </c>
      <c r="S248" t="str">
        <f>VLOOKUP(G248,'Seg 3 descriptions'!A:B,2)</f>
        <v>Vehicle Fuel</v>
      </c>
    </row>
    <row r="249" spans="1:19" x14ac:dyDescent="0.25">
      <c r="A249" s="1" t="s">
        <v>457</v>
      </c>
      <c r="B249" s="1" t="s">
        <v>1988</v>
      </c>
      <c r="C249" s="1" t="s">
        <v>2318</v>
      </c>
      <c r="D249" s="1" t="s">
        <v>2334</v>
      </c>
      <c r="E249" s="1" t="s">
        <v>1991</v>
      </c>
      <c r="F249" s="1" t="s">
        <v>1992</v>
      </c>
      <c r="G249" s="1" t="s">
        <v>870</v>
      </c>
      <c r="H249" s="1" t="s">
        <v>86</v>
      </c>
      <c r="I249" s="1" t="s">
        <v>2056</v>
      </c>
      <c r="J249" s="3">
        <v>57.14</v>
      </c>
      <c r="K249" s="1" t="s">
        <v>2316</v>
      </c>
      <c r="L249" s="1" t="s">
        <v>24</v>
      </c>
      <c r="M249" s="1" t="s">
        <v>2317</v>
      </c>
      <c r="N249" s="1" t="s">
        <v>2059</v>
      </c>
      <c r="O249" s="2">
        <v>39568</v>
      </c>
      <c r="P249" s="2">
        <v>39572</v>
      </c>
      <c r="Q249" s="1" t="s">
        <v>29</v>
      </c>
      <c r="R249" t="str">
        <f>VLOOKUP(F249,'Seg 2 descriptions'!A:B,2)</f>
        <v>X Operations-Tri-County</v>
      </c>
      <c r="S249" t="str">
        <f>VLOOKUP(G249,'Seg 3 descriptions'!A:B,2)</f>
        <v>Other Vehicle Expenses</v>
      </c>
    </row>
    <row r="250" spans="1:19" x14ac:dyDescent="0.25">
      <c r="A250" s="1" t="s">
        <v>457</v>
      </c>
      <c r="B250" s="1" t="s">
        <v>1988</v>
      </c>
      <c r="C250" s="1" t="s">
        <v>2318</v>
      </c>
      <c r="D250" s="1" t="s">
        <v>2335</v>
      </c>
      <c r="E250" s="1" t="s">
        <v>1991</v>
      </c>
      <c r="F250" s="1" t="s">
        <v>1992</v>
      </c>
      <c r="G250" s="1" t="s">
        <v>870</v>
      </c>
      <c r="H250" s="1" t="s">
        <v>103</v>
      </c>
      <c r="I250" s="1" t="s">
        <v>2056</v>
      </c>
      <c r="J250" s="3">
        <v>2.09</v>
      </c>
      <c r="K250" s="1" t="s">
        <v>2316</v>
      </c>
      <c r="L250" s="1" t="s">
        <v>24</v>
      </c>
      <c r="M250" s="1" t="s">
        <v>2317</v>
      </c>
      <c r="N250" s="1" t="s">
        <v>2059</v>
      </c>
      <c r="O250" s="2">
        <v>39568</v>
      </c>
      <c r="P250" s="2">
        <v>39572</v>
      </c>
      <c r="Q250" s="1" t="s">
        <v>29</v>
      </c>
      <c r="R250" t="str">
        <f>VLOOKUP(F250,'Seg 2 descriptions'!A:B,2)</f>
        <v>X Operations-Tri-County</v>
      </c>
      <c r="S250" t="str">
        <f>VLOOKUP(G250,'Seg 3 descriptions'!A:B,2)</f>
        <v>Other Vehicle Expenses</v>
      </c>
    </row>
    <row r="251" spans="1:19" x14ac:dyDescent="0.25">
      <c r="A251" s="1" t="s">
        <v>457</v>
      </c>
      <c r="B251" s="1" t="s">
        <v>1988</v>
      </c>
      <c r="C251" s="1" t="s">
        <v>2318</v>
      </c>
      <c r="D251" s="1" t="s">
        <v>2339</v>
      </c>
      <c r="E251" s="1" t="s">
        <v>1991</v>
      </c>
      <c r="F251" s="1" t="s">
        <v>1992</v>
      </c>
      <c r="G251" s="1" t="s">
        <v>870</v>
      </c>
      <c r="H251" s="1" t="s">
        <v>130</v>
      </c>
      <c r="I251" s="1" t="s">
        <v>2056</v>
      </c>
      <c r="J251" s="3">
        <v>56.99</v>
      </c>
      <c r="K251" s="1" t="s">
        <v>2316</v>
      </c>
      <c r="L251" s="1" t="s">
        <v>24</v>
      </c>
      <c r="M251" s="1" t="s">
        <v>2317</v>
      </c>
      <c r="N251" s="1" t="s">
        <v>2059</v>
      </c>
      <c r="O251" s="2">
        <v>39568</v>
      </c>
      <c r="P251" s="2">
        <v>39572</v>
      </c>
      <c r="Q251" s="1" t="s">
        <v>29</v>
      </c>
      <c r="R251" t="str">
        <f>VLOOKUP(F251,'Seg 2 descriptions'!A:B,2)</f>
        <v>X Operations-Tri-County</v>
      </c>
      <c r="S251" t="str">
        <f>VLOOKUP(G251,'Seg 3 descriptions'!A:B,2)</f>
        <v>Other Vehicle Expenses</v>
      </c>
    </row>
    <row r="252" spans="1:19" x14ac:dyDescent="0.25">
      <c r="A252" s="1" t="s">
        <v>457</v>
      </c>
      <c r="B252" s="1" t="s">
        <v>1988</v>
      </c>
      <c r="C252" s="1" t="s">
        <v>2318</v>
      </c>
      <c r="D252" s="1" t="s">
        <v>2337</v>
      </c>
      <c r="E252" s="1" t="s">
        <v>1991</v>
      </c>
      <c r="F252" s="1" t="s">
        <v>1992</v>
      </c>
      <c r="G252" s="1" t="s">
        <v>869</v>
      </c>
      <c r="H252" s="1" t="s">
        <v>86</v>
      </c>
      <c r="I252" s="1" t="s">
        <v>2056</v>
      </c>
      <c r="J252" s="3">
        <v>244.04</v>
      </c>
      <c r="K252" s="1" t="s">
        <v>2316</v>
      </c>
      <c r="L252" s="1" t="s">
        <v>24</v>
      </c>
      <c r="M252" s="1" t="s">
        <v>2317</v>
      </c>
      <c r="N252" s="1" t="s">
        <v>2059</v>
      </c>
      <c r="O252" s="2">
        <v>39568</v>
      </c>
      <c r="P252" s="2">
        <v>39572</v>
      </c>
      <c r="Q252" s="1" t="s">
        <v>29</v>
      </c>
      <c r="R252" t="str">
        <f>VLOOKUP(F252,'Seg 2 descriptions'!A:B,2)</f>
        <v>X Operations-Tri-County</v>
      </c>
      <c r="S252" t="str">
        <f>VLOOKUP(G252,'Seg 3 descriptions'!A:B,2)</f>
        <v>Vehicle Fuel</v>
      </c>
    </row>
    <row r="253" spans="1:19" x14ac:dyDescent="0.25">
      <c r="A253" s="1" t="s">
        <v>457</v>
      </c>
      <c r="B253" s="1" t="s">
        <v>1988</v>
      </c>
      <c r="C253" s="1" t="s">
        <v>2318</v>
      </c>
      <c r="D253" s="1" t="s">
        <v>2338</v>
      </c>
      <c r="E253" s="1" t="s">
        <v>1991</v>
      </c>
      <c r="F253" s="1" t="s">
        <v>1992</v>
      </c>
      <c r="G253" s="1" t="s">
        <v>869</v>
      </c>
      <c r="H253" s="1" t="s">
        <v>103</v>
      </c>
      <c r="I253" s="1" t="s">
        <v>2056</v>
      </c>
      <c r="J253" s="3">
        <v>8.91</v>
      </c>
      <c r="K253" s="1" t="s">
        <v>2316</v>
      </c>
      <c r="L253" s="1" t="s">
        <v>24</v>
      </c>
      <c r="M253" s="1" t="s">
        <v>2317</v>
      </c>
      <c r="N253" s="1" t="s">
        <v>2059</v>
      </c>
      <c r="O253" s="2">
        <v>39568</v>
      </c>
      <c r="P253" s="2">
        <v>39572</v>
      </c>
      <c r="Q253" s="1" t="s">
        <v>29</v>
      </c>
      <c r="R253" t="str">
        <f>VLOOKUP(F253,'Seg 2 descriptions'!A:B,2)</f>
        <v>X Operations-Tri-County</v>
      </c>
      <c r="S253" t="str">
        <f>VLOOKUP(G253,'Seg 3 descriptions'!A:B,2)</f>
        <v>Vehicle Fuel</v>
      </c>
    </row>
    <row r="254" spans="1:19" x14ac:dyDescent="0.25">
      <c r="A254" s="1" t="s">
        <v>457</v>
      </c>
      <c r="B254" s="1" t="s">
        <v>1988</v>
      </c>
      <c r="C254" s="1" t="s">
        <v>2318</v>
      </c>
      <c r="D254" s="1" t="s">
        <v>2340</v>
      </c>
      <c r="E254" s="1" t="s">
        <v>1991</v>
      </c>
      <c r="F254" s="1" t="s">
        <v>1992</v>
      </c>
      <c r="G254" s="1" t="s">
        <v>869</v>
      </c>
      <c r="H254" s="1" t="s">
        <v>130</v>
      </c>
      <c r="I254" s="1" t="s">
        <v>2056</v>
      </c>
      <c r="J254" s="3">
        <v>243.37</v>
      </c>
      <c r="K254" s="1" t="s">
        <v>2316</v>
      </c>
      <c r="L254" s="1" t="s">
        <v>24</v>
      </c>
      <c r="M254" s="1" t="s">
        <v>2317</v>
      </c>
      <c r="N254" s="1" t="s">
        <v>2059</v>
      </c>
      <c r="O254" s="2">
        <v>39568</v>
      </c>
      <c r="P254" s="2">
        <v>39572</v>
      </c>
      <c r="Q254" s="1" t="s">
        <v>29</v>
      </c>
      <c r="R254" t="str">
        <f>VLOOKUP(F254,'Seg 2 descriptions'!A:B,2)</f>
        <v>X Operations-Tri-County</v>
      </c>
      <c r="S254" t="str">
        <f>VLOOKUP(G254,'Seg 3 descriptions'!A:B,2)</f>
        <v>Vehicle Fuel</v>
      </c>
    </row>
    <row r="255" spans="1:19" x14ac:dyDescent="0.25">
      <c r="A255" s="1" t="s">
        <v>457</v>
      </c>
      <c r="B255" s="1" t="s">
        <v>1988</v>
      </c>
      <c r="C255" s="1" t="s">
        <v>2318</v>
      </c>
      <c r="D255" s="1" t="s">
        <v>2341</v>
      </c>
      <c r="E255" s="1" t="s">
        <v>1991</v>
      </c>
      <c r="F255" s="1" t="s">
        <v>1992</v>
      </c>
      <c r="G255" s="1" t="s">
        <v>283</v>
      </c>
      <c r="H255" s="1" t="s">
        <v>86</v>
      </c>
      <c r="I255" s="1" t="s">
        <v>2056</v>
      </c>
      <c r="J255" s="3">
        <v>15.7</v>
      </c>
      <c r="K255" s="1" t="s">
        <v>2316</v>
      </c>
      <c r="L255" s="1" t="s">
        <v>24</v>
      </c>
      <c r="M255" s="1" t="s">
        <v>2317</v>
      </c>
      <c r="N255" s="1" t="s">
        <v>2059</v>
      </c>
      <c r="O255" s="2">
        <v>39568</v>
      </c>
      <c r="P255" s="2">
        <v>39572</v>
      </c>
      <c r="Q255" s="1" t="s">
        <v>29</v>
      </c>
      <c r="R255" t="str">
        <f>VLOOKUP(F255,'Seg 2 descriptions'!A:B,2)</f>
        <v>X Operations-Tri-County</v>
      </c>
      <c r="S255" t="str">
        <f>VLOOKUP(G255,'Seg 3 descriptions'!A:B,2)</f>
        <v>Supplies &amp; Misc Dept Expenses</v>
      </c>
    </row>
    <row r="256" spans="1:19" x14ac:dyDescent="0.25">
      <c r="A256" s="1" t="s">
        <v>457</v>
      </c>
      <c r="B256" s="1" t="s">
        <v>1988</v>
      </c>
      <c r="C256" s="1" t="s">
        <v>2318</v>
      </c>
      <c r="D256" s="1" t="s">
        <v>2319</v>
      </c>
      <c r="E256" s="1" t="s">
        <v>1991</v>
      </c>
      <c r="F256" s="1" t="s">
        <v>1992</v>
      </c>
      <c r="G256" s="1" t="s">
        <v>1049</v>
      </c>
      <c r="H256" s="1" t="s">
        <v>86</v>
      </c>
      <c r="I256" s="1" t="s">
        <v>2056</v>
      </c>
      <c r="J256" s="3">
        <v>0.89</v>
      </c>
      <c r="K256" s="1" t="s">
        <v>2331</v>
      </c>
      <c r="L256" s="1" t="s">
        <v>24</v>
      </c>
      <c r="M256" s="1" t="s">
        <v>2332</v>
      </c>
      <c r="N256" s="1" t="s">
        <v>2059</v>
      </c>
      <c r="O256" s="2">
        <v>39568</v>
      </c>
      <c r="P256" s="2">
        <v>39572</v>
      </c>
      <c r="Q256" s="1" t="s">
        <v>29</v>
      </c>
      <c r="R256" t="str">
        <f>VLOOKUP(F256,'Seg 2 descriptions'!A:B,2)</f>
        <v>X Operations-Tri-County</v>
      </c>
      <c r="S256" t="str">
        <f>VLOOKUP(G256,'Seg 3 descriptions'!A:B,2)</f>
        <v>Vehicle Insurance</v>
      </c>
    </row>
    <row r="257" spans="1:19" x14ac:dyDescent="0.25">
      <c r="A257" s="1" t="s">
        <v>457</v>
      </c>
      <c r="B257" s="1" t="s">
        <v>1988</v>
      </c>
      <c r="C257" s="1" t="s">
        <v>2318</v>
      </c>
      <c r="D257" s="1" t="s">
        <v>2337</v>
      </c>
      <c r="E257" s="1" t="s">
        <v>1991</v>
      </c>
      <c r="F257" s="1" t="s">
        <v>1992</v>
      </c>
      <c r="G257" s="1" t="s">
        <v>869</v>
      </c>
      <c r="H257" s="1" t="s">
        <v>86</v>
      </c>
      <c r="I257" s="1" t="s">
        <v>2056</v>
      </c>
      <c r="J257" s="3">
        <v>11.09</v>
      </c>
      <c r="K257" s="1" t="s">
        <v>2331</v>
      </c>
      <c r="L257" s="1" t="s">
        <v>24</v>
      </c>
      <c r="M257" s="1" t="s">
        <v>2332</v>
      </c>
      <c r="N257" s="1" t="s">
        <v>2059</v>
      </c>
      <c r="O257" s="2">
        <v>39568</v>
      </c>
      <c r="P257" s="2">
        <v>39572</v>
      </c>
      <c r="Q257" s="1" t="s">
        <v>29</v>
      </c>
      <c r="R257" t="str">
        <f>VLOOKUP(F257,'Seg 2 descriptions'!A:B,2)</f>
        <v>X Operations-Tri-County</v>
      </c>
      <c r="S257" t="str">
        <f>VLOOKUP(G257,'Seg 3 descriptions'!A:B,2)</f>
        <v>Vehicle Fuel</v>
      </c>
    </row>
    <row r="258" spans="1:19" x14ac:dyDescent="0.25">
      <c r="A258" s="1" t="s">
        <v>457</v>
      </c>
      <c r="B258" s="1" t="s">
        <v>1988</v>
      </c>
      <c r="C258" s="1" t="s">
        <v>2318</v>
      </c>
      <c r="D258" s="1" t="s">
        <v>2341</v>
      </c>
      <c r="E258" s="1" t="s">
        <v>1991</v>
      </c>
      <c r="F258" s="1" t="s">
        <v>1992</v>
      </c>
      <c r="G258" s="1" t="s">
        <v>283</v>
      </c>
      <c r="H258" s="1" t="s">
        <v>86</v>
      </c>
      <c r="I258" s="1" t="s">
        <v>2056</v>
      </c>
      <c r="J258" s="3">
        <v>12.49</v>
      </c>
      <c r="K258" s="1" t="s">
        <v>2331</v>
      </c>
      <c r="L258" s="1" t="s">
        <v>24</v>
      </c>
      <c r="M258" s="1" t="s">
        <v>2332</v>
      </c>
      <c r="N258" s="1" t="s">
        <v>2059</v>
      </c>
      <c r="O258" s="2">
        <v>39568</v>
      </c>
      <c r="P258" s="2">
        <v>39572</v>
      </c>
      <c r="Q258" s="1" t="s">
        <v>29</v>
      </c>
      <c r="R258" t="str">
        <f>VLOOKUP(F258,'Seg 2 descriptions'!A:B,2)</f>
        <v>X Operations-Tri-County</v>
      </c>
      <c r="S258" t="str">
        <f>VLOOKUP(G258,'Seg 3 descriptions'!A:B,2)</f>
        <v>Supplies &amp; Misc Dept Expenses</v>
      </c>
    </row>
    <row r="259" spans="1:19" x14ac:dyDescent="0.25">
      <c r="A259" s="1" t="s">
        <v>457</v>
      </c>
      <c r="B259" s="1" t="s">
        <v>1988</v>
      </c>
      <c r="C259" s="1" t="s">
        <v>2318</v>
      </c>
      <c r="D259" s="1" t="s">
        <v>2342</v>
      </c>
      <c r="E259" s="1" t="s">
        <v>1991</v>
      </c>
      <c r="F259" s="1" t="s">
        <v>1992</v>
      </c>
      <c r="G259" s="1" t="s">
        <v>1302</v>
      </c>
      <c r="H259" s="1" t="s">
        <v>86</v>
      </c>
      <c r="I259" s="1" t="s">
        <v>2056</v>
      </c>
      <c r="J259" s="3">
        <v>1.33</v>
      </c>
      <c r="K259" s="1" t="s">
        <v>2331</v>
      </c>
      <c r="L259" s="1" t="s">
        <v>24</v>
      </c>
      <c r="M259" s="1" t="s">
        <v>2332</v>
      </c>
      <c r="N259" s="1" t="s">
        <v>2059</v>
      </c>
      <c r="O259" s="2">
        <v>39568</v>
      </c>
      <c r="P259" s="2">
        <v>39572</v>
      </c>
      <c r="Q259" s="1" t="s">
        <v>29</v>
      </c>
      <c r="R259" t="str">
        <f>VLOOKUP(F259,'Seg 2 descriptions'!A:B,2)</f>
        <v>X Operations-Tri-County</v>
      </c>
      <c r="S259" t="str">
        <f>VLOOKUP(G259,'Seg 3 descriptions'!A:B,2)</f>
        <v>Uniforms</v>
      </c>
    </row>
    <row r="260" spans="1:19" x14ac:dyDescent="0.25">
      <c r="A260" s="1" t="s">
        <v>457</v>
      </c>
      <c r="B260" s="1" t="s">
        <v>1988</v>
      </c>
      <c r="C260" s="1" t="s">
        <v>2318</v>
      </c>
      <c r="D260" s="1" t="s">
        <v>2343</v>
      </c>
      <c r="E260" s="1" t="s">
        <v>1991</v>
      </c>
      <c r="F260" s="1" t="s">
        <v>1992</v>
      </c>
      <c r="G260" s="1" t="s">
        <v>868</v>
      </c>
      <c r="H260" s="1" t="s">
        <v>86</v>
      </c>
      <c r="I260" s="1" t="s">
        <v>2056</v>
      </c>
      <c r="J260" s="3">
        <v>1.17</v>
      </c>
      <c r="K260" s="1" t="s">
        <v>2331</v>
      </c>
      <c r="L260" s="1" t="s">
        <v>24</v>
      </c>
      <c r="M260" s="1" t="s">
        <v>2332</v>
      </c>
      <c r="N260" s="1" t="s">
        <v>2059</v>
      </c>
      <c r="O260" s="2">
        <v>39568</v>
      </c>
      <c r="P260" s="2">
        <v>39572</v>
      </c>
      <c r="Q260" s="1" t="s">
        <v>29</v>
      </c>
      <c r="R260" t="str">
        <f>VLOOKUP(F260,'Seg 2 descriptions'!A:B,2)</f>
        <v>X Operations-Tri-County</v>
      </c>
      <c r="S260" t="str">
        <f>VLOOKUP(G260,'Seg 3 descriptions'!A:B,2)</f>
        <v>Cell Phones</v>
      </c>
    </row>
    <row r="261" spans="1:19" x14ac:dyDescent="0.25">
      <c r="A261" s="1" t="s">
        <v>457</v>
      </c>
      <c r="B261" s="1" t="s">
        <v>1988</v>
      </c>
      <c r="C261" s="1" t="s">
        <v>2318</v>
      </c>
      <c r="D261" s="1" t="s">
        <v>2009</v>
      </c>
      <c r="E261" s="1" t="s">
        <v>1991</v>
      </c>
      <c r="F261" s="1" t="s">
        <v>1992</v>
      </c>
      <c r="G261" s="1" t="s">
        <v>590</v>
      </c>
      <c r="H261" s="1" t="s">
        <v>86</v>
      </c>
      <c r="I261" s="1" t="s">
        <v>2056</v>
      </c>
      <c r="J261" s="3">
        <v>1.72</v>
      </c>
      <c r="K261" s="1" t="s">
        <v>2331</v>
      </c>
      <c r="L261" s="1" t="s">
        <v>24</v>
      </c>
      <c r="M261" s="1" t="s">
        <v>2332</v>
      </c>
      <c r="N261" s="1" t="s">
        <v>2059</v>
      </c>
      <c r="O261" s="2">
        <v>39568</v>
      </c>
      <c r="P261" s="2">
        <v>39572</v>
      </c>
      <c r="Q261" s="1" t="s">
        <v>29</v>
      </c>
      <c r="R261" t="str">
        <f>VLOOKUP(F261,'Seg 2 descriptions'!A:B,2)</f>
        <v>X Operations-Tri-County</v>
      </c>
      <c r="S261" t="str">
        <f>VLOOKUP(G261,'Seg 3 descriptions'!A:B,2)</f>
        <v>Overtime/Comp Time/On Call</v>
      </c>
    </row>
    <row r="262" spans="1:19" x14ac:dyDescent="0.25">
      <c r="A262" s="1" t="s">
        <v>457</v>
      </c>
      <c r="B262" s="1" t="s">
        <v>1988</v>
      </c>
      <c r="C262" s="1" t="s">
        <v>2318</v>
      </c>
      <c r="D262" s="1" t="s">
        <v>2009</v>
      </c>
      <c r="E262" s="1" t="s">
        <v>1991</v>
      </c>
      <c r="F262" s="1" t="s">
        <v>1992</v>
      </c>
      <c r="G262" s="1" t="s">
        <v>590</v>
      </c>
      <c r="H262" s="1" t="s">
        <v>86</v>
      </c>
      <c r="I262" s="1" t="s">
        <v>2056</v>
      </c>
      <c r="J262" s="3">
        <v>8.32</v>
      </c>
      <c r="K262" s="1" t="s">
        <v>2331</v>
      </c>
      <c r="L262" s="1" t="s">
        <v>24</v>
      </c>
      <c r="M262" s="1" t="s">
        <v>2332</v>
      </c>
      <c r="N262" s="1" t="s">
        <v>2059</v>
      </c>
      <c r="O262" s="2">
        <v>39568</v>
      </c>
      <c r="P262" s="2">
        <v>39572</v>
      </c>
      <c r="Q262" s="1" t="s">
        <v>29</v>
      </c>
      <c r="R262" t="str">
        <f>VLOOKUP(F262,'Seg 2 descriptions'!A:B,2)</f>
        <v>X Operations-Tri-County</v>
      </c>
      <c r="S262" t="str">
        <f>VLOOKUP(G262,'Seg 3 descriptions'!A:B,2)</f>
        <v>Overtime/Comp Time/On Call</v>
      </c>
    </row>
    <row r="263" spans="1:19" x14ac:dyDescent="0.25">
      <c r="A263" s="1" t="s">
        <v>457</v>
      </c>
      <c r="B263" s="1" t="s">
        <v>1988</v>
      </c>
      <c r="C263" s="1" t="s">
        <v>2318</v>
      </c>
      <c r="D263" s="1" t="s">
        <v>1997</v>
      </c>
      <c r="E263" s="1" t="s">
        <v>1991</v>
      </c>
      <c r="F263" s="1" t="s">
        <v>1992</v>
      </c>
      <c r="G263" s="1" t="s">
        <v>460</v>
      </c>
      <c r="H263" s="1" t="s">
        <v>86</v>
      </c>
      <c r="I263" s="1" t="s">
        <v>2056</v>
      </c>
      <c r="J263" s="3">
        <v>2.2400000000000002</v>
      </c>
      <c r="K263" s="1" t="s">
        <v>2331</v>
      </c>
      <c r="L263" s="1" t="s">
        <v>24</v>
      </c>
      <c r="M263" s="1" t="s">
        <v>2332</v>
      </c>
      <c r="N263" s="1" t="s">
        <v>2059</v>
      </c>
      <c r="O263" s="2">
        <v>39568</v>
      </c>
      <c r="P263" s="2">
        <v>39572</v>
      </c>
      <c r="Q263" s="1" t="s">
        <v>29</v>
      </c>
      <c r="R263" t="str">
        <f>VLOOKUP(F263,'Seg 2 descriptions'!A:B,2)</f>
        <v>X Operations-Tri-County</v>
      </c>
      <c r="S263" t="str">
        <f>VLOOKUP(G263,'Seg 3 descriptions'!A:B,2)</f>
        <v>Salaries</v>
      </c>
    </row>
    <row r="264" spans="1:19" x14ac:dyDescent="0.25">
      <c r="A264" s="1" t="s">
        <v>457</v>
      </c>
      <c r="B264" s="1" t="s">
        <v>1988</v>
      </c>
      <c r="C264" s="1" t="s">
        <v>2318</v>
      </c>
      <c r="D264" s="1" t="s">
        <v>2336</v>
      </c>
      <c r="E264" s="1" t="s">
        <v>1991</v>
      </c>
      <c r="F264" s="1" t="s">
        <v>1992</v>
      </c>
      <c r="G264" s="1" t="s">
        <v>283</v>
      </c>
      <c r="H264" s="1" t="s">
        <v>103</v>
      </c>
      <c r="I264" s="1" t="s">
        <v>2056</v>
      </c>
      <c r="J264" s="3">
        <v>0.56999999999999995</v>
      </c>
      <c r="K264" s="1" t="s">
        <v>2316</v>
      </c>
      <c r="L264" s="1" t="s">
        <v>24</v>
      </c>
      <c r="M264" s="1" t="s">
        <v>2317</v>
      </c>
      <c r="N264" s="1" t="s">
        <v>2059</v>
      </c>
      <c r="O264" s="2">
        <v>39568</v>
      </c>
      <c r="P264" s="2">
        <v>39572</v>
      </c>
      <c r="Q264" s="1" t="s">
        <v>29</v>
      </c>
      <c r="R264" t="str">
        <f>VLOOKUP(F264,'Seg 2 descriptions'!A:B,2)</f>
        <v>X Operations-Tri-County</v>
      </c>
      <c r="S264" t="str">
        <f>VLOOKUP(G264,'Seg 3 descriptions'!A:B,2)</f>
        <v>Supplies &amp; Misc Dept Expenses</v>
      </c>
    </row>
    <row r="265" spans="1:19" x14ac:dyDescent="0.25">
      <c r="A265" s="1" t="s">
        <v>457</v>
      </c>
      <c r="B265" s="1" t="s">
        <v>1988</v>
      </c>
      <c r="C265" s="1" t="s">
        <v>2318</v>
      </c>
      <c r="D265" s="1" t="s">
        <v>2344</v>
      </c>
      <c r="E265" s="1" t="s">
        <v>1991</v>
      </c>
      <c r="F265" s="1" t="s">
        <v>1992</v>
      </c>
      <c r="G265" s="1" t="s">
        <v>283</v>
      </c>
      <c r="H265" s="1" t="s">
        <v>130</v>
      </c>
      <c r="I265" s="1" t="s">
        <v>2056</v>
      </c>
      <c r="J265" s="3">
        <v>15.66</v>
      </c>
      <c r="K265" s="1" t="s">
        <v>2316</v>
      </c>
      <c r="L265" s="1" t="s">
        <v>24</v>
      </c>
      <c r="M265" s="1" t="s">
        <v>2317</v>
      </c>
      <c r="N265" s="1" t="s">
        <v>2059</v>
      </c>
      <c r="O265" s="2">
        <v>39568</v>
      </c>
      <c r="P265" s="2">
        <v>39572</v>
      </c>
      <c r="Q265" s="1" t="s">
        <v>29</v>
      </c>
      <c r="R265" t="str">
        <f>VLOOKUP(F265,'Seg 2 descriptions'!A:B,2)</f>
        <v>X Operations-Tri-County</v>
      </c>
      <c r="S265" t="str">
        <f>VLOOKUP(G265,'Seg 3 descriptions'!A:B,2)</f>
        <v>Supplies &amp; Misc Dept Expenses</v>
      </c>
    </row>
    <row r="266" spans="1:19" x14ac:dyDescent="0.25">
      <c r="A266" s="1" t="s">
        <v>457</v>
      </c>
      <c r="B266" s="1" t="s">
        <v>1988</v>
      </c>
      <c r="C266" s="1" t="s">
        <v>2318</v>
      </c>
      <c r="D266" s="1" t="s">
        <v>2342</v>
      </c>
      <c r="E266" s="1" t="s">
        <v>1991</v>
      </c>
      <c r="F266" s="1" t="s">
        <v>1992</v>
      </c>
      <c r="G266" s="1" t="s">
        <v>1302</v>
      </c>
      <c r="H266" s="1" t="s">
        <v>86</v>
      </c>
      <c r="I266" s="1" t="s">
        <v>2056</v>
      </c>
      <c r="J266" s="3">
        <v>26.33</v>
      </c>
      <c r="K266" s="1" t="s">
        <v>2316</v>
      </c>
      <c r="L266" s="1" t="s">
        <v>24</v>
      </c>
      <c r="M266" s="1" t="s">
        <v>2317</v>
      </c>
      <c r="N266" s="1" t="s">
        <v>2059</v>
      </c>
      <c r="O266" s="2">
        <v>39568</v>
      </c>
      <c r="P266" s="2">
        <v>39572</v>
      </c>
      <c r="Q266" s="1" t="s">
        <v>29</v>
      </c>
      <c r="R266" t="str">
        <f>VLOOKUP(F266,'Seg 2 descriptions'!A:B,2)</f>
        <v>X Operations-Tri-County</v>
      </c>
      <c r="S266" t="str">
        <f>VLOOKUP(G266,'Seg 3 descriptions'!A:B,2)</f>
        <v>Uniforms</v>
      </c>
    </row>
    <row r="267" spans="1:19" x14ac:dyDescent="0.25">
      <c r="A267" s="1" t="s">
        <v>457</v>
      </c>
      <c r="B267" s="1" t="s">
        <v>1988</v>
      </c>
      <c r="C267" s="1" t="s">
        <v>2318</v>
      </c>
      <c r="D267" s="1" t="s">
        <v>2345</v>
      </c>
      <c r="E267" s="1" t="s">
        <v>1991</v>
      </c>
      <c r="F267" s="1" t="s">
        <v>1992</v>
      </c>
      <c r="G267" s="1" t="s">
        <v>1302</v>
      </c>
      <c r="H267" s="1" t="s">
        <v>103</v>
      </c>
      <c r="I267" s="1" t="s">
        <v>2056</v>
      </c>
      <c r="J267" s="3">
        <v>0.96</v>
      </c>
      <c r="K267" s="1" t="s">
        <v>2316</v>
      </c>
      <c r="L267" s="1" t="s">
        <v>24</v>
      </c>
      <c r="M267" s="1" t="s">
        <v>2317</v>
      </c>
      <c r="N267" s="1" t="s">
        <v>2059</v>
      </c>
      <c r="O267" s="2">
        <v>39568</v>
      </c>
      <c r="P267" s="2">
        <v>39572</v>
      </c>
      <c r="Q267" s="1" t="s">
        <v>29</v>
      </c>
      <c r="R267" t="str">
        <f>VLOOKUP(F267,'Seg 2 descriptions'!A:B,2)</f>
        <v>X Operations-Tri-County</v>
      </c>
      <c r="S267" t="str">
        <f>VLOOKUP(G267,'Seg 3 descriptions'!A:B,2)</f>
        <v>Uniforms</v>
      </c>
    </row>
    <row r="268" spans="1:19" x14ac:dyDescent="0.25">
      <c r="A268" s="1" t="s">
        <v>457</v>
      </c>
      <c r="B268" s="1" t="s">
        <v>1988</v>
      </c>
      <c r="C268" s="1" t="s">
        <v>2318</v>
      </c>
      <c r="D268" s="1" t="s">
        <v>2346</v>
      </c>
      <c r="E268" s="1" t="s">
        <v>1991</v>
      </c>
      <c r="F268" s="1" t="s">
        <v>1992</v>
      </c>
      <c r="G268" s="1" t="s">
        <v>1302</v>
      </c>
      <c r="H268" s="1" t="s">
        <v>130</v>
      </c>
      <c r="I268" s="1" t="s">
        <v>2056</v>
      </c>
      <c r="J268" s="3">
        <v>26.26</v>
      </c>
      <c r="K268" s="1" t="s">
        <v>2316</v>
      </c>
      <c r="L268" s="1" t="s">
        <v>24</v>
      </c>
      <c r="M268" s="1" t="s">
        <v>2317</v>
      </c>
      <c r="N268" s="1" t="s">
        <v>2059</v>
      </c>
      <c r="O268" s="2">
        <v>39568</v>
      </c>
      <c r="P268" s="2">
        <v>39572</v>
      </c>
      <c r="Q268" s="1" t="s">
        <v>29</v>
      </c>
      <c r="R268" t="str">
        <f>VLOOKUP(F268,'Seg 2 descriptions'!A:B,2)</f>
        <v>X Operations-Tri-County</v>
      </c>
      <c r="S268" t="str">
        <f>VLOOKUP(G268,'Seg 3 descriptions'!A:B,2)</f>
        <v>Uniforms</v>
      </c>
    </row>
    <row r="269" spans="1:19" x14ac:dyDescent="0.25">
      <c r="A269" s="1" t="s">
        <v>457</v>
      </c>
      <c r="B269" s="1" t="s">
        <v>1988</v>
      </c>
      <c r="C269" s="1" t="s">
        <v>2318</v>
      </c>
      <c r="D269" s="1" t="s">
        <v>2343</v>
      </c>
      <c r="E269" s="1" t="s">
        <v>1991</v>
      </c>
      <c r="F269" s="1" t="s">
        <v>1992</v>
      </c>
      <c r="G269" s="1" t="s">
        <v>868</v>
      </c>
      <c r="H269" s="1" t="s">
        <v>86</v>
      </c>
      <c r="I269" s="1" t="s">
        <v>2056</v>
      </c>
      <c r="J269" s="3">
        <v>45.84</v>
      </c>
      <c r="K269" s="1" t="s">
        <v>2316</v>
      </c>
      <c r="L269" s="1" t="s">
        <v>24</v>
      </c>
      <c r="M269" s="1" t="s">
        <v>2317</v>
      </c>
      <c r="N269" s="1" t="s">
        <v>2059</v>
      </c>
      <c r="O269" s="2">
        <v>39568</v>
      </c>
      <c r="P269" s="2">
        <v>39572</v>
      </c>
      <c r="Q269" s="1" t="s">
        <v>29</v>
      </c>
      <c r="R269" t="str">
        <f>VLOOKUP(F269,'Seg 2 descriptions'!A:B,2)</f>
        <v>X Operations-Tri-County</v>
      </c>
      <c r="S269" t="str">
        <f>VLOOKUP(G269,'Seg 3 descriptions'!A:B,2)</f>
        <v>Cell Phones</v>
      </c>
    </row>
    <row r="270" spans="1:19" x14ac:dyDescent="0.25">
      <c r="A270" s="1" t="s">
        <v>457</v>
      </c>
      <c r="B270" s="1" t="s">
        <v>1988</v>
      </c>
      <c r="C270" s="1" t="s">
        <v>2318</v>
      </c>
      <c r="D270" s="1" t="s">
        <v>2347</v>
      </c>
      <c r="E270" s="1" t="s">
        <v>1991</v>
      </c>
      <c r="F270" s="1" t="s">
        <v>1992</v>
      </c>
      <c r="G270" s="1" t="s">
        <v>868</v>
      </c>
      <c r="H270" s="1" t="s">
        <v>103</v>
      </c>
      <c r="I270" s="1" t="s">
        <v>2056</v>
      </c>
      <c r="J270" s="3">
        <v>1.67</v>
      </c>
      <c r="K270" s="1" t="s">
        <v>2316</v>
      </c>
      <c r="L270" s="1" t="s">
        <v>24</v>
      </c>
      <c r="M270" s="1" t="s">
        <v>2317</v>
      </c>
      <c r="N270" s="1" t="s">
        <v>2059</v>
      </c>
      <c r="O270" s="2">
        <v>39568</v>
      </c>
      <c r="P270" s="2">
        <v>39572</v>
      </c>
      <c r="Q270" s="1" t="s">
        <v>29</v>
      </c>
      <c r="R270" t="str">
        <f>VLOOKUP(F270,'Seg 2 descriptions'!A:B,2)</f>
        <v>X Operations-Tri-County</v>
      </c>
      <c r="S270" t="str">
        <f>VLOOKUP(G270,'Seg 3 descriptions'!A:B,2)</f>
        <v>Cell Phones</v>
      </c>
    </row>
    <row r="271" spans="1:19" x14ac:dyDescent="0.25">
      <c r="A271" s="1" t="s">
        <v>457</v>
      </c>
      <c r="B271" s="1" t="s">
        <v>1988</v>
      </c>
      <c r="C271" s="1" t="s">
        <v>2318</v>
      </c>
      <c r="D271" s="1" t="s">
        <v>2348</v>
      </c>
      <c r="E271" s="1" t="s">
        <v>1991</v>
      </c>
      <c r="F271" s="1" t="s">
        <v>1992</v>
      </c>
      <c r="G271" s="1" t="s">
        <v>868</v>
      </c>
      <c r="H271" s="1" t="s">
        <v>130</v>
      </c>
      <c r="I271" s="1" t="s">
        <v>2056</v>
      </c>
      <c r="J271" s="3">
        <v>45.71</v>
      </c>
      <c r="K271" s="1" t="s">
        <v>2316</v>
      </c>
      <c r="L271" s="1" t="s">
        <v>24</v>
      </c>
      <c r="M271" s="1" t="s">
        <v>2317</v>
      </c>
      <c r="N271" s="1" t="s">
        <v>2059</v>
      </c>
      <c r="O271" s="2">
        <v>39568</v>
      </c>
      <c r="P271" s="2">
        <v>39572</v>
      </c>
      <c r="Q271" s="1" t="s">
        <v>29</v>
      </c>
      <c r="R271" t="str">
        <f>VLOOKUP(F271,'Seg 2 descriptions'!A:B,2)</f>
        <v>X Operations-Tri-County</v>
      </c>
      <c r="S271" t="str">
        <f>VLOOKUP(G271,'Seg 3 descriptions'!A:B,2)</f>
        <v>Cell Phones</v>
      </c>
    </row>
    <row r="272" spans="1:19" x14ac:dyDescent="0.25">
      <c r="A272" s="1" t="s">
        <v>457</v>
      </c>
      <c r="B272" s="1" t="s">
        <v>1988</v>
      </c>
      <c r="C272" s="1" t="s">
        <v>2318</v>
      </c>
      <c r="D272" s="1" t="s">
        <v>2349</v>
      </c>
      <c r="E272" s="1" t="s">
        <v>1991</v>
      </c>
      <c r="F272" s="1" t="s">
        <v>1992</v>
      </c>
      <c r="G272" s="1" t="s">
        <v>1270</v>
      </c>
      <c r="H272" s="1" t="s">
        <v>86</v>
      </c>
      <c r="I272" s="1" t="s">
        <v>2056</v>
      </c>
      <c r="J272" s="3">
        <v>54.45</v>
      </c>
      <c r="K272" s="1" t="s">
        <v>2316</v>
      </c>
      <c r="L272" s="1" t="s">
        <v>24</v>
      </c>
      <c r="M272" s="1" t="s">
        <v>2317</v>
      </c>
      <c r="N272" s="1" t="s">
        <v>2059</v>
      </c>
      <c r="O272" s="2">
        <v>39568</v>
      </c>
      <c r="P272" s="2">
        <v>39572</v>
      </c>
      <c r="Q272" s="1" t="s">
        <v>29</v>
      </c>
      <c r="R272" t="str">
        <f>VLOOKUP(F272,'Seg 2 descriptions'!A:B,2)</f>
        <v>X Operations-Tri-County</v>
      </c>
      <c r="S272" t="str">
        <f>VLOOKUP(G272,'Seg 3 descriptions'!A:B,2)</f>
        <v>Seminars &amp; Training</v>
      </c>
    </row>
    <row r="273" spans="1:19" x14ac:dyDescent="0.25">
      <c r="A273" s="1" t="s">
        <v>457</v>
      </c>
      <c r="B273" s="1" t="s">
        <v>1988</v>
      </c>
      <c r="C273" s="1" t="s">
        <v>2318</v>
      </c>
      <c r="D273" s="1" t="s">
        <v>2350</v>
      </c>
      <c r="E273" s="1" t="s">
        <v>1991</v>
      </c>
      <c r="F273" s="1" t="s">
        <v>1992</v>
      </c>
      <c r="G273" s="1" t="s">
        <v>1270</v>
      </c>
      <c r="H273" s="1" t="s">
        <v>103</v>
      </c>
      <c r="I273" s="1" t="s">
        <v>2056</v>
      </c>
      <c r="J273" s="3">
        <v>1.99</v>
      </c>
      <c r="K273" s="1" t="s">
        <v>2316</v>
      </c>
      <c r="L273" s="1" t="s">
        <v>24</v>
      </c>
      <c r="M273" s="1" t="s">
        <v>2317</v>
      </c>
      <c r="N273" s="1" t="s">
        <v>2059</v>
      </c>
      <c r="O273" s="2">
        <v>39568</v>
      </c>
      <c r="P273" s="2">
        <v>39572</v>
      </c>
      <c r="Q273" s="1" t="s">
        <v>29</v>
      </c>
      <c r="R273" t="str">
        <f>VLOOKUP(F273,'Seg 2 descriptions'!A:B,2)</f>
        <v>X Operations-Tri-County</v>
      </c>
      <c r="S273" t="str">
        <f>VLOOKUP(G273,'Seg 3 descriptions'!A:B,2)</f>
        <v>Seminars &amp; Training</v>
      </c>
    </row>
    <row r="274" spans="1:19" x14ac:dyDescent="0.25">
      <c r="A274" s="1" t="s">
        <v>457</v>
      </c>
      <c r="B274" s="1" t="s">
        <v>1988</v>
      </c>
      <c r="C274" s="1" t="s">
        <v>2318</v>
      </c>
      <c r="D274" s="1" t="s">
        <v>2351</v>
      </c>
      <c r="E274" s="1" t="s">
        <v>1991</v>
      </c>
      <c r="F274" s="1" t="s">
        <v>1992</v>
      </c>
      <c r="G274" s="1" t="s">
        <v>1270</v>
      </c>
      <c r="H274" s="1" t="s">
        <v>130</v>
      </c>
      <c r="I274" s="1" t="s">
        <v>2056</v>
      </c>
      <c r="J274" s="3">
        <v>54.3</v>
      </c>
      <c r="K274" s="1" t="s">
        <v>2316</v>
      </c>
      <c r="L274" s="1" t="s">
        <v>24</v>
      </c>
      <c r="M274" s="1" t="s">
        <v>2317</v>
      </c>
      <c r="N274" s="1" t="s">
        <v>2059</v>
      </c>
      <c r="O274" s="2">
        <v>39568</v>
      </c>
      <c r="P274" s="2">
        <v>39572</v>
      </c>
      <c r="Q274" s="1" t="s">
        <v>29</v>
      </c>
      <c r="R274" t="str">
        <f>VLOOKUP(F274,'Seg 2 descriptions'!A:B,2)</f>
        <v>X Operations-Tri-County</v>
      </c>
      <c r="S274" t="str">
        <f>VLOOKUP(G274,'Seg 3 descriptions'!A:B,2)</f>
        <v>Seminars &amp; Training</v>
      </c>
    </row>
    <row r="275" spans="1:19" x14ac:dyDescent="0.25">
      <c r="A275" s="1" t="s">
        <v>457</v>
      </c>
      <c r="B275" s="1" t="s">
        <v>1988</v>
      </c>
      <c r="C275" s="1" t="s">
        <v>2318</v>
      </c>
      <c r="D275" s="1" t="s">
        <v>2009</v>
      </c>
      <c r="E275" s="1" t="s">
        <v>1991</v>
      </c>
      <c r="F275" s="1" t="s">
        <v>1992</v>
      </c>
      <c r="G275" s="1" t="s">
        <v>590</v>
      </c>
      <c r="H275" s="1" t="s">
        <v>86</v>
      </c>
      <c r="I275" s="1" t="s">
        <v>2056</v>
      </c>
      <c r="J275" s="3">
        <v>65.75</v>
      </c>
      <c r="K275" s="1" t="s">
        <v>2316</v>
      </c>
      <c r="L275" s="1" t="s">
        <v>24</v>
      </c>
      <c r="M275" s="1" t="s">
        <v>2317</v>
      </c>
      <c r="N275" s="1" t="s">
        <v>2059</v>
      </c>
      <c r="O275" s="2">
        <v>39568</v>
      </c>
      <c r="P275" s="2">
        <v>39572</v>
      </c>
      <c r="Q275" s="1" t="s">
        <v>29</v>
      </c>
      <c r="R275" t="str">
        <f>VLOOKUP(F275,'Seg 2 descriptions'!A:B,2)</f>
        <v>X Operations-Tri-County</v>
      </c>
      <c r="S275" t="str">
        <f>VLOOKUP(G275,'Seg 3 descriptions'!A:B,2)</f>
        <v>Overtime/Comp Time/On Call</v>
      </c>
    </row>
    <row r="276" spans="1:19" x14ac:dyDescent="0.25">
      <c r="A276" s="1" t="s">
        <v>457</v>
      </c>
      <c r="B276" s="1" t="s">
        <v>1988</v>
      </c>
      <c r="C276" s="1" t="s">
        <v>2318</v>
      </c>
      <c r="D276" s="1" t="s">
        <v>2003</v>
      </c>
      <c r="E276" s="1" t="s">
        <v>1991</v>
      </c>
      <c r="F276" s="1" t="s">
        <v>1992</v>
      </c>
      <c r="G276" s="1" t="s">
        <v>590</v>
      </c>
      <c r="H276" s="1" t="s">
        <v>103</v>
      </c>
      <c r="I276" s="1" t="s">
        <v>2056</v>
      </c>
      <c r="J276" s="3">
        <v>2.4</v>
      </c>
      <c r="K276" s="1" t="s">
        <v>2316</v>
      </c>
      <c r="L276" s="1" t="s">
        <v>24</v>
      </c>
      <c r="M276" s="1" t="s">
        <v>2317</v>
      </c>
      <c r="N276" s="1" t="s">
        <v>2059</v>
      </c>
      <c r="O276" s="2">
        <v>39568</v>
      </c>
      <c r="P276" s="2">
        <v>39572</v>
      </c>
      <c r="Q276" s="1" t="s">
        <v>29</v>
      </c>
      <c r="R276" t="str">
        <f>VLOOKUP(F276,'Seg 2 descriptions'!A:B,2)</f>
        <v>X Operations-Tri-County</v>
      </c>
      <c r="S276" t="str">
        <f>VLOOKUP(G276,'Seg 3 descriptions'!A:B,2)</f>
        <v>Overtime/Comp Time/On Call</v>
      </c>
    </row>
    <row r="277" spans="1:19" x14ac:dyDescent="0.25">
      <c r="A277" s="1" t="s">
        <v>457</v>
      </c>
      <c r="B277" s="1" t="s">
        <v>1988</v>
      </c>
      <c r="C277" s="1" t="s">
        <v>2318</v>
      </c>
      <c r="D277" s="1" t="s">
        <v>2352</v>
      </c>
      <c r="E277" s="1" t="s">
        <v>1991</v>
      </c>
      <c r="F277" s="1" t="s">
        <v>1992</v>
      </c>
      <c r="G277" s="1" t="s">
        <v>590</v>
      </c>
      <c r="H277" s="1" t="s">
        <v>130</v>
      </c>
      <c r="I277" s="1" t="s">
        <v>2056</v>
      </c>
      <c r="J277" s="3">
        <v>65.569999999999993</v>
      </c>
      <c r="K277" s="1" t="s">
        <v>2316</v>
      </c>
      <c r="L277" s="1" t="s">
        <v>24</v>
      </c>
      <c r="M277" s="1" t="s">
        <v>2317</v>
      </c>
      <c r="N277" s="1" t="s">
        <v>2059</v>
      </c>
      <c r="O277" s="2">
        <v>39568</v>
      </c>
      <c r="P277" s="2">
        <v>39572</v>
      </c>
      <c r="Q277" s="1" t="s">
        <v>29</v>
      </c>
      <c r="R277" t="str">
        <f>VLOOKUP(F277,'Seg 2 descriptions'!A:B,2)</f>
        <v>X Operations-Tri-County</v>
      </c>
      <c r="S277" t="str">
        <f>VLOOKUP(G277,'Seg 3 descriptions'!A:B,2)</f>
        <v>Overtime/Comp Time/On Call</v>
      </c>
    </row>
    <row r="278" spans="1:19" x14ac:dyDescent="0.25">
      <c r="A278" s="1" t="s">
        <v>457</v>
      </c>
      <c r="B278" s="1" t="s">
        <v>1988</v>
      </c>
      <c r="C278" s="1" t="s">
        <v>2318</v>
      </c>
      <c r="D278" s="1" t="s">
        <v>2009</v>
      </c>
      <c r="E278" s="1" t="s">
        <v>1991</v>
      </c>
      <c r="F278" s="1" t="s">
        <v>1992</v>
      </c>
      <c r="G278" s="1" t="s">
        <v>590</v>
      </c>
      <c r="H278" s="1" t="s">
        <v>86</v>
      </c>
      <c r="I278" s="1" t="s">
        <v>2056</v>
      </c>
      <c r="J278" s="3">
        <v>141.6</v>
      </c>
      <c r="K278" s="1" t="s">
        <v>2316</v>
      </c>
      <c r="L278" s="1" t="s">
        <v>24</v>
      </c>
      <c r="M278" s="1" t="s">
        <v>2317</v>
      </c>
      <c r="N278" s="1" t="s">
        <v>2059</v>
      </c>
      <c r="O278" s="2">
        <v>39568</v>
      </c>
      <c r="P278" s="2">
        <v>39572</v>
      </c>
      <c r="Q278" s="1" t="s">
        <v>29</v>
      </c>
      <c r="R278" t="str">
        <f>VLOOKUP(F278,'Seg 2 descriptions'!A:B,2)</f>
        <v>X Operations-Tri-County</v>
      </c>
      <c r="S278" t="str">
        <f>VLOOKUP(G278,'Seg 3 descriptions'!A:B,2)</f>
        <v>Overtime/Comp Time/On Call</v>
      </c>
    </row>
    <row r="279" spans="1:19" x14ac:dyDescent="0.25">
      <c r="A279" s="1" t="s">
        <v>457</v>
      </c>
      <c r="B279" s="1" t="s">
        <v>1988</v>
      </c>
      <c r="C279" s="1" t="s">
        <v>2318</v>
      </c>
      <c r="D279" s="1" t="s">
        <v>2003</v>
      </c>
      <c r="E279" s="1" t="s">
        <v>1991</v>
      </c>
      <c r="F279" s="1" t="s">
        <v>1992</v>
      </c>
      <c r="G279" s="1" t="s">
        <v>590</v>
      </c>
      <c r="H279" s="1" t="s">
        <v>103</v>
      </c>
      <c r="I279" s="1" t="s">
        <v>2056</v>
      </c>
      <c r="J279" s="3">
        <v>5.17</v>
      </c>
      <c r="K279" s="1" t="s">
        <v>2316</v>
      </c>
      <c r="L279" s="1" t="s">
        <v>24</v>
      </c>
      <c r="M279" s="1" t="s">
        <v>2317</v>
      </c>
      <c r="N279" s="1" t="s">
        <v>2059</v>
      </c>
      <c r="O279" s="2">
        <v>39568</v>
      </c>
      <c r="P279" s="2">
        <v>39572</v>
      </c>
      <c r="Q279" s="1" t="s">
        <v>29</v>
      </c>
      <c r="R279" t="str">
        <f>VLOOKUP(F279,'Seg 2 descriptions'!A:B,2)</f>
        <v>X Operations-Tri-County</v>
      </c>
      <c r="S279" t="str">
        <f>VLOOKUP(G279,'Seg 3 descriptions'!A:B,2)</f>
        <v>Overtime/Comp Time/On Call</v>
      </c>
    </row>
    <row r="280" spans="1:19" x14ac:dyDescent="0.25">
      <c r="A280" s="1" t="s">
        <v>457</v>
      </c>
      <c r="B280" s="1" t="s">
        <v>1988</v>
      </c>
      <c r="C280" s="1" t="s">
        <v>2318</v>
      </c>
      <c r="D280" s="1" t="s">
        <v>2352</v>
      </c>
      <c r="E280" s="1" t="s">
        <v>1991</v>
      </c>
      <c r="F280" s="1" t="s">
        <v>1992</v>
      </c>
      <c r="G280" s="1" t="s">
        <v>590</v>
      </c>
      <c r="H280" s="1" t="s">
        <v>130</v>
      </c>
      <c r="I280" s="1" t="s">
        <v>2056</v>
      </c>
      <c r="J280" s="3">
        <v>141.22</v>
      </c>
      <c r="K280" s="1" t="s">
        <v>2316</v>
      </c>
      <c r="L280" s="1" t="s">
        <v>24</v>
      </c>
      <c r="M280" s="1" t="s">
        <v>2317</v>
      </c>
      <c r="N280" s="1" t="s">
        <v>2059</v>
      </c>
      <c r="O280" s="2">
        <v>39568</v>
      </c>
      <c r="P280" s="2">
        <v>39572</v>
      </c>
      <c r="Q280" s="1" t="s">
        <v>29</v>
      </c>
      <c r="R280" t="str">
        <f>VLOOKUP(F280,'Seg 2 descriptions'!A:B,2)</f>
        <v>X Operations-Tri-County</v>
      </c>
      <c r="S280" t="str">
        <f>VLOOKUP(G280,'Seg 3 descriptions'!A:B,2)</f>
        <v>Overtime/Comp Time/On Call</v>
      </c>
    </row>
    <row r="281" spans="1:19" x14ac:dyDescent="0.25">
      <c r="A281" s="1" t="s">
        <v>457</v>
      </c>
      <c r="B281" s="1" t="s">
        <v>1988</v>
      </c>
      <c r="C281" s="1" t="s">
        <v>2318</v>
      </c>
      <c r="D281" s="1" t="s">
        <v>1997</v>
      </c>
      <c r="E281" s="1" t="s">
        <v>1991</v>
      </c>
      <c r="F281" s="1" t="s">
        <v>1992</v>
      </c>
      <c r="G281" s="1" t="s">
        <v>460</v>
      </c>
      <c r="H281" s="1" t="s">
        <v>86</v>
      </c>
      <c r="I281" s="1" t="s">
        <v>2056</v>
      </c>
      <c r="J281" s="3">
        <v>136</v>
      </c>
      <c r="K281" s="1" t="s">
        <v>2316</v>
      </c>
      <c r="L281" s="1" t="s">
        <v>24</v>
      </c>
      <c r="M281" s="1" t="s">
        <v>2317</v>
      </c>
      <c r="N281" s="1" t="s">
        <v>2059</v>
      </c>
      <c r="O281" s="2">
        <v>39568</v>
      </c>
      <c r="P281" s="2">
        <v>39572</v>
      </c>
      <c r="Q281" s="1" t="s">
        <v>29</v>
      </c>
      <c r="R281" t="str">
        <f>VLOOKUP(F281,'Seg 2 descriptions'!A:B,2)</f>
        <v>X Operations-Tri-County</v>
      </c>
      <c r="S281" t="str">
        <f>VLOOKUP(G281,'Seg 3 descriptions'!A:B,2)</f>
        <v>Salaries</v>
      </c>
    </row>
    <row r="282" spans="1:19" x14ac:dyDescent="0.25">
      <c r="A282" s="1" t="s">
        <v>457</v>
      </c>
      <c r="B282" s="1" t="s">
        <v>1988</v>
      </c>
      <c r="C282" s="1" t="s">
        <v>2318</v>
      </c>
      <c r="D282" s="1" t="s">
        <v>1990</v>
      </c>
      <c r="E282" s="1" t="s">
        <v>1991</v>
      </c>
      <c r="F282" s="1" t="s">
        <v>1992</v>
      </c>
      <c r="G282" s="1" t="s">
        <v>460</v>
      </c>
      <c r="H282" s="1" t="s">
        <v>103</v>
      </c>
      <c r="I282" s="1" t="s">
        <v>2056</v>
      </c>
      <c r="J282" s="3">
        <v>4.97</v>
      </c>
      <c r="K282" s="1" t="s">
        <v>2316</v>
      </c>
      <c r="L282" s="1" t="s">
        <v>24</v>
      </c>
      <c r="M282" s="1" t="s">
        <v>2317</v>
      </c>
      <c r="N282" s="1" t="s">
        <v>2059</v>
      </c>
      <c r="O282" s="2">
        <v>39568</v>
      </c>
      <c r="P282" s="2">
        <v>39572</v>
      </c>
      <c r="Q282" s="1" t="s">
        <v>29</v>
      </c>
      <c r="R282" t="str">
        <f>VLOOKUP(F282,'Seg 2 descriptions'!A:B,2)</f>
        <v>X Operations-Tri-County</v>
      </c>
      <c r="S282" t="str">
        <f>VLOOKUP(G282,'Seg 3 descriptions'!A:B,2)</f>
        <v>Salaries</v>
      </c>
    </row>
    <row r="283" spans="1:19" x14ac:dyDescent="0.25">
      <c r="A283" s="1" t="s">
        <v>457</v>
      </c>
      <c r="B283" s="1" t="s">
        <v>1988</v>
      </c>
      <c r="C283" s="1" t="s">
        <v>2318</v>
      </c>
      <c r="D283" s="1" t="s">
        <v>2218</v>
      </c>
      <c r="E283" s="1" t="s">
        <v>1991</v>
      </c>
      <c r="F283" s="1" t="s">
        <v>1992</v>
      </c>
      <c r="G283" s="1" t="s">
        <v>460</v>
      </c>
      <c r="H283" s="1" t="s">
        <v>130</v>
      </c>
      <c r="I283" s="1" t="s">
        <v>2056</v>
      </c>
      <c r="J283" s="3">
        <v>135.62</v>
      </c>
      <c r="K283" s="1" t="s">
        <v>2316</v>
      </c>
      <c r="L283" s="1" t="s">
        <v>24</v>
      </c>
      <c r="M283" s="1" t="s">
        <v>2317</v>
      </c>
      <c r="N283" s="1" t="s">
        <v>2059</v>
      </c>
      <c r="O283" s="2">
        <v>39568</v>
      </c>
      <c r="P283" s="2">
        <v>39572</v>
      </c>
      <c r="Q283" s="1" t="s">
        <v>29</v>
      </c>
      <c r="R283" t="str">
        <f>VLOOKUP(F283,'Seg 2 descriptions'!A:B,2)</f>
        <v>X Operations-Tri-County</v>
      </c>
      <c r="S283" t="str">
        <f>VLOOKUP(G283,'Seg 3 descriptions'!A:B,2)</f>
        <v>Salaries</v>
      </c>
    </row>
    <row r="284" spans="1:19" x14ac:dyDescent="0.25">
      <c r="A284" s="1" t="s">
        <v>457</v>
      </c>
      <c r="B284" s="1" t="s">
        <v>1988</v>
      </c>
      <c r="C284" s="1" t="s">
        <v>2325</v>
      </c>
      <c r="D284" s="1" t="s">
        <v>2353</v>
      </c>
      <c r="E284" s="1" t="s">
        <v>1991</v>
      </c>
      <c r="F284" s="1" t="s">
        <v>1992</v>
      </c>
      <c r="G284" s="1" t="s">
        <v>870</v>
      </c>
      <c r="H284" s="1" t="s">
        <v>76</v>
      </c>
      <c r="I284" s="1" t="s">
        <v>2056</v>
      </c>
      <c r="J284" s="3">
        <v>4.5199999999999996</v>
      </c>
      <c r="K284" s="1" t="s">
        <v>2316</v>
      </c>
      <c r="L284" s="1" t="s">
        <v>24</v>
      </c>
      <c r="M284" s="1" t="s">
        <v>2317</v>
      </c>
      <c r="N284" s="1" t="s">
        <v>2059</v>
      </c>
      <c r="O284" s="2">
        <v>39538</v>
      </c>
      <c r="P284" s="2">
        <v>39541</v>
      </c>
      <c r="Q284" s="1" t="s">
        <v>29</v>
      </c>
      <c r="R284" t="str">
        <f>VLOOKUP(F284,'Seg 2 descriptions'!A:B,2)</f>
        <v>X Operations-Tri-County</v>
      </c>
      <c r="S284" t="str">
        <f>VLOOKUP(G284,'Seg 3 descriptions'!A:B,2)</f>
        <v>Other Vehicle Expenses</v>
      </c>
    </row>
    <row r="285" spans="1:19" x14ac:dyDescent="0.25">
      <c r="A285" s="1" t="s">
        <v>457</v>
      </c>
      <c r="B285" s="1" t="s">
        <v>1988</v>
      </c>
      <c r="C285" s="1" t="s">
        <v>2325</v>
      </c>
      <c r="D285" s="1" t="s">
        <v>2335</v>
      </c>
      <c r="E285" s="1" t="s">
        <v>1991</v>
      </c>
      <c r="F285" s="1" t="s">
        <v>1992</v>
      </c>
      <c r="G285" s="1" t="s">
        <v>870</v>
      </c>
      <c r="H285" s="1" t="s">
        <v>103</v>
      </c>
      <c r="I285" s="1" t="s">
        <v>2056</v>
      </c>
      <c r="J285" s="3">
        <v>19.190000000000001</v>
      </c>
      <c r="K285" s="1" t="s">
        <v>2316</v>
      </c>
      <c r="L285" s="1" t="s">
        <v>24</v>
      </c>
      <c r="M285" s="1" t="s">
        <v>2317</v>
      </c>
      <c r="N285" s="1" t="s">
        <v>2059</v>
      </c>
      <c r="O285" s="2">
        <v>39538</v>
      </c>
      <c r="P285" s="2">
        <v>39541</v>
      </c>
      <c r="Q285" s="1" t="s">
        <v>29</v>
      </c>
      <c r="R285" t="str">
        <f>VLOOKUP(F285,'Seg 2 descriptions'!A:B,2)</f>
        <v>X Operations-Tri-County</v>
      </c>
      <c r="S285" t="str">
        <f>VLOOKUP(G285,'Seg 3 descriptions'!A:B,2)</f>
        <v>Other Vehicle Expenses</v>
      </c>
    </row>
    <row r="286" spans="1:19" x14ac:dyDescent="0.25">
      <c r="A286" s="1" t="s">
        <v>457</v>
      </c>
      <c r="B286" s="1" t="s">
        <v>1988</v>
      </c>
      <c r="C286" s="1" t="s">
        <v>2053</v>
      </c>
      <c r="D286" s="1" t="s">
        <v>2326</v>
      </c>
      <c r="E286" s="1" t="s">
        <v>1991</v>
      </c>
      <c r="F286" s="1" t="s">
        <v>1992</v>
      </c>
      <c r="G286" s="1" t="s">
        <v>1049</v>
      </c>
      <c r="H286" s="1" t="s">
        <v>76</v>
      </c>
      <c r="I286" s="1" t="s">
        <v>2056</v>
      </c>
      <c r="J286" s="3">
        <v>1.7</v>
      </c>
      <c r="K286" s="1" t="s">
        <v>2331</v>
      </c>
      <c r="L286" s="1" t="s">
        <v>24</v>
      </c>
      <c r="M286" s="1" t="s">
        <v>2332</v>
      </c>
      <c r="N286" s="1" t="s">
        <v>2059</v>
      </c>
      <c r="O286" s="2">
        <v>39507</v>
      </c>
      <c r="P286" s="2">
        <v>39512</v>
      </c>
      <c r="Q286" s="1" t="s">
        <v>29</v>
      </c>
      <c r="R286" t="str">
        <f>VLOOKUP(F286,'Seg 2 descriptions'!A:B,2)</f>
        <v>X Operations-Tri-County</v>
      </c>
      <c r="S286" t="str">
        <f>VLOOKUP(G286,'Seg 3 descriptions'!A:B,2)</f>
        <v>Vehicle Insurance</v>
      </c>
    </row>
    <row r="287" spans="1:19" x14ac:dyDescent="0.25">
      <c r="A287" s="1" t="s">
        <v>457</v>
      </c>
      <c r="B287" s="1" t="s">
        <v>1988</v>
      </c>
      <c r="C287" s="1" t="s">
        <v>2053</v>
      </c>
      <c r="D287" s="1" t="s">
        <v>2353</v>
      </c>
      <c r="E287" s="1" t="s">
        <v>1991</v>
      </c>
      <c r="F287" s="1" t="s">
        <v>1992</v>
      </c>
      <c r="G287" s="1" t="s">
        <v>870</v>
      </c>
      <c r="H287" s="1" t="s">
        <v>76</v>
      </c>
      <c r="I287" s="1" t="s">
        <v>2056</v>
      </c>
      <c r="J287" s="3">
        <v>3.67</v>
      </c>
      <c r="K287" s="1" t="s">
        <v>2331</v>
      </c>
      <c r="L287" s="1" t="s">
        <v>24</v>
      </c>
      <c r="M287" s="1" t="s">
        <v>2332</v>
      </c>
      <c r="N287" s="1" t="s">
        <v>2059</v>
      </c>
      <c r="O287" s="2">
        <v>39507</v>
      </c>
      <c r="P287" s="2">
        <v>39512</v>
      </c>
      <c r="Q287" s="1" t="s">
        <v>29</v>
      </c>
      <c r="R287" t="str">
        <f>VLOOKUP(F287,'Seg 2 descriptions'!A:B,2)</f>
        <v>X Operations-Tri-County</v>
      </c>
      <c r="S287" t="str">
        <f>VLOOKUP(G287,'Seg 3 descriptions'!A:B,2)</f>
        <v>Other Vehicle Expenses</v>
      </c>
    </row>
    <row r="288" spans="1:19" x14ac:dyDescent="0.25">
      <c r="A288" s="1" t="s">
        <v>457</v>
      </c>
      <c r="B288" s="1" t="s">
        <v>1988</v>
      </c>
      <c r="C288" s="1" t="s">
        <v>2053</v>
      </c>
      <c r="D288" s="1" t="s">
        <v>2333</v>
      </c>
      <c r="E288" s="1" t="s">
        <v>1991</v>
      </c>
      <c r="F288" s="1" t="s">
        <v>1992</v>
      </c>
      <c r="G288" s="1" t="s">
        <v>1055</v>
      </c>
      <c r="H288" s="1" t="s">
        <v>76</v>
      </c>
      <c r="I288" s="1" t="s">
        <v>2056</v>
      </c>
      <c r="J288" s="3">
        <v>8.93</v>
      </c>
      <c r="K288" s="1" t="s">
        <v>2331</v>
      </c>
      <c r="L288" s="1" t="s">
        <v>24</v>
      </c>
      <c r="M288" s="1" t="s">
        <v>2332</v>
      </c>
      <c r="N288" s="1" t="s">
        <v>2059</v>
      </c>
      <c r="O288" s="2">
        <v>39507</v>
      </c>
      <c r="P288" s="2">
        <v>39512</v>
      </c>
      <c r="Q288" s="1" t="s">
        <v>29</v>
      </c>
      <c r="R288" t="str">
        <f>VLOOKUP(F288,'Seg 2 descriptions'!A:B,2)</f>
        <v>X Operations-Tri-County</v>
      </c>
      <c r="S288" t="str">
        <f>VLOOKUP(G288,'Seg 3 descriptions'!A:B,2)</f>
        <v>Vehicle Depreciation</v>
      </c>
    </row>
    <row r="289" spans="1:19" x14ac:dyDescent="0.25">
      <c r="A289" s="1" t="s">
        <v>457</v>
      </c>
      <c r="B289" s="1" t="s">
        <v>1988</v>
      </c>
      <c r="C289" s="1" t="s">
        <v>2325</v>
      </c>
      <c r="D289" s="1" t="s">
        <v>2339</v>
      </c>
      <c r="E289" s="1" t="s">
        <v>1991</v>
      </c>
      <c r="F289" s="1" t="s">
        <v>1992</v>
      </c>
      <c r="G289" s="1" t="s">
        <v>870</v>
      </c>
      <c r="H289" s="1" t="s">
        <v>130</v>
      </c>
      <c r="I289" s="1" t="s">
        <v>2056</v>
      </c>
      <c r="J289" s="3">
        <v>59.33</v>
      </c>
      <c r="K289" s="1" t="s">
        <v>2316</v>
      </c>
      <c r="L289" s="1" t="s">
        <v>24</v>
      </c>
      <c r="M289" s="1" t="s">
        <v>2317</v>
      </c>
      <c r="N289" s="1" t="s">
        <v>2059</v>
      </c>
      <c r="O289" s="2">
        <v>39538</v>
      </c>
      <c r="P289" s="2">
        <v>39541</v>
      </c>
      <c r="Q289" s="1" t="s">
        <v>29</v>
      </c>
      <c r="R289" t="str">
        <f>VLOOKUP(F289,'Seg 2 descriptions'!A:B,2)</f>
        <v>X Operations-Tri-County</v>
      </c>
      <c r="S289" t="str">
        <f>VLOOKUP(G289,'Seg 3 descriptions'!A:B,2)</f>
        <v>Other Vehicle Expenses</v>
      </c>
    </row>
    <row r="290" spans="1:19" x14ac:dyDescent="0.25">
      <c r="A290" s="1" t="s">
        <v>457</v>
      </c>
      <c r="B290" s="1" t="s">
        <v>1988</v>
      </c>
      <c r="C290" s="1" t="s">
        <v>2325</v>
      </c>
      <c r="D290" s="1" t="s">
        <v>2338</v>
      </c>
      <c r="E290" s="1" t="s">
        <v>1991</v>
      </c>
      <c r="F290" s="1" t="s">
        <v>1992</v>
      </c>
      <c r="G290" s="1" t="s">
        <v>869</v>
      </c>
      <c r="H290" s="1" t="s">
        <v>103</v>
      </c>
      <c r="I290" s="1" t="s">
        <v>2056</v>
      </c>
      <c r="J290" s="3">
        <v>64.319999999999993</v>
      </c>
      <c r="K290" s="1" t="s">
        <v>2316</v>
      </c>
      <c r="L290" s="1" t="s">
        <v>24</v>
      </c>
      <c r="M290" s="1" t="s">
        <v>2317</v>
      </c>
      <c r="N290" s="1" t="s">
        <v>2059</v>
      </c>
      <c r="O290" s="2">
        <v>39538</v>
      </c>
      <c r="P290" s="2">
        <v>39541</v>
      </c>
      <c r="Q290" s="1" t="s">
        <v>29</v>
      </c>
      <c r="R290" t="str">
        <f>VLOOKUP(F290,'Seg 2 descriptions'!A:B,2)</f>
        <v>X Operations-Tri-County</v>
      </c>
      <c r="S290" t="str">
        <f>VLOOKUP(G290,'Seg 3 descriptions'!A:B,2)</f>
        <v>Vehicle Fuel</v>
      </c>
    </row>
    <row r="291" spans="1:19" x14ac:dyDescent="0.25">
      <c r="A291" s="1" t="s">
        <v>457</v>
      </c>
      <c r="B291" s="1" t="s">
        <v>1988</v>
      </c>
      <c r="C291" s="1" t="s">
        <v>2325</v>
      </c>
      <c r="D291" s="1" t="s">
        <v>2340</v>
      </c>
      <c r="E291" s="1" t="s">
        <v>1991</v>
      </c>
      <c r="F291" s="1" t="s">
        <v>1992</v>
      </c>
      <c r="G291" s="1" t="s">
        <v>869</v>
      </c>
      <c r="H291" s="1" t="s">
        <v>130</v>
      </c>
      <c r="I291" s="1" t="s">
        <v>2056</v>
      </c>
      <c r="J291" s="3">
        <v>198.85</v>
      </c>
      <c r="K291" s="1" t="s">
        <v>2316</v>
      </c>
      <c r="L291" s="1" t="s">
        <v>24</v>
      </c>
      <c r="M291" s="1" t="s">
        <v>2317</v>
      </c>
      <c r="N291" s="1" t="s">
        <v>2059</v>
      </c>
      <c r="O291" s="2">
        <v>39538</v>
      </c>
      <c r="P291" s="2">
        <v>39541</v>
      </c>
      <c r="Q291" s="1" t="s">
        <v>29</v>
      </c>
      <c r="R291" t="str">
        <f>VLOOKUP(F291,'Seg 2 descriptions'!A:B,2)</f>
        <v>X Operations-Tri-County</v>
      </c>
      <c r="S291" t="str">
        <f>VLOOKUP(G291,'Seg 3 descriptions'!A:B,2)</f>
        <v>Vehicle Fuel</v>
      </c>
    </row>
    <row r="292" spans="1:19" x14ac:dyDescent="0.25">
      <c r="A292" s="1" t="s">
        <v>457</v>
      </c>
      <c r="B292" s="1" t="s">
        <v>1988</v>
      </c>
      <c r="C292" s="1" t="s">
        <v>2325</v>
      </c>
      <c r="D292" s="1" t="s">
        <v>2334</v>
      </c>
      <c r="E292" s="1" t="s">
        <v>1991</v>
      </c>
      <c r="F292" s="1" t="s">
        <v>1992</v>
      </c>
      <c r="G292" s="1" t="s">
        <v>870</v>
      </c>
      <c r="H292" s="1" t="s">
        <v>86</v>
      </c>
      <c r="I292" s="1" t="s">
        <v>2056</v>
      </c>
      <c r="J292" s="3">
        <v>50.58</v>
      </c>
      <c r="K292" s="1" t="s">
        <v>2316</v>
      </c>
      <c r="L292" s="1" t="s">
        <v>24</v>
      </c>
      <c r="M292" s="1" t="s">
        <v>2317</v>
      </c>
      <c r="N292" s="1" t="s">
        <v>2059</v>
      </c>
      <c r="O292" s="2">
        <v>39538</v>
      </c>
      <c r="P292" s="2">
        <v>39541</v>
      </c>
      <c r="Q292" s="1" t="s">
        <v>29</v>
      </c>
      <c r="R292" t="str">
        <f>VLOOKUP(F292,'Seg 2 descriptions'!A:B,2)</f>
        <v>X Operations-Tri-County</v>
      </c>
      <c r="S292" t="str">
        <f>VLOOKUP(G292,'Seg 3 descriptions'!A:B,2)</f>
        <v>Other Vehicle Expenses</v>
      </c>
    </row>
    <row r="293" spans="1:19" x14ac:dyDescent="0.25">
      <c r="A293" s="1" t="s">
        <v>457</v>
      </c>
      <c r="B293" s="1" t="s">
        <v>1988</v>
      </c>
      <c r="C293" s="1" t="s">
        <v>2325</v>
      </c>
      <c r="D293" s="1" t="s">
        <v>2344</v>
      </c>
      <c r="E293" s="1" t="s">
        <v>1991</v>
      </c>
      <c r="F293" s="1" t="s">
        <v>1992</v>
      </c>
      <c r="G293" s="1" t="s">
        <v>283</v>
      </c>
      <c r="H293" s="1" t="s">
        <v>130</v>
      </c>
      <c r="I293" s="1" t="s">
        <v>2056</v>
      </c>
      <c r="J293" s="3">
        <v>163.9</v>
      </c>
      <c r="K293" s="1" t="s">
        <v>2316</v>
      </c>
      <c r="L293" s="1" t="s">
        <v>24</v>
      </c>
      <c r="M293" s="1" t="s">
        <v>2317</v>
      </c>
      <c r="N293" s="1" t="s">
        <v>2059</v>
      </c>
      <c r="O293" s="2">
        <v>39538</v>
      </c>
      <c r="P293" s="2">
        <v>39541</v>
      </c>
      <c r="Q293" s="1" t="s">
        <v>29</v>
      </c>
      <c r="R293" t="str">
        <f>VLOOKUP(F293,'Seg 2 descriptions'!A:B,2)</f>
        <v>X Operations-Tri-County</v>
      </c>
      <c r="S293" t="str">
        <f>VLOOKUP(G293,'Seg 3 descriptions'!A:B,2)</f>
        <v>Supplies &amp; Misc Dept Expenses</v>
      </c>
    </row>
    <row r="294" spans="1:19" x14ac:dyDescent="0.25">
      <c r="A294" s="1" t="s">
        <v>457</v>
      </c>
      <c r="B294" s="1" t="s">
        <v>1988</v>
      </c>
      <c r="C294" s="1" t="s">
        <v>2325</v>
      </c>
      <c r="D294" s="1" t="s">
        <v>2337</v>
      </c>
      <c r="E294" s="1" t="s">
        <v>1991</v>
      </c>
      <c r="F294" s="1" t="s">
        <v>1992</v>
      </c>
      <c r="G294" s="1" t="s">
        <v>869</v>
      </c>
      <c r="H294" s="1" t="s">
        <v>86</v>
      </c>
      <c r="I294" s="1" t="s">
        <v>2056</v>
      </c>
      <c r="J294" s="3">
        <v>169.53</v>
      </c>
      <c r="K294" s="1" t="s">
        <v>2316</v>
      </c>
      <c r="L294" s="1" t="s">
        <v>24</v>
      </c>
      <c r="M294" s="1" t="s">
        <v>2317</v>
      </c>
      <c r="N294" s="1" t="s">
        <v>2059</v>
      </c>
      <c r="O294" s="2">
        <v>39538</v>
      </c>
      <c r="P294" s="2">
        <v>39541</v>
      </c>
      <c r="Q294" s="1" t="s">
        <v>29</v>
      </c>
      <c r="R294" t="str">
        <f>VLOOKUP(F294,'Seg 2 descriptions'!A:B,2)</f>
        <v>X Operations-Tri-County</v>
      </c>
      <c r="S294" t="str">
        <f>VLOOKUP(G294,'Seg 3 descriptions'!A:B,2)</f>
        <v>Vehicle Fuel</v>
      </c>
    </row>
    <row r="295" spans="1:19" x14ac:dyDescent="0.25">
      <c r="A295" s="1" t="s">
        <v>457</v>
      </c>
      <c r="B295" s="1" t="s">
        <v>1988</v>
      </c>
      <c r="C295" s="1" t="s">
        <v>2325</v>
      </c>
      <c r="D295" s="1" t="s">
        <v>2354</v>
      </c>
      <c r="E295" s="1" t="s">
        <v>1991</v>
      </c>
      <c r="F295" s="1" t="s">
        <v>1992</v>
      </c>
      <c r="G295" s="1" t="s">
        <v>869</v>
      </c>
      <c r="H295" s="1" t="s">
        <v>76</v>
      </c>
      <c r="I295" s="1" t="s">
        <v>2056</v>
      </c>
      <c r="J295" s="3">
        <v>15.15</v>
      </c>
      <c r="K295" s="1" t="s">
        <v>2316</v>
      </c>
      <c r="L295" s="1" t="s">
        <v>24</v>
      </c>
      <c r="M295" s="1" t="s">
        <v>2317</v>
      </c>
      <c r="N295" s="1" t="s">
        <v>2059</v>
      </c>
      <c r="O295" s="2">
        <v>39538</v>
      </c>
      <c r="P295" s="2">
        <v>39541</v>
      </c>
      <c r="Q295" s="1" t="s">
        <v>29</v>
      </c>
      <c r="R295" t="str">
        <f>VLOOKUP(F295,'Seg 2 descriptions'!A:B,2)</f>
        <v>X Operations-Tri-County</v>
      </c>
      <c r="S295" t="str">
        <f>VLOOKUP(G295,'Seg 3 descriptions'!A:B,2)</f>
        <v>Vehicle Fuel</v>
      </c>
    </row>
    <row r="296" spans="1:19" x14ac:dyDescent="0.25">
      <c r="A296" s="1" t="s">
        <v>457</v>
      </c>
      <c r="B296" s="1" t="s">
        <v>1988</v>
      </c>
      <c r="C296" s="1" t="s">
        <v>2325</v>
      </c>
      <c r="D296" s="1" t="s">
        <v>2341</v>
      </c>
      <c r="E296" s="1" t="s">
        <v>1991</v>
      </c>
      <c r="F296" s="1" t="s">
        <v>1992</v>
      </c>
      <c r="G296" s="1" t="s">
        <v>283</v>
      </c>
      <c r="H296" s="1" t="s">
        <v>86</v>
      </c>
      <c r="I296" s="1" t="s">
        <v>2056</v>
      </c>
      <c r="J296" s="3">
        <v>139.72999999999999</v>
      </c>
      <c r="K296" s="1" t="s">
        <v>2316</v>
      </c>
      <c r="L296" s="1" t="s">
        <v>24</v>
      </c>
      <c r="M296" s="1" t="s">
        <v>2317</v>
      </c>
      <c r="N296" s="1" t="s">
        <v>2059</v>
      </c>
      <c r="O296" s="2">
        <v>39538</v>
      </c>
      <c r="P296" s="2">
        <v>39541</v>
      </c>
      <c r="Q296" s="1" t="s">
        <v>29</v>
      </c>
      <c r="R296" t="str">
        <f>VLOOKUP(F296,'Seg 2 descriptions'!A:B,2)</f>
        <v>X Operations-Tri-County</v>
      </c>
      <c r="S296" t="str">
        <f>VLOOKUP(G296,'Seg 3 descriptions'!A:B,2)</f>
        <v>Supplies &amp; Misc Dept Expenses</v>
      </c>
    </row>
    <row r="297" spans="1:19" x14ac:dyDescent="0.25">
      <c r="A297" s="1" t="s">
        <v>457</v>
      </c>
      <c r="B297" s="1" t="s">
        <v>1988</v>
      </c>
      <c r="C297" s="1" t="s">
        <v>2325</v>
      </c>
      <c r="D297" s="1" t="s">
        <v>2355</v>
      </c>
      <c r="E297" s="1" t="s">
        <v>1991</v>
      </c>
      <c r="F297" s="1" t="s">
        <v>1992</v>
      </c>
      <c r="G297" s="1" t="s">
        <v>283</v>
      </c>
      <c r="H297" s="1" t="s">
        <v>76</v>
      </c>
      <c r="I297" s="1" t="s">
        <v>2056</v>
      </c>
      <c r="J297" s="3">
        <v>12.49</v>
      </c>
      <c r="K297" s="1" t="s">
        <v>2316</v>
      </c>
      <c r="L297" s="1" t="s">
        <v>24</v>
      </c>
      <c r="M297" s="1" t="s">
        <v>2317</v>
      </c>
      <c r="N297" s="1" t="s">
        <v>2059</v>
      </c>
      <c r="O297" s="2">
        <v>39538</v>
      </c>
      <c r="P297" s="2">
        <v>39541</v>
      </c>
      <c r="Q297" s="1" t="s">
        <v>29</v>
      </c>
      <c r="R297" t="str">
        <f>VLOOKUP(F297,'Seg 2 descriptions'!A:B,2)</f>
        <v>X Operations-Tri-County</v>
      </c>
      <c r="S297" t="str">
        <f>VLOOKUP(G297,'Seg 3 descriptions'!A:B,2)</f>
        <v>Supplies &amp; Misc Dept Expenses</v>
      </c>
    </row>
    <row r="298" spans="1:19" x14ac:dyDescent="0.25">
      <c r="A298" s="1" t="s">
        <v>457</v>
      </c>
      <c r="B298" s="1" t="s">
        <v>1988</v>
      </c>
      <c r="C298" s="1" t="s">
        <v>2325</v>
      </c>
      <c r="D298" s="1" t="s">
        <v>2336</v>
      </c>
      <c r="E298" s="1" t="s">
        <v>1991</v>
      </c>
      <c r="F298" s="1" t="s">
        <v>1992</v>
      </c>
      <c r="G298" s="1" t="s">
        <v>283</v>
      </c>
      <c r="H298" s="1" t="s">
        <v>103</v>
      </c>
      <c r="I298" s="1" t="s">
        <v>2056</v>
      </c>
      <c r="J298" s="3">
        <v>53.02</v>
      </c>
      <c r="K298" s="1" t="s">
        <v>2316</v>
      </c>
      <c r="L298" s="1" t="s">
        <v>24</v>
      </c>
      <c r="M298" s="1" t="s">
        <v>2317</v>
      </c>
      <c r="N298" s="1" t="s">
        <v>2059</v>
      </c>
      <c r="O298" s="2">
        <v>39538</v>
      </c>
      <c r="P298" s="2">
        <v>39541</v>
      </c>
      <c r="Q298" s="1" t="s">
        <v>29</v>
      </c>
      <c r="R298" t="str">
        <f>VLOOKUP(F298,'Seg 2 descriptions'!A:B,2)</f>
        <v>X Operations-Tri-County</v>
      </c>
      <c r="S298" t="str">
        <f>VLOOKUP(G298,'Seg 3 descriptions'!A:B,2)</f>
        <v>Supplies &amp; Misc Dept Expenses</v>
      </c>
    </row>
    <row r="299" spans="1:19" x14ac:dyDescent="0.25">
      <c r="A299" s="1" t="s">
        <v>457</v>
      </c>
      <c r="B299" s="1" t="s">
        <v>1988</v>
      </c>
      <c r="C299" s="1" t="s">
        <v>2325</v>
      </c>
      <c r="D299" s="1" t="s">
        <v>2342</v>
      </c>
      <c r="E299" s="1" t="s">
        <v>1991</v>
      </c>
      <c r="F299" s="1" t="s">
        <v>1992</v>
      </c>
      <c r="G299" s="1" t="s">
        <v>1302</v>
      </c>
      <c r="H299" s="1" t="s">
        <v>86</v>
      </c>
      <c r="I299" s="1" t="s">
        <v>2056</v>
      </c>
      <c r="J299" s="3">
        <v>15.14</v>
      </c>
      <c r="K299" s="1" t="s">
        <v>2316</v>
      </c>
      <c r="L299" s="1" t="s">
        <v>24</v>
      </c>
      <c r="M299" s="1" t="s">
        <v>2317</v>
      </c>
      <c r="N299" s="1" t="s">
        <v>2059</v>
      </c>
      <c r="O299" s="2">
        <v>39538</v>
      </c>
      <c r="P299" s="2">
        <v>39541</v>
      </c>
      <c r="Q299" s="1" t="s">
        <v>29</v>
      </c>
      <c r="R299" t="str">
        <f>VLOOKUP(F299,'Seg 2 descriptions'!A:B,2)</f>
        <v>X Operations-Tri-County</v>
      </c>
      <c r="S299" t="str">
        <f>VLOOKUP(G299,'Seg 3 descriptions'!A:B,2)</f>
        <v>Uniforms</v>
      </c>
    </row>
    <row r="300" spans="1:19" x14ac:dyDescent="0.25">
      <c r="A300" s="1" t="s">
        <v>457</v>
      </c>
      <c r="B300" s="1" t="s">
        <v>1988</v>
      </c>
      <c r="C300" s="1" t="s">
        <v>2325</v>
      </c>
      <c r="D300" s="1" t="s">
        <v>2356</v>
      </c>
      <c r="E300" s="1" t="s">
        <v>1991</v>
      </c>
      <c r="F300" s="1" t="s">
        <v>1992</v>
      </c>
      <c r="G300" s="1" t="s">
        <v>1302</v>
      </c>
      <c r="H300" s="1" t="s">
        <v>76</v>
      </c>
      <c r="I300" s="1" t="s">
        <v>2056</v>
      </c>
      <c r="J300" s="3">
        <v>1.35</v>
      </c>
      <c r="K300" s="1" t="s">
        <v>2316</v>
      </c>
      <c r="L300" s="1" t="s">
        <v>24</v>
      </c>
      <c r="M300" s="1" t="s">
        <v>2317</v>
      </c>
      <c r="N300" s="1" t="s">
        <v>2059</v>
      </c>
      <c r="O300" s="2">
        <v>39538</v>
      </c>
      <c r="P300" s="2">
        <v>39541</v>
      </c>
      <c r="Q300" s="1" t="s">
        <v>29</v>
      </c>
      <c r="R300" t="str">
        <f>VLOOKUP(F300,'Seg 2 descriptions'!A:B,2)</f>
        <v>X Operations-Tri-County</v>
      </c>
      <c r="S300" t="str">
        <f>VLOOKUP(G300,'Seg 3 descriptions'!A:B,2)</f>
        <v>Uniforms</v>
      </c>
    </row>
    <row r="301" spans="1:19" x14ac:dyDescent="0.25">
      <c r="A301" s="1" t="s">
        <v>457</v>
      </c>
      <c r="B301" s="1" t="s">
        <v>1988</v>
      </c>
      <c r="C301" s="1" t="s">
        <v>2325</v>
      </c>
      <c r="D301" s="1" t="s">
        <v>2345</v>
      </c>
      <c r="E301" s="1" t="s">
        <v>1991</v>
      </c>
      <c r="F301" s="1" t="s">
        <v>1992</v>
      </c>
      <c r="G301" s="1" t="s">
        <v>1302</v>
      </c>
      <c r="H301" s="1" t="s">
        <v>103</v>
      </c>
      <c r="I301" s="1" t="s">
        <v>2056</v>
      </c>
      <c r="J301" s="3">
        <v>5.75</v>
      </c>
      <c r="K301" s="1" t="s">
        <v>2316</v>
      </c>
      <c r="L301" s="1" t="s">
        <v>24</v>
      </c>
      <c r="M301" s="1" t="s">
        <v>2317</v>
      </c>
      <c r="N301" s="1" t="s">
        <v>2059</v>
      </c>
      <c r="O301" s="2">
        <v>39538</v>
      </c>
      <c r="P301" s="2">
        <v>39541</v>
      </c>
      <c r="Q301" s="1" t="s">
        <v>29</v>
      </c>
      <c r="R301" t="str">
        <f>VLOOKUP(F301,'Seg 2 descriptions'!A:B,2)</f>
        <v>X Operations-Tri-County</v>
      </c>
      <c r="S301" t="str">
        <f>VLOOKUP(G301,'Seg 3 descriptions'!A:B,2)</f>
        <v>Uniforms</v>
      </c>
    </row>
    <row r="302" spans="1:19" x14ac:dyDescent="0.25">
      <c r="A302" s="1" t="s">
        <v>457</v>
      </c>
      <c r="B302" s="1" t="s">
        <v>1988</v>
      </c>
      <c r="C302" s="1" t="s">
        <v>2325</v>
      </c>
      <c r="D302" s="1" t="s">
        <v>2346</v>
      </c>
      <c r="E302" s="1" t="s">
        <v>1991</v>
      </c>
      <c r="F302" s="1" t="s">
        <v>1992</v>
      </c>
      <c r="G302" s="1" t="s">
        <v>1302</v>
      </c>
      <c r="H302" s="1" t="s">
        <v>130</v>
      </c>
      <c r="I302" s="1" t="s">
        <v>2056</v>
      </c>
      <c r="J302" s="3">
        <v>17.760000000000002</v>
      </c>
      <c r="K302" s="1" t="s">
        <v>2316</v>
      </c>
      <c r="L302" s="1" t="s">
        <v>24</v>
      </c>
      <c r="M302" s="1" t="s">
        <v>2317</v>
      </c>
      <c r="N302" s="1" t="s">
        <v>2059</v>
      </c>
      <c r="O302" s="2">
        <v>39538</v>
      </c>
      <c r="P302" s="2">
        <v>39541</v>
      </c>
      <c r="Q302" s="1" t="s">
        <v>29</v>
      </c>
      <c r="R302" t="str">
        <f>VLOOKUP(F302,'Seg 2 descriptions'!A:B,2)</f>
        <v>X Operations-Tri-County</v>
      </c>
      <c r="S302" t="str">
        <f>VLOOKUP(G302,'Seg 3 descriptions'!A:B,2)</f>
        <v>Uniforms</v>
      </c>
    </row>
    <row r="303" spans="1:19" x14ac:dyDescent="0.25">
      <c r="A303" s="1" t="s">
        <v>457</v>
      </c>
      <c r="B303" s="1" t="s">
        <v>1988</v>
      </c>
      <c r="C303" s="1" t="s">
        <v>2325</v>
      </c>
      <c r="D303" s="1" t="s">
        <v>2343</v>
      </c>
      <c r="E303" s="1" t="s">
        <v>1991</v>
      </c>
      <c r="F303" s="1" t="s">
        <v>1992</v>
      </c>
      <c r="G303" s="1" t="s">
        <v>868</v>
      </c>
      <c r="H303" s="1" t="s">
        <v>86</v>
      </c>
      <c r="I303" s="1" t="s">
        <v>2056</v>
      </c>
      <c r="J303" s="3">
        <v>36.04</v>
      </c>
      <c r="K303" s="1" t="s">
        <v>2316</v>
      </c>
      <c r="L303" s="1" t="s">
        <v>24</v>
      </c>
      <c r="M303" s="1" t="s">
        <v>2317</v>
      </c>
      <c r="N303" s="1" t="s">
        <v>2059</v>
      </c>
      <c r="O303" s="2">
        <v>39538</v>
      </c>
      <c r="P303" s="2">
        <v>39541</v>
      </c>
      <c r="Q303" s="1" t="s">
        <v>29</v>
      </c>
      <c r="R303" t="str">
        <f>VLOOKUP(F303,'Seg 2 descriptions'!A:B,2)</f>
        <v>X Operations-Tri-County</v>
      </c>
      <c r="S303" t="str">
        <f>VLOOKUP(G303,'Seg 3 descriptions'!A:B,2)</f>
        <v>Cell Phones</v>
      </c>
    </row>
    <row r="304" spans="1:19" x14ac:dyDescent="0.25">
      <c r="A304" s="1" t="s">
        <v>457</v>
      </c>
      <c r="B304" s="1" t="s">
        <v>1988</v>
      </c>
      <c r="C304" s="1" t="s">
        <v>2325</v>
      </c>
      <c r="D304" s="1" t="s">
        <v>2357</v>
      </c>
      <c r="E304" s="1" t="s">
        <v>1991</v>
      </c>
      <c r="F304" s="1" t="s">
        <v>1992</v>
      </c>
      <c r="G304" s="1" t="s">
        <v>868</v>
      </c>
      <c r="H304" s="1" t="s">
        <v>76</v>
      </c>
      <c r="I304" s="1" t="s">
        <v>2056</v>
      </c>
      <c r="J304" s="3">
        <v>3.22</v>
      </c>
      <c r="K304" s="1" t="s">
        <v>2316</v>
      </c>
      <c r="L304" s="1" t="s">
        <v>24</v>
      </c>
      <c r="M304" s="1" t="s">
        <v>2317</v>
      </c>
      <c r="N304" s="1" t="s">
        <v>2059</v>
      </c>
      <c r="O304" s="2">
        <v>39538</v>
      </c>
      <c r="P304" s="2">
        <v>39541</v>
      </c>
      <c r="Q304" s="1" t="s">
        <v>29</v>
      </c>
      <c r="R304" t="str">
        <f>VLOOKUP(F304,'Seg 2 descriptions'!A:B,2)</f>
        <v>X Operations-Tri-County</v>
      </c>
      <c r="S304" t="str">
        <f>VLOOKUP(G304,'Seg 3 descriptions'!A:B,2)</f>
        <v>Cell Phones</v>
      </c>
    </row>
    <row r="305" spans="1:19" x14ac:dyDescent="0.25">
      <c r="A305" s="1" t="s">
        <v>457</v>
      </c>
      <c r="B305" s="1" t="s">
        <v>1988</v>
      </c>
      <c r="C305" s="1" t="s">
        <v>2325</v>
      </c>
      <c r="D305" s="1" t="s">
        <v>2347</v>
      </c>
      <c r="E305" s="1" t="s">
        <v>1991</v>
      </c>
      <c r="F305" s="1" t="s">
        <v>1992</v>
      </c>
      <c r="G305" s="1" t="s">
        <v>868</v>
      </c>
      <c r="H305" s="1" t="s">
        <v>103</v>
      </c>
      <c r="I305" s="1" t="s">
        <v>2056</v>
      </c>
      <c r="J305" s="3">
        <v>13.67</v>
      </c>
      <c r="K305" s="1" t="s">
        <v>2316</v>
      </c>
      <c r="L305" s="1" t="s">
        <v>24</v>
      </c>
      <c r="M305" s="1" t="s">
        <v>2317</v>
      </c>
      <c r="N305" s="1" t="s">
        <v>2059</v>
      </c>
      <c r="O305" s="2">
        <v>39538</v>
      </c>
      <c r="P305" s="2">
        <v>39541</v>
      </c>
      <c r="Q305" s="1" t="s">
        <v>29</v>
      </c>
      <c r="R305" t="str">
        <f>VLOOKUP(F305,'Seg 2 descriptions'!A:B,2)</f>
        <v>X Operations-Tri-County</v>
      </c>
      <c r="S305" t="str">
        <f>VLOOKUP(G305,'Seg 3 descriptions'!A:B,2)</f>
        <v>Cell Phones</v>
      </c>
    </row>
    <row r="306" spans="1:19" x14ac:dyDescent="0.25">
      <c r="A306" s="1" t="s">
        <v>457</v>
      </c>
      <c r="B306" s="1" t="s">
        <v>1988</v>
      </c>
      <c r="C306" s="1" t="s">
        <v>2325</v>
      </c>
      <c r="D306" s="1" t="s">
        <v>2348</v>
      </c>
      <c r="E306" s="1" t="s">
        <v>1991</v>
      </c>
      <c r="F306" s="1" t="s">
        <v>1992</v>
      </c>
      <c r="G306" s="1" t="s">
        <v>868</v>
      </c>
      <c r="H306" s="1" t="s">
        <v>130</v>
      </c>
      <c r="I306" s="1" t="s">
        <v>2056</v>
      </c>
      <c r="J306" s="3">
        <v>42.27</v>
      </c>
      <c r="K306" s="1" t="s">
        <v>2316</v>
      </c>
      <c r="L306" s="1" t="s">
        <v>24</v>
      </c>
      <c r="M306" s="1" t="s">
        <v>2317</v>
      </c>
      <c r="N306" s="1" t="s">
        <v>2059</v>
      </c>
      <c r="O306" s="2">
        <v>39538</v>
      </c>
      <c r="P306" s="2">
        <v>39541</v>
      </c>
      <c r="Q306" s="1" t="s">
        <v>29</v>
      </c>
      <c r="R306" t="str">
        <f>VLOOKUP(F306,'Seg 2 descriptions'!A:B,2)</f>
        <v>X Operations-Tri-County</v>
      </c>
      <c r="S306" t="str">
        <f>VLOOKUP(G306,'Seg 3 descriptions'!A:B,2)</f>
        <v>Cell Phones</v>
      </c>
    </row>
    <row r="307" spans="1:19" x14ac:dyDescent="0.25">
      <c r="A307" s="1" t="s">
        <v>457</v>
      </c>
      <c r="B307" s="1" t="s">
        <v>1988</v>
      </c>
      <c r="C307" s="1" t="s">
        <v>2325</v>
      </c>
      <c r="D307" s="1" t="s">
        <v>2009</v>
      </c>
      <c r="E307" s="1" t="s">
        <v>1991</v>
      </c>
      <c r="F307" s="1" t="s">
        <v>1992</v>
      </c>
      <c r="G307" s="1" t="s">
        <v>590</v>
      </c>
      <c r="H307" s="1" t="s">
        <v>86</v>
      </c>
      <c r="I307" s="1" t="s">
        <v>2056</v>
      </c>
      <c r="J307" s="3">
        <v>31.87</v>
      </c>
      <c r="K307" s="1" t="s">
        <v>2316</v>
      </c>
      <c r="L307" s="1" t="s">
        <v>24</v>
      </c>
      <c r="M307" s="1" t="s">
        <v>2317</v>
      </c>
      <c r="N307" s="1" t="s">
        <v>2059</v>
      </c>
      <c r="O307" s="2">
        <v>39538</v>
      </c>
      <c r="P307" s="2">
        <v>39541</v>
      </c>
      <c r="Q307" s="1" t="s">
        <v>29</v>
      </c>
      <c r="R307" t="str">
        <f>VLOOKUP(F307,'Seg 2 descriptions'!A:B,2)</f>
        <v>X Operations-Tri-County</v>
      </c>
      <c r="S307" t="str">
        <f>VLOOKUP(G307,'Seg 3 descriptions'!A:B,2)</f>
        <v>Overtime/Comp Time/On Call</v>
      </c>
    </row>
    <row r="308" spans="1:19" x14ac:dyDescent="0.25">
      <c r="A308" s="1" t="s">
        <v>457</v>
      </c>
      <c r="B308" s="1" t="s">
        <v>1988</v>
      </c>
      <c r="C308" s="1" t="s">
        <v>2325</v>
      </c>
      <c r="D308" s="1" t="s">
        <v>2098</v>
      </c>
      <c r="E308" s="1" t="s">
        <v>1991</v>
      </c>
      <c r="F308" s="1" t="s">
        <v>1992</v>
      </c>
      <c r="G308" s="1" t="s">
        <v>590</v>
      </c>
      <c r="H308" s="1" t="s">
        <v>76</v>
      </c>
      <c r="I308" s="1" t="s">
        <v>2056</v>
      </c>
      <c r="J308" s="3">
        <v>2.85</v>
      </c>
      <c r="K308" s="1" t="s">
        <v>2316</v>
      </c>
      <c r="L308" s="1" t="s">
        <v>24</v>
      </c>
      <c r="M308" s="1" t="s">
        <v>2317</v>
      </c>
      <c r="N308" s="1" t="s">
        <v>2059</v>
      </c>
      <c r="O308" s="2">
        <v>39538</v>
      </c>
      <c r="P308" s="2">
        <v>39541</v>
      </c>
      <c r="Q308" s="1" t="s">
        <v>29</v>
      </c>
      <c r="R308" t="str">
        <f>VLOOKUP(F308,'Seg 2 descriptions'!A:B,2)</f>
        <v>X Operations-Tri-County</v>
      </c>
      <c r="S308" t="str">
        <f>VLOOKUP(G308,'Seg 3 descriptions'!A:B,2)</f>
        <v>Overtime/Comp Time/On Call</v>
      </c>
    </row>
    <row r="309" spans="1:19" x14ac:dyDescent="0.25">
      <c r="A309" s="1" t="s">
        <v>457</v>
      </c>
      <c r="B309" s="1" t="s">
        <v>1988</v>
      </c>
      <c r="C309" s="1" t="s">
        <v>2325</v>
      </c>
      <c r="D309" s="1" t="s">
        <v>2003</v>
      </c>
      <c r="E309" s="1" t="s">
        <v>1991</v>
      </c>
      <c r="F309" s="1" t="s">
        <v>1992</v>
      </c>
      <c r="G309" s="1" t="s">
        <v>590</v>
      </c>
      <c r="H309" s="1" t="s">
        <v>103</v>
      </c>
      <c r="I309" s="1" t="s">
        <v>2056</v>
      </c>
      <c r="J309" s="3">
        <v>12.09</v>
      </c>
      <c r="K309" s="1" t="s">
        <v>2316</v>
      </c>
      <c r="L309" s="1" t="s">
        <v>24</v>
      </c>
      <c r="M309" s="1" t="s">
        <v>2317</v>
      </c>
      <c r="N309" s="1" t="s">
        <v>2059</v>
      </c>
      <c r="O309" s="2">
        <v>39538</v>
      </c>
      <c r="P309" s="2">
        <v>39541</v>
      </c>
      <c r="Q309" s="1" t="s">
        <v>29</v>
      </c>
      <c r="R309" t="str">
        <f>VLOOKUP(F309,'Seg 2 descriptions'!A:B,2)</f>
        <v>X Operations-Tri-County</v>
      </c>
      <c r="S309" t="str">
        <f>VLOOKUP(G309,'Seg 3 descriptions'!A:B,2)</f>
        <v>Overtime/Comp Time/On Call</v>
      </c>
    </row>
    <row r="310" spans="1:19" x14ac:dyDescent="0.25">
      <c r="A310" s="1" t="s">
        <v>457</v>
      </c>
      <c r="B310" s="1" t="s">
        <v>1988</v>
      </c>
      <c r="C310" s="1" t="s">
        <v>2325</v>
      </c>
      <c r="D310" s="1" t="s">
        <v>2352</v>
      </c>
      <c r="E310" s="1" t="s">
        <v>1991</v>
      </c>
      <c r="F310" s="1" t="s">
        <v>1992</v>
      </c>
      <c r="G310" s="1" t="s">
        <v>590</v>
      </c>
      <c r="H310" s="1" t="s">
        <v>130</v>
      </c>
      <c r="I310" s="1" t="s">
        <v>2056</v>
      </c>
      <c r="J310" s="3">
        <v>37.39</v>
      </c>
      <c r="K310" s="1" t="s">
        <v>2316</v>
      </c>
      <c r="L310" s="1" t="s">
        <v>24</v>
      </c>
      <c r="M310" s="1" t="s">
        <v>2317</v>
      </c>
      <c r="N310" s="1" t="s">
        <v>2059</v>
      </c>
      <c r="O310" s="2">
        <v>39538</v>
      </c>
      <c r="P310" s="2">
        <v>39541</v>
      </c>
      <c r="Q310" s="1" t="s">
        <v>29</v>
      </c>
      <c r="R310" t="str">
        <f>VLOOKUP(F310,'Seg 2 descriptions'!A:B,2)</f>
        <v>X Operations-Tri-County</v>
      </c>
      <c r="S310" t="str">
        <f>VLOOKUP(G310,'Seg 3 descriptions'!A:B,2)</f>
        <v>Overtime/Comp Time/On Call</v>
      </c>
    </row>
    <row r="311" spans="1:19" x14ac:dyDescent="0.25">
      <c r="A311" s="1" t="s">
        <v>457</v>
      </c>
      <c r="B311" s="1" t="s">
        <v>1988</v>
      </c>
      <c r="C311" s="1" t="s">
        <v>2325</v>
      </c>
      <c r="D311" s="1" t="s">
        <v>2098</v>
      </c>
      <c r="E311" s="1" t="s">
        <v>1991</v>
      </c>
      <c r="F311" s="1" t="s">
        <v>1992</v>
      </c>
      <c r="G311" s="1" t="s">
        <v>590</v>
      </c>
      <c r="H311" s="1" t="s">
        <v>76</v>
      </c>
      <c r="I311" s="1" t="s">
        <v>2056</v>
      </c>
      <c r="J311" s="3">
        <v>0.42</v>
      </c>
      <c r="K311" s="1" t="s">
        <v>2316</v>
      </c>
      <c r="L311" s="1" t="s">
        <v>24</v>
      </c>
      <c r="M311" s="1" t="s">
        <v>2317</v>
      </c>
      <c r="N311" s="1" t="s">
        <v>2059</v>
      </c>
      <c r="O311" s="2">
        <v>39538</v>
      </c>
      <c r="P311" s="2">
        <v>39541</v>
      </c>
      <c r="Q311" s="1" t="s">
        <v>29</v>
      </c>
      <c r="R311" t="str">
        <f>VLOOKUP(F311,'Seg 2 descriptions'!A:B,2)</f>
        <v>X Operations-Tri-County</v>
      </c>
      <c r="S311" t="str">
        <f>VLOOKUP(G311,'Seg 3 descriptions'!A:B,2)</f>
        <v>Overtime/Comp Time/On Call</v>
      </c>
    </row>
    <row r="312" spans="1:19" x14ac:dyDescent="0.25">
      <c r="A312" s="1" t="s">
        <v>17</v>
      </c>
      <c r="B312" s="1" t="s">
        <v>1988</v>
      </c>
      <c r="C312" s="1" t="s">
        <v>2358</v>
      </c>
      <c r="D312" s="1" t="s">
        <v>2132</v>
      </c>
      <c r="E312" s="1" t="s">
        <v>1991</v>
      </c>
      <c r="F312" s="1" t="s">
        <v>2013</v>
      </c>
      <c r="G312" s="1" t="s">
        <v>22</v>
      </c>
      <c r="H312" s="1" t="s">
        <v>76</v>
      </c>
      <c r="I312" s="1" t="s">
        <v>24</v>
      </c>
      <c r="J312" s="3">
        <v>5359.51</v>
      </c>
      <c r="K312" s="1" t="s">
        <v>2359</v>
      </c>
      <c r="L312" s="1" t="s">
        <v>24</v>
      </c>
      <c r="M312" s="1" t="s">
        <v>2360</v>
      </c>
      <c r="N312" s="1" t="s">
        <v>2361</v>
      </c>
      <c r="O312" s="2">
        <v>39506</v>
      </c>
      <c r="P312" s="2">
        <v>39510</v>
      </c>
      <c r="Q312" s="1" t="s">
        <v>29</v>
      </c>
      <c r="R312" t="str">
        <f>VLOOKUP(F312,'Seg 2 descriptions'!A:B,2)</f>
        <v>X Facilities-Florida</v>
      </c>
      <c r="S312" t="str">
        <f>VLOOKUP(G312,'Seg 3 descriptions'!A:B,2)</f>
        <v>Facilities Maintenance</v>
      </c>
    </row>
    <row r="313" spans="1:19" x14ac:dyDescent="0.25">
      <c r="A313" s="1" t="s">
        <v>17</v>
      </c>
      <c r="B313" s="1" t="s">
        <v>1988</v>
      </c>
      <c r="C313" s="1" t="s">
        <v>2362</v>
      </c>
      <c r="D313" s="1" t="s">
        <v>2012</v>
      </c>
      <c r="E313" s="1" t="s">
        <v>1991</v>
      </c>
      <c r="F313" s="1" t="s">
        <v>2013</v>
      </c>
      <c r="G313" s="1" t="s">
        <v>22</v>
      </c>
      <c r="H313" s="1" t="s">
        <v>228</v>
      </c>
      <c r="I313" s="1" t="s">
        <v>24</v>
      </c>
      <c r="J313" s="3">
        <v>889</v>
      </c>
      <c r="K313" s="1" t="s">
        <v>84</v>
      </c>
      <c r="L313" s="1" t="s">
        <v>24</v>
      </c>
      <c r="M313" s="1" t="s">
        <v>2363</v>
      </c>
      <c r="N313" s="1" t="s">
        <v>2364</v>
      </c>
      <c r="O313" s="2">
        <v>39559</v>
      </c>
      <c r="P313" s="2">
        <v>39559</v>
      </c>
      <c r="Q313" s="1" t="s">
        <v>29</v>
      </c>
      <c r="R313" t="str">
        <f>VLOOKUP(F313,'Seg 2 descriptions'!A:B,2)</f>
        <v>X Facilities-Florida</v>
      </c>
      <c r="S313" t="str">
        <f>VLOOKUP(G313,'Seg 3 descriptions'!A:B,2)</f>
        <v>Facilities Maintenance</v>
      </c>
    </row>
    <row r="314" spans="1:19" x14ac:dyDescent="0.25">
      <c r="A314" s="1" t="s">
        <v>1987</v>
      </c>
      <c r="B314" s="1" t="s">
        <v>1988</v>
      </c>
      <c r="C314" s="1" t="s">
        <v>2365</v>
      </c>
      <c r="D314" s="1" t="s">
        <v>2077</v>
      </c>
      <c r="E314" s="1" t="s">
        <v>20</v>
      </c>
      <c r="F314" s="1" t="s">
        <v>2006</v>
      </c>
      <c r="G314" s="1" t="s">
        <v>460</v>
      </c>
      <c r="H314" s="1" t="s">
        <v>86</v>
      </c>
      <c r="I314" s="1" t="s">
        <v>24</v>
      </c>
      <c r="J314" s="3">
        <v>18.05</v>
      </c>
      <c r="K314" s="1" t="s">
        <v>2366</v>
      </c>
      <c r="L314" s="1" t="s">
        <v>24</v>
      </c>
      <c r="M314" s="1" t="s">
        <v>2007</v>
      </c>
      <c r="N314" s="1" t="s">
        <v>2365</v>
      </c>
      <c r="O314" s="2">
        <v>39563</v>
      </c>
      <c r="P314" s="2">
        <v>39566</v>
      </c>
      <c r="Q314" s="1" t="s">
        <v>29</v>
      </c>
      <c r="R314" t="str">
        <f>VLOOKUP(F314,'Seg 2 descriptions'!A:B,2)</f>
        <v>X Engineering and Measurement</v>
      </c>
      <c r="S314" t="str">
        <f>VLOOKUP(G314,'Seg 3 descriptions'!A:B,2)</f>
        <v>Salaries</v>
      </c>
    </row>
    <row r="315" spans="1:19" x14ac:dyDescent="0.25">
      <c r="A315" s="1" t="s">
        <v>17</v>
      </c>
      <c r="B315" s="1" t="s">
        <v>1988</v>
      </c>
      <c r="C315" s="1" t="s">
        <v>2367</v>
      </c>
      <c r="D315" s="1" t="s">
        <v>2368</v>
      </c>
      <c r="E315" s="1" t="s">
        <v>2029</v>
      </c>
      <c r="F315" s="1" t="s">
        <v>2030</v>
      </c>
      <c r="G315" s="1" t="s">
        <v>35</v>
      </c>
      <c r="H315" s="1" t="s">
        <v>103</v>
      </c>
      <c r="I315" s="1" t="s">
        <v>24</v>
      </c>
      <c r="J315" s="3">
        <v>312.5</v>
      </c>
      <c r="K315" s="1" t="s">
        <v>2369</v>
      </c>
      <c r="L315" s="1" t="s">
        <v>2032</v>
      </c>
      <c r="M315" s="1" t="s">
        <v>2370</v>
      </c>
      <c r="N315" s="1" t="s">
        <v>2371</v>
      </c>
      <c r="O315" s="2">
        <v>39765</v>
      </c>
      <c r="P315" s="2">
        <v>39770</v>
      </c>
      <c r="Q315" s="1" t="s">
        <v>29</v>
      </c>
      <c r="R315" t="str">
        <f>VLOOKUP(F315,'Seg 2 descriptions'!A:B,2)</f>
        <v>X Operations-Citrus County</v>
      </c>
      <c r="S315" t="str">
        <f>VLOOKUP(G315,'Seg 3 descriptions'!A:B,2)</f>
        <v>Other Outside Services</v>
      </c>
    </row>
    <row r="316" spans="1:19" x14ac:dyDescent="0.25">
      <c r="A316" s="1" t="s">
        <v>17</v>
      </c>
      <c r="B316" s="1" t="s">
        <v>1988</v>
      </c>
      <c r="C316" s="1" t="s">
        <v>2372</v>
      </c>
      <c r="D316" s="1" t="s">
        <v>2132</v>
      </c>
      <c r="E316" s="1" t="s">
        <v>1991</v>
      </c>
      <c r="F316" s="1" t="s">
        <v>2013</v>
      </c>
      <c r="G316" s="1" t="s">
        <v>22</v>
      </c>
      <c r="H316" s="1" t="s">
        <v>76</v>
      </c>
      <c r="I316" s="1" t="s">
        <v>24</v>
      </c>
      <c r="J316" s="3">
        <v>3014.16</v>
      </c>
      <c r="K316" s="1" t="s">
        <v>2373</v>
      </c>
      <c r="L316" s="1" t="s">
        <v>1085</v>
      </c>
      <c r="M316" s="1" t="s">
        <v>2374</v>
      </c>
      <c r="N316" s="1" t="s">
        <v>2375</v>
      </c>
      <c r="O316" s="2">
        <v>39686</v>
      </c>
      <c r="P316" s="2">
        <v>39686</v>
      </c>
      <c r="Q316" s="1" t="s">
        <v>29</v>
      </c>
      <c r="R316" t="str">
        <f>VLOOKUP(F316,'Seg 2 descriptions'!A:B,2)</f>
        <v>X Facilities-Florida</v>
      </c>
      <c r="S316" t="str">
        <f>VLOOKUP(G316,'Seg 3 descriptions'!A:B,2)</f>
        <v>Facilities Maintenance</v>
      </c>
    </row>
    <row r="317" spans="1:19" x14ac:dyDescent="0.25">
      <c r="A317" s="1" t="s">
        <v>17</v>
      </c>
      <c r="B317" s="1" t="s">
        <v>1988</v>
      </c>
      <c r="C317" s="1" t="s">
        <v>2035</v>
      </c>
      <c r="D317" s="1" t="s">
        <v>2012</v>
      </c>
      <c r="E317" s="1" t="s">
        <v>1991</v>
      </c>
      <c r="F317" s="1" t="s">
        <v>2013</v>
      </c>
      <c r="G317" s="1" t="s">
        <v>22</v>
      </c>
      <c r="H317" s="1" t="s">
        <v>228</v>
      </c>
      <c r="I317" s="1" t="s">
        <v>24</v>
      </c>
      <c r="J317" s="3">
        <v>305</v>
      </c>
      <c r="K317" s="1" t="s">
        <v>2376</v>
      </c>
      <c r="L317" s="1" t="s">
        <v>84</v>
      </c>
      <c r="M317" s="1" t="s">
        <v>2037</v>
      </c>
      <c r="N317" s="1" t="s">
        <v>2038</v>
      </c>
      <c r="O317" s="2">
        <v>39730</v>
      </c>
      <c r="P317" s="2">
        <v>39730</v>
      </c>
      <c r="Q317" s="1" t="s">
        <v>29</v>
      </c>
      <c r="R317" t="str">
        <f>VLOOKUP(F317,'Seg 2 descriptions'!A:B,2)</f>
        <v>X Facilities-Florida</v>
      </c>
      <c r="S317" t="str">
        <f>VLOOKUP(G317,'Seg 3 descriptions'!A:B,2)</f>
        <v>Facilities Maintenance</v>
      </c>
    </row>
    <row r="318" spans="1:19" x14ac:dyDescent="0.25">
      <c r="A318" s="1" t="s">
        <v>17</v>
      </c>
      <c r="B318" s="1" t="s">
        <v>1988</v>
      </c>
      <c r="C318" s="1" t="s">
        <v>2035</v>
      </c>
      <c r="D318" s="1" t="s">
        <v>2012</v>
      </c>
      <c r="E318" s="1" t="s">
        <v>1991</v>
      </c>
      <c r="F318" s="1" t="s">
        <v>2013</v>
      </c>
      <c r="G318" s="1" t="s">
        <v>22</v>
      </c>
      <c r="H318" s="1" t="s">
        <v>228</v>
      </c>
      <c r="I318" s="1" t="s">
        <v>24</v>
      </c>
      <c r="J318" s="3">
        <v>38</v>
      </c>
      <c r="K318" s="1" t="s">
        <v>2377</v>
      </c>
      <c r="L318" s="1" t="s">
        <v>84</v>
      </c>
      <c r="M318" s="1" t="s">
        <v>2037</v>
      </c>
      <c r="N318" s="1" t="s">
        <v>2038</v>
      </c>
      <c r="O318" s="2">
        <v>39730</v>
      </c>
      <c r="P318" s="2">
        <v>39730</v>
      </c>
      <c r="Q318" s="1" t="s">
        <v>29</v>
      </c>
      <c r="R318" t="str">
        <f>VLOOKUP(F318,'Seg 2 descriptions'!A:B,2)</f>
        <v>X Facilities-Florida</v>
      </c>
      <c r="S318" t="str">
        <f>VLOOKUP(G318,'Seg 3 descriptions'!A:B,2)</f>
        <v>Facilities Maintenance</v>
      </c>
    </row>
    <row r="319" spans="1:19" x14ac:dyDescent="0.25">
      <c r="A319" s="1" t="s">
        <v>17</v>
      </c>
      <c r="B319" s="1" t="s">
        <v>1988</v>
      </c>
      <c r="C319" s="1" t="s">
        <v>2107</v>
      </c>
      <c r="D319" s="1" t="s">
        <v>2183</v>
      </c>
      <c r="E319" s="1" t="s">
        <v>1991</v>
      </c>
      <c r="F319" s="1" t="s">
        <v>2013</v>
      </c>
      <c r="G319" s="1" t="s">
        <v>22</v>
      </c>
      <c r="H319" s="1" t="s">
        <v>103</v>
      </c>
      <c r="I319" s="1" t="s">
        <v>24</v>
      </c>
      <c r="J319" s="3">
        <v>488.5</v>
      </c>
      <c r="K319" s="1" t="s">
        <v>2378</v>
      </c>
      <c r="L319" s="1" t="s">
        <v>2024</v>
      </c>
      <c r="M319" s="1" t="s">
        <v>2109</v>
      </c>
      <c r="N319" s="1" t="s">
        <v>2110</v>
      </c>
      <c r="O319" s="2">
        <v>39666</v>
      </c>
      <c r="P319" s="2">
        <v>39666</v>
      </c>
      <c r="Q319" s="1" t="s">
        <v>29</v>
      </c>
      <c r="R319" t="str">
        <f>VLOOKUP(F319,'Seg 2 descriptions'!A:B,2)</f>
        <v>X Facilities-Florida</v>
      </c>
      <c r="S319" t="str">
        <f>VLOOKUP(G319,'Seg 3 descriptions'!A:B,2)</f>
        <v>Facilities Maintenance</v>
      </c>
    </row>
    <row r="320" spans="1:19" x14ac:dyDescent="0.25">
      <c r="A320" s="1" t="s">
        <v>17</v>
      </c>
      <c r="B320" s="1" t="s">
        <v>1988</v>
      </c>
      <c r="C320" s="1" t="s">
        <v>2379</v>
      </c>
      <c r="D320" s="1" t="s">
        <v>2380</v>
      </c>
      <c r="E320" s="1" t="s">
        <v>1991</v>
      </c>
      <c r="F320" s="1" t="s">
        <v>1992</v>
      </c>
      <c r="G320" s="1" t="s">
        <v>35</v>
      </c>
      <c r="H320" s="1" t="s">
        <v>103</v>
      </c>
      <c r="I320" s="1" t="s">
        <v>24</v>
      </c>
      <c r="J320" s="3">
        <v>2800</v>
      </c>
      <c r="K320" s="1" t="s">
        <v>2381</v>
      </c>
      <c r="L320" s="1" t="s">
        <v>2024</v>
      </c>
      <c r="M320" s="1" t="s">
        <v>2382</v>
      </c>
      <c r="N320" s="1" t="s">
        <v>2383</v>
      </c>
      <c r="O320" s="2">
        <v>39716</v>
      </c>
      <c r="P320" s="2">
        <v>39716</v>
      </c>
      <c r="Q320" s="1" t="s">
        <v>29</v>
      </c>
      <c r="R320" t="str">
        <f>VLOOKUP(F320,'Seg 2 descriptions'!A:B,2)</f>
        <v>X Operations-Tri-County</v>
      </c>
      <c r="S320" t="str">
        <f>VLOOKUP(G320,'Seg 3 descriptions'!A:B,2)</f>
        <v>Other Outside Services</v>
      </c>
    </row>
    <row r="321" spans="1:19" x14ac:dyDescent="0.25">
      <c r="A321" s="1" t="s">
        <v>17</v>
      </c>
      <c r="B321" s="1" t="s">
        <v>1988</v>
      </c>
      <c r="C321" s="1" t="s">
        <v>2384</v>
      </c>
      <c r="D321" s="1" t="s">
        <v>2044</v>
      </c>
      <c r="E321" s="1" t="s">
        <v>1991</v>
      </c>
      <c r="F321" s="1" t="s">
        <v>2013</v>
      </c>
      <c r="G321" s="1" t="s">
        <v>22</v>
      </c>
      <c r="H321" s="1" t="s">
        <v>86</v>
      </c>
      <c r="I321" s="1" t="s">
        <v>24</v>
      </c>
      <c r="J321" s="3">
        <v>772.24</v>
      </c>
      <c r="K321" s="1" t="s">
        <v>2385</v>
      </c>
      <c r="L321" s="1" t="s">
        <v>110</v>
      </c>
      <c r="M321" s="1" t="s">
        <v>2386</v>
      </c>
      <c r="N321" s="1" t="s">
        <v>2387</v>
      </c>
      <c r="O321" s="2">
        <v>39652</v>
      </c>
      <c r="P321" s="2">
        <v>39653</v>
      </c>
      <c r="Q321" s="1" t="s">
        <v>29</v>
      </c>
      <c r="R321" t="str">
        <f>VLOOKUP(F321,'Seg 2 descriptions'!A:B,2)</f>
        <v>X Facilities-Florida</v>
      </c>
      <c r="S321" t="str">
        <f>VLOOKUP(G321,'Seg 3 descriptions'!A:B,2)</f>
        <v>Facilities Maintenance</v>
      </c>
    </row>
    <row r="322" spans="1:19" x14ac:dyDescent="0.25">
      <c r="A322" s="1" t="s">
        <v>17</v>
      </c>
      <c r="B322" s="1" t="s">
        <v>1988</v>
      </c>
      <c r="C322" s="1" t="s">
        <v>2384</v>
      </c>
      <c r="D322" s="1" t="s">
        <v>2044</v>
      </c>
      <c r="E322" s="1" t="s">
        <v>1991</v>
      </c>
      <c r="F322" s="1" t="s">
        <v>2013</v>
      </c>
      <c r="G322" s="1" t="s">
        <v>22</v>
      </c>
      <c r="H322" s="1" t="s">
        <v>86</v>
      </c>
      <c r="I322" s="1" t="s">
        <v>24</v>
      </c>
      <c r="J322" s="3">
        <v>245.92</v>
      </c>
      <c r="K322" s="1" t="s">
        <v>2385</v>
      </c>
      <c r="L322" s="1" t="s">
        <v>110</v>
      </c>
      <c r="M322" s="1" t="s">
        <v>2386</v>
      </c>
      <c r="N322" s="1" t="s">
        <v>2387</v>
      </c>
      <c r="O322" s="2">
        <v>39652</v>
      </c>
      <c r="P322" s="2">
        <v>39653</v>
      </c>
      <c r="Q322" s="1" t="s">
        <v>29</v>
      </c>
      <c r="R322" t="str">
        <f>VLOOKUP(F322,'Seg 2 descriptions'!A:B,2)</f>
        <v>X Facilities-Florida</v>
      </c>
      <c r="S322" t="str">
        <f>VLOOKUP(G322,'Seg 3 descriptions'!A:B,2)</f>
        <v>Facilities Maintenance</v>
      </c>
    </row>
    <row r="323" spans="1:19" x14ac:dyDescent="0.25">
      <c r="A323" s="1" t="s">
        <v>1987</v>
      </c>
      <c r="B323" s="1" t="s">
        <v>1988</v>
      </c>
      <c r="C323" s="1" t="s">
        <v>2365</v>
      </c>
      <c r="D323" s="1" t="s">
        <v>2080</v>
      </c>
      <c r="E323" s="1" t="s">
        <v>20</v>
      </c>
      <c r="F323" s="1" t="s">
        <v>2006</v>
      </c>
      <c r="G323" s="1" t="s">
        <v>460</v>
      </c>
      <c r="H323" s="1" t="s">
        <v>187</v>
      </c>
      <c r="I323" s="1" t="s">
        <v>24</v>
      </c>
      <c r="J323" s="3">
        <v>243.67</v>
      </c>
      <c r="K323" s="1" t="s">
        <v>2366</v>
      </c>
      <c r="L323" s="1" t="s">
        <v>24</v>
      </c>
      <c r="M323" s="1" t="s">
        <v>2007</v>
      </c>
      <c r="N323" s="1" t="s">
        <v>2365</v>
      </c>
      <c r="O323" s="2">
        <v>39563</v>
      </c>
      <c r="P323" s="2">
        <v>39566</v>
      </c>
      <c r="Q323" s="1" t="s">
        <v>29</v>
      </c>
      <c r="R323" t="str">
        <f>VLOOKUP(F323,'Seg 2 descriptions'!A:B,2)</f>
        <v>X Engineering and Measurement</v>
      </c>
      <c r="S323" t="str">
        <f>VLOOKUP(G323,'Seg 3 descriptions'!A:B,2)</f>
        <v>Salaries</v>
      </c>
    </row>
    <row r="324" spans="1:19" x14ac:dyDescent="0.25">
      <c r="A324" s="1" t="s">
        <v>1987</v>
      </c>
      <c r="B324" s="1" t="s">
        <v>1988</v>
      </c>
      <c r="C324" s="1" t="s">
        <v>2365</v>
      </c>
      <c r="D324" s="1" t="s">
        <v>1997</v>
      </c>
      <c r="E324" s="1" t="s">
        <v>1991</v>
      </c>
      <c r="F324" s="1" t="s">
        <v>1992</v>
      </c>
      <c r="G324" s="1" t="s">
        <v>460</v>
      </c>
      <c r="H324" s="1" t="s">
        <v>86</v>
      </c>
      <c r="I324" s="1" t="s">
        <v>24</v>
      </c>
      <c r="J324" s="3">
        <v>54.24</v>
      </c>
      <c r="K324" s="1" t="s">
        <v>2366</v>
      </c>
      <c r="L324" s="1" t="s">
        <v>24</v>
      </c>
      <c r="M324" s="1" t="s">
        <v>1998</v>
      </c>
      <c r="N324" s="1" t="s">
        <v>2365</v>
      </c>
      <c r="O324" s="2">
        <v>39563</v>
      </c>
      <c r="P324" s="2">
        <v>39566</v>
      </c>
      <c r="Q324" s="1" t="s">
        <v>29</v>
      </c>
      <c r="R324" t="str">
        <f>VLOOKUP(F324,'Seg 2 descriptions'!A:B,2)</f>
        <v>X Operations-Tri-County</v>
      </c>
      <c r="S324" t="str">
        <f>VLOOKUP(G324,'Seg 3 descriptions'!A:B,2)</f>
        <v>Salaries</v>
      </c>
    </row>
    <row r="325" spans="1:19" x14ac:dyDescent="0.25">
      <c r="A325" s="1" t="s">
        <v>1987</v>
      </c>
      <c r="B325" s="1" t="s">
        <v>1988</v>
      </c>
      <c r="C325" s="1" t="s">
        <v>2365</v>
      </c>
      <c r="D325" s="1" t="s">
        <v>1997</v>
      </c>
      <c r="E325" s="1" t="s">
        <v>1991</v>
      </c>
      <c r="F325" s="1" t="s">
        <v>1992</v>
      </c>
      <c r="G325" s="1" t="s">
        <v>460</v>
      </c>
      <c r="H325" s="1" t="s">
        <v>86</v>
      </c>
      <c r="I325" s="1" t="s">
        <v>24</v>
      </c>
      <c r="J325" s="3">
        <v>129.12</v>
      </c>
      <c r="K325" s="1" t="s">
        <v>2366</v>
      </c>
      <c r="L325" s="1" t="s">
        <v>24</v>
      </c>
      <c r="M325" s="1" t="s">
        <v>2001</v>
      </c>
      <c r="N325" s="1" t="s">
        <v>2365</v>
      </c>
      <c r="O325" s="2">
        <v>39563</v>
      </c>
      <c r="P325" s="2">
        <v>39566</v>
      </c>
      <c r="Q325" s="1" t="s">
        <v>29</v>
      </c>
      <c r="R325" t="str">
        <f>VLOOKUP(F325,'Seg 2 descriptions'!A:B,2)</f>
        <v>X Operations-Tri-County</v>
      </c>
      <c r="S325" t="str">
        <f>VLOOKUP(G325,'Seg 3 descriptions'!A:B,2)</f>
        <v>Salaries</v>
      </c>
    </row>
    <row r="326" spans="1:19" x14ac:dyDescent="0.25">
      <c r="A326" s="1" t="s">
        <v>1987</v>
      </c>
      <c r="B326" s="1" t="s">
        <v>1988</v>
      </c>
      <c r="C326" s="1" t="s">
        <v>2365</v>
      </c>
      <c r="D326" s="1" t="s">
        <v>1999</v>
      </c>
      <c r="E326" s="1" t="s">
        <v>1991</v>
      </c>
      <c r="F326" s="1" t="s">
        <v>1992</v>
      </c>
      <c r="G326" s="1" t="s">
        <v>460</v>
      </c>
      <c r="H326" s="1" t="s">
        <v>228</v>
      </c>
      <c r="I326" s="1" t="s">
        <v>24</v>
      </c>
      <c r="J326" s="3">
        <v>137.77000000000001</v>
      </c>
      <c r="K326" s="1" t="s">
        <v>2366</v>
      </c>
      <c r="L326" s="1" t="s">
        <v>24</v>
      </c>
      <c r="M326" s="1" t="s">
        <v>2388</v>
      </c>
      <c r="N326" s="1" t="s">
        <v>2365</v>
      </c>
      <c r="O326" s="2">
        <v>39563</v>
      </c>
      <c r="P326" s="2">
        <v>39566</v>
      </c>
      <c r="Q326" s="1" t="s">
        <v>29</v>
      </c>
      <c r="R326" t="str">
        <f>VLOOKUP(F326,'Seg 2 descriptions'!A:B,2)</f>
        <v>X Operations-Tri-County</v>
      </c>
      <c r="S326" t="str">
        <f>VLOOKUP(G326,'Seg 3 descriptions'!A:B,2)</f>
        <v>Salaries</v>
      </c>
    </row>
    <row r="327" spans="1:19" x14ac:dyDescent="0.25">
      <c r="A327" s="1" t="s">
        <v>1987</v>
      </c>
      <c r="B327" s="1" t="s">
        <v>1988</v>
      </c>
      <c r="C327" s="1" t="s">
        <v>2365</v>
      </c>
      <c r="D327" s="1" t="s">
        <v>1997</v>
      </c>
      <c r="E327" s="1" t="s">
        <v>1991</v>
      </c>
      <c r="F327" s="1" t="s">
        <v>1992</v>
      </c>
      <c r="G327" s="1" t="s">
        <v>460</v>
      </c>
      <c r="H327" s="1" t="s">
        <v>86</v>
      </c>
      <c r="I327" s="1" t="s">
        <v>24</v>
      </c>
      <c r="J327" s="3">
        <v>54.36</v>
      </c>
      <c r="K327" s="1" t="s">
        <v>2366</v>
      </c>
      <c r="L327" s="1" t="s">
        <v>24</v>
      </c>
      <c r="M327" s="1" t="s">
        <v>2048</v>
      </c>
      <c r="N327" s="1" t="s">
        <v>2365</v>
      </c>
      <c r="O327" s="2">
        <v>39563</v>
      </c>
      <c r="P327" s="2">
        <v>39566</v>
      </c>
      <c r="Q327" s="1" t="s">
        <v>29</v>
      </c>
      <c r="R327" t="str">
        <f>VLOOKUP(F327,'Seg 2 descriptions'!A:B,2)</f>
        <v>X Operations-Tri-County</v>
      </c>
      <c r="S327" t="str">
        <f>VLOOKUP(G327,'Seg 3 descriptions'!A:B,2)</f>
        <v>Salaries</v>
      </c>
    </row>
    <row r="328" spans="1:19" x14ac:dyDescent="0.25">
      <c r="A328" s="1" t="s">
        <v>1987</v>
      </c>
      <c r="B328" s="1" t="s">
        <v>1988</v>
      </c>
      <c r="C328" s="1" t="s">
        <v>2365</v>
      </c>
      <c r="D328" s="1" t="s">
        <v>2218</v>
      </c>
      <c r="E328" s="1" t="s">
        <v>1991</v>
      </c>
      <c r="F328" s="1" t="s">
        <v>1992</v>
      </c>
      <c r="G328" s="1" t="s">
        <v>460</v>
      </c>
      <c r="H328" s="1" t="s">
        <v>130</v>
      </c>
      <c r="I328" s="1" t="s">
        <v>24</v>
      </c>
      <c r="J328" s="3">
        <v>434.88</v>
      </c>
      <c r="K328" s="1" t="s">
        <v>2366</v>
      </c>
      <c r="L328" s="1" t="s">
        <v>24</v>
      </c>
      <c r="M328" s="1" t="s">
        <v>2048</v>
      </c>
      <c r="N328" s="1" t="s">
        <v>2365</v>
      </c>
      <c r="O328" s="2">
        <v>39563</v>
      </c>
      <c r="P328" s="2">
        <v>39566</v>
      </c>
      <c r="Q328" s="1" t="s">
        <v>29</v>
      </c>
      <c r="R328" t="str">
        <f>VLOOKUP(F328,'Seg 2 descriptions'!A:B,2)</f>
        <v>X Operations-Tri-County</v>
      </c>
      <c r="S328" t="str">
        <f>VLOOKUP(G328,'Seg 3 descriptions'!A:B,2)</f>
        <v>Salaries</v>
      </c>
    </row>
    <row r="329" spans="1:19" x14ac:dyDescent="0.25">
      <c r="A329" s="1" t="s">
        <v>457</v>
      </c>
      <c r="B329" s="1" t="s">
        <v>1988</v>
      </c>
      <c r="C329" s="1" t="s">
        <v>2071</v>
      </c>
      <c r="D329" s="1" t="s">
        <v>1997</v>
      </c>
      <c r="E329" s="1" t="s">
        <v>1991</v>
      </c>
      <c r="F329" s="1" t="s">
        <v>1992</v>
      </c>
      <c r="G329" s="1" t="s">
        <v>460</v>
      </c>
      <c r="H329" s="1" t="s">
        <v>86</v>
      </c>
      <c r="I329" s="1" t="s">
        <v>2056</v>
      </c>
      <c r="J329" s="3">
        <v>5.82</v>
      </c>
      <c r="K329" s="1" t="s">
        <v>2068</v>
      </c>
      <c r="L329" s="1" t="s">
        <v>24</v>
      </c>
      <c r="M329" s="1" t="s">
        <v>2069</v>
      </c>
      <c r="N329" s="1" t="s">
        <v>2059</v>
      </c>
      <c r="O329" s="2">
        <v>39478</v>
      </c>
      <c r="P329" s="2">
        <v>39486</v>
      </c>
      <c r="Q329" s="1" t="s">
        <v>29</v>
      </c>
      <c r="R329" t="str">
        <f>VLOOKUP(F329,'Seg 2 descriptions'!A:B,2)</f>
        <v>X Operations-Tri-County</v>
      </c>
      <c r="S329" t="str">
        <f>VLOOKUP(G329,'Seg 3 descriptions'!A:B,2)</f>
        <v>Salaries</v>
      </c>
    </row>
    <row r="330" spans="1:19" x14ac:dyDescent="0.25">
      <c r="A330" s="1" t="s">
        <v>457</v>
      </c>
      <c r="B330" s="1" t="s">
        <v>1988</v>
      </c>
      <c r="C330" s="1" t="s">
        <v>2097</v>
      </c>
      <c r="D330" s="1" t="s">
        <v>2389</v>
      </c>
      <c r="E330" s="1" t="s">
        <v>1991</v>
      </c>
      <c r="F330" s="1" t="s">
        <v>1992</v>
      </c>
      <c r="G330" s="1" t="s">
        <v>460</v>
      </c>
      <c r="H330" s="1" t="s">
        <v>76</v>
      </c>
      <c r="I330" s="1" t="s">
        <v>2056</v>
      </c>
      <c r="J330" s="3">
        <v>21.56</v>
      </c>
      <c r="K330" s="1" t="s">
        <v>2068</v>
      </c>
      <c r="L330" s="1" t="s">
        <v>24</v>
      </c>
      <c r="M330" s="1" t="s">
        <v>2069</v>
      </c>
      <c r="N330" s="1" t="s">
        <v>2059</v>
      </c>
      <c r="O330" s="2">
        <v>39507</v>
      </c>
      <c r="P330" s="2">
        <v>39512</v>
      </c>
      <c r="Q330" s="1" t="s">
        <v>29</v>
      </c>
      <c r="R330" t="str">
        <f>VLOOKUP(F330,'Seg 2 descriptions'!A:B,2)</f>
        <v>X Operations-Tri-County</v>
      </c>
      <c r="S330" t="str">
        <f>VLOOKUP(G330,'Seg 3 descriptions'!A:B,2)</f>
        <v>Salaries</v>
      </c>
    </row>
    <row r="331" spans="1:19" x14ac:dyDescent="0.25">
      <c r="A331" s="1" t="s">
        <v>1571</v>
      </c>
      <c r="B331" s="1" t="s">
        <v>20</v>
      </c>
      <c r="C331" s="1" t="s">
        <v>2084</v>
      </c>
      <c r="D331" s="1" t="s">
        <v>2390</v>
      </c>
      <c r="E331" s="1" t="s">
        <v>2029</v>
      </c>
      <c r="F331" s="1" t="s">
        <v>2013</v>
      </c>
      <c r="G331" s="1" t="s">
        <v>22</v>
      </c>
      <c r="H331" s="1" t="s">
        <v>86</v>
      </c>
      <c r="I331" s="1" t="s">
        <v>24</v>
      </c>
      <c r="J331" s="3">
        <v>1364.39</v>
      </c>
      <c r="K331" s="1" t="s">
        <v>2391</v>
      </c>
      <c r="L331" s="1" t="s">
        <v>24</v>
      </c>
      <c r="M331" s="1" t="s">
        <v>24</v>
      </c>
      <c r="N331" s="1" t="s">
        <v>2084</v>
      </c>
      <c r="O331" s="2">
        <v>39813</v>
      </c>
      <c r="P331" s="2">
        <v>39818</v>
      </c>
      <c r="Q331" s="1" t="s">
        <v>29</v>
      </c>
      <c r="R331" t="str">
        <f>VLOOKUP(F331,'Seg 2 descriptions'!A:B,2)</f>
        <v>X Facilities-Florida</v>
      </c>
      <c r="S331" t="str">
        <f>VLOOKUP(G331,'Seg 3 descriptions'!A:B,2)</f>
        <v>Facilities Maintenance</v>
      </c>
    </row>
    <row r="332" spans="1:19" x14ac:dyDescent="0.25">
      <c r="A332" s="1" t="s">
        <v>1571</v>
      </c>
      <c r="B332" s="1" t="s">
        <v>49</v>
      </c>
      <c r="C332" s="1" t="s">
        <v>2223</v>
      </c>
      <c r="D332" s="1" t="s">
        <v>2044</v>
      </c>
      <c r="E332" s="1" t="s">
        <v>1991</v>
      </c>
      <c r="F332" s="1" t="s">
        <v>2013</v>
      </c>
      <c r="G332" s="1" t="s">
        <v>22</v>
      </c>
      <c r="H332" s="1" t="s">
        <v>86</v>
      </c>
      <c r="I332" s="1" t="s">
        <v>24</v>
      </c>
      <c r="J332" s="3">
        <v>1315.14</v>
      </c>
      <c r="K332" s="1" t="s">
        <v>2392</v>
      </c>
      <c r="L332" s="1" t="s">
        <v>24</v>
      </c>
      <c r="M332" s="1" t="s">
        <v>24</v>
      </c>
      <c r="N332" s="1" t="s">
        <v>2223</v>
      </c>
      <c r="O332" s="2">
        <v>39691</v>
      </c>
      <c r="P332" s="2">
        <v>39695</v>
      </c>
      <c r="Q332" s="1" t="s">
        <v>29</v>
      </c>
      <c r="R332" t="str">
        <f>VLOOKUP(F332,'Seg 2 descriptions'!A:B,2)</f>
        <v>X Facilities-Florida</v>
      </c>
      <c r="S332" t="str">
        <f>VLOOKUP(G332,'Seg 3 descriptions'!A:B,2)</f>
        <v>Facilities Maintenance</v>
      </c>
    </row>
    <row r="333" spans="1:19" x14ac:dyDescent="0.25">
      <c r="A333" s="1" t="s">
        <v>457</v>
      </c>
      <c r="B333" s="1" t="s">
        <v>1988</v>
      </c>
      <c r="C333" s="1" t="s">
        <v>2099</v>
      </c>
      <c r="D333" s="1" t="s">
        <v>2080</v>
      </c>
      <c r="E333" s="1" t="s">
        <v>20</v>
      </c>
      <c r="F333" s="1" t="s">
        <v>2006</v>
      </c>
      <c r="G333" s="1" t="s">
        <v>460</v>
      </c>
      <c r="H333" s="1" t="s">
        <v>187</v>
      </c>
      <c r="I333" s="1" t="s">
        <v>2056</v>
      </c>
      <c r="J333" s="3">
        <v>-10.11</v>
      </c>
      <c r="K333" s="1" t="s">
        <v>2102</v>
      </c>
      <c r="L333" s="1" t="s">
        <v>24</v>
      </c>
      <c r="M333" s="1" t="s">
        <v>24</v>
      </c>
      <c r="N333" s="1" t="s">
        <v>2099</v>
      </c>
      <c r="O333" s="2">
        <v>39599</v>
      </c>
      <c r="P333" s="2">
        <v>39606</v>
      </c>
      <c r="Q333" s="1" t="s">
        <v>29</v>
      </c>
      <c r="R333" t="str">
        <f>VLOOKUP(F333,'Seg 2 descriptions'!A:B,2)</f>
        <v>X Engineering and Measurement</v>
      </c>
      <c r="S333" t="str">
        <f>VLOOKUP(G333,'Seg 3 descriptions'!A:B,2)</f>
        <v>Salaries</v>
      </c>
    </row>
    <row r="334" spans="1:19" x14ac:dyDescent="0.25">
      <c r="A334" s="1" t="s">
        <v>457</v>
      </c>
      <c r="B334" s="1" t="s">
        <v>1988</v>
      </c>
      <c r="C334" s="1" t="s">
        <v>2099</v>
      </c>
      <c r="D334" s="1" t="s">
        <v>2081</v>
      </c>
      <c r="E334" s="1" t="s">
        <v>20</v>
      </c>
      <c r="F334" s="1" t="s">
        <v>2006</v>
      </c>
      <c r="G334" s="1" t="s">
        <v>460</v>
      </c>
      <c r="H334" s="1" t="s">
        <v>76</v>
      </c>
      <c r="I334" s="1" t="s">
        <v>2056</v>
      </c>
      <c r="J334" s="3">
        <v>-9.1199999999999992</v>
      </c>
      <c r="K334" s="1" t="s">
        <v>2102</v>
      </c>
      <c r="L334" s="1" t="s">
        <v>24</v>
      </c>
      <c r="M334" s="1" t="s">
        <v>24</v>
      </c>
      <c r="N334" s="1" t="s">
        <v>2099</v>
      </c>
      <c r="O334" s="2">
        <v>39599</v>
      </c>
      <c r="P334" s="2">
        <v>39606</v>
      </c>
      <c r="Q334" s="1" t="s">
        <v>29</v>
      </c>
      <c r="R334" t="str">
        <f>VLOOKUP(F334,'Seg 2 descriptions'!A:B,2)</f>
        <v>X Engineering and Measurement</v>
      </c>
      <c r="S334" t="str">
        <f>VLOOKUP(G334,'Seg 3 descriptions'!A:B,2)</f>
        <v>Salaries</v>
      </c>
    </row>
    <row r="335" spans="1:19" x14ac:dyDescent="0.25">
      <c r="A335" s="1" t="s">
        <v>457</v>
      </c>
      <c r="B335" s="1" t="s">
        <v>1988</v>
      </c>
      <c r="C335" s="1" t="s">
        <v>2099</v>
      </c>
      <c r="D335" s="1" t="s">
        <v>2082</v>
      </c>
      <c r="E335" s="1" t="s">
        <v>20</v>
      </c>
      <c r="F335" s="1" t="s">
        <v>2006</v>
      </c>
      <c r="G335" s="1" t="s">
        <v>460</v>
      </c>
      <c r="H335" s="1" t="s">
        <v>23</v>
      </c>
      <c r="I335" s="1" t="s">
        <v>2056</v>
      </c>
      <c r="J335" s="3">
        <v>-13.14</v>
      </c>
      <c r="K335" s="1" t="s">
        <v>2102</v>
      </c>
      <c r="L335" s="1" t="s">
        <v>24</v>
      </c>
      <c r="M335" s="1" t="s">
        <v>24</v>
      </c>
      <c r="N335" s="1" t="s">
        <v>2099</v>
      </c>
      <c r="O335" s="2">
        <v>39599</v>
      </c>
      <c r="P335" s="2">
        <v>39606</v>
      </c>
      <c r="Q335" s="1" t="s">
        <v>29</v>
      </c>
      <c r="R335" t="str">
        <f>VLOOKUP(F335,'Seg 2 descriptions'!A:B,2)</f>
        <v>X Engineering and Measurement</v>
      </c>
      <c r="S335" t="str">
        <f>VLOOKUP(G335,'Seg 3 descriptions'!A:B,2)</f>
        <v>Salaries</v>
      </c>
    </row>
    <row r="336" spans="1:19" x14ac:dyDescent="0.25">
      <c r="A336" s="1" t="s">
        <v>457</v>
      </c>
      <c r="B336" s="1" t="s">
        <v>1988</v>
      </c>
      <c r="C336" s="1" t="s">
        <v>2099</v>
      </c>
      <c r="D336" s="1" t="s">
        <v>2080</v>
      </c>
      <c r="E336" s="1" t="s">
        <v>20</v>
      </c>
      <c r="F336" s="1" t="s">
        <v>2006</v>
      </c>
      <c r="G336" s="1" t="s">
        <v>460</v>
      </c>
      <c r="H336" s="1" t="s">
        <v>187</v>
      </c>
      <c r="I336" s="1" t="s">
        <v>2056</v>
      </c>
      <c r="J336" s="3">
        <v>-139.5</v>
      </c>
      <c r="K336" s="1" t="s">
        <v>2102</v>
      </c>
      <c r="L336" s="1" t="s">
        <v>24</v>
      </c>
      <c r="M336" s="1" t="s">
        <v>24</v>
      </c>
      <c r="N336" s="1" t="s">
        <v>2099</v>
      </c>
      <c r="O336" s="2">
        <v>39599</v>
      </c>
      <c r="P336" s="2">
        <v>39606</v>
      </c>
      <c r="Q336" s="1" t="s">
        <v>29</v>
      </c>
      <c r="R336" t="str">
        <f>VLOOKUP(F336,'Seg 2 descriptions'!A:B,2)</f>
        <v>X Engineering and Measurement</v>
      </c>
      <c r="S336" t="str">
        <f>VLOOKUP(G336,'Seg 3 descriptions'!A:B,2)</f>
        <v>Salaries</v>
      </c>
    </row>
    <row r="337" spans="1:19" x14ac:dyDescent="0.25">
      <c r="A337" s="1" t="s">
        <v>457</v>
      </c>
      <c r="B337" s="1" t="s">
        <v>1988</v>
      </c>
      <c r="C337" s="1" t="s">
        <v>2099</v>
      </c>
      <c r="D337" s="1" t="s">
        <v>2081</v>
      </c>
      <c r="E337" s="1" t="s">
        <v>20</v>
      </c>
      <c r="F337" s="1" t="s">
        <v>2006</v>
      </c>
      <c r="G337" s="1" t="s">
        <v>460</v>
      </c>
      <c r="H337" s="1" t="s">
        <v>76</v>
      </c>
      <c r="I337" s="1" t="s">
        <v>2056</v>
      </c>
      <c r="J337" s="3">
        <v>-168.39</v>
      </c>
      <c r="K337" s="1" t="s">
        <v>2102</v>
      </c>
      <c r="L337" s="1" t="s">
        <v>24</v>
      </c>
      <c r="M337" s="1" t="s">
        <v>24</v>
      </c>
      <c r="N337" s="1" t="s">
        <v>2099</v>
      </c>
      <c r="O337" s="2">
        <v>39599</v>
      </c>
      <c r="P337" s="2">
        <v>39606</v>
      </c>
      <c r="Q337" s="1" t="s">
        <v>29</v>
      </c>
      <c r="R337" t="str">
        <f>VLOOKUP(F337,'Seg 2 descriptions'!A:B,2)</f>
        <v>X Engineering and Measurement</v>
      </c>
      <c r="S337" t="str">
        <f>VLOOKUP(G337,'Seg 3 descriptions'!A:B,2)</f>
        <v>Salaries</v>
      </c>
    </row>
    <row r="338" spans="1:19" x14ac:dyDescent="0.25">
      <c r="A338" s="1" t="s">
        <v>457</v>
      </c>
      <c r="B338" s="1" t="s">
        <v>1988</v>
      </c>
      <c r="C338" s="1" t="s">
        <v>2099</v>
      </c>
      <c r="D338" s="1" t="s">
        <v>2082</v>
      </c>
      <c r="E338" s="1" t="s">
        <v>20</v>
      </c>
      <c r="F338" s="1" t="s">
        <v>2006</v>
      </c>
      <c r="G338" s="1" t="s">
        <v>460</v>
      </c>
      <c r="H338" s="1" t="s">
        <v>23</v>
      </c>
      <c r="I338" s="1" t="s">
        <v>2056</v>
      </c>
      <c r="J338" s="3">
        <v>-219.96</v>
      </c>
      <c r="K338" s="1" t="s">
        <v>2102</v>
      </c>
      <c r="L338" s="1" t="s">
        <v>24</v>
      </c>
      <c r="M338" s="1" t="s">
        <v>24</v>
      </c>
      <c r="N338" s="1" t="s">
        <v>2099</v>
      </c>
      <c r="O338" s="2">
        <v>39599</v>
      </c>
      <c r="P338" s="2">
        <v>39606</v>
      </c>
      <c r="Q338" s="1" t="s">
        <v>29</v>
      </c>
      <c r="R338" t="str">
        <f>VLOOKUP(F338,'Seg 2 descriptions'!A:B,2)</f>
        <v>X Engineering and Measurement</v>
      </c>
      <c r="S338" t="str">
        <f>VLOOKUP(G338,'Seg 3 descriptions'!A:B,2)</f>
        <v>Salaries</v>
      </c>
    </row>
    <row r="339" spans="1:19" x14ac:dyDescent="0.25">
      <c r="A339" s="1" t="s">
        <v>457</v>
      </c>
      <c r="B339" s="1" t="s">
        <v>1988</v>
      </c>
      <c r="C339" s="1" t="s">
        <v>2099</v>
      </c>
      <c r="D339" s="1" t="s">
        <v>2393</v>
      </c>
      <c r="E339" s="1" t="s">
        <v>20</v>
      </c>
      <c r="F339" s="1" t="s">
        <v>2006</v>
      </c>
      <c r="G339" s="1" t="s">
        <v>460</v>
      </c>
      <c r="H339" s="1" t="s">
        <v>228</v>
      </c>
      <c r="I339" s="1" t="s">
        <v>2056</v>
      </c>
      <c r="J339" s="3">
        <v>-3.03</v>
      </c>
      <c r="K339" s="1" t="s">
        <v>2102</v>
      </c>
      <c r="L339" s="1" t="s">
        <v>24</v>
      </c>
      <c r="M339" s="1" t="s">
        <v>24</v>
      </c>
      <c r="N339" s="1" t="s">
        <v>2099</v>
      </c>
      <c r="O339" s="2">
        <v>39599</v>
      </c>
      <c r="P339" s="2">
        <v>39606</v>
      </c>
      <c r="Q339" s="1" t="s">
        <v>29</v>
      </c>
      <c r="R339" t="str">
        <f>VLOOKUP(F339,'Seg 2 descriptions'!A:B,2)</f>
        <v>X Engineering and Measurement</v>
      </c>
      <c r="S339" t="str">
        <f>VLOOKUP(G339,'Seg 3 descriptions'!A:B,2)</f>
        <v>Salaries</v>
      </c>
    </row>
    <row r="340" spans="1:19" x14ac:dyDescent="0.25">
      <c r="A340" s="1" t="s">
        <v>457</v>
      </c>
      <c r="B340" s="1" t="s">
        <v>1988</v>
      </c>
      <c r="C340" s="1" t="s">
        <v>2099</v>
      </c>
      <c r="D340" s="1" t="s">
        <v>2330</v>
      </c>
      <c r="E340" s="1" t="s">
        <v>20</v>
      </c>
      <c r="F340" s="1" t="s">
        <v>2006</v>
      </c>
      <c r="G340" s="1" t="s">
        <v>460</v>
      </c>
      <c r="H340" s="1" t="s">
        <v>130</v>
      </c>
      <c r="I340" s="1" t="s">
        <v>2056</v>
      </c>
      <c r="J340" s="3">
        <v>-4.04</v>
      </c>
      <c r="K340" s="1" t="s">
        <v>2102</v>
      </c>
      <c r="L340" s="1" t="s">
        <v>24</v>
      </c>
      <c r="M340" s="1" t="s">
        <v>24</v>
      </c>
      <c r="N340" s="1" t="s">
        <v>2099</v>
      </c>
      <c r="O340" s="2">
        <v>39599</v>
      </c>
      <c r="P340" s="2">
        <v>39606</v>
      </c>
      <c r="Q340" s="1" t="s">
        <v>29</v>
      </c>
      <c r="R340" t="str">
        <f>VLOOKUP(F340,'Seg 2 descriptions'!A:B,2)</f>
        <v>X Engineering and Measurement</v>
      </c>
      <c r="S340" t="str">
        <f>VLOOKUP(G340,'Seg 3 descriptions'!A:B,2)</f>
        <v>Salaries</v>
      </c>
    </row>
    <row r="341" spans="1:19" x14ac:dyDescent="0.25">
      <c r="A341" s="1" t="s">
        <v>457</v>
      </c>
      <c r="B341" s="1" t="s">
        <v>1988</v>
      </c>
      <c r="C341" s="1" t="s">
        <v>2099</v>
      </c>
      <c r="D341" s="1" t="s">
        <v>2077</v>
      </c>
      <c r="E341" s="1" t="s">
        <v>20</v>
      </c>
      <c r="F341" s="1" t="s">
        <v>2006</v>
      </c>
      <c r="G341" s="1" t="s">
        <v>460</v>
      </c>
      <c r="H341" s="1" t="s">
        <v>86</v>
      </c>
      <c r="I341" s="1" t="s">
        <v>2056</v>
      </c>
      <c r="J341" s="3">
        <v>-28.87</v>
      </c>
      <c r="K341" s="1" t="s">
        <v>2102</v>
      </c>
      <c r="L341" s="1" t="s">
        <v>24</v>
      </c>
      <c r="M341" s="1" t="s">
        <v>24</v>
      </c>
      <c r="N341" s="1" t="s">
        <v>2099</v>
      </c>
      <c r="O341" s="2">
        <v>39599</v>
      </c>
      <c r="P341" s="2">
        <v>39606</v>
      </c>
      <c r="Q341" s="1" t="s">
        <v>29</v>
      </c>
      <c r="R341" t="str">
        <f>VLOOKUP(F341,'Seg 2 descriptions'!A:B,2)</f>
        <v>X Engineering and Measurement</v>
      </c>
      <c r="S341" t="str">
        <f>VLOOKUP(G341,'Seg 3 descriptions'!A:B,2)</f>
        <v>Salaries</v>
      </c>
    </row>
    <row r="342" spans="1:19" x14ac:dyDescent="0.25">
      <c r="A342" s="1" t="s">
        <v>1571</v>
      </c>
      <c r="B342" s="1" t="s">
        <v>20</v>
      </c>
      <c r="C342" s="1" t="s">
        <v>2084</v>
      </c>
      <c r="D342" s="1" t="s">
        <v>2085</v>
      </c>
      <c r="E342" s="1" t="s">
        <v>1991</v>
      </c>
      <c r="F342" s="1" t="s">
        <v>2013</v>
      </c>
      <c r="G342" s="1" t="s">
        <v>35</v>
      </c>
      <c r="H342" s="1" t="s">
        <v>86</v>
      </c>
      <c r="I342" s="1" t="s">
        <v>24</v>
      </c>
      <c r="J342" s="3">
        <v>158.13999999999999</v>
      </c>
      <c r="K342" s="1" t="s">
        <v>2394</v>
      </c>
      <c r="L342" s="1" t="s">
        <v>24</v>
      </c>
      <c r="M342" s="1" t="s">
        <v>24</v>
      </c>
      <c r="N342" s="1" t="s">
        <v>2084</v>
      </c>
      <c r="O342" s="2">
        <v>39813</v>
      </c>
      <c r="P342" s="2">
        <v>39818</v>
      </c>
      <c r="Q342" s="1" t="s">
        <v>29</v>
      </c>
      <c r="R342" t="str">
        <f>VLOOKUP(F342,'Seg 2 descriptions'!A:B,2)</f>
        <v>X Facilities-Florida</v>
      </c>
      <c r="S342" t="str">
        <f>VLOOKUP(G342,'Seg 3 descriptions'!A:B,2)</f>
        <v>Other Outside Services</v>
      </c>
    </row>
    <row r="343" spans="1:19" x14ac:dyDescent="0.25">
      <c r="A343" s="1" t="s">
        <v>457</v>
      </c>
      <c r="B343" s="1" t="s">
        <v>1988</v>
      </c>
      <c r="C343" s="1" t="s">
        <v>2225</v>
      </c>
      <c r="D343" s="1" t="s">
        <v>2283</v>
      </c>
      <c r="E343" s="1" t="s">
        <v>20</v>
      </c>
      <c r="F343" s="1" t="s">
        <v>2055</v>
      </c>
      <c r="G343" s="1" t="s">
        <v>460</v>
      </c>
      <c r="H343" s="1" t="s">
        <v>86</v>
      </c>
      <c r="I343" s="1" t="s">
        <v>2056</v>
      </c>
      <c r="J343" s="3">
        <v>-723.19</v>
      </c>
      <c r="K343" s="1" t="s">
        <v>2395</v>
      </c>
      <c r="L343" s="1" t="s">
        <v>24</v>
      </c>
      <c r="M343" s="1" t="s">
        <v>2396</v>
      </c>
      <c r="N343" s="1" t="s">
        <v>2097</v>
      </c>
      <c r="O343" s="2">
        <v>39538</v>
      </c>
      <c r="P343" s="2">
        <v>39541</v>
      </c>
      <c r="Q343" s="1" t="s">
        <v>29</v>
      </c>
      <c r="R343" t="str">
        <f>VLOOKUP(F343,'Seg 2 descriptions'!A:B,2)</f>
        <v>X Director of Operations and Engineering</v>
      </c>
      <c r="S343" t="str">
        <f>VLOOKUP(G343,'Seg 3 descriptions'!A:B,2)</f>
        <v>Salaries</v>
      </c>
    </row>
    <row r="344" spans="1:19" x14ac:dyDescent="0.25">
      <c r="A344" s="1" t="s">
        <v>457</v>
      </c>
      <c r="B344" s="1" t="s">
        <v>49</v>
      </c>
      <c r="C344" s="1" t="s">
        <v>2397</v>
      </c>
      <c r="D344" s="1" t="s">
        <v>2003</v>
      </c>
      <c r="E344" s="1" t="s">
        <v>1991</v>
      </c>
      <c r="F344" s="1" t="s">
        <v>1992</v>
      </c>
      <c r="G344" s="1" t="s">
        <v>590</v>
      </c>
      <c r="H344" s="1" t="s">
        <v>103</v>
      </c>
      <c r="I344" s="1" t="s">
        <v>2056</v>
      </c>
      <c r="J344" s="3">
        <v>4.74</v>
      </c>
      <c r="K344" s="1" t="s">
        <v>2398</v>
      </c>
      <c r="L344" s="1" t="s">
        <v>24</v>
      </c>
      <c r="M344" s="1" t="s">
        <v>2399</v>
      </c>
      <c r="N344" s="1" t="s">
        <v>2059</v>
      </c>
      <c r="O344" s="2">
        <v>39813</v>
      </c>
      <c r="P344" s="2">
        <v>39822</v>
      </c>
      <c r="Q344" s="1" t="s">
        <v>29</v>
      </c>
      <c r="R344" t="str">
        <f>VLOOKUP(F344,'Seg 2 descriptions'!A:B,2)</f>
        <v>X Operations-Tri-County</v>
      </c>
      <c r="S344" t="str">
        <f>VLOOKUP(G344,'Seg 3 descriptions'!A:B,2)</f>
        <v>Overtime/Comp Time/On Call</v>
      </c>
    </row>
    <row r="345" spans="1:19" x14ac:dyDescent="0.25">
      <c r="A345" s="1" t="s">
        <v>457</v>
      </c>
      <c r="B345" s="1" t="s">
        <v>49</v>
      </c>
      <c r="C345" s="1" t="s">
        <v>2397</v>
      </c>
      <c r="D345" s="1" t="s">
        <v>2066</v>
      </c>
      <c r="E345" s="1" t="s">
        <v>1991</v>
      </c>
      <c r="F345" s="1" t="s">
        <v>1992</v>
      </c>
      <c r="G345" s="1" t="s">
        <v>590</v>
      </c>
      <c r="H345" s="1" t="s">
        <v>228</v>
      </c>
      <c r="I345" s="1" t="s">
        <v>2056</v>
      </c>
      <c r="J345" s="3">
        <v>1.92</v>
      </c>
      <c r="K345" s="1" t="s">
        <v>2398</v>
      </c>
      <c r="L345" s="1" t="s">
        <v>24</v>
      </c>
      <c r="M345" s="1" t="s">
        <v>2399</v>
      </c>
      <c r="N345" s="1" t="s">
        <v>2059</v>
      </c>
      <c r="O345" s="2">
        <v>39813</v>
      </c>
      <c r="P345" s="2">
        <v>39822</v>
      </c>
      <c r="Q345" s="1" t="s">
        <v>29</v>
      </c>
      <c r="R345" t="str">
        <f>VLOOKUP(F345,'Seg 2 descriptions'!A:B,2)</f>
        <v>X Operations-Tri-County</v>
      </c>
      <c r="S345" t="str">
        <f>VLOOKUP(G345,'Seg 3 descriptions'!A:B,2)</f>
        <v>Overtime/Comp Time/On Call</v>
      </c>
    </row>
    <row r="346" spans="1:19" x14ac:dyDescent="0.25">
      <c r="A346" s="1" t="s">
        <v>457</v>
      </c>
      <c r="B346" s="1" t="s">
        <v>49</v>
      </c>
      <c r="C346" s="1" t="s">
        <v>2397</v>
      </c>
      <c r="D346" s="1" t="s">
        <v>2009</v>
      </c>
      <c r="E346" s="1" t="s">
        <v>1991</v>
      </c>
      <c r="F346" s="1" t="s">
        <v>1992</v>
      </c>
      <c r="G346" s="1" t="s">
        <v>590</v>
      </c>
      <c r="H346" s="1" t="s">
        <v>86</v>
      </c>
      <c r="I346" s="1" t="s">
        <v>2056</v>
      </c>
      <c r="J346" s="3">
        <v>13.64</v>
      </c>
      <c r="K346" s="1" t="s">
        <v>2398</v>
      </c>
      <c r="L346" s="1" t="s">
        <v>24</v>
      </c>
      <c r="M346" s="1" t="s">
        <v>2399</v>
      </c>
      <c r="N346" s="1" t="s">
        <v>2059</v>
      </c>
      <c r="O346" s="2">
        <v>39813</v>
      </c>
      <c r="P346" s="2">
        <v>39822</v>
      </c>
      <c r="Q346" s="1" t="s">
        <v>29</v>
      </c>
      <c r="R346" t="str">
        <f>VLOOKUP(F346,'Seg 2 descriptions'!A:B,2)</f>
        <v>X Operations-Tri-County</v>
      </c>
      <c r="S346" t="str">
        <f>VLOOKUP(G346,'Seg 3 descriptions'!A:B,2)</f>
        <v>Overtime/Comp Time/On Call</v>
      </c>
    </row>
    <row r="347" spans="1:19" x14ac:dyDescent="0.25">
      <c r="A347" s="1" t="s">
        <v>457</v>
      </c>
      <c r="B347" s="1" t="s">
        <v>49</v>
      </c>
      <c r="C347" s="1" t="s">
        <v>2089</v>
      </c>
      <c r="D347" s="1" t="s">
        <v>2066</v>
      </c>
      <c r="E347" s="1" t="s">
        <v>1991</v>
      </c>
      <c r="F347" s="1" t="s">
        <v>1992</v>
      </c>
      <c r="G347" s="1" t="s">
        <v>590</v>
      </c>
      <c r="H347" s="1" t="s">
        <v>228</v>
      </c>
      <c r="I347" s="1" t="s">
        <v>2056</v>
      </c>
      <c r="J347" s="3">
        <v>6.56</v>
      </c>
      <c r="K347" s="1" t="s">
        <v>2398</v>
      </c>
      <c r="L347" s="1" t="s">
        <v>24</v>
      </c>
      <c r="M347" s="1" t="s">
        <v>2399</v>
      </c>
      <c r="N347" s="1" t="s">
        <v>2059</v>
      </c>
      <c r="O347" s="2">
        <v>39721</v>
      </c>
      <c r="P347" s="2">
        <v>39727</v>
      </c>
      <c r="Q347" s="1" t="s">
        <v>29</v>
      </c>
      <c r="R347" t="str">
        <f>VLOOKUP(F347,'Seg 2 descriptions'!A:B,2)</f>
        <v>X Operations-Tri-County</v>
      </c>
      <c r="S347" t="str">
        <f>VLOOKUP(G347,'Seg 3 descriptions'!A:B,2)</f>
        <v>Overtime/Comp Time/On Call</v>
      </c>
    </row>
    <row r="348" spans="1:19" x14ac:dyDescent="0.25">
      <c r="A348" s="1" t="s">
        <v>457</v>
      </c>
      <c r="B348" s="1" t="s">
        <v>49</v>
      </c>
      <c r="C348" s="1" t="s">
        <v>2089</v>
      </c>
      <c r="D348" s="1" t="s">
        <v>2400</v>
      </c>
      <c r="E348" s="1" t="s">
        <v>2029</v>
      </c>
      <c r="F348" s="1" t="s">
        <v>1992</v>
      </c>
      <c r="G348" s="1" t="s">
        <v>590</v>
      </c>
      <c r="H348" s="1" t="s">
        <v>187</v>
      </c>
      <c r="I348" s="1" t="s">
        <v>2056</v>
      </c>
      <c r="J348" s="3">
        <v>2.36</v>
      </c>
      <c r="K348" s="1" t="s">
        <v>2398</v>
      </c>
      <c r="L348" s="1" t="s">
        <v>24</v>
      </c>
      <c r="M348" s="1" t="s">
        <v>2399</v>
      </c>
      <c r="N348" s="1" t="s">
        <v>2059</v>
      </c>
      <c r="O348" s="2">
        <v>39721</v>
      </c>
      <c r="P348" s="2">
        <v>39727</v>
      </c>
      <c r="Q348" s="1" t="s">
        <v>29</v>
      </c>
      <c r="R348" t="str">
        <f>VLOOKUP(F348,'Seg 2 descriptions'!A:B,2)</f>
        <v>X Operations-Tri-County</v>
      </c>
      <c r="S348" t="str">
        <f>VLOOKUP(G348,'Seg 3 descriptions'!A:B,2)</f>
        <v>Overtime/Comp Time/On Call</v>
      </c>
    </row>
    <row r="349" spans="1:19" x14ac:dyDescent="0.25">
      <c r="A349" s="1" t="s">
        <v>457</v>
      </c>
      <c r="B349" s="1" t="s">
        <v>1988</v>
      </c>
      <c r="C349" s="1" t="s">
        <v>2225</v>
      </c>
      <c r="D349" s="1" t="s">
        <v>2389</v>
      </c>
      <c r="E349" s="1" t="s">
        <v>1991</v>
      </c>
      <c r="F349" s="1" t="s">
        <v>1992</v>
      </c>
      <c r="G349" s="1" t="s">
        <v>460</v>
      </c>
      <c r="H349" s="1" t="s">
        <v>76</v>
      </c>
      <c r="I349" s="1" t="s">
        <v>2056</v>
      </c>
      <c r="J349" s="3">
        <v>-21.56</v>
      </c>
      <c r="K349" s="1" t="s">
        <v>2068</v>
      </c>
      <c r="L349" s="1" t="s">
        <v>24</v>
      </c>
      <c r="M349" s="1" t="s">
        <v>2069</v>
      </c>
      <c r="N349" s="1" t="s">
        <v>2097</v>
      </c>
      <c r="O349" s="2">
        <v>39538</v>
      </c>
      <c r="P349" s="2">
        <v>39541</v>
      </c>
      <c r="Q349" s="1" t="s">
        <v>29</v>
      </c>
      <c r="R349" t="str">
        <f>VLOOKUP(F349,'Seg 2 descriptions'!A:B,2)</f>
        <v>X Operations-Tri-County</v>
      </c>
      <c r="S349" t="str">
        <f>VLOOKUP(G349,'Seg 3 descriptions'!A:B,2)</f>
        <v>Salaries</v>
      </c>
    </row>
    <row r="350" spans="1:19" x14ac:dyDescent="0.25">
      <c r="A350" s="1" t="s">
        <v>457</v>
      </c>
      <c r="B350" s="1" t="s">
        <v>1988</v>
      </c>
      <c r="C350" s="1" t="s">
        <v>2225</v>
      </c>
      <c r="D350" s="1" t="s">
        <v>2098</v>
      </c>
      <c r="E350" s="1" t="s">
        <v>1991</v>
      </c>
      <c r="F350" s="1" t="s">
        <v>1992</v>
      </c>
      <c r="G350" s="1" t="s">
        <v>590</v>
      </c>
      <c r="H350" s="1" t="s">
        <v>76</v>
      </c>
      <c r="I350" s="1" t="s">
        <v>2056</v>
      </c>
      <c r="J350" s="3">
        <v>-1.32</v>
      </c>
      <c r="K350" s="1" t="s">
        <v>2068</v>
      </c>
      <c r="L350" s="1" t="s">
        <v>24</v>
      </c>
      <c r="M350" s="1" t="s">
        <v>2069</v>
      </c>
      <c r="N350" s="1" t="s">
        <v>2097</v>
      </c>
      <c r="O350" s="2">
        <v>39538</v>
      </c>
      <c r="P350" s="2">
        <v>39541</v>
      </c>
      <c r="Q350" s="1" t="s">
        <v>29</v>
      </c>
      <c r="R350" t="str">
        <f>VLOOKUP(F350,'Seg 2 descriptions'!A:B,2)</f>
        <v>X Operations-Tri-County</v>
      </c>
      <c r="S350" t="str">
        <f>VLOOKUP(G350,'Seg 3 descriptions'!A:B,2)</f>
        <v>Overtime/Comp Time/On Call</v>
      </c>
    </row>
    <row r="351" spans="1:19" x14ac:dyDescent="0.25">
      <c r="A351" s="1" t="s">
        <v>2285</v>
      </c>
      <c r="B351" s="1" t="s">
        <v>20</v>
      </c>
      <c r="C351" s="1" t="s">
        <v>2401</v>
      </c>
      <c r="D351" s="1" t="s">
        <v>2153</v>
      </c>
      <c r="E351" s="1" t="s">
        <v>1991</v>
      </c>
      <c r="F351" s="1" t="s">
        <v>2013</v>
      </c>
      <c r="G351" s="1" t="s">
        <v>22</v>
      </c>
      <c r="H351" s="1" t="s">
        <v>187</v>
      </c>
      <c r="I351" s="1" t="s">
        <v>24</v>
      </c>
      <c r="J351" s="3">
        <v>103.57</v>
      </c>
      <c r="K351" s="1" t="s">
        <v>2150</v>
      </c>
      <c r="L351" s="1" t="s">
        <v>24</v>
      </c>
      <c r="M351" s="1" t="s">
        <v>24</v>
      </c>
      <c r="N351" s="1" t="s">
        <v>2401</v>
      </c>
      <c r="O351" s="2">
        <v>39813</v>
      </c>
      <c r="P351" s="2">
        <v>39835</v>
      </c>
      <c r="Q351" s="1" t="s">
        <v>29</v>
      </c>
      <c r="R351" t="str">
        <f>VLOOKUP(F351,'Seg 2 descriptions'!A:B,2)</f>
        <v>X Facilities-Florida</v>
      </c>
      <c r="S351" t="str">
        <f>VLOOKUP(G351,'Seg 3 descriptions'!A:B,2)</f>
        <v>Facilities Maintenance</v>
      </c>
    </row>
    <row r="352" spans="1:19" x14ac:dyDescent="0.25">
      <c r="A352" s="1" t="s">
        <v>1987</v>
      </c>
      <c r="B352" s="1" t="s">
        <v>1988</v>
      </c>
      <c r="C352" s="1" t="s">
        <v>2402</v>
      </c>
      <c r="D352" s="1" t="s">
        <v>2009</v>
      </c>
      <c r="E352" s="1" t="s">
        <v>1991</v>
      </c>
      <c r="F352" s="1" t="s">
        <v>1992</v>
      </c>
      <c r="G352" s="1" t="s">
        <v>590</v>
      </c>
      <c r="H352" s="1" t="s">
        <v>86</v>
      </c>
      <c r="I352" s="1" t="s">
        <v>24</v>
      </c>
      <c r="J352" s="3">
        <v>40.68</v>
      </c>
      <c r="K352" s="1" t="s">
        <v>2403</v>
      </c>
      <c r="L352" s="1" t="s">
        <v>24</v>
      </c>
      <c r="M352" s="1" t="s">
        <v>1998</v>
      </c>
      <c r="N352" s="1" t="s">
        <v>2404</v>
      </c>
      <c r="O352" s="2">
        <v>39514</v>
      </c>
      <c r="P352" s="2">
        <v>39514</v>
      </c>
      <c r="Q352" s="1" t="s">
        <v>29</v>
      </c>
      <c r="R352" t="str">
        <f>VLOOKUP(F352,'Seg 2 descriptions'!A:B,2)</f>
        <v>X Operations-Tri-County</v>
      </c>
      <c r="S352" t="str">
        <f>VLOOKUP(G352,'Seg 3 descriptions'!A:B,2)</f>
        <v>Overtime/Comp Time/On Call</v>
      </c>
    </row>
    <row r="353" spans="1:19" x14ac:dyDescent="0.25">
      <c r="A353" s="1" t="s">
        <v>1987</v>
      </c>
      <c r="B353" s="1" t="s">
        <v>1988</v>
      </c>
      <c r="C353" s="1" t="s">
        <v>2402</v>
      </c>
      <c r="D353" s="1" t="s">
        <v>2005</v>
      </c>
      <c r="E353" s="1" t="s">
        <v>20</v>
      </c>
      <c r="F353" s="1" t="s">
        <v>2006</v>
      </c>
      <c r="G353" s="1" t="s">
        <v>590</v>
      </c>
      <c r="H353" s="1" t="s">
        <v>187</v>
      </c>
      <c r="I353" s="1" t="s">
        <v>24</v>
      </c>
      <c r="J353" s="3">
        <v>27.07</v>
      </c>
      <c r="K353" s="1" t="s">
        <v>2403</v>
      </c>
      <c r="L353" s="1" t="s">
        <v>24</v>
      </c>
      <c r="M353" s="1" t="s">
        <v>2007</v>
      </c>
      <c r="N353" s="1" t="s">
        <v>2404</v>
      </c>
      <c r="O353" s="2">
        <v>39514</v>
      </c>
      <c r="P353" s="2">
        <v>39514</v>
      </c>
      <c r="Q353" s="1" t="s">
        <v>29</v>
      </c>
      <c r="R353" t="str">
        <f>VLOOKUP(F353,'Seg 2 descriptions'!A:B,2)</f>
        <v>X Engineering and Measurement</v>
      </c>
      <c r="S353" t="str">
        <f>VLOOKUP(G353,'Seg 3 descriptions'!A:B,2)</f>
        <v>Overtime/Comp Time/On Call</v>
      </c>
    </row>
    <row r="354" spans="1:19" x14ac:dyDescent="0.25">
      <c r="A354" s="1" t="s">
        <v>1987</v>
      </c>
      <c r="B354" s="1" t="s">
        <v>1988</v>
      </c>
      <c r="C354" s="1" t="s">
        <v>2402</v>
      </c>
      <c r="D354" s="1" t="s">
        <v>2008</v>
      </c>
      <c r="E354" s="1" t="s">
        <v>20</v>
      </c>
      <c r="F354" s="1" t="s">
        <v>2006</v>
      </c>
      <c r="G354" s="1" t="s">
        <v>590</v>
      </c>
      <c r="H354" s="1" t="s">
        <v>76</v>
      </c>
      <c r="I354" s="1" t="s">
        <v>24</v>
      </c>
      <c r="J354" s="3">
        <v>67.680000000000007</v>
      </c>
      <c r="K354" s="1" t="s">
        <v>2403</v>
      </c>
      <c r="L354" s="1" t="s">
        <v>24</v>
      </c>
      <c r="M354" s="1" t="s">
        <v>2007</v>
      </c>
      <c r="N354" s="1" t="s">
        <v>2404</v>
      </c>
      <c r="O354" s="2">
        <v>39514</v>
      </c>
      <c r="P354" s="2">
        <v>39514</v>
      </c>
      <c r="Q354" s="1" t="s">
        <v>29</v>
      </c>
      <c r="R354" t="str">
        <f>VLOOKUP(F354,'Seg 2 descriptions'!A:B,2)</f>
        <v>X Engineering and Measurement</v>
      </c>
      <c r="S354" t="str">
        <f>VLOOKUP(G354,'Seg 3 descriptions'!A:B,2)</f>
        <v>Overtime/Comp Time/On Call</v>
      </c>
    </row>
    <row r="355" spans="1:19" x14ac:dyDescent="0.25">
      <c r="A355" s="1" t="s">
        <v>1987</v>
      </c>
      <c r="B355" s="1" t="s">
        <v>1988</v>
      </c>
      <c r="C355" s="1" t="s">
        <v>2405</v>
      </c>
      <c r="D355" s="1" t="s">
        <v>2003</v>
      </c>
      <c r="E355" s="1" t="s">
        <v>1991</v>
      </c>
      <c r="F355" s="1" t="s">
        <v>1992</v>
      </c>
      <c r="G355" s="1" t="s">
        <v>590</v>
      </c>
      <c r="H355" s="1" t="s">
        <v>103</v>
      </c>
      <c r="I355" s="1" t="s">
        <v>24</v>
      </c>
      <c r="J355" s="3">
        <v>-101.95</v>
      </c>
      <c r="K355" s="1" t="s">
        <v>2403</v>
      </c>
      <c r="L355" s="1" t="s">
        <v>24</v>
      </c>
      <c r="M355" s="1" t="s">
        <v>2048</v>
      </c>
      <c r="N355" s="1" t="s">
        <v>2404</v>
      </c>
      <c r="O355" s="2">
        <v>39507</v>
      </c>
      <c r="P355" s="2">
        <v>39514</v>
      </c>
      <c r="Q355" s="1" t="s">
        <v>29</v>
      </c>
      <c r="R355" t="str">
        <f>VLOOKUP(F355,'Seg 2 descriptions'!A:B,2)</f>
        <v>X Operations-Tri-County</v>
      </c>
      <c r="S355" t="str">
        <f>VLOOKUP(G355,'Seg 3 descriptions'!A:B,2)</f>
        <v>Overtime/Comp Time/On Call</v>
      </c>
    </row>
    <row r="356" spans="1:19" x14ac:dyDescent="0.25">
      <c r="A356" s="1" t="s">
        <v>1987</v>
      </c>
      <c r="B356" s="1" t="s">
        <v>1988</v>
      </c>
      <c r="C356" s="1" t="s">
        <v>2405</v>
      </c>
      <c r="D356" s="1" t="s">
        <v>2063</v>
      </c>
      <c r="E356" s="1" t="s">
        <v>20</v>
      </c>
      <c r="F356" s="1" t="s">
        <v>2006</v>
      </c>
      <c r="G356" s="1" t="s">
        <v>590</v>
      </c>
      <c r="H356" s="1" t="s">
        <v>86</v>
      </c>
      <c r="I356" s="1" t="s">
        <v>24</v>
      </c>
      <c r="J356" s="3">
        <v>-122.2</v>
      </c>
      <c r="K356" s="1" t="s">
        <v>2403</v>
      </c>
      <c r="L356" s="1" t="s">
        <v>24</v>
      </c>
      <c r="M356" s="1" t="s">
        <v>2406</v>
      </c>
      <c r="N356" s="1" t="s">
        <v>2404</v>
      </c>
      <c r="O356" s="2">
        <v>39507</v>
      </c>
      <c r="P356" s="2">
        <v>39514</v>
      </c>
      <c r="Q356" s="1" t="s">
        <v>29</v>
      </c>
      <c r="R356" t="str">
        <f>VLOOKUP(F356,'Seg 2 descriptions'!A:B,2)</f>
        <v>X Engineering and Measurement</v>
      </c>
      <c r="S356" t="str">
        <f>VLOOKUP(G356,'Seg 3 descriptions'!A:B,2)</f>
        <v>Overtime/Comp Time/On Call</v>
      </c>
    </row>
    <row r="357" spans="1:19" x14ac:dyDescent="0.25">
      <c r="A357" s="1" t="s">
        <v>1987</v>
      </c>
      <c r="B357" s="1" t="s">
        <v>1988</v>
      </c>
      <c r="C357" s="1" t="s">
        <v>2405</v>
      </c>
      <c r="D357" s="1" t="s">
        <v>2066</v>
      </c>
      <c r="E357" s="1" t="s">
        <v>1991</v>
      </c>
      <c r="F357" s="1" t="s">
        <v>1992</v>
      </c>
      <c r="G357" s="1" t="s">
        <v>590</v>
      </c>
      <c r="H357" s="1" t="s">
        <v>228</v>
      </c>
      <c r="I357" s="1" t="s">
        <v>24</v>
      </c>
      <c r="J357" s="3">
        <v>-12.98</v>
      </c>
      <c r="K357" s="1" t="s">
        <v>2403</v>
      </c>
      <c r="L357" s="1" t="s">
        <v>24</v>
      </c>
      <c r="M357" s="1" t="s">
        <v>2407</v>
      </c>
      <c r="N357" s="1" t="s">
        <v>2404</v>
      </c>
      <c r="O357" s="2">
        <v>39507</v>
      </c>
      <c r="P357" s="2">
        <v>39514</v>
      </c>
      <c r="Q357" s="1" t="s">
        <v>29</v>
      </c>
      <c r="R357" t="str">
        <f>VLOOKUP(F357,'Seg 2 descriptions'!A:B,2)</f>
        <v>X Operations-Tri-County</v>
      </c>
      <c r="S357" t="str">
        <f>VLOOKUP(G357,'Seg 3 descriptions'!A:B,2)</f>
        <v>Overtime/Comp Time/On Call</v>
      </c>
    </row>
    <row r="358" spans="1:19" x14ac:dyDescent="0.25">
      <c r="A358" s="1" t="s">
        <v>1987</v>
      </c>
      <c r="B358" s="1" t="s">
        <v>1988</v>
      </c>
      <c r="C358" s="1" t="s">
        <v>2405</v>
      </c>
      <c r="D358" s="1" t="s">
        <v>2005</v>
      </c>
      <c r="E358" s="1" t="s">
        <v>20</v>
      </c>
      <c r="F358" s="1" t="s">
        <v>2006</v>
      </c>
      <c r="G358" s="1" t="s">
        <v>590</v>
      </c>
      <c r="H358" s="1" t="s">
        <v>187</v>
      </c>
      <c r="I358" s="1" t="s">
        <v>24</v>
      </c>
      <c r="J358" s="3">
        <v>-27.07</v>
      </c>
      <c r="K358" s="1" t="s">
        <v>2403</v>
      </c>
      <c r="L358" s="1" t="s">
        <v>24</v>
      </c>
      <c r="M358" s="1" t="s">
        <v>2007</v>
      </c>
      <c r="N358" s="1" t="s">
        <v>2404</v>
      </c>
      <c r="O358" s="2">
        <v>39507</v>
      </c>
      <c r="P358" s="2">
        <v>39514</v>
      </c>
      <c r="Q358" s="1" t="s">
        <v>29</v>
      </c>
      <c r="R358" t="str">
        <f>VLOOKUP(F358,'Seg 2 descriptions'!A:B,2)</f>
        <v>X Engineering and Measurement</v>
      </c>
      <c r="S358" t="str">
        <f>VLOOKUP(G358,'Seg 3 descriptions'!A:B,2)</f>
        <v>Overtime/Comp Time/On Call</v>
      </c>
    </row>
    <row r="359" spans="1:19" x14ac:dyDescent="0.25">
      <c r="A359" s="1" t="s">
        <v>1571</v>
      </c>
      <c r="B359" s="1" t="s">
        <v>20</v>
      </c>
      <c r="C359" s="1" t="s">
        <v>2084</v>
      </c>
      <c r="D359" s="1" t="s">
        <v>2085</v>
      </c>
      <c r="E359" s="1" t="s">
        <v>1991</v>
      </c>
      <c r="F359" s="1" t="s">
        <v>2013</v>
      </c>
      <c r="G359" s="1" t="s">
        <v>35</v>
      </c>
      <c r="H359" s="1" t="s">
        <v>86</v>
      </c>
      <c r="I359" s="1" t="s">
        <v>24</v>
      </c>
      <c r="J359" s="3">
        <v>17.149999999999999</v>
      </c>
      <c r="K359" s="1" t="s">
        <v>2408</v>
      </c>
      <c r="L359" s="1" t="s">
        <v>24</v>
      </c>
      <c r="M359" s="1" t="s">
        <v>24</v>
      </c>
      <c r="N359" s="1" t="s">
        <v>2084</v>
      </c>
      <c r="O359" s="2">
        <v>39813</v>
      </c>
      <c r="P359" s="2">
        <v>39818</v>
      </c>
      <c r="Q359" s="1" t="s">
        <v>29</v>
      </c>
      <c r="R359" t="str">
        <f>VLOOKUP(F359,'Seg 2 descriptions'!A:B,2)</f>
        <v>X Facilities-Florida</v>
      </c>
      <c r="S359" t="str">
        <f>VLOOKUP(G359,'Seg 3 descriptions'!A:B,2)</f>
        <v>Other Outside Services</v>
      </c>
    </row>
    <row r="360" spans="1:19" x14ac:dyDescent="0.25">
      <c r="A360" s="1" t="s">
        <v>1571</v>
      </c>
      <c r="B360" s="1" t="s">
        <v>49</v>
      </c>
      <c r="C360" s="1" t="s">
        <v>2409</v>
      </c>
      <c r="D360" s="1" t="s">
        <v>2044</v>
      </c>
      <c r="E360" s="1" t="s">
        <v>1991</v>
      </c>
      <c r="F360" s="1" t="s">
        <v>2013</v>
      </c>
      <c r="G360" s="1" t="s">
        <v>22</v>
      </c>
      <c r="H360" s="1" t="s">
        <v>86</v>
      </c>
      <c r="I360" s="1" t="s">
        <v>24</v>
      </c>
      <c r="J360" s="3">
        <v>253.2</v>
      </c>
      <c r="K360" s="1" t="s">
        <v>2295</v>
      </c>
      <c r="L360" s="1" t="s">
        <v>24</v>
      </c>
      <c r="M360" s="1" t="s">
        <v>24</v>
      </c>
      <c r="N360" s="1" t="s">
        <v>2409</v>
      </c>
      <c r="O360" s="2">
        <v>39782</v>
      </c>
      <c r="P360" s="2">
        <v>39784</v>
      </c>
      <c r="Q360" s="1" t="s">
        <v>29</v>
      </c>
      <c r="R360" t="str">
        <f>VLOOKUP(F360,'Seg 2 descriptions'!A:B,2)</f>
        <v>X Facilities-Florida</v>
      </c>
      <c r="S360" t="str">
        <f>VLOOKUP(G360,'Seg 3 descriptions'!A:B,2)</f>
        <v>Facilities Maintenance</v>
      </c>
    </row>
    <row r="361" spans="1:19" x14ac:dyDescent="0.25">
      <c r="A361" s="1" t="s">
        <v>1571</v>
      </c>
      <c r="B361" s="1" t="s">
        <v>49</v>
      </c>
      <c r="C361" s="1" t="s">
        <v>2409</v>
      </c>
      <c r="D361" s="1" t="s">
        <v>2044</v>
      </c>
      <c r="E361" s="1" t="s">
        <v>1991</v>
      </c>
      <c r="F361" s="1" t="s">
        <v>2013</v>
      </c>
      <c r="G361" s="1" t="s">
        <v>22</v>
      </c>
      <c r="H361" s="1" t="s">
        <v>86</v>
      </c>
      <c r="I361" s="1" t="s">
        <v>24</v>
      </c>
      <c r="J361" s="3">
        <v>253.2</v>
      </c>
      <c r="K361" s="1" t="s">
        <v>2295</v>
      </c>
      <c r="L361" s="1" t="s">
        <v>24</v>
      </c>
      <c r="M361" s="1" t="s">
        <v>24</v>
      </c>
      <c r="N361" s="1" t="s">
        <v>2409</v>
      </c>
      <c r="O361" s="2">
        <v>39782</v>
      </c>
      <c r="P361" s="2">
        <v>39784</v>
      </c>
      <c r="Q361" s="1" t="s">
        <v>29</v>
      </c>
      <c r="R361" t="str">
        <f>VLOOKUP(F361,'Seg 2 descriptions'!A:B,2)</f>
        <v>X Facilities-Florida</v>
      </c>
      <c r="S361" t="str">
        <f>VLOOKUP(G361,'Seg 3 descriptions'!A:B,2)</f>
        <v>Facilities Maintenance</v>
      </c>
    </row>
    <row r="362" spans="1:19" x14ac:dyDescent="0.25">
      <c r="A362" s="1" t="s">
        <v>1571</v>
      </c>
      <c r="B362" s="1" t="s">
        <v>49</v>
      </c>
      <c r="C362" s="1" t="s">
        <v>2410</v>
      </c>
      <c r="D362" s="1" t="s">
        <v>2183</v>
      </c>
      <c r="E362" s="1" t="s">
        <v>1991</v>
      </c>
      <c r="F362" s="1" t="s">
        <v>2013</v>
      </c>
      <c r="G362" s="1" t="s">
        <v>22</v>
      </c>
      <c r="H362" s="1" t="s">
        <v>103</v>
      </c>
      <c r="I362" s="1" t="s">
        <v>24</v>
      </c>
      <c r="J362" s="3">
        <v>12.87</v>
      </c>
      <c r="K362" s="1" t="s">
        <v>2293</v>
      </c>
      <c r="L362" s="1" t="s">
        <v>24</v>
      </c>
      <c r="M362" s="1" t="s">
        <v>24</v>
      </c>
      <c r="N362" s="1" t="s">
        <v>2410</v>
      </c>
      <c r="O362" s="2">
        <v>39813</v>
      </c>
      <c r="P362" s="2">
        <v>39819</v>
      </c>
      <c r="Q362" s="1" t="s">
        <v>29</v>
      </c>
      <c r="R362" t="str">
        <f>VLOOKUP(F362,'Seg 2 descriptions'!A:B,2)</f>
        <v>X Facilities-Florida</v>
      </c>
      <c r="S362" t="str">
        <f>VLOOKUP(G362,'Seg 3 descriptions'!A:B,2)</f>
        <v>Facilities Maintenance</v>
      </c>
    </row>
    <row r="363" spans="1:19" x14ac:dyDescent="0.25">
      <c r="A363" s="1" t="s">
        <v>17</v>
      </c>
      <c r="B363" s="1" t="s">
        <v>1988</v>
      </c>
      <c r="C363" s="1" t="s">
        <v>2411</v>
      </c>
      <c r="D363" s="1" t="s">
        <v>2044</v>
      </c>
      <c r="E363" s="1" t="s">
        <v>1991</v>
      </c>
      <c r="F363" s="1" t="s">
        <v>2013</v>
      </c>
      <c r="G363" s="1" t="s">
        <v>22</v>
      </c>
      <c r="H363" s="1" t="s">
        <v>86</v>
      </c>
      <c r="I363" s="1" t="s">
        <v>24</v>
      </c>
      <c r="J363" s="3">
        <v>4049</v>
      </c>
      <c r="K363" s="1" t="s">
        <v>2289</v>
      </c>
      <c r="L363" s="1" t="s">
        <v>24</v>
      </c>
      <c r="M363" s="1" t="s">
        <v>2412</v>
      </c>
      <c r="N363" s="1" t="s">
        <v>2413</v>
      </c>
      <c r="O363" s="2">
        <v>39455</v>
      </c>
      <c r="P363" s="2">
        <v>39456</v>
      </c>
      <c r="Q363" s="1" t="s">
        <v>29</v>
      </c>
      <c r="R363" t="str">
        <f>VLOOKUP(F363,'Seg 2 descriptions'!A:B,2)</f>
        <v>X Facilities-Florida</v>
      </c>
      <c r="S363" t="str">
        <f>VLOOKUP(G363,'Seg 3 descriptions'!A:B,2)</f>
        <v>Facilities Maintenance</v>
      </c>
    </row>
    <row r="364" spans="1:19" x14ac:dyDescent="0.25">
      <c r="A364" s="1" t="s">
        <v>457</v>
      </c>
      <c r="B364" s="1" t="s">
        <v>1988</v>
      </c>
      <c r="C364" s="1" t="s">
        <v>2225</v>
      </c>
      <c r="D364" s="1" t="s">
        <v>1995</v>
      </c>
      <c r="E364" s="1" t="s">
        <v>1991</v>
      </c>
      <c r="F364" s="1" t="s">
        <v>1992</v>
      </c>
      <c r="G364" s="1" t="s">
        <v>460</v>
      </c>
      <c r="H364" s="1" t="s">
        <v>187</v>
      </c>
      <c r="I364" s="1" t="s">
        <v>2056</v>
      </c>
      <c r="J364" s="3">
        <v>-17.8</v>
      </c>
      <c r="K364" s="1" t="s">
        <v>2414</v>
      </c>
      <c r="L364" s="1" t="s">
        <v>24</v>
      </c>
      <c r="M364" s="1" t="s">
        <v>2415</v>
      </c>
      <c r="N364" s="1" t="s">
        <v>2097</v>
      </c>
      <c r="O364" s="2">
        <v>39538</v>
      </c>
      <c r="P364" s="2">
        <v>39541</v>
      </c>
      <c r="Q364" s="1" t="s">
        <v>29</v>
      </c>
      <c r="R364" t="str">
        <f>VLOOKUP(F364,'Seg 2 descriptions'!A:B,2)</f>
        <v>X Operations-Tri-County</v>
      </c>
      <c r="S364" t="str">
        <f>VLOOKUP(G364,'Seg 3 descriptions'!A:B,2)</f>
        <v>Salaries</v>
      </c>
    </row>
    <row r="365" spans="1:19" x14ac:dyDescent="0.25">
      <c r="A365" s="1" t="s">
        <v>457</v>
      </c>
      <c r="B365" s="1" t="s">
        <v>1988</v>
      </c>
      <c r="C365" s="1" t="s">
        <v>2225</v>
      </c>
      <c r="D365" s="1" t="s">
        <v>1990</v>
      </c>
      <c r="E365" s="1" t="s">
        <v>1991</v>
      </c>
      <c r="F365" s="1" t="s">
        <v>1992</v>
      </c>
      <c r="G365" s="1" t="s">
        <v>460</v>
      </c>
      <c r="H365" s="1" t="s">
        <v>103</v>
      </c>
      <c r="I365" s="1" t="s">
        <v>2056</v>
      </c>
      <c r="J365" s="3">
        <v>-57.08</v>
      </c>
      <c r="K365" s="1" t="s">
        <v>2414</v>
      </c>
      <c r="L365" s="1" t="s">
        <v>24</v>
      </c>
      <c r="M365" s="1" t="s">
        <v>2415</v>
      </c>
      <c r="N365" s="1" t="s">
        <v>2097</v>
      </c>
      <c r="O365" s="2">
        <v>39538</v>
      </c>
      <c r="P365" s="2">
        <v>39541</v>
      </c>
      <c r="Q365" s="1" t="s">
        <v>29</v>
      </c>
      <c r="R365" t="str">
        <f>VLOOKUP(F365,'Seg 2 descriptions'!A:B,2)</f>
        <v>X Operations-Tri-County</v>
      </c>
      <c r="S365" t="str">
        <f>VLOOKUP(G365,'Seg 3 descriptions'!A:B,2)</f>
        <v>Salaries</v>
      </c>
    </row>
    <row r="366" spans="1:19" x14ac:dyDescent="0.25">
      <c r="A366" s="1" t="s">
        <v>457</v>
      </c>
      <c r="B366" s="1" t="s">
        <v>1988</v>
      </c>
      <c r="C366" s="1" t="s">
        <v>2225</v>
      </c>
      <c r="D366" s="1" t="s">
        <v>1999</v>
      </c>
      <c r="E366" s="1" t="s">
        <v>1991</v>
      </c>
      <c r="F366" s="1" t="s">
        <v>1992</v>
      </c>
      <c r="G366" s="1" t="s">
        <v>460</v>
      </c>
      <c r="H366" s="1" t="s">
        <v>228</v>
      </c>
      <c r="I366" s="1" t="s">
        <v>2056</v>
      </c>
      <c r="J366" s="3">
        <v>-275.94</v>
      </c>
      <c r="K366" s="1" t="s">
        <v>2414</v>
      </c>
      <c r="L366" s="1" t="s">
        <v>24</v>
      </c>
      <c r="M366" s="1" t="s">
        <v>2415</v>
      </c>
      <c r="N366" s="1" t="s">
        <v>2097</v>
      </c>
      <c r="O366" s="2">
        <v>39538</v>
      </c>
      <c r="P366" s="2">
        <v>39541</v>
      </c>
      <c r="Q366" s="1" t="s">
        <v>29</v>
      </c>
      <c r="R366" t="str">
        <f>VLOOKUP(F366,'Seg 2 descriptions'!A:B,2)</f>
        <v>X Operations-Tri-County</v>
      </c>
      <c r="S366" t="str">
        <f>VLOOKUP(G366,'Seg 3 descriptions'!A:B,2)</f>
        <v>Salaries</v>
      </c>
    </row>
    <row r="367" spans="1:19" x14ac:dyDescent="0.25">
      <c r="A367" s="1" t="s">
        <v>457</v>
      </c>
      <c r="B367" s="1" t="s">
        <v>1988</v>
      </c>
      <c r="C367" s="1" t="s">
        <v>2225</v>
      </c>
      <c r="D367" s="1" t="s">
        <v>2228</v>
      </c>
      <c r="E367" s="1" t="s">
        <v>1991</v>
      </c>
      <c r="F367" s="1" t="s">
        <v>1992</v>
      </c>
      <c r="G367" s="1" t="s">
        <v>590</v>
      </c>
      <c r="H367" s="1" t="s">
        <v>187</v>
      </c>
      <c r="I367" s="1" t="s">
        <v>2056</v>
      </c>
      <c r="J367" s="3">
        <v>-1.8</v>
      </c>
      <c r="K367" s="1" t="s">
        <v>2414</v>
      </c>
      <c r="L367" s="1" t="s">
        <v>24</v>
      </c>
      <c r="M367" s="1" t="s">
        <v>2415</v>
      </c>
      <c r="N367" s="1" t="s">
        <v>2097</v>
      </c>
      <c r="O367" s="2">
        <v>39538</v>
      </c>
      <c r="P367" s="2">
        <v>39541</v>
      </c>
      <c r="Q367" s="1" t="s">
        <v>29</v>
      </c>
      <c r="R367" t="str">
        <f>VLOOKUP(F367,'Seg 2 descriptions'!A:B,2)</f>
        <v>X Operations-Tri-County</v>
      </c>
      <c r="S367" t="str">
        <f>VLOOKUP(G367,'Seg 3 descriptions'!A:B,2)</f>
        <v>Overtime/Comp Time/On Call</v>
      </c>
    </row>
    <row r="368" spans="1:19" x14ac:dyDescent="0.25">
      <c r="A368" s="1" t="s">
        <v>457</v>
      </c>
      <c r="B368" s="1" t="s">
        <v>1988</v>
      </c>
      <c r="C368" s="1" t="s">
        <v>2225</v>
      </c>
      <c r="D368" s="1" t="s">
        <v>2003</v>
      </c>
      <c r="E368" s="1" t="s">
        <v>1991</v>
      </c>
      <c r="F368" s="1" t="s">
        <v>1992</v>
      </c>
      <c r="G368" s="1" t="s">
        <v>590</v>
      </c>
      <c r="H368" s="1" t="s">
        <v>103</v>
      </c>
      <c r="I368" s="1" t="s">
        <v>2056</v>
      </c>
      <c r="J368" s="3">
        <v>-5.76</v>
      </c>
      <c r="K368" s="1" t="s">
        <v>2414</v>
      </c>
      <c r="L368" s="1" t="s">
        <v>24</v>
      </c>
      <c r="M368" s="1" t="s">
        <v>2415</v>
      </c>
      <c r="N368" s="1" t="s">
        <v>2097</v>
      </c>
      <c r="O368" s="2">
        <v>39538</v>
      </c>
      <c r="P368" s="2">
        <v>39541</v>
      </c>
      <c r="Q368" s="1" t="s">
        <v>29</v>
      </c>
      <c r="R368" t="str">
        <f>VLOOKUP(F368,'Seg 2 descriptions'!A:B,2)</f>
        <v>X Operations-Tri-County</v>
      </c>
      <c r="S368" t="str">
        <f>VLOOKUP(G368,'Seg 3 descriptions'!A:B,2)</f>
        <v>Overtime/Comp Time/On Call</v>
      </c>
    </row>
    <row r="369" spans="1:19" x14ac:dyDescent="0.25">
      <c r="A369" s="1" t="s">
        <v>457</v>
      </c>
      <c r="B369" s="1" t="s">
        <v>1988</v>
      </c>
      <c r="C369" s="1" t="s">
        <v>2225</v>
      </c>
      <c r="D369" s="1" t="s">
        <v>2066</v>
      </c>
      <c r="E369" s="1" t="s">
        <v>1991</v>
      </c>
      <c r="F369" s="1" t="s">
        <v>1992</v>
      </c>
      <c r="G369" s="1" t="s">
        <v>590</v>
      </c>
      <c r="H369" s="1" t="s">
        <v>228</v>
      </c>
      <c r="I369" s="1" t="s">
        <v>2056</v>
      </c>
      <c r="J369" s="3">
        <v>-27.82</v>
      </c>
      <c r="K369" s="1" t="s">
        <v>2414</v>
      </c>
      <c r="L369" s="1" t="s">
        <v>24</v>
      </c>
      <c r="M369" s="1" t="s">
        <v>2415</v>
      </c>
      <c r="N369" s="1" t="s">
        <v>2097</v>
      </c>
      <c r="O369" s="2">
        <v>39538</v>
      </c>
      <c r="P369" s="2">
        <v>39541</v>
      </c>
      <c r="Q369" s="1" t="s">
        <v>29</v>
      </c>
      <c r="R369" t="str">
        <f>VLOOKUP(F369,'Seg 2 descriptions'!A:B,2)</f>
        <v>X Operations-Tri-County</v>
      </c>
      <c r="S369" t="str">
        <f>VLOOKUP(G369,'Seg 3 descriptions'!A:B,2)</f>
        <v>Overtime/Comp Time/On Call</v>
      </c>
    </row>
    <row r="370" spans="1:19" x14ac:dyDescent="0.25">
      <c r="A370" s="1" t="s">
        <v>17</v>
      </c>
      <c r="B370" s="1" t="s">
        <v>1988</v>
      </c>
      <c r="C370" s="1" t="s">
        <v>2416</v>
      </c>
      <c r="D370" s="1" t="s">
        <v>2121</v>
      </c>
      <c r="E370" s="1" t="s">
        <v>1991</v>
      </c>
      <c r="F370" s="1" t="s">
        <v>2013</v>
      </c>
      <c r="G370" s="1" t="s">
        <v>22</v>
      </c>
      <c r="H370" s="1" t="s">
        <v>23</v>
      </c>
      <c r="I370" s="1" t="s">
        <v>24</v>
      </c>
      <c r="J370" s="3">
        <v>750</v>
      </c>
      <c r="K370" s="1" t="s">
        <v>2417</v>
      </c>
      <c r="L370" s="1" t="s">
        <v>2024</v>
      </c>
      <c r="M370" s="1" t="s">
        <v>2418</v>
      </c>
      <c r="N370" s="1" t="s">
        <v>2419</v>
      </c>
      <c r="O370" s="2">
        <v>39785</v>
      </c>
      <c r="P370" s="2">
        <v>39785</v>
      </c>
      <c r="Q370" s="1" t="s">
        <v>29</v>
      </c>
      <c r="R370" t="str">
        <f>VLOOKUP(F370,'Seg 2 descriptions'!A:B,2)</f>
        <v>X Facilities-Florida</v>
      </c>
      <c r="S370" t="str">
        <f>VLOOKUP(G370,'Seg 3 descriptions'!A:B,2)</f>
        <v>Facilities Maintenance</v>
      </c>
    </row>
    <row r="371" spans="1:19" x14ac:dyDescent="0.25">
      <c r="A371" s="1" t="s">
        <v>17</v>
      </c>
      <c r="B371" s="1" t="s">
        <v>1988</v>
      </c>
      <c r="C371" s="1" t="s">
        <v>2420</v>
      </c>
      <c r="D371" s="1" t="s">
        <v>2390</v>
      </c>
      <c r="E371" s="1" t="s">
        <v>2029</v>
      </c>
      <c r="F371" s="1" t="s">
        <v>2013</v>
      </c>
      <c r="G371" s="1" t="s">
        <v>22</v>
      </c>
      <c r="H371" s="1" t="s">
        <v>86</v>
      </c>
      <c r="I371" s="1" t="s">
        <v>24</v>
      </c>
      <c r="J371" s="3">
        <v>135</v>
      </c>
      <c r="K371" s="1" t="s">
        <v>2421</v>
      </c>
      <c r="L371" s="1" t="s">
        <v>2422</v>
      </c>
      <c r="M371" s="1" t="s">
        <v>2423</v>
      </c>
      <c r="N371" s="1" t="s">
        <v>2424</v>
      </c>
      <c r="O371" s="2">
        <v>39623</v>
      </c>
      <c r="P371" s="2">
        <v>39625</v>
      </c>
      <c r="Q371" s="1" t="s">
        <v>29</v>
      </c>
      <c r="R371" t="str">
        <f>VLOOKUP(F371,'Seg 2 descriptions'!A:B,2)</f>
        <v>X Facilities-Florida</v>
      </c>
      <c r="S371" t="str">
        <f>VLOOKUP(G371,'Seg 3 descriptions'!A:B,2)</f>
        <v>Facilities Maintenance</v>
      </c>
    </row>
    <row r="372" spans="1:19" x14ac:dyDescent="0.25">
      <c r="A372" s="1" t="s">
        <v>17</v>
      </c>
      <c r="B372" s="1" t="s">
        <v>1988</v>
      </c>
      <c r="C372" s="1" t="s">
        <v>2425</v>
      </c>
      <c r="D372" s="1" t="s">
        <v>2012</v>
      </c>
      <c r="E372" s="1" t="s">
        <v>1991</v>
      </c>
      <c r="F372" s="1" t="s">
        <v>2013</v>
      </c>
      <c r="G372" s="1" t="s">
        <v>22</v>
      </c>
      <c r="H372" s="1" t="s">
        <v>228</v>
      </c>
      <c r="I372" s="1" t="s">
        <v>24</v>
      </c>
      <c r="J372" s="3">
        <v>1691</v>
      </c>
      <c r="K372" s="1" t="s">
        <v>2426</v>
      </c>
      <c r="L372" s="1" t="s">
        <v>84</v>
      </c>
      <c r="M372" s="1" t="s">
        <v>2427</v>
      </c>
      <c r="N372" s="1" t="s">
        <v>2428</v>
      </c>
      <c r="O372" s="2">
        <v>39599</v>
      </c>
      <c r="P372" s="2">
        <v>39601</v>
      </c>
      <c r="Q372" s="1" t="s">
        <v>29</v>
      </c>
      <c r="R372" t="str">
        <f>VLOOKUP(F372,'Seg 2 descriptions'!A:B,2)</f>
        <v>X Facilities-Florida</v>
      </c>
      <c r="S372" t="str">
        <f>VLOOKUP(G372,'Seg 3 descriptions'!A:B,2)</f>
        <v>Facilities Maintenance</v>
      </c>
    </row>
    <row r="373" spans="1:19" x14ac:dyDescent="0.25">
      <c r="A373" s="1" t="s">
        <v>17</v>
      </c>
      <c r="B373" s="1" t="s">
        <v>1988</v>
      </c>
      <c r="C373" s="1" t="s">
        <v>2425</v>
      </c>
      <c r="D373" s="1" t="s">
        <v>2012</v>
      </c>
      <c r="E373" s="1" t="s">
        <v>1991</v>
      </c>
      <c r="F373" s="1" t="s">
        <v>2013</v>
      </c>
      <c r="G373" s="1" t="s">
        <v>22</v>
      </c>
      <c r="H373" s="1" t="s">
        <v>228</v>
      </c>
      <c r="I373" s="1" t="s">
        <v>24</v>
      </c>
      <c r="J373" s="3">
        <v>1845</v>
      </c>
      <c r="K373" s="1" t="s">
        <v>2429</v>
      </c>
      <c r="L373" s="1" t="s">
        <v>84</v>
      </c>
      <c r="M373" s="1" t="s">
        <v>2430</v>
      </c>
      <c r="N373" s="1" t="s">
        <v>2431</v>
      </c>
      <c r="O373" s="2">
        <v>39599</v>
      </c>
      <c r="P373" s="2">
        <v>39601</v>
      </c>
      <c r="Q373" s="1" t="s">
        <v>29</v>
      </c>
      <c r="R373" t="str">
        <f>VLOOKUP(F373,'Seg 2 descriptions'!A:B,2)</f>
        <v>X Facilities-Florida</v>
      </c>
      <c r="S373" t="str">
        <f>VLOOKUP(G373,'Seg 3 descriptions'!A:B,2)</f>
        <v>Facilities Maintenance</v>
      </c>
    </row>
    <row r="374" spans="1:19" x14ac:dyDescent="0.25">
      <c r="A374" s="1" t="s">
        <v>17</v>
      </c>
      <c r="B374" s="1" t="s">
        <v>1988</v>
      </c>
      <c r="C374" s="1" t="s">
        <v>2372</v>
      </c>
      <c r="D374" s="1" t="s">
        <v>2044</v>
      </c>
      <c r="E374" s="1" t="s">
        <v>1991</v>
      </c>
      <c r="F374" s="1" t="s">
        <v>2013</v>
      </c>
      <c r="G374" s="1" t="s">
        <v>22</v>
      </c>
      <c r="H374" s="1" t="s">
        <v>86</v>
      </c>
      <c r="I374" s="1" t="s">
        <v>24</v>
      </c>
      <c r="J374" s="3">
        <v>92.64</v>
      </c>
      <c r="K374" s="1" t="s">
        <v>2432</v>
      </c>
      <c r="L374" s="1" t="s">
        <v>2433</v>
      </c>
      <c r="M374" s="1" t="s">
        <v>2434</v>
      </c>
      <c r="N374" s="1" t="s">
        <v>2435</v>
      </c>
      <c r="O374" s="2">
        <v>39686</v>
      </c>
      <c r="P374" s="2">
        <v>39686</v>
      </c>
      <c r="Q374" s="1" t="s">
        <v>29</v>
      </c>
      <c r="R374" t="str">
        <f>VLOOKUP(F374,'Seg 2 descriptions'!A:B,2)</f>
        <v>X Facilities-Florida</v>
      </c>
      <c r="S374" t="str">
        <f>VLOOKUP(G374,'Seg 3 descriptions'!A:B,2)</f>
        <v>Facilities Maintenance</v>
      </c>
    </row>
    <row r="375" spans="1:19" x14ac:dyDescent="0.25">
      <c r="A375" s="1" t="s">
        <v>17</v>
      </c>
      <c r="B375" s="1" t="s">
        <v>1988</v>
      </c>
      <c r="C375" s="1" t="s">
        <v>2436</v>
      </c>
      <c r="D375" s="1" t="s">
        <v>2044</v>
      </c>
      <c r="E375" s="1" t="s">
        <v>1991</v>
      </c>
      <c r="F375" s="1" t="s">
        <v>2013</v>
      </c>
      <c r="G375" s="1" t="s">
        <v>22</v>
      </c>
      <c r="H375" s="1" t="s">
        <v>86</v>
      </c>
      <c r="I375" s="1" t="s">
        <v>24</v>
      </c>
      <c r="J375" s="3">
        <v>1526.25</v>
      </c>
      <c r="K375" s="1" t="s">
        <v>2437</v>
      </c>
      <c r="L375" s="1" t="s">
        <v>2438</v>
      </c>
      <c r="M375" s="1" t="s">
        <v>2439</v>
      </c>
      <c r="N375" s="1" t="s">
        <v>2440</v>
      </c>
      <c r="O375" s="2">
        <v>39797</v>
      </c>
      <c r="P375" s="2">
        <v>39798</v>
      </c>
      <c r="Q375" s="1" t="s">
        <v>29</v>
      </c>
      <c r="R375" t="str">
        <f>VLOOKUP(F375,'Seg 2 descriptions'!A:B,2)</f>
        <v>X Facilities-Florida</v>
      </c>
      <c r="S375" t="str">
        <f>VLOOKUP(G375,'Seg 3 descriptions'!A:B,2)</f>
        <v>Facilities Maintenance</v>
      </c>
    </row>
    <row r="376" spans="1:19" x14ac:dyDescent="0.25">
      <c r="A376" s="1" t="s">
        <v>17</v>
      </c>
      <c r="B376" s="1" t="s">
        <v>1988</v>
      </c>
      <c r="C376" s="1" t="s">
        <v>2131</v>
      </c>
      <c r="D376" s="1" t="s">
        <v>2121</v>
      </c>
      <c r="E376" s="1" t="s">
        <v>1991</v>
      </c>
      <c r="F376" s="1" t="s">
        <v>2013</v>
      </c>
      <c r="G376" s="1" t="s">
        <v>22</v>
      </c>
      <c r="H376" s="1" t="s">
        <v>23</v>
      </c>
      <c r="I376" s="1" t="s">
        <v>24</v>
      </c>
      <c r="J376" s="3">
        <v>1062</v>
      </c>
      <c r="K376" s="1" t="s">
        <v>2441</v>
      </c>
      <c r="L376" s="1" t="s">
        <v>2024</v>
      </c>
      <c r="M376" s="1" t="s">
        <v>2134</v>
      </c>
      <c r="N376" s="1" t="s">
        <v>2135</v>
      </c>
      <c r="O376" s="2">
        <v>39785</v>
      </c>
      <c r="P376" s="2">
        <v>39785</v>
      </c>
      <c r="Q376" s="1" t="s">
        <v>29</v>
      </c>
      <c r="R376" t="str">
        <f>VLOOKUP(F376,'Seg 2 descriptions'!A:B,2)</f>
        <v>X Facilities-Florida</v>
      </c>
      <c r="S376" t="str">
        <f>VLOOKUP(G376,'Seg 3 descriptions'!A:B,2)</f>
        <v>Facilities Maintenance</v>
      </c>
    </row>
    <row r="377" spans="1:19" x14ac:dyDescent="0.25">
      <c r="A377" s="1" t="s">
        <v>17</v>
      </c>
      <c r="B377" s="1" t="s">
        <v>1988</v>
      </c>
      <c r="C377" s="1" t="s">
        <v>2442</v>
      </c>
      <c r="D377" s="1" t="s">
        <v>2044</v>
      </c>
      <c r="E377" s="1" t="s">
        <v>1991</v>
      </c>
      <c r="F377" s="1" t="s">
        <v>2013</v>
      </c>
      <c r="G377" s="1" t="s">
        <v>22</v>
      </c>
      <c r="H377" s="1" t="s">
        <v>86</v>
      </c>
      <c r="I377" s="1" t="s">
        <v>24</v>
      </c>
      <c r="J377" s="3">
        <v>754.25</v>
      </c>
      <c r="K377" s="1" t="s">
        <v>2443</v>
      </c>
      <c r="L377" s="1" t="s">
        <v>2444</v>
      </c>
      <c r="M377" s="1" t="s">
        <v>2445</v>
      </c>
      <c r="N377" s="1" t="s">
        <v>2446</v>
      </c>
      <c r="O377" s="2">
        <v>39637</v>
      </c>
      <c r="P377" s="2">
        <v>39638</v>
      </c>
      <c r="Q377" s="1" t="s">
        <v>29</v>
      </c>
      <c r="R377" t="str">
        <f>VLOOKUP(F377,'Seg 2 descriptions'!A:B,2)</f>
        <v>X Facilities-Florida</v>
      </c>
      <c r="S377" t="str">
        <f>VLOOKUP(G377,'Seg 3 descriptions'!A:B,2)</f>
        <v>Facilities Maintenance</v>
      </c>
    </row>
    <row r="378" spans="1:19" x14ac:dyDescent="0.25">
      <c r="A378" s="1" t="s">
        <v>17</v>
      </c>
      <c r="B378" s="1" t="s">
        <v>1988</v>
      </c>
      <c r="C378" s="1" t="s">
        <v>2139</v>
      </c>
      <c r="D378" s="1" t="s">
        <v>2116</v>
      </c>
      <c r="E378" s="1" t="s">
        <v>1991</v>
      </c>
      <c r="F378" s="1" t="s">
        <v>1992</v>
      </c>
      <c r="G378" s="1" t="s">
        <v>35</v>
      </c>
      <c r="H378" s="1" t="s">
        <v>228</v>
      </c>
      <c r="I378" s="1" t="s">
        <v>24</v>
      </c>
      <c r="J378" s="3">
        <v>16.25</v>
      </c>
      <c r="K378" s="1" t="s">
        <v>2447</v>
      </c>
      <c r="L378" s="1" t="s">
        <v>36</v>
      </c>
      <c r="M378" s="1" t="s">
        <v>2141</v>
      </c>
      <c r="N378" s="1" t="s">
        <v>2142</v>
      </c>
      <c r="O378" s="2">
        <v>39671</v>
      </c>
      <c r="P378" s="2">
        <v>39672</v>
      </c>
      <c r="Q378" s="1" t="s">
        <v>29</v>
      </c>
      <c r="R378" t="str">
        <f>VLOOKUP(F378,'Seg 2 descriptions'!A:B,2)</f>
        <v>X Operations-Tri-County</v>
      </c>
      <c r="S378" t="str">
        <f>VLOOKUP(G378,'Seg 3 descriptions'!A:B,2)</f>
        <v>Other Outside Services</v>
      </c>
    </row>
    <row r="379" spans="1:19" x14ac:dyDescent="0.25">
      <c r="A379" s="1" t="s">
        <v>17</v>
      </c>
      <c r="B379" s="1" t="s">
        <v>1988</v>
      </c>
      <c r="C379" s="1" t="s">
        <v>2379</v>
      </c>
      <c r="D379" s="1" t="s">
        <v>2022</v>
      </c>
      <c r="E379" s="1" t="s">
        <v>1991</v>
      </c>
      <c r="F379" s="1" t="s">
        <v>1992</v>
      </c>
      <c r="G379" s="1" t="s">
        <v>35</v>
      </c>
      <c r="H379" s="1" t="s">
        <v>86</v>
      </c>
      <c r="I379" s="1" t="s">
        <v>24</v>
      </c>
      <c r="J379" s="3">
        <v>2537.5</v>
      </c>
      <c r="K379" s="1" t="s">
        <v>2448</v>
      </c>
      <c r="L379" s="1" t="s">
        <v>2024</v>
      </c>
      <c r="M379" s="1" t="s">
        <v>2449</v>
      </c>
      <c r="N379" s="1" t="s">
        <v>2450</v>
      </c>
      <c r="O379" s="2">
        <v>39716</v>
      </c>
      <c r="P379" s="2">
        <v>39716</v>
      </c>
      <c r="Q379" s="1" t="s">
        <v>29</v>
      </c>
      <c r="R379" t="str">
        <f>VLOOKUP(F379,'Seg 2 descriptions'!A:B,2)</f>
        <v>X Operations-Tri-County</v>
      </c>
      <c r="S379" t="str">
        <f>VLOOKUP(G379,'Seg 3 descriptions'!A:B,2)</f>
        <v>Other Outside Services</v>
      </c>
    </row>
    <row r="380" spans="1:19" x14ac:dyDescent="0.25">
      <c r="A380" s="1" t="s">
        <v>17</v>
      </c>
      <c r="B380" s="1" t="s">
        <v>1988</v>
      </c>
      <c r="C380" s="1" t="s">
        <v>2143</v>
      </c>
      <c r="D380" s="1" t="s">
        <v>2144</v>
      </c>
      <c r="E380" s="1" t="s">
        <v>1991</v>
      </c>
      <c r="F380" s="1" t="s">
        <v>2013</v>
      </c>
      <c r="G380" s="1" t="s">
        <v>1496</v>
      </c>
      <c r="H380" s="1" t="s">
        <v>76</v>
      </c>
      <c r="I380" s="1" t="s">
        <v>24</v>
      </c>
      <c r="J380" s="3">
        <v>675</v>
      </c>
      <c r="K380" s="1" t="s">
        <v>2429</v>
      </c>
      <c r="L380" s="1" t="s">
        <v>84</v>
      </c>
      <c r="M380" s="1" t="s">
        <v>2146</v>
      </c>
      <c r="N380" s="1" t="s">
        <v>2147</v>
      </c>
      <c r="O380" s="2">
        <v>39813</v>
      </c>
      <c r="P380" s="2">
        <v>39821</v>
      </c>
      <c r="Q380" s="1" t="s">
        <v>29</v>
      </c>
      <c r="R380" t="str">
        <f>VLOOKUP(F380,'Seg 2 descriptions'!A:B,2)</f>
        <v>X Facilities-Florida</v>
      </c>
      <c r="S380" t="str">
        <f>VLOOKUP(G380,'Seg 3 descriptions'!A:B,2)</f>
        <v>Other Facilities Costs</v>
      </c>
    </row>
    <row r="381" spans="1:19" x14ac:dyDescent="0.25">
      <c r="A381" s="1" t="s">
        <v>17</v>
      </c>
      <c r="B381" s="1" t="s">
        <v>1988</v>
      </c>
      <c r="C381" s="1" t="s">
        <v>2451</v>
      </c>
      <c r="D381" s="1" t="s">
        <v>2132</v>
      </c>
      <c r="E381" s="1" t="s">
        <v>1991</v>
      </c>
      <c r="F381" s="1" t="s">
        <v>2013</v>
      </c>
      <c r="G381" s="1" t="s">
        <v>22</v>
      </c>
      <c r="H381" s="1" t="s">
        <v>76</v>
      </c>
      <c r="I381" s="1" t="s">
        <v>24</v>
      </c>
      <c r="J381" s="3">
        <v>337.5</v>
      </c>
      <c r="K381" s="1" t="s">
        <v>2452</v>
      </c>
      <c r="L381" s="1" t="s">
        <v>2453</v>
      </c>
      <c r="M381" s="1" t="s">
        <v>2454</v>
      </c>
      <c r="N381" s="1" t="s">
        <v>2455</v>
      </c>
      <c r="O381" s="2">
        <v>39657</v>
      </c>
      <c r="P381" s="2">
        <v>39658</v>
      </c>
      <c r="Q381" s="1" t="s">
        <v>29</v>
      </c>
      <c r="R381" t="str">
        <f>VLOOKUP(F381,'Seg 2 descriptions'!A:B,2)</f>
        <v>X Facilities-Florida</v>
      </c>
      <c r="S381" t="str">
        <f>VLOOKUP(G381,'Seg 3 descriptions'!A:B,2)</f>
        <v>Facilities Maintenance</v>
      </c>
    </row>
    <row r="382" spans="1:19" x14ac:dyDescent="0.25">
      <c r="A382" s="1" t="s">
        <v>17</v>
      </c>
      <c r="B382" s="1" t="s">
        <v>1988</v>
      </c>
      <c r="C382" s="1" t="s">
        <v>2011</v>
      </c>
      <c r="D382" s="1" t="s">
        <v>2073</v>
      </c>
      <c r="E382" s="1" t="s">
        <v>2029</v>
      </c>
      <c r="F382" s="1" t="s">
        <v>2013</v>
      </c>
      <c r="G382" s="1" t="s">
        <v>22</v>
      </c>
      <c r="H382" s="1" t="s">
        <v>228</v>
      </c>
      <c r="I382" s="1" t="s">
        <v>24</v>
      </c>
      <c r="J382" s="3">
        <v>30</v>
      </c>
      <c r="K382" s="1" t="s">
        <v>2456</v>
      </c>
      <c r="L382" s="1" t="s">
        <v>84</v>
      </c>
      <c r="M382" s="1" t="s">
        <v>2457</v>
      </c>
      <c r="N382" s="1" t="s">
        <v>2458</v>
      </c>
      <c r="O382" s="2">
        <v>39743</v>
      </c>
      <c r="P382" s="2">
        <v>39743</v>
      </c>
      <c r="Q382" s="1" t="s">
        <v>29</v>
      </c>
      <c r="R382" t="str">
        <f>VLOOKUP(F382,'Seg 2 descriptions'!A:B,2)</f>
        <v>X Facilities-Florida</v>
      </c>
      <c r="S382" t="str">
        <f>VLOOKUP(G382,'Seg 3 descriptions'!A:B,2)</f>
        <v>Facilities Maintenance</v>
      </c>
    </row>
    <row r="383" spans="1:19" x14ac:dyDescent="0.25">
      <c r="A383" s="1" t="s">
        <v>17</v>
      </c>
      <c r="B383" s="1" t="s">
        <v>1988</v>
      </c>
      <c r="C383" s="1" t="s">
        <v>2107</v>
      </c>
      <c r="D383" s="1" t="s">
        <v>2459</v>
      </c>
      <c r="E383" s="1" t="s">
        <v>1991</v>
      </c>
      <c r="F383" s="1" t="s">
        <v>2013</v>
      </c>
      <c r="G383" s="1" t="s">
        <v>1496</v>
      </c>
      <c r="H383" s="1" t="s">
        <v>187</v>
      </c>
      <c r="I383" s="1" t="s">
        <v>24</v>
      </c>
      <c r="J383" s="3">
        <v>195</v>
      </c>
      <c r="K383" s="1" t="s">
        <v>2460</v>
      </c>
      <c r="L383" s="1" t="s">
        <v>2024</v>
      </c>
      <c r="M383" s="1" t="s">
        <v>2109</v>
      </c>
      <c r="N383" s="1" t="s">
        <v>2110</v>
      </c>
      <c r="O383" s="2">
        <v>39666</v>
      </c>
      <c r="P383" s="2">
        <v>39666</v>
      </c>
      <c r="Q383" s="1" t="s">
        <v>29</v>
      </c>
      <c r="R383" t="str">
        <f>VLOOKUP(F383,'Seg 2 descriptions'!A:B,2)</f>
        <v>X Facilities-Florida</v>
      </c>
      <c r="S383" t="str">
        <f>VLOOKUP(G383,'Seg 3 descriptions'!A:B,2)</f>
        <v>Other Facilities Costs</v>
      </c>
    </row>
    <row r="384" spans="1:19" x14ac:dyDescent="0.25">
      <c r="A384" s="1" t="s">
        <v>17</v>
      </c>
      <c r="B384" s="1" t="s">
        <v>1988</v>
      </c>
      <c r="C384" s="1" t="s">
        <v>2107</v>
      </c>
      <c r="D384" s="1" t="s">
        <v>2022</v>
      </c>
      <c r="E384" s="1" t="s">
        <v>1991</v>
      </c>
      <c r="F384" s="1" t="s">
        <v>1992</v>
      </c>
      <c r="G384" s="1" t="s">
        <v>35</v>
      </c>
      <c r="H384" s="1" t="s">
        <v>86</v>
      </c>
      <c r="I384" s="1" t="s">
        <v>24</v>
      </c>
      <c r="J384" s="3">
        <v>1168</v>
      </c>
      <c r="K384" s="1" t="s">
        <v>2461</v>
      </c>
      <c r="L384" s="1" t="s">
        <v>2024</v>
      </c>
      <c r="M384" s="1" t="s">
        <v>2109</v>
      </c>
      <c r="N384" s="1" t="s">
        <v>2110</v>
      </c>
      <c r="O384" s="2">
        <v>39666</v>
      </c>
      <c r="P384" s="2">
        <v>39666</v>
      </c>
      <c r="Q384" s="1" t="s">
        <v>29</v>
      </c>
      <c r="R384" t="str">
        <f>VLOOKUP(F384,'Seg 2 descriptions'!A:B,2)</f>
        <v>X Operations-Tri-County</v>
      </c>
      <c r="S384" t="str">
        <f>VLOOKUP(G384,'Seg 3 descriptions'!A:B,2)</f>
        <v>Other Outside Services</v>
      </c>
    </row>
    <row r="385" spans="1:19" x14ac:dyDescent="0.25">
      <c r="A385" s="1" t="s">
        <v>17</v>
      </c>
      <c r="B385" s="1" t="s">
        <v>1988</v>
      </c>
      <c r="C385" s="1" t="s">
        <v>2462</v>
      </c>
      <c r="D385" s="1" t="s">
        <v>2022</v>
      </c>
      <c r="E385" s="1" t="s">
        <v>1991</v>
      </c>
      <c r="F385" s="1" t="s">
        <v>1992</v>
      </c>
      <c r="G385" s="1" t="s">
        <v>35</v>
      </c>
      <c r="H385" s="1" t="s">
        <v>86</v>
      </c>
      <c r="I385" s="1" t="s">
        <v>24</v>
      </c>
      <c r="J385" s="3">
        <v>3496</v>
      </c>
      <c r="K385" s="1" t="s">
        <v>2463</v>
      </c>
      <c r="L385" s="1" t="s">
        <v>2024</v>
      </c>
      <c r="M385" s="1" t="s">
        <v>2464</v>
      </c>
      <c r="N385" s="1" t="s">
        <v>2465</v>
      </c>
      <c r="O385" s="2">
        <v>39625</v>
      </c>
      <c r="P385" s="2">
        <v>39625</v>
      </c>
      <c r="Q385" s="1" t="s">
        <v>29</v>
      </c>
      <c r="R385" t="str">
        <f>VLOOKUP(F385,'Seg 2 descriptions'!A:B,2)</f>
        <v>X Operations-Tri-County</v>
      </c>
      <c r="S385" t="str">
        <f>VLOOKUP(G385,'Seg 3 descriptions'!A:B,2)</f>
        <v>Other Outside Services</v>
      </c>
    </row>
    <row r="386" spans="1:19" x14ac:dyDescent="0.25">
      <c r="A386" s="1" t="s">
        <v>17</v>
      </c>
      <c r="B386" s="1" t="s">
        <v>1988</v>
      </c>
      <c r="C386" s="1" t="s">
        <v>2107</v>
      </c>
      <c r="D386" s="1" t="s">
        <v>2012</v>
      </c>
      <c r="E386" s="1" t="s">
        <v>1991</v>
      </c>
      <c r="F386" s="1" t="s">
        <v>2013</v>
      </c>
      <c r="G386" s="1" t="s">
        <v>22</v>
      </c>
      <c r="H386" s="1" t="s">
        <v>228</v>
      </c>
      <c r="I386" s="1" t="s">
        <v>24</v>
      </c>
      <c r="J386" s="3">
        <v>2117</v>
      </c>
      <c r="K386" s="1" t="s">
        <v>2466</v>
      </c>
      <c r="L386" s="1" t="s">
        <v>84</v>
      </c>
      <c r="M386" s="1" t="s">
        <v>2467</v>
      </c>
      <c r="N386" s="1" t="s">
        <v>2468</v>
      </c>
      <c r="O386" s="2">
        <v>39666</v>
      </c>
      <c r="P386" s="2">
        <v>39666</v>
      </c>
      <c r="Q386" s="1" t="s">
        <v>29</v>
      </c>
      <c r="R386" t="str">
        <f>VLOOKUP(F386,'Seg 2 descriptions'!A:B,2)</f>
        <v>X Facilities-Florida</v>
      </c>
      <c r="S386" t="str">
        <f>VLOOKUP(G386,'Seg 3 descriptions'!A:B,2)</f>
        <v>Facilities Maintenance</v>
      </c>
    </row>
    <row r="387" spans="1:19" x14ac:dyDescent="0.25">
      <c r="A387" s="1" t="s">
        <v>17</v>
      </c>
      <c r="B387" s="1" t="s">
        <v>1988</v>
      </c>
      <c r="C387" s="1" t="s">
        <v>2379</v>
      </c>
      <c r="D387" s="1" t="s">
        <v>2380</v>
      </c>
      <c r="E387" s="1" t="s">
        <v>1991</v>
      </c>
      <c r="F387" s="1" t="s">
        <v>1992</v>
      </c>
      <c r="G387" s="1" t="s">
        <v>35</v>
      </c>
      <c r="H387" s="1" t="s">
        <v>103</v>
      </c>
      <c r="I387" s="1" t="s">
        <v>24</v>
      </c>
      <c r="J387" s="3">
        <v>1800</v>
      </c>
      <c r="K387" s="1" t="s">
        <v>2469</v>
      </c>
      <c r="L387" s="1" t="s">
        <v>2024</v>
      </c>
      <c r="M387" s="1" t="s">
        <v>2470</v>
      </c>
      <c r="N387" s="1" t="s">
        <v>2471</v>
      </c>
      <c r="O387" s="2">
        <v>39716</v>
      </c>
      <c r="P387" s="2">
        <v>39716</v>
      </c>
      <c r="Q387" s="1" t="s">
        <v>29</v>
      </c>
      <c r="R387" t="str">
        <f>VLOOKUP(F387,'Seg 2 descriptions'!A:B,2)</f>
        <v>X Operations-Tri-County</v>
      </c>
      <c r="S387" t="str">
        <f>VLOOKUP(G387,'Seg 3 descriptions'!A:B,2)</f>
        <v>Other Outside Services</v>
      </c>
    </row>
    <row r="388" spans="1:19" x14ac:dyDescent="0.25">
      <c r="A388" s="1" t="s">
        <v>17</v>
      </c>
      <c r="B388" s="1" t="s">
        <v>1988</v>
      </c>
      <c r="C388" s="1" t="s">
        <v>2472</v>
      </c>
      <c r="D388" s="1" t="s">
        <v>2044</v>
      </c>
      <c r="E388" s="1" t="s">
        <v>1991</v>
      </c>
      <c r="F388" s="1" t="s">
        <v>2013</v>
      </c>
      <c r="G388" s="1" t="s">
        <v>22</v>
      </c>
      <c r="H388" s="1" t="s">
        <v>86</v>
      </c>
      <c r="I388" s="1" t="s">
        <v>24</v>
      </c>
      <c r="J388" s="3">
        <v>1235</v>
      </c>
      <c r="K388" s="1" t="s">
        <v>2473</v>
      </c>
      <c r="L388" s="1" t="s">
        <v>2024</v>
      </c>
      <c r="M388" s="1" t="s">
        <v>2474</v>
      </c>
      <c r="N388" s="1" t="s">
        <v>2475</v>
      </c>
      <c r="O388" s="2">
        <v>39644</v>
      </c>
      <c r="P388" s="2">
        <v>39644</v>
      </c>
      <c r="Q388" s="1" t="s">
        <v>29</v>
      </c>
      <c r="R388" t="str">
        <f>VLOOKUP(F388,'Seg 2 descriptions'!A:B,2)</f>
        <v>X Facilities-Florida</v>
      </c>
      <c r="S388" t="str">
        <f>VLOOKUP(G388,'Seg 3 descriptions'!A:B,2)</f>
        <v>Facilities Maintenance</v>
      </c>
    </row>
    <row r="389" spans="1:19" x14ac:dyDescent="0.25">
      <c r="A389" s="1" t="s">
        <v>17</v>
      </c>
      <c r="B389" s="1" t="s">
        <v>1988</v>
      </c>
      <c r="C389" s="1" t="s">
        <v>2476</v>
      </c>
      <c r="D389" s="1" t="s">
        <v>2116</v>
      </c>
      <c r="E389" s="1" t="s">
        <v>1991</v>
      </c>
      <c r="F389" s="1" t="s">
        <v>1992</v>
      </c>
      <c r="G389" s="1" t="s">
        <v>35</v>
      </c>
      <c r="H389" s="1" t="s">
        <v>228</v>
      </c>
      <c r="I389" s="1" t="s">
        <v>24</v>
      </c>
      <c r="J389" s="3">
        <v>17.760000000000002</v>
      </c>
      <c r="K389" s="1" t="s">
        <v>2477</v>
      </c>
      <c r="L389" s="1" t="s">
        <v>36</v>
      </c>
      <c r="M389" s="1" t="s">
        <v>2478</v>
      </c>
      <c r="N389" s="1" t="s">
        <v>2479</v>
      </c>
      <c r="O389" s="2">
        <v>39686</v>
      </c>
      <c r="P389" s="2">
        <v>39686</v>
      </c>
      <c r="Q389" s="1" t="s">
        <v>29</v>
      </c>
      <c r="R389" t="str">
        <f>VLOOKUP(F389,'Seg 2 descriptions'!A:B,2)</f>
        <v>X Operations-Tri-County</v>
      </c>
      <c r="S389" t="str">
        <f>VLOOKUP(G389,'Seg 3 descriptions'!A:B,2)</f>
        <v>Other Outside Services</v>
      </c>
    </row>
    <row r="390" spans="1:19" x14ac:dyDescent="0.25">
      <c r="A390" s="1" t="s">
        <v>17</v>
      </c>
      <c r="B390" s="1" t="s">
        <v>1988</v>
      </c>
      <c r="C390" s="1" t="s">
        <v>2480</v>
      </c>
      <c r="D390" s="1" t="s">
        <v>2132</v>
      </c>
      <c r="E390" s="1" t="s">
        <v>1991</v>
      </c>
      <c r="F390" s="1" t="s">
        <v>2013</v>
      </c>
      <c r="G390" s="1" t="s">
        <v>22</v>
      </c>
      <c r="H390" s="1" t="s">
        <v>76</v>
      </c>
      <c r="I390" s="1" t="s">
        <v>24</v>
      </c>
      <c r="J390" s="3">
        <v>300</v>
      </c>
      <c r="K390" s="1" t="s">
        <v>2481</v>
      </c>
      <c r="L390" s="1" t="s">
        <v>2453</v>
      </c>
      <c r="M390" s="1" t="s">
        <v>2482</v>
      </c>
      <c r="N390" s="1" t="s">
        <v>2483</v>
      </c>
      <c r="O390" s="2">
        <v>39589</v>
      </c>
      <c r="P390" s="2">
        <v>39589</v>
      </c>
      <c r="Q390" s="1" t="s">
        <v>29</v>
      </c>
      <c r="R390" t="str">
        <f>VLOOKUP(F390,'Seg 2 descriptions'!A:B,2)</f>
        <v>X Facilities-Florida</v>
      </c>
      <c r="S390" t="str">
        <f>VLOOKUP(G390,'Seg 3 descriptions'!A:B,2)</f>
        <v>Facilities Maintenance</v>
      </c>
    </row>
    <row r="391" spans="1:19" x14ac:dyDescent="0.25">
      <c r="A391" s="1" t="s">
        <v>17</v>
      </c>
      <c r="B391" s="1" t="s">
        <v>1988</v>
      </c>
      <c r="C391" s="1" t="s">
        <v>2484</v>
      </c>
      <c r="D391" s="1" t="s">
        <v>2044</v>
      </c>
      <c r="E391" s="1" t="s">
        <v>1991</v>
      </c>
      <c r="F391" s="1" t="s">
        <v>2013</v>
      </c>
      <c r="G391" s="1" t="s">
        <v>22</v>
      </c>
      <c r="H391" s="1" t="s">
        <v>86</v>
      </c>
      <c r="I391" s="1" t="s">
        <v>24</v>
      </c>
      <c r="J391" s="3">
        <v>328.6</v>
      </c>
      <c r="K391" s="1" t="s">
        <v>2485</v>
      </c>
      <c r="L391" s="1" t="s">
        <v>110</v>
      </c>
      <c r="M391" s="1" t="s">
        <v>2486</v>
      </c>
      <c r="N391" s="1" t="s">
        <v>2487</v>
      </c>
      <c r="O391" s="2">
        <v>39716</v>
      </c>
      <c r="P391" s="2">
        <v>39716</v>
      </c>
      <c r="Q391" s="1" t="s">
        <v>29</v>
      </c>
      <c r="R391" t="str">
        <f>VLOOKUP(F391,'Seg 2 descriptions'!A:B,2)</f>
        <v>X Facilities-Florida</v>
      </c>
      <c r="S391" t="str">
        <f>VLOOKUP(G391,'Seg 3 descriptions'!A:B,2)</f>
        <v>Facilities Maintenance</v>
      </c>
    </row>
    <row r="392" spans="1:19" x14ac:dyDescent="0.25">
      <c r="A392" s="1" t="s">
        <v>457</v>
      </c>
      <c r="B392" s="1" t="s">
        <v>1988</v>
      </c>
      <c r="C392" s="1" t="s">
        <v>2225</v>
      </c>
      <c r="D392" s="1" t="s">
        <v>2228</v>
      </c>
      <c r="E392" s="1" t="s">
        <v>1991</v>
      </c>
      <c r="F392" s="1" t="s">
        <v>1992</v>
      </c>
      <c r="G392" s="1" t="s">
        <v>590</v>
      </c>
      <c r="H392" s="1" t="s">
        <v>187</v>
      </c>
      <c r="I392" s="1" t="s">
        <v>2056</v>
      </c>
      <c r="J392" s="3">
        <v>-3.03</v>
      </c>
      <c r="K392" s="1" t="s">
        <v>2414</v>
      </c>
      <c r="L392" s="1" t="s">
        <v>24</v>
      </c>
      <c r="M392" s="1" t="s">
        <v>2415</v>
      </c>
      <c r="N392" s="1" t="s">
        <v>2097</v>
      </c>
      <c r="O392" s="2">
        <v>39538</v>
      </c>
      <c r="P392" s="2">
        <v>39541</v>
      </c>
      <c r="Q392" s="1" t="s">
        <v>29</v>
      </c>
      <c r="R392" t="str">
        <f>VLOOKUP(F392,'Seg 2 descriptions'!A:B,2)</f>
        <v>X Operations-Tri-County</v>
      </c>
      <c r="S392" t="str">
        <f>VLOOKUP(G392,'Seg 3 descriptions'!A:B,2)</f>
        <v>Overtime/Comp Time/On Call</v>
      </c>
    </row>
    <row r="393" spans="1:19" x14ac:dyDescent="0.25">
      <c r="A393" s="1" t="s">
        <v>457</v>
      </c>
      <c r="B393" s="1" t="s">
        <v>1988</v>
      </c>
      <c r="C393" s="1" t="s">
        <v>2225</v>
      </c>
      <c r="D393" s="1" t="s">
        <v>2003</v>
      </c>
      <c r="E393" s="1" t="s">
        <v>1991</v>
      </c>
      <c r="F393" s="1" t="s">
        <v>1992</v>
      </c>
      <c r="G393" s="1" t="s">
        <v>590</v>
      </c>
      <c r="H393" s="1" t="s">
        <v>103</v>
      </c>
      <c r="I393" s="1" t="s">
        <v>2056</v>
      </c>
      <c r="J393" s="3">
        <v>-9.7200000000000006</v>
      </c>
      <c r="K393" s="1" t="s">
        <v>2414</v>
      </c>
      <c r="L393" s="1" t="s">
        <v>24</v>
      </c>
      <c r="M393" s="1" t="s">
        <v>2415</v>
      </c>
      <c r="N393" s="1" t="s">
        <v>2097</v>
      </c>
      <c r="O393" s="2">
        <v>39538</v>
      </c>
      <c r="P393" s="2">
        <v>39541</v>
      </c>
      <c r="Q393" s="1" t="s">
        <v>29</v>
      </c>
      <c r="R393" t="str">
        <f>VLOOKUP(F393,'Seg 2 descriptions'!A:B,2)</f>
        <v>X Operations-Tri-County</v>
      </c>
      <c r="S393" t="str">
        <f>VLOOKUP(G393,'Seg 3 descriptions'!A:B,2)</f>
        <v>Overtime/Comp Time/On Call</v>
      </c>
    </row>
    <row r="394" spans="1:19" x14ac:dyDescent="0.25">
      <c r="A394" s="1" t="s">
        <v>457</v>
      </c>
      <c r="B394" s="1" t="s">
        <v>1988</v>
      </c>
      <c r="C394" s="1" t="s">
        <v>2225</v>
      </c>
      <c r="D394" s="1" t="s">
        <v>2066</v>
      </c>
      <c r="E394" s="1" t="s">
        <v>1991</v>
      </c>
      <c r="F394" s="1" t="s">
        <v>1992</v>
      </c>
      <c r="G394" s="1" t="s">
        <v>590</v>
      </c>
      <c r="H394" s="1" t="s">
        <v>228</v>
      </c>
      <c r="I394" s="1" t="s">
        <v>2056</v>
      </c>
      <c r="J394" s="3">
        <v>-46.97</v>
      </c>
      <c r="K394" s="1" t="s">
        <v>2414</v>
      </c>
      <c r="L394" s="1" t="s">
        <v>24</v>
      </c>
      <c r="M394" s="1" t="s">
        <v>2415</v>
      </c>
      <c r="N394" s="1" t="s">
        <v>2097</v>
      </c>
      <c r="O394" s="2">
        <v>39538</v>
      </c>
      <c r="P394" s="2">
        <v>39541</v>
      </c>
      <c r="Q394" s="1" t="s">
        <v>29</v>
      </c>
      <c r="R394" t="str">
        <f>VLOOKUP(F394,'Seg 2 descriptions'!A:B,2)</f>
        <v>X Operations-Tri-County</v>
      </c>
      <c r="S394" t="str">
        <f>VLOOKUP(G394,'Seg 3 descriptions'!A:B,2)</f>
        <v>Overtime/Comp Time/On Call</v>
      </c>
    </row>
    <row r="395" spans="1:19" x14ac:dyDescent="0.25">
      <c r="A395" s="1" t="s">
        <v>457</v>
      </c>
      <c r="B395" s="1" t="s">
        <v>49</v>
      </c>
      <c r="C395" s="1" t="s">
        <v>2306</v>
      </c>
      <c r="D395" s="1" t="s">
        <v>2299</v>
      </c>
      <c r="E395" s="1" t="s">
        <v>2029</v>
      </c>
      <c r="F395" s="1" t="s">
        <v>2030</v>
      </c>
      <c r="G395" s="1" t="s">
        <v>590</v>
      </c>
      <c r="H395" s="1" t="s">
        <v>86</v>
      </c>
      <c r="I395" s="1" t="s">
        <v>2056</v>
      </c>
      <c r="J395" s="3">
        <v>-8.2899999999999991</v>
      </c>
      <c r="K395" s="1" t="s">
        <v>2488</v>
      </c>
      <c r="L395" s="1" t="s">
        <v>24</v>
      </c>
      <c r="M395" s="1" t="s">
        <v>2489</v>
      </c>
      <c r="N395" s="1" t="s">
        <v>2310</v>
      </c>
      <c r="O395" s="2">
        <v>39691</v>
      </c>
      <c r="P395" s="2">
        <v>39696</v>
      </c>
      <c r="Q395" s="1" t="s">
        <v>29</v>
      </c>
      <c r="R395" t="str">
        <f>VLOOKUP(F395,'Seg 2 descriptions'!A:B,2)</f>
        <v>X Operations-Citrus County</v>
      </c>
      <c r="S395" t="str">
        <f>VLOOKUP(G395,'Seg 3 descriptions'!A:B,2)</f>
        <v>Overtime/Comp Time/On Call</v>
      </c>
    </row>
    <row r="396" spans="1:19" x14ac:dyDescent="0.25">
      <c r="A396" s="1" t="s">
        <v>1987</v>
      </c>
      <c r="B396" s="1" t="s">
        <v>1988</v>
      </c>
      <c r="C396" s="1" t="s">
        <v>2490</v>
      </c>
      <c r="D396" s="1" t="s">
        <v>2100</v>
      </c>
      <c r="E396" s="1" t="s">
        <v>1991</v>
      </c>
      <c r="F396" s="1" t="s">
        <v>2101</v>
      </c>
      <c r="G396" s="1" t="s">
        <v>460</v>
      </c>
      <c r="H396" s="1" t="s">
        <v>86</v>
      </c>
      <c r="I396" s="1" t="s">
        <v>24</v>
      </c>
      <c r="J396" s="3">
        <v>645.6</v>
      </c>
      <c r="K396" s="1" t="s">
        <v>2491</v>
      </c>
      <c r="L396" s="1" t="s">
        <v>24</v>
      </c>
      <c r="M396" s="1" t="s">
        <v>2492</v>
      </c>
      <c r="N396" s="1" t="s">
        <v>2490</v>
      </c>
      <c r="O396" s="2">
        <v>39527</v>
      </c>
      <c r="P396" s="2">
        <v>39527</v>
      </c>
      <c r="Q396" s="1" t="s">
        <v>29</v>
      </c>
      <c r="R396" t="str">
        <f>VLOOKUP(F396,'Seg 2 descriptions'!A:B,2)</f>
        <v>X Operations Manager-Tri-County</v>
      </c>
      <c r="S396" t="str">
        <f>VLOOKUP(G396,'Seg 3 descriptions'!A:B,2)</f>
        <v>Salaries</v>
      </c>
    </row>
    <row r="397" spans="1:19" x14ac:dyDescent="0.25">
      <c r="A397" s="1" t="s">
        <v>1987</v>
      </c>
      <c r="B397" s="1" t="s">
        <v>1988</v>
      </c>
      <c r="C397" s="1" t="s">
        <v>2490</v>
      </c>
      <c r="D397" s="1" t="s">
        <v>2493</v>
      </c>
      <c r="E397" s="1" t="s">
        <v>1991</v>
      </c>
      <c r="F397" s="1" t="s">
        <v>2101</v>
      </c>
      <c r="G397" s="1" t="s">
        <v>460</v>
      </c>
      <c r="H397" s="1" t="s">
        <v>187</v>
      </c>
      <c r="I397" s="1" t="s">
        <v>24</v>
      </c>
      <c r="J397" s="3">
        <v>258.24</v>
      </c>
      <c r="K397" s="1" t="s">
        <v>2491</v>
      </c>
      <c r="L397" s="1" t="s">
        <v>24</v>
      </c>
      <c r="M397" s="1" t="s">
        <v>2492</v>
      </c>
      <c r="N397" s="1" t="s">
        <v>2490</v>
      </c>
      <c r="O397" s="2">
        <v>39527</v>
      </c>
      <c r="P397" s="2">
        <v>39527</v>
      </c>
      <c r="Q397" s="1" t="s">
        <v>29</v>
      </c>
      <c r="R397" t="str">
        <f>VLOOKUP(F397,'Seg 2 descriptions'!A:B,2)</f>
        <v>X Operations Manager-Tri-County</v>
      </c>
      <c r="S397" t="str">
        <f>VLOOKUP(G397,'Seg 3 descriptions'!A:B,2)</f>
        <v>Salaries</v>
      </c>
    </row>
    <row r="398" spans="1:19" x14ac:dyDescent="0.25">
      <c r="A398" s="1" t="s">
        <v>1987</v>
      </c>
      <c r="B398" s="1" t="s">
        <v>1988</v>
      </c>
      <c r="C398" s="1" t="s">
        <v>2490</v>
      </c>
      <c r="D398" s="1" t="s">
        <v>2104</v>
      </c>
      <c r="E398" s="1" t="s">
        <v>1991</v>
      </c>
      <c r="F398" s="1" t="s">
        <v>2101</v>
      </c>
      <c r="G398" s="1" t="s">
        <v>460</v>
      </c>
      <c r="H398" s="1" t="s">
        <v>23</v>
      </c>
      <c r="I398" s="1" t="s">
        <v>24</v>
      </c>
      <c r="J398" s="3">
        <v>258.24</v>
      </c>
      <c r="K398" s="1" t="s">
        <v>2491</v>
      </c>
      <c r="L398" s="1" t="s">
        <v>24</v>
      </c>
      <c r="M398" s="1" t="s">
        <v>2492</v>
      </c>
      <c r="N398" s="1" t="s">
        <v>2490</v>
      </c>
      <c r="O398" s="2">
        <v>39527</v>
      </c>
      <c r="P398" s="2">
        <v>39527</v>
      </c>
      <c r="Q398" s="1" t="s">
        <v>29</v>
      </c>
      <c r="R398" t="str">
        <f>VLOOKUP(F398,'Seg 2 descriptions'!A:B,2)</f>
        <v>X Operations Manager-Tri-County</v>
      </c>
      <c r="S398" t="str">
        <f>VLOOKUP(G398,'Seg 3 descriptions'!A:B,2)</f>
        <v>Salaries</v>
      </c>
    </row>
    <row r="399" spans="1:19" x14ac:dyDescent="0.25">
      <c r="A399" s="1" t="s">
        <v>1987</v>
      </c>
      <c r="B399" s="1" t="s">
        <v>1988</v>
      </c>
      <c r="C399" s="1" t="s">
        <v>2490</v>
      </c>
      <c r="D399" s="1" t="s">
        <v>2494</v>
      </c>
      <c r="E399" s="1" t="s">
        <v>1991</v>
      </c>
      <c r="F399" s="1" t="s">
        <v>2101</v>
      </c>
      <c r="G399" s="1" t="s">
        <v>460</v>
      </c>
      <c r="H399" s="1" t="s">
        <v>130</v>
      </c>
      <c r="I399" s="1" t="s">
        <v>24</v>
      </c>
      <c r="J399" s="3">
        <v>258.24</v>
      </c>
      <c r="K399" s="1" t="s">
        <v>2491</v>
      </c>
      <c r="L399" s="1" t="s">
        <v>24</v>
      </c>
      <c r="M399" s="1" t="s">
        <v>2492</v>
      </c>
      <c r="N399" s="1" t="s">
        <v>2490</v>
      </c>
      <c r="O399" s="2">
        <v>39527</v>
      </c>
      <c r="P399" s="2">
        <v>39527</v>
      </c>
      <c r="Q399" s="1" t="s">
        <v>29</v>
      </c>
      <c r="R399" t="str">
        <f>VLOOKUP(F399,'Seg 2 descriptions'!A:B,2)</f>
        <v>X Operations Manager-Tri-County</v>
      </c>
      <c r="S399" t="str">
        <f>VLOOKUP(G399,'Seg 3 descriptions'!A:B,2)</f>
        <v>Salaries</v>
      </c>
    </row>
    <row r="400" spans="1:19" x14ac:dyDescent="0.25">
      <c r="A400" s="1" t="s">
        <v>1987</v>
      </c>
      <c r="B400" s="1" t="s">
        <v>1988</v>
      </c>
      <c r="C400" s="1" t="s">
        <v>2490</v>
      </c>
      <c r="D400" s="1" t="s">
        <v>2082</v>
      </c>
      <c r="E400" s="1" t="s">
        <v>20</v>
      </c>
      <c r="F400" s="1" t="s">
        <v>2006</v>
      </c>
      <c r="G400" s="1" t="s">
        <v>460</v>
      </c>
      <c r="H400" s="1" t="s">
        <v>23</v>
      </c>
      <c r="I400" s="1" t="s">
        <v>24</v>
      </c>
      <c r="J400" s="3">
        <v>108.3</v>
      </c>
      <c r="K400" s="1" t="s">
        <v>2495</v>
      </c>
      <c r="L400" s="1" t="s">
        <v>24</v>
      </c>
      <c r="M400" s="1" t="s">
        <v>2007</v>
      </c>
      <c r="N400" s="1" t="s">
        <v>2490</v>
      </c>
      <c r="O400" s="2">
        <v>39527</v>
      </c>
      <c r="P400" s="2">
        <v>39527</v>
      </c>
      <c r="Q400" s="1" t="s">
        <v>29</v>
      </c>
      <c r="R400" t="str">
        <f>VLOOKUP(F400,'Seg 2 descriptions'!A:B,2)</f>
        <v>X Engineering and Measurement</v>
      </c>
      <c r="S400" t="str">
        <f>VLOOKUP(G400,'Seg 3 descriptions'!A:B,2)</f>
        <v>Salaries</v>
      </c>
    </row>
    <row r="401" spans="1:19" x14ac:dyDescent="0.25">
      <c r="A401" s="1" t="s">
        <v>1987</v>
      </c>
      <c r="B401" s="1" t="s">
        <v>1988</v>
      </c>
      <c r="C401" s="1" t="s">
        <v>2002</v>
      </c>
      <c r="D401" s="1" t="s">
        <v>2077</v>
      </c>
      <c r="E401" s="1" t="s">
        <v>20</v>
      </c>
      <c r="F401" s="1" t="s">
        <v>2006</v>
      </c>
      <c r="G401" s="1" t="s">
        <v>460</v>
      </c>
      <c r="H401" s="1" t="s">
        <v>86</v>
      </c>
      <c r="I401" s="1" t="s">
        <v>24</v>
      </c>
      <c r="J401" s="3">
        <v>18.05</v>
      </c>
      <c r="K401" s="1" t="s">
        <v>2496</v>
      </c>
      <c r="L401" s="1" t="s">
        <v>24</v>
      </c>
      <c r="M401" s="1" t="s">
        <v>2007</v>
      </c>
      <c r="N401" s="1" t="s">
        <v>2002</v>
      </c>
      <c r="O401" s="2">
        <v>39533</v>
      </c>
      <c r="P401" s="2">
        <v>39533</v>
      </c>
      <c r="Q401" s="1" t="s">
        <v>29</v>
      </c>
      <c r="R401" t="str">
        <f>VLOOKUP(F401,'Seg 2 descriptions'!A:B,2)</f>
        <v>X Engineering and Measurement</v>
      </c>
      <c r="S401" t="str">
        <f>VLOOKUP(G401,'Seg 3 descriptions'!A:B,2)</f>
        <v>Salaries</v>
      </c>
    </row>
    <row r="402" spans="1:19" x14ac:dyDescent="0.25">
      <c r="A402" s="1" t="s">
        <v>1987</v>
      </c>
      <c r="B402" s="1" t="s">
        <v>1988</v>
      </c>
      <c r="C402" s="1" t="s">
        <v>2002</v>
      </c>
      <c r="D402" s="1" t="s">
        <v>2080</v>
      </c>
      <c r="E402" s="1" t="s">
        <v>20</v>
      </c>
      <c r="F402" s="1" t="s">
        <v>2006</v>
      </c>
      <c r="G402" s="1" t="s">
        <v>460</v>
      </c>
      <c r="H402" s="1" t="s">
        <v>187</v>
      </c>
      <c r="I402" s="1" t="s">
        <v>24</v>
      </c>
      <c r="J402" s="3">
        <v>108.3</v>
      </c>
      <c r="K402" s="1" t="s">
        <v>2496</v>
      </c>
      <c r="L402" s="1" t="s">
        <v>24</v>
      </c>
      <c r="M402" s="1" t="s">
        <v>2007</v>
      </c>
      <c r="N402" s="1" t="s">
        <v>2002</v>
      </c>
      <c r="O402" s="2">
        <v>39533</v>
      </c>
      <c r="P402" s="2">
        <v>39533</v>
      </c>
      <c r="Q402" s="1" t="s">
        <v>29</v>
      </c>
      <c r="R402" t="str">
        <f>VLOOKUP(F402,'Seg 2 descriptions'!A:B,2)</f>
        <v>X Engineering and Measurement</v>
      </c>
      <c r="S402" t="str">
        <f>VLOOKUP(G402,'Seg 3 descriptions'!A:B,2)</f>
        <v>Salaries</v>
      </c>
    </row>
    <row r="403" spans="1:19" x14ac:dyDescent="0.25">
      <c r="A403" s="1" t="s">
        <v>1987</v>
      </c>
      <c r="B403" s="1" t="s">
        <v>1988</v>
      </c>
      <c r="C403" s="1" t="s">
        <v>2002</v>
      </c>
      <c r="D403" s="1" t="s">
        <v>2081</v>
      </c>
      <c r="E403" s="1" t="s">
        <v>20</v>
      </c>
      <c r="F403" s="1" t="s">
        <v>2006</v>
      </c>
      <c r="G403" s="1" t="s">
        <v>460</v>
      </c>
      <c r="H403" s="1" t="s">
        <v>76</v>
      </c>
      <c r="I403" s="1" t="s">
        <v>24</v>
      </c>
      <c r="J403" s="3">
        <v>108.3</v>
      </c>
      <c r="K403" s="1" t="s">
        <v>2496</v>
      </c>
      <c r="L403" s="1" t="s">
        <v>24</v>
      </c>
      <c r="M403" s="1" t="s">
        <v>2007</v>
      </c>
      <c r="N403" s="1" t="s">
        <v>2002</v>
      </c>
      <c r="O403" s="2">
        <v>39533</v>
      </c>
      <c r="P403" s="2">
        <v>39533</v>
      </c>
      <c r="Q403" s="1" t="s">
        <v>29</v>
      </c>
      <c r="R403" t="str">
        <f>VLOOKUP(F403,'Seg 2 descriptions'!A:B,2)</f>
        <v>X Engineering and Measurement</v>
      </c>
      <c r="S403" t="str">
        <f>VLOOKUP(G403,'Seg 3 descriptions'!A:B,2)</f>
        <v>Salaries</v>
      </c>
    </row>
    <row r="404" spans="1:19" x14ac:dyDescent="0.25">
      <c r="A404" s="1" t="s">
        <v>828</v>
      </c>
      <c r="B404" s="1" t="s">
        <v>49</v>
      </c>
      <c r="C404" s="1" t="s">
        <v>2497</v>
      </c>
      <c r="D404" s="1" t="s">
        <v>2005</v>
      </c>
      <c r="E404" s="1" t="s">
        <v>20</v>
      </c>
      <c r="F404" s="1" t="s">
        <v>2006</v>
      </c>
      <c r="G404" s="1" t="s">
        <v>590</v>
      </c>
      <c r="H404" s="1" t="s">
        <v>187</v>
      </c>
      <c r="I404" s="1" t="s">
        <v>24</v>
      </c>
      <c r="J404" s="3">
        <v>91.64</v>
      </c>
      <c r="K404" s="1" t="s">
        <v>2498</v>
      </c>
      <c r="L404" s="1" t="s">
        <v>24</v>
      </c>
      <c r="M404" s="1" t="s">
        <v>24</v>
      </c>
      <c r="N404" s="1" t="s">
        <v>2497</v>
      </c>
      <c r="O404" s="2">
        <v>39661</v>
      </c>
      <c r="P404" s="2">
        <v>39681</v>
      </c>
      <c r="Q404" s="1" t="s">
        <v>29</v>
      </c>
      <c r="R404" t="str">
        <f>VLOOKUP(F404,'Seg 2 descriptions'!A:B,2)</f>
        <v>X Engineering and Measurement</v>
      </c>
      <c r="S404" t="str">
        <f>VLOOKUP(G404,'Seg 3 descriptions'!A:B,2)</f>
        <v>Overtime/Comp Time/On Call</v>
      </c>
    </row>
    <row r="405" spans="1:19" x14ac:dyDescent="0.25">
      <c r="A405" s="1" t="s">
        <v>828</v>
      </c>
      <c r="B405" s="1" t="s">
        <v>49</v>
      </c>
      <c r="C405" s="1" t="s">
        <v>2497</v>
      </c>
      <c r="D405" s="1" t="s">
        <v>2009</v>
      </c>
      <c r="E405" s="1" t="s">
        <v>1991</v>
      </c>
      <c r="F405" s="1" t="s">
        <v>1992</v>
      </c>
      <c r="G405" s="1" t="s">
        <v>590</v>
      </c>
      <c r="H405" s="1" t="s">
        <v>86</v>
      </c>
      <c r="I405" s="1" t="s">
        <v>24</v>
      </c>
      <c r="J405" s="3">
        <v>136.12</v>
      </c>
      <c r="K405" s="1" t="s">
        <v>2498</v>
      </c>
      <c r="L405" s="1" t="s">
        <v>24</v>
      </c>
      <c r="M405" s="1" t="s">
        <v>24</v>
      </c>
      <c r="N405" s="1" t="s">
        <v>2497</v>
      </c>
      <c r="O405" s="2">
        <v>39661</v>
      </c>
      <c r="P405" s="2">
        <v>39681</v>
      </c>
      <c r="Q405" s="1" t="s">
        <v>29</v>
      </c>
      <c r="R405" t="str">
        <f>VLOOKUP(F405,'Seg 2 descriptions'!A:B,2)</f>
        <v>X Operations-Tri-County</v>
      </c>
      <c r="S405" t="str">
        <f>VLOOKUP(G405,'Seg 3 descriptions'!A:B,2)</f>
        <v>Overtime/Comp Time/On Call</v>
      </c>
    </row>
    <row r="406" spans="1:19" x14ac:dyDescent="0.25">
      <c r="A406" s="1" t="s">
        <v>1571</v>
      </c>
      <c r="B406" s="1" t="s">
        <v>49</v>
      </c>
      <c r="C406" s="1" t="s">
        <v>2499</v>
      </c>
      <c r="D406" s="1" t="s">
        <v>2085</v>
      </c>
      <c r="E406" s="1" t="s">
        <v>1991</v>
      </c>
      <c r="F406" s="1" t="s">
        <v>2013</v>
      </c>
      <c r="G406" s="1" t="s">
        <v>35</v>
      </c>
      <c r="H406" s="1" t="s">
        <v>86</v>
      </c>
      <c r="I406" s="1" t="s">
        <v>24</v>
      </c>
      <c r="J406" s="3">
        <v>-2564.63</v>
      </c>
      <c r="K406" s="1" t="s">
        <v>2500</v>
      </c>
      <c r="L406" s="1" t="s">
        <v>24</v>
      </c>
      <c r="M406" s="1" t="s">
        <v>24</v>
      </c>
      <c r="N406" s="1" t="s">
        <v>2499</v>
      </c>
      <c r="O406" s="2">
        <v>39813</v>
      </c>
      <c r="P406" s="2">
        <v>39820</v>
      </c>
      <c r="Q406" s="1" t="s">
        <v>29</v>
      </c>
      <c r="R406" t="str">
        <f>VLOOKUP(F406,'Seg 2 descriptions'!A:B,2)</f>
        <v>X Facilities-Florida</v>
      </c>
      <c r="S406" t="str">
        <f>VLOOKUP(G406,'Seg 3 descriptions'!A:B,2)</f>
        <v>Other Outside Services</v>
      </c>
    </row>
    <row r="407" spans="1:19" x14ac:dyDescent="0.25">
      <c r="A407" s="1" t="s">
        <v>1571</v>
      </c>
      <c r="B407" s="1" t="s">
        <v>49</v>
      </c>
      <c r="C407" s="1" t="s">
        <v>2499</v>
      </c>
      <c r="D407" s="1" t="s">
        <v>2390</v>
      </c>
      <c r="E407" s="1" t="s">
        <v>2029</v>
      </c>
      <c r="F407" s="1" t="s">
        <v>2013</v>
      </c>
      <c r="G407" s="1" t="s">
        <v>22</v>
      </c>
      <c r="H407" s="1" t="s">
        <v>86</v>
      </c>
      <c r="I407" s="1" t="s">
        <v>24</v>
      </c>
      <c r="J407" s="3">
        <v>-1591.1</v>
      </c>
      <c r="K407" s="1" t="s">
        <v>2500</v>
      </c>
      <c r="L407" s="1" t="s">
        <v>24</v>
      </c>
      <c r="M407" s="1" t="s">
        <v>24</v>
      </c>
      <c r="N407" s="1" t="s">
        <v>2499</v>
      </c>
      <c r="O407" s="2">
        <v>39813</v>
      </c>
      <c r="P407" s="2">
        <v>39820</v>
      </c>
      <c r="Q407" s="1" t="s">
        <v>29</v>
      </c>
      <c r="R407" t="str">
        <f>VLOOKUP(F407,'Seg 2 descriptions'!A:B,2)</f>
        <v>X Facilities-Florida</v>
      </c>
      <c r="S407" t="str">
        <f>VLOOKUP(G407,'Seg 3 descriptions'!A:B,2)</f>
        <v>Facilities Maintenance</v>
      </c>
    </row>
    <row r="408" spans="1:19" x14ac:dyDescent="0.25">
      <c r="A408" s="1" t="s">
        <v>1571</v>
      </c>
      <c r="B408" s="1" t="s">
        <v>49</v>
      </c>
      <c r="C408" s="1" t="s">
        <v>2499</v>
      </c>
      <c r="D408" s="1" t="s">
        <v>2085</v>
      </c>
      <c r="E408" s="1" t="s">
        <v>1991</v>
      </c>
      <c r="F408" s="1" t="s">
        <v>2013</v>
      </c>
      <c r="G408" s="1" t="s">
        <v>35</v>
      </c>
      <c r="H408" s="1" t="s">
        <v>86</v>
      </c>
      <c r="I408" s="1" t="s">
        <v>24</v>
      </c>
      <c r="J408" s="3">
        <v>-1250</v>
      </c>
      <c r="K408" s="1" t="s">
        <v>2500</v>
      </c>
      <c r="L408" s="1" t="s">
        <v>24</v>
      </c>
      <c r="M408" s="1" t="s">
        <v>24</v>
      </c>
      <c r="N408" s="1" t="s">
        <v>2499</v>
      </c>
      <c r="O408" s="2">
        <v>39813</v>
      </c>
      <c r="P408" s="2">
        <v>39820</v>
      </c>
      <c r="Q408" s="1" t="s">
        <v>29</v>
      </c>
      <c r="R408" t="str">
        <f>VLOOKUP(F408,'Seg 2 descriptions'!A:B,2)</f>
        <v>X Facilities-Florida</v>
      </c>
      <c r="S408" t="str">
        <f>VLOOKUP(G408,'Seg 3 descriptions'!A:B,2)</f>
        <v>Other Outside Services</v>
      </c>
    </row>
    <row r="409" spans="1:19" x14ac:dyDescent="0.25">
      <c r="A409" s="1" t="s">
        <v>1571</v>
      </c>
      <c r="B409" s="1" t="s">
        <v>49</v>
      </c>
      <c r="C409" s="1" t="s">
        <v>2499</v>
      </c>
      <c r="D409" s="1" t="s">
        <v>2390</v>
      </c>
      <c r="E409" s="1" t="s">
        <v>2029</v>
      </c>
      <c r="F409" s="1" t="s">
        <v>2013</v>
      </c>
      <c r="G409" s="1" t="s">
        <v>22</v>
      </c>
      <c r="H409" s="1" t="s">
        <v>86</v>
      </c>
      <c r="I409" s="1" t="s">
        <v>24</v>
      </c>
      <c r="J409" s="3">
        <v>-874.48</v>
      </c>
      <c r="K409" s="1" t="s">
        <v>2500</v>
      </c>
      <c r="L409" s="1" t="s">
        <v>24</v>
      </c>
      <c r="M409" s="1" t="s">
        <v>24</v>
      </c>
      <c r="N409" s="1" t="s">
        <v>2499</v>
      </c>
      <c r="O409" s="2">
        <v>39813</v>
      </c>
      <c r="P409" s="2">
        <v>39820</v>
      </c>
      <c r="Q409" s="1" t="s">
        <v>29</v>
      </c>
      <c r="R409" t="str">
        <f>VLOOKUP(F409,'Seg 2 descriptions'!A:B,2)</f>
        <v>X Facilities-Florida</v>
      </c>
      <c r="S409" t="str">
        <f>VLOOKUP(G409,'Seg 3 descriptions'!A:B,2)</f>
        <v>Facilities Maintenance</v>
      </c>
    </row>
    <row r="410" spans="1:19" x14ac:dyDescent="0.25">
      <c r="A410" s="1" t="s">
        <v>17</v>
      </c>
      <c r="B410" s="1" t="s">
        <v>1988</v>
      </c>
      <c r="C410" s="1" t="s">
        <v>2501</v>
      </c>
      <c r="D410" s="1" t="s">
        <v>2044</v>
      </c>
      <c r="E410" s="1" t="s">
        <v>1991</v>
      </c>
      <c r="F410" s="1" t="s">
        <v>2013</v>
      </c>
      <c r="G410" s="1" t="s">
        <v>22</v>
      </c>
      <c r="H410" s="1" t="s">
        <v>86</v>
      </c>
      <c r="I410" s="1" t="s">
        <v>24</v>
      </c>
      <c r="J410" s="3">
        <v>1130</v>
      </c>
      <c r="K410" s="1" t="s">
        <v>2289</v>
      </c>
      <c r="L410" s="1" t="s">
        <v>24</v>
      </c>
      <c r="M410" s="1" t="s">
        <v>2502</v>
      </c>
      <c r="N410" s="1" t="s">
        <v>2503</v>
      </c>
      <c r="O410" s="2">
        <v>39497</v>
      </c>
      <c r="P410" s="2">
        <v>39497</v>
      </c>
      <c r="Q410" s="1" t="s">
        <v>29</v>
      </c>
      <c r="R410" t="str">
        <f>VLOOKUP(F410,'Seg 2 descriptions'!A:B,2)</f>
        <v>X Facilities-Florida</v>
      </c>
      <c r="S410" t="str">
        <f>VLOOKUP(G410,'Seg 3 descriptions'!A:B,2)</f>
        <v>Facilities Maintenance</v>
      </c>
    </row>
    <row r="411" spans="1:19" x14ac:dyDescent="0.25">
      <c r="A411" s="1" t="s">
        <v>457</v>
      </c>
      <c r="B411" s="1" t="s">
        <v>49</v>
      </c>
      <c r="C411" s="1" t="s">
        <v>2504</v>
      </c>
      <c r="D411" s="1" t="s">
        <v>2505</v>
      </c>
      <c r="E411" s="1" t="s">
        <v>20</v>
      </c>
      <c r="F411" s="1" t="s">
        <v>2506</v>
      </c>
      <c r="G411" s="1" t="s">
        <v>460</v>
      </c>
      <c r="H411" s="1" t="s">
        <v>86</v>
      </c>
      <c r="I411" s="1" t="s">
        <v>2056</v>
      </c>
      <c r="J411" s="3">
        <v>-435.06</v>
      </c>
      <c r="K411" s="1" t="s">
        <v>2507</v>
      </c>
      <c r="L411" s="1" t="s">
        <v>24</v>
      </c>
      <c r="M411" s="1" t="s">
        <v>2508</v>
      </c>
      <c r="N411" s="1" t="s">
        <v>2089</v>
      </c>
      <c r="O411" s="2">
        <v>39752</v>
      </c>
      <c r="P411" s="2">
        <v>39758</v>
      </c>
      <c r="Q411" s="1" t="s">
        <v>29</v>
      </c>
      <c r="R411" t="str">
        <f>VLOOKUP(F411,'Seg 2 descriptions'!A:B,2)</f>
        <v>X Business Development Manager</v>
      </c>
      <c r="S411" t="str">
        <f>VLOOKUP(G411,'Seg 3 descriptions'!A:B,2)</f>
        <v>Salaries</v>
      </c>
    </row>
    <row r="412" spans="1:19" x14ac:dyDescent="0.25">
      <c r="A412" s="1" t="s">
        <v>457</v>
      </c>
      <c r="B412" s="1" t="s">
        <v>1988</v>
      </c>
      <c r="C412" s="1" t="s">
        <v>2070</v>
      </c>
      <c r="D412" s="1" t="s">
        <v>1999</v>
      </c>
      <c r="E412" s="1" t="s">
        <v>1991</v>
      </c>
      <c r="F412" s="1" t="s">
        <v>1992</v>
      </c>
      <c r="G412" s="1" t="s">
        <v>460</v>
      </c>
      <c r="H412" s="1" t="s">
        <v>228</v>
      </c>
      <c r="I412" s="1" t="s">
        <v>2056</v>
      </c>
      <c r="J412" s="3">
        <v>-187.7</v>
      </c>
      <c r="K412" s="1" t="s">
        <v>2414</v>
      </c>
      <c r="L412" s="1" t="s">
        <v>24</v>
      </c>
      <c r="M412" s="1" t="s">
        <v>2415</v>
      </c>
      <c r="N412" s="1" t="s">
        <v>2071</v>
      </c>
      <c r="O412" s="2">
        <v>39507</v>
      </c>
      <c r="P412" s="2">
        <v>39512</v>
      </c>
      <c r="Q412" s="1" t="s">
        <v>29</v>
      </c>
      <c r="R412" t="str">
        <f>VLOOKUP(F412,'Seg 2 descriptions'!A:B,2)</f>
        <v>X Operations-Tri-County</v>
      </c>
      <c r="S412" t="str">
        <f>VLOOKUP(G412,'Seg 3 descriptions'!A:B,2)</f>
        <v>Salaries</v>
      </c>
    </row>
    <row r="413" spans="1:19" x14ac:dyDescent="0.25">
      <c r="A413" s="1" t="s">
        <v>457</v>
      </c>
      <c r="B413" s="1" t="s">
        <v>1988</v>
      </c>
      <c r="C413" s="1" t="s">
        <v>2070</v>
      </c>
      <c r="D413" s="1" t="s">
        <v>2066</v>
      </c>
      <c r="E413" s="1" t="s">
        <v>1991</v>
      </c>
      <c r="F413" s="1" t="s">
        <v>1992</v>
      </c>
      <c r="G413" s="1" t="s">
        <v>590</v>
      </c>
      <c r="H413" s="1" t="s">
        <v>228</v>
      </c>
      <c r="I413" s="1" t="s">
        <v>2056</v>
      </c>
      <c r="J413" s="3">
        <v>-11.85</v>
      </c>
      <c r="K413" s="1" t="s">
        <v>2414</v>
      </c>
      <c r="L413" s="1" t="s">
        <v>24</v>
      </c>
      <c r="M413" s="1" t="s">
        <v>2415</v>
      </c>
      <c r="N413" s="1" t="s">
        <v>2071</v>
      </c>
      <c r="O413" s="2">
        <v>39507</v>
      </c>
      <c r="P413" s="2">
        <v>39512</v>
      </c>
      <c r="Q413" s="1" t="s">
        <v>29</v>
      </c>
      <c r="R413" t="str">
        <f>VLOOKUP(F413,'Seg 2 descriptions'!A:B,2)</f>
        <v>X Operations-Tri-County</v>
      </c>
      <c r="S413" t="str">
        <f>VLOOKUP(G413,'Seg 3 descriptions'!A:B,2)</f>
        <v>Overtime/Comp Time/On Call</v>
      </c>
    </row>
    <row r="414" spans="1:19" x14ac:dyDescent="0.25">
      <c r="A414" s="1" t="s">
        <v>457</v>
      </c>
      <c r="B414" s="1" t="s">
        <v>1988</v>
      </c>
      <c r="C414" s="1" t="s">
        <v>2070</v>
      </c>
      <c r="D414" s="1" t="s">
        <v>2066</v>
      </c>
      <c r="E414" s="1" t="s">
        <v>1991</v>
      </c>
      <c r="F414" s="1" t="s">
        <v>1992</v>
      </c>
      <c r="G414" s="1" t="s">
        <v>590</v>
      </c>
      <c r="H414" s="1" t="s">
        <v>228</v>
      </c>
      <c r="I414" s="1" t="s">
        <v>2056</v>
      </c>
      <c r="J414" s="3">
        <v>-33.979999999999997</v>
      </c>
      <c r="K414" s="1" t="s">
        <v>2414</v>
      </c>
      <c r="L414" s="1" t="s">
        <v>24</v>
      </c>
      <c r="M414" s="1" t="s">
        <v>2415</v>
      </c>
      <c r="N414" s="1" t="s">
        <v>2071</v>
      </c>
      <c r="O414" s="2">
        <v>39507</v>
      </c>
      <c r="P414" s="2">
        <v>39512</v>
      </c>
      <c r="Q414" s="1" t="s">
        <v>29</v>
      </c>
      <c r="R414" t="str">
        <f>VLOOKUP(F414,'Seg 2 descriptions'!A:B,2)</f>
        <v>X Operations-Tri-County</v>
      </c>
      <c r="S414" t="str">
        <f>VLOOKUP(G414,'Seg 3 descriptions'!A:B,2)</f>
        <v>Overtime/Comp Time/On Call</v>
      </c>
    </row>
    <row r="415" spans="1:19" x14ac:dyDescent="0.25">
      <c r="A415" s="1" t="s">
        <v>2509</v>
      </c>
      <c r="B415" s="1" t="s">
        <v>1988</v>
      </c>
      <c r="C415" s="1" t="s">
        <v>2510</v>
      </c>
      <c r="D415" s="1" t="s">
        <v>2044</v>
      </c>
      <c r="E415" s="1" t="s">
        <v>1991</v>
      </c>
      <c r="F415" s="1" t="s">
        <v>2013</v>
      </c>
      <c r="G415" s="1" t="s">
        <v>22</v>
      </c>
      <c r="H415" s="1" t="s">
        <v>86</v>
      </c>
      <c r="I415" s="1" t="s">
        <v>24</v>
      </c>
      <c r="J415" s="3">
        <v>174.66</v>
      </c>
      <c r="K415" s="1" t="s">
        <v>2511</v>
      </c>
      <c r="L415" s="1" t="s">
        <v>24</v>
      </c>
      <c r="M415" s="1" t="s">
        <v>24</v>
      </c>
      <c r="N415" s="1" t="s">
        <v>2510</v>
      </c>
      <c r="O415" s="2">
        <v>39554</v>
      </c>
      <c r="P415" s="2">
        <v>39569</v>
      </c>
      <c r="Q415" s="1" t="s">
        <v>29</v>
      </c>
      <c r="R415" t="str">
        <f>VLOOKUP(F415,'Seg 2 descriptions'!A:B,2)</f>
        <v>X Facilities-Florida</v>
      </c>
      <c r="S415" t="str">
        <f>VLOOKUP(G415,'Seg 3 descriptions'!A:B,2)</f>
        <v>Facilities Maintenance</v>
      </c>
    </row>
    <row r="416" spans="1:19" x14ac:dyDescent="0.25">
      <c r="A416" s="1" t="s">
        <v>2285</v>
      </c>
      <c r="B416" s="1" t="s">
        <v>20</v>
      </c>
      <c r="C416" s="1" t="s">
        <v>2286</v>
      </c>
      <c r="D416" s="1" t="s">
        <v>2121</v>
      </c>
      <c r="E416" s="1" t="s">
        <v>1991</v>
      </c>
      <c r="F416" s="1" t="s">
        <v>2013</v>
      </c>
      <c r="G416" s="1" t="s">
        <v>22</v>
      </c>
      <c r="H416" s="1" t="s">
        <v>23</v>
      </c>
      <c r="I416" s="1" t="s">
        <v>24</v>
      </c>
      <c r="J416" s="3">
        <v>2475.15</v>
      </c>
      <c r="K416" s="1" t="s">
        <v>2512</v>
      </c>
      <c r="L416" s="1" t="s">
        <v>24</v>
      </c>
      <c r="M416" s="1" t="s">
        <v>24</v>
      </c>
      <c r="N416" s="1" t="s">
        <v>2286</v>
      </c>
      <c r="O416" s="2">
        <v>39813</v>
      </c>
      <c r="P416" s="2">
        <v>39835</v>
      </c>
      <c r="Q416" s="1" t="s">
        <v>29</v>
      </c>
      <c r="R416" t="str">
        <f>VLOOKUP(F416,'Seg 2 descriptions'!A:B,2)</f>
        <v>X Facilities-Florida</v>
      </c>
      <c r="S416" t="str">
        <f>VLOOKUP(G416,'Seg 3 descriptions'!A:B,2)</f>
        <v>Facilities Maintenance</v>
      </c>
    </row>
    <row r="417" spans="1:19" x14ac:dyDescent="0.25">
      <c r="A417" s="1" t="s">
        <v>17</v>
      </c>
      <c r="B417" s="1" t="s">
        <v>1988</v>
      </c>
      <c r="C417" s="1" t="s">
        <v>2513</v>
      </c>
      <c r="D417" s="1" t="s">
        <v>2514</v>
      </c>
      <c r="E417" s="1" t="s">
        <v>2029</v>
      </c>
      <c r="F417" s="1" t="s">
        <v>2030</v>
      </c>
      <c r="G417" s="1" t="s">
        <v>35</v>
      </c>
      <c r="H417" s="1" t="s">
        <v>86</v>
      </c>
      <c r="I417" s="1" t="s">
        <v>24</v>
      </c>
      <c r="J417" s="3">
        <v>1178.2</v>
      </c>
      <c r="K417" s="1" t="s">
        <v>2515</v>
      </c>
      <c r="L417" s="1" t="s">
        <v>24</v>
      </c>
      <c r="M417" s="1" t="s">
        <v>2516</v>
      </c>
      <c r="N417" s="1" t="s">
        <v>2517</v>
      </c>
      <c r="O417" s="2">
        <v>39532</v>
      </c>
      <c r="P417" s="2">
        <v>39532</v>
      </c>
      <c r="Q417" s="1" t="s">
        <v>29</v>
      </c>
      <c r="R417" t="str">
        <f>VLOOKUP(F417,'Seg 2 descriptions'!A:B,2)</f>
        <v>X Operations-Citrus County</v>
      </c>
      <c r="S417" t="str">
        <f>VLOOKUP(G417,'Seg 3 descriptions'!A:B,2)</f>
        <v>Other Outside Services</v>
      </c>
    </row>
    <row r="418" spans="1:19" x14ac:dyDescent="0.25">
      <c r="A418" s="1" t="s">
        <v>1571</v>
      </c>
      <c r="B418" s="1" t="s">
        <v>49</v>
      </c>
      <c r="C418" s="1" t="s">
        <v>2223</v>
      </c>
      <c r="D418" s="1" t="s">
        <v>2044</v>
      </c>
      <c r="E418" s="1" t="s">
        <v>1991</v>
      </c>
      <c r="F418" s="1" t="s">
        <v>2013</v>
      </c>
      <c r="G418" s="1" t="s">
        <v>22</v>
      </c>
      <c r="H418" s="1" t="s">
        <v>86</v>
      </c>
      <c r="I418" s="1" t="s">
        <v>24</v>
      </c>
      <c r="J418" s="3">
        <v>23.01</v>
      </c>
      <c r="K418" s="1" t="s">
        <v>2518</v>
      </c>
      <c r="L418" s="1" t="s">
        <v>24</v>
      </c>
      <c r="M418" s="1" t="s">
        <v>24</v>
      </c>
      <c r="N418" s="1" t="s">
        <v>2223</v>
      </c>
      <c r="O418" s="2">
        <v>39691</v>
      </c>
      <c r="P418" s="2">
        <v>39695</v>
      </c>
      <c r="Q418" s="1" t="s">
        <v>29</v>
      </c>
      <c r="R418" t="str">
        <f>VLOOKUP(F418,'Seg 2 descriptions'!A:B,2)</f>
        <v>X Facilities-Florida</v>
      </c>
      <c r="S418" t="str">
        <f>VLOOKUP(G418,'Seg 3 descriptions'!A:B,2)</f>
        <v>Facilities Maintenance</v>
      </c>
    </row>
    <row r="419" spans="1:19" x14ac:dyDescent="0.25">
      <c r="A419" s="1" t="s">
        <v>2519</v>
      </c>
      <c r="B419" s="1" t="s">
        <v>20</v>
      </c>
      <c r="C419" s="1" t="s">
        <v>2520</v>
      </c>
      <c r="D419" s="1" t="s">
        <v>2044</v>
      </c>
      <c r="E419" s="1" t="s">
        <v>1991</v>
      </c>
      <c r="F419" s="1" t="s">
        <v>2013</v>
      </c>
      <c r="G419" s="1" t="s">
        <v>22</v>
      </c>
      <c r="H419" s="1" t="s">
        <v>86</v>
      </c>
      <c r="I419" s="1" t="s">
        <v>24</v>
      </c>
      <c r="J419" s="3">
        <v>-436</v>
      </c>
      <c r="K419" s="1" t="s">
        <v>2521</v>
      </c>
      <c r="L419" s="1" t="s">
        <v>24</v>
      </c>
      <c r="M419" s="1" t="s">
        <v>24</v>
      </c>
      <c r="N419" s="1" t="s">
        <v>2520</v>
      </c>
      <c r="O419" s="2">
        <v>39691</v>
      </c>
      <c r="P419" s="2">
        <v>39714</v>
      </c>
      <c r="Q419" s="1" t="s">
        <v>29</v>
      </c>
      <c r="R419" t="str">
        <f>VLOOKUP(F419,'Seg 2 descriptions'!A:B,2)</f>
        <v>X Facilities-Florida</v>
      </c>
      <c r="S419" t="str">
        <f>VLOOKUP(G419,'Seg 3 descriptions'!A:B,2)</f>
        <v>Facilities Maintenance</v>
      </c>
    </row>
    <row r="420" spans="1:19" x14ac:dyDescent="0.25">
      <c r="A420" s="1" t="s">
        <v>1571</v>
      </c>
      <c r="B420" s="1" t="s">
        <v>49</v>
      </c>
      <c r="C420" s="1" t="s">
        <v>2292</v>
      </c>
      <c r="D420" s="1" t="s">
        <v>2044</v>
      </c>
      <c r="E420" s="1" t="s">
        <v>1991</v>
      </c>
      <c r="F420" s="1" t="s">
        <v>2013</v>
      </c>
      <c r="G420" s="1" t="s">
        <v>22</v>
      </c>
      <c r="H420" s="1" t="s">
        <v>86</v>
      </c>
      <c r="I420" s="1" t="s">
        <v>24</v>
      </c>
      <c r="J420" s="3">
        <v>888.44</v>
      </c>
      <c r="K420" s="1" t="s">
        <v>2522</v>
      </c>
      <c r="L420" s="1" t="s">
        <v>24</v>
      </c>
      <c r="M420" s="1" t="s">
        <v>24</v>
      </c>
      <c r="N420" s="1" t="s">
        <v>2292</v>
      </c>
      <c r="O420" s="2">
        <v>39660</v>
      </c>
      <c r="P420" s="2">
        <v>39665</v>
      </c>
      <c r="Q420" s="1" t="s">
        <v>29</v>
      </c>
      <c r="R420" t="str">
        <f>VLOOKUP(F420,'Seg 2 descriptions'!A:B,2)</f>
        <v>X Facilities-Florida</v>
      </c>
      <c r="S420" t="str">
        <f>VLOOKUP(G420,'Seg 3 descriptions'!A:B,2)</f>
        <v>Facilities Maintenance</v>
      </c>
    </row>
    <row r="421" spans="1:19" x14ac:dyDescent="0.25">
      <c r="A421" s="1" t="s">
        <v>1571</v>
      </c>
      <c r="B421" s="1" t="s">
        <v>49</v>
      </c>
      <c r="C421" s="1" t="s">
        <v>2292</v>
      </c>
      <c r="D421" s="1" t="s">
        <v>2044</v>
      </c>
      <c r="E421" s="1" t="s">
        <v>1991</v>
      </c>
      <c r="F421" s="1" t="s">
        <v>2013</v>
      </c>
      <c r="G421" s="1" t="s">
        <v>22</v>
      </c>
      <c r="H421" s="1" t="s">
        <v>86</v>
      </c>
      <c r="I421" s="1" t="s">
        <v>24</v>
      </c>
      <c r="J421" s="3">
        <v>222.11</v>
      </c>
      <c r="K421" s="1" t="s">
        <v>2522</v>
      </c>
      <c r="L421" s="1" t="s">
        <v>24</v>
      </c>
      <c r="M421" s="1" t="s">
        <v>24</v>
      </c>
      <c r="N421" s="1" t="s">
        <v>2292</v>
      </c>
      <c r="O421" s="2">
        <v>39660</v>
      </c>
      <c r="P421" s="2">
        <v>39665</v>
      </c>
      <c r="Q421" s="1" t="s">
        <v>29</v>
      </c>
      <c r="R421" t="str">
        <f>VLOOKUP(F421,'Seg 2 descriptions'!A:B,2)</f>
        <v>X Facilities-Florida</v>
      </c>
      <c r="S421" t="str">
        <f>VLOOKUP(G421,'Seg 3 descriptions'!A:B,2)</f>
        <v>Facilities Maintenance</v>
      </c>
    </row>
    <row r="422" spans="1:19" x14ac:dyDescent="0.25">
      <c r="A422" s="1" t="s">
        <v>828</v>
      </c>
      <c r="B422" s="1" t="s">
        <v>49</v>
      </c>
      <c r="C422" s="1" t="s">
        <v>2523</v>
      </c>
      <c r="D422" s="1" t="s">
        <v>2077</v>
      </c>
      <c r="E422" s="1" t="s">
        <v>20</v>
      </c>
      <c r="F422" s="1" t="s">
        <v>2006</v>
      </c>
      <c r="G422" s="1" t="s">
        <v>460</v>
      </c>
      <c r="H422" s="1" t="s">
        <v>86</v>
      </c>
      <c r="I422" s="1" t="s">
        <v>24</v>
      </c>
      <c r="J422" s="3">
        <v>81.459999999999994</v>
      </c>
      <c r="K422" s="1" t="s">
        <v>2524</v>
      </c>
      <c r="L422" s="1" t="s">
        <v>24</v>
      </c>
      <c r="M422" s="1" t="s">
        <v>24</v>
      </c>
      <c r="N422" s="1" t="s">
        <v>2523</v>
      </c>
      <c r="O422" s="2">
        <v>39660</v>
      </c>
      <c r="P422" s="2">
        <v>39666</v>
      </c>
      <c r="Q422" s="1" t="s">
        <v>29</v>
      </c>
      <c r="R422" t="str">
        <f>VLOOKUP(F422,'Seg 2 descriptions'!A:B,2)</f>
        <v>X Engineering and Measurement</v>
      </c>
      <c r="S422" t="str">
        <f>VLOOKUP(G422,'Seg 3 descriptions'!A:B,2)</f>
        <v>Salaries</v>
      </c>
    </row>
    <row r="423" spans="1:19" x14ac:dyDescent="0.25">
      <c r="A423" s="1" t="s">
        <v>828</v>
      </c>
      <c r="B423" s="1" t="s">
        <v>49</v>
      </c>
      <c r="C423" s="1" t="s">
        <v>2523</v>
      </c>
      <c r="D423" s="1" t="s">
        <v>2080</v>
      </c>
      <c r="E423" s="1" t="s">
        <v>20</v>
      </c>
      <c r="F423" s="1" t="s">
        <v>2006</v>
      </c>
      <c r="G423" s="1" t="s">
        <v>460</v>
      </c>
      <c r="H423" s="1" t="s">
        <v>187</v>
      </c>
      <c r="I423" s="1" t="s">
        <v>24</v>
      </c>
      <c r="J423" s="3">
        <v>162.91999999999999</v>
      </c>
      <c r="K423" s="1" t="s">
        <v>2524</v>
      </c>
      <c r="L423" s="1" t="s">
        <v>24</v>
      </c>
      <c r="M423" s="1" t="s">
        <v>24</v>
      </c>
      <c r="N423" s="1" t="s">
        <v>2523</v>
      </c>
      <c r="O423" s="2">
        <v>39660</v>
      </c>
      <c r="P423" s="2">
        <v>39666</v>
      </c>
      <c r="Q423" s="1" t="s">
        <v>29</v>
      </c>
      <c r="R423" t="str">
        <f>VLOOKUP(F423,'Seg 2 descriptions'!A:B,2)</f>
        <v>X Engineering and Measurement</v>
      </c>
      <c r="S423" t="str">
        <f>VLOOKUP(G423,'Seg 3 descriptions'!A:B,2)</f>
        <v>Salaries</v>
      </c>
    </row>
    <row r="424" spans="1:19" x14ac:dyDescent="0.25">
      <c r="A424" s="1" t="s">
        <v>828</v>
      </c>
      <c r="B424" s="1" t="s">
        <v>49</v>
      </c>
      <c r="C424" s="1" t="s">
        <v>2525</v>
      </c>
      <c r="D424" s="1" t="s">
        <v>2307</v>
      </c>
      <c r="E424" s="1" t="s">
        <v>2029</v>
      </c>
      <c r="F424" s="1" t="s">
        <v>2030</v>
      </c>
      <c r="G424" s="1" t="s">
        <v>460</v>
      </c>
      <c r="H424" s="1" t="s">
        <v>86</v>
      </c>
      <c r="I424" s="1" t="s">
        <v>24</v>
      </c>
      <c r="J424" s="3">
        <v>-114.56</v>
      </c>
      <c r="K424" s="1" t="s">
        <v>2524</v>
      </c>
      <c r="L424" s="1" t="s">
        <v>24</v>
      </c>
      <c r="M424" s="1" t="s">
        <v>24</v>
      </c>
      <c r="N424" s="1" t="s">
        <v>2523</v>
      </c>
      <c r="O424" s="2">
        <v>39691</v>
      </c>
      <c r="P424" s="2">
        <v>39696</v>
      </c>
      <c r="Q424" s="1" t="s">
        <v>29</v>
      </c>
      <c r="R424" t="str">
        <f>VLOOKUP(F424,'Seg 2 descriptions'!A:B,2)</f>
        <v>X Operations-Citrus County</v>
      </c>
      <c r="S424" t="str">
        <f>VLOOKUP(G424,'Seg 3 descriptions'!A:B,2)</f>
        <v>Salaries</v>
      </c>
    </row>
    <row r="425" spans="1:19" x14ac:dyDescent="0.25">
      <c r="A425" s="1" t="s">
        <v>828</v>
      </c>
      <c r="B425" s="1" t="s">
        <v>49</v>
      </c>
      <c r="C425" s="1" t="s">
        <v>2525</v>
      </c>
      <c r="D425" s="1" t="s">
        <v>1997</v>
      </c>
      <c r="E425" s="1" t="s">
        <v>1991</v>
      </c>
      <c r="F425" s="1" t="s">
        <v>1992</v>
      </c>
      <c r="G425" s="1" t="s">
        <v>460</v>
      </c>
      <c r="H425" s="1" t="s">
        <v>86</v>
      </c>
      <c r="I425" s="1" t="s">
        <v>24</v>
      </c>
      <c r="J425" s="3">
        <v>-877.18</v>
      </c>
      <c r="K425" s="1" t="s">
        <v>2524</v>
      </c>
      <c r="L425" s="1" t="s">
        <v>24</v>
      </c>
      <c r="M425" s="1" t="s">
        <v>24</v>
      </c>
      <c r="N425" s="1" t="s">
        <v>2523</v>
      </c>
      <c r="O425" s="2">
        <v>39691</v>
      </c>
      <c r="P425" s="2">
        <v>39696</v>
      </c>
      <c r="Q425" s="1" t="s">
        <v>29</v>
      </c>
      <c r="R425" t="str">
        <f>VLOOKUP(F425,'Seg 2 descriptions'!A:B,2)</f>
        <v>X Operations-Tri-County</v>
      </c>
      <c r="S425" t="str">
        <f>VLOOKUP(G425,'Seg 3 descriptions'!A:B,2)</f>
        <v>Salaries</v>
      </c>
    </row>
    <row r="426" spans="1:19" x14ac:dyDescent="0.25">
      <c r="A426" s="1" t="s">
        <v>828</v>
      </c>
      <c r="B426" s="1" t="s">
        <v>49</v>
      </c>
      <c r="C426" s="1" t="s">
        <v>2525</v>
      </c>
      <c r="D426" s="1" t="s">
        <v>1999</v>
      </c>
      <c r="E426" s="1" t="s">
        <v>1991</v>
      </c>
      <c r="F426" s="1" t="s">
        <v>1992</v>
      </c>
      <c r="G426" s="1" t="s">
        <v>460</v>
      </c>
      <c r="H426" s="1" t="s">
        <v>228</v>
      </c>
      <c r="I426" s="1" t="s">
        <v>24</v>
      </c>
      <c r="J426" s="3">
        <v>-239.81</v>
      </c>
      <c r="K426" s="1" t="s">
        <v>2524</v>
      </c>
      <c r="L426" s="1" t="s">
        <v>24</v>
      </c>
      <c r="M426" s="1" t="s">
        <v>24</v>
      </c>
      <c r="N426" s="1" t="s">
        <v>2523</v>
      </c>
      <c r="O426" s="2">
        <v>39691</v>
      </c>
      <c r="P426" s="2">
        <v>39696</v>
      </c>
      <c r="Q426" s="1" t="s">
        <v>29</v>
      </c>
      <c r="R426" t="str">
        <f>VLOOKUP(F426,'Seg 2 descriptions'!A:B,2)</f>
        <v>X Operations-Tri-County</v>
      </c>
      <c r="S426" t="str">
        <f>VLOOKUP(G426,'Seg 3 descriptions'!A:B,2)</f>
        <v>Salaries</v>
      </c>
    </row>
    <row r="427" spans="1:19" x14ac:dyDescent="0.25">
      <c r="A427" s="1" t="s">
        <v>828</v>
      </c>
      <c r="B427" s="1" t="s">
        <v>49</v>
      </c>
      <c r="C427" s="1" t="s">
        <v>2525</v>
      </c>
      <c r="D427" s="1" t="s">
        <v>2082</v>
      </c>
      <c r="E427" s="1" t="s">
        <v>20</v>
      </c>
      <c r="F427" s="1" t="s">
        <v>2006</v>
      </c>
      <c r="G427" s="1" t="s">
        <v>460</v>
      </c>
      <c r="H427" s="1" t="s">
        <v>23</v>
      </c>
      <c r="I427" s="1" t="s">
        <v>24</v>
      </c>
      <c r="J427" s="3">
        <v>-162.91999999999999</v>
      </c>
      <c r="K427" s="1" t="s">
        <v>2524</v>
      </c>
      <c r="L427" s="1" t="s">
        <v>24</v>
      </c>
      <c r="M427" s="1" t="s">
        <v>24</v>
      </c>
      <c r="N427" s="1" t="s">
        <v>2523</v>
      </c>
      <c r="O427" s="2">
        <v>39691</v>
      </c>
      <c r="P427" s="2">
        <v>39696</v>
      </c>
      <c r="Q427" s="1" t="s">
        <v>29</v>
      </c>
      <c r="R427" t="str">
        <f>VLOOKUP(F427,'Seg 2 descriptions'!A:B,2)</f>
        <v>X Engineering and Measurement</v>
      </c>
      <c r="S427" t="str">
        <f>VLOOKUP(G427,'Seg 3 descriptions'!A:B,2)</f>
        <v>Salaries</v>
      </c>
    </row>
    <row r="428" spans="1:19" x14ac:dyDescent="0.25">
      <c r="A428" s="1" t="s">
        <v>828</v>
      </c>
      <c r="B428" s="1" t="s">
        <v>49</v>
      </c>
      <c r="C428" s="1" t="s">
        <v>2525</v>
      </c>
      <c r="D428" s="1" t="s">
        <v>2077</v>
      </c>
      <c r="E428" s="1" t="s">
        <v>20</v>
      </c>
      <c r="F428" s="1" t="s">
        <v>2006</v>
      </c>
      <c r="G428" s="1" t="s">
        <v>460</v>
      </c>
      <c r="H428" s="1" t="s">
        <v>86</v>
      </c>
      <c r="I428" s="1" t="s">
        <v>24</v>
      </c>
      <c r="J428" s="3">
        <v>-81.459999999999994</v>
      </c>
      <c r="K428" s="1" t="s">
        <v>2524</v>
      </c>
      <c r="L428" s="1" t="s">
        <v>24</v>
      </c>
      <c r="M428" s="1" t="s">
        <v>24</v>
      </c>
      <c r="N428" s="1" t="s">
        <v>2523</v>
      </c>
      <c r="O428" s="2">
        <v>39691</v>
      </c>
      <c r="P428" s="2">
        <v>39696</v>
      </c>
      <c r="Q428" s="1" t="s">
        <v>29</v>
      </c>
      <c r="R428" t="str">
        <f>VLOOKUP(F428,'Seg 2 descriptions'!A:B,2)</f>
        <v>X Engineering and Measurement</v>
      </c>
      <c r="S428" t="str">
        <f>VLOOKUP(G428,'Seg 3 descriptions'!A:B,2)</f>
        <v>Salaries</v>
      </c>
    </row>
    <row r="429" spans="1:19" x14ac:dyDescent="0.25">
      <c r="A429" s="1" t="s">
        <v>828</v>
      </c>
      <c r="B429" s="1" t="s">
        <v>49</v>
      </c>
      <c r="C429" s="1" t="s">
        <v>2525</v>
      </c>
      <c r="D429" s="1" t="s">
        <v>2080</v>
      </c>
      <c r="E429" s="1" t="s">
        <v>20</v>
      </c>
      <c r="F429" s="1" t="s">
        <v>2006</v>
      </c>
      <c r="G429" s="1" t="s">
        <v>460</v>
      </c>
      <c r="H429" s="1" t="s">
        <v>187</v>
      </c>
      <c r="I429" s="1" t="s">
        <v>24</v>
      </c>
      <c r="J429" s="3">
        <v>-162.91999999999999</v>
      </c>
      <c r="K429" s="1" t="s">
        <v>2524</v>
      </c>
      <c r="L429" s="1" t="s">
        <v>24</v>
      </c>
      <c r="M429" s="1" t="s">
        <v>24</v>
      </c>
      <c r="N429" s="1" t="s">
        <v>2523</v>
      </c>
      <c r="O429" s="2">
        <v>39691</v>
      </c>
      <c r="P429" s="2">
        <v>39696</v>
      </c>
      <c r="Q429" s="1" t="s">
        <v>29</v>
      </c>
      <c r="R429" t="str">
        <f>VLOOKUP(F429,'Seg 2 descriptions'!A:B,2)</f>
        <v>X Engineering and Measurement</v>
      </c>
      <c r="S429" t="str">
        <f>VLOOKUP(G429,'Seg 3 descriptions'!A:B,2)</f>
        <v>Salaries</v>
      </c>
    </row>
    <row r="430" spans="1:19" x14ac:dyDescent="0.25">
      <c r="A430" s="1" t="s">
        <v>828</v>
      </c>
      <c r="B430" s="1" t="s">
        <v>49</v>
      </c>
      <c r="C430" s="1" t="s">
        <v>2525</v>
      </c>
      <c r="D430" s="1" t="s">
        <v>2081</v>
      </c>
      <c r="E430" s="1" t="s">
        <v>20</v>
      </c>
      <c r="F430" s="1" t="s">
        <v>2006</v>
      </c>
      <c r="G430" s="1" t="s">
        <v>460</v>
      </c>
      <c r="H430" s="1" t="s">
        <v>76</v>
      </c>
      <c r="I430" s="1" t="s">
        <v>24</v>
      </c>
      <c r="J430" s="3">
        <v>-244.38</v>
      </c>
      <c r="K430" s="1" t="s">
        <v>2524</v>
      </c>
      <c r="L430" s="1" t="s">
        <v>24</v>
      </c>
      <c r="M430" s="1" t="s">
        <v>24</v>
      </c>
      <c r="N430" s="1" t="s">
        <v>2523</v>
      </c>
      <c r="O430" s="2">
        <v>39691</v>
      </c>
      <c r="P430" s="2">
        <v>39696</v>
      </c>
      <c r="Q430" s="1" t="s">
        <v>29</v>
      </c>
      <c r="R430" t="str">
        <f>VLOOKUP(F430,'Seg 2 descriptions'!A:B,2)</f>
        <v>X Engineering and Measurement</v>
      </c>
      <c r="S430" t="str">
        <f>VLOOKUP(G430,'Seg 3 descriptions'!A:B,2)</f>
        <v>Salaries</v>
      </c>
    </row>
    <row r="431" spans="1:19" x14ac:dyDescent="0.25">
      <c r="A431" s="1" t="s">
        <v>828</v>
      </c>
      <c r="B431" s="1" t="s">
        <v>49</v>
      </c>
      <c r="C431" s="1" t="s">
        <v>2523</v>
      </c>
      <c r="D431" s="1" t="s">
        <v>2307</v>
      </c>
      <c r="E431" s="1" t="s">
        <v>2029</v>
      </c>
      <c r="F431" s="1" t="s">
        <v>2030</v>
      </c>
      <c r="G431" s="1" t="s">
        <v>460</v>
      </c>
      <c r="H431" s="1" t="s">
        <v>86</v>
      </c>
      <c r="I431" s="1" t="s">
        <v>24</v>
      </c>
      <c r="J431" s="3">
        <v>114.56</v>
      </c>
      <c r="K431" s="1" t="s">
        <v>2524</v>
      </c>
      <c r="L431" s="1" t="s">
        <v>24</v>
      </c>
      <c r="M431" s="1" t="s">
        <v>24</v>
      </c>
      <c r="N431" s="1" t="s">
        <v>2523</v>
      </c>
      <c r="O431" s="2">
        <v>39660</v>
      </c>
      <c r="P431" s="2">
        <v>39666</v>
      </c>
      <c r="Q431" s="1" t="s">
        <v>29</v>
      </c>
      <c r="R431" t="str">
        <f>VLOOKUP(F431,'Seg 2 descriptions'!A:B,2)</f>
        <v>X Operations-Citrus County</v>
      </c>
      <c r="S431" t="str">
        <f>VLOOKUP(G431,'Seg 3 descriptions'!A:B,2)</f>
        <v>Salaries</v>
      </c>
    </row>
    <row r="432" spans="1:19" x14ac:dyDescent="0.25">
      <c r="A432" s="1" t="s">
        <v>828</v>
      </c>
      <c r="B432" s="1" t="s">
        <v>49</v>
      </c>
      <c r="C432" s="1" t="s">
        <v>2523</v>
      </c>
      <c r="D432" s="1" t="s">
        <v>1997</v>
      </c>
      <c r="E432" s="1" t="s">
        <v>1991</v>
      </c>
      <c r="F432" s="1" t="s">
        <v>1992</v>
      </c>
      <c r="G432" s="1" t="s">
        <v>460</v>
      </c>
      <c r="H432" s="1" t="s">
        <v>86</v>
      </c>
      <c r="I432" s="1" t="s">
        <v>24</v>
      </c>
      <c r="J432" s="3">
        <v>877.18</v>
      </c>
      <c r="K432" s="1" t="s">
        <v>2524</v>
      </c>
      <c r="L432" s="1" t="s">
        <v>24</v>
      </c>
      <c r="M432" s="1" t="s">
        <v>24</v>
      </c>
      <c r="N432" s="1" t="s">
        <v>2523</v>
      </c>
      <c r="O432" s="2">
        <v>39660</v>
      </c>
      <c r="P432" s="2">
        <v>39666</v>
      </c>
      <c r="Q432" s="1" t="s">
        <v>29</v>
      </c>
      <c r="R432" t="str">
        <f>VLOOKUP(F432,'Seg 2 descriptions'!A:B,2)</f>
        <v>X Operations-Tri-County</v>
      </c>
      <c r="S432" t="str">
        <f>VLOOKUP(G432,'Seg 3 descriptions'!A:B,2)</f>
        <v>Salaries</v>
      </c>
    </row>
    <row r="433" spans="1:19" x14ac:dyDescent="0.25">
      <c r="A433" s="1" t="s">
        <v>828</v>
      </c>
      <c r="B433" s="1" t="s">
        <v>49</v>
      </c>
      <c r="C433" s="1" t="s">
        <v>2523</v>
      </c>
      <c r="D433" s="1" t="s">
        <v>1999</v>
      </c>
      <c r="E433" s="1" t="s">
        <v>1991</v>
      </c>
      <c r="F433" s="1" t="s">
        <v>1992</v>
      </c>
      <c r="G433" s="1" t="s">
        <v>460</v>
      </c>
      <c r="H433" s="1" t="s">
        <v>228</v>
      </c>
      <c r="I433" s="1" t="s">
        <v>24</v>
      </c>
      <c r="J433" s="3">
        <v>239.81</v>
      </c>
      <c r="K433" s="1" t="s">
        <v>2524</v>
      </c>
      <c r="L433" s="1" t="s">
        <v>24</v>
      </c>
      <c r="M433" s="1" t="s">
        <v>24</v>
      </c>
      <c r="N433" s="1" t="s">
        <v>2523</v>
      </c>
      <c r="O433" s="2">
        <v>39660</v>
      </c>
      <c r="P433" s="2">
        <v>39666</v>
      </c>
      <c r="Q433" s="1" t="s">
        <v>29</v>
      </c>
      <c r="R433" t="str">
        <f>VLOOKUP(F433,'Seg 2 descriptions'!A:B,2)</f>
        <v>X Operations-Tri-County</v>
      </c>
      <c r="S433" t="str">
        <f>VLOOKUP(G433,'Seg 3 descriptions'!A:B,2)</f>
        <v>Salaries</v>
      </c>
    </row>
    <row r="434" spans="1:19" x14ac:dyDescent="0.25">
      <c r="A434" s="1" t="s">
        <v>828</v>
      </c>
      <c r="B434" s="1" t="s">
        <v>49</v>
      </c>
      <c r="C434" s="1" t="s">
        <v>2523</v>
      </c>
      <c r="D434" s="1" t="s">
        <v>2081</v>
      </c>
      <c r="E434" s="1" t="s">
        <v>20</v>
      </c>
      <c r="F434" s="1" t="s">
        <v>2006</v>
      </c>
      <c r="G434" s="1" t="s">
        <v>460</v>
      </c>
      <c r="H434" s="1" t="s">
        <v>76</v>
      </c>
      <c r="I434" s="1" t="s">
        <v>24</v>
      </c>
      <c r="J434" s="3">
        <v>244.38</v>
      </c>
      <c r="K434" s="1" t="s">
        <v>2524</v>
      </c>
      <c r="L434" s="1" t="s">
        <v>24</v>
      </c>
      <c r="M434" s="1" t="s">
        <v>24</v>
      </c>
      <c r="N434" s="1" t="s">
        <v>2523</v>
      </c>
      <c r="O434" s="2">
        <v>39660</v>
      </c>
      <c r="P434" s="2">
        <v>39666</v>
      </c>
      <c r="Q434" s="1" t="s">
        <v>29</v>
      </c>
      <c r="R434" t="str">
        <f>VLOOKUP(F434,'Seg 2 descriptions'!A:B,2)</f>
        <v>X Engineering and Measurement</v>
      </c>
      <c r="S434" t="str">
        <f>VLOOKUP(G434,'Seg 3 descriptions'!A:B,2)</f>
        <v>Salaries</v>
      </c>
    </row>
    <row r="435" spans="1:19" x14ac:dyDescent="0.25">
      <c r="A435" s="1" t="s">
        <v>828</v>
      </c>
      <c r="B435" s="1" t="s">
        <v>49</v>
      </c>
      <c r="C435" s="1" t="s">
        <v>2523</v>
      </c>
      <c r="D435" s="1" t="s">
        <v>2082</v>
      </c>
      <c r="E435" s="1" t="s">
        <v>20</v>
      </c>
      <c r="F435" s="1" t="s">
        <v>2006</v>
      </c>
      <c r="G435" s="1" t="s">
        <v>460</v>
      </c>
      <c r="H435" s="1" t="s">
        <v>23</v>
      </c>
      <c r="I435" s="1" t="s">
        <v>24</v>
      </c>
      <c r="J435" s="3">
        <v>162.91999999999999</v>
      </c>
      <c r="K435" s="1" t="s">
        <v>2524</v>
      </c>
      <c r="L435" s="1" t="s">
        <v>24</v>
      </c>
      <c r="M435" s="1" t="s">
        <v>24</v>
      </c>
      <c r="N435" s="1" t="s">
        <v>2523</v>
      </c>
      <c r="O435" s="2">
        <v>39660</v>
      </c>
      <c r="P435" s="2">
        <v>39666</v>
      </c>
      <c r="Q435" s="1" t="s">
        <v>29</v>
      </c>
      <c r="R435" t="str">
        <f>VLOOKUP(F435,'Seg 2 descriptions'!A:B,2)</f>
        <v>X Engineering and Measurement</v>
      </c>
      <c r="S435" t="str">
        <f>VLOOKUP(G435,'Seg 3 descriptions'!A:B,2)</f>
        <v>Salaries</v>
      </c>
    </row>
    <row r="436" spans="1:19" x14ac:dyDescent="0.25">
      <c r="A436" s="1" t="s">
        <v>1987</v>
      </c>
      <c r="B436" s="1" t="s">
        <v>1988</v>
      </c>
      <c r="C436" s="1" t="s">
        <v>2526</v>
      </c>
      <c r="D436" s="1" t="s">
        <v>1999</v>
      </c>
      <c r="E436" s="1" t="s">
        <v>1991</v>
      </c>
      <c r="F436" s="1" t="s">
        <v>1992</v>
      </c>
      <c r="G436" s="1" t="s">
        <v>460</v>
      </c>
      <c r="H436" s="1" t="s">
        <v>228</v>
      </c>
      <c r="I436" s="1" t="s">
        <v>24</v>
      </c>
      <c r="J436" s="3">
        <v>127.56</v>
      </c>
      <c r="K436" s="1" t="s">
        <v>2527</v>
      </c>
      <c r="L436" s="1" t="s">
        <v>24</v>
      </c>
      <c r="M436" s="1" t="s">
        <v>2388</v>
      </c>
      <c r="N436" s="1" t="s">
        <v>2526</v>
      </c>
      <c r="O436" s="2">
        <v>39520</v>
      </c>
      <c r="P436" s="2">
        <v>39520</v>
      </c>
      <c r="Q436" s="1" t="s">
        <v>29</v>
      </c>
      <c r="R436" t="str">
        <f>VLOOKUP(F436,'Seg 2 descriptions'!A:B,2)</f>
        <v>X Operations-Tri-County</v>
      </c>
      <c r="S436" t="str">
        <f>VLOOKUP(G436,'Seg 3 descriptions'!A:B,2)</f>
        <v>Salaries</v>
      </c>
    </row>
    <row r="437" spans="1:19" x14ac:dyDescent="0.25">
      <c r="A437" s="1" t="s">
        <v>1987</v>
      </c>
      <c r="B437" s="1" t="s">
        <v>1988</v>
      </c>
      <c r="C437" s="1" t="s">
        <v>2526</v>
      </c>
      <c r="D437" s="1" t="s">
        <v>2079</v>
      </c>
      <c r="E437" s="1" t="s">
        <v>2029</v>
      </c>
      <c r="F437" s="1" t="s">
        <v>2030</v>
      </c>
      <c r="G437" s="1" t="s">
        <v>460</v>
      </c>
      <c r="H437" s="1" t="s">
        <v>187</v>
      </c>
      <c r="I437" s="1" t="s">
        <v>24</v>
      </c>
      <c r="J437" s="3">
        <v>41.28</v>
      </c>
      <c r="K437" s="1" t="s">
        <v>2527</v>
      </c>
      <c r="L437" s="1" t="s">
        <v>24</v>
      </c>
      <c r="M437" s="1" t="s">
        <v>2528</v>
      </c>
      <c r="N437" s="1" t="s">
        <v>2526</v>
      </c>
      <c r="O437" s="2">
        <v>39520</v>
      </c>
      <c r="P437" s="2">
        <v>39520</v>
      </c>
      <c r="Q437" s="1" t="s">
        <v>29</v>
      </c>
      <c r="R437" t="str">
        <f>VLOOKUP(F437,'Seg 2 descriptions'!A:B,2)</f>
        <v>X Operations-Citrus County</v>
      </c>
      <c r="S437" t="str">
        <f>VLOOKUP(G437,'Seg 3 descriptions'!A:B,2)</f>
        <v>Salaries</v>
      </c>
    </row>
    <row r="438" spans="1:19" x14ac:dyDescent="0.25">
      <c r="A438" s="1" t="s">
        <v>1987</v>
      </c>
      <c r="B438" s="1" t="s">
        <v>1988</v>
      </c>
      <c r="C438" s="1" t="s">
        <v>2526</v>
      </c>
      <c r="D438" s="1" t="s">
        <v>1999</v>
      </c>
      <c r="E438" s="1" t="s">
        <v>1991</v>
      </c>
      <c r="F438" s="1" t="s">
        <v>1992</v>
      </c>
      <c r="G438" s="1" t="s">
        <v>460</v>
      </c>
      <c r="H438" s="1" t="s">
        <v>228</v>
      </c>
      <c r="I438" s="1" t="s">
        <v>24</v>
      </c>
      <c r="J438" s="3">
        <v>38.74</v>
      </c>
      <c r="K438" s="1" t="s">
        <v>2527</v>
      </c>
      <c r="L438" s="1" t="s">
        <v>24</v>
      </c>
      <c r="M438" s="1" t="s">
        <v>1994</v>
      </c>
      <c r="N438" s="1" t="s">
        <v>2526</v>
      </c>
      <c r="O438" s="2">
        <v>39520</v>
      </c>
      <c r="P438" s="2">
        <v>39520</v>
      </c>
      <c r="Q438" s="1" t="s">
        <v>29</v>
      </c>
      <c r="R438" t="str">
        <f>VLOOKUP(F438,'Seg 2 descriptions'!A:B,2)</f>
        <v>X Operations-Tri-County</v>
      </c>
      <c r="S438" t="str">
        <f>VLOOKUP(G438,'Seg 3 descriptions'!A:B,2)</f>
        <v>Salaries</v>
      </c>
    </row>
    <row r="439" spans="1:19" x14ac:dyDescent="0.25">
      <c r="A439" s="1" t="s">
        <v>1987</v>
      </c>
      <c r="B439" s="1" t="s">
        <v>1988</v>
      </c>
      <c r="C439" s="1" t="s">
        <v>2526</v>
      </c>
      <c r="D439" s="1" t="s">
        <v>1997</v>
      </c>
      <c r="E439" s="1" t="s">
        <v>1991</v>
      </c>
      <c r="F439" s="1" t="s">
        <v>1992</v>
      </c>
      <c r="G439" s="1" t="s">
        <v>460</v>
      </c>
      <c r="H439" s="1" t="s">
        <v>86</v>
      </c>
      <c r="I439" s="1" t="s">
        <v>24</v>
      </c>
      <c r="J439" s="3">
        <v>129.12</v>
      </c>
      <c r="K439" s="1" t="s">
        <v>2527</v>
      </c>
      <c r="L439" s="1" t="s">
        <v>24</v>
      </c>
      <c r="M439" s="1" t="s">
        <v>2001</v>
      </c>
      <c r="N439" s="1" t="s">
        <v>2526</v>
      </c>
      <c r="O439" s="2">
        <v>39520</v>
      </c>
      <c r="P439" s="2">
        <v>39520</v>
      </c>
      <c r="Q439" s="1" t="s">
        <v>29</v>
      </c>
      <c r="R439" t="str">
        <f>VLOOKUP(F439,'Seg 2 descriptions'!A:B,2)</f>
        <v>X Operations-Tri-County</v>
      </c>
      <c r="S439" t="str">
        <f>VLOOKUP(G439,'Seg 3 descriptions'!A:B,2)</f>
        <v>Salaries</v>
      </c>
    </row>
    <row r="440" spans="1:19" x14ac:dyDescent="0.25">
      <c r="A440" s="1" t="s">
        <v>1987</v>
      </c>
      <c r="B440" s="1" t="s">
        <v>1988</v>
      </c>
      <c r="C440" s="1" t="s">
        <v>2526</v>
      </c>
      <c r="D440" s="1" t="s">
        <v>2218</v>
      </c>
      <c r="E440" s="1" t="s">
        <v>1991</v>
      </c>
      <c r="F440" s="1" t="s">
        <v>1992</v>
      </c>
      <c r="G440" s="1" t="s">
        <v>460</v>
      </c>
      <c r="H440" s="1" t="s">
        <v>130</v>
      </c>
      <c r="I440" s="1" t="s">
        <v>24</v>
      </c>
      <c r="J440" s="3">
        <v>434.88</v>
      </c>
      <c r="K440" s="1" t="s">
        <v>2527</v>
      </c>
      <c r="L440" s="1" t="s">
        <v>24</v>
      </c>
      <c r="M440" s="1" t="s">
        <v>2048</v>
      </c>
      <c r="N440" s="1" t="s">
        <v>2526</v>
      </c>
      <c r="O440" s="2">
        <v>39520</v>
      </c>
      <c r="P440" s="2">
        <v>39520</v>
      </c>
      <c r="Q440" s="1" t="s">
        <v>29</v>
      </c>
      <c r="R440" t="str">
        <f>VLOOKUP(F440,'Seg 2 descriptions'!A:B,2)</f>
        <v>X Operations-Tri-County</v>
      </c>
      <c r="S440" t="str">
        <f>VLOOKUP(G440,'Seg 3 descriptions'!A:B,2)</f>
        <v>Salaries</v>
      </c>
    </row>
    <row r="441" spans="1:19" x14ac:dyDescent="0.25">
      <c r="A441" s="1" t="s">
        <v>1987</v>
      </c>
      <c r="B441" s="1" t="s">
        <v>1988</v>
      </c>
      <c r="C441" s="1" t="s">
        <v>2526</v>
      </c>
      <c r="D441" s="1" t="s">
        <v>2080</v>
      </c>
      <c r="E441" s="1" t="s">
        <v>20</v>
      </c>
      <c r="F441" s="1" t="s">
        <v>2006</v>
      </c>
      <c r="G441" s="1" t="s">
        <v>460</v>
      </c>
      <c r="H441" s="1" t="s">
        <v>187</v>
      </c>
      <c r="I441" s="1" t="s">
        <v>24</v>
      </c>
      <c r="J441" s="3">
        <v>162.88</v>
      </c>
      <c r="K441" s="1" t="s">
        <v>2527</v>
      </c>
      <c r="L441" s="1" t="s">
        <v>24</v>
      </c>
      <c r="M441" s="1" t="s">
        <v>2406</v>
      </c>
      <c r="N441" s="1" t="s">
        <v>2526</v>
      </c>
      <c r="O441" s="2">
        <v>39520</v>
      </c>
      <c r="P441" s="2">
        <v>39520</v>
      </c>
      <c r="Q441" s="1" t="s">
        <v>29</v>
      </c>
      <c r="R441" t="str">
        <f>VLOOKUP(F441,'Seg 2 descriptions'!A:B,2)</f>
        <v>X Engineering and Measurement</v>
      </c>
      <c r="S441" t="str">
        <f>VLOOKUP(G441,'Seg 3 descriptions'!A:B,2)</f>
        <v>Salaries</v>
      </c>
    </row>
    <row r="442" spans="1:19" x14ac:dyDescent="0.25">
      <c r="A442" s="1" t="s">
        <v>1987</v>
      </c>
      <c r="B442" s="1" t="s">
        <v>1988</v>
      </c>
      <c r="C442" s="1" t="s">
        <v>2526</v>
      </c>
      <c r="D442" s="1" t="s">
        <v>2081</v>
      </c>
      <c r="E442" s="1" t="s">
        <v>20</v>
      </c>
      <c r="F442" s="1" t="s">
        <v>2006</v>
      </c>
      <c r="G442" s="1" t="s">
        <v>460</v>
      </c>
      <c r="H442" s="1" t="s">
        <v>76</v>
      </c>
      <c r="I442" s="1" t="s">
        <v>24</v>
      </c>
      <c r="J442" s="3">
        <v>285.04000000000002</v>
      </c>
      <c r="K442" s="1" t="s">
        <v>2527</v>
      </c>
      <c r="L442" s="1" t="s">
        <v>24</v>
      </c>
      <c r="M442" s="1" t="s">
        <v>2406</v>
      </c>
      <c r="N442" s="1" t="s">
        <v>2526</v>
      </c>
      <c r="O442" s="2">
        <v>39520</v>
      </c>
      <c r="P442" s="2">
        <v>39520</v>
      </c>
      <c r="Q442" s="1" t="s">
        <v>29</v>
      </c>
      <c r="R442" t="str">
        <f>VLOOKUP(F442,'Seg 2 descriptions'!A:B,2)</f>
        <v>X Engineering and Measurement</v>
      </c>
      <c r="S442" t="str">
        <f>VLOOKUP(G442,'Seg 3 descriptions'!A:B,2)</f>
        <v>Salaries</v>
      </c>
    </row>
    <row r="443" spans="1:19" x14ac:dyDescent="0.25">
      <c r="A443" s="1" t="s">
        <v>1987</v>
      </c>
      <c r="B443" s="1" t="s">
        <v>1988</v>
      </c>
      <c r="C443" s="1" t="s">
        <v>2526</v>
      </c>
      <c r="D443" s="1" t="s">
        <v>2082</v>
      </c>
      <c r="E443" s="1" t="s">
        <v>20</v>
      </c>
      <c r="F443" s="1" t="s">
        <v>2006</v>
      </c>
      <c r="G443" s="1" t="s">
        <v>460</v>
      </c>
      <c r="H443" s="1" t="s">
        <v>23</v>
      </c>
      <c r="I443" s="1" t="s">
        <v>24</v>
      </c>
      <c r="J443" s="3">
        <v>223.96</v>
      </c>
      <c r="K443" s="1" t="s">
        <v>2527</v>
      </c>
      <c r="L443" s="1" t="s">
        <v>24</v>
      </c>
      <c r="M443" s="1" t="s">
        <v>2406</v>
      </c>
      <c r="N443" s="1" t="s">
        <v>2526</v>
      </c>
      <c r="O443" s="2">
        <v>39520</v>
      </c>
      <c r="P443" s="2">
        <v>39520</v>
      </c>
      <c r="Q443" s="1" t="s">
        <v>29</v>
      </c>
      <c r="R443" t="str">
        <f>VLOOKUP(F443,'Seg 2 descriptions'!A:B,2)</f>
        <v>X Engineering and Measurement</v>
      </c>
      <c r="S443" t="str">
        <f>VLOOKUP(G443,'Seg 3 descriptions'!A:B,2)</f>
        <v>Salaries</v>
      </c>
    </row>
    <row r="444" spans="1:19" x14ac:dyDescent="0.25">
      <c r="A444" s="1" t="s">
        <v>1987</v>
      </c>
      <c r="B444" s="1" t="s">
        <v>1988</v>
      </c>
      <c r="C444" s="1" t="s">
        <v>2526</v>
      </c>
      <c r="D444" s="1" t="s">
        <v>2080</v>
      </c>
      <c r="E444" s="1" t="s">
        <v>20</v>
      </c>
      <c r="F444" s="1" t="s">
        <v>2006</v>
      </c>
      <c r="G444" s="1" t="s">
        <v>460</v>
      </c>
      <c r="H444" s="1" t="s">
        <v>187</v>
      </c>
      <c r="I444" s="1" t="s">
        <v>24</v>
      </c>
      <c r="J444" s="3">
        <v>216.6</v>
      </c>
      <c r="K444" s="1" t="s">
        <v>2527</v>
      </c>
      <c r="L444" s="1" t="s">
        <v>24</v>
      </c>
      <c r="M444" s="1" t="s">
        <v>2007</v>
      </c>
      <c r="N444" s="1" t="s">
        <v>2526</v>
      </c>
      <c r="O444" s="2">
        <v>39520</v>
      </c>
      <c r="P444" s="2">
        <v>39520</v>
      </c>
      <c r="Q444" s="1" t="s">
        <v>29</v>
      </c>
      <c r="R444" t="str">
        <f>VLOOKUP(F444,'Seg 2 descriptions'!A:B,2)</f>
        <v>X Engineering and Measurement</v>
      </c>
      <c r="S444" t="str">
        <f>VLOOKUP(G444,'Seg 3 descriptions'!A:B,2)</f>
        <v>Salaries</v>
      </c>
    </row>
    <row r="445" spans="1:19" x14ac:dyDescent="0.25">
      <c r="A445" s="1" t="s">
        <v>1987</v>
      </c>
      <c r="B445" s="1" t="s">
        <v>1988</v>
      </c>
      <c r="C445" s="1" t="s">
        <v>2526</v>
      </c>
      <c r="D445" s="1" t="s">
        <v>2081</v>
      </c>
      <c r="E445" s="1" t="s">
        <v>20</v>
      </c>
      <c r="F445" s="1" t="s">
        <v>2006</v>
      </c>
      <c r="G445" s="1" t="s">
        <v>460</v>
      </c>
      <c r="H445" s="1" t="s">
        <v>76</v>
      </c>
      <c r="I445" s="1" t="s">
        <v>24</v>
      </c>
      <c r="J445" s="3">
        <v>216.6</v>
      </c>
      <c r="K445" s="1" t="s">
        <v>2527</v>
      </c>
      <c r="L445" s="1" t="s">
        <v>24</v>
      </c>
      <c r="M445" s="1" t="s">
        <v>2007</v>
      </c>
      <c r="N445" s="1" t="s">
        <v>2526</v>
      </c>
      <c r="O445" s="2">
        <v>39520</v>
      </c>
      <c r="P445" s="2">
        <v>39520</v>
      </c>
      <c r="Q445" s="1" t="s">
        <v>29</v>
      </c>
      <c r="R445" t="str">
        <f>VLOOKUP(F445,'Seg 2 descriptions'!A:B,2)</f>
        <v>X Engineering and Measurement</v>
      </c>
      <c r="S445" t="str">
        <f>VLOOKUP(G445,'Seg 3 descriptions'!A:B,2)</f>
        <v>Salaries</v>
      </c>
    </row>
    <row r="446" spans="1:19" x14ac:dyDescent="0.25">
      <c r="A446" s="1" t="s">
        <v>1987</v>
      </c>
      <c r="B446" s="1" t="s">
        <v>1988</v>
      </c>
      <c r="C446" s="1" t="s">
        <v>2526</v>
      </c>
      <c r="D446" s="1" t="s">
        <v>1997</v>
      </c>
      <c r="E446" s="1" t="s">
        <v>1991</v>
      </c>
      <c r="F446" s="1" t="s">
        <v>1992</v>
      </c>
      <c r="G446" s="1" t="s">
        <v>460</v>
      </c>
      <c r="H446" s="1" t="s">
        <v>86</v>
      </c>
      <c r="I446" s="1" t="s">
        <v>24</v>
      </c>
      <c r="J446" s="3">
        <v>272.27999999999997</v>
      </c>
      <c r="K446" s="1" t="s">
        <v>2527</v>
      </c>
      <c r="L446" s="1" t="s">
        <v>24</v>
      </c>
      <c r="M446" s="1" t="s">
        <v>2010</v>
      </c>
      <c r="N446" s="1" t="s">
        <v>2526</v>
      </c>
      <c r="O446" s="2">
        <v>39520</v>
      </c>
      <c r="P446" s="2">
        <v>39520</v>
      </c>
      <c r="Q446" s="1" t="s">
        <v>29</v>
      </c>
      <c r="R446" t="str">
        <f>VLOOKUP(F446,'Seg 2 descriptions'!A:B,2)</f>
        <v>X Operations-Tri-County</v>
      </c>
      <c r="S446" t="str">
        <f>VLOOKUP(G446,'Seg 3 descriptions'!A:B,2)</f>
        <v>Salaries</v>
      </c>
    </row>
    <row r="447" spans="1:19" x14ac:dyDescent="0.25">
      <c r="A447" s="1" t="s">
        <v>1987</v>
      </c>
      <c r="B447" s="1" t="s">
        <v>1988</v>
      </c>
      <c r="C447" s="1" t="s">
        <v>2002</v>
      </c>
      <c r="D447" s="1" t="s">
        <v>1990</v>
      </c>
      <c r="E447" s="1" t="s">
        <v>1991</v>
      </c>
      <c r="F447" s="1" t="s">
        <v>1992</v>
      </c>
      <c r="G447" s="1" t="s">
        <v>460</v>
      </c>
      <c r="H447" s="1" t="s">
        <v>103</v>
      </c>
      <c r="I447" s="1" t="s">
        <v>24</v>
      </c>
      <c r="J447" s="3">
        <v>108.48</v>
      </c>
      <c r="K447" s="1" t="s">
        <v>2496</v>
      </c>
      <c r="L447" s="1" t="s">
        <v>24</v>
      </c>
      <c r="M447" s="1" t="s">
        <v>1998</v>
      </c>
      <c r="N447" s="1" t="s">
        <v>2002</v>
      </c>
      <c r="O447" s="2">
        <v>39533</v>
      </c>
      <c r="P447" s="2">
        <v>39533</v>
      </c>
      <c r="Q447" s="1" t="s">
        <v>29</v>
      </c>
      <c r="R447" t="str">
        <f>VLOOKUP(F447,'Seg 2 descriptions'!A:B,2)</f>
        <v>X Operations-Tri-County</v>
      </c>
      <c r="S447" t="str">
        <f>VLOOKUP(G447,'Seg 3 descriptions'!A:B,2)</f>
        <v>Salaries</v>
      </c>
    </row>
    <row r="448" spans="1:19" x14ac:dyDescent="0.25">
      <c r="A448" s="1" t="s">
        <v>1987</v>
      </c>
      <c r="B448" s="1" t="s">
        <v>1988</v>
      </c>
      <c r="C448" s="1" t="s">
        <v>2002</v>
      </c>
      <c r="D448" s="1" t="s">
        <v>1997</v>
      </c>
      <c r="E448" s="1" t="s">
        <v>1991</v>
      </c>
      <c r="F448" s="1" t="s">
        <v>1992</v>
      </c>
      <c r="G448" s="1" t="s">
        <v>460</v>
      </c>
      <c r="H448" s="1" t="s">
        <v>86</v>
      </c>
      <c r="I448" s="1" t="s">
        <v>24</v>
      </c>
      <c r="J448" s="3">
        <v>129.12</v>
      </c>
      <c r="K448" s="1" t="s">
        <v>2496</v>
      </c>
      <c r="L448" s="1" t="s">
        <v>24</v>
      </c>
      <c r="M448" s="1" t="s">
        <v>2001</v>
      </c>
      <c r="N448" s="1" t="s">
        <v>2002</v>
      </c>
      <c r="O448" s="2">
        <v>39533</v>
      </c>
      <c r="P448" s="2">
        <v>39533</v>
      </c>
      <c r="Q448" s="1" t="s">
        <v>29</v>
      </c>
      <c r="R448" t="str">
        <f>VLOOKUP(F448,'Seg 2 descriptions'!A:B,2)</f>
        <v>X Operations-Tri-County</v>
      </c>
      <c r="S448" t="str">
        <f>VLOOKUP(G448,'Seg 3 descriptions'!A:B,2)</f>
        <v>Salaries</v>
      </c>
    </row>
    <row r="449" spans="1:19" x14ac:dyDescent="0.25">
      <c r="A449" s="1" t="s">
        <v>1987</v>
      </c>
      <c r="B449" s="1" t="s">
        <v>1988</v>
      </c>
      <c r="C449" s="1" t="s">
        <v>2002</v>
      </c>
      <c r="D449" s="1" t="s">
        <v>1990</v>
      </c>
      <c r="E449" s="1" t="s">
        <v>1991</v>
      </c>
      <c r="F449" s="1" t="s">
        <v>1992</v>
      </c>
      <c r="G449" s="1" t="s">
        <v>460</v>
      </c>
      <c r="H449" s="1" t="s">
        <v>103</v>
      </c>
      <c r="I449" s="1" t="s">
        <v>24</v>
      </c>
      <c r="J449" s="3">
        <v>129.12</v>
      </c>
      <c r="K449" s="1" t="s">
        <v>2496</v>
      </c>
      <c r="L449" s="1" t="s">
        <v>24</v>
      </c>
      <c r="M449" s="1" t="s">
        <v>2001</v>
      </c>
      <c r="N449" s="1" t="s">
        <v>2002</v>
      </c>
      <c r="O449" s="2">
        <v>39533</v>
      </c>
      <c r="P449" s="2">
        <v>39533</v>
      </c>
      <c r="Q449" s="1" t="s">
        <v>29</v>
      </c>
      <c r="R449" t="str">
        <f>VLOOKUP(F449,'Seg 2 descriptions'!A:B,2)</f>
        <v>X Operations-Tri-County</v>
      </c>
      <c r="S449" t="str">
        <f>VLOOKUP(G449,'Seg 3 descriptions'!A:B,2)</f>
        <v>Salaries</v>
      </c>
    </row>
    <row r="450" spans="1:19" x14ac:dyDescent="0.25">
      <c r="A450" s="1" t="s">
        <v>1987</v>
      </c>
      <c r="B450" s="1" t="s">
        <v>1988</v>
      </c>
      <c r="C450" s="1" t="s">
        <v>2002</v>
      </c>
      <c r="D450" s="1" t="s">
        <v>1997</v>
      </c>
      <c r="E450" s="1" t="s">
        <v>1991</v>
      </c>
      <c r="F450" s="1" t="s">
        <v>1992</v>
      </c>
      <c r="G450" s="1" t="s">
        <v>460</v>
      </c>
      <c r="H450" s="1" t="s">
        <v>86</v>
      </c>
      <c r="I450" s="1" t="s">
        <v>24</v>
      </c>
      <c r="J450" s="3">
        <v>189.84</v>
      </c>
      <c r="K450" s="1" t="s">
        <v>2496</v>
      </c>
      <c r="L450" s="1" t="s">
        <v>24</v>
      </c>
      <c r="M450" s="1" t="s">
        <v>1998</v>
      </c>
      <c r="N450" s="1" t="s">
        <v>2002</v>
      </c>
      <c r="O450" s="2">
        <v>39533</v>
      </c>
      <c r="P450" s="2">
        <v>39533</v>
      </c>
      <c r="Q450" s="1" t="s">
        <v>29</v>
      </c>
      <c r="R450" t="str">
        <f>VLOOKUP(F450,'Seg 2 descriptions'!A:B,2)</f>
        <v>X Operations-Tri-County</v>
      </c>
      <c r="S450" t="str">
        <f>VLOOKUP(G450,'Seg 3 descriptions'!A:B,2)</f>
        <v>Salaries</v>
      </c>
    </row>
    <row r="451" spans="1:19" x14ac:dyDescent="0.25">
      <c r="A451" s="1" t="s">
        <v>1987</v>
      </c>
      <c r="B451" s="1" t="s">
        <v>1988</v>
      </c>
      <c r="C451" s="1" t="s">
        <v>2002</v>
      </c>
      <c r="D451" s="1" t="s">
        <v>2389</v>
      </c>
      <c r="E451" s="1" t="s">
        <v>1991</v>
      </c>
      <c r="F451" s="1" t="s">
        <v>1992</v>
      </c>
      <c r="G451" s="1" t="s">
        <v>460</v>
      </c>
      <c r="H451" s="1" t="s">
        <v>76</v>
      </c>
      <c r="I451" s="1" t="s">
        <v>24</v>
      </c>
      <c r="J451" s="3">
        <v>108.72</v>
      </c>
      <c r="K451" s="1" t="s">
        <v>2496</v>
      </c>
      <c r="L451" s="1" t="s">
        <v>24</v>
      </c>
      <c r="M451" s="1" t="s">
        <v>2048</v>
      </c>
      <c r="N451" s="1" t="s">
        <v>2002</v>
      </c>
      <c r="O451" s="2">
        <v>39533</v>
      </c>
      <c r="P451" s="2">
        <v>39533</v>
      </c>
      <c r="Q451" s="1" t="s">
        <v>29</v>
      </c>
      <c r="R451" t="str">
        <f>VLOOKUP(F451,'Seg 2 descriptions'!A:B,2)</f>
        <v>X Operations-Tri-County</v>
      </c>
      <c r="S451" t="str">
        <f>VLOOKUP(G451,'Seg 3 descriptions'!A:B,2)</f>
        <v>Salaries</v>
      </c>
    </row>
    <row r="452" spans="1:19" x14ac:dyDescent="0.25">
      <c r="A452" s="1" t="s">
        <v>1987</v>
      </c>
      <c r="B452" s="1" t="s">
        <v>1988</v>
      </c>
      <c r="C452" s="1" t="s">
        <v>2002</v>
      </c>
      <c r="D452" s="1" t="s">
        <v>2218</v>
      </c>
      <c r="E452" s="1" t="s">
        <v>1991</v>
      </c>
      <c r="F452" s="1" t="s">
        <v>1992</v>
      </c>
      <c r="G452" s="1" t="s">
        <v>460</v>
      </c>
      <c r="H452" s="1" t="s">
        <v>130</v>
      </c>
      <c r="I452" s="1" t="s">
        <v>24</v>
      </c>
      <c r="J452" s="3">
        <v>434.88</v>
      </c>
      <c r="K452" s="1" t="s">
        <v>2496</v>
      </c>
      <c r="L452" s="1" t="s">
        <v>24</v>
      </c>
      <c r="M452" s="1" t="s">
        <v>2048</v>
      </c>
      <c r="N452" s="1" t="s">
        <v>2002</v>
      </c>
      <c r="O452" s="2">
        <v>39533</v>
      </c>
      <c r="P452" s="2">
        <v>39533</v>
      </c>
      <c r="Q452" s="1" t="s">
        <v>29</v>
      </c>
      <c r="R452" t="str">
        <f>VLOOKUP(F452,'Seg 2 descriptions'!A:B,2)</f>
        <v>X Operations-Tri-County</v>
      </c>
      <c r="S452" t="str">
        <f>VLOOKUP(G452,'Seg 3 descriptions'!A:B,2)</f>
        <v>Salaries</v>
      </c>
    </row>
    <row r="453" spans="1:19" x14ac:dyDescent="0.25">
      <c r="A453" s="1" t="s">
        <v>1987</v>
      </c>
      <c r="B453" s="1" t="s">
        <v>1988</v>
      </c>
      <c r="C453" s="1" t="s">
        <v>2002</v>
      </c>
      <c r="D453" s="1" t="s">
        <v>1999</v>
      </c>
      <c r="E453" s="1" t="s">
        <v>1991</v>
      </c>
      <c r="F453" s="1" t="s">
        <v>1992</v>
      </c>
      <c r="G453" s="1" t="s">
        <v>460</v>
      </c>
      <c r="H453" s="1" t="s">
        <v>228</v>
      </c>
      <c r="I453" s="1" t="s">
        <v>24</v>
      </c>
      <c r="J453" s="3">
        <v>224.51</v>
      </c>
      <c r="K453" s="1" t="s">
        <v>2496</v>
      </c>
      <c r="L453" s="1" t="s">
        <v>24</v>
      </c>
      <c r="M453" s="1" t="s">
        <v>2388</v>
      </c>
      <c r="N453" s="1" t="s">
        <v>2002</v>
      </c>
      <c r="O453" s="2">
        <v>39533</v>
      </c>
      <c r="P453" s="2">
        <v>39533</v>
      </c>
      <c r="Q453" s="1" t="s">
        <v>29</v>
      </c>
      <c r="R453" t="str">
        <f>VLOOKUP(F453,'Seg 2 descriptions'!A:B,2)</f>
        <v>X Operations-Tri-County</v>
      </c>
      <c r="S453" t="str">
        <f>VLOOKUP(G453,'Seg 3 descriptions'!A:B,2)</f>
        <v>Salaries</v>
      </c>
    </row>
    <row r="454" spans="1:19" x14ac:dyDescent="0.25">
      <c r="A454" s="1" t="s">
        <v>1987</v>
      </c>
      <c r="B454" s="1" t="s">
        <v>1988</v>
      </c>
      <c r="C454" s="1" t="s">
        <v>2002</v>
      </c>
      <c r="D454" s="1" t="s">
        <v>2080</v>
      </c>
      <c r="E454" s="1" t="s">
        <v>20</v>
      </c>
      <c r="F454" s="1" t="s">
        <v>2006</v>
      </c>
      <c r="G454" s="1" t="s">
        <v>460</v>
      </c>
      <c r="H454" s="1" t="s">
        <v>187</v>
      </c>
      <c r="I454" s="1" t="s">
        <v>24</v>
      </c>
      <c r="J454" s="3">
        <v>40.72</v>
      </c>
      <c r="K454" s="1" t="s">
        <v>2496</v>
      </c>
      <c r="L454" s="1" t="s">
        <v>24</v>
      </c>
      <c r="M454" s="1" t="s">
        <v>2406</v>
      </c>
      <c r="N454" s="1" t="s">
        <v>2002</v>
      </c>
      <c r="O454" s="2">
        <v>39533</v>
      </c>
      <c r="P454" s="2">
        <v>39533</v>
      </c>
      <c r="Q454" s="1" t="s">
        <v>29</v>
      </c>
      <c r="R454" t="str">
        <f>VLOOKUP(F454,'Seg 2 descriptions'!A:B,2)</f>
        <v>X Engineering and Measurement</v>
      </c>
      <c r="S454" t="str">
        <f>VLOOKUP(G454,'Seg 3 descriptions'!A:B,2)</f>
        <v>Salaries</v>
      </c>
    </row>
    <row r="455" spans="1:19" x14ac:dyDescent="0.25">
      <c r="A455" s="1" t="s">
        <v>1987</v>
      </c>
      <c r="B455" s="1" t="s">
        <v>1988</v>
      </c>
      <c r="C455" s="1" t="s">
        <v>2002</v>
      </c>
      <c r="D455" s="1" t="s">
        <v>2081</v>
      </c>
      <c r="E455" s="1" t="s">
        <v>20</v>
      </c>
      <c r="F455" s="1" t="s">
        <v>2006</v>
      </c>
      <c r="G455" s="1" t="s">
        <v>460</v>
      </c>
      <c r="H455" s="1" t="s">
        <v>76</v>
      </c>
      <c r="I455" s="1" t="s">
        <v>24</v>
      </c>
      <c r="J455" s="3">
        <v>81.44</v>
      </c>
      <c r="K455" s="1" t="s">
        <v>2496</v>
      </c>
      <c r="L455" s="1" t="s">
        <v>24</v>
      </c>
      <c r="M455" s="1" t="s">
        <v>2406</v>
      </c>
      <c r="N455" s="1" t="s">
        <v>2002</v>
      </c>
      <c r="O455" s="2">
        <v>39533</v>
      </c>
      <c r="P455" s="2">
        <v>39533</v>
      </c>
      <c r="Q455" s="1" t="s">
        <v>29</v>
      </c>
      <c r="R455" t="str">
        <f>VLOOKUP(F455,'Seg 2 descriptions'!A:B,2)</f>
        <v>X Engineering and Measurement</v>
      </c>
      <c r="S455" t="str">
        <f>VLOOKUP(G455,'Seg 3 descriptions'!A:B,2)</f>
        <v>Salaries</v>
      </c>
    </row>
    <row r="456" spans="1:19" x14ac:dyDescent="0.25">
      <c r="A456" s="1" t="s">
        <v>1987</v>
      </c>
      <c r="B456" s="1" t="s">
        <v>1988</v>
      </c>
      <c r="C456" s="1" t="s">
        <v>2002</v>
      </c>
      <c r="D456" s="1" t="s">
        <v>2082</v>
      </c>
      <c r="E456" s="1" t="s">
        <v>20</v>
      </c>
      <c r="F456" s="1" t="s">
        <v>2006</v>
      </c>
      <c r="G456" s="1" t="s">
        <v>460</v>
      </c>
      <c r="H456" s="1" t="s">
        <v>23</v>
      </c>
      <c r="I456" s="1" t="s">
        <v>24</v>
      </c>
      <c r="J456" s="3">
        <v>162.88</v>
      </c>
      <c r="K456" s="1" t="s">
        <v>2496</v>
      </c>
      <c r="L456" s="1" t="s">
        <v>24</v>
      </c>
      <c r="M456" s="1" t="s">
        <v>2406</v>
      </c>
      <c r="N456" s="1" t="s">
        <v>2002</v>
      </c>
      <c r="O456" s="2">
        <v>39533</v>
      </c>
      <c r="P456" s="2">
        <v>39533</v>
      </c>
      <c r="Q456" s="1" t="s">
        <v>29</v>
      </c>
      <c r="R456" t="str">
        <f>VLOOKUP(F456,'Seg 2 descriptions'!A:B,2)</f>
        <v>X Engineering and Measurement</v>
      </c>
      <c r="S456" t="str">
        <f>VLOOKUP(G456,'Seg 3 descriptions'!A:B,2)</f>
        <v>Salaries</v>
      </c>
    </row>
    <row r="457" spans="1:19" x14ac:dyDescent="0.25">
      <c r="A457" s="1" t="s">
        <v>457</v>
      </c>
      <c r="B457" s="1" t="s">
        <v>1988</v>
      </c>
      <c r="C457" s="1" t="s">
        <v>2529</v>
      </c>
      <c r="D457" s="1" t="s">
        <v>1999</v>
      </c>
      <c r="E457" s="1" t="s">
        <v>1991</v>
      </c>
      <c r="F457" s="1" t="s">
        <v>1992</v>
      </c>
      <c r="G457" s="1" t="s">
        <v>460</v>
      </c>
      <c r="H457" s="1" t="s">
        <v>228</v>
      </c>
      <c r="I457" s="1" t="s">
        <v>2056</v>
      </c>
      <c r="J457" s="3">
        <v>-279.93</v>
      </c>
      <c r="K457" s="1" t="s">
        <v>2414</v>
      </c>
      <c r="L457" s="1" t="s">
        <v>24</v>
      </c>
      <c r="M457" s="1" t="s">
        <v>2415</v>
      </c>
      <c r="N457" s="1" t="s">
        <v>2530</v>
      </c>
      <c r="O457" s="2">
        <v>39568</v>
      </c>
      <c r="P457" s="2">
        <v>39573</v>
      </c>
      <c r="Q457" s="1" t="s">
        <v>29</v>
      </c>
      <c r="R457" t="str">
        <f>VLOOKUP(F457,'Seg 2 descriptions'!A:B,2)</f>
        <v>X Operations-Tri-County</v>
      </c>
      <c r="S457" t="str">
        <f>VLOOKUP(G457,'Seg 3 descriptions'!A:B,2)</f>
        <v>Salaries</v>
      </c>
    </row>
    <row r="458" spans="1:19" x14ac:dyDescent="0.25">
      <c r="A458" s="1" t="s">
        <v>1571</v>
      </c>
      <c r="B458" s="1" t="s">
        <v>49</v>
      </c>
      <c r="C458" s="1" t="s">
        <v>2223</v>
      </c>
      <c r="D458" s="1" t="s">
        <v>2044</v>
      </c>
      <c r="E458" s="1" t="s">
        <v>1991</v>
      </c>
      <c r="F458" s="1" t="s">
        <v>2013</v>
      </c>
      <c r="G458" s="1" t="s">
        <v>22</v>
      </c>
      <c r="H458" s="1" t="s">
        <v>86</v>
      </c>
      <c r="I458" s="1" t="s">
        <v>24</v>
      </c>
      <c r="J458" s="3">
        <v>8.26</v>
      </c>
      <c r="K458" s="1" t="s">
        <v>2531</v>
      </c>
      <c r="L458" s="1" t="s">
        <v>24</v>
      </c>
      <c r="M458" s="1" t="s">
        <v>24</v>
      </c>
      <c r="N458" s="1" t="s">
        <v>2223</v>
      </c>
      <c r="O458" s="2">
        <v>39691</v>
      </c>
      <c r="P458" s="2">
        <v>39695</v>
      </c>
      <c r="Q458" s="1" t="s">
        <v>29</v>
      </c>
      <c r="R458" t="str">
        <f>VLOOKUP(F458,'Seg 2 descriptions'!A:B,2)</f>
        <v>X Facilities-Florida</v>
      </c>
      <c r="S458" t="str">
        <f>VLOOKUP(G458,'Seg 3 descriptions'!A:B,2)</f>
        <v>Facilities Maintenance</v>
      </c>
    </row>
    <row r="459" spans="1:19" x14ac:dyDescent="0.25">
      <c r="A459" s="1" t="s">
        <v>457</v>
      </c>
      <c r="B459" s="1" t="s">
        <v>1988</v>
      </c>
      <c r="C459" s="1" t="s">
        <v>2529</v>
      </c>
      <c r="D459" s="1" t="s">
        <v>2066</v>
      </c>
      <c r="E459" s="1" t="s">
        <v>1991</v>
      </c>
      <c r="F459" s="1" t="s">
        <v>1992</v>
      </c>
      <c r="G459" s="1" t="s">
        <v>590</v>
      </c>
      <c r="H459" s="1" t="s">
        <v>228</v>
      </c>
      <c r="I459" s="1" t="s">
        <v>2056</v>
      </c>
      <c r="J459" s="3">
        <v>-57.48</v>
      </c>
      <c r="K459" s="1" t="s">
        <v>2414</v>
      </c>
      <c r="L459" s="1" t="s">
        <v>24</v>
      </c>
      <c r="M459" s="1" t="s">
        <v>2415</v>
      </c>
      <c r="N459" s="1" t="s">
        <v>2530</v>
      </c>
      <c r="O459" s="2">
        <v>39568</v>
      </c>
      <c r="P459" s="2">
        <v>39573</v>
      </c>
      <c r="Q459" s="1" t="s">
        <v>29</v>
      </c>
      <c r="R459" t="str">
        <f>VLOOKUP(F459,'Seg 2 descriptions'!A:B,2)</f>
        <v>X Operations-Tri-County</v>
      </c>
      <c r="S459" t="str">
        <f>VLOOKUP(G459,'Seg 3 descriptions'!A:B,2)</f>
        <v>Overtime/Comp Time/On Call</v>
      </c>
    </row>
    <row r="460" spans="1:19" x14ac:dyDescent="0.25">
      <c r="A460" s="1" t="s">
        <v>457</v>
      </c>
      <c r="B460" s="1" t="s">
        <v>49</v>
      </c>
      <c r="C460" s="1" t="s">
        <v>2532</v>
      </c>
      <c r="D460" s="1" t="s">
        <v>2533</v>
      </c>
      <c r="E460" s="1" t="s">
        <v>2029</v>
      </c>
      <c r="F460" s="1" t="s">
        <v>2030</v>
      </c>
      <c r="G460" s="1" t="s">
        <v>590</v>
      </c>
      <c r="H460" s="1" t="s">
        <v>130</v>
      </c>
      <c r="I460" s="1" t="s">
        <v>2056</v>
      </c>
      <c r="J460" s="3">
        <v>-1.5</v>
      </c>
      <c r="K460" s="1" t="s">
        <v>2488</v>
      </c>
      <c r="L460" s="1" t="s">
        <v>24</v>
      </c>
      <c r="M460" s="1" t="s">
        <v>2489</v>
      </c>
      <c r="N460" s="1" t="s">
        <v>2096</v>
      </c>
      <c r="O460" s="2">
        <v>39813</v>
      </c>
      <c r="P460" s="2">
        <v>39822</v>
      </c>
      <c r="Q460" s="1" t="s">
        <v>29</v>
      </c>
      <c r="R460" t="str">
        <f>VLOOKUP(F460,'Seg 2 descriptions'!A:B,2)</f>
        <v>X Operations-Citrus County</v>
      </c>
      <c r="S460" t="str">
        <f>VLOOKUP(G460,'Seg 3 descriptions'!A:B,2)</f>
        <v>Overtime/Comp Time/On Call</v>
      </c>
    </row>
    <row r="461" spans="1:19" x14ac:dyDescent="0.25">
      <c r="A461" s="1" t="s">
        <v>457</v>
      </c>
      <c r="B461" s="1" t="s">
        <v>49</v>
      </c>
      <c r="C461" s="1" t="s">
        <v>2397</v>
      </c>
      <c r="D461" s="1" t="s">
        <v>2534</v>
      </c>
      <c r="E461" s="1" t="s">
        <v>2029</v>
      </c>
      <c r="F461" s="1" t="s">
        <v>2030</v>
      </c>
      <c r="G461" s="1" t="s">
        <v>590</v>
      </c>
      <c r="H461" s="1" t="s">
        <v>103</v>
      </c>
      <c r="I461" s="1" t="s">
        <v>2056</v>
      </c>
      <c r="J461" s="3">
        <v>1.35</v>
      </c>
      <c r="K461" s="1" t="s">
        <v>2488</v>
      </c>
      <c r="L461" s="1" t="s">
        <v>24</v>
      </c>
      <c r="M461" s="1" t="s">
        <v>2489</v>
      </c>
      <c r="N461" s="1" t="s">
        <v>2059</v>
      </c>
      <c r="O461" s="2">
        <v>39813</v>
      </c>
      <c r="P461" s="2">
        <v>39822</v>
      </c>
      <c r="Q461" s="1" t="s">
        <v>29</v>
      </c>
      <c r="R461" t="str">
        <f>VLOOKUP(F461,'Seg 2 descriptions'!A:B,2)</f>
        <v>X Operations-Citrus County</v>
      </c>
      <c r="S461" t="str">
        <f>VLOOKUP(G461,'Seg 3 descriptions'!A:B,2)</f>
        <v>Overtime/Comp Time/On Call</v>
      </c>
    </row>
    <row r="462" spans="1:19" x14ac:dyDescent="0.25">
      <c r="A462" s="1" t="s">
        <v>457</v>
      </c>
      <c r="B462" s="1" t="s">
        <v>49</v>
      </c>
      <c r="C462" s="1" t="s">
        <v>2397</v>
      </c>
      <c r="D462" s="1" t="s">
        <v>2535</v>
      </c>
      <c r="E462" s="1" t="s">
        <v>2029</v>
      </c>
      <c r="F462" s="1" t="s">
        <v>2030</v>
      </c>
      <c r="G462" s="1" t="s">
        <v>590</v>
      </c>
      <c r="H462" s="1" t="s">
        <v>228</v>
      </c>
      <c r="I462" s="1" t="s">
        <v>2056</v>
      </c>
      <c r="J462" s="3">
        <v>5.72</v>
      </c>
      <c r="K462" s="1" t="s">
        <v>2488</v>
      </c>
      <c r="L462" s="1" t="s">
        <v>24</v>
      </c>
      <c r="M462" s="1" t="s">
        <v>2489</v>
      </c>
      <c r="N462" s="1" t="s">
        <v>2059</v>
      </c>
      <c r="O462" s="2">
        <v>39813</v>
      </c>
      <c r="P462" s="2">
        <v>39822</v>
      </c>
      <c r="Q462" s="1" t="s">
        <v>29</v>
      </c>
      <c r="R462" t="str">
        <f>VLOOKUP(F462,'Seg 2 descriptions'!A:B,2)</f>
        <v>X Operations-Citrus County</v>
      </c>
      <c r="S462" t="str">
        <f>VLOOKUP(G462,'Seg 3 descriptions'!A:B,2)</f>
        <v>Overtime/Comp Time/On Call</v>
      </c>
    </row>
    <row r="463" spans="1:19" x14ac:dyDescent="0.25">
      <c r="A463" s="1" t="s">
        <v>457</v>
      </c>
      <c r="B463" s="1" t="s">
        <v>49</v>
      </c>
      <c r="C463" s="1" t="s">
        <v>2089</v>
      </c>
      <c r="D463" s="1" t="s">
        <v>2009</v>
      </c>
      <c r="E463" s="1" t="s">
        <v>1991</v>
      </c>
      <c r="F463" s="1" t="s">
        <v>1992</v>
      </c>
      <c r="G463" s="1" t="s">
        <v>590</v>
      </c>
      <c r="H463" s="1" t="s">
        <v>86</v>
      </c>
      <c r="I463" s="1" t="s">
        <v>2056</v>
      </c>
      <c r="J463" s="3">
        <v>119.07</v>
      </c>
      <c r="K463" s="1" t="s">
        <v>2398</v>
      </c>
      <c r="L463" s="1" t="s">
        <v>24</v>
      </c>
      <c r="M463" s="1" t="s">
        <v>2399</v>
      </c>
      <c r="N463" s="1" t="s">
        <v>2059</v>
      </c>
      <c r="O463" s="2">
        <v>39721</v>
      </c>
      <c r="P463" s="2">
        <v>39727</v>
      </c>
      <c r="Q463" s="1" t="s">
        <v>29</v>
      </c>
      <c r="R463" t="str">
        <f>VLOOKUP(F463,'Seg 2 descriptions'!A:B,2)</f>
        <v>X Operations-Tri-County</v>
      </c>
      <c r="S463" t="str">
        <f>VLOOKUP(G463,'Seg 3 descriptions'!A:B,2)</f>
        <v>Overtime/Comp Time/On Call</v>
      </c>
    </row>
    <row r="464" spans="1:19" x14ac:dyDescent="0.25">
      <c r="A464" s="1" t="s">
        <v>457</v>
      </c>
      <c r="B464" s="1" t="s">
        <v>49</v>
      </c>
      <c r="C464" s="1" t="s">
        <v>2089</v>
      </c>
      <c r="D464" s="1" t="s">
        <v>2003</v>
      </c>
      <c r="E464" s="1" t="s">
        <v>1991</v>
      </c>
      <c r="F464" s="1" t="s">
        <v>1992</v>
      </c>
      <c r="G464" s="1" t="s">
        <v>590</v>
      </c>
      <c r="H464" s="1" t="s">
        <v>103</v>
      </c>
      <c r="I464" s="1" t="s">
        <v>2056</v>
      </c>
      <c r="J464" s="3">
        <v>22.65</v>
      </c>
      <c r="K464" s="1" t="s">
        <v>2398</v>
      </c>
      <c r="L464" s="1" t="s">
        <v>24</v>
      </c>
      <c r="M464" s="1" t="s">
        <v>2399</v>
      </c>
      <c r="N464" s="1" t="s">
        <v>2059</v>
      </c>
      <c r="O464" s="2">
        <v>39721</v>
      </c>
      <c r="P464" s="2">
        <v>39727</v>
      </c>
      <c r="Q464" s="1" t="s">
        <v>29</v>
      </c>
      <c r="R464" t="str">
        <f>VLOOKUP(F464,'Seg 2 descriptions'!A:B,2)</f>
        <v>X Operations-Tri-County</v>
      </c>
      <c r="S464" t="str">
        <f>VLOOKUP(G464,'Seg 3 descriptions'!A:B,2)</f>
        <v>Overtime/Comp Time/On Call</v>
      </c>
    </row>
    <row r="465" spans="1:19" x14ac:dyDescent="0.25">
      <c r="A465" s="1" t="s">
        <v>457</v>
      </c>
      <c r="B465" s="1" t="s">
        <v>49</v>
      </c>
      <c r="C465" s="1" t="s">
        <v>2089</v>
      </c>
      <c r="D465" s="1" t="s">
        <v>2065</v>
      </c>
      <c r="E465" s="1" t="s">
        <v>20</v>
      </c>
      <c r="F465" s="1" t="s">
        <v>1992</v>
      </c>
      <c r="G465" s="1" t="s">
        <v>590</v>
      </c>
      <c r="H465" s="1" t="s">
        <v>86</v>
      </c>
      <c r="I465" s="1" t="s">
        <v>2056</v>
      </c>
      <c r="J465" s="3">
        <v>7.65</v>
      </c>
      <c r="K465" s="1" t="s">
        <v>2398</v>
      </c>
      <c r="L465" s="1" t="s">
        <v>24</v>
      </c>
      <c r="M465" s="1" t="s">
        <v>2399</v>
      </c>
      <c r="N465" s="1" t="s">
        <v>2059</v>
      </c>
      <c r="O465" s="2">
        <v>39721</v>
      </c>
      <c r="P465" s="2">
        <v>39727</v>
      </c>
      <c r="Q465" s="1" t="s">
        <v>29</v>
      </c>
      <c r="R465" t="str">
        <f>VLOOKUP(F465,'Seg 2 descriptions'!A:B,2)</f>
        <v>X Operations-Tri-County</v>
      </c>
      <c r="S465" t="str">
        <f>VLOOKUP(G465,'Seg 3 descriptions'!A:B,2)</f>
        <v>Overtime/Comp Time/On Call</v>
      </c>
    </row>
    <row r="466" spans="1:19" x14ac:dyDescent="0.25">
      <c r="A466" s="1" t="s">
        <v>457</v>
      </c>
      <c r="B466" s="1" t="s">
        <v>49</v>
      </c>
      <c r="C466" s="1" t="s">
        <v>2089</v>
      </c>
      <c r="D466" s="1" t="s">
        <v>2298</v>
      </c>
      <c r="E466" s="1" t="s">
        <v>20</v>
      </c>
      <c r="F466" s="1" t="s">
        <v>1992</v>
      </c>
      <c r="G466" s="1" t="s">
        <v>590</v>
      </c>
      <c r="H466" s="1" t="s">
        <v>103</v>
      </c>
      <c r="I466" s="1" t="s">
        <v>2056</v>
      </c>
      <c r="J466" s="3">
        <v>11.48</v>
      </c>
      <c r="K466" s="1" t="s">
        <v>2398</v>
      </c>
      <c r="L466" s="1" t="s">
        <v>24</v>
      </c>
      <c r="M466" s="1" t="s">
        <v>2399</v>
      </c>
      <c r="N466" s="1" t="s">
        <v>2059</v>
      </c>
      <c r="O466" s="2">
        <v>39721</v>
      </c>
      <c r="P466" s="2">
        <v>39727</v>
      </c>
      <c r="Q466" s="1" t="s">
        <v>29</v>
      </c>
      <c r="R466" t="str">
        <f>VLOOKUP(F466,'Seg 2 descriptions'!A:B,2)</f>
        <v>X Operations-Tri-County</v>
      </c>
      <c r="S466" t="str">
        <f>VLOOKUP(G466,'Seg 3 descriptions'!A:B,2)</f>
        <v>Overtime/Comp Time/On Call</v>
      </c>
    </row>
    <row r="467" spans="1:19" x14ac:dyDescent="0.25">
      <c r="A467" s="1" t="s">
        <v>828</v>
      </c>
      <c r="B467" s="1" t="s">
        <v>49</v>
      </c>
      <c r="C467" s="1" t="s">
        <v>2536</v>
      </c>
      <c r="D467" s="1" t="s">
        <v>2063</v>
      </c>
      <c r="E467" s="1" t="s">
        <v>20</v>
      </c>
      <c r="F467" s="1" t="s">
        <v>2006</v>
      </c>
      <c r="G467" s="1" t="s">
        <v>590</v>
      </c>
      <c r="H467" s="1" t="s">
        <v>86</v>
      </c>
      <c r="I467" s="1" t="s">
        <v>24</v>
      </c>
      <c r="J467" s="3">
        <v>30.55</v>
      </c>
      <c r="K467" s="1" t="s">
        <v>2537</v>
      </c>
      <c r="L467" s="1" t="s">
        <v>24</v>
      </c>
      <c r="M467" s="1" t="s">
        <v>24</v>
      </c>
      <c r="N467" s="1" t="s">
        <v>2536</v>
      </c>
      <c r="O467" s="2">
        <v>39654</v>
      </c>
      <c r="P467" s="2">
        <v>39661</v>
      </c>
      <c r="Q467" s="1" t="s">
        <v>29</v>
      </c>
      <c r="R467" t="str">
        <f>VLOOKUP(F467,'Seg 2 descriptions'!A:B,2)</f>
        <v>X Engineering and Measurement</v>
      </c>
      <c r="S467" t="str">
        <f>VLOOKUP(G467,'Seg 3 descriptions'!A:B,2)</f>
        <v>Overtime/Comp Time/On Call</v>
      </c>
    </row>
    <row r="468" spans="1:19" x14ac:dyDescent="0.25">
      <c r="A468" s="1" t="s">
        <v>828</v>
      </c>
      <c r="B468" s="1" t="s">
        <v>49</v>
      </c>
      <c r="C468" s="1" t="s">
        <v>2536</v>
      </c>
      <c r="D468" s="1" t="s">
        <v>2005</v>
      </c>
      <c r="E468" s="1" t="s">
        <v>20</v>
      </c>
      <c r="F468" s="1" t="s">
        <v>2006</v>
      </c>
      <c r="G468" s="1" t="s">
        <v>590</v>
      </c>
      <c r="H468" s="1" t="s">
        <v>187</v>
      </c>
      <c r="I468" s="1" t="s">
        <v>24</v>
      </c>
      <c r="J468" s="3">
        <v>30.55</v>
      </c>
      <c r="K468" s="1" t="s">
        <v>2537</v>
      </c>
      <c r="L468" s="1" t="s">
        <v>24</v>
      </c>
      <c r="M468" s="1" t="s">
        <v>24</v>
      </c>
      <c r="N468" s="1" t="s">
        <v>2536</v>
      </c>
      <c r="O468" s="2">
        <v>39654</v>
      </c>
      <c r="P468" s="2">
        <v>39661</v>
      </c>
      <c r="Q468" s="1" t="s">
        <v>29</v>
      </c>
      <c r="R468" t="str">
        <f>VLOOKUP(F468,'Seg 2 descriptions'!A:B,2)</f>
        <v>X Engineering and Measurement</v>
      </c>
      <c r="S468" t="str">
        <f>VLOOKUP(G468,'Seg 3 descriptions'!A:B,2)</f>
        <v>Overtime/Comp Time/On Call</v>
      </c>
    </row>
    <row r="469" spans="1:19" x14ac:dyDescent="0.25">
      <c r="A469" s="1" t="s">
        <v>828</v>
      </c>
      <c r="B469" s="1" t="s">
        <v>49</v>
      </c>
      <c r="C469" s="1" t="s">
        <v>2536</v>
      </c>
      <c r="D469" s="1" t="s">
        <v>2064</v>
      </c>
      <c r="E469" s="1" t="s">
        <v>20</v>
      </c>
      <c r="F469" s="1" t="s">
        <v>2006</v>
      </c>
      <c r="G469" s="1" t="s">
        <v>590</v>
      </c>
      <c r="H469" s="1" t="s">
        <v>23</v>
      </c>
      <c r="I469" s="1" t="s">
        <v>24</v>
      </c>
      <c r="J469" s="3">
        <v>45.82</v>
      </c>
      <c r="K469" s="1" t="s">
        <v>2537</v>
      </c>
      <c r="L469" s="1" t="s">
        <v>24</v>
      </c>
      <c r="M469" s="1" t="s">
        <v>24</v>
      </c>
      <c r="N469" s="1" t="s">
        <v>2536</v>
      </c>
      <c r="O469" s="2">
        <v>39654</v>
      </c>
      <c r="P469" s="2">
        <v>39661</v>
      </c>
      <c r="Q469" s="1" t="s">
        <v>29</v>
      </c>
      <c r="R469" t="str">
        <f>VLOOKUP(F469,'Seg 2 descriptions'!A:B,2)</f>
        <v>X Engineering and Measurement</v>
      </c>
      <c r="S469" t="str">
        <f>VLOOKUP(G469,'Seg 3 descriptions'!A:B,2)</f>
        <v>Overtime/Comp Time/On Call</v>
      </c>
    </row>
    <row r="470" spans="1:19" x14ac:dyDescent="0.25">
      <c r="A470" s="1" t="s">
        <v>828</v>
      </c>
      <c r="B470" s="1" t="s">
        <v>49</v>
      </c>
      <c r="C470" s="1" t="s">
        <v>2536</v>
      </c>
      <c r="D470" s="1" t="s">
        <v>2009</v>
      </c>
      <c r="E470" s="1" t="s">
        <v>1991</v>
      </c>
      <c r="F470" s="1" t="s">
        <v>1992</v>
      </c>
      <c r="G470" s="1" t="s">
        <v>590</v>
      </c>
      <c r="H470" s="1" t="s">
        <v>86</v>
      </c>
      <c r="I470" s="1" t="s">
        <v>24</v>
      </c>
      <c r="J470" s="3">
        <v>20.39</v>
      </c>
      <c r="K470" s="1" t="s">
        <v>2537</v>
      </c>
      <c r="L470" s="1" t="s">
        <v>24</v>
      </c>
      <c r="M470" s="1" t="s">
        <v>24</v>
      </c>
      <c r="N470" s="1" t="s">
        <v>2536</v>
      </c>
      <c r="O470" s="2">
        <v>39654</v>
      </c>
      <c r="P470" s="2">
        <v>39661</v>
      </c>
      <c r="Q470" s="1" t="s">
        <v>29</v>
      </c>
      <c r="R470" t="str">
        <f>VLOOKUP(F470,'Seg 2 descriptions'!A:B,2)</f>
        <v>X Operations-Tri-County</v>
      </c>
      <c r="S470" t="str">
        <f>VLOOKUP(G470,'Seg 3 descriptions'!A:B,2)</f>
        <v>Overtime/Comp Time/On Call</v>
      </c>
    </row>
    <row r="471" spans="1:19" x14ac:dyDescent="0.25">
      <c r="A471" s="1" t="s">
        <v>17</v>
      </c>
      <c r="B471" s="1" t="s">
        <v>1988</v>
      </c>
      <c r="C471" s="1" t="s">
        <v>2538</v>
      </c>
      <c r="D471" s="1" t="s">
        <v>2539</v>
      </c>
      <c r="E471" s="1" t="s">
        <v>2029</v>
      </c>
      <c r="F471" s="1" t="s">
        <v>2030</v>
      </c>
      <c r="G471" s="1" t="s">
        <v>283</v>
      </c>
      <c r="H471" s="1" t="s">
        <v>130</v>
      </c>
      <c r="I471" s="1" t="s">
        <v>24</v>
      </c>
      <c r="J471" s="3">
        <v>246.56</v>
      </c>
      <c r="K471" s="1" t="s">
        <v>2540</v>
      </c>
      <c r="L471" s="1" t="s">
        <v>24</v>
      </c>
      <c r="M471" s="1" t="s">
        <v>2541</v>
      </c>
      <c r="N471" s="1" t="s">
        <v>2542</v>
      </c>
      <c r="O471" s="2">
        <v>39470</v>
      </c>
      <c r="P471" s="2">
        <v>39470</v>
      </c>
      <c r="Q471" s="1" t="s">
        <v>29</v>
      </c>
      <c r="R471" t="str">
        <f>VLOOKUP(F471,'Seg 2 descriptions'!A:B,2)</f>
        <v>X Operations-Citrus County</v>
      </c>
      <c r="S471" t="str">
        <f>VLOOKUP(G471,'Seg 3 descriptions'!A:B,2)</f>
        <v>Supplies &amp; Misc Dept Expenses</v>
      </c>
    </row>
    <row r="472" spans="1:19" x14ac:dyDescent="0.25">
      <c r="A472" s="1" t="s">
        <v>17</v>
      </c>
      <c r="B472" s="1" t="s">
        <v>1988</v>
      </c>
      <c r="C472" s="1" t="s">
        <v>2538</v>
      </c>
      <c r="D472" s="1" t="s">
        <v>2539</v>
      </c>
      <c r="E472" s="1" t="s">
        <v>2029</v>
      </c>
      <c r="F472" s="1" t="s">
        <v>2030</v>
      </c>
      <c r="G472" s="1" t="s">
        <v>283</v>
      </c>
      <c r="H472" s="1" t="s">
        <v>130</v>
      </c>
      <c r="I472" s="1" t="s">
        <v>24</v>
      </c>
      <c r="J472" s="3">
        <v>17.260000000000002</v>
      </c>
      <c r="K472" s="1" t="s">
        <v>2540</v>
      </c>
      <c r="L472" s="1" t="s">
        <v>24</v>
      </c>
      <c r="M472" s="1" t="s">
        <v>2541</v>
      </c>
      <c r="N472" s="1" t="s">
        <v>2542</v>
      </c>
      <c r="O472" s="2">
        <v>39470</v>
      </c>
      <c r="P472" s="2">
        <v>39470</v>
      </c>
      <c r="Q472" s="1" t="s">
        <v>29</v>
      </c>
      <c r="R472" t="str">
        <f>VLOOKUP(F472,'Seg 2 descriptions'!A:B,2)</f>
        <v>X Operations-Citrus County</v>
      </c>
      <c r="S472" t="str">
        <f>VLOOKUP(G472,'Seg 3 descriptions'!A:B,2)</f>
        <v>Supplies &amp; Misc Dept Expenses</v>
      </c>
    </row>
    <row r="473" spans="1:19" x14ac:dyDescent="0.25">
      <c r="A473" s="1" t="s">
        <v>457</v>
      </c>
      <c r="B473" s="1" t="s">
        <v>49</v>
      </c>
      <c r="C473" s="1" t="s">
        <v>2543</v>
      </c>
      <c r="D473" s="1" t="s">
        <v>2009</v>
      </c>
      <c r="E473" s="1" t="s">
        <v>1991</v>
      </c>
      <c r="F473" s="1" t="s">
        <v>1992</v>
      </c>
      <c r="G473" s="1" t="s">
        <v>590</v>
      </c>
      <c r="H473" s="1" t="s">
        <v>86</v>
      </c>
      <c r="I473" s="1" t="s">
        <v>24</v>
      </c>
      <c r="J473" s="3">
        <v>-8.8699999999999992</v>
      </c>
      <c r="K473" s="1" t="s">
        <v>2398</v>
      </c>
      <c r="L473" s="1" t="s">
        <v>24</v>
      </c>
      <c r="M473" s="1" t="s">
        <v>2399</v>
      </c>
      <c r="N473" s="1" t="s">
        <v>2544</v>
      </c>
      <c r="O473" s="2">
        <v>39660</v>
      </c>
      <c r="P473" s="2">
        <v>39666</v>
      </c>
      <c r="Q473" s="1" t="s">
        <v>29</v>
      </c>
      <c r="R473" t="str">
        <f>VLOOKUP(F473,'Seg 2 descriptions'!A:B,2)</f>
        <v>X Operations-Tri-County</v>
      </c>
      <c r="S473" t="str">
        <f>VLOOKUP(G473,'Seg 3 descriptions'!A:B,2)</f>
        <v>Overtime/Comp Time/On Call</v>
      </c>
    </row>
    <row r="474" spans="1:19" x14ac:dyDescent="0.25">
      <c r="A474" s="1" t="s">
        <v>457</v>
      </c>
      <c r="B474" s="1" t="s">
        <v>49</v>
      </c>
      <c r="C474" s="1" t="s">
        <v>2543</v>
      </c>
      <c r="D474" s="1" t="s">
        <v>2003</v>
      </c>
      <c r="E474" s="1" t="s">
        <v>1991</v>
      </c>
      <c r="F474" s="1" t="s">
        <v>1992</v>
      </c>
      <c r="G474" s="1" t="s">
        <v>590</v>
      </c>
      <c r="H474" s="1" t="s">
        <v>103</v>
      </c>
      <c r="I474" s="1" t="s">
        <v>24</v>
      </c>
      <c r="J474" s="3">
        <v>-0.16</v>
      </c>
      <c r="K474" s="1" t="s">
        <v>2398</v>
      </c>
      <c r="L474" s="1" t="s">
        <v>24</v>
      </c>
      <c r="M474" s="1" t="s">
        <v>2399</v>
      </c>
      <c r="N474" s="1" t="s">
        <v>2544</v>
      </c>
      <c r="O474" s="2">
        <v>39660</v>
      </c>
      <c r="P474" s="2">
        <v>39666</v>
      </c>
      <c r="Q474" s="1" t="s">
        <v>29</v>
      </c>
      <c r="R474" t="str">
        <f>VLOOKUP(F474,'Seg 2 descriptions'!A:B,2)</f>
        <v>X Operations-Tri-County</v>
      </c>
      <c r="S474" t="str">
        <f>VLOOKUP(G474,'Seg 3 descriptions'!A:B,2)</f>
        <v>Overtime/Comp Time/On Call</v>
      </c>
    </row>
    <row r="475" spans="1:19" x14ac:dyDescent="0.25">
      <c r="A475" s="1" t="s">
        <v>457</v>
      </c>
      <c r="B475" s="1" t="s">
        <v>49</v>
      </c>
      <c r="C475" s="1" t="s">
        <v>2543</v>
      </c>
      <c r="D475" s="1" t="s">
        <v>2066</v>
      </c>
      <c r="E475" s="1" t="s">
        <v>1991</v>
      </c>
      <c r="F475" s="1" t="s">
        <v>1992</v>
      </c>
      <c r="G475" s="1" t="s">
        <v>590</v>
      </c>
      <c r="H475" s="1" t="s">
        <v>228</v>
      </c>
      <c r="I475" s="1" t="s">
        <v>24</v>
      </c>
      <c r="J475" s="3">
        <v>-1.53</v>
      </c>
      <c r="K475" s="1" t="s">
        <v>2398</v>
      </c>
      <c r="L475" s="1" t="s">
        <v>24</v>
      </c>
      <c r="M475" s="1" t="s">
        <v>2399</v>
      </c>
      <c r="N475" s="1" t="s">
        <v>2544</v>
      </c>
      <c r="O475" s="2">
        <v>39660</v>
      </c>
      <c r="P475" s="2">
        <v>39666</v>
      </c>
      <c r="Q475" s="1" t="s">
        <v>29</v>
      </c>
      <c r="R475" t="str">
        <f>VLOOKUP(F475,'Seg 2 descriptions'!A:B,2)</f>
        <v>X Operations-Tri-County</v>
      </c>
      <c r="S475" t="str">
        <f>VLOOKUP(G475,'Seg 3 descriptions'!A:B,2)</f>
        <v>Overtime/Comp Time/On Call</v>
      </c>
    </row>
    <row r="476" spans="1:19" x14ac:dyDescent="0.25">
      <c r="A476" s="1" t="s">
        <v>457</v>
      </c>
      <c r="B476" s="1" t="s">
        <v>49</v>
      </c>
      <c r="C476" s="1" t="s">
        <v>2094</v>
      </c>
      <c r="D476" s="1" t="s">
        <v>2009</v>
      </c>
      <c r="E476" s="1" t="s">
        <v>1991</v>
      </c>
      <c r="F476" s="1" t="s">
        <v>1992</v>
      </c>
      <c r="G476" s="1" t="s">
        <v>590</v>
      </c>
      <c r="H476" s="1" t="s">
        <v>86</v>
      </c>
      <c r="I476" s="1" t="s">
        <v>2056</v>
      </c>
      <c r="J476" s="3">
        <v>-117.3</v>
      </c>
      <c r="K476" s="1" t="s">
        <v>2398</v>
      </c>
      <c r="L476" s="1" t="s">
        <v>24</v>
      </c>
      <c r="M476" s="1" t="s">
        <v>2399</v>
      </c>
      <c r="N476" s="1" t="s">
        <v>2059</v>
      </c>
      <c r="O476" s="2">
        <v>39721</v>
      </c>
      <c r="P476" s="2">
        <v>39727</v>
      </c>
      <c r="Q476" s="1" t="s">
        <v>29</v>
      </c>
      <c r="R476" t="str">
        <f>VLOOKUP(F476,'Seg 2 descriptions'!A:B,2)</f>
        <v>X Operations-Tri-County</v>
      </c>
      <c r="S476" t="str">
        <f>VLOOKUP(G476,'Seg 3 descriptions'!A:B,2)</f>
        <v>Overtime/Comp Time/On Call</v>
      </c>
    </row>
    <row r="477" spans="1:19" x14ac:dyDescent="0.25">
      <c r="A477" s="1" t="s">
        <v>457</v>
      </c>
      <c r="B477" s="1" t="s">
        <v>49</v>
      </c>
      <c r="C477" s="1" t="s">
        <v>2094</v>
      </c>
      <c r="D477" s="1" t="s">
        <v>2003</v>
      </c>
      <c r="E477" s="1" t="s">
        <v>1991</v>
      </c>
      <c r="F477" s="1" t="s">
        <v>1992</v>
      </c>
      <c r="G477" s="1" t="s">
        <v>590</v>
      </c>
      <c r="H477" s="1" t="s">
        <v>103</v>
      </c>
      <c r="I477" s="1" t="s">
        <v>2056</v>
      </c>
      <c r="J477" s="3">
        <v>-1.23</v>
      </c>
      <c r="K477" s="1" t="s">
        <v>2398</v>
      </c>
      <c r="L477" s="1" t="s">
        <v>24</v>
      </c>
      <c r="M477" s="1" t="s">
        <v>2399</v>
      </c>
      <c r="N477" s="1" t="s">
        <v>2059</v>
      </c>
      <c r="O477" s="2">
        <v>39721</v>
      </c>
      <c r="P477" s="2">
        <v>39727</v>
      </c>
      <c r="Q477" s="1" t="s">
        <v>29</v>
      </c>
      <c r="R477" t="str">
        <f>VLOOKUP(F477,'Seg 2 descriptions'!A:B,2)</f>
        <v>X Operations-Tri-County</v>
      </c>
      <c r="S477" t="str">
        <f>VLOOKUP(G477,'Seg 3 descriptions'!A:B,2)</f>
        <v>Overtime/Comp Time/On Call</v>
      </c>
    </row>
    <row r="478" spans="1:19" x14ac:dyDescent="0.25">
      <c r="A478" s="1" t="s">
        <v>457</v>
      </c>
      <c r="B478" s="1" t="s">
        <v>49</v>
      </c>
      <c r="C478" s="1" t="s">
        <v>2094</v>
      </c>
      <c r="D478" s="1" t="s">
        <v>2066</v>
      </c>
      <c r="E478" s="1" t="s">
        <v>1991</v>
      </c>
      <c r="F478" s="1" t="s">
        <v>1992</v>
      </c>
      <c r="G478" s="1" t="s">
        <v>590</v>
      </c>
      <c r="H478" s="1" t="s">
        <v>228</v>
      </c>
      <c r="I478" s="1" t="s">
        <v>2056</v>
      </c>
      <c r="J478" s="3">
        <v>-33.57</v>
      </c>
      <c r="K478" s="1" t="s">
        <v>2398</v>
      </c>
      <c r="L478" s="1" t="s">
        <v>24</v>
      </c>
      <c r="M478" s="1" t="s">
        <v>2399</v>
      </c>
      <c r="N478" s="1" t="s">
        <v>2059</v>
      </c>
      <c r="O478" s="2">
        <v>39721</v>
      </c>
      <c r="P478" s="2">
        <v>39727</v>
      </c>
      <c r="Q478" s="1" t="s">
        <v>29</v>
      </c>
      <c r="R478" t="str">
        <f>VLOOKUP(F478,'Seg 2 descriptions'!A:B,2)</f>
        <v>X Operations-Tri-County</v>
      </c>
      <c r="S478" t="str">
        <f>VLOOKUP(G478,'Seg 3 descriptions'!A:B,2)</f>
        <v>Overtime/Comp Time/On Call</v>
      </c>
    </row>
    <row r="479" spans="1:19" x14ac:dyDescent="0.25">
      <c r="A479" s="1" t="s">
        <v>457</v>
      </c>
      <c r="B479" s="1" t="s">
        <v>49</v>
      </c>
      <c r="C479" s="1" t="s">
        <v>2096</v>
      </c>
      <c r="D479" s="1" t="s">
        <v>2352</v>
      </c>
      <c r="E479" s="1" t="s">
        <v>1991</v>
      </c>
      <c r="F479" s="1" t="s">
        <v>1992</v>
      </c>
      <c r="G479" s="1" t="s">
        <v>590</v>
      </c>
      <c r="H479" s="1" t="s">
        <v>130</v>
      </c>
      <c r="I479" s="1" t="s">
        <v>2056</v>
      </c>
      <c r="J479" s="3">
        <v>17.12</v>
      </c>
      <c r="K479" s="1" t="s">
        <v>2398</v>
      </c>
      <c r="L479" s="1" t="s">
        <v>24</v>
      </c>
      <c r="M479" s="1" t="s">
        <v>2399</v>
      </c>
      <c r="N479" s="1" t="s">
        <v>2059</v>
      </c>
      <c r="O479" s="2">
        <v>39782</v>
      </c>
      <c r="P479" s="2">
        <v>39785</v>
      </c>
      <c r="Q479" s="1" t="s">
        <v>29</v>
      </c>
      <c r="R479" t="str">
        <f>VLOOKUP(F479,'Seg 2 descriptions'!A:B,2)</f>
        <v>X Operations-Tri-County</v>
      </c>
      <c r="S479" t="str">
        <f>VLOOKUP(G479,'Seg 3 descriptions'!A:B,2)</f>
        <v>Overtime/Comp Time/On Call</v>
      </c>
    </row>
    <row r="480" spans="1:19" x14ac:dyDescent="0.25">
      <c r="A480" s="1" t="s">
        <v>457</v>
      </c>
      <c r="B480" s="1" t="s">
        <v>49</v>
      </c>
      <c r="C480" s="1" t="s">
        <v>2545</v>
      </c>
      <c r="D480" s="1" t="s">
        <v>2009</v>
      </c>
      <c r="E480" s="1" t="s">
        <v>1991</v>
      </c>
      <c r="F480" s="1" t="s">
        <v>1992</v>
      </c>
      <c r="G480" s="1" t="s">
        <v>590</v>
      </c>
      <c r="H480" s="1" t="s">
        <v>86</v>
      </c>
      <c r="I480" s="1" t="s">
        <v>2056</v>
      </c>
      <c r="J480" s="3">
        <v>117.3</v>
      </c>
      <c r="K480" s="1" t="s">
        <v>2398</v>
      </c>
      <c r="L480" s="1" t="s">
        <v>24</v>
      </c>
      <c r="M480" s="1" t="s">
        <v>2399</v>
      </c>
      <c r="N480" s="1" t="s">
        <v>2059</v>
      </c>
      <c r="O480" s="2">
        <v>39691</v>
      </c>
      <c r="P480" s="2">
        <v>39696</v>
      </c>
      <c r="Q480" s="1" t="s">
        <v>29</v>
      </c>
      <c r="R480" t="str">
        <f>VLOOKUP(F480,'Seg 2 descriptions'!A:B,2)</f>
        <v>X Operations-Tri-County</v>
      </c>
      <c r="S480" t="str">
        <f>VLOOKUP(G480,'Seg 3 descriptions'!A:B,2)</f>
        <v>Overtime/Comp Time/On Call</v>
      </c>
    </row>
    <row r="481" spans="1:19" x14ac:dyDescent="0.25">
      <c r="A481" s="1" t="s">
        <v>457</v>
      </c>
      <c r="B481" s="1" t="s">
        <v>49</v>
      </c>
      <c r="C481" s="1" t="s">
        <v>2545</v>
      </c>
      <c r="D481" s="1" t="s">
        <v>2003</v>
      </c>
      <c r="E481" s="1" t="s">
        <v>1991</v>
      </c>
      <c r="F481" s="1" t="s">
        <v>1992</v>
      </c>
      <c r="G481" s="1" t="s">
        <v>590</v>
      </c>
      <c r="H481" s="1" t="s">
        <v>103</v>
      </c>
      <c r="I481" s="1" t="s">
        <v>2056</v>
      </c>
      <c r="J481" s="3">
        <v>1.23</v>
      </c>
      <c r="K481" s="1" t="s">
        <v>2398</v>
      </c>
      <c r="L481" s="1" t="s">
        <v>24</v>
      </c>
      <c r="M481" s="1" t="s">
        <v>2399</v>
      </c>
      <c r="N481" s="1" t="s">
        <v>2059</v>
      </c>
      <c r="O481" s="2">
        <v>39691</v>
      </c>
      <c r="P481" s="2">
        <v>39696</v>
      </c>
      <c r="Q481" s="1" t="s">
        <v>29</v>
      </c>
      <c r="R481" t="str">
        <f>VLOOKUP(F481,'Seg 2 descriptions'!A:B,2)</f>
        <v>X Operations-Tri-County</v>
      </c>
      <c r="S481" t="str">
        <f>VLOOKUP(G481,'Seg 3 descriptions'!A:B,2)</f>
        <v>Overtime/Comp Time/On Call</v>
      </c>
    </row>
    <row r="482" spans="1:19" x14ac:dyDescent="0.25">
      <c r="A482" s="1" t="s">
        <v>457</v>
      </c>
      <c r="B482" s="1" t="s">
        <v>49</v>
      </c>
      <c r="C482" s="1" t="s">
        <v>2545</v>
      </c>
      <c r="D482" s="1" t="s">
        <v>2066</v>
      </c>
      <c r="E482" s="1" t="s">
        <v>1991</v>
      </c>
      <c r="F482" s="1" t="s">
        <v>1992</v>
      </c>
      <c r="G482" s="1" t="s">
        <v>590</v>
      </c>
      <c r="H482" s="1" t="s">
        <v>228</v>
      </c>
      <c r="I482" s="1" t="s">
        <v>2056</v>
      </c>
      <c r="J482" s="3">
        <v>33.57</v>
      </c>
      <c r="K482" s="1" t="s">
        <v>2398</v>
      </c>
      <c r="L482" s="1" t="s">
        <v>24</v>
      </c>
      <c r="M482" s="1" t="s">
        <v>2399</v>
      </c>
      <c r="N482" s="1" t="s">
        <v>2059</v>
      </c>
      <c r="O482" s="2">
        <v>39691</v>
      </c>
      <c r="P482" s="2">
        <v>39696</v>
      </c>
      <c r="Q482" s="1" t="s">
        <v>29</v>
      </c>
      <c r="R482" t="str">
        <f>VLOOKUP(F482,'Seg 2 descriptions'!A:B,2)</f>
        <v>X Operations-Tri-County</v>
      </c>
      <c r="S482" t="str">
        <f>VLOOKUP(G482,'Seg 3 descriptions'!A:B,2)</f>
        <v>Overtime/Comp Time/On Call</v>
      </c>
    </row>
    <row r="483" spans="1:19" x14ac:dyDescent="0.25">
      <c r="A483" s="1" t="s">
        <v>457</v>
      </c>
      <c r="B483" s="1" t="s">
        <v>49</v>
      </c>
      <c r="C483" s="1" t="s">
        <v>2096</v>
      </c>
      <c r="D483" s="1" t="s">
        <v>2009</v>
      </c>
      <c r="E483" s="1" t="s">
        <v>1991</v>
      </c>
      <c r="F483" s="1" t="s">
        <v>1992</v>
      </c>
      <c r="G483" s="1" t="s">
        <v>590</v>
      </c>
      <c r="H483" s="1" t="s">
        <v>86</v>
      </c>
      <c r="I483" s="1" t="s">
        <v>2056</v>
      </c>
      <c r="J483" s="3">
        <v>200.36</v>
      </c>
      <c r="K483" s="1" t="s">
        <v>2398</v>
      </c>
      <c r="L483" s="1" t="s">
        <v>24</v>
      </c>
      <c r="M483" s="1" t="s">
        <v>2399</v>
      </c>
      <c r="N483" s="1" t="s">
        <v>2059</v>
      </c>
      <c r="O483" s="2">
        <v>39782</v>
      </c>
      <c r="P483" s="2">
        <v>39785</v>
      </c>
      <c r="Q483" s="1" t="s">
        <v>29</v>
      </c>
      <c r="R483" t="str">
        <f>VLOOKUP(F483,'Seg 2 descriptions'!A:B,2)</f>
        <v>X Operations-Tri-County</v>
      </c>
      <c r="S483" t="str">
        <f>VLOOKUP(G483,'Seg 3 descriptions'!A:B,2)</f>
        <v>Overtime/Comp Time/On Call</v>
      </c>
    </row>
    <row r="484" spans="1:19" x14ac:dyDescent="0.25">
      <c r="A484" s="1" t="s">
        <v>457</v>
      </c>
      <c r="B484" s="1" t="s">
        <v>49</v>
      </c>
      <c r="C484" s="1" t="s">
        <v>2096</v>
      </c>
      <c r="D484" s="1" t="s">
        <v>2003</v>
      </c>
      <c r="E484" s="1" t="s">
        <v>1991</v>
      </c>
      <c r="F484" s="1" t="s">
        <v>1992</v>
      </c>
      <c r="G484" s="1" t="s">
        <v>590</v>
      </c>
      <c r="H484" s="1" t="s">
        <v>103</v>
      </c>
      <c r="I484" s="1" t="s">
        <v>2056</v>
      </c>
      <c r="J484" s="3">
        <v>9.6199999999999992</v>
      </c>
      <c r="K484" s="1" t="s">
        <v>2398</v>
      </c>
      <c r="L484" s="1" t="s">
        <v>24</v>
      </c>
      <c r="M484" s="1" t="s">
        <v>2399</v>
      </c>
      <c r="N484" s="1" t="s">
        <v>2059</v>
      </c>
      <c r="O484" s="2">
        <v>39782</v>
      </c>
      <c r="P484" s="2">
        <v>39785</v>
      </c>
      <c r="Q484" s="1" t="s">
        <v>29</v>
      </c>
      <c r="R484" t="str">
        <f>VLOOKUP(F484,'Seg 2 descriptions'!A:B,2)</f>
        <v>X Operations-Tri-County</v>
      </c>
      <c r="S484" t="str">
        <f>VLOOKUP(G484,'Seg 3 descriptions'!A:B,2)</f>
        <v>Overtime/Comp Time/On Call</v>
      </c>
    </row>
    <row r="485" spans="1:19" x14ac:dyDescent="0.25">
      <c r="A485" s="1" t="s">
        <v>457</v>
      </c>
      <c r="B485" s="1" t="s">
        <v>49</v>
      </c>
      <c r="C485" s="1" t="s">
        <v>2096</v>
      </c>
      <c r="D485" s="1" t="s">
        <v>2066</v>
      </c>
      <c r="E485" s="1" t="s">
        <v>1991</v>
      </c>
      <c r="F485" s="1" t="s">
        <v>1992</v>
      </c>
      <c r="G485" s="1" t="s">
        <v>590</v>
      </c>
      <c r="H485" s="1" t="s">
        <v>228</v>
      </c>
      <c r="I485" s="1" t="s">
        <v>2056</v>
      </c>
      <c r="J485" s="3">
        <v>10.49</v>
      </c>
      <c r="K485" s="1" t="s">
        <v>2398</v>
      </c>
      <c r="L485" s="1" t="s">
        <v>24</v>
      </c>
      <c r="M485" s="1" t="s">
        <v>2399</v>
      </c>
      <c r="N485" s="1" t="s">
        <v>2059</v>
      </c>
      <c r="O485" s="2">
        <v>39782</v>
      </c>
      <c r="P485" s="2">
        <v>39785</v>
      </c>
      <c r="Q485" s="1" t="s">
        <v>29</v>
      </c>
      <c r="R485" t="str">
        <f>VLOOKUP(F485,'Seg 2 descriptions'!A:B,2)</f>
        <v>X Operations-Tri-County</v>
      </c>
      <c r="S485" t="str">
        <f>VLOOKUP(G485,'Seg 3 descriptions'!A:B,2)</f>
        <v>Overtime/Comp Time/On Call</v>
      </c>
    </row>
    <row r="486" spans="1:19" x14ac:dyDescent="0.25">
      <c r="A486" s="1" t="s">
        <v>457</v>
      </c>
      <c r="B486" s="1" t="s">
        <v>49</v>
      </c>
      <c r="C486" s="1" t="s">
        <v>2310</v>
      </c>
      <c r="D486" s="1" t="s">
        <v>2003</v>
      </c>
      <c r="E486" s="1" t="s">
        <v>1991</v>
      </c>
      <c r="F486" s="1" t="s">
        <v>1992</v>
      </c>
      <c r="G486" s="1" t="s">
        <v>590</v>
      </c>
      <c r="H486" s="1" t="s">
        <v>103</v>
      </c>
      <c r="I486" s="1" t="s">
        <v>2056</v>
      </c>
      <c r="J486" s="3">
        <v>12.6</v>
      </c>
      <c r="K486" s="1" t="s">
        <v>2398</v>
      </c>
      <c r="L486" s="1" t="s">
        <v>24</v>
      </c>
      <c r="M486" s="1" t="s">
        <v>2399</v>
      </c>
      <c r="N486" s="1" t="s">
        <v>2059</v>
      </c>
      <c r="O486" s="2">
        <v>39660</v>
      </c>
      <c r="P486" s="2">
        <v>39666</v>
      </c>
      <c r="Q486" s="1" t="s">
        <v>29</v>
      </c>
      <c r="R486" t="str">
        <f>VLOOKUP(F486,'Seg 2 descriptions'!A:B,2)</f>
        <v>X Operations-Tri-County</v>
      </c>
      <c r="S486" t="str">
        <f>VLOOKUP(G486,'Seg 3 descriptions'!A:B,2)</f>
        <v>Overtime/Comp Time/On Call</v>
      </c>
    </row>
    <row r="487" spans="1:19" x14ac:dyDescent="0.25">
      <c r="A487" s="1" t="s">
        <v>457</v>
      </c>
      <c r="B487" s="1" t="s">
        <v>49</v>
      </c>
      <c r="C487" s="1" t="s">
        <v>2310</v>
      </c>
      <c r="D487" s="1" t="s">
        <v>2066</v>
      </c>
      <c r="E487" s="1" t="s">
        <v>1991</v>
      </c>
      <c r="F487" s="1" t="s">
        <v>1992</v>
      </c>
      <c r="G487" s="1" t="s">
        <v>590</v>
      </c>
      <c r="H487" s="1" t="s">
        <v>228</v>
      </c>
      <c r="I487" s="1" t="s">
        <v>2056</v>
      </c>
      <c r="J487" s="3">
        <v>41.77</v>
      </c>
      <c r="K487" s="1" t="s">
        <v>2398</v>
      </c>
      <c r="L487" s="1" t="s">
        <v>24</v>
      </c>
      <c r="M487" s="1" t="s">
        <v>2399</v>
      </c>
      <c r="N487" s="1" t="s">
        <v>2059</v>
      </c>
      <c r="O487" s="2">
        <v>39660</v>
      </c>
      <c r="P487" s="2">
        <v>39666</v>
      </c>
      <c r="Q487" s="1" t="s">
        <v>29</v>
      </c>
      <c r="R487" t="str">
        <f>VLOOKUP(F487,'Seg 2 descriptions'!A:B,2)</f>
        <v>X Operations-Tri-County</v>
      </c>
      <c r="S487" t="str">
        <f>VLOOKUP(G487,'Seg 3 descriptions'!A:B,2)</f>
        <v>Overtime/Comp Time/On Call</v>
      </c>
    </row>
    <row r="488" spans="1:19" x14ac:dyDescent="0.25">
      <c r="A488" s="1" t="s">
        <v>457</v>
      </c>
      <c r="B488" s="1" t="s">
        <v>49</v>
      </c>
      <c r="C488" s="1" t="s">
        <v>2310</v>
      </c>
      <c r="D488" s="1" t="s">
        <v>2009</v>
      </c>
      <c r="E488" s="1" t="s">
        <v>1991</v>
      </c>
      <c r="F488" s="1" t="s">
        <v>1992</v>
      </c>
      <c r="G488" s="1" t="s">
        <v>590</v>
      </c>
      <c r="H488" s="1" t="s">
        <v>86</v>
      </c>
      <c r="I488" s="1" t="s">
        <v>2056</v>
      </c>
      <c r="J488" s="3">
        <v>104.4</v>
      </c>
      <c r="K488" s="1" t="s">
        <v>2398</v>
      </c>
      <c r="L488" s="1" t="s">
        <v>24</v>
      </c>
      <c r="M488" s="1" t="s">
        <v>2399</v>
      </c>
      <c r="N488" s="1" t="s">
        <v>2059</v>
      </c>
      <c r="O488" s="2">
        <v>39660</v>
      </c>
      <c r="P488" s="2">
        <v>39666</v>
      </c>
      <c r="Q488" s="1" t="s">
        <v>29</v>
      </c>
      <c r="R488" t="str">
        <f>VLOOKUP(F488,'Seg 2 descriptions'!A:B,2)</f>
        <v>X Operations-Tri-County</v>
      </c>
      <c r="S488" t="str">
        <f>VLOOKUP(G488,'Seg 3 descriptions'!A:B,2)</f>
        <v>Overtime/Comp Time/On Call</v>
      </c>
    </row>
    <row r="489" spans="1:19" x14ac:dyDescent="0.25">
      <c r="A489" s="1" t="s">
        <v>457</v>
      </c>
      <c r="B489" s="1" t="s">
        <v>49</v>
      </c>
      <c r="C489" s="1" t="s">
        <v>2310</v>
      </c>
      <c r="D489" s="1" t="s">
        <v>2065</v>
      </c>
      <c r="E489" s="1" t="s">
        <v>20</v>
      </c>
      <c r="F489" s="1" t="s">
        <v>1992</v>
      </c>
      <c r="G489" s="1" t="s">
        <v>590</v>
      </c>
      <c r="H489" s="1" t="s">
        <v>86</v>
      </c>
      <c r="I489" s="1" t="s">
        <v>2056</v>
      </c>
      <c r="J489" s="3">
        <v>9.49</v>
      </c>
      <c r="K489" s="1" t="s">
        <v>2398</v>
      </c>
      <c r="L489" s="1" t="s">
        <v>24</v>
      </c>
      <c r="M489" s="1" t="s">
        <v>2399</v>
      </c>
      <c r="N489" s="1" t="s">
        <v>2059</v>
      </c>
      <c r="O489" s="2">
        <v>39660</v>
      </c>
      <c r="P489" s="2">
        <v>39666</v>
      </c>
      <c r="Q489" s="1" t="s">
        <v>29</v>
      </c>
      <c r="R489" t="str">
        <f>VLOOKUP(F489,'Seg 2 descriptions'!A:B,2)</f>
        <v>X Operations-Tri-County</v>
      </c>
      <c r="S489" t="str">
        <f>VLOOKUP(G489,'Seg 3 descriptions'!A:B,2)</f>
        <v>Overtime/Comp Time/On Call</v>
      </c>
    </row>
    <row r="490" spans="1:19" x14ac:dyDescent="0.25">
      <c r="A490" s="1" t="s">
        <v>457</v>
      </c>
      <c r="B490" s="1" t="s">
        <v>1988</v>
      </c>
      <c r="C490" s="1" t="s">
        <v>2099</v>
      </c>
      <c r="D490" s="1" t="s">
        <v>2546</v>
      </c>
      <c r="E490" s="1" t="s">
        <v>2029</v>
      </c>
      <c r="F490" s="1" t="s">
        <v>2030</v>
      </c>
      <c r="G490" s="1" t="s">
        <v>590</v>
      </c>
      <c r="H490" s="1" t="s">
        <v>23</v>
      </c>
      <c r="I490" s="1" t="s">
        <v>2056</v>
      </c>
      <c r="J490" s="3">
        <v>-0.52</v>
      </c>
      <c r="K490" s="1" t="s">
        <v>2102</v>
      </c>
      <c r="L490" s="1" t="s">
        <v>24</v>
      </c>
      <c r="M490" s="1" t="s">
        <v>24</v>
      </c>
      <c r="N490" s="1" t="s">
        <v>2099</v>
      </c>
      <c r="O490" s="2">
        <v>39599</v>
      </c>
      <c r="P490" s="2">
        <v>39606</v>
      </c>
      <c r="Q490" s="1" t="s">
        <v>29</v>
      </c>
      <c r="R490" t="str">
        <f>VLOOKUP(F490,'Seg 2 descriptions'!A:B,2)</f>
        <v>X Operations-Citrus County</v>
      </c>
      <c r="S490" t="str">
        <f>VLOOKUP(G490,'Seg 3 descriptions'!A:B,2)</f>
        <v>Overtime/Comp Time/On Call</v>
      </c>
    </row>
    <row r="491" spans="1:19" x14ac:dyDescent="0.25">
      <c r="A491" s="1" t="s">
        <v>457</v>
      </c>
      <c r="B491" s="1" t="s">
        <v>1988</v>
      </c>
      <c r="C491" s="1" t="s">
        <v>2099</v>
      </c>
      <c r="D491" s="1" t="s">
        <v>2546</v>
      </c>
      <c r="E491" s="1" t="s">
        <v>2029</v>
      </c>
      <c r="F491" s="1" t="s">
        <v>2030</v>
      </c>
      <c r="G491" s="1" t="s">
        <v>590</v>
      </c>
      <c r="H491" s="1" t="s">
        <v>23</v>
      </c>
      <c r="I491" s="1" t="s">
        <v>2056</v>
      </c>
      <c r="J491" s="3">
        <v>-1.62</v>
      </c>
      <c r="K491" s="1" t="s">
        <v>2102</v>
      </c>
      <c r="L491" s="1" t="s">
        <v>24</v>
      </c>
      <c r="M491" s="1" t="s">
        <v>24</v>
      </c>
      <c r="N491" s="1" t="s">
        <v>2099</v>
      </c>
      <c r="O491" s="2">
        <v>39599</v>
      </c>
      <c r="P491" s="2">
        <v>39606</v>
      </c>
      <c r="Q491" s="1" t="s">
        <v>29</v>
      </c>
      <c r="R491" t="str">
        <f>VLOOKUP(F491,'Seg 2 descriptions'!A:B,2)</f>
        <v>X Operations-Citrus County</v>
      </c>
      <c r="S491" t="str">
        <f>VLOOKUP(G491,'Seg 3 descriptions'!A:B,2)</f>
        <v>Overtime/Comp Time/On Call</v>
      </c>
    </row>
    <row r="492" spans="1:19" x14ac:dyDescent="0.25">
      <c r="A492" s="1" t="s">
        <v>457</v>
      </c>
      <c r="B492" s="1" t="s">
        <v>1988</v>
      </c>
      <c r="C492" s="1" t="s">
        <v>2099</v>
      </c>
      <c r="D492" s="1" t="s">
        <v>2547</v>
      </c>
      <c r="E492" s="1" t="s">
        <v>1991</v>
      </c>
      <c r="F492" s="1" t="s">
        <v>2030</v>
      </c>
      <c r="G492" s="1" t="s">
        <v>590</v>
      </c>
      <c r="H492" s="1" t="s">
        <v>130</v>
      </c>
      <c r="I492" s="1" t="s">
        <v>2056</v>
      </c>
      <c r="J492" s="3">
        <v>-6.31</v>
      </c>
      <c r="K492" s="1" t="s">
        <v>2102</v>
      </c>
      <c r="L492" s="1" t="s">
        <v>24</v>
      </c>
      <c r="M492" s="1" t="s">
        <v>24</v>
      </c>
      <c r="N492" s="1" t="s">
        <v>2099</v>
      </c>
      <c r="O492" s="2">
        <v>39599</v>
      </c>
      <c r="P492" s="2">
        <v>39606</v>
      </c>
      <c r="Q492" s="1" t="s">
        <v>29</v>
      </c>
      <c r="R492" t="str">
        <f>VLOOKUP(F492,'Seg 2 descriptions'!A:B,2)</f>
        <v>X Operations-Citrus County</v>
      </c>
      <c r="S492" t="str">
        <f>VLOOKUP(G492,'Seg 3 descriptions'!A:B,2)</f>
        <v>Overtime/Comp Time/On Call</v>
      </c>
    </row>
    <row r="493" spans="1:19" x14ac:dyDescent="0.25">
      <c r="A493" s="1" t="s">
        <v>1987</v>
      </c>
      <c r="B493" s="1" t="s">
        <v>1988</v>
      </c>
      <c r="C493" s="1" t="s">
        <v>2365</v>
      </c>
      <c r="D493" s="1" t="s">
        <v>2077</v>
      </c>
      <c r="E493" s="1" t="s">
        <v>20</v>
      </c>
      <c r="F493" s="1" t="s">
        <v>2006</v>
      </c>
      <c r="G493" s="1" t="s">
        <v>460</v>
      </c>
      <c r="H493" s="1" t="s">
        <v>86</v>
      </c>
      <c r="I493" s="1" t="s">
        <v>24</v>
      </c>
      <c r="J493" s="3">
        <v>40.72</v>
      </c>
      <c r="K493" s="1" t="s">
        <v>2366</v>
      </c>
      <c r="L493" s="1" t="s">
        <v>24</v>
      </c>
      <c r="M493" s="1" t="s">
        <v>2406</v>
      </c>
      <c r="N493" s="1" t="s">
        <v>2365</v>
      </c>
      <c r="O493" s="2">
        <v>39563</v>
      </c>
      <c r="P493" s="2">
        <v>39566</v>
      </c>
      <c r="Q493" s="1" t="s">
        <v>29</v>
      </c>
      <c r="R493" t="str">
        <f>VLOOKUP(F493,'Seg 2 descriptions'!A:B,2)</f>
        <v>X Engineering and Measurement</v>
      </c>
      <c r="S493" t="str">
        <f>VLOOKUP(G493,'Seg 3 descriptions'!A:B,2)</f>
        <v>Salaries</v>
      </c>
    </row>
    <row r="494" spans="1:19" x14ac:dyDescent="0.25">
      <c r="A494" s="1" t="s">
        <v>1987</v>
      </c>
      <c r="B494" s="1" t="s">
        <v>1988</v>
      </c>
      <c r="C494" s="1" t="s">
        <v>2365</v>
      </c>
      <c r="D494" s="1" t="s">
        <v>2081</v>
      </c>
      <c r="E494" s="1" t="s">
        <v>20</v>
      </c>
      <c r="F494" s="1" t="s">
        <v>2006</v>
      </c>
      <c r="G494" s="1" t="s">
        <v>460</v>
      </c>
      <c r="H494" s="1" t="s">
        <v>76</v>
      </c>
      <c r="I494" s="1" t="s">
        <v>24</v>
      </c>
      <c r="J494" s="3">
        <v>61.08</v>
      </c>
      <c r="K494" s="1" t="s">
        <v>2366</v>
      </c>
      <c r="L494" s="1" t="s">
        <v>24</v>
      </c>
      <c r="M494" s="1" t="s">
        <v>2406</v>
      </c>
      <c r="N494" s="1" t="s">
        <v>2365</v>
      </c>
      <c r="O494" s="2">
        <v>39563</v>
      </c>
      <c r="P494" s="2">
        <v>39566</v>
      </c>
      <c r="Q494" s="1" t="s">
        <v>29</v>
      </c>
      <c r="R494" t="str">
        <f>VLOOKUP(F494,'Seg 2 descriptions'!A:B,2)</f>
        <v>X Engineering and Measurement</v>
      </c>
      <c r="S494" t="str">
        <f>VLOOKUP(G494,'Seg 3 descriptions'!A:B,2)</f>
        <v>Salaries</v>
      </c>
    </row>
    <row r="495" spans="1:19" x14ac:dyDescent="0.25">
      <c r="A495" s="1" t="s">
        <v>1987</v>
      </c>
      <c r="B495" s="1" t="s">
        <v>1988</v>
      </c>
      <c r="C495" s="1" t="s">
        <v>2365</v>
      </c>
      <c r="D495" s="1" t="s">
        <v>2082</v>
      </c>
      <c r="E495" s="1" t="s">
        <v>20</v>
      </c>
      <c r="F495" s="1" t="s">
        <v>2006</v>
      </c>
      <c r="G495" s="1" t="s">
        <v>460</v>
      </c>
      <c r="H495" s="1" t="s">
        <v>23</v>
      </c>
      <c r="I495" s="1" t="s">
        <v>24</v>
      </c>
      <c r="J495" s="3">
        <v>366.48</v>
      </c>
      <c r="K495" s="1" t="s">
        <v>2366</v>
      </c>
      <c r="L495" s="1" t="s">
        <v>24</v>
      </c>
      <c r="M495" s="1" t="s">
        <v>2406</v>
      </c>
      <c r="N495" s="1" t="s">
        <v>2365</v>
      </c>
      <c r="O495" s="2">
        <v>39563</v>
      </c>
      <c r="P495" s="2">
        <v>39566</v>
      </c>
      <c r="Q495" s="1" t="s">
        <v>29</v>
      </c>
      <c r="R495" t="str">
        <f>VLOOKUP(F495,'Seg 2 descriptions'!A:B,2)</f>
        <v>X Engineering and Measurement</v>
      </c>
      <c r="S495" t="str">
        <f>VLOOKUP(G495,'Seg 3 descriptions'!A:B,2)</f>
        <v>Salaries</v>
      </c>
    </row>
    <row r="496" spans="1:19" x14ac:dyDescent="0.25">
      <c r="A496" s="1" t="s">
        <v>828</v>
      </c>
      <c r="B496" s="1" t="s">
        <v>49</v>
      </c>
      <c r="C496" s="1" t="s">
        <v>2548</v>
      </c>
      <c r="D496" s="1" t="s">
        <v>2063</v>
      </c>
      <c r="E496" s="1" t="s">
        <v>20</v>
      </c>
      <c r="F496" s="1" t="s">
        <v>2006</v>
      </c>
      <c r="G496" s="1" t="s">
        <v>590</v>
      </c>
      <c r="H496" s="1" t="s">
        <v>86</v>
      </c>
      <c r="I496" s="1" t="s">
        <v>24</v>
      </c>
      <c r="J496" s="3">
        <v>91.64</v>
      </c>
      <c r="K496" s="1" t="s">
        <v>2549</v>
      </c>
      <c r="L496" s="1" t="s">
        <v>24</v>
      </c>
      <c r="M496" s="1" t="s">
        <v>24</v>
      </c>
      <c r="N496" s="1" t="s">
        <v>2548</v>
      </c>
      <c r="O496" s="2">
        <v>39640</v>
      </c>
      <c r="P496" s="2">
        <v>39661</v>
      </c>
      <c r="Q496" s="1" t="s">
        <v>29</v>
      </c>
      <c r="R496" t="str">
        <f>VLOOKUP(F496,'Seg 2 descriptions'!A:B,2)</f>
        <v>X Engineering and Measurement</v>
      </c>
      <c r="S496" t="str">
        <f>VLOOKUP(G496,'Seg 3 descriptions'!A:B,2)</f>
        <v>Overtime/Comp Time/On Call</v>
      </c>
    </row>
    <row r="497" spans="1:19" x14ac:dyDescent="0.25">
      <c r="A497" s="1" t="s">
        <v>828</v>
      </c>
      <c r="B497" s="1" t="s">
        <v>49</v>
      </c>
      <c r="C497" s="1" t="s">
        <v>2548</v>
      </c>
      <c r="D497" s="1" t="s">
        <v>2003</v>
      </c>
      <c r="E497" s="1" t="s">
        <v>1991</v>
      </c>
      <c r="F497" s="1" t="s">
        <v>1992</v>
      </c>
      <c r="G497" s="1" t="s">
        <v>590</v>
      </c>
      <c r="H497" s="1" t="s">
        <v>103</v>
      </c>
      <c r="I497" s="1" t="s">
        <v>24</v>
      </c>
      <c r="J497" s="3">
        <v>48.43</v>
      </c>
      <c r="K497" s="1" t="s">
        <v>2549</v>
      </c>
      <c r="L497" s="1" t="s">
        <v>24</v>
      </c>
      <c r="M497" s="1" t="s">
        <v>24</v>
      </c>
      <c r="N497" s="1" t="s">
        <v>2548</v>
      </c>
      <c r="O497" s="2">
        <v>39640</v>
      </c>
      <c r="P497" s="2">
        <v>39661</v>
      </c>
      <c r="Q497" s="1" t="s">
        <v>29</v>
      </c>
      <c r="R497" t="str">
        <f>VLOOKUP(F497,'Seg 2 descriptions'!A:B,2)</f>
        <v>X Operations-Tri-County</v>
      </c>
      <c r="S497" t="str">
        <f>VLOOKUP(G497,'Seg 3 descriptions'!A:B,2)</f>
        <v>Overtime/Comp Time/On Call</v>
      </c>
    </row>
    <row r="498" spans="1:19" x14ac:dyDescent="0.25">
      <c r="A498" s="1" t="s">
        <v>1571</v>
      </c>
      <c r="B498" s="1" t="s">
        <v>49</v>
      </c>
      <c r="C498" s="1" t="s">
        <v>2550</v>
      </c>
      <c r="D498" s="1" t="s">
        <v>2044</v>
      </c>
      <c r="E498" s="1" t="s">
        <v>1991</v>
      </c>
      <c r="F498" s="1" t="s">
        <v>2013</v>
      </c>
      <c r="G498" s="1" t="s">
        <v>22</v>
      </c>
      <c r="H498" s="1" t="s">
        <v>86</v>
      </c>
      <c r="I498" s="1" t="s">
        <v>24</v>
      </c>
      <c r="J498" s="3">
        <v>68.319999999999993</v>
      </c>
      <c r="K498" s="1" t="s">
        <v>2551</v>
      </c>
      <c r="L498" s="1" t="s">
        <v>24</v>
      </c>
      <c r="M498" s="1" t="s">
        <v>24</v>
      </c>
      <c r="N498" s="1" t="s">
        <v>2550</v>
      </c>
      <c r="O498" s="2">
        <v>39721</v>
      </c>
      <c r="P498" s="2">
        <v>39727</v>
      </c>
      <c r="Q498" s="1" t="s">
        <v>29</v>
      </c>
      <c r="R498" t="str">
        <f>VLOOKUP(F498,'Seg 2 descriptions'!A:B,2)</f>
        <v>X Facilities-Florida</v>
      </c>
      <c r="S498" t="str">
        <f>VLOOKUP(G498,'Seg 3 descriptions'!A:B,2)</f>
        <v>Facilities Maintenance</v>
      </c>
    </row>
    <row r="499" spans="1:19" x14ac:dyDescent="0.25">
      <c r="A499" s="1" t="s">
        <v>828</v>
      </c>
      <c r="B499" s="1" t="s">
        <v>49</v>
      </c>
      <c r="C499" s="1" t="s">
        <v>2552</v>
      </c>
      <c r="D499" s="1" t="s">
        <v>2077</v>
      </c>
      <c r="E499" s="1" t="s">
        <v>20</v>
      </c>
      <c r="F499" s="1" t="s">
        <v>2006</v>
      </c>
      <c r="G499" s="1" t="s">
        <v>460</v>
      </c>
      <c r="H499" s="1" t="s">
        <v>86</v>
      </c>
      <c r="I499" s="1" t="s">
        <v>24</v>
      </c>
      <c r="J499" s="3">
        <v>81.459999999999994</v>
      </c>
      <c r="K499" s="1" t="s">
        <v>2553</v>
      </c>
      <c r="L499" s="1" t="s">
        <v>24</v>
      </c>
      <c r="M499" s="1" t="s">
        <v>24</v>
      </c>
      <c r="N499" s="1" t="s">
        <v>2552</v>
      </c>
      <c r="O499" s="2">
        <v>39675</v>
      </c>
      <c r="P499" s="2">
        <v>39681</v>
      </c>
      <c r="Q499" s="1" t="s">
        <v>29</v>
      </c>
      <c r="R499" t="str">
        <f>VLOOKUP(F499,'Seg 2 descriptions'!A:B,2)</f>
        <v>X Engineering and Measurement</v>
      </c>
      <c r="S499" t="str">
        <f>VLOOKUP(G499,'Seg 3 descriptions'!A:B,2)</f>
        <v>Salaries</v>
      </c>
    </row>
    <row r="500" spans="1:19" x14ac:dyDescent="0.25">
      <c r="A500" s="1" t="s">
        <v>828</v>
      </c>
      <c r="B500" s="1" t="s">
        <v>49</v>
      </c>
      <c r="C500" s="1" t="s">
        <v>2552</v>
      </c>
      <c r="D500" s="1" t="s">
        <v>1997</v>
      </c>
      <c r="E500" s="1" t="s">
        <v>1991</v>
      </c>
      <c r="F500" s="1" t="s">
        <v>1992</v>
      </c>
      <c r="G500" s="1" t="s">
        <v>460</v>
      </c>
      <c r="H500" s="1" t="s">
        <v>86</v>
      </c>
      <c r="I500" s="1" t="s">
        <v>24</v>
      </c>
      <c r="J500" s="3">
        <v>525.54</v>
      </c>
      <c r="K500" s="1" t="s">
        <v>2553</v>
      </c>
      <c r="L500" s="1" t="s">
        <v>24</v>
      </c>
      <c r="M500" s="1" t="s">
        <v>24</v>
      </c>
      <c r="N500" s="1" t="s">
        <v>2552</v>
      </c>
      <c r="O500" s="2">
        <v>39675</v>
      </c>
      <c r="P500" s="2">
        <v>39681</v>
      </c>
      <c r="Q500" s="1" t="s">
        <v>29</v>
      </c>
      <c r="R500" t="str">
        <f>VLOOKUP(F500,'Seg 2 descriptions'!A:B,2)</f>
        <v>X Operations-Tri-County</v>
      </c>
      <c r="S500" t="str">
        <f>VLOOKUP(G500,'Seg 3 descriptions'!A:B,2)</f>
        <v>Salaries</v>
      </c>
    </row>
    <row r="501" spans="1:19" x14ac:dyDescent="0.25">
      <c r="A501" s="1" t="s">
        <v>828</v>
      </c>
      <c r="B501" s="1" t="s">
        <v>49</v>
      </c>
      <c r="C501" s="1" t="s">
        <v>2552</v>
      </c>
      <c r="D501" s="1" t="s">
        <v>1999</v>
      </c>
      <c r="E501" s="1" t="s">
        <v>1991</v>
      </c>
      <c r="F501" s="1" t="s">
        <v>1992</v>
      </c>
      <c r="G501" s="1" t="s">
        <v>460</v>
      </c>
      <c r="H501" s="1" t="s">
        <v>228</v>
      </c>
      <c r="I501" s="1" t="s">
        <v>24</v>
      </c>
      <c r="J501" s="3">
        <v>224.5</v>
      </c>
      <c r="K501" s="1" t="s">
        <v>2553</v>
      </c>
      <c r="L501" s="1" t="s">
        <v>24</v>
      </c>
      <c r="M501" s="1" t="s">
        <v>24</v>
      </c>
      <c r="N501" s="1" t="s">
        <v>2552</v>
      </c>
      <c r="O501" s="2">
        <v>39675</v>
      </c>
      <c r="P501" s="2">
        <v>39681</v>
      </c>
      <c r="Q501" s="1" t="s">
        <v>29</v>
      </c>
      <c r="R501" t="str">
        <f>VLOOKUP(F501,'Seg 2 descriptions'!A:B,2)</f>
        <v>X Operations-Tri-County</v>
      </c>
      <c r="S501" t="str">
        <f>VLOOKUP(G501,'Seg 3 descriptions'!A:B,2)</f>
        <v>Salaries</v>
      </c>
    </row>
    <row r="502" spans="1:19" x14ac:dyDescent="0.25">
      <c r="A502" s="1" t="s">
        <v>457</v>
      </c>
      <c r="B502" s="1" t="s">
        <v>1988</v>
      </c>
      <c r="C502" s="1" t="s">
        <v>2325</v>
      </c>
      <c r="D502" s="1" t="s">
        <v>2003</v>
      </c>
      <c r="E502" s="1" t="s">
        <v>1991</v>
      </c>
      <c r="F502" s="1" t="s">
        <v>1992</v>
      </c>
      <c r="G502" s="1" t="s">
        <v>590</v>
      </c>
      <c r="H502" s="1" t="s">
        <v>103</v>
      </c>
      <c r="I502" s="1" t="s">
        <v>2056</v>
      </c>
      <c r="J502" s="3">
        <v>1.8</v>
      </c>
      <c r="K502" s="1" t="s">
        <v>2316</v>
      </c>
      <c r="L502" s="1" t="s">
        <v>24</v>
      </c>
      <c r="M502" s="1" t="s">
        <v>2317</v>
      </c>
      <c r="N502" s="1" t="s">
        <v>2059</v>
      </c>
      <c r="O502" s="2">
        <v>39538</v>
      </c>
      <c r="P502" s="2">
        <v>39541</v>
      </c>
      <c r="Q502" s="1" t="s">
        <v>29</v>
      </c>
      <c r="R502" t="str">
        <f>VLOOKUP(F502,'Seg 2 descriptions'!A:B,2)</f>
        <v>X Operations-Tri-County</v>
      </c>
      <c r="S502" t="str">
        <f>VLOOKUP(G502,'Seg 3 descriptions'!A:B,2)</f>
        <v>Overtime/Comp Time/On Call</v>
      </c>
    </row>
    <row r="503" spans="1:19" x14ac:dyDescent="0.25">
      <c r="A503" s="1" t="s">
        <v>457</v>
      </c>
      <c r="B503" s="1" t="s">
        <v>1988</v>
      </c>
      <c r="C503" s="1" t="s">
        <v>2325</v>
      </c>
      <c r="D503" s="1" t="s">
        <v>2352</v>
      </c>
      <c r="E503" s="1" t="s">
        <v>1991</v>
      </c>
      <c r="F503" s="1" t="s">
        <v>1992</v>
      </c>
      <c r="G503" s="1" t="s">
        <v>590</v>
      </c>
      <c r="H503" s="1" t="s">
        <v>130</v>
      </c>
      <c r="I503" s="1" t="s">
        <v>2056</v>
      </c>
      <c r="J503" s="3">
        <v>5.55</v>
      </c>
      <c r="K503" s="1" t="s">
        <v>2316</v>
      </c>
      <c r="L503" s="1" t="s">
        <v>24</v>
      </c>
      <c r="M503" s="1" t="s">
        <v>2317</v>
      </c>
      <c r="N503" s="1" t="s">
        <v>2059</v>
      </c>
      <c r="O503" s="2">
        <v>39538</v>
      </c>
      <c r="P503" s="2">
        <v>39541</v>
      </c>
      <c r="Q503" s="1" t="s">
        <v>29</v>
      </c>
      <c r="R503" t="str">
        <f>VLOOKUP(F503,'Seg 2 descriptions'!A:B,2)</f>
        <v>X Operations-Tri-County</v>
      </c>
      <c r="S503" t="str">
        <f>VLOOKUP(G503,'Seg 3 descriptions'!A:B,2)</f>
        <v>Overtime/Comp Time/On Call</v>
      </c>
    </row>
    <row r="504" spans="1:19" x14ac:dyDescent="0.25">
      <c r="A504" s="1" t="s">
        <v>457</v>
      </c>
      <c r="B504" s="1" t="s">
        <v>1988</v>
      </c>
      <c r="C504" s="1" t="s">
        <v>2325</v>
      </c>
      <c r="D504" s="1" t="s">
        <v>1990</v>
      </c>
      <c r="E504" s="1" t="s">
        <v>1991</v>
      </c>
      <c r="F504" s="1" t="s">
        <v>1992</v>
      </c>
      <c r="G504" s="1" t="s">
        <v>460</v>
      </c>
      <c r="H504" s="1" t="s">
        <v>103</v>
      </c>
      <c r="I504" s="1" t="s">
        <v>2056</v>
      </c>
      <c r="J504" s="3">
        <v>18.22</v>
      </c>
      <c r="K504" s="1" t="s">
        <v>2316</v>
      </c>
      <c r="L504" s="1" t="s">
        <v>24</v>
      </c>
      <c r="M504" s="1" t="s">
        <v>2317</v>
      </c>
      <c r="N504" s="1" t="s">
        <v>2059</v>
      </c>
      <c r="O504" s="2">
        <v>39538</v>
      </c>
      <c r="P504" s="2">
        <v>39541</v>
      </c>
      <c r="Q504" s="1" t="s">
        <v>29</v>
      </c>
      <c r="R504" t="str">
        <f>VLOOKUP(F504,'Seg 2 descriptions'!A:B,2)</f>
        <v>X Operations-Tri-County</v>
      </c>
      <c r="S504" t="str">
        <f>VLOOKUP(G504,'Seg 3 descriptions'!A:B,2)</f>
        <v>Salaries</v>
      </c>
    </row>
    <row r="505" spans="1:19" x14ac:dyDescent="0.25">
      <c r="A505" s="1" t="s">
        <v>457</v>
      </c>
      <c r="B505" s="1" t="s">
        <v>1988</v>
      </c>
      <c r="C505" s="1" t="s">
        <v>2325</v>
      </c>
      <c r="D505" s="1" t="s">
        <v>2218</v>
      </c>
      <c r="E505" s="1" t="s">
        <v>1991</v>
      </c>
      <c r="F505" s="1" t="s">
        <v>1992</v>
      </c>
      <c r="G505" s="1" t="s">
        <v>460</v>
      </c>
      <c r="H505" s="1" t="s">
        <v>130</v>
      </c>
      <c r="I505" s="1" t="s">
        <v>2056</v>
      </c>
      <c r="J505" s="3">
        <v>56.34</v>
      </c>
      <c r="K505" s="1" t="s">
        <v>2316</v>
      </c>
      <c r="L505" s="1" t="s">
        <v>24</v>
      </c>
      <c r="M505" s="1" t="s">
        <v>2317</v>
      </c>
      <c r="N505" s="1" t="s">
        <v>2059</v>
      </c>
      <c r="O505" s="2">
        <v>39538</v>
      </c>
      <c r="P505" s="2">
        <v>39541</v>
      </c>
      <c r="Q505" s="1" t="s">
        <v>29</v>
      </c>
      <c r="R505" t="str">
        <f>VLOOKUP(F505,'Seg 2 descriptions'!A:B,2)</f>
        <v>X Operations-Tri-County</v>
      </c>
      <c r="S505" t="str">
        <f>VLOOKUP(G505,'Seg 3 descriptions'!A:B,2)</f>
        <v>Salaries</v>
      </c>
    </row>
    <row r="506" spans="1:19" x14ac:dyDescent="0.25">
      <c r="A506" s="1" t="s">
        <v>457</v>
      </c>
      <c r="B506" s="1" t="s">
        <v>1988</v>
      </c>
      <c r="C506" s="1" t="s">
        <v>2325</v>
      </c>
      <c r="D506" s="1" t="s">
        <v>2009</v>
      </c>
      <c r="E506" s="1" t="s">
        <v>1991</v>
      </c>
      <c r="F506" s="1" t="s">
        <v>1992</v>
      </c>
      <c r="G506" s="1" t="s">
        <v>590</v>
      </c>
      <c r="H506" s="1" t="s">
        <v>86</v>
      </c>
      <c r="I506" s="1" t="s">
        <v>2056</v>
      </c>
      <c r="J506" s="3">
        <v>4.74</v>
      </c>
      <c r="K506" s="1" t="s">
        <v>2316</v>
      </c>
      <c r="L506" s="1" t="s">
        <v>24</v>
      </c>
      <c r="M506" s="1" t="s">
        <v>2317</v>
      </c>
      <c r="N506" s="1" t="s">
        <v>2059</v>
      </c>
      <c r="O506" s="2">
        <v>39538</v>
      </c>
      <c r="P506" s="2">
        <v>39541</v>
      </c>
      <c r="Q506" s="1" t="s">
        <v>29</v>
      </c>
      <c r="R506" t="str">
        <f>VLOOKUP(F506,'Seg 2 descriptions'!A:B,2)</f>
        <v>X Operations-Tri-County</v>
      </c>
      <c r="S506" t="str">
        <f>VLOOKUP(G506,'Seg 3 descriptions'!A:B,2)</f>
        <v>Overtime/Comp Time/On Call</v>
      </c>
    </row>
    <row r="507" spans="1:19" x14ac:dyDescent="0.25">
      <c r="A507" s="1" t="s">
        <v>457</v>
      </c>
      <c r="B507" s="1" t="s">
        <v>1988</v>
      </c>
      <c r="C507" s="1" t="s">
        <v>2325</v>
      </c>
      <c r="D507" s="1" t="s">
        <v>1997</v>
      </c>
      <c r="E507" s="1" t="s">
        <v>1991</v>
      </c>
      <c r="F507" s="1" t="s">
        <v>1992</v>
      </c>
      <c r="G507" s="1" t="s">
        <v>460</v>
      </c>
      <c r="H507" s="1" t="s">
        <v>86</v>
      </c>
      <c r="I507" s="1" t="s">
        <v>2056</v>
      </c>
      <c r="J507" s="3">
        <v>48.03</v>
      </c>
      <c r="K507" s="1" t="s">
        <v>2316</v>
      </c>
      <c r="L507" s="1" t="s">
        <v>24</v>
      </c>
      <c r="M507" s="1" t="s">
        <v>2317</v>
      </c>
      <c r="N507" s="1" t="s">
        <v>2059</v>
      </c>
      <c r="O507" s="2">
        <v>39538</v>
      </c>
      <c r="P507" s="2">
        <v>39541</v>
      </c>
      <c r="Q507" s="1" t="s">
        <v>29</v>
      </c>
      <c r="R507" t="str">
        <f>VLOOKUP(F507,'Seg 2 descriptions'!A:B,2)</f>
        <v>X Operations-Tri-County</v>
      </c>
      <c r="S507" t="str">
        <f>VLOOKUP(G507,'Seg 3 descriptions'!A:B,2)</f>
        <v>Salaries</v>
      </c>
    </row>
    <row r="508" spans="1:19" x14ac:dyDescent="0.25">
      <c r="A508" s="1" t="s">
        <v>457</v>
      </c>
      <c r="B508" s="1" t="s">
        <v>1988</v>
      </c>
      <c r="C508" s="1" t="s">
        <v>2325</v>
      </c>
      <c r="D508" s="1" t="s">
        <v>2389</v>
      </c>
      <c r="E508" s="1" t="s">
        <v>1991</v>
      </c>
      <c r="F508" s="1" t="s">
        <v>1992</v>
      </c>
      <c r="G508" s="1" t="s">
        <v>460</v>
      </c>
      <c r="H508" s="1" t="s">
        <v>76</v>
      </c>
      <c r="I508" s="1" t="s">
        <v>2056</v>
      </c>
      <c r="J508" s="3">
        <v>4.29</v>
      </c>
      <c r="K508" s="1" t="s">
        <v>2316</v>
      </c>
      <c r="L508" s="1" t="s">
        <v>24</v>
      </c>
      <c r="M508" s="1" t="s">
        <v>2317</v>
      </c>
      <c r="N508" s="1" t="s">
        <v>2059</v>
      </c>
      <c r="O508" s="2">
        <v>39538</v>
      </c>
      <c r="P508" s="2">
        <v>39541</v>
      </c>
      <c r="Q508" s="1" t="s">
        <v>29</v>
      </c>
      <c r="R508" t="str">
        <f>VLOOKUP(F508,'Seg 2 descriptions'!A:B,2)</f>
        <v>X Operations-Tri-County</v>
      </c>
      <c r="S508" t="str">
        <f>VLOOKUP(G508,'Seg 3 descriptions'!A:B,2)</f>
        <v>Salaries</v>
      </c>
    </row>
    <row r="509" spans="1:19" x14ac:dyDescent="0.25">
      <c r="A509" s="1" t="s">
        <v>457</v>
      </c>
      <c r="B509" s="1" t="s">
        <v>1988</v>
      </c>
      <c r="C509" s="1" t="s">
        <v>2053</v>
      </c>
      <c r="D509" s="1" t="s">
        <v>2322</v>
      </c>
      <c r="E509" s="1" t="s">
        <v>1991</v>
      </c>
      <c r="F509" s="1" t="s">
        <v>1992</v>
      </c>
      <c r="G509" s="1" t="s">
        <v>1055</v>
      </c>
      <c r="H509" s="1" t="s">
        <v>86</v>
      </c>
      <c r="I509" s="1" t="s">
        <v>2056</v>
      </c>
      <c r="J509" s="3">
        <v>107.64</v>
      </c>
      <c r="K509" s="1" t="s">
        <v>2316</v>
      </c>
      <c r="L509" s="1" t="s">
        <v>24</v>
      </c>
      <c r="M509" s="1" t="s">
        <v>2317</v>
      </c>
      <c r="N509" s="1" t="s">
        <v>2059</v>
      </c>
      <c r="O509" s="2">
        <v>39507</v>
      </c>
      <c r="P509" s="2">
        <v>39512</v>
      </c>
      <c r="Q509" s="1" t="s">
        <v>29</v>
      </c>
      <c r="R509" t="str">
        <f>VLOOKUP(F509,'Seg 2 descriptions'!A:B,2)</f>
        <v>X Operations-Tri-County</v>
      </c>
      <c r="S509" t="str">
        <f>VLOOKUP(G509,'Seg 3 descriptions'!A:B,2)</f>
        <v>Vehicle Depreciation</v>
      </c>
    </row>
    <row r="510" spans="1:19" x14ac:dyDescent="0.25">
      <c r="A510" s="1" t="s">
        <v>457</v>
      </c>
      <c r="B510" s="1" t="s">
        <v>1988</v>
      </c>
      <c r="C510" s="1" t="s">
        <v>2053</v>
      </c>
      <c r="D510" s="1" t="s">
        <v>2554</v>
      </c>
      <c r="E510" s="1" t="s">
        <v>1991</v>
      </c>
      <c r="F510" s="1" t="s">
        <v>1992</v>
      </c>
      <c r="G510" s="1" t="s">
        <v>1055</v>
      </c>
      <c r="H510" s="1" t="s">
        <v>187</v>
      </c>
      <c r="I510" s="1" t="s">
        <v>2056</v>
      </c>
      <c r="J510" s="3">
        <v>4.5199999999999996</v>
      </c>
      <c r="K510" s="1" t="s">
        <v>2316</v>
      </c>
      <c r="L510" s="1" t="s">
        <v>24</v>
      </c>
      <c r="M510" s="1" t="s">
        <v>2317</v>
      </c>
      <c r="N510" s="1" t="s">
        <v>2059</v>
      </c>
      <c r="O510" s="2">
        <v>39507</v>
      </c>
      <c r="P510" s="2">
        <v>39512</v>
      </c>
      <c r="Q510" s="1" t="s">
        <v>29</v>
      </c>
      <c r="R510" t="str">
        <f>VLOOKUP(F510,'Seg 2 descriptions'!A:B,2)</f>
        <v>X Operations-Tri-County</v>
      </c>
      <c r="S510" t="str">
        <f>VLOOKUP(G510,'Seg 3 descriptions'!A:B,2)</f>
        <v>Vehicle Depreciation</v>
      </c>
    </row>
    <row r="511" spans="1:19" x14ac:dyDescent="0.25">
      <c r="A511" s="1" t="s">
        <v>457</v>
      </c>
      <c r="B511" s="1" t="s">
        <v>1988</v>
      </c>
      <c r="C511" s="1" t="s">
        <v>2053</v>
      </c>
      <c r="D511" s="1" t="s">
        <v>2323</v>
      </c>
      <c r="E511" s="1" t="s">
        <v>1991</v>
      </c>
      <c r="F511" s="1" t="s">
        <v>1992</v>
      </c>
      <c r="G511" s="1" t="s">
        <v>1055</v>
      </c>
      <c r="H511" s="1" t="s">
        <v>103</v>
      </c>
      <c r="I511" s="1" t="s">
        <v>2056</v>
      </c>
      <c r="J511" s="3">
        <v>6.4</v>
      </c>
      <c r="K511" s="1" t="s">
        <v>2316</v>
      </c>
      <c r="L511" s="1" t="s">
        <v>24</v>
      </c>
      <c r="M511" s="1" t="s">
        <v>2317</v>
      </c>
      <c r="N511" s="1" t="s">
        <v>2059</v>
      </c>
      <c r="O511" s="2">
        <v>39507</v>
      </c>
      <c r="P511" s="2">
        <v>39512</v>
      </c>
      <c r="Q511" s="1" t="s">
        <v>29</v>
      </c>
      <c r="R511" t="str">
        <f>VLOOKUP(F511,'Seg 2 descriptions'!A:B,2)</f>
        <v>X Operations-Tri-County</v>
      </c>
      <c r="S511" t="str">
        <f>VLOOKUP(G511,'Seg 3 descriptions'!A:B,2)</f>
        <v>Vehicle Depreciation</v>
      </c>
    </row>
    <row r="512" spans="1:19" x14ac:dyDescent="0.25">
      <c r="A512" s="1" t="s">
        <v>457</v>
      </c>
      <c r="B512" s="1" t="s">
        <v>1988</v>
      </c>
      <c r="C512" s="1" t="s">
        <v>2053</v>
      </c>
      <c r="D512" s="1" t="s">
        <v>2334</v>
      </c>
      <c r="E512" s="1" t="s">
        <v>1991</v>
      </c>
      <c r="F512" s="1" t="s">
        <v>1992</v>
      </c>
      <c r="G512" s="1" t="s">
        <v>870</v>
      </c>
      <c r="H512" s="1" t="s">
        <v>86</v>
      </c>
      <c r="I512" s="1" t="s">
        <v>2056</v>
      </c>
      <c r="J512" s="3">
        <v>16.53</v>
      </c>
      <c r="K512" s="1" t="s">
        <v>2316</v>
      </c>
      <c r="L512" s="1" t="s">
        <v>24</v>
      </c>
      <c r="M512" s="1" t="s">
        <v>2317</v>
      </c>
      <c r="N512" s="1" t="s">
        <v>2059</v>
      </c>
      <c r="O512" s="2">
        <v>39507</v>
      </c>
      <c r="P512" s="2">
        <v>39512</v>
      </c>
      <c r="Q512" s="1" t="s">
        <v>29</v>
      </c>
      <c r="R512" t="str">
        <f>VLOOKUP(F512,'Seg 2 descriptions'!A:B,2)</f>
        <v>X Operations-Tri-County</v>
      </c>
      <c r="S512" t="str">
        <f>VLOOKUP(G512,'Seg 3 descriptions'!A:B,2)</f>
        <v>Other Vehicle Expenses</v>
      </c>
    </row>
    <row r="513" spans="1:19" x14ac:dyDescent="0.25">
      <c r="A513" s="1" t="s">
        <v>457</v>
      </c>
      <c r="B513" s="1" t="s">
        <v>1988</v>
      </c>
      <c r="C513" s="1" t="s">
        <v>2053</v>
      </c>
      <c r="D513" s="1" t="s">
        <v>2555</v>
      </c>
      <c r="E513" s="1" t="s">
        <v>1991</v>
      </c>
      <c r="F513" s="1" t="s">
        <v>1992</v>
      </c>
      <c r="G513" s="1" t="s">
        <v>870</v>
      </c>
      <c r="H513" s="1" t="s">
        <v>187</v>
      </c>
      <c r="I513" s="1" t="s">
        <v>2056</v>
      </c>
      <c r="J513" s="3">
        <v>0.69</v>
      </c>
      <c r="K513" s="1" t="s">
        <v>2316</v>
      </c>
      <c r="L513" s="1" t="s">
        <v>24</v>
      </c>
      <c r="M513" s="1" t="s">
        <v>2317</v>
      </c>
      <c r="N513" s="1" t="s">
        <v>2059</v>
      </c>
      <c r="O513" s="2">
        <v>39507</v>
      </c>
      <c r="P513" s="2">
        <v>39512</v>
      </c>
      <c r="Q513" s="1" t="s">
        <v>29</v>
      </c>
      <c r="R513" t="str">
        <f>VLOOKUP(F513,'Seg 2 descriptions'!A:B,2)</f>
        <v>X Operations-Tri-County</v>
      </c>
      <c r="S513" t="str">
        <f>VLOOKUP(G513,'Seg 3 descriptions'!A:B,2)</f>
        <v>Other Vehicle Expenses</v>
      </c>
    </row>
    <row r="514" spans="1:19" x14ac:dyDescent="0.25">
      <c r="A514" s="1" t="s">
        <v>457</v>
      </c>
      <c r="B514" s="1" t="s">
        <v>1988</v>
      </c>
      <c r="C514" s="1" t="s">
        <v>2053</v>
      </c>
      <c r="D514" s="1" t="s">
        <v>2335</v>
      </c>
      <c r="E514" s="1" t="s">
        <v>1991</v>
      </c>
      <c r="F514" s="1" t="s">
        <v>1992</v>
      </c>
      <c r="G514" s="1" t="s">
        <v>870</v>
      </c>
      <c r="H514" s="1" t="s">
        <v>103</v>
      </c>
      <c r="I514" s="1" t="s">
        <v>2056</v>
      </c>
      <c r="J514" s="3">
        <v>0.98</v>
      </c>
      <c r="K514" s="1" t="s">
        <v>2316</v>
      </c>
      <c r="L514" s="1" t="s">
        <v>24</v>
      </c>
      <c r="M514" s="1" t="s">
        <v>2317</v>
      </c>
      <c r="N514" s="1" t="s">
        <v>2059</v>
      </c>
      <c r="O514" s="2">
        <v>39507</v>
      </c>
      <c r="P514" s="2">
        <v>39512</v>
      </c>
      <c r="Q514" s="1" t="s">
        <v>29</v>
      </c>
      <c r="R514" t="str">
        <f>VLOOKUP(F514,'Seg 2 descriptions'!A:B,2)</f>
        <v>X Operations-Tri-County</v>
      </c>
      <c r="S514" t="str">
        <f>VLOOKUP(G514,'Seg 3 descriptions'!A:B,2)</f>
        <v>Other Vehicle Expenses</v>
      </c>
    </row>
    <row r="515" spans="1:19" x14ac:dyDescent="0.25">
      <c r="A515" s="1" t="s">
        <v>457</v>
      </c>
      <c r="B515" s="1" t="s">
        <v>1988</v>
      </c>
      <c r="C515" s="1" t="s">
        <v>2053</v>
      </c>
      <c r="D515" s="1" t="s">
        <v>2337</v>
      </c>
      <c r="E515" s="1" t="s">
        <v>1991</v>
      </c>
      <c r="F515" s="1" t="s">
        <v>1992</v>
      </c>
      <c r="G515" s="1" t="s">
        <v>869</v>
      </c>
      <c r="H515" s="1" t="s">
        <v>86</v>
      </c>
      <c r="I515" s="1" t="s">
        <v>2056</v>
      </c>
      <c r="J515" s="3">
        <v>149.88</v>
      </c>
      <c r="K515" s="1" t="s">
        <v>2316</v>
      </c>
      <c r="L515" s="1" t="s">
        <v>24</v>
      </c>
      <c r="M515" s="1" t="s">
        <v>2317</v>
      </c>
      <c r="N515" s="1" t="s">
        <v>2059</v>
      </c>
      <c r="O515" s="2">
        <v>39507</v>
      </c>
      <c r="P515" s="2">
        <v>39512</v>
      </c>
      <c r="Q515" s="1" t="s">
        <v>29</v>
      </c>
      <c r="R515" t="str">
        <f>VLOOKUP(F515,'Seg 2 descriptions'!A:B,2)</f>
        <v>X Operations-Tri-County</v>
      </c>
      <c r="S515" t="str">
        <f>VLOOKUP(G515,'Seg 3 descriptions'!A:B,2)</f>
        <v>Vehicle Fuel</v>
      </c>
    </row>
    <row r="516" spans="1:19" x14ac:dyDescent="0.25">
      <c r="A516" s="1" t="s">
        <v>457</v>
      </c>
      <c r="B516" s="1" t="s">
        <v>1988</v>
      </c>
      <c r="C516" s="1" t="s">
        <v>2053</v>
      </c>
      <c r="D516" s="1" t="s">
        <v>2556</v>
      </c>
      <c r="E516" s="1" t="s">
        <v>1991</v>
      </c>
      <c r="F516" s="1" t="s">
        <v>1992</v>
      </c>
      <c r="G516" s="1" t="s">
        <v>869</v>
      </c>
      <c r="H516" s="1" t="s">
        <v>187</v>
      </c>
      <c r="I516" s="1" t="s">
        <v>2056</v>
      </c>
      <c r="J516" s="3">
        <v>6.29</v>
      </c>
      <c r="K516" s="1" t="s">
        <v>2316</v>
      </c>
      <c r="L516" s="1" t="s">
        <v>24</v>
      </c>
      <c r="M516" s="1" t="s">
        <v>2317</v>
      </c>
      <c r="N516" s="1" t="s">
        <v>2059</v>
      </c>
      <c r="O516" s="2">
        <v>39507</v>
      </c>
      <c r="P516" s="2">
        <v>39512</v>
      </c>
      <c r="Q516" s="1" t="s">
        <v>29</v>
      </c>
      <c r="R516" t="str">
        <f>VLOOKUP(F516,'Seg 2 descriptions'!A:B,2)</f>
        <v>X Operations-Tri-County</v>
      </c>
      <c r="S516" t="str">
        <f>VLOOKUP(G516,'Seg 3 descriptions'!A:B,2)</f>
        <v>Vehicle Fuel</v>
      </c>
    </row>
    <row r="517" spans="1:19" x14ac:dyDescent="0.25">
      <c r="A517" s="1" t="s">
        <v>457</v>
      </c>
      <c r="B517" s="1" t="s">
        <v>1988</v>
      </c>
      <c r="C517" s="1" t="s">
        <v>2053</v>
      </c>
      <c r="D517" s="1" t="s">
        <v>2338</v>
      </c>
      <c r="E517" s="1" t="s">
        <v>1991</v>
      </c>
      <c r="F517" s="1" t="s">
        <v>1992</v>
      </c>
      <c r="G517" s="1" t="s">
        <v>869</v>
      </c>
      <c r="H517" s="1" t="s">
        <v>103</v>
      </c>
      <c r="I517" s="1" t="s">
        <v>2056</v>
      </c>
      <c r="J517" s="3">
        <v>8.91</v>
      </c>
      <c r="K517" s="1" t="s">
        <v>2316</v>
      </c>
      <c r="L517" s="1" t="s">
        <v>24</v>
      </c>
      <c r="M517" s="1" t="s">
        <v>2317</v>
      </c>
      <c r="N517" s="1" t="s">
        <v>2059</v>
      </c>
      <c r="O517" s="2">
        <v>39507</v>
      </c>
      <c r="P517" s="2">
        <v>39512</v>
      </c>
      <c r="Q517" s="1" t="s">
        <v>29</v>
      </c>
      <c r="R517" t="str">
        <f>VLOOKUP(F517,'Seg 2 descriptions'!A:B,2)</f>
        <v>X Operations-Tri-County</v>
      </c>
      <c r="S517" t="str">
        <f>VLOOKUP(G517,'Seg 3 descriptions'!A:B,2)</f>
        <v>Vehicle Fuel</v>
      </c>
    </row>
    <row r="518" spans="1:19" x14ac:dyDescent="0.25">
      <c r="A518" s="1" t="s">
        <v>457</v>
      </c>
      <c r="B518" s="1" t="s">
        <v>1988</v>
      </c>
      <c r="C518" s="1" t="s">
        <v>2053</v>
      </c>
      <c r="D518" s="1" t="s">
        <v>2341</v>
      </c>
      <c r="E518" s="1" t="s">
        <v>1991</v>
      </c>
      <c r="F518" s="1" t="s">
        <v>1992</v>
      </c>
      <c r="G518" s="1" t="s">
        <v>283</v>
      </c>
      <c r="H518" s="1" t="s">
        <v>86</v>
      </c>
      <c r="I518" s="1" t="s">
        <v>2056</v>
      </c>
      <c r="J518" s="3">
        <v>16.36</v>
      </c>
      <c r="K518" s="1" t="s">
        <v>2316</v>
      </c>
      <c r="L518" s="1" t="s">
        <v>24</v>
      </c>
      <c r="M518" s="1" t="s">
        <v>2317</v>
      </c>
      <c r="N518" s="1" t="s">
        <v>2059</v>
      </c>
      <c r="O518" s="2">
        <v>39507</v>
      </c>
      <c r="P518" s="2">
        <v>39512</v>
      </c>
      <c r="Q518" s="1" t="s">
        <v>29</v>
      </c>
      <c r="R518" t="str">
        <f>VLOOKUP(F518,'Seg 2 descriptions'!A:B,2)</f>
        <v>X Operations-Tri-County</v>
      </c>
      <c r="S518" t="str">
        <f>VLOOKUP(G518,'Seg 3 descriptions'!A:B,2)</f>
        <v>Supplies &amp; Misc Dept Expenses</v>
      </c>
    </row>
    <row r="519" spans="1:19" x14ac:dyDescent="0.25">
      <c r="A519" s="1" t="s">
        <v>457</v>
      </c>
      <c r="B519" s="1" t="s">
        <v>1988</v>
      </c>
      <c r="C519" s="1" t="s">
        <v>2053</v>
      </c>
      <c r="D519" s="1" t="s">
        <v>2557</v>
      </c>
      <c r="E519" s="1" t="s">
        <v>1991</v>
      </c>
      <c r="F519" s="1" t="s">
        <v>1992</v>
      </c>
      <c r="G519" s="1" t="s">
        <v>283</v>
      </c>
      <c r="H519" s="1" t="s">
        <v>187</v>
      </c>
      <c r="I519" s="1" t="s">
        <v>2056</v>
      </c>
      <c r="J519" s="3">
        <v>0.69</v>
      </c>
      <c r="K519" s="1" t="s">
        <v>2316</v>
      </c>
      <c r="L519" s="1" t="s">
        <v>24</v>
      </c>
      <c r="M519" s="1" t="s">
        <v>2317</v>
      </c>
      <c r="N519" s="1" t="s">
        <v>2059</v>
      </c>
      <c r="O519" s="2">
        <v>39507</v>
      </c>
      <c r="P519" s="2">
        <v>39512</v>
      </c>
      <c r="Q519" s="1" t="s">
        <v>29</v>
      </c>
      <c r="R519" t="str">
        <f>VLOOKUP(F519,'Seg 2 descriptions'!A:B,2)</f>
        <v>X Operations-Tri-County</v>
      </c>
      <c r="S519" t="str">
        <f>VLOOKUP(G519,'Seg 3 descriptions'!A:B,2)</f>
        <v>Supplies &amp; Misc Dept Expenses</v>
      </c>
    </row>
    <row r="520" spans="1:19" x14ac:dyDescent="0.25">
      <c r="A520" s="1" t="s">
        <v>457</v>
      </c>
      <c r="B520" s="1" t="s">
        <v>1988</v>
      </c>
      <c r="C520" s="1" t="s">
        <v>2053</v>
      </c>
      <c r="D520" s="1" t="s">
        <v>2336</v>
      </c>
      <c r="E520" s="1" t="s">
        <v>1991</v>
      </c>
      <c r="F520" s="1" t="s">
        <v>1992</v>
      </c>
      <c r="G520" s="1" t="s">
        <v>283</v>
      </c>
      <c r="H520" s="1" t="s">
        <v>103</v>
      </c>
      <c r="I520" s="1" t="s">
        <v>2056</v>
      </c>
      <c r="J520" s="3">
        <v>0.97</v>
      </c>
      <c r="K520" s="1" t="s">
        <v>2316</v>
      </c>
      <c r="L520" s="1" t="s">
        <v>24</v>
      </c>
      <c r="M520" s="1" t="s">
        <v>2317</v>
      </c>
      <c r="N520" s="1" t="s">
        <v>2059</v>
      </c>
      <c r="O520" s="2">
        <v>39507</v>
      </c>
      <c r="P520" s="2">
        <v>39512</v>
      </c>
      <c r="Q520" s="1" t="s">
        <v>29</v>
      </c>
      <c r="R520" t="str">
        <f>VLOOKUP(F520,'Seg 2 descriptions'!A:B,2)</f>
        <v>X Operations-Tri-County</v>
      </c>
      <c r="S520" t="str">
        <f>VLOOKUP(G520,'Seg 3 descriptions'!A:B,2)</f>
        <v>Supplies &amp; Misc Dept Expenses</v>
      </c>
    </row>
    <row r="521" spans="1:19" x14ac:dyDescent="0.25">
      <c r="A521" s="1" t="s">
        <v>457</v>
      </c>
      <c r="B521" s="1" t="s">
        <v>1988</v>
      </c>
      <c r="C521" s="1" t="s">
        <v>2053</v>
      </c>
      <c r="D521" s="1" t="s">
        <v>2342</v>
      </c>
      <c r="E521" s="1" t="s">
        <v>1991</v>
      </c>
      <c r="F521" s="1" t="s">
        <v>1992</v>
      </c>
      <c r="G521" s="1" t="s">
        <v>1302</v>
      </c>
      <c r="H521" s="1" t="s">
        <v>86</v>
      </c>
      <c r="I521" s="1" t="s">
        <v>2056</v>
      </c>
      <c r="J521" s="3">
        <v>40.130000000000003</v>
      </c>
      <c r="K521" s="1" t="s">
        <v>2316</v>
      </c>
      <c r="L521" s="1" t="s">
        <v>24</v>
      </c>
      <c r="M521" s="1" t="s">
        <v>2317</v>
      </c>
      <c r="N521" s="1" t="s">
        <v>2059</v>
      </c>
      <c r="O521" s="2">
        <v>39507</v>
      </c>
      <c r="P521" s="2">
        <v>39512</v>
      </c>
      <c r="Q521" s="1" t="s">
        <v>29</v>
      </c>
      <c r="R521" t="str">
        <f>VLOOKUP(F521,'Seg 2 descriptions'!A:B,2)</f>
        <v>X Operations-Tri-County</v>
      </c>
      <c r="S521" t="str">
        <f>VLOOKUP(G521,'Seg 3 descriptions'!A:B,2)</f>
        <v>Uniforms</v>
      </c>
    </row>
    <row r="522" spans="1:19" x14ac:dyDescent="0.25">
      <c r="A522" s="1" t="s">
        <v>457</v>
      </c>
      <c r="B522" s="1" t="s">
        <v>1988</v>
      </c>
      <c r="C522" s="1" t="s">
        <v>2053</v>
      </c>
      <c r="D522" s="1" t="s">
        <v>2558</v>
      </c>
      <c r="E522" s="1" t="s">
        <v>1991</v>
      </c>
      <c r="F522" s="1" t="s">
        <v>1992</v>
      </c>
      <c r="G522" s="1" t="s">
        <v>1302</v>
      </c>
      <c r="H522" s="1" t="s">
        <v>187</v>
      </c>
      <c r="I522" s="1" t="s">
        <v>2056</v>
      </c>
      <c r="J522" s="3">
        <v>1.68</v>
      </c>
      <c r="K522" s="1" t="s">
        <v>2316</v>
      </c>
      <c r="L522" s="1" t="s">
        <v>24</v>
      </c>
      <c r="M522" s="1" t="s">
        <v>2317</v>
      </c>
      <c r="N522" s="1" t="s">
        <v>2059</v>
      </c>
      <c r="O522" s="2">
        <v>39507</v>
      </c>
      <c r="P522" s="2">
        <v>39512</v>
      </c>
      <c r="Q522" s="1" t="s">
        <v>29</v>
      </c>
      <c r="R522" t="str">
        <f>VLOOKUP(F522,'Seg 2 descriptions'!A:B,2)</f>
        <v>X Operations-Tri-County</v>
      </c>
      <c r="S522" t="str">
        <f>VLOOKUP(G522,'Seg 3 descriptions'!A:B,2)</f>
        <v>Uniforms</v>
      </c>
    </row>
    <row r="523" spans="1:19" x14ac:dyDescent="0.25">
      <c r="A523" s="1" t="s">
        <v>457</v>
      </c>
      <c r="B523" s="1" t="s">
        <v>1988</v>
      </c>
      <c r="C523" s="1" t="s">
        <v>2053</v>
      </c>
      <c r="D523" s="1" t="s">
        <v>2345</v>
      </c>
      <c r="E523" s="1" t="s">
        <v>1991</v>
      </c>
      <c r="F523" s="1" t="s">
        <v>1992</v>
      </c>
      <c r="G523" s="1" t="s">
        <v>1302</v>
      </c>
      <c r="H523" s="1" t="s">
        <v>103</v>
      </c>
      <c r="I523" s="1" t="s">
        <v>2056</v>
      </c>
      <c r="J523" s="3">
        <v>2.38</v>
      </c>
      <c r="K523" s="1" t="s">
        <v>2316</v>
      </c>
      <c r="L523" s="1" t="s">
        <v>24</v>
      </c>
      <c r="M523" s="1" t="s">
        <v>2317</v>
      </c>
      <c r="N523" s="1" t="s">
        <v>2059</v>
      </c>
      <c r="O523" s="2">
        <v>39507</v>
      </c>
      <c r="P523" s="2">
        <v>39512</v>
      </c>
      <c r="Q523" s="1" t="s">
        <v>29</v>
      </c>
      <c r="R523" t="str">
        <f>VLOOKUP(F523,'Seg 2 descriptions'!A:B,2)</f>
        <v>X Operations-Tri-County</v>
      </c>
      <c r="S523" t="str">
        <f>VLOOKUP(G523,'Seg 3 descriptions'!A:B,2)</f>
        <v>Uniforms</v>
      </c>
    </row>
    <row r="524" spans="1:19" x14ac:dyDescent="0.25">
      <c r="A524" s="1" t="s">
        <v>457</v>
      </c>
      <c r="B524" s="1" t="s">
        <v>1988</v>
      </c>
      <c r="C524" s="1" t="s">
        <v>2053</v>
      </c>
      <c r="D524" s="1" t="s">
        <v>2343</v>
      </c>
      <c r="E524" s="1" t="s">
        <v>1991</v>
      </c>
      <c r="F524" s="1" t="s">
        <v>1992</v>
      </c>
      <c r="G524" s="1" t="s">
        <v>868</v>
      </c>
      <c r="H524" s="1" t="s">
        <v>86</v>
      </c>
      <c r="I524" s="1" t="s">
        <v>2056</v>
      </c>
      <c r="J524" s="3">
        <v>29.83</v>
      </c>
      <c r="K524" s="1" t="s">
        <v>2316</v>
      </c>
      <c r="L524" s="1" t="s">
        <v>24</v>
      </c>
      <c r="M524" s="1" t="s">
        <v>2317</v>
      </c>
      <c r="N524" s="1" t="s">
        <v>2059</v>
      </c>
      <c r="O524" s="2">
        <v>39507</v>
      </c>
      <c r="P524" s="2">
        <v>39512</v>
      </c>
      <c r="Q524" s="1" t="s">
        <v>29</v>
      </c>
      <c r="R524" t="str">
        <f>VLOOKUP(F524,'Seg 2 descriptions'!A:B,2)</f>
        <v>X Operations-Tri-County</v>
      </c>
      <c r="S524" t="str">
        <f>VLOOKUP(G524,'Seg 3 descriptions'!A:B,2)</f>
        <v>Cell Phones</v>
      </c>
    </row>
    <row r="525" spans="1:19" x14ac:dyDescent="0.25">
      <c r="A525" s="1" t="s">
        <v>457</v>
      </c>
      <c r="B525" s="1" t="s">
        <v>1988</v>
      </c>
      <c r="C525" s="1" t="s">
        <v>2053</v>
      </c>
      <c r="D525" s="1" t="s">
        <v>2559</v>
      </c>
      <c r="E525" s="1" t="s">
        <v>1991</v>
      </c>
      <c r="F525" s="1" t="s">
        <v>1992</v>
      </c>
      <c r="G525" s="1" t="s">
        <v>868</v>
      </c>
      <c r="H525" s="1" t="s">
        <v>187</v>
      </c>
      <c r="I525" s="1" t="s">
        <v>2056</v>
      </c>
      <c r="J525" s="3">
        <v>1.25</v>
      </c>
      <c r="K525" s="1" t="s">
        <v>2316</v>
      </c>
      <c r="L525" s="1" t="s">
        <v>24</v>
      </c>
      <c r="M525" s="1" t="s">
        <v>2317</v>
      </c>
      <c r="N525" s="1" t="s">
        <v>2059</v>
      </c>
      <c r="O525" s="2">
        <v>39507</v>
      </c>
      <c r="P525" s="2">
        <v>39512</v>
      </c>
      <c r="Q525" s="1" t="s">
        <v>29</v>
      </c>
      <c r="R525" t="str">
        <f>VLOOKUP(F525,'Seg 2 descriptions'!A:B,2)</f>
        <v>X Operations-Tri-County</v>
      </c>
      <c r="S525" t="str">
        <f>VLOOKUP(G525,'Seg 3 descriptions'!A:B,2)</f>
        <v>Cell Phones</v>
      </c>
    </row>
    <row r="526" spans="1:19" x14ac:dyDescent="0.25">
      <c r="A526" s="1" t="s">
        <v>457</v>
      </c>
      <c r="B526" s="1" t="s">
        <v>1988</v>
      </c>
      <c r="C526" s="1" t="s">
        <v>2053</v>
      </c>
      <c r="D526" s="1" t="s">
        <v>2347</v>
      </c>
      <c r="E526" s="1" t="s">
        <v>1991</v>
      </c>
      <c r="F526" s="1" t="s">
        <v>1992</v>
      </c>
      <c r="G526" s="1" t="s">
        <v>868</v>
      </c>
      <c r="H526" s="1" t="s">
        <v>103</v>
      </c>
      <c r="I526" s="1" t="s">
        <v>2056</v>
      </c>
      <c r="J526" s="3">
        <v>1.77</v>
      </c>
      <c r="K526" s="1" t="s">
        <v>2316</v>
      </c>
      <c r="L526" s="1" t="s">
        <v>24</v>
      </c>
      <c r="M526" s="1" t="s">
        <v>2317</v>
      </c>
      <c r="N526" s="1" t="s">
        <v>2059</v>
      </c>
      <c r="O526" s="2">
        <v>39507</v>
      </c>
      <c r="P526" s="2">
        <v>39512</v>
      </c>
      <c r="Q526" s="1" t="s">
        <v>29</v>
      </c>
      <c r="R526" t="str">
        <f>VLOOKUP(F526,'Seg 2 descriptions'!A:B,2)</f>
        <v>X Operations-Tri-County</v>
      </c>
      <c r="S526" t="str">
        <f>VLOOKUP(G526,'Seg 3 descriptions'!A:B,2)</f>
        <v>Cell Phones</v>
      </c>
    </row>
    <row r="527" spans="1:19" x14ac:dyDescent="0.25">
      <c r="A527" s="1" t="s">
        <v>457</v>
      </c>
      <c r="B527" s="1" t="s">
        <v>1988</v>
      </c>
      <c r="C527" s="1" t="s">
        <v>2053</v>
      </c>
      <c r="D527" s="1" t="s">
        <v>2349</v>
      </c>
      <c r="E527" s="1" t="s">
        <v>1991</v>
      </c>
      <c r="F527" s="1" t="s">
        <v>1992</v>
      </c>
      <c r="G527" s="1" t="s">
        <v>1270</v>
      </c>
      <c r="H527" s="1" t="s">
        <v>86</v>
      </c>
      <c r="I527" s="1" t="s">
        <v>2056</v>
      </c>
      <c r="J527" s="3">
        <v>86.79</v>
      </c>
      <c r="K527" s="1" t="s">
        <v>2316</v>
      </c>
      <c r="L527" s="1" t="s">
        <v>24</v>
      </c>
      <c r="M527" s="1" t="s">
        <v>2317</v>
      </c>
      <c r="N527" s="1" t="s">
        <v>2059</v>
      </c>
      <c r="O527" s="2">
        <v>39507</v>
      </c>
      <c r="P527" s="2">
        <v>39512</v>
      </c>
      <c r="Q527" s="1" t="s">
        <v>29</v>
      </c>
      <c r="R527" t="str">
        <f>VLOOKUP(F527,'Seg 2 descriptions'!A:B,2)</f>
        <v>X Operations-Tri-County</v>
      </c>
      <c r="S527" t="str">
        <f>VLOOKUP(G527,'Seg 3 descriptions'!A:B,2)</f>
        <v>Seminars &amp; Training</v>
      </c>
    </row>
    <row r="528" spans="1:19" x14ac:dyDescent="0.25">
      <c r="A528" s="1" t="s">
        <v>457</v>
      </c>
      <c r="B528" s="1" t="s">
        <v>1988</v>
      </c>
      <c r="C528" s="1" t="s">
        <v>2053</v>
      </c>
      <c r="D528" s="1" t="s">
        <v>2560</v>
      </c>
      <c r="E528" s="1" t="s">
        <v>1991</v>
      </c>
      <c r="F528" s="1" t="s">
        <v>1992</v>
      </c>
      <c r="G528" s="1" t="s">
        <v>1270</v>
      </c>
      <c r="H528" s="1" t="s">
        <v>187</v>
      </c>
      <c r="I528" s="1" t="s">
        <v>2056</v>
      </c>
      <c r="J528" s="3">
        <v>3.64</v>
      </c>
      <c r="K528" s="1" t="s">
        <v>2316</v>
      </c>
      <c r="L528" s="1" t="s">
        <v>24</v>
      </c>
      <c r="M528" s="1" t="s">
        <v>2317</v>
      </c>
      <c r="N528" s="1" t="s">
        <v>2059</v>
      </c>
      <c r="O528" s="2">
        <v>39507</v>
      </c>
      <c r="P528" s="2">
        <v>39512</v>
      </c>
      <c r="Q528" s="1" t="s">
        <v>29</v>
      </c>
      <c r="R528" t="str">
        <f>VLOOKUP(F528,'Seg 2 descriptions'!A:B,2)</f>
        <v>X Operations-Tri-County</v>
      </c>
      <c r="S528" t="str">
        <f>VLOOKUP(G528,'Seg 3 descriptions'!A:B,2)</f>
        <v>Seminars &amp; Training</v>
      </c>
    </row>
    <row r="529" spans="1:19" x14ac:dyDescent="0.25">
      <c r="A529" s="1" t="s">
        <v>457</v>
      </c>
      <c r="B529" s="1" t="s">
        <v>1988</v>
      </c>
      <c r="C529" s="1" t="s">
        <v>2053</v>
      </c>
      <c r="D529" s="1" t="s">
        <v>2350</v>
      </c>
      <c r="E529" s="1" t="s">
        <v>1991</v>
      </c>
      <c r="F529" s="1" t="s">
        <v>1992</v>
      </c>
      <c r="G529" s="1" t="s">
        <v>1270</v>
      </c>
      <c r="H529" s="1" t="s">
        <v>103</v>
      </c>
      <c r="I529" s="1" t="s">
        <v>2056</v>
      </c>
      <c r="J529" s="3">
        <v>5.16</v>
      </c>
      <c r="K529" s="1" t="s">
        <v>2316</v>
      </c>
      <c r="L529" s="1" t="s">
        <v>24</v>
      </c>
      <c r="M529" s="1" t="s">
        <v>2317</v>
      </c>
      <c r="N529" s="1" t="s">
        <v>2059</v>
      </c>
      <c r="O529" s="2">
        <v>39507</v>
      </c>
      <c r="P529" s="2">
        <v>39512</v>
      </c>
      <c r="Q529" s="1" t="s">
        <v>29</v>
      </c>
      <c r="R529" t="str">
        <f>VLOOKUP(F529,'Seg 2 descriptions'!A:B,2)</f>
        <v>X Operations-Tri-County</v>
      </c>
      <c r="S529" t="str">
        <f>VLOOKUP(G529,'Seg 3 descriptions'!A:B,2)</f>
        <v>Seminars &amp; Training</v>
      </c>
    </row>
    <row r="530" spans="1:19" x14ac:dyDescent="0.25">
      <c r="A530" s="1" t="s">
        <v>457</v>
      </c>
      <c r="B530" s="1" t="s">
        <v>1988</v>
      </c>
      <c r="C530" s="1" t="s">
        <v>2053</v>
      </c>
      <c r="D530" s="1" t="s">
        <v>2009</v>
      </c>
      <c r="E530" s="1" t="s">
        <v>1991</v>
      </c>
      <c r="F530" s="1" t="s">
        <v>1992</v>
      </c>
      <c r="G530" s="1" t="s">
        <v>590</v>
      </c>
      <c r="H530" s="1" t="s">
        <v>86</v>
      </c>
      <c r="I530" s="1" t="s">
        <v>2056</v>
      </c>
      <c r="J530" s="3">
        <v>38.979999999999997</v>
      </c>
      <c r="K530" s="1" t="s">
        <v>2316</v>
      </c>
      <c r="L530" s="1" t="s">
        <v>24</v>
      </c>
      <c r="M530" s="1" t="s">
        <v>2317</v>
      </c>
      <c r="N530" s="1" t="s">
        <v>2059</v>
      </c>
      <c r="O530" s="2">
        <v>39507</v>
      </c>
      <c r="P530" s="2">
        <v>39512</v>
      </c>
      <c r="Q530" s="1" t="s">
        <v>29</v>
      </c>
      <c r="R530" t="str">
        <f>VLOOKUP(F530,'Seg 2 descriptions'!A:B,2)</f>
        <v>X Operations-Tri-County</v>
      </c>
      <c r="S530" t="str">
        <f>VLOOKUP(G530,'Seg 3 descriptions'!A:B,2)</f>
        <v>Overtime/Comp Time/On Call</v>
      </c>
    </row>
    <row r="531" spans="1:19" x14ac:dyDescent="0.25">
      <c r="A531" s="1" t="s">
        <v>457</v>
      </c>
      <c r="B531" s="1" t="s">
        <v>1988</v>
      </c>
      <c r="C531" s="1" t="s">
        <v>2053</v>
      </c>
      <c r="D531" s="1" t="s">
        <v>2228</v>
      </c>
      <c r="E531" s="1" t="s">
        <v>1991</v>
      </c>
      <c r="F531" s="1" t="s">
        <v>1992</v>
      </c>
      <c r="G531" s="1" t="s">
        <v>590</v>
      </c>
      <c r="H531" s="1" t="s">
        <v>187</v>
      </c>
      <c r="I531" s="1" t="s">
        <v>2056</v>
      </c>
      <c r="J531" s="3">
        <v>1.64</v>
      </c>
      <c r="K531" s="1" t="s">
        <v>2316</v>
      </c>
      <c r="L531" s="1" t="s">
        <v>24</v>
      </c>
      <c r="M531" s="1" t="s">
        <v>2317</v>
      </c>
      <c r="N531" s="1" t="s">
        <v>2059</v>
      </c>
      <c r="O531" s="2">
        <v>39507</v>
      </c>
      <c r="P531" s="2">
        <v>39512</v>
      </c>
      <c r="Q531" s="1" t="s">
        <v>29</v>
      </c>
      <c r="R531" t="str">
        <f>VLOOKUP(F531,'Seg 2 descriptions'!A:B,2)</f>
        <v>X Operations-Tri-County</v>
      </c>
      <c r="S531" t="str">
        <f>VLOOKUP(G531,'Seg 3 descriptions'!A:B,2)</f>
        <v>Overtime/Comp Time/On Call</v>
      </c>
    </row>
    <row r="532" spans="1:19" x14ac:dyDescent="0.25">
      <c r="A532" s="1" t="s">
        <v>457</v>
      </c>
      <c r="B532" s="1" t="s">
        <v>1988</v>
      </c>
      <c r="C532" s="1" t="s">
        <v>2053</v>
      </c>
      <c r="D532" s="1" t="s">
        <v>2003</v>
      </c>
      <c r="E532" s="1" t="s">
        <v>1991</v>
      </c>
      <c r="F532" s="1" t="s">
        <v>1992</v>
      </c>
      <c r="G532" s="1" t="s">
        <v>590</v>
      </c>
      <c r="H532" s="1" t="s">
        <v>103</v>
      </c>
      <c r="I532" s="1" t="s">
        <v>2056</v>
      </c>
      <c r="J532" s="3">
        <v>2.3199999999999998</v>
      </c>
      <c r="K532" s="1" t="s">
        <v>2316</v>
      </c>
      <c r="L532" s="1" t="s">
        <v>24</v>
      </c>
      <c r="M532" s="1" t="s">
        <v>2317</v>
      </c>
      <c r="N532" s="1" t="s">
        <v>2059</v>
      </c>
      <c r="O532" s="2">
        <v>39507</v>
      </c>
      <c r="P532" s="2">
        <v>39512</v>
      </c>
      <c r="Q532" s="1" t="s">
        <v>29</v>
      </c>
      <c r="R532" t="str">
        <f>VLOOKUP(F532,'Seg 2 descriptions'!A:B,2)</f>
        <v>X Operations-Tri-County</v>
      </c>
      <c r="S532" t="str">
        <f>VLOOKUP(G532,'Seg 3 descriptions'!A:B,2)</f>
        <v>Overtime/Comp Time/On Call</v>
      </c>
    </row>
    <row r="533" spans="1:19" x14ac:dyDescent="0.25">
      <c r="A533" s="1" t="s">
        <v>457</v>
      </c>
      <c r="B533" s="1" t="s">
        <v>1988</v>
      </c>
      <c r="C533" s="1" t="s">
        <v>2053</v>
      </c>
      <c r="D533" s="1" t="s">
        <v>2009</v>
      </c>
      <c r="E533" s="1" t="s">
        <v>1991</v>
      </c>
      <c r="F533" s="1" t="s">
        <v>1992</v>
      </c>
      <c r="G533" s="1" t="s">
        <v>590</v>
      </c>
      <c r="H533" s="1" t="s">
        <v>86</v>
      </c>
      <c r="I533" s="1" t="s">
        <v>2056</v>
      </c>
      <c r="J533" s="3">
        <v>5.0199999999999996</v>
      </c>
      <c r="K533" s="1" t="s">
        <v>2316</v>
      </c>
      <c r="L533" s="1" t="s">
        <v>24</v>
      </c>
      <c r="M533" s="1" t="s">
        <v>2317</v>
      </c>
      <c r="N533" s="1" t="s">
        <v>2059</v>
      </c>
      <c r="O533" s="2">
        <v>39507</v>
      </c>
      <c r="P533" s="2">
        <v>39512</v>
      </c>
      <c r="Q533" s="1" t="s">
        <v>29</v>
      </c>
      <c r="R533" t="str">
        <f>VLOOKUP(F533,'Seg 2 descriptions'!A:B,2)</f>
        <v>X Operations-Tri-County</v>
      </c>
      <c r="S533" t="str">
        <f>VLOOKUP(G533,'Seg 3 descriptions'!A:B,2)</f>
        <v>Overtime/Comp Time/On Call</v>
      </c>
    </row>
    <row r="534" spans="1:19" x14ac:dyDescent="0.25">
      <c r="A534" s="1" t="s">
        <v>457</v>
      </c>
      <c r="B534" s="1" t="s">
        <v>1988</v>
      </c>
      <c r="C534" s="1" t="s">
        <v>2053</v>
      </c>
      <c r="D534" s="1" t="s">
        <v>2228</v>
      </c>
      <c r="E534" s="1" t="s">
        <v>1991</v>
      </c>
      <c r="F534" s="1" t="s">
        <v>1992</v>
      </c>
      <c r="G534" s="1" t="s">
        <v>590</v>
      </c>
      <c r="H534" s="1" t="s">
        <v>187</v>
      </c>
      <c r="I534" s="1" t="s">
        <v>2056</v>
      </c>
      <c r="J534" s="3">
        <v>0.21</v>
      </c>
      <c r="K534" s="1" t="s">
        <v>2316</v>
      </c>
      <c r="L534" s="1" t="s">
        <v>24</v>
      </c>
      <c r="M534" s="1" t="s">
        <v>2317</v>
      </c>
      <c r="N534" s="1" t="s">
        <v>2059</v>
      </c>
      <c r="O534" s="2">
        <v>39507</v>
      </c>
      <c r="P534" s="2">
        <v>39512</v>
      </c>
      <c r="Q534" s="1" t="s">
        <v>29</v>
      </c>
      <c r="R534" t="str">
        <f>VLOOKUP(F534,'Seg 2 descriptions'!A:B,2)</f>
        <v>X Operations-Tri-County</v>
      </c>
      <c r="S534" t="str">
        <f>VLOOKUP(G534,'Seg 3 descriptions'!A:B,2)</f>
        <v>Overtime/Comp Time/On Call</v>
      </c>
    </row>
    <row r="535" spans="1:19" x14ac:dyDescent="0.25">
      <c r="A535" s="1" t="s">
        <v>457</v>
      </c>
      <c r="B535" s="1" t="s">
        <v>1988</v>
      </c>
      <c r="C535" s="1" t="s">
        <v>2053</v>
      </c>
      <c r="D535" s="1" t="s">
        <v>2003</v>
      </c>
      <c r="E535" s="1" t="s">
        <v>1991</v>
      </c>
      <c r="F535" s="1" t="s">
        <v>1992</v>
      </c>
      <c r="G535" s="1" t="s">
        <v>590</v>
      </c>
      <c r="H535" s="1" t="s">
        <v>103</v>
      </c>
      <c r="I535" s="1" t="s">
        <v>2056</v>
      </c>
      <c r="J535" s="3">
        <v>0.3</v>
      </c>
      <c r="K535" s="1" t="s">
        <v>2316</v>
      </c>
      <c r="L535" s="1" t="s">
        <v>24</v>
      </c>
      <c r="M535" s="1" t="s">
        <v>2317</v>
      </c>
      <c r="N535" s="1" t="s">
        <v>2059</v>
      </c>
      <c r="O535" s="2">
        <v>39507</v>
      </c>
      <c r="P535" s="2">
        <v>39512</v>
      </c>
      <c r="Q535" s="1" t="s">
        <v>29</v>
      </c>
      <c r="R535" t="str">
        <f>VLOOKUP(F535,'Seg 2 descriptions'!A:B,2)</f>
        <v>X Operations-Tri-County</v>
      </c>
      <c r="S535" t="str">
        <f>VLOOKUP(G535,'Seg 3 descriptions'!A:B,2)</f>
        <v>Overtime/Comp Time/On Call</v>
      </c>
    </row>
    <row r="536" spans="1:19" x14ac:dyDescent="0.25">
      <c r="A536" s="1" t="s">
        <v>457</v>
      </c>
      <c r="B536" s="1" t="s">
        <v>1988</v>
      </c>
      <c r="C536" s="1" t="s">
        <v>2053</v>
      </c>
      <c r="D536" s="1" t="s">
        <v>1997</v>
      </c>
      <c r="E536" s="1" t="s">
        <v>1991</v>
      </c>
      <c r="F536" s="1" t="s">
        <v>1992</v>
      </c>
      <c r="G536" s="1" t="s">
        <v>460</v>
      </c>
      <c r="H536" s="1" t="s">
        <v>86</v>
      </c>
      <c r="I536" s="1" t="s">
        <v>2056</v>
      </c>
      <c r="J536" s="3">
        <v>50.69</v>
      </c>
      <c r="K536" s="1" t="s">
        <v>2316</v>
      </c>
      <c r="L536" s="1" t="s">
        <v>24</v>
      </c>
      <c r="M536" s="1" t="s">
        <v>2317</v>
      </c>
      <c r="N536" s="1" t="s">
        <v>2059</v>
      </c>
      <c r="O536" s="2">
        <v>39507</v>
      </c>
      <c r="P536" s="2">
        <v>39512</v>
      </c>
      <c r="Q536" s="1" t="s">
        <v>29</v>
      </c>
      <c r="R536" t="str">
        <f>VLOOKUP(F536,'Seg 2 descriptions'!A:B,2)</f>
        <v>X Operations-Tri-County</v>
      </c>
      <c r="S536" t="str">
        <f>VLOOKUP(G536,'Seg 3 descriptions'!A:B,2)</f>
        <v>Salaries</v>
      </c>
    </row>
    <row r="537" spans="1:19" x14ac:dyDescent="0.25">
      <c r="A537" s="1" t="s">
        <v>457</v>
      </c>
      <c r="B537" s="1" t="s">
        <v>1988</v>
      </c>
      <c r="C537" s="1" t="s">
        <v>2053</v>
      </c>
      <c r="D537" s="1" t="s">
        <v>1995</v>
      </c>
      <c r="E537" s="1" t="s">
        <v>1991</v>
      </c>
      <c r="F537" s="1" t="s">
        <v>1992</v>
      </c>
      <c r="G537" s="1" t="s">
        <v>460</v>
      </c>
      <c r="H537" s="1" t="s">
        <v>187</v>
      </c>
      <c r="I537" s="1" t="s">
        <v>2056</v>
      </c>
      <c r="J537" s="3">
        <v>2.13</v>
      </c>
      <c r="K537" s="1" t="s">
        <v>2316</v>
      </c>
      <c r="L537" s="1" t="s">
        <v>24</v>
      </c>
      <c r="M537" s="1" t="s">
        <v>2317</v>
      </c>
      <c r="N537" s="1" t="s">
        <v>2059</v>
      </c>
      <c r="O537" s="2">
        <v>39507</v>
      </c>
      <c r="P537" s="2">
        <v>39512</v>
      </c>
      <c r="Q537" s="1" t="s">
        <v>29</v>
      </c>
      <c r="R537" t="str">
        <f>VLOOKUP(F537,'Seg 2 descriptions'!A:B,2)</f>
        <v>X Operations-Tri-County</v>
      </c>
      <c r="S537" t="str">
        <f>VLOOKUP(G537,'Seg 3 descriptions'!A:B,2)</f>
        <v>Salaries</v>
      </c>
    </row>
    <row r="538" spans="1:19" x14ac:dyDescent="0.25">
      <c r="A538" s="1" t="s">
        <v>457</v>
      </c>
      <c r="B538" s="1" t="s">
        <v>1988</v>
      </c>
      <c r="C538" s="1" t="s">
        <v>2053</v>
      </c>
      <c r="D538" s="1" t="s">
        <v>1990</v>
      </c>
      <c r="E538" s="1" t="s">
        <v>1991</v>
      </c>
      <c r="F538" s="1" t="s">
        <v>1992</v>
      </c>
      <c r="G538" s="1" t="s">
        <v>460</v>
      </c>
      <c r="H538" s="1" t="s">
        <v>103</v>
      </c>
      <c r="I538" s="1" t="s">
        <v>2056</v>
      </c>
      <c r="J538" s="3">
        <v>3.01</v>
      </c>
      <c r="K538" s="1" t="s">
        <v>2316</v>
      </c>
      <c r="L538" s="1" t="s">
        <v>24</v>
      </c>
      <c r="M538" s="1" t="s">
        <v>2317</v>
      </c>
      <c r="N538" s="1" t="s">
        <v>2059</v>
      </c>
      <c r="O538" s="2">
        <v>39507</v>
      </c>
      <c r="P538" s="2">
        <v>39512</v>
      </c>
      <c r="Q538" s="1" t="s">
        <v>29</v>
      </c>
      <c r="R538" t="str">
        <f>VLOOKUP(F538,'Seg 2 descriptions'!A:B,2)</f>
        <v>X Operations-Tri-County</v>
      </c>
      <c r="S538" t="str">
        <f>VLOOKUP(G538,'Seg 3 descriptions'!A:B,2)</f>
        <v>Salaries</v>
      </c>
    </row>
    <row r="539" spans="1:19" x14ac:dyDescent="0.25">
      <c r="A539" s="1" t="s">
        <v>457</v>
      </c>
      <c r="B539" s="1" t="s">
        <v>1988</v>
      </c>
      <c r="C539" s="1" t="s">
        <v>2315</v>
      </c>
      <c r="D539" s="1" t="s">
        <v>2341</v>
      </c>
      <c r="E539" s="1" t="s">
        <v>1991</v>
      </c>
      <c r="F539" s="1" t="s">
        <v>1992</v>
      </c>
      <c r="G539" s="1" t="s">
        <v>283</v>
      </c>
      <c r="H539" s="1" t="s">
        <v>86</v>
      </c>
      <c r="I539" s="1" t="s">
        <v>2056</v>
      </c>
      <c r="J539" s="3">
        <v>194.39</v>
      </c>
      <c r="K539" s="1" t="s">
        <v>2316</v>
      </c>
      <c r="L539" s="1" t="s">
        <v>24</v>
      </c>
      <c r="M539" s="1" t="s">
        <v>2317</v>
      </c>
      <c r="N539" s="1" t="s">
        <v>2059</v>
      </c>
      <c r="O539" s="2">
        <v>39478</v>
      </c>
      <c r="P539" s="2">
        <v>39486</v>
      </c>
      <c r="Q539" s="1" t="s">
        <v>29</v>
      </c>
      <c r="R539" t="str">
        <f>VLOOKUP(F539,'Seg 2 descriptions'!A:B,2)</f>
        <v>X Operations-Tri-County</v>
      </c>
      <c r="S539" t="str">
        <f>VLOOKUP(G539,'Seg 3 descriptions'!A:B,2)</f>
        <v>Supplies &amp; Misc Dept Expenses</v>
      </c>
    </row>
    <row r="540" spans="1:19" x14ac:dyDescent="0.25">
      <c r="A540" s="1" t="s">
        <v>1571</v>
      </c>
      <c r="B540" s="1" t="s">
        <v>49</v>
      </c>
      <c r="C540" s="1" t="s">
        <v>2294</v>
      </c>
      <c r="D540" s="1" t="s">
        <v>2044</v>
      </c>
      <c r="E540" s="1" t="s">
        <v>1991</v>
      </c>
      <c r="F540" s="1" t="s">
        <v>2013</v>
      </c>
      <c r="G540" s="1" t="s">
        <v>22</v>
      </c>
      <c r="H540" s="1" t="s">
        <v>86</v>
      </c>
      <c r="I540" s="1" t="s">
        <v>24</v>
      </c>
      <c r="J540" s="3">
        <v>12.13</v>
      </c>
      <c r="K540" s="1" t="s">
        <v>2561</v>
      </c>
      <c r="L540" s="1" t="s">
        <v>24</v>
      </c>
      <c r="M540" s="1" t="s">
        <v>24</v>
      </c>
      <c r="N540" s="1" t="s">
        <v>2294</v>
      </c>
      <c r="O540" s="2">
        <v>39752</v>
      </c>
      <c r="P540" s="2">
        <v>39756</v>
      </c>
      <c r="Q540" s="1" t="s">
        <v>29</v>
      </c>
      <c r="R540" t="str">
        <f>VLOOKUP(F540,'Seg 2 descriptions'!A:B,2)</f>
        <v>X Facilities-Florida</v>
      </c>
      <c r="S540" t="str">
        <f>VLOOKUP(G540,'Seg 3 descriptions'!A:B,2)</f>
        <v>Facilities Maintenance</v>
      </c>
    </row>
    <row r="541" spans="1:19" x14ac:dyDescent="0.25">
      <c r="A541" s="1" t="s">
        <v>1571</v>
      </c>
      <c r="B541" s="1" t="s">
        <v>49</v>
      </c>
      <c r="C541" s="1" t="s">
        <v>2294</v>
      </c>
      <c r="D541" s="1" t="s">
        <v>2044</v>
      </c>
      <c r="E541" s="1" t="s">
        <v>1991</v>
      </c>
      <c r="F541" s="1" t="s">
        <v>2013</v>
      </c>
      <c r="G541" s="1" t="s">
        <v>22</v>
      </c>
      <c r="H541" s="1" t="s">
        <v>86</v>
      </c>
      <c r="I541" s="1" t="s">
        <v>24</v>
      </c>
      <c r="J541" s="3">
        <v>12.13</v>
      </c>
      <c r="K541" s="1" t="s">
        <v>2561</v>
      </c>
      <c r="L541" s="1" t="s">
        <v>24</v>
      </c>
      <c r="M541" s="1" t="s">
        <v>24</v>
      </c>
      <c r="N541" s="1" t="s">
        <v>2294</v>
      </c>
      <c r="O541" s="2">
        <v>39752</v>
      </c>
      <c r="P541" s="2">
        <v>39756</v>
      </c>
      <c r="Q541" s="1" t="s">
        <v>29</v>
      </c>
      <c r="R541" t="str">
        <f>VLOOKUP(F541,'Seg 2 descriptions'!A:B,2)</f>
        <v>X Facilities-Florida</v>
      </c>
      <c r="S541" t="str">
        <f>VLOOKUP(G541,'Seg 3 descriptions'!A:B,2)</f>
        <v>Facilities Maintenance</v>
      </c>
    </row>
    <row r="542" spans="1:19" x14ac:dyDescent="0.25">
      <c r="A542" s="1" t="s">
        <v>1571</v>
      </c>
      <c r="B542" s="1" t="s">
        <v>49</v>
      </c>
      <c r="C542" s="1" t="s">
        <v>2294</v>
      </c>
      <c r="D542" s="1" t="s">
        <v>2044</v>
      </c>
      <c r="E542" s="1" t="s">
        <v>1991</v>
      </c>
      <c r="F542" s="1" t="s">
        <v>2013</v>
      </c>
      <c r="G542" s="1" t="s">
        <v>22</v>
      </c>
      <c r="H542" s="1" t="s">
        <v>86</v>
      </c>
      <c r="I542" s="1" t="s">
        <v>24</v>
      </c>
      <c r="J542" s="3">
        <v>12.13</v>
      </c>
      <c r="K542" s="1" t="s">
        <v>2561</v>
      </c>
      <c r="L542" s="1" t="s">
        <v>24</v>
      </c>
      <c r="M542" s="1" t="s">
        <v>24</v>
      </c>
      <c r="N542" s="1" t="s">
        <v>2294</v>
      </c>
      <c r="O542" s="2">
        <v>39752</v>
      </c>
      <c r="P542" s="2">
        <v>39756</v>
      </c>
      <c r="Q542" s="1" t="s">
        <v>29</v>
      </c>
      <c r="R542" t="str">
        <f>VLOOKUP(F542,'Seg 2 descriptions'!A:B,2)</f>
        <v>X Facilities-Florida</v>
      </c>
      <c r="S542" t="str">
        <f>VLOOKUP(G542,'Seg 3 descriptions'!A:B,2)</f>
        <v>Facilities Maintenance</v>
      </c>
    </row>
    <row r="543" spans="1:19" x14ac:dyDescent="0.25">
      <c r="A543" s="1" t="s">
        <v>828</v>
      </c>
      <c r="B543" s="1" t="s">
        <v>49</v>
      </c>
      <c r="C543" s="1" t="s">
        <v>2562</v>
      </c>
      <c r="D543" s="1" t="s">
        <v>2009</v>
      </c>
      <c r="E543" s="1" t="s">
        <v>1991</v>
      </c>
      <c r="F543" s="1" t="s">
        <v>1992</v>
      </c>
      <c r="G543" s="1" t="s">
        <v>590</v>
      </c>
      <c r="H543" s="1" t="s">
        <v>86</v>
      </c>
      <c r="I543" s="1" t="s">
        <v>24</v>
      </c>
      <c r="J543" s="3">
        <v>62.67</v>
      </c>
      <c r="K543" s="1" t="s">
        <v>2563</v>
      </c>
      <c r="L543" s="1" t="s">
        <v>24</v>
      </c>
      <c r="M543" s="1" t="s">
        <v>24</v>
      </c>
      <c r="N543" s="1" t="s">
        <v>2562</v>
      </c>
      <c r="O543" s="2">
        <v>39612</v>
      </c>
      <c r="P543" s="2">
        <v>39630</v>
      </c>
      <c r="Q543" s="1" t="s">
        <v>29</v>
      </c>
      <c r="R543" t="str">
        <f>VLOOKUP(F543,'Seg 2 descriptions'!A:B,2)</f>
        <v>X Operations-Tri-County</v>
      </c>
      <c r="S543" t="str">
        <f>VLOOKUP(G543,'Seg 3 descriptions'!A:B,2)</f>
        <v>Overtime/Comp Time/On Call</v>
      </c>
    </row>
    <row r="544" spans="1:19" x14ac:dyDescent="0.25">
      <c r="A544" s="1" t="s">
        <v>1571</v>
      </c>
      <c r="B544" s="1" t="s">
        <v>49</v>
      </c>
      <c r="C544" s="1" t="s">
        <v>2223</v>
      </c>
      <c r="D544" s="1" t="s">
        <v>2044</v>
      </c>
      <c r="E544" s="1" t="s">
        <v>1991</v>
      </c>
      <c r="F544" s="1" t="s">
        <v>2013</v>
      </c>
      <c r="G544" s="1" t="s">
        <v>22</v>
      </c>
      <c r="H544" s="1" t="s">
        <v>86</v>
      </c>
      <c r="I544" s="1" t="s">
        <v>24</v>
      </c>
      <c r="J544" s="3">
        <v>2.59</v>
      </c>
      <c r="K544" s="1" t="s">
        <v>2564</v>
      </c>
      <c r="L544" s="1" t="s">
        <v>24</v>
      </c>
      <c r="M544" s="1" t="s">
        <v>24</v>
      </c>
      <c r="N544" s="1" t="s">
        <v>2223</v>
      </c>
      <c r="O544" s="2">
        <v>39691</v>
      </c>
      <c r="P544" s="2">
        <v>39695</v>
      </c>
      <c r="Q544" s="1" t="s">
        <v>29</v>
      </c>
      <c r="R544" t="str">
        <f>VLOOKUP(F544,'Seg 2 descriptions'!A:B,2)</f>
        <v>X Facilities-Florida</v>
      </c>
      <c r="S544" t="str">
        <f>VLOOKUP(G544,'Seg 3 descriptions'!A:B,2)</f>
        <v>Facilities Maintenance</v>
      </c>
    </row>
    <row r="545" spans="1:19" x14ac:dyDescent="0.25">
      <c r="A545" s="1" t="s">
        <v>1571</v>
      </c>
      <c r="B545" s="1" t="s">
        <v>49</v>
      </c>
      <c r="C545" s="1" t="s">
        <v>2223</v>
      </c>
      <c r="D545" s="1" t="s">
        <v>2044</v>
      </c>
      <c r="E545" s="1" t="s">
        <v>1991</v>
      </c>
      <c r="F545" s="1" t="s">
        <v>2013</v>
      </c>
      <c r="G545" s="1" t="s">
        <v>22</v>
      </c>
      <c r="H545" s="1" t="s">
        <v>86</v>
      </c>
      <c r="I545" s="1" t="s">
        <v>24</v>
      </c>
      <c r="J545" s="3">
        <v>5.19</v>
      </c>
      <c r="K545" s="1" t="s">
        <v>2564</v>
      </c>
      <c r="L545" s="1" t="s">
        <v>24</v>
      </c>
      <c r="M545" s="1" t="s">
        <v>24</v>
      </c>
      <c r="N545" s="1" t="s">
        <v>2223</v>
      </c>
      <c r="O545" s="2">
        <v>39691</v>
      </c>
      <c r="P545" s="2">
        <v>39695</v>
      </c>
      <c r="Q545" s="1" t="s">
        <v>29</v>
      </c>
      <c r="R545" t="str">
        <f>VLOOKUP(F545,'Seg 2 descriptions'!A:B,2)</f>
        <v>X Facilities-Florida</v>
      </c>
      <c r="S545" t="str">
        <f>VLOOKUP(G545,'Seg 3 descriptions'!A:B,2)</f>
        <v>Facilities Maintenance</v>
      </c>
    </row>
    <row r="546" spans="1:19" x14ac:dyDescent="0.25">
      <c r="A546" s="1" t="s">
        <v>1571</v>
      </c>
      <c r="B546" s="1" t="s">
        <v>49</v>
      </c>
      <c r="C546" s="1" t="s">
        <v>2410</v>
      </c>
      <c r="D546" s="1" t="s">
        <v>2183</v>
      </c>
      <c r="E546" s="1" t="s">
        <v>1991</v>
      </c>
      <c r="F546" s="1" t="s">
        <v>2013</v>
      </c>
      <c r="G546" s="1" t="s">
        <v>22</v>
      </c>
      <c r="H546" s="1" t="s">
        <v>103</v>
      </c>
      <c r="I546" s="1" t="s">
        <v>24</v>
      </c>
      <c r="J546" s="3">
        <v>133.63</v>
      </c>
      <c r="K546" s="1" t="s">
        <v>2565</v>
      </c>
      <c r="L546" s="1" t="s">
        <v>24</v>
      </c>
      <c r="M546" s="1" t="s">
        <v>24</v>
      </c>
      <c r="N546" s="1" t="s">
        <v>2410</v>
      </c>
      <c r="O546" s="2">
        <v>39813</v>
      </c>
      <c r="P546" s="2">
        <v>39819</v>
      </c>
      <c r="Q546" s="1" t="s">
        <v>29</v>
      </c>
      <c r="R546" t="str">
        <f>VLOOKUP(F546,'Seg 2 descriptions'!A:B,2)</f>
        <v>X Facilities-Florida</v>
      </c>
      <c r="S546" t="str">
        <f>VLOOKUP(G546,'Seg 3 descriptions'!A:B,2)</f>
        <v>Facilities Maintenance</v>
      </c>
    </row>
    <row r="547" spans="1:19" x14ac:dyDescent="0.25">
      <c r="A547" s="1" t="s">
        <v>828</v>
      </c>
      <c r="B547" s="1" t="s">
        <v>49</v>
      </c>
      <c r="C547" s="1" t="s">
        <v>2566</v>
      </c>
      <c r="D547" s="1" t="s">
        <v>2093</v>
      </c>
      <c r="E547" s="1" t="s">
        <v>20</v>
      </c>
      <c r="F547" s="1" t="s">
        <v>2006</v>
      </c>
      <c r="G547" s="1" t="s">
        <v>590</v>
      </c>
      <c r="H547" s="1" t="s">
        <v>228</v>
      </c>
      <c r="I547" s="1" t="s">
        <v>24</v>
      </c>
      <c r="J547" s="3">
        <v>30.55</v>
      </c>
      <c r="K547" s="1" t="s">
        <v>2567</v>
      </c>
      <c r="L547" s="1" t="s">
        <v>24</v>
      </c>
      <c r="M547" s="1" t="s">
        <v>24</v>
      </c>
      <c r="N547" s="1" t="s">
        <v>2566</v>
      </c>
      <c r="O547" s="2">
        <v>39619</v>
      </c>
      <c r="P547" s="2">
        <v>39630</v>
      </c>
      <c r="Q547" s="1" t="s">
        <v>29</v>
      </c>
      <c r="R547" t="str">
        <f>VLOOKUP(F547,'Seg 2 descriptions'!A:B,2)</f>
        <v>X Engineering and Measurement</v>
      </c>
      <c r="S547" t="str">
        <f>VLOOKUP(G547,'Seg 3 descriptions'!A:B,2)</f>
        <v>Overtime/Comp Time/On Call</v>
      </c>
    </row>
    <row r="548" spans="1:19" x14ac:dyDescent="0.25">
      <c r="A548" s="1" t="s">
        <v>828</v>
      </c>
      <c r="B548" s="1" t="s">
        <v>49</v>
      </c>
      <c r="C548" s="1" t="s">
        <v>2566</v>
      </c>
      <c r="D548" s="1" t="s">
        <v>2009</v>
      </c>
      <c r="E548" s="1" t="s">
        <v>1991</v>
      </c>
      <c r="F548" s="1" t="s">
        <v>1992</v>
      </c>
      <c r="G548" s="1" t="s">
        <v>590</v>
      </c>
      <c r="H548" s="1" t="s">
        <v>86</v>
      </c>
      <c r="I548" s="1" t="s">
        <v>24</v>
      </c>
      <c r="J548" s="3">
        <v>20.34</v>
      </c>
      <c r="K548" s="1" t="s">
        <v>2567</v>
      </c>
      <c r="L548" s="1" t="s">
        <v>24</v>
      </c>
      <c r="M548" s="1" t="s">
        <v>24</v>
      </c>
      <c r="N548" s="1" t="s">
        <v>2566</v>
      </c>
      <c r="O548" s="2">
        <v>39619</v>
      </c>
      <c r="P548" s="2">
        <v>39630</v>
      </c>
      <c r="Q548" s="1" t="s">
        <v>29</v>
      </c>
      <c r="R548" t="str">
        <f>VLOOKUP(F548,'Seg 2 descriptions'!A:B,2)</f>
        <v>X Operations-Tri-County</v>
      </c>
      <c r="S548" t="str">
        <f>VLOOKUP(G548,'Seg 3 descriptions'!A:B,2)</f>
        <v>Overtime/Comp Time/On Call</v>
      </c>
    </row>
    <row r="549" spans="1:19" x14ac:dyDescent="0.25">
      <c r="A549" s="1" t="s">
        <v>828</v>
      </c>
      <c r="B549" s="1" t="s">
        <v>49</v>
      </c>
      <c r="C549" s="1" t="s">
        <v>2568</v>
      </c>
      <c r="D549" s="1" t="s">
        <v>2080</v>
      </c>
      <c r="E549" s="1" t="s">
        <v>20</v>
      </c>
      <c r="F549" s="1" t="s">
        <v>2006</v>
      </c>
      <c r="G549" s="1" t="s">
        <v>460</v>
      </c>
      <c r="H549" s="1" t="s">
        <v>187</v>
      </c>
      <c r="I549" s="1" t="s">
        <v>24</v>
      </c>
      <c r="J549" s="3">
        <v>437.73</v>
      </c>
      <c r="K549" s="1" t="s">
        <v>2569</v>
      </c>
      <c r="L549" s="1" t="s">
        <v>24</v>
      </c>
      <c r="M549" s="1" t="s">
        <v>24</v>
      </c>
      <c r="N549" s="1" t="s">
        <v>2568</v>
      </c>
      <c r="O549" s="2">
        <v>39752</v>
      </c>
      <c r="P549" s="2">
        <v>39756</v>
      </c>
      <c r="Q549" s="1" t="s">
        <v>29</v>
      </c>
      <c r="R549" t="str">
        <f>VLOOKUP(F549,'Seg 2 descriptions'!A:B,2)</f>
        <v>X Engineering and Measurement</v>
      </c>
      <c r="S549" t="str">
        <f>VLOOKUP(G549,'Seg 3 descriptions'!A:B,2)</f>
        <v>Salaries</v>
      </c>
    </row>
    <row r="550" spans="1:19" x14ac:dyDescent="0.25">
      <c r="A550" s="1" t="s">
        <v>828</v>
      </c>
      <c r="B550" s="1" t="s">
        <v>49</v>
      </c>
      <c r="C550" s="1" t="s">
        <v>2568</v>
      </c>
      <c r="D550" s="1" t="s">
        <v>2081</v>
      </c>
      <c r="E550" s="1" t="s">
        <v>20</v>
      </c>
      <c r="F550" s="1" t="s">
        <v>2006</v>
      </c>
      <c r="G550" s="1" t="s">
        <v>460</v>
      </c>
      <c r="H550" s="1" t="s">
        <v>76</v>
      </c>
      <c r="I550" s="1" t="s">
        <v>24</v>
      </c>
      <c r="J550" s="3">
        <v>640.37</v>
      </c>
      <c r="K550" s="1" t="s">
        <v>2569</v>
      </c>
      <c r="L550" s="1" t="s">
        <v>24</v>
      </c>
      <c r="M550" s="1" t="s">
        <v>24</v>
      </c>
      <c r="N550" s="1" t="s">
        <v>2568</v>
      </c>
      <c r="O550" s="2">
        <v>39752</v>
      </c>
      <c r="P550" s="2">
        <v>39756</v>
      </c>
      <c r="Q550" s="1" t="s">
        <v>29</v>
      </c>
      <c r="R550" t="str">
        <f>VLOOKUP(F550,'Seg 2 descriptions'!A:B,2)</f>
        <v>X Engineering and Measurement</v>
      </c>
      <c r="S550" t="str">
        <f>VLOOKUP(G550,'Seg 3 descriptions'!A:B,2)</f>
        <v>Salaries</v>
      </c>
    </row>
    <row r="551" spans="1:19" x14ac:dyDescent="0.25">
      <c r="A551" s="1" t="s">
        <v>828</v>
      </c>
      <c r="B551" s="1" t="s">
        <v>49</v>
      </c>
      <c r="C551" s="1" t="s">
        <v>2568</v>
      </c>
      <c r="D551" s="1" t="s">
        <v>2082</v>
      </c>
      <c r="E551" s="1" t="s">
        <v>20</v>
      </c>
      <c r="F551" s="1" t="s">
        <v>2006</v>
      </c>
      <c r="G551" s="1" t="s">
        <v>460</v>
      </c>
      <c r="H551" s="1" t="s">
        <v>23</v>
      </c>
      <c r="I551" s="1" t="s">
        <v>24</v>
      </c>
      <c r="J551" s="3">
        <v>385.54</v>
      </c>
      <c r="K551" s="1" t="s">
        <v>2569</v>
      </c>
      <c r="L551" s="1" t="s">
        <v>24</v>
      </c>
      <c r="M551" s="1" t="s">
        <v>24</v>
      </c>
      <c r="N551" s="1" t="s">
        <v>2568</v>
      </c>
      <c r="O551" s="2">
        <v>39752</v>
      </c>
      <c r="P551" s="2">
        <v>39756</v>
      </c>
      <c r="Q551" s="1" t="s">
        <v>29</v>
      </c>
      <c r="R551" t="str">
        <f>VLOOKUP(F551,'Seg 2 descriptions'!A:B,2)</f>
        <v>X Engineering and Measurement</v>
      </c>
      <c r="S551" t="str">
        <f>VLOOKUP(G551,'Seg 3 descriptions'!A:B,2)</f>
        <v>Salaries</v>
      </c>
    </row>
    <row r="552" spans="1:19" x14ac:dyDescent="0.25">
      <c r="A552" s="1" t="s">
        <v>828</v>
      </c>
      <c r="B552" s="1" t="s">
        <v>49</v>
      </c>
      <c r="C552" s="1" t="s">
        <v>2568</v>
      </c>
      <c r="D552" s="1" t="s">
        <v>2218</v>
      </c>
      <c r="E552" s="1" t="s">
        <v>1991</v>
      </c>
      <c r="F552" s="1" t="s">
        <v>1992</v>
      </c>
      <c r="G552" s="1" t="s">
        <v>460</v>
      </c>
      <c r="H552" s="1" t="s">
        <v>130</v>
      </c>
      <c r="I552" s="1" t="s">
        <v>24</v>
      </c>
      <c r="J552" s="3">
        <v>142.06</v>
      </c>
      <c r="K552" s="1" t="s">
        <v>2569</v>
      </c>
      <c r="L552" s="1" t="s">
        <v>24</v>
      </c>
      <c r="M552" s="1" t="s">
        <v>24</v>
      </c>
      <c r="N552" s="1" t="s">
        <v>2568</v>
      </c>
      <c r="O552" s="2">
        <v>39752</v>
      </c>
      <c r="P552" s="2">
        <v>39756</v>
      </c>
      <c r="Q552" s="1" t="s">
        <v>29</v>
      </c>
      <c r="R552" t="str">
        <f>VLOOKUP(F552,'Seg 2 descriptions'!A:B,2)</f>
        <v>X Operations-Tri-County</v>
      </c>
      <c r="S552" t="str">
        <f>VLOOKUP(G552,'Seg 3 descriptions'!A:B,2)</f>
        <v>Salaries</v>
      </c>
    </row>
    <row r="553" spans="1:19" x14ac:dyDescent="0.25">
      <c r="A553" s="1" t="s">
        <v>828</v>
      </c>
      <c r="B553" s="1" t="s">
        <v>49</v>
      </c>
      <c r="C553" s="1" t="s">
        <v>2568</v>
      </c>
      <c r="D553" s="1" t="s">
        <v>1997</v>
      </c>
      <c r="E553" s="1" t="s">
        <v>1991</v>
      </c>
      <c r="F553" s="1" t="s">
        <v>1992</v>
      </c>
      <c r="G553" s="1" t="s">
        <v>460</v>
      </c>
      <c r="H553" s="1" t="s">
        <v>86</v>
      </c>
      <c r="I553" s="1" t="s">
        <v>24</v>
      </c>
      <c r="J553" s="3">
        <v>1087.54</v>
      </c>
      <c r="K553" s="1" t="s">
        <v>2569</v>
      </c>
      <c r="L553" s="1" t="s">
        <v>24</v>
      </c>
      <c r="M553" s="1" t="s">
        <v>24</v>
      </c>
      <c r="N553" s="1" t="s">
        <v>2568</v>
      </c>
      <c r="O553" s="2">
        <v>39752</v>
      </c>
      <c r="P553" s="2">
        <v>39756</v>
      </c>
      <c r="Q553" s="1" t="s">
        <v>29</v>
      </c>
      <c r="R553" t="str">
        <f>VLOOKUP(F553,'Seg 2 descriptions'!A:B,2)</f>
        <v>X Operations-Tri-County</v>
      </c>
      <c r="S553" t="str">
        <f>VLOOKUP(G553,'Seg 3 descriptions'!A:B,2)</f>
        <v>Salaries</v>
      </c>
    </row>
    <row r="554" spans="1:19" x14ac:dyDescent="0.25">
      <c r="A554" s="1" t="s">
        <v>828</v>
      </c>
      <c r="B554" s="1" t="s">
        <v>49</v>
      </c>
      <c r="C554" s="1" t="s">
        <v>2568</v>
      </c>
      <c r="D554" s="1" t="s">
        <v>1990</v>
      </c>
      <c r="E554" s="1" t="s">
        <v>1991</v>
      </c>
      <c r="F554" s="1" t="s">
        <v>1992</v>
      </c>
      <c r="G554" s="1" t="s">
        <v>460</v>
      </c>
      <c r="H554" s="1" t="s">
        <v>103</v>
      </c>
      <c r="I554" s="1" t="s">
        <v>24</v>
      </c>
      <c r="J554" s="3">
        <v>113.65</v>
      </c>
      <c r="K554" s="1" t="s">
        <v>2569</v>
      </c>
      <c r="L554" s="1" t="s">
        <v>24</v>
      </c>
      <c r="M554" s="1" t="s">
        <v>24</v>
      </c>
      <c r="N554" s="1" t="s">
        <v>2568</v>
      </c>
      <c r="O554" s="2">
        <v>39752</v>
      </c>
      <c r="P554" s="2">
        <v>39756</v>
      </c>
      <c r="Q554" s="1" t="s">
        <v>29</v>
      </c>
      <c r="R554" t="str">
        <f>VLOOKUP(F554,'Seg 2 descriptions'!A:B,2)</f>
        <v>X Operations-Tri-County</v>
      </c>
      <c r="S554" t="str">
        <f>VLOOKUP(G554,'Seg 3 descriptions'!A:B,2)</f>
        <v>Salaries</v>
      </c>
    </row>
    <row r="555" spans="1:19" x14ac:dyDescent="0.25">
      <c r="A555" s="1" t="s">
        <v>828</v>
      </c>
      <c r="B555" s="1" t="s">
        <v>49</v>
      </c>
      <c r="C555" s="1" t="s">
        <v>2568</v>
      </c>
      <c r="D555" s="1" t="s">
        <v>1999</v>
      </c>
      <c r="E555" s="1" t="s">
        <v>1991</v>
      </c>
      <c r="F555" s="1" t="s">
        <v>1992</v>
      </c>
      <c r="G555" s="1" t="s">
        <v>460</v>
      </c>
      <c r="H555" s="1" t="s">
        <v>228</v>
      </c>
      <c r="I555" s="1" t="s">
        <v>24</v>
      </c>
      <c r="J555" s="3">
        <v>220.55</v>
      </c>
      <c r="K555" s="1" t="s">
        <v>2569</v>
      </c>
      <c r="L555" s="1" t="s">
        <v>24</v>
      </c>
      <c r="M555" s="1" t="s">
        <v>24</v>
      </c>
      <c r="N555" s="1" t="s">
        <v>2568</v>
      </c>
      <c r="O555" s="2">
        <v>39752</v>
      </c>
      <c r="P555" s="2">
        <v>39756</v>
      </c>
      <c r="Q555" s="1" t="s">
        <v>29</v>
      </c>
      <c r="R555" t="str">
        <f>VLOOKUP(F555,'Seg 2 descriptions'!A:B,2)</f>
        <v>X Operations-Tri-County</v>
      </c>
      <c r="S555" t="str">
        <f>VLOOKUP(G555,'Seg 3 descriptions'!A:B,2)</f>
        <v>Salaries</v>
      </c>
    </row>
    <row r="556" spans="1:19" x14ac:dyDescent="0.25">
      <c r="A556" s="1" t="s">
        <v>457</v>
      </c>
      <c r="B556" s="1" t="s">
        <v>1988</v>
      </c>
      <c r="C556" s="1" t="s">
        <v>2071</v>
      </c>
      <c r="D556" s="1" t="s">
        <v>2064</v>
      </c>
      <c r="E556" s="1" t="s">
        <v>20</v>
      </c>
      <c r="F556" s="1" t="s">
        <v>2006</v>
      </c>
      <c r="G556" s="1" t="s">
        <v>590</v>
      </c>
      <c r="H556" s="1" t="s">
        <v>23</v>
      </c>
      <c r="I556" s="1" t="s">
        <v>2056</v>
      </c>
      <c r="J556" s="3">
        <v>5.1100000000000003</v>
      </c>
      <c r="K556" s="1" t="s">
        <v>2328</v>
      </c>
      <c r="L556" s="1" t="s">
        <v>24</v>
      </c>
      <c r="M556" s="1" t="s">
        <v>2329</v>
      </c>
      <c r="N556" s="1" t="s">
        <v>2059</v>
      </c>
      <c r="O556" s="2">
        <v>39478</v>
      </c>
      <c r="P556" s="2">
        <v>39486</v>
      </c>
      <c r="Q556" s="1" t="s">
        <v>29</v>
      </c>
      <c r="R556" t="str">
        <f>VLOOKUP(F556,'Seg 2 descriptions'!A:B,2)</f>
        <v>X Engineering and Measurement</v>
      </c>
      <c r="S556" t="str">
        <f>VLOOKUP(G556,'Seg 3 descriptions'!A:B,2)</f>
        <v>Overtime/Comp Time/On Call</v>
      </c>
    </row>
    <row r="557" spans="1:19" x14ac:dyDescent="0.25">
      <c r="A557" s="1" t="s">
        <v>457</v>
      </c>
      <c r="B557" s="1" t="s">
        <v>1988</v>
      </c>
      <c r="C557" s="1" t="s">
        <v>2071</v>
      </c>
      <c r="D557" s="1" t="s">
        <v>2095</v>
      </c>
      <c r="E557" s="1" t="s">
        <v>20</v>
      </c>
      <c r="F557" s="1" t="s">
        <v>2006</v>
      </c>
      <c r="G557" s="1" t="s">
        <v>590</v>
      </c>
      <c r="H557" s="1" t="s">
        <v>130</v>
      </c>
      <c r="I557" s="1" t="s">
        <v>2056</v>
      </c>
      <c r="J557" s="3">
        <v>5.84</v>
      </c>
      <c r="K557" s="1" t="s">
        <v>2328</v>
      </c>
      <c r="L557" s="1" t="s">
        <v>24</v>
      </c>
      <c r="M557" s="1" t="s">
        <v>2329</v>
      </c>
      <c r="N557" s="1" t="s">
        <v>2059</v>
      </c>
      <c r="O557" s="2">
        <v>39478</v>
      </c>
      <c r="P557" s="2">
        <v>39486</v>
      </c>
      <c r="Q557" s="1" t="s">
        <v>29</v>
      </c>
      <c r="R557" t="str">
        <f>VLOOKUP(F557,'Seg 2 descriptions'!A:B,2)</f>
        <v>X Engineering and Measurement</v>
      </c>
      <c r="S557" t="str">
        <f>VLOOKUP(G557,'Seg 3 descriptions'!A:B,2)</f>
        <v>Overtime/Comp Time/On Call</v>
      </c>
    </row>
    <row r="558" spans="1:19" x14ac:dyDescent="0.25">
      <c r="A558" s="1" t="s">
        <v>457</v>
      </c>
      <c r="B558" s="1" t="s">
        <v>1988</v>
      </c>
      <c r="C558" s="1" t="s">
        <v>2067</v>
      </c>
      <c r="D558" s="1" t="s">
        <v>2008</v>
      </c>
      <c r="E558" s="1" t="s">
        <v>20</v>
      </c>
      <c r="F558" s="1" t="s">
        <v>2006</v>
      </c>
      <c r="G558" s="1" t="s">
        <v>590</v>
      </c>
      <c r="H558" s="1" t="s">
        <v>76</v>
      </c>
      <c r="I558" s="1" t="s">
        <v>2056</v>
      </c>
      <c r="J558" s="3">
        <v>2.97</v>
      </c>
      <c r="K558" s="1" t="s">
        <v>2328</v>
      </c>
      <c r="L558" s="1" t="s">
        <v>24</v>
      </c>
      <c r="M558" s="1" t="s">
        <v>2329</v>
      </c>
      <c r="N558" s="1" t="s">
        <v>2059</v>
      </c>
      <c r="O558" s="2">
        <v>39568</v>
      </c>
      <c r="P558" s="2">
        <v>39573</v>
      </c>
      <c r="Q558" s="1" t="s">
        <v>29</v>
      </c>
      <c r="R558" t="str">
        <f>VLOOKUP(F558,'Seg 2 descriptions'!A:B,2)</f>
        <v>X Engineering and Measurement</v>
      </c>
      <c r="S558" t="str">
        <f>VLOOKUP(G558,'Seg 3 descriptions'!A:B,2)</f>
        <v>Overtime/Comp Time/On Call</v>
      </c>
    </row>
    <row r="559" spans="1:19" x14ac:dyDescent="0.25">
      <c r="A559" s="1" t="s">
        <v>457</v>
      </c>
      <c r="B559" s="1" t="s">
        <v>1988</v>
      </c>
      <c r="C559" s="1" t="s">
        <v>2067</v>
      </c>
      <c r="D559" s="1" t="s">
        <v>2064</v>
      </c>
      <c r="E559" s="1" t="s">
        <v>20</v>
      </c>
      <c r="F559" s="1" t="s">
        <v>2006</v>
      </c>
      <c r="G559" s="1" t="s">
        <v>590</v>
      </c>
      <c r="H559" s="1" t="s">
        <v>23</v>
      </c>
      <c r="I559" s="1" t="s">
        <v>2056</v>
      </c>
      <c r="J559" s="3">
        <v>4.2699999999999996</v>
      </c>
      <c r="K559" s="1" t="s">
        <v>2328</v>
      </c>
      <c r="L559" s="1" t="s">
        <v>24</v>
      </c>
      <c r="M559" s="1" t="s">
        <v>2329</v>
      </c>
      <c r="N559" s="1" t="s">
        <v>2059</v>
      </c>
      <c r="O559" s="2">
        <v>39568</v>
      </c>
      <c r="P559" s="2">
        <v>39573</v>
      </c>
      <c r="Q559" s="1" t="s">
        <v>29</v>
      </c>
      <c r="R559" t="str">
        <f>VLOOKUP(F559,'Seg 2 descriptions'!A:B,2)</f>
        <v>X Engineering and Measurement</v>
      </c>
      <c r="S559" t="str">
        <f>VLOOKUP(G559,'Seg 3 descriptions'!A:B,2)</f>
        <v>Overtime/Comp Time/On Call</v>
      </c>
    </row>
    <row r="560" spans="1:19" x14ac:dyDescent="0.25">
      <c r="A560" s="1" t="s">
        <v>457</v>
      </c>
      <c r="B560" s="1" t="s">
        <v>1988</v>
      </c>
      <c r="C560" s="1" t="s">
        <v>2071</v>
      </c>
      <c r="D560" s="1" t="s">
        <v>2063</v>
      </c>
      <c r="E560" s="1" t="s">
        <v>20</v>
      </c>
      <c r="F560" s="1" t="s">
        <v>2006</v>
      </c>
      <c r="G560" s="1" t="s">
        <v>590</v>
      </c>
      <c r="H560" s="1" t="s">
        <v>86</v>
      </c>
      <c r="I560" s="1" t="s">
        <v>2056</v>
      </c>
      <c r="J560" s="3">
        <v>7.88</v>
      </c>
      <c r="K560" s="1" t="s">
        <v>2328</v>
      </c>
      <c r="L560" s="1" t="s">
        <v>24</v>
      </c>
      <c r="M560" s="1" t="s">
        <v>2329</v>
      </c>
      <c r="N560" s="1" t="s">
        <v>2059</v>
      </c>
      <c r="O560" s="2">
        <v>39478</v>
      </c>
      <c r="P560" s="2">
        <v>39486</v>
      </c>
      <c r="Q560" s="1" t="s">
        <v>29</v>
      </c>
      <c r="R560" t="str">
        <f>VLOOKUP(F560,'Seg 2 descriptions'!A:B,2)</f>
        <v>X Engineering and Measurement</v>
      </c>
      <c r="S560" t="str">
        <f>VLOOKUP(G560,'Seg 3 descriptions'!A:B,2)</f>
        <v>Overtime/Comp Time/On Call</v>
      </c>
    </row>
    <row r="561" spans="1:19" x14ac:dyDescent="0.25">
      <c r="A561" s="1" t="s">
        <v>457</v>
      </c>
      <c r="B561" s="1" t="s">
        <v>1988</v>
      </c>
      <c r="C561" s="1" t="s">
        <v>2071</v>
      </c>
      <c r="D561" s="1" t="s">
        <v>2005</v>
      </c>
      <c r="E561" s="1" t="s">
        <v>20</v>
      </c>
      <c r="F561" s="1" t="s">
        <v>2006</v>
      </c>
      <c r="G561" s="1" t="s">
        <v>590</v>
      </c>
      <c r="H561" s="1" t="s">
        <v>187</v>
      </c>
      <c r="I561" s="1" t="s">
        <v>2056</v>
      </c>
      <c r="J561" s="3">
        <v>36.909999999999997</v>
      </c>
      <c r="K561" s="1" t="s">
        <v>2328</v>
      </c>
      <c r="L561" s="1" t="s">
        <v>24</v>
      </c>
      <c r="M561" s="1" t="s">
        <v>2329</v>
      </c>
      <c r="N561" s="1" t="s">
        <v>2059</v>
      </c>
      <c r="O561" s="2">
        <v>39478</v>
      </c>
      <c r="P561" s="2">
        <v>39486</v>
      </c>
      <c r="Q561" s="1" t="s">
        <v>29</v>
      </c>
      <c r="R561" t="str">
        <f>VLOOKUP(F561,'Seg 2 descriptions'!A:B,2)</f>
        <v>X Engineering and Measurement</v>
      </c>
      <c r="S561" t="str">
        <f>VLOOKUP(G561,'Seg 3 descriptions'!A:B,2)</f>
        <v>Overtime/Comp Time/On Call</v>
      </c>
    </row>
    <row r="562" spans="1:19" x14ac:dyDescent="0.25">
      <c r="A562" s="1" t="s">
        <v>457</v>
      </c>
      <c r="B562" s="1" t="s">
        <v>1988</v>
      </c>
      <c r="C562" s="1" t="s">
        <v>2071</v>
      </c>
      <c r="D562" s="1" t="s">
        <v>2008</v>
      </c>
      <c r="E562" s="1" t="s">
        <v>20</v>
      </c>
      <c r="F562" s="1" t="s">
        <v>2006</v>
      </c>
      <c r="G562" s="1" t="s">
        <v>590</v>
      </c>
      <c r="H562" s="1" t="s">
        <v>76</v>
      </c>
      <c r="I562" s="1" t="s">
        <v>2056</v>
      </c>
      <c r="J562" s="3">
        <v>41.39</v>
      </c>
      <c r="K562" s="1" t="s">
        <v>2328</v>
      </c>
      <c r="L562" s="1" t="s">
        <v>24</v>
      </c>
      <c r="M562" s="1" t="s">
        <v>2329</v>
      </c>
      <c r="N562" s="1" t="s">
        <v>2059</v>
      </c>
      <c r="O562" s="2">
        <v>39478</v>
      </c>
      <c r="P562" s="2">
        <v>39486</v>
      </c>
      <c r="Q562" s="1" t="s">
        <v>29</v>
      </c>
      <c r="R562" t="str">
        <f>VLOOKUP(F562,'Seg 2 descriptions'!A:B,2)</f>
        <v>X Engineering and Measurement</v>
      </c>
      <c r="S562" t="str">
        <f>VLOOKUP(G562,'Seg 3 descriptions'!A:B,2)</f>
        <v>Overtime/Comp Time/On Call</v>
      </c>
    </row>
    <row r="563" spans="1:19" x14ac:dyDescent="0.25">
      <c r="A563" s="1" t="s">
        <v>457</v>
      </c>
      <c r="B563" s="1" t="s">
        <v>1988</v>
      </c>
      <c r="C563" s="1" t="s">
        <v>2067</v>
      </c>
      <c r="D563" s="1" t="s">
        <v>2064</v>
      </c>
      <c r="E563" s="1" t="s">
        <v>20</v>
      </c>
      <c r="F563" s="1" t="s">
        <v>2006</v>
      </c>
      <c r="G563" s="1" t="s">
        <v>590</v>
      </c>
      <c r="H563" s="1" t="s">
        <v>23</v>
      </c>
      <c r="I563" s="1" t="s">
        <v>2056</v>
      </c>
      <c r="J563" s="3">
        <v>71.55</v>
      </c>
      <c r="K563" s="1" t="s">
        <v>2328</v>
      </c>
      <c r="L563" s="1" t="s">
        <v>24</v>
      </c>
      <c r="M563" s="1" t="s">
        <v>2329</v>
      </c>
      <c r="N563" s="1" t="s">
        <v>2059</v>
      </c>
      <c r="O563" s="2">
        <v>39568</v>
      </c>
      <c r="P563" s="2">
        <v>39573</v>
      </c>
      <c r="Q563" s="1" t="s">
        <v>29</v>
      </c>
      <c r="R563" t="str">
        <f>VLOOKUP(F563,'Seg 2 descriptions'!A:B,2)</f>
        <v>X Engineering and Measurement</v>
      </c>
      <c r="S563" t="str">
        <f>VLOOKUP(G563,'Seg 3 descriptions'!A:B,2)</f>
        <v>Overtime/Comp Time/On Call</v>
      </c>
    </row>
    <row r="564" spans="1:19" x14ac:dyDescent="0.25">
      <c r="A564" s="1" t="s">
        <v>457</v>
      </c>
      <c r="B564" s="1" t="s">
        <v>1988</v>
      </c>
      <c r="C564" s="1" t="s">
        <v>2067</v>
      </c>
      <c r="D564" s="1" t="s">
        <v>2093</v>
      </c>
      <c r="E564" s="1" t="s">
        <v>20</v>
      </c>
      <c r="F564" s="1" t="s">
        <v>2006</v>
      </c>
      <c r="G564" s="1" t="s">
        <v>590</v>
      </c>
      <c r="H564" s="1" t="s">
        <v>228</v>
      </c>
      <c r="I564" s="1" t="s">
        <v>2056</v>
      </c>
      <c r="J564" s="3">
        <v>0.99</v>
      </c>
      <c r="K564" s="1" t="s">
        <v>2328</v>
      </c>
      <c r="L564" s="1" t="s">
        <v>24</v>
      </c>
      <c r="M564" s="1" t="s">
        <v>2329</v>
      </c>
      <c r="N564" s="1" t="s">
        <v>2059</v>
      </c>
      <c r="O564" s="2">
        <v>39568</v>
      </c>
      <c r="P564" s="2">
        <v>39573</v>
      </c>
      <c r="Q564" s="1" t="s">
        <v>29</v>
      </c>
      <c r="R564" t="str">
        <f>VLOOKUP(F564,'Seg 2 descriptions'!A:B,2)</f>
        <v>X Engineering and Measurement</v>
      </c>
      <c r="S564" t="str">
        <f>VLOOKUP(G564,'Seg 3 descriptions'!A:B,2)</f>
        <v>Overtime/Comp Time/On Call</v>
      </c>
    </row>
    <row r="565" spans="1:19" x14ac:dyDescent="0.25">
      <c r="A565" s="1" t="s">
        <v>457</v>
      </c>
      <c r="B565" s="1" t="s">
        <v>1988</v>
      </c>
      <c r="C565" s="1" t="s">
        <v>2067</v>
      </c>
      <c r="D565" s="1" t="s">
        <v>2095</v>
      </c>
      <c r="E565" s="1" t="s">
        <v>20</v>
      </c>
      <c r="F565" s="1" t="s">
        <v>2006</v>
      </c>
      <c r="G565" s="1" t="s">
        <v>590</v>
      </c>
      <c r="H565" s="1" t="s">
        <v>130</v>
      </c>
      <c r="I565" s="1" t="s">
        <v>2056</v>
      </c>
      <c r="J565" s="3">
        <v>1.32</v>
      </c>
      <c r="K565" s="1" t="s">
        <v>2328</v>
      </c>
      <c r="L565" s="1" t="s">
        <v>24</v>
      </c>
      <c r="M565" s="1" t="s">
        <v>2329</v>
      </c>
      <c r="N565" s="1" t="s">
        <v>2059</v>
      </c>
      <c r="O565" s="2">
        <v>39568</v>
      </c>
      <c r="P565" s="2">
        <v>39573</v>
      </c>
      <c r="Q565" s="1" t="s">
        <v>29</v>
      </c>
      <c r="R565" t="str">
        <f>VLOOKUP(F565,'Seg 2 descriptions'!A:B,2)</f>
        <v>X Engineering and Measurement</v>
      </c>
      <c r="S565" t="str">
        <f>VLOOKUP(G565,'Seg 3 descriptions'!A:B,2)</f>
        <v>Overtime/Comp Time/On Call</v>
      </c>
    </row>
    <row r="566" spans="1:19" x14ac:dyDescent="0.25">
      <c r="A566" s="1" t="s">
        <v>457</v>
      </c>
      <c r="B566" s="1" t="s">
        <v>1988</v>
      </c>
      <c r="C566" s="1" t="s">
        <v>2067</v>
      </c>
      <c r="D566" s="1" t="s">
        <v>2063</v>
      </c>
      <c r="E566" s="1" t="s">
        <v>20</v>
      </c>
      <c r="F566" s="1" t="s">
        <v>2006</v>
      </c>
      <c r="G566" s="1" t="s">
        <v>590</v>
      </c>
      <c r="H566" s="1" t="s">
        <v>86</v>
      </c>
      <c r="I566" s="1" t="s">
        <v>2056</v>
      </c>
      <c r="J566" s="3">
        <v>0.66</v>
      </c>
      <c r="K566" s="1" t="s">
        <v>2328</v>
      </c>
      <c r="L566" s="1" t="s">
        <v>24</v>
      </c>
      <c r="M566" s="1" t="s">
        <v>2329</v>
      </c>
      <c r="N566" s="1" t="s">
        <v>2059</v>
      </c>
      <c r="O566" s="2">
        <v>39568</v>
      </c>
      <c r="P566" s="2">
        <v>39573</v>
      </c>
      <c r="Q566" s="1" t="s">
        <v>29</v>
      </c>
      <c r="R566" t="str">
        <f>VLOOKUP(F566,'Seg 2 descriptions'!A:B,2)</f>
        <v>X Engineering and Measurement</v>
      </c>
      <c r="S566" t="str">
        <f>VLOOKUP(G566,'Seg 3 descriptions'!A:B,2)</f>
        <v>Overtime/Comp Time/On Call</v>
      </c>
    </row>
    <row r="567" spans="1:19" x14ac:dyDescent="0.25">
      <c r="A567" s="1" t="s">
        <v>457</v>
      </c>
      <c r="B567" s="1" t="s">
        <v>1988</v>
      </c>
      <c r="C567" s="1" t="s">
        <v>2067</v>
      </c>
      <c r="D567" s="1" t="s">
        <v>2005</v>
      </c>
      <c r="E567" s="1" t="s">
        <v>20</v>
      </c>
      <c r="F567" s="1" t="s">
        <v>2006</v>
      </c>
      <c r="G567" s="1" t="s">
        <v>590</v>
      </c>
      <c r="H567" s="1" t="s">
        <v>187</v>
      </c>
      <c r="I567" s="1" t="s">
        <v>2056</v>
      </c>
      <c r="J567" s="3">
        <v>3.29</v>
      </c>
      <c r="K567" s="1" t="s">
        <v>2328</v>
      </c>
      <c r="L567" s="1" t="s">
        <v>24</v>
      </c>
      <c r="M567" s="1" t="s">
        <v>2329</v>
      </c>
      <c r="N567" s="1" t="s">
        <v>2059</v>
      </c>
      <c r="O567" s="2">
        <v>39568</v>
      </c>
      <c r="P567" s="2">
        <v>39573</v>
      </c>
      <c r="Q567" s="1" t="s">
        <v>29</v>
      </c>
      <c r="R567" t="str">
        <f>VLOOKUP(F567,'Seg 2 descriptions'!A:B,2)</f>
        <v>X Engineering and Measurement</v>
      </c>
      <c r="S567" t="str">
        <f>VLOOKUP(G567,'Seg 3 descriptions'!A:B,2)</f>
        <v>Overtime/Comp Time/On Call</v>
      </c>
    </row>
    <row r="568" spans="1:19" x14ac:dyDescent="0.25">
      <c r="A568" s="1" t="s">
        <v>457</v>
      </c>
      <c r="B568" s="1" t="s">
        <v>1988</v>
      </c>
      <c r="C568" s="1" t="s">
        <v>2067</v>
      </c>
      <c r="D568" s="1" t="s">
        <v>2063</v>
      </c>
      <c r="E568" s="1" t="s">
        <v>20</v>
      </c>
      <c r="F568" s="1" t="s">
        <v>2006</v>
      </c>
      <c r="G568" s="1" t="s">
        <v>590</v>
      </c>
      <c r="H568" s="1" t="s">
        <v>86</v>
      </c>
      <c r="I568" s="1" t="s">
        <v>2056</v>
      </c>
      <c r="J568" s="3">
        <v>9.39</v>
      </c>
      <c r="K568" s="1" t="s">
        <v>2328</v>
      </c>
      <c r="L568" s="1" t="s">
        <v>24</v>
      </c>
      <c r="M568" s="1" t="s">
        <v>2329</v>
      </c>
      <c r="N568" s="1" t="s">
        <v>2059</v>
      </c>
      <c r="O568" s="2">
        <v>39568</v>
      </c>
      <c r="P568" s="2">
        <v>39573</v>
      </c>
      <c r="Q568" s="1" t="s">
        <v>29</v>
      </c>
      <c r="R568" t="str">
        <f>VLOOKUP(F568,'Seg 2 descriptions'!A:B,2)</f>
        <v>X Engineering and Measurement</v>
      </c>
      <c r="S568" t="str">
        <f>VLOOKUP(G568,'Seg 3 descriptions'!A:B,2)</f>
        <v>Overtime/Comp Time/On Call</v>
      </c>
    </row>
    <row r="569" spans="1:19" x14ac:dyDescent="0.25">
      <c r="A569" s="1" t="s">
        <v>457</v>
      </c>
      <c r="B569" s="1" t="s">
        <v>1988</v>
      </c>
      <c r="C569" s="1" t="s">
        <v>2067</v>
      </c>
      <c r="D569" s="1" t="s">
        <v>2005</v>
      </c>
      <c r="E569" s="1" t="s">
        <v>20</v>
      </c>
      <c r="F569" s="1" t="s">
        <v>2006</v>
      </c>
      <c r="G569" s="1" t="s">
        <v>590</v>
      </c>
      <c r="H569" s="1" t="s">
        <v>187</v>
      </c>
      <c r="I569" s="1" t="s">
        <v>2056</v>
      </c>
      <c r="J569" s="3">
        <v>45.38</v>
      </c>
      <c r="K569" s="1" t="s">
        <v>2328</v>
      </c>
      <c r="L569" s="1" t="s">
        <v>24</v>
      </c>
      <c r="M569" s="1" t="s">
        <v>2329</v>
      </c>
      <c r="N569" s="1" t="s">
        <v>2059</v>
      </c>
      <c r="O569" s="2">
        <v>39568</v>
      </c>
      <c r="P569" s="2">
        <v>39573</v>
      </c>
      <c r="Q569" s="1" t="s">
        <v>29</v>
      </c>
      <c r="R569" t="str">
        <f>VLOOKUP(F569,'Seg 2 descriptions'!A:B,2)</f>
        <v>X Engineering and Measurement</v>
      </c>
      <c r="S569" t="str">
        <f>VLOOKUP(G569,'Seg 3 descriptions'!A:B,2)</f>
        <v>Overtime/Comp Time/On Call</v>
      </c>
    </row>
    <row r="570" spans="1:19" x14ac:dyDescent="0.25">
      <c r="A570" s="1" t="s">
        <v>457</v>
      </c>
      <c r="B570" s="1" t="s">
        <v>1988</v>
      </c>
      <c r="C570" s="1" t="s">
        <v>2067</v>
      </c>
      <c r="D570" s="1" t="s">
        <v>2008</v>
      </c>
      <c r="E570" s="1" t="s">
        <v>20</v>
      </c>
      <c r="F570" s="1" t="s">
        <v>2006</v>
      </c>
      <c r="G570" s="1" t="s">
        <v>590</v>
      </c>
      <c r="H570" s="1" t="s">
        <v>76</v>
      </c>
      <c r="I570" s="1" t="s">
        <v>2056</v>
      </c>
      <c r="J570" s="3">
        <v>54.78</v>
      </c>
      <c r="K570" s="1" t="s">
        <v>2328</v>
      </c>
      <c r="L570" s="1" t="s">
        <v>24</v>
      </c>
      <c r="M570" s="1" t="s">
        <v>2329</v>
      </c>
      <c r="N570" s="1" t="s">
        <v>2059</v>
      </c>
      <c r="O570" s="2">
        <v>39568</v>
      </c>
      <c r="P570" s="2">
        <v>39573</v>
      </c>
      <c r="Q570" s="1" t="s">
        <v>29</v>
      </c>
      <c r="R570" t="str">
        <f>VLOOKUP(F570,'Seg 2 descriptions'!A:B,2)</f>
        <v>X Engineering and Measurement</v>
      </c>
      <c r="S570" t="str">
        <f>VLOOKUP(G570,'Seg 3 descriptions'!A:B,2)</f>
        <v>Overtime/Comp Time/On Call</v>
      </c>
    </row>
    <row r="571" spans="1:19" x14ac:dyDescent="0.25">
      <c r="A571" s="1" t="s">
        <v>457</v>
      </c>
      <c r="B571" s="1" t="s">
        <v>1988</v>
      </c>
      <c r="C571" s="1" t="s">
        <v>2067</v>
      </c>
      <c r="D571" s="1" t="s">
        <v>2082</v>
      </c>
      <c r="E571" s="1" t="s">
        <v>20</v>
      </c>
      <c r="F571" s="1" t="s">
        <v>2006</v>
      </c>
      <c r="G571" s="1" t="s">
        <v>460</v>
      </c>
      <c r="H571" s="1" t="s">
        <v>23</v>
      </c>
      <c r="I571" s="1" t="s">
        <v>2056</v>
      </c>
      <c r="J571" s="3">
        <v>13.14</v>
      </c>
      <c r="K571" s="1" t="s">
        <v>2328</v>
      </c>
      <c r="L571" s="1" t="s">
        <v>24</v>
      </c>
      <c r="M571" s="1" t="s">
        <v>2329</v>
      </c>
      <c r="N571" s="1" t="s">
        <v>2059</v>
      </c>
      <c r="O571" s="2">
        <v>39568</v>
      </c>
      <c r="P571" s="2">
        <v>39573</v>
      </c>
      <c r="Q571" s="1" t="s">
        <v>29</v>
      </c>
      <c r="R571" t="str">
        <f>VLOOKUP(F571,'Seg 2 descriptions'!A:B,2)</f>
        <v>X Engineering and Measurement</v>
      </c>
      <c r="S571" t="str">
        <f>VLOOKUP(G571,'Seg 3 descriptions'!A:B,2)</f>
        <v>Salaries</v>
      </c>
    </row>
    <row r="572" spans="1:19" x14ac:dyDescent="0.25">
      <c r="A572" s="1" t="s">
        <v>457</v>
      </c>
      <c r="B572" s="1" t="s">
        <v>1988</v>
      </c>
      <c r="C572" s="1" t="s">
        <v>2067</v>
      </c>
      <c r="D572" s="1" t="s">
        <v>2393</v>
      </c>
      <c r="E572" s="1" t="s">
        <v>20</v>
      </c>
      <c r="F572" s="1" t="s">
        <v>2006</v>
      </c>
      <c r="G572" s="1" t="s">
        <v>460</v>
      </c>
      <c r="H572" s="1" t="s">
        <v>228</v>
      </c>
      <c r="I572" s="1" t="s">
        <v>2056</v>
      </c>
      <c r="J572" s="3">
        <v>3.03</v>
      </c>
      <c r="K572" s="1" t="s">
        <v>2328</v>
      </c>
      <c r="L572" s="1" t="s">
        <v>24</v>
      </c>
      <c r="M572" s="1" t="s">
        <v>2329</v>
      </c>
      <c r="N572" s="1" t="s">
        <v>2059</v>
      </c>
      <c r="O572" s="2">
        <v>39568</v>
      </c>
      <c r="P572" s="2">
        <v>39573</v>
      </c>
      <c r="Q572" s="1" t="s">
        <v>29</v>
      </c>
      <c r="R572" t="str">
        <f>VLOOKUP(F572,'Seg 2 descriptions'!A:B,2)</f>
        <v>X Engineering and Measurement</v>
      </c>
      <c r="S572" t="str">
        <f>VLOOKUP(G572,'Seg 3 descriptions'!A:B,2)</f>
        <v>Salaries</v>
      </c>
    </row>
    <row r="573" spans="1:19" x14ac:dyDescent="0.25">
      <c r="A573" s="1" t="s">
        <v>457</v>
      </c>
      <c r="B573" s="1" t="s">
        <v>1988</v>
      </c>
      <c r="C573" s="1" t="s">
        <v>2067</v>
      </c>
      <c r="D573" s="1" t="s">
        <v>2330</v>
      </c>
      <c r="E573" s="1" t="s">
        <v>20</v>
      </c>
      <c r="F573" s="1" t="s">
        <v>2006</v>
      </c>
      <c r="G573" s="1" t="s">
        <v>460</v>
      </c>
      <c r="H573" s="1" t="s">
        <v>130</v>
      </c>
      <c r="I573" s="1" t="s">
        <v>2056</v>
      </c>
      <c r="J573" s="3">
        <v>4.04</v>
      </c>
      <c r="K573" s="1" t="s">
        <v>2328</v>
      </c>
      <c r="L573" s="1" t="s">
        <v>24</v>
      </c>
      <c r="M573" s="1" t="s">
        <v>2329</v>
      </c>
      <c r="N573" s="1" t="s">
        <v>2059</v>
      </c>
      <c r="O573" s="2">
        <v>39568</v>
      </c>
      <c r="P573" s="2">
        <v>39573</v>
      </c>
      <c r="Q573" s="1" t="s">
        <v>29</v>
      </c>
      <c r="R573" t="str">
        <f>VLOOKUP(F573,'Seg 2 descriptions'!A:B,2)</f>
        <v>X Engineering and Measurement</v>
      </c>
      <c r="S573" t="str">
        <f>VLOOKUP(G573,'Seg 3 descriptions'!A:B,2)</f>
        <v>Salaries</v>
      </c>
    </row>
    <row r="574" spans="1:19" x14ac:dyDescent="0.25">
      <c r="A574" s="1" t="s">
        <v>457</v>
      </c>
      <c r="B574" s="1" t="s">
        <v>1988</v>
      </c>
      <c r="C574" s="1" t="s">
        <v>2067</v>
      </c>
      <c r="D574" s="1" t="s">
        <v>2077</v>
      </c>
      <c r="E574" s="1" t="s">
        <v>20</v>
      </c>
      <c r="F574" s="1" t="s">
        <v>2006</v>
      </c>
      <c r="G574" s="1" t="s">
        <v>460</v>
      </c>
      <c r="H574" s="1" t="s">
        <v>86</v>
      </c>
      <c r="I574" s="1" t="s">
        <v>2056</v>
      </c>
      <c r="J574" s="3">
        <v>2.02</v>
      </c>
      <c r="K574" s="1" t="s">
        <v>2328</v>
      </c>
      <c r="L574" s="1" t="s">
        <v>24</v>
      </c>
      <c r="M574" s="1" t="s">
        <v>2329</v>
      </c>
      <c r="N574" s="1" t="s">
        <v>2059</v>
      </c>
      <c r="O574" s="2">
        <v>39568</v>
      </c>
      <c r="P574" s="2">
        <v>39573</v>
      </c>
      <c r="Q574" s="1" t="s">
        <v>29</v>
      </c>
      <c r="R574" t="str">
        <f>VLOOKUP(F574,'Seg 2 descriptions'!A:B,2)</f>
        <v>X Engineering and Measurement</v>
      </c>
      <c r="S574" t="str">
        <f>VLOOKUP(G574,'Seg 3 descriptions'!A:B,2)</f>
        <v>Salaries</v>
      </c>
    </row>
    <row r="575" spans="1:19" x14ac:dyDescent="0.25">
      <c r="A575" s="1" t="s">
        <v>457</v>
      </c>
      <c r="B575" s="1" t="s">
        <v>1988</v>
      </c>
      <c r="C575" s="1" t="s">
        <v>2067</v>
      </c>
      <c r="D575" s="1" t="s">
        <v>2080</v>
      </c>
      <c r="E575" s="1" t="s">
        <v>20</v>
      </c>
      <c r="F575" s="1" t="s">
        <v>2006</v>
      </c>
      <c r="G575" s="1" t="s">
        <v>460</v>
      </c>
      <c r="H575" s="1" t="s">
        <v>187</v>
      </c>
      <c r="I575" s="1" t="s">
        <v>2056</v>
      </c>
      <c r="J575" s="3">
        <v>10.11</v>
      </c>
      <c r="K575" s="1" t="s">
        <v>2328</v>
      </c>
      <c r="L575" s="1" t="s">
        <v>24</v>
      </c>
      <c r="M575" s="1" t="s">
        <v>2329</v>
      </c>
      <c r="N575" s="1" t="s">
        <v>2059</v>
      </c>
      <c r="O575" s="2">
        <v>39568</v>
      </c>
      <c r="P575" s="2">
        <v>39573</v>
      </c>
      <c r="Q575" s="1" t="s">
        <v>29</v>
      </c>
      <c r="R575" t="str">
        <f>VLOOKUP(F575,'Seg 2 descriptions'!A:B,2)</f>
        <v>X Engineering and Measurement</v>
      </c>
      <c r="S575" t="str">
        <f>VLOOKUP(G575,'Seg 3 descriptions'!A:B,2)</f>
        <v>Salaries</v>
      </c>
    </row>
    <row r="576" spans="1:19" x14ac:dyDescent="0.25">
      <c r="A576" s="1" t="s">
        <v>457</v>
      </c>
      <c r="B576" s="1" t="s">
        <v>1988</v>
      </c>
      <c r="C576" s="1" t="s">
        <v>2067</v>
      </c>
      <c r="D576" s="1" t="s">
        <v>2081</v>
      </c>
      <c r="E576" s="1" t="s">
        <v>20</v>
      </c>
      <c r="F576" s="1" t="s">
        <v>2006</v>
      </c>
      <c r="G576" s="1" t="s">
        <v>460</v>
      </c>
      <c r="H576" s="1" t="s">
        <v>76</v>
      </c>
      <c r="I576" s="1" t="s">
        <v>2056</v>
      </c>
      <c r="J576" s="3">
        <v>9.1199999999999992</v>
      </c>
      <c r="K576" s="1" t="s">
        <v>2328</v>
      </c>
      <c r="L576" s="1" t="s">
        <v>24</v>
      </c>
      <c r="M576" s="1" t="s">
        <v>2329</v>
      </c>
      <c r="N576" s="1" t="s">
        <v>2059</v>
      </c>
      <c r="O576" s="2">
        <v>39568</v>
      </c>
      <c r="P576" s="2">
        <v>39573</v>
      </c>
      <c r="Q576" s="1" t="s">
        <v>29</v>
      </c>
      <c r="R576" t="str">
        <f>VLOOKUP(F576,'Seg 2 descriptions'!A:B,2)</f>
        <v>X Engineering and Measurement</v>
      </c>
      <c r="S576" t="str">
        <f>VLOOKUP(G576,'Seg 3 descriptions'!A:B,2)</f>
        <v>Salaries</v>
      </c>
    </row>
    <row r="577" spans="1:19" x14ac:dyDescent="0.25">
      <c r="A577" s="1" t="s">
        <v>457</v>
      </c>
      <c r="B577" s="1" t="s">
        <v>1988</v>
      </c>
      <c r="C577" s="1" t="s">
        <v>2530</v>
      </c>
      <c r="D577" s="1" t="s">
        <v>2093</v>
      </c>
      <c r="E577" s="1" t="s">
        <v>20</v>
      </c>
      <c r="F577" s="1" t="s">
        <v>2006</v>
      </c>
      <c r="G577" s="1" t="s">
        <v>590</v>
      </c>
      <c r="H577" s="1" t="s">
        <v>228</v>
      </c>
      <c r="I577" s="1" t="s">
        <v>2056</v>
      </c>
      <c r="J577" s="3">
        <v>1.87</v>
      </c>
      <c r="K577" s="1" t="s">
        <v>2328</v>
      </c>
      <c r="L577" s="1" t="s">
        <v>24</v>
      </c>
      <c r="M577" s="1" t="s">
        <v>2329</v>
      </c>
      <c r="N577" s="1" t="s">
        <v>2059</v>
      </c>
      <c r="O577" s="2">
        <v>39538</v>
      </c>
      <c r="P577" s="2">
        <v>39541</v>
      </c>
      <c r="Q577" s="1" t="s">
        <v>29</v>
      </c>
      <c r="R577" t="str">
        <f>VLOOKUP(F577,'Seg 2 descriptions'!A:B,2)</f>
        <v>X Engineering and Measurement</v>
      </c>
      <c r="S577" t="str">
        <f>VLOOKUP(G577,'Seg 3 descriptions'!A:B,2)</f>
        <v>Overtime/Comp Time/On Call</v>
      </c>
    </row>
    <row r="578" spans="1:19" x14ac:dyDescent="0.25">
      <c r="A578" s="1" t="s">
        <v>457</v>
      </c>
      <c r="B578" s="1" t="s">
        <v>1988</v>
      </c>
      <c r="C578" s="1" t="s">
        <v>2530</v>
      </c>
      <c r="D578" s="1" t="s">
        <v>2095</v>
      </c>
      <c r="E578" s="1" t="s">
        <v>20</v>
      </c>
      <c r="F578" s="1" t="s">
        <v>2006</v>
      </c>
      <c r="G578" s="1" t="s">
        <v>590</v>
      </c>
      <c r="H578" s="1" t="s">
        <v>130</v>
      </c>
      <c r="I578" s="1" t="s">
        <v>2056</v>
      </c>
      <c r="J578" s="3">
        <v>2.81</v>
      </c>
      <c r="K578" s="1" t="s">
        <v>2328</v>
      </c>
      <c r="L578" s="1" t="s">
        <v>24</v>
      </c>
      <c r="M578" s="1" t="s">
        <v>2329</v>
      </c>
      <c r="N578" s="1" t="s">
        <v>2059</v>
      </c>
      <c r="O578" s="2">
        <v>39538</v>
      </c>
      <c r="P578" s="2">
        <v>39541</v>
      </c>
      <c r="Q578" s="1" t="s">
        <v>29</v>
      </c>
      <c r="R578" t="str">
        <f>VLOOKUP(F578,'Seg 2 descriptions'!A:B,2)</f>
        <v>X Engineering and Measurement</v>
      </c>
      <c r="S578" t="str">
        <f>VLOOKUP(G578,'Seg 3 descriptions'!A:B,2)</f>
        <v>Overtime/Comp Time/On Call</v>
      </c>
    </row>
    <row r="579" spans="1:19" x14ac:dyDescent="0.25">
      <c r="A579" s="1" t="s">
        <v>457</v>
      </c>
      <c r="B579" s="1" t="s">
        <v>1988</v>
      </c>
      <c r="C579" s="1" t="s">
        <v>2097</v>
      </c>
      <c r="D579" s="1" t="s">
        <v>2095</v>
      </c>
      <c r="E579" s="1" t="s">
        <v>20</v>
      </c>
      <c r="F579" s="1" t="s">
        <v>2006</v>
      </c>
      <c r="G579" s="1" t="s">
        <v>590</v>
      </c>
      <c r="H579" s="1" t="s">
        <v>130</v>
      </c>
      <c r="I579" s="1" t="s">
        <v>2056</v>
      </c>
      <c r="J579" s="3">
        <v>1.28</v>
      </c>
      <c r="K579" s="1" t="s">
        <v>2328</v>
      </c>
      <c r="L579" s="1" t="s">
        <v>24</v>
      </c>
      <c r="M579" s="1" t="s">
        <v>2329</v>
      </c>
      <c r="N579" s="1" t="s">
        <v>2059</v>
      </c>
      <c r="O579" s="2">
        <v>39507</v>
      </c>
      <c r="P579" s="2">
        <v>39512</v>
      </c>
      <c r="Q579" s="1" t="s">
        <v>29</v>
      </c>
      <c r="R579" t="str">
        <f>VLOOKUP(F579,'Seg 2 descriptions'!A:B,2)</f>
        <v>X Engineering and Measurement</v>
      </c>
      <c r="S579" t="str">
        <f>VLOOKUP(G579,'Seg 3 descriptions'!A:B,2)</f>
        <v>Overtime/Comp Time/On Call</v>
      </c>
    </row>
    <row r="580" spans="1:19" x14ac:dyDescent="0.25">
      <c r="A580" s="1" t="s">
        <v>457</v>
      </c>
      <c r="B580" s="1" t="s">
        <v>1988</v>
      </c>
      <c r="C580" s="1" t="s">
        <v>2067</v>
      </c>
      <c r="D580" s="1" t="s">
        <v>2081</v>
      </c>
      <c r="E580" s="1" t="s">
        <v>20</v>
      </c>
      <c r="F580" s="1" t="s">
        <v>2006</v>
      </c>
      <c r="G580" s="1" t="s">
        <v>460</v>
      </c>
      <c r="H580" s="1" t="s">
        <v>76</v>
      </c>
      <c r="I580" s="1" t="s">
        <v>2056</v>
      </c>
      <c r="J580" s="3">
        <v>168.39</v>
      </c>
      <c r="K580" s="1" t="s">
        <v>2328</v>
      </c>
      <c r="L580" s="1" t="s">
        <v>24</v>
      </c>
      <c r="M580" s="1" t="s">
        <v>2329</v>
      </c>
      <c r="N580" s="1" t="s">
        <v>2059</v>
      </c>
      <c r="O580" s="2">
        <v>39568</v>
      </c>
      <c r="P580" s="2">
        <v>39573</v>
      </c>
      <c r="Q580" s="1" t="s">
        <v>29</v>
      </c>
      <c r="R580" t="str">
        <f>VLOOKUP(F580,'Seg 2 descriptions'!A:B,2)</f>
        <v>X Engineering and Measurement</v>
      </c>
      <c r="S580" t="str">
        <f>VLOOKUP(G580,'Seg 3 descriptions'!A:B,2)</f>
        <v>Salaries</v>
      </c>
    </row>
    <row r="581" spans="1:19" x14ac:dyDescent="0.25">
      <c r="A581" s="1" t="s">
        <v>457</v>
      </c>
      <c r="B581" s="1" t="s">
        <v>1988</v>
      </c>
      <c r="C581" s="1" t="s">
        <v>2067</v>
      </c>
      <c r="D581" s="1" t="s">
        <v>2082</v>
      </c>
      <c r="E581" s="1" t="s">
        <v>20</v>
      </c>
      <c r="F581" s="1" t="s">
        <v>2006</v>
      </c>
      <c r="G581" s="1" t="s">
        <v>460</v>
      </c>
      <c r="H581" s="1" t="s">
        <v>23</v>
      </c>
      <c r="I581" s="1" t="s">
        <v>2056</v>
      </c>
      <c r="J581" s="3">
        <v>219.96</v>
      </c>
      <c r="K581" s="1" t="s">
        <v>2328</v>
      </c>
      <c r="L581" s="1" t="s">
        <v>24</v>
      </c>
      <c r="M581" s="1" t="s">
        <v>2329</v>
      </c>
      <c r="N581" s="1" t="s">
        <v>2059</v>
      </c>
      <c r="O581" s="2">
        <v>39568</v>
      </c>
      <c r="P581" s="2">
        <v>39573</v>
      </c>
      <c r="Q581" s="1" t="s">
        <v>29</v>
      </c>
      <c r="R581" t="str">
        <f>VLOOKUP(F581,'Seg 2 descriptions'!A:B,2)</f>
        <v>X Engineering and Measurement</v>
      </c>
      <c r="S581" t="str">
        <f>VLOOKUP(G581,'Seg 3 descriptions'!A:B,2)</f>
        <v>Salaries</v>
      </c>
    </row>
    <row r="582" spans="1:19" x14ac:dyDescent="0.25">
      <c r="A582" s="1" t="s">
        <v>457</v>
      </c>
      <c r="B582" s="1" t="s">
        <v>1988</v>
      </c>
      <c r="C582" s="1" t="s">
        <v>2530</v>
      </c>
      <c r="D582" s="1" t="s">
        <v>2063</v>
      </c>
      <c r="E582" s="1" t="s">
        <v>20</v>
      </c>
      <c r="F582" s="1" t="s">
        <v>2006</v>
      </c>
      <c r="G582" s="1" t="s">
        <v>590</v>
      </c>
      <c r="H582" s="1" t="s">
        <v>86</v>
      </c>
      <c r="I582" s="1" t="s">
        <v>2056</v>
      </c>
      <c r="J582" s="3">
        <v>20.399999999999999</v>
      </c>
      <c r="K582" s="1" t="s">
        <v>2328</v>
      </c>
      <c r="L582" s="1" t="s">
        <v>24</v>
      </c>
      <c r="M582" s="1" t="s">
        <v>2329</v>
      </c>
      <c r="N582" s="1" t="s">
        <v>2059</v>
      </c>
      <c r="O582" s="2">
        <v>39538</v>
      </c>
      <c r="P582" s="2">
        <v>39541</v>
      </c>
      <c r="Q582" s="1" t="s">
        <v>29</v>
      </c>
      <c r="R582" t="str">
        <f>VLOOKUP(F582,'Seg 2 descriptions'!A:B,2)</f>
        <v>X Engineering and Measurement</v>
      </c>
      <c r="S582" t="str">
        <f>VLOOKUP(G582,'Seg 3 descriptions'!A:B,2)</f>
        <v>Overtime/Comp Time/On Call</v>
      </c>
    </row>
    <row r="583" spans="1:19" x14ac:dyDescent="0.25">
      <c r="A583" s="1" t="s">
        <v>457</v>
      </c>
      <c r="B583" s="1" t="s">
        <v>1988</v>
      </c>
      <c r="C583" s="1" t="s">
        <v>2530</v>
      </c>
      <c r="D583" s="1" t="s">
        <v>2005</v>
      </c>
      <c r="E583" s="1" t="s">
        <v>20</v>
      </c>
      <c r="F583" s="1" t="s">
        <v>2006</v>
      </c>
      <c r="G583" s="1" t="s">
        <v>590</v>
      </c>
      <c r="H583" s="1" t="s">
        <v>187</v>
      </c>
      <c r="I583" s="1" t="s">
        <v>2056</v>
      </c>
      <c r="J583" s="3">
        <v>66.61</v>
      </c>
      <c r="K583" s="1" t="s">
        <v>2328</v>
      </c>
      <c r="L583" s="1" t="s">
        <v>24</v>
      </c>
      <c r="M583" s="1" t="s">
        <v>2329</v>
      </c>
      <c r="N583" s="1" t="s">
        <v>2059</v>
      </c>
      <c r="O583" s="2">
        <v>39538</v>
      </c>
      <c r="P583" s="2">
        <v>39541</v>
      </c>
      <c r="Q583" s="1" t="s">
        <v>29</v>
      </c>
      <c r="R583" t="str">
        <f>VLOOKUP(F583,'Seg 2 descriptions'!A:B,2)</f>
        <v>X Engineering and Measurement</v>
      </c>
      <c r="S583" t="str">
        <f>VLOOKUP(G583,'Seg 3 descriptions'!A:B,2)</f>
        <v>Overtime/Comp Time/On Call</v>
      </c>
    </row>
    <row r="584" spans="1:19" x14ac:dyDescent="0.25">
      <c r="A584" s="1" t="s">
        <v>457</v>
      </c>
      <c r="B584" s="1" t="s">
        <v>1988</v>
      </c>
      <c r="C584" s="1" t="s">
        <v>2530</v>
      </c>
      <c r="D584" s="1" t="s">
        <v>2008</v>
      </c>
      <c r="E584" s="1" t="s">
        <v>20</v>
      </c>
      <c r="F584" s="1" t="s">
        <v>2006</v>
      </c>
      <c r="G584" s="1" t="s">
        <v>590</v>
      </c>
      <c r="H584" s="1" t="s">
        <v>76</v>
      </c>
      <c r="I584" s="1" t="s">
        <v>2056</v>
      </c>
      <c r="J584" s="3">
        <v>68.760000000000005</v>
      </c>
      <c r="K584" s="1" t="s">
        <v>2328</v>
      </c>
      <c r="L584" s="1" t="s">
        <v>24</v>
      </c>
      <c r="M584" s="1" t="s">
        <v>2329</v>
      </c>
      <c r="N584" s="1" t="s">
        <v>2059</v>
      </c>
      <c r="O584" s="2">
        <v>39538</v>
      </c>
      <c r="P584" s="2">
        <v>39541</v>
      </c>
      <c r="Q584" s="1" t="s">
        <v>29</v>
      </c>
      <c r="R584" t="str">
        <f>VLOOKUP(F584,'Seg 2 descriptions'!A:B,2)</f>
        <v>X Engineering and Measurement</v>
      </c>
      <c r="S584" t="str">
        <f>VLOOKUP(G584,'Seg 3 descriptions'!A:B,2)</f>
        <v>Overtime/Comp Time/On Call</v>
      </c>
    </row>
    <row r="585" spans="1:19" x14ac:dyDescent="0.25">
      <c r="A585" s="1" t="s">
        <v>457</v>
      </c>
      <c r="B585" s="1" t="s">
        <v>1988</v>
      </c>
      <c r="C585" s="1" t="s">
        <v>2530</v>
      </c>
      <c r="D585" s="1" t="s">
        <v>2064</v>
      </c>
      <c r="E585" s="1" t="s">
        <v>20</v>
      </c>
      <c r="F585" s="1" t="s">
        <v>2006</v>
      </c>
      <c r="G585" s="1" t="s">
        <v>590</v>
      </c>
      <c r="H585" s="1" t="s">
        <v>23</v>
      </c>
      <c r="I585" s="1" t="s">
        <v>2056</v>
      </c>
      <c r="J585" s="3">
        <v>35.17</v>
      </c>
      <c r="K585" s="1" t="s">
        <v>2328</v>
      </c>
      <c r="L585" s="1" t="s">
        <v>24</v>
      </c>
      <c r="M585" s="1" t="s">
        <v>2329</v>
      </c>
      <c r="N585" s="1" t="s">
        <v>2059</v>
      </c>
      <c r="O585" s="2">
        <v>39538</v>
      </c>
      <c r="P585" s="2">
        <v>39541</v>
      </c>
      <c r="Q585" s="1" t="s">
        <v>29</v>
      </c>
      <c r="R585" t="str">
        <f>VLOOKUP(F585,'Seg 2 descriptions'!A:B,2)</f>
        <v>X Engineering and Measurement</v>
      </c>
      <c r="S585" t="str">
        <f>VLOOKUP(G585,'Seg 3 descriptions'!A:B,2)</f>
        <v>Overtime/Comp Time/On Call</v>
      </c>
    </row>
    <row r="586" spans="1:19" x14ac:dyDescent="0.25">
      <c r="A586" s="1" t="s">
        <v>457</v>
      </c>
      <c r="B586" s="1" t="s">
        <v>1988</v>
      </c>
      <c r="C586" s="1" t="s">
        <v>2530</v>
      </c>
      <c r="D586" s="1" t="s">
        <v>2081</v>
      </c>
      <c r="E586" s="1" t="s">
        <v>20</v>
      </c>
      <c r="F586" s="1" t="s">
        <v>2006</v>
      </c>
      <c r="G586" s="1" t="s">
        <v>460</v>
      </c>
      <c r="H586" s="1" t="s">
        <v>76</v>
      </c>
      <c r="I586" s="1" t="s">
        <v>2056</v>
      </c>
      <c r="J586" s="3">
        <v>331.57</v>
      </c>
      <c r="K586" s="1" t="s">
        <v>2328</v>
      </c>
      <c r="L586" s="1" t="s">
        <v>24</v>
      </c>
      <c r="M586" s="1" t="s">
        <v>2329</v>
      </c>
      <c r="N586" s="1" t="s">
        <v>2059</v>
      </c>
      <c r="O586" s="2">
        <v>39538</v>
      </c>
      <c r="P586" s="2">
        <v>39541</v>
      </c>
      <c r="Q586" s="1" t="s">
        <v>29</v>
      </c>
      <c r="R586" t="str">
        <f>VLOOKUP(F586,'Seg 2 descriptions'!A:B,2)</f>
        <v>X Engineering and Measurement</v>
      </c>
      <c r="S586" t="str">
        <f>VLOOKUP(G586,'Seg 3 descriptions'!A:B,2)</f>
        <v>Salaries</v>
      </c>
    </row>
    <row r="587" spans="1:19" x14ac:dyDescent="0.25">
      <c r="A587" s="1" t="s">
        <v>457</v>
      </c>
      <c r="B587" s="1" t="s">
        <v>1988</v>
      </c>
      <c r="C587" s="1" t="s">
        <v>2530</v>
      </c>
      <c r="D587" s="1" t="s">
        <v>2082</v>
      </c>
      <c r="E587" s="1" t="s">
        <v>20</v>
      </c>
      <c r="F587" s="1" t="s">
        <v>2006</v>
      </c>
      <c r="G587" s="1" t="s">
        <v>460</v>
      </c>
      <c r="H587" s="1" t="s">
        <v>23</v>
      </c>
      <c r="I587" s="1" t="s">
        <v>2056</v>
      </c>
      <c r="J587" s="3">
        <v>169.56</v>
      </c>
      <c r="K587" s="1" t="s">
        <v>2328</v>
      </c>
      <c r="L587" s="1" t="s">
        <v>24</v>
      </c>
      <c r="M587" s="1" t="s">
        <v>2329</v>
      </c>
      <c r="N587" s="1" t="s">
        <v>2059</v>
      </c>
      <c r="O587" s="2">
        <v>39538</v>
      </c>
      <c r="P587" s="2">
        <v>39541</v>
      </c>
      <c r="Q587" s="1" t="s">
        <v>29</v>
      </c>
      <c r="R587" t="str">
        <f>VLOOKUP(F587,'Seg 2 descriptions'!A:B,2)</f>
        <v>X Engineering and Measurement</v>
      </c>
      <c r="S587" t="str">
        <f>VLOOKUP(G587,'Seg 3 descriptions'!A:B,2)</f>
        <v>Salaries</v>
      </c>
    </row>
    <row r="588" spans="1:19" x14ac:dyDescent="0.25">
      <c r="A588" s="1" t="s">
        <v>457</v>
      </c>
      <c r="B588" s="1" t="s">
        <v>1988</v>
      </c>
      <c r="C588" s="1" t="s">
        <v>2530</v>
      </c>
      <c r="D588" s="1" t="s">
        <v>2393</v>
      </c>
      <c r="E588" s="1" t="s">
        <v>20</v>
      </c>
      <c r="F588" s="1" t="s">
        <v>2006</v>
      </c>
      <c r="G588" s="1" t="s">
        <v>460</v>
      </c>
      <c r="H588" s="1" t="s">
        <v>228</v>
      </c>
      <c r="I588" s="1" t="s">
        <v>2056</v>
      </c>
      <c r="J588" s="3">
        <v>9.0299999999999994</v>
      </c>
      <c r="K588" s="1" t="s">
        <v>2328</v>
      </c>
      <c r="L588" s="1" t="s">
        <v>24</v>
      </c>
      <c r="M588" s="1" t="s">
        <v>2329</v>
      </c>
      <c r="N588" s="1" t="s">
        <v>2059</v>
      </c>
      <c r="O588" s="2">
        <v>39538</v>
      </c>
      <c r="P588" s="2">
        <v>39541</v>
      </c>
      <c r="Q588" s="1" t="s">
        <v>29</v>
      </c>
      <c r="R588" t="str">
        <f>VLOOKUP(F588,'Seg 2 descriptions'!A:B,2)</f>
        <v>X Engineering and Measurement</v>
      </c>
      <c r="S588" t="str">
        <f>VLOOKUP(G588,'Seg 3 descriptions'!A:B,2)</f>
        <v>Salaries</v>
      </c>
    </row>
    <row r="589" spans="1:19" x14ac:dyDescent="0.25">
      <c r="A589" s="1" t="s">
        <v>457</v>
      </c>
      <c r="B589" s="1" t="s">
        <v>1988</v>
      </c>
      <c r="C589" s="1" t="s">
        <v>2530</v>
      </c>
      <c r="D589" s="1" t="s">
        <v>2330</v>
      </c>
      <c r="E589" s="1" t="s">
        <v>20</v>
      </c>
      <c r="F589" s="1" t="s">
        <v>2006</v>
      </c>
      <c r="G589" s="1" t="s">
        <v>460</v>
      </c>
      <c r="H589" s="1" t="s">
        <v>130</v>
      </c>
      <c r="I589" s="1" t="s">
        <v>2056</v>
      </c>
      <c r="J589" s="3">
        <v>13.54</v>
      </c>
      <c r="K589" s="1" t="s">
        <v>2328</v>
      </c>
      <c r="L589" s="1" t="s">
        <v>24</v>
      </c>
      <c r="M589" s="1" t="s">
        <v>2329</v>
      </c>
      <c r="N589" s="1" t="s">
        <v>2059</v>
      </c>
      <c r="O589" s="2">
        <v>39538</v>
      </c>
      <c r="P589" s="2">
        <v>39541</v>
      </c>
      <c r="Q589" s="1" t="s">
        <v>29</v>
      </c>
      <c r="R589" t="str">
        <f>VLOOKUP(F589,'Seg 2 descriptions'!A:B,2)</f>
        <v>X Engineering and Measurement</v>
      </c>
      <c r="S589" t="str">
        <f>VLOOKUP(G589,'Seg 3 descriptions'!A:B,2)</f>
        <v>Salaries</v>
      </c>
    </row>
    <row r="590" spans="1:19" x14ac:dyDescent="0.25">
      <c r="A590" s="1" t="s">
        <v>457</v>
      </c>
      <c r="B590" s="1" t="s">
        <v>1988</v>
      </c>
      <c r="C590" s="1" t="s">
        <v>2067</v>
      </c>
      <c r="D590" s="1" t="s">
        <v>2080</v>
      </c>
      <c r="E590" s="1" t="s">
        <v>20</v>
      </c>
      <c r="F590" s="1" t="s">
        <v>2006</v>
      </c>
      <c r="G590" s="1" t="s">
        <v>460</v>
      </c>
      <c r="H590" s="1" t="s">
        <v>187</v>
      </c>
      <c r="I590" s="1" t="s">
        <v>2056</v>
      </c>
      <c r="J590" s="3">
        <v>139.5</v>
      </c>
      <c r="K590" s="1" t="s">
        <v>2328</v>
      </c>
      <c r="L590" s="1" t="s">
        <v>24</v>
      </c>
      <c r="M590" s="1" t="s">
        <v>2329</v>
      </c>
      <c r="N590" s="1" t="s">
        <v>2059</v>
      </c>
      <c r="O590" s="2">
        <v>39568</v>
      </c>
      <c r="P590" s="2">
        <v>39573</v>
      </c>
      <c r="Q590" s="1" t="s">
        <v>29</v>
      </c>
      <c r="R590" t="str">
        <f>VLOOKUP(F590,'Seg 2 descriptions'!A:B,2)</f>
        <v>X Engineering and Measurement</v>
      </c>
      <c r="S590" t="str">
        <f>VLOOKUP(G590,'Seg 3 descriptions'!A:B,2)</f>
        <v>Salaries</v>
      </c>
    </row>
    <row r="591" spans="1:19" x14ac:dyDescent="0.25">
      <c r="A591" s="1" t="s">
        <v>457</v>
      </c>
      <c r="B591" s="1" t="s">
        <v>1988</v>
      </c>
      <c r="C591" s="1" t="s">
        <v>2530</v>
      </c>
      <c r="D591" s="1" t="s">
        <v>2077</v>
      </c>
      <c r="E591" s="1" t="s">
        <v>20</v>
      </c>
      <c r="F591" s="1" t="s">
        <v>2006</v>
      </c>
      <c r="G591" s="1" t="s">
        <v>460</v>
      </c>
      <c r="H591" s="1" t="s">
        <v>86</v>
      </c>
      <c r="I591" s="1" t="s">
        <v>2056</v>
      </c>
      <c r="J591" s="3">
        <v>98.36</v>
      </c>
      <c r="K591" s="1" t="s">
        <v>2328</v>
      </c>
      <c r="L591" s="1" t="s">
        <v>24</v>
      </c>
      <c r="M591" s="1" t="s">
        <v>2329</v>
      </c>
      <c r="N591" s="1" t="s">
        <v>2059</v>
      </c>
      <c r="O591" s="2">
        <v>39538</v>
      </c>
      <c r="P591" s="2">
        <v>39541</v>
      </c>
      <c r="Q591" s="1" t="s">
        <v>29</v>
      </c>
      <c r="R591" t="str">
        <f>VLOOKUP(F591,'Seg 2 descriptions'!A:B,2)</f>
        <v>X Engineering and Measurement</v>
      </c>
      <c r="S591" t="str">
        <f>VLOOKUP(G591,'Seg 3 descriptions'!A:B,2)</f>
        <v>Salaries</v>
      </c>
    </row>
    <row r="592" spans="1:19" x14ac:dyDescent="0.25">
      <c r="A592" s="1" t="s">
        <v>457</v>
      </c>
      <c r="B592" s="1" t="s">
        <v>1988</v>
      </c>
      <c r="C592" s="1" t="s">
        <v>2530</v>
      </c>
      <c r="D592" s="1" t="s">
        <v>2080</v>
      </c>
      <c r="E592" s="1" t="s">
        <v>20</v>
      </c>
      <c r="F592" s="1" t="s">
        <v>2006</v>
      </c>
      <c r="G592" s="1" t="s">
        <v>460</v>
      </c>
      <c r="H592" s="1" t="s">
        <v>187</v>
      </c>
      <c r="I592" s="1" t="s">
        <v>2056</v>
      </c>
      <c r="J592" s="3">
        <v>321.2</v>
      </c>
      <c r="K592" s="1" t="s">
        <v>2328</v>
      </c>
      <c r="L592" s="1" t="s">
        <v>24</v>
      </c>
      <c r="M592" s="1" t="s">
        <v>2329</v>
      </c>
      <c r="N592" s="1" t="s">
        <v>2059</v>
      </c>
      <c r="O592" s="2">
        <v>39538</v>
      </c>
      <c r="P592" s="2">
        <v>39541</v>
      </c>
      <c r="Q592" s="1" t="s">
        <v>29</v>
      </c>
      <c r="R592" t="str">
        <f>VLOOKUP(F592,'Seg 2 descriptions'!A:B,2)</f>
        <v>X Engineering and Measurement</v>
      </c>
      <c r="S592" t="str">
        <f>VLOOKUP(G592,'Seg 3 descriptions'!A:B,2)</f>
        <v>Salaries</v>
      </c>
    </row>
    <row r="593" spans="1:19" x14ac:dyDescent="0.25">
      <c r="A593" s="1" t="s">
        <v>457</v>
      </c>
      <c r="B593" s="1" t="s">
        <v>49</v>
      </c>
      <c r="C593" s="1" t="s">
        <v>2545</v>
      </c>
      <c r="D593" s="1" t="s">
        <v>2064</v>
      </c>
      <c r="E593" s="1" t="s">
        <v>20</v>
      </c>
      <c r="F593" s="1" t="s">
        <v>2006</v>
      </c>
      <c r="G593" s="1" t="s">
        <v>590</v>
      </c>
      <c r="H593" s="1" t="s">
        <v>23</v>
      </c>
      <c r="I593" s="1" t="s">
        <v>2056</v>
      </c>
      <c r="J593" s="3">
        <v>8.36</v>
      </c>
      <c r="K593" s="1" t="s">
        <v>2090</v>
      </c>
      <c r="L593" s="1" t="s">
        <v>24</v>
      </c>
      <c r="M593" s="1" t="s">
        <v>2091</v>
      </c>
      <c r="N593" s="1" t="s">
        <v>2059</v>
      </c>
      <c r="O593" s="2">
        <v>39691</v>
      </c>
      <c r="P593" s="2">
        <v>39696</v>
      </c>
      <c r="Q593" s="1" t="s">
        <v>29</v>
      </c>
      <c r="R593" t="str">
        <f>VLOOKUP(F593,'Seg 2 descriptions'!A:B,2)</f>
        <v>X Engineering and Measurement</v>
      </c>
      <c r="S593" t="str">
        <f>VLOOKUP(G593,'Seg 3 descriptions'!A:B,2)</f>
        <v>Overtime/Comp Time/On Call</v>
      </c>
    </row>
    <row r="594" spans="1:19" x14ac:dyDescent="0.25">
      <c r="A594" s="1" t="s">
        <v>457</v>
      </c>
      <c r="B594" s="1" t="s">
        <v>49</v>
      </c>
      <c r="C594" s="1" t="s">
        <v>2545</v>
      </c>
      <c r="D594" s="1" t="s">
        <v>2095</v>
      </c>
      <c r="E594" s="1" t="s">
        <v>20</v>
      </c>
      <c r="F594" s="1" t="s">
        <v>2006</v>
      </c>
      <c r="G594" s="1" t="s">
        <v>590</v>
      </c>
      <c r="H594" s="1" t="s">
        <v>130</v>
      </c>
      <c r="I594" s="1" t="s">
        <v>2056</v>
      </c>
      <c r="J594" s="3">
        <v>0.35</v>
      </c>
      <c r="K594" s="1" t="s">
        <v>2090</v>
      </c>
      <c r="L594" s="1" t="s">
        <v>24</v>
      </c>
      <c r="M594" s="1" t="s">
        <v>2091</v>
      </c>
      <c r="N594" s="1" t="s">
        <v>2059</v>
      </c>
      <c r="O594" s="2">
        <v>39691</v>
      </c>
      <c r="P594" s="2">
        <v>39696</v>
      </c>
      <c r="Q594" s="1" t="s">
        <v>29</v>
      </c>
      <c r="R594" t="str">
        <f>VLOOKUP(F594,'Seg 2 descriptions'!A:B,2)</f>
        <v>X Engineering and Measurement</v>
      </c>
      <c r="S594" t="str">
        <f>VLOOKUP(G594,'Seg 3 descriptions'!A:B,2)</f>
        <v>Overtime/Comp Time/On Call</v>
      </c>
    </row>
    <row r="595" spans="1:19" x14ac:dyDescent="0.25">
      <c r="A595" s="1" t="s">
        <v>457</v>
      </c>
      <c r="B595" s="1" t="s">
        <v>49</v>
      </c>
      <c r="C595" s="1" t="s">
        <v>2545</v>
      </c>
      <c r="D595" s="1" t="s">
        <v>2063</v>
      </c>
      <c r="E595" s="1" t="s">
        <v>20</v>
      </c>
      <c r="F595" s="1" t="s">
        <v>2006</v>
      </c>
      <c r="G595" s="1" t="s">
        <v>590</v>
      </c>
      <c r="H595" s="1" t="s">
        <v>86</v>
      </c>
      <c r="I595" s="1" t="s">
        <v>2056</v>
      </c>
      <c r="J595" s="3">
        <v>3.08</v>
      </c>
      <c r="K595" s="1" t="s">
        <v>2090</v>
      </c>
      <c r="L595" s="1" t="s">
        <v>24</v>
      </c>
      <c r="M595" s="1" t="s">
        <v>2091</v>
      </c>
      <c r="N595" s="1" t="s">
        <v>2059</v>
      </c>
      <c r="O595" s="2">
        <v>39691</v>
      </c>
      <c r="P595" s="2">
        <v>39696</v>
      </c>
      <c r="Q595" s="1" t="s">
        <v>29</v>
      </c>
      <c r="R595" t="str">
        <f>VLOOKUP(F595,'Seg 2 descriptions'!A:B,2)</f>
        <v>X Engineering and Measurement</v>
      </c>
      <c r="S595" t="str">
        <f>VLOOKUP(G595,'Seg 3 descriptions'!A:B,2)</f>
        <v>Overtime/Comp Time/On Call</v>
      </c>
    </row>
    <row r="596" spans="1:19" x14ac:dyDescent="0.25">
      <c r="A596" s="1" t="s">
        <v>457</v>
      </c>
      <c r="B596" s="1" t="s">
        <v>49</v>
      </c>
      <c r="C596" s="1" t="s">
        <v>2545</v>
      </c>
      <c r="D596" s="1" t="s">
        <v>2005</v>
      </c>
      <c r="E596" s="1" t="s">
        <v>20</v>
      </c>
      <c r="F596" s="1" t="s">
        <v>2006</v>
      </c>
      <c r="G596" s="1" t="s">
        <v>590</v>
      </c>
      <c r="H596" s="1" t="s">
        <v>187</v>
      </c>
      <c r="I596" s="1" t="s">
        <v>2056</v>
      </c>
      <c r="J596" s="3">
        <v>7.76</v>
      </c>
      <c r="K596" s="1" t="s">
        <v>2090</v>
      </c>
      <c r="L596" s="1" t="s">
        <v>24</v>
      </c>
      <c r="M596" s="1" t="s">
        <v>2091</v>
      </c>
      <c r="N596" s="1" t="s">
        <v>2059</v>
      </c>
      <c r="O596" s="2">
        <v>39691</v>
      </c>
      <c r="P596" s="2">
        <v>39696</v>
      </c>
      <c r="Q596" s="1" t="s">
        <v>29</v>
      </c>
      <c r="R596" t="str">
        <f>VLOOKUP(F596,'Seg 2 descriptions'!A:B,2)</f>
        <v>X Engineering and Measurement</v>
      </c>
      <c r="S596" t="str">
        <f>VLOOKUP(G596,'Seg 3 descriptions'!A:B,2)</f>
        <v>Overtime/Comp Time/On Call</v>
      </c>
    </row>
    <row r="597" spans="1:19" x14ac:dyDescent="0.25">
      <c r="A597" s="1" t="s">
        <v>457</v>
      </c>
      <c r="B597" s="1" t="s">
        <v>49</v>
      </c>
      <c r="C597" s="1" t="s">
        <v>2545</v>
      </c>
      <c r="D597" s="1" t="s">
        <v>2008</v>
      </c>
      <c r="E597" s="1" t="s">
        <v>20</v>
      </c>
      <c r="F597" s="1" t="s">
        <v>2006</v>
      </c>
      <c r="G597" s="1" t="s">
        <v>590</v>
      </c>
      <c r="H597" s="1" t="s">
        <v>76</v>
      </c>
      <c r="I597" s="1" t="s">
        <v>2056</v>
      </c>
      <c r="J597" s="3">
        <v>12.68</v>
      </c>
      <c r="K597" s="1" t="s">
        <v>2090</v>
      </c>
      <c r="L597" s="1" t="s">
        <v>24</v>
      </c>
      <c r="M597" s="1" t="s">
        <v>2091</v>
      </c>
      <c r="N597" s="1" t="s">
        <v>2059</v>
      </c>
      <c r="O597" s="2">
        <v>39691</v>
      </c>
      <c r="P597" s="2">
        <v>39696</v>
      </c>
      <c r="Q597" s="1" t="s">
        <v>29</v>
      </c>
      <c r="R597" t="str">
        <f>VLOOKUP(F597,'Seg 2 descriptions'!A:B,2)</f>
        <v>X Engineering and Measurement</v>
      </c>
      <c r="S597" t="str">
        <f>VLOOKUP(G597,'Seg 3 descriptions'!A:B,2)</f>
        <v>Overtime/Comp Time/On Call</v>
      </c>
    </row>
    <row r="598" spans="1:19" x14ac:dyDescent="0.25">
      <c r="A598" s="1" t="s">
        <v>457</v>
      </c>
      <c r="B598" s="1" t="s">
        <v>49</v>
      </c>
      <c r="C598" s="1" t="s">
        <v>2310</v>
      </c>
      <c r="D598" s="1" t="s">
        <v>2063</v>
      </c>
      <c r="E598" s="1" t="s">
        <v>20</v>
      </c>
      <c r="F598" s="1" t="s">
        <v>2006</v>
      </c>
      <c r="G598" s="1" t="s">
        <v>590</v>
      </c>
      <c r="H598" s="1" t="s">
        <v>86</v>
      </c>
      <c r="I598" s="1" t="s">
        <v>2056</v>
      </c>
      <c r="J598" s="3">
        <v>27.46</v>
      </c>
      <c r="K598" s="1" t="s">
        <v>2090</v>
      </c>
      <c r="L598" s="1" t="s">
        <v>24</v>
      </c>
      <c r="M598" s="1" t="s">
        <v>2091</v>
      </c>
      <c r="N598" s="1" t="s">
        <v>2059</v>
      </c>
      <c r="O598" s="2">
        <v>39660</v>
      </c>
      <c r="P598" s="2">
        <v>39666</v>
      </c>
      <c r="Q598" s="1" t="s">
        <v>29</v>
      </c>
      <c r="R598" t="str">
        <f>VLOOKUP(F598,'Seg 2 descriptions'!A:B,2)</f>
        <v>X Engineering and Measurement</v>
      </c>
      <c r="S598" t="str">
        <f>VLOOKUP(G598,'Seg 3 descriptions'!A:B,2)</f>
        <v>Overtime/Comp Time/On Call</v>
      </c>
    </row>
    <row r="599" spans="1:19" x14ac:dyDescent="0.25">
      <c r="A599" s="1" t="s">
        <v>457</v>
      </c>
      <c r="B599" s="1" t="s">
        <v>49</v>
      </c>
      <c r="C599" s="1" t="s">
        <v>2310</v>
      </c>
      <c r="D599" s="1" t="s">
        <v>2005</v>
      </c>
      <c r="E599" s="1" t="s">
        <v>20</v>
      </c>
      <c r="F599" s="1" t="s">
        <v>2006</v>
      </c>
      <c r="G599" s="1" t="s">
        <v>590</v>
      </c>
      <c r="H599" s="1" t="s">
        <v>187</v>
      </c>
      <c r="I599" s="1" t="s">
        <v>2056</v>
      </c>
      <c r="J599" s="3">
        <v>19.39</v>
      </c>
      <c r="K599" s="1" t="s">
        <v>2090</v>
      </c>
      <c r="L599" s="1" t="s">
        <v>24</v>
      </c>
      <c r="M599" s="1" t="s">
        <v>2091</v>
      </c>
      <c r="N599" s="1" t="s">
        <v>2059</v>
      </c>
      <c r="O599" s="2">
        <v>39660</v>
      </c>
      <c r="P599" s="2">
        <v>39666</v>
      </c>
      <c r="Q599" s="1" t="s">
        <v>29</v>
      </c>
      <c r="R599" t="str">
        <f>VLOOKUP(F599,'Seg 2 descriptions'!A:B,2)</f>
        <v>X Engineering and Measurement</v>
      </c>
      <c r="S599" t="str">
        <f>VLOOKUP(G599,'Seg 3 descriptions'!A:B,2)</f>
        <v>Overtime/Comp Time/On Call</v>
      </c>
    </row>
    <row r="600" spans="1:19" x14ac:dyDescent="0.25">
      <c r="A600" s="1" t="s">
        <v>457</v>
      </c>
      <c r="B600" s="1" t="s">
        <v>49</v>
      </c>
      <c r="C600" s="1" t="s">
        <v>2310</v>
      </c>
      <c r="D600" s="1" t="s">
        <v>2008</v>
      </c>
      <c r="E600" s="1" t="s">
        <v>20</v>
      </c>
      <c r="F600" s="1" t="s">
        <v>2006</v>
      </c>
      <c r="G600" s="1" t="s">
        <v>590</v>
      </c>
      <c r="H600" s="1" t="s">
        <v>76</v>
      </c>
      <c r="I600" s="1" t="s">
        <v>2056</v>
      </c>
      <c r="J600" s="3">
        <v>34.729999999999997</v>
      </c>
      <c r="K600" s="1" t="s">
        <v>2090</v>
      </c>
      <c r="L600" s="1" t="s">
        <v>24</v>
      </c>
      <c r="M600" s="1" t="s">
        <v>2091</v>
      </c>
      <c r="N600" s="1" t="s">
        <v>2059</v>
      </c>
      <c r="O600" s="2">
        <v>39660</v>
      </c>
      <c r="P600" s="2">
        <v>39666</v>
      </c>
      <c r="Q600" s="1" t="s">
        <v>29</v>
      </c>
      <c r="R600" t="str">
        <f>VLOOKUP(F600,'Seg 2 descriptions'!A:B,2)</f>
        <v>X Engineering and Measurement</v>
      </c>
      <c r="S600" t="str">
        <f>VLOOKUP(G600,'Seg 3 descriptions'!A:B,2)</f>
        <v>Overtime/Comp Time/On Call</v>
      </c>
    </row>
    <row r="601" spans="1:19" x14ac:dyDescent="0.25">
      <c r="A601" s="1" t="s">
        <v>457</v>
      </c>
      <c r="B601" s="1" t="s">
        <v>49</v>
      </c>
      <c r="C601" s="1" t="s">
        <v>2310</v>
      </c>
      <c r="D601" s="1" t="s">
        <v>2064</v>
      </c>
      <c r="E601" s="1" t="s">
        <v>20</v>
      </c>
      <c r="F601" s="1" t="s">
        <v>2006</v>
      </c>
      <c r="G601" s="1" t="s">
        <v>590</v>
      </c>
      <c r="H601" s="1" t="s">
        <v>23</v>
      </c>
      <c r="I601" s="1" t="s">
        <v>2056</v>
      </c>
      <c r="J601" s="3">
        <v>27.04</v>
      </c>
      <c r="K601" s="1" t="s">
        <v>2090</v>
      </c>
      <c r="L601" s="1" t="s">
        <v>24</v>
      </c>
      <c r="M601" s="1" t="s">
        <v>2091</v>
      </c>
      <c r="N601" s="1" t="s">
        <v>2059</v>
      </c>
      <c r="O601" s="2">
        <v>39660</v>
      </c>
      <c r="P601" s="2">
        <v>39666</v>
      </c>
      <c r="Q601" s="1" t="s">
        <v>29</v>
      </c>
      <c r="R601" t="str">
        <f>VLOOKUP(F601,'Seg 2 descriptions'!A:B,2)</f>
        <v>X Engineering and Measurement</v>
      </c>
      <c r="S601" t="str">
        <f>VLOOKUP(G601,'Seg 3 descriptions'!A:B,2)</f>
        <v>Overtime/Comp Time/On Call</v>
      </c>
    </row>
    <row r="602" spans="1:19" x14ac:dyDescent="0.25">
      <c r="A602" s="1" t="s">
        <v>457</v>
      </c>
      <c r="B602" s="1" t="s">
        <v>49</v>
      </c>
      <c r="C602" s="1" t="s">
        <v>2310</v>
      </c>
      <c r="D602" s="1" t="s">
        <v>2095</v>
      </c>
      <c r="E602" s="1" t="s">
        <v>20</v>
      </c>
      <c r="F602" s="1" t="s">
        <v>2006</v>
      </c>
      <c r="G602" s="1" t="s">
        <v>590</v>
      </c>
      <c r="H602" s="1" t="s">
        <v>130</v>
      </c>
      <c r="I602" s="1" t="s">
        <v>2056</v>
      </c>
      <c r="J602" s="3">
        <v>2.5299999999999998</v>
      </c>
      <c r="K602" s="1" t="s">
        <v>2090</v>
      </c>
      <c r="L602" s="1" t="s">
        <v>24</v>
      </c>
      <c r="M602" s="1" t="s">
        <v>2091</v>
      </c>
      <c r="N602" s="1" t="s">
        <v>2059</v>
      </c>
      <c r="O602" s="2">
        <v>39660</v>
      </c>
      <c r="P602" s="2">
        <v>39666</v>
      </c>
      <c r="Q602" s="1" t="s">
        <v>29</v>
      </c>
      <c r="R602" t="str">
        <f>VLOOKUP(F602,'Seg 2 descriptions'!A:B,2)</f>
        <v>X Engineering and Measurement</v>
      </c>
      <c r="S602" t="str">
        <f>VLOOKUP(G602,'Seg 3 descriptions'!A:B,2)</f>
        <v>Overtime/Comp Time/On Call</v>
      </c>
    </row>
    <row r="603" spans="1:19" x14ac:dyDescent="0.25">
      <c r="A603" s="1" t="s">
        <v>1571</v>
      </c>
      <c r="B603" s="1" t="s">
        <v>49</v>
      </c>
      <c r="C603" s="1" t="s">
        <v>2294</v>
      </c>
      <c r="D603" s="1" t="s">
        <v>2044</v>
      </c>
      <c r="E603" s="1" t="s">
        <v>1991</v>
      </c>
      <c r="F603" s="1" t="s">
        <v>2013</v>
      </c>
      <c r="G603" s="1" t="s">
        <v>22</v>
      </c>
      <c r="H603" s="1" t="s">
        <v>86</v>
      </c>
      <c r="I603" s="1" t="s">
        <v>24</v>
      </c>
      <c r="J603" s="3">
        <v>9.16</v>
      </c>
      <c r="K603" s="1" t="s">
        <v>2570</v>
      </c>
      <c r="L603" s="1" t="s">
        <v>24</v>
      </c>
      <c r="M603" s="1" t="s">
        <v>24</v>
      </c>
      <c r="N603" s="1" t="s">
        <v>2294</v>
      </c>
      <c r="O603" s="2">
        <v>39752</v>
      </c>
      <c r="P603" s="2">
        <v>39756</v>
      </c>
      <c r="Q603" s="1" t="s">
        <v>29</v>
      </c>
      <c r="R603" t="str">
        <f>VLOOKUP(F603,'Seg 2 descriptions'!A:B,2)</f>
        <v>X Facilities-Florida</v>
      </c>
      <c r="S603" t="str">
        <f>VLOOKUP(G603,'Seg 3 descriptions'!A:B,2)</f>
        <v>Facilities Maintenance</v>
      </c>
    </row>
    <row r="604" spans="1:19" x14ac:dyDescent="0.25">
      <c r="A604" s="1" t="s">
        <v>457</v>
      </c>
      <c r="B604" s="1" t="s">
        <v>1988</v>
      </c>
      <c r="C604" s="1" t="s">
        <v>2315</v>
      </c>
      <c r="D604" s="1" t="s">
        <v>2307</v>
      </c>
      <c r="E604" s="1" t="s">
        <v>2029</v>
      </c>
      <c r="F604" s="1" t="s">
        <v>2030</v>
      </c>
      <c r="G604" s="1" t="s">
        <v>460</v>
      </c>
      <c r="H604" s="1" t="s">
        <v>86</v>
      </c>
      <c r="I604" s="1" t="s">
        <v>2056</v>
      </c>
      <c r="J604" s="3">
        <v>58.99</v>
      </c>
      <c r="K604" s="1" t="s">
        <v>2571</v>
      </c>
      <c r="L604" s="1" t="s">
        <v>24</v>
      </c>
      <c r="M604" s="1" t="s">
        <v>2572</v>
      </c>
      <c r="N604" s="1" t="s">
        <v>2059</v>
      </c>
      <c r="O604" s="2">
        <v>39478</v>
      </c>
      <c r="P604" s="2">
        <v>39486</v>
      </c>
      <c r="Q604" s="1" t="s">
        <v>29</v>
      </c>
      <c r="R604" t="str">
        <f>VLOOKUP(F604,'Seg 2 descriptions'!A:B,2)</f>
        <v>X Operations-Citrus County</v>
      </c>
      <c r="S604" t="str">
        <f>VLOOKUP(G604,'Seg 3 descriptions'!A:B,2)</f>
        <v>Salaries</v>
      </c>
    </row>
    <row r="605" spans="1:19" x14ac:dyDescent="0.25">
      <c r="A605" s="1" t="s">
        <v>457</v>
      </c>
      <c r="B605" s="1" t="s">
        <v>1988</v>
      </c>
      <c r="C605" s="1" t="s">
        <v>2067</v>
      </c>
      <c r="D605" s="1" t="s">
        <v>2077</v>
      </c>
      <c r="E605" s="1" t="s">
        <v>20</v>
      </c>
      <c r="F605" s="1" t="s">
        <v>2006</v>
      </c>
      <c r="G605" s="1" t="s">
        <v>460</v>
      </c>
      <c r="H605" s="1" t="s">
        <v>86</v>
      </c>
      <c r="I605" s="1" t="s">
        <v>2056</v>
      </c>
      <c r="J605" s="3">
        <v>28.87</v>
      </c>
      <c r="K605" s="1" t="s">
        <v>2328</v>
      </c>
      <c r="L605" s="1" t="s">
        <v>24</v>
      </c>
      <c r="M605" s="1" t="s">
        <v>2329</v>
      </c>
      <c r="N605" s="1" t="s">
        <v>2059</v>
      </c>
      <c r="O605" s="2">
        <v>39568</v>
      </c>
      <c r="P605" s="2">
        <v>39573</v>
      </c>
      <c r="Q605" s="1" t="s">
        <v>29</v>
      </c>
      <c r="R605" t="str">
        <f>VLOOKUP(F605,'Seg 2 descriptions'!A:B,2)</f>
        <v>X Engineering and Measurement</v>
      </c>
      <c r="S605" t="str">
        <f>VLOOKUP(G605,'Seg 3 descriptions'!A:B,2)</f>
        <v>Salaries</v>
      </c>
    </row>
    <row r="606" spans="1:19" x14ac:dyDescent="0.25">
      <c r="A606" s="1" t="s">
        <v>457</v>
      </c>
      <c r="B606" s="1" t="s">
        <v>1988</v>
      </c>
      <c r="C606" s="1" t="s">
        <v>2097</v>
      </c>
      <c r="D606" s="1" t="s">
        <v>2095</v>
      </c>
      <c r="E606" s="1" t="s">
        <v>20</v>
      </c>
      <c r="F606" s="1" t="s">
        <v>2006</v>
      </c>
      <c r="G606" s="1" t="s">
        <v>590</v>
      </c>
      <c r="H606" s="1" t="s">
        <v>130</v>
      </c>
      <c r="I606" s="1" t="s">
        <v>2056</v>
      </c>
      <c r="J606" s="3">
        <v>6.72</v>
      </c>
      <c r="K606" s="1" t="s">
        <v>2328</v>
      </c>
      <c r="L606" s="1" t="s">
        <v>24</v>
      </c>
      <c r="M606" s="1" t="s">
        <v>2329</v>
      </c>
      <c r="N606" s="1" t="s">
        <v>2059</v>
      </c>
      <c r="O606" s="2">
        <v>39507</v>
      </c>
      <c r="P606" s="2">
        <v>39512</v>
      </c>
      <c r="Q606" s="1" t="s">
        <v>29</v>
      </c>
      <c r="R606" t="str">
        <f>VLOOKUP(F606,'Seg 2 descriptions'!A:B,2)</f>
        <v>X Engineering and Measurement</v>
      </c>
      <c r="S606" t="str">
        <f>VLOOKUP(G606,'Seg 3 descriptions'!A:B,2)</f>
        <v>Overtime/Comp Time/On Call</v>
      </c>
    </row>
    <row r="607" spans="1:19" x14ac:dyDescent="0.25">
      <c r="A607" s="1" t="s">
        <v>457</v>
      </c>
      <c r="B607" s="1" t="s">
        <v>1988</v>
      </c>
      <c r="C607" s="1" t="s">
        <v>2097</v>
      </c>
      <c r="D607" s="1" t="s">
        <v>2064</v>
      </c>
      <c r="E607" s="1" t="s">
        <v>20</v>
      </c>
      <c r="F607" s="1" t="s">
        <v>2006</v>
      </c>
      <c r="G607" s="1" t="s">
        <v>590</v>
      </c>
      <c r="H607" s="1" t="s">
        <v>23</v>
      </c>
      <c r="I607" s="1" t="s">
        <v>2056</v>
      </c>
      <c r="J607" s="3">
        <v>2.17</v>
      </c>
      <c r="K607" s="1" t="s">
        <v>2328</v>
      </c>
      <c r="L607" s="1" t="s">
        <v>24</v>
      </c>
      <c r="M607" s="1" t="s">
        <v>2329</v>
      </c>
      <c r="N607" s="1" t="s">
        <v>2059</v>
      </c>
      <c r="O607" s="2">
        <v>39507</v>
      </c>
      <c r="P607" s="2">
        <v>39512</v>
      </c>
      <c r="Q607" s="1" t="s">
        <v>29</v>
      </c>
      <c r="R607" t="str">
        <f>VLOOKUP(F607,'Seg 2 descriptions'!A:B,2)</f>
        <v>X Engineering and Measurement</v>
      </c>
      <c r="S607" t="str">
        <f>VLOOKUP(G607,'Seg 3 descriptions'!A:B,2)</f>
        <v>Overtime/Comp Time/On Call</v>
      </c>
    </row>
    <row r="608" spans="1:19" x14ac:dyDescent="0.25">
      <c r="A608" s="1" t="s">
        <v>457</v>
      </c>
      <c r="B608" s="1" t="s">
        <v>1988</v>
      </c>
      <c r="C608" s="1" t="s">
        <v>2097</v>
      </c>
      <c r="D608" s="1" t="s">
        <v>2063</v>
      </c>
      <c r="E608" s="1" t="s">
        <v>20</v>
      </c>
      <c r="F608" s="1" t="s">
        <v>2006</v>
      </c>
      <c r="G608" s="1" t="s">
        <v>590</v>
      </c>
      <c r="H608" s="1" t="s">
        <v>86</v>
      </c>
      <c r="I608" s="1" t="s">
        <v>2056</v>
      </c>
      <c r="J608" s="3">
        <v>5.41</v>
      </c>
      <c r="K608" s="1" t="s">
        <v>2328</v>
      </c>
      <c r="L608" s="1" t="s">
        <v>24</v>
      </c>
      <c r="M608" s="1" t="s">
        <v>2329</v>
      </c>
      <c r="N608" s="1" t="s">
        <v>2059</v>
      </c>
      <c r="O608" s="2">
        <v>39507</v>
      </c>
      <c r="P608" s="2">
        <v>39512</v>
      </c>
      <c r="Q608" s="1" t="s">
        <v>29</v>
      </c>
      <c r="R608" t="str">
        <f>VLOOKUP(F608,'Seg 2 descriptions'!A:B,2)</f>
        <v>X Engineering and Measurement</v>
      </c>
      <c r="S608" t="str">
        <f>VLOOKUP(G608,'Seg 3 descriptions'!A:B,2)</f>
        <v>Overtime/Comp Time/On Call</v>
      </c>
    </row>
    <row r="609" spans="1:19" x14ac:dyDescent="0.25">
      <c r="A609" s="1" t="s">
        <v>457</v>
      </c>
      <c r="B609" s="1" t="s">
        <v>1988</v>
      </c>
      <c r="C609" s="1" t="s">
        <v>2097</v>
      </c>
      <c r="D609" s="1" t="s">
        <v>2005</v>
      </c>
      <c r="E609" s="1" t="s">
        <v>20</v>
      </c>
      <c r="F609" s="1" t="s">
        <v>2006</v>
      </c>
      <c r="G609" s="1" t="s">
        <v>590</v>
      </c>
      <c r="H609" s="1" t="s">
        <v>187</v>
      </c>
      <c r="I609" s="1" t="s">
        <v>2056</v>
      </c>
      <c r="J609" s="3">
        <v>40.96</v>
      </c>
      <c r="K609" s="1" t="s">
        <v>2328</v>
      </c>
      <c r="L609" s="1" t="s">
        <v>24</v>
      </c>
      <c r="M609" s="1" t="s">
        <v>2329</v>
      </c>
      <c r="N609" s="1" t="s">
        <v>2059</v>
      </c>
      <c r="O609" s="2">
        <v>39507</v>
      </c>
      <c r="P609" s="2">
        <v>39512</v>
      </c>
      <c r="Q609" s="1" t="s">
        <v>29</v>
      </c>
      <c r="R609" t="str">
        <f>VLOOKUP(F609,'Seg 2 descriptions'!A:B,2)</f>
        <v>X Engineering and Measurement</v>
      </c>
      <c r="S609" t="str">
        <f>VLOOKUP(G609,'Seg 3 descriptions'!A:B,2)</f>
        <v>Overtime/Comp Time/On Call</v>
      </c>
    </row>
    <row r="610" spans="1:19" x14ac:dyDescent="0.25">
      <c r="A610" s="1" t="s">
        <v>457</v>
      </c>
      <c r="B610" s="1" t="s">
        <v>1988</v>
      </c>
      <c r="C610" s="1" t="s">
        <v>2097</v>
      </c>
      <c r="D610" s="1" t="s">
        <v>2008</v>
      </c>
      <c r="E610" s="1" t="s">
        <v>20</v>
      </c>
      <c r="F610" s="1" t="s">
        <v>2006</v>
      </c>
      <c r="G610" s="1" t="s">
        <v>590</v>
      </c>
      <c r="H610" s="1" t="s">
        <v>76</v>
      </c>
      <c r="I610" s="1" t="s">
        <v>2056</v>
      </c>
      <c r="J610" s="3">
        <v>39.369999999999997</v>
      </c>
      <c r="K610" s="1" t="s">
        <v>2328</v>
      </c>
      <c r="L610" s="1" t="s">
        <v>24</v>
      </c>
      <c r="M610" s="1" t="s">
        <v>2329</v>
      </c>
      <c r="N610" s="1" t="s">
        <v>2059</v>
      </c>
      <c r="O610" s="2">
        <v>39507</v>
      </c>
      <c r="P610" s="2">
        <v>39512</v>
      </c>
      <c r="Q610" s="1" t="s">
        <v>29</v>
      </c>
      <c r="R610" t="str">
        <f>VLOOKUP(F610,'Seg 2 descriptions'!A:B,2)</f>
        <v>X Engineering and Measurement</v>
      </c>
      <c r="S610" t="str">
        <f>VLOOKUP(G610,'Seg 3 descriptions'!A:B,2)</f>
        <v>Overtime/Comp Time/On Call</v>
      </c>
    </row>
    <row r="611" spans="1:19" x14ac:dyDescent="0.25">
      <c r="A611" s="1" t="s">
        <v>457</v>
      </c>
      <c r="B611" s="1" t="s">
        <v>1988</v>
      </c>
      <c r="C611" s="1" t="s">
        <v>2097</v>
      </c>
      <c r="D611" s="1" t="s">
        <v>2064</v>
      </c>
      <c r="E611" s="1" t="s">
        <v>20</v>
      </c>
      <c r="F611" s="1" t="s">
        <v>2006</v>
      </c>
      <c r="G611" s="1" t="s">
        <v>590</v>
      </c>
      <c r="H611" s="1" t="s">
        <v>23</v>
      </c>
      <c r="I611" s="1" t="s">
        <v>2056</v>
      </c>
      <c r="J611" s="3">
        <v>35.729999999999997</v>
      </c>
      <c r="K611" s="1" t="s">
        <v>2328</v>
      </c>
      <c r="L611" s="1" t="s">
        <v>24</v>
      </c>
      <c r="M611" s="1" t="s">
        <v>2329</v>
      </c>
      <c r="N611" s="1" t="s">
        <v>2059</v>
      </c>
      <c r="O611" s="2">
        <v>39507</v>
      </c>
      <c r="P611" s="2">
        <v>39512</v>
      </c>
      <c r="Q611" s="1" t="s">
        <v>29</v>
      </c>
      <c r="R611" t="str">
        <f>VLOOKUP(F611,'Seg 2 descriptions'!A:B,2)</f>
        <v>X Engineering and Measurement</v>
      </c>
      <c r="S611" t="str">
        <f>VLOOKUP(G611,'Seg 3 descriptions'!A:B,2)</f>
        <v>Overtime/Comp Time/On Call</v>
      </c>
    </row>
    <row r="612" spans="1:19" x14ac:dyDescent="0.25">
      <c r="A612" s="1" t="s">
        <v>457</v>
      </c>
      <c r="B612" s="1" t="s">
        <v>1988</v>
      </c>
      <c r="C612" s="1" t="s">
        <v>2097</v>
      </c>
      <c r="D612" s="1" t="s">
        <v>2081</v>
      </c>
      <c r="E612" s="1" t="s">
        <v>20</v>
      </c>
      <c r="F612" s="1" t="s">
        <v>2006</v>
      </c>
      <c r="G612" s="1" t="s">
        <v>460</v>
      </c>
      <c r="H612" s="1" t="s">
        <v>76</v>
      </c>
      <c r="I612" s="1" t="s">
        <v>2056</v>
      </c>
      <c r="J612" s="3">
        <v>227.18</v>
      </c>
      <c r="K612" s="1" t="s">
        <v>2328</v>
      </c>
      <c r="L612" s="1" t="s">
        <v>24</v>
      </c>
      <c r="M612" s="1" t="s">
        <v>2329</v>
      </c>
      <c r="N612" s="1" t="s">
        <v>2059</v>
      </c>
      <c r="O612" s="2">
        <v>39507</v>
      </c>
      <c r="P612" s="2">
        <v>39512</v>
      </c>
      <c r="Q612" s="1" t="s">
        <v>29</v>
      </c>
      <c r="R612" t="str">
        <f>VLOOKUP(F612,'Seg 2 descriptions'!A:B,2)</f>
        <v>X Engineering and Measurement</v>
      </c>
      <c r="S612" t="str">
        <f>VLOOKUP(G612,'Seg 3 descriptions'!A:B,2)</f>
        <v>Salaries</v>
      </c>
    </row>
    <row r="613" spans="1:19" x14ac:dyDescent="0.25">
      <c r="A613" s="1" t="s">
        <v>457</v>
      </c>
      <c r="B613" s="1" t="s">
        <v>1988</v>
      </c>
      <c r="C613" s="1" t="s">
        <v>2097</v>
      </c>
      <c r="D613" s="1" t="s">
        <v>2082</v>
      </c>
      <c r="E613" s="1" t="s">
        <v>20</v>
      </c>
      <c r="F613" s="1" t="s">
        <v>2006</v>
      </c>
      <c r="G613" s="1" t="s">
        <v>460</v>
      </c>
      <c r="H613" s="1" t="s">
        <v>23</v>
      </c>
      <c r="I613" s="1" t="s">
        <v>2056</v>
      </c>
      <c r="J613" s="3">
        <v>206.21</v>
      </c>
      <c r="K613" s="1" t="s">
        <v>2328</v>
      </c>
      <c r="L613" s="1" t="s">
        <v>24</v>
      </c>
      <c r="M613" s="1" t="s">
        <v>2329</v>
      </c>
      <c r="N613" s="1" t="s">
        <v>2059</v>
      </c>
      <c r="O613" s="2">
        <v>39507</v>
      </c>
      <c r="P613" s="2">
        <v>39512</v>
      </c>
      <c r="Q613" s="1" t="s">
        <v>29</v>
      </c>
      <c r="R613" t="str">
        <f>VLOOKUP(F613,'Seg 2 descriptions'!A:B,2)</f>
        <v>X Engineering and Measurement</v>
      </c>
      <c r="S613" t="str">
        <f>VLOOKUP(G613,'Seg 3 descriptions'!A:B,2)</f>
        <v>Salaries</v>
      </c>
    </row>
    <row r="614" spans="1:19" x14ac:dyDescent="0.25">
      <c r="A614" s="1" t="s">
        <v>457</v>
      </c>
      <c r="B614" s="1" t="s">
        <v>1988</v>
      </c>
      <c r="C614" s="1" t="s">
        <v>2097</v>
      </c>
      <c r="D614" s="1" t="s">
        <v>2330</v>
      </c>
      <c r="E614" s="1" t="s">
        <v>20</v>
      </c>
      <c r="F614" s="1" t="s">
        <v>2006</v>
      </c>
      <c r="G614" s="1" t="s">
        <v>460</v>
      </c>
      <c r="H614" s="1" t="s">
        <v>130</v>
      </c>
      <c r="I614" s="1" t="s">
        <v>2056</v>
      </c>
      <c r="J614" s="3">
        <v>38.770000000000003</v>
      </c>
      <c r="K614" s="1" t="s">
        <v>2328</v>
      </c>
      <c r="L614" s="1" t="s">
        <v>24</v>
      </c>
      <c r="M614" s="1" t="s">
        <v>2329</v>
      </c>
      <c r="N614" s="1" t="s">
        <v>2059</v>
      </c>
      <c r="O614" s="2">
        <v>39507</v>
      </c>
      <c r="P614" s="2">
        <v>39512</v>
      </c>
      <c r="Q614" s="1" t="s">
        <v>29</v>
      </c>
      <c r="R614" t="str">
        <f>VLOOKUP(F614,'Seg 2 descriptions'!A:B,2)</f>
        <v>X Engineering and Measurement</v>
      </c>
      <c r="S614" t="str">
        <f>VLOOKUP(G614,'Seg 3 descriptions'!A:B,2)</f>
        <v>Salaries</v>
      </c>
    </row>
    <row r="615" spans="1:19" x14ac:dyDescent="0.25">
      <c r="A615" s="1" t="s">
        <v>457</v>
      </c>
      <c r="B615" s="1" t="s">
        <v>1988</v>
      </c>
      <c r="C615" s="1" t="s">
        <v>2097</v>
      </c>
      <c r="D615" s="1" t="s">
        <v>2082</v>
      </c>
      <c r="E615" s="1" t="s">
        <v>20</v>
      </c>
      <c r="F615" s="1" t="s">
        <v>2006</v>
      </c>
      <c r="G615" s="1" t="s">
        <v>460</v>
      </c>
      <c r="H615" s="1" t="s">
        <v>23</v>
      </c>
      <c r="I615" s="1" t="s">
        <v>2056</v>
      </c>
      <c r="J615" s="3">
        <v>12.5</v>
      </c>
      <c r="K615" s="1" t="s">
        <v>2328</v>
      </c>
      <c r="L615" s="1" t="s">
        <v>24</v>
      </c>
      <c r="M615" s="1" t="s">
        <v>2329</v>
      </c>
      <c r="N615" s="1" t="s">
        <v>2059</v>
      </c>
      <c r="O615" s="2">
        <v>39507</v>
      </c>
      <c r="P615" s="2">
        <v>39512</v>
      </c>
      <c r="Q615" s="1" t="s">
        <v>29</v>
      </c>
      <c r="R615" t="str">
        <f>VLOOKUP(F615,'Seg 2 descriptions'!A:B,2)</f>
        <v>X Engineering and Measurement</v>
      </c>
      <c r="S615" t="str">
        <f>VLOOKUP(G615,'Seg 3 descriptions'!A:B,2)</f>
        <v>Salaries</v>
      </c>
    </row>
    <row r="616" spans="1:19" x14ac:dyDescent="0.25">
      <c r="A616" s="1" t="s">
        <v>457</v>
      </c>
      <c r="B616" s="1" t="s">
        <v>1988</v>
      </c>
      <c r="C616" s="1" t="s">
        <v>2097</v>
      </c>
      <c r="D616" s="1" t="s">
        <v>2330</v>
      </c>
      <c r="E616" s="1" t="s">
        <v>20</v>
      </c>
      <c r="F616" s="1" t="s">
        <v>2006</v>
      </c>
      <c r="G616" s="1" t="s">
        <v>460</v>
      </c>
      <c r="H616" s="1" t="s">
        <v>130</v>
      </c>
      <c r="I616" s="1" t="s">
        <v>2056</v>
      </c>
      <c r="J616" s="3">
        <v>7.38</v>
      </c>
      <c r="K616" s="1" t="s">
        <v>2328</v>
      </c>
      <c r="L616" s="1" t="s">
        <v>24</v>
      </c>
      <c r="M616" s="1" t="s">
        <v>2329</v>
      </c>
      <c r="N616" s="1" t="s">
        <v>2059</v>
      </c>
      <c r="O616" s="2">
        <v>39507</v>
      </c>
      <c r="P616" s="2">
        <v>39512</v>
      </c>
      <c r="Q616" s="1" t="s">
        <v>29</v>
      </c>
      <c r="R616" t="str">
        <f>VLOOKUP(F616,'Seg 2 descriptions'!A:B,2)</f>
        <v>X Engineering and Measurement</v>
      </c>
      <c r="S616" t="str">
        <f>VLOOKUP(G616,'Seg 3 descriptions'!A:B,2)</f>
        <v>Salaries</v>
      </c>
    </row>
    <row r="617" spans="1:19" x14ac:dyDescent="0.25">
      <c r="A617" s="1" t="s">
        <v>457</v>
      </c>
      <c r="B617" s="1" t="s">
        <v>1988</v>
      </c>
      <c r="C617" s="1" t="s">
        <v>2097</v>
      </c>
      <c r="D617" s="1" t="s">
        <v>2077</v>
      </c>
      <c r="E617" s="1" t="s">
        <v>20</v>
      </c>
      <c r="F617" s="1" t="s">
        <v>2006</v>
      </c>
      <c r="G617" s="1" t="s">
        <v>460</v>
      </c>
      <c r="H617" s="1" t="s">
        <v>86</v>
      </c>
      <c r="I617" s="1" t="s">
        <v>2056</v>
      </c>
      <c r="J617" s="3">
        <v>31.24</v>
      </c>
      <c r="K617" s="1" t="s">
        <v>2328</v>
      </c>
      <c r="L617" s="1" t="s">
        <v>24</v>
      </c>
      <c r="M617" s="1" t="s">
        <v>2329</v>
      </c>
      <c r="N617" s="1" t="s">
        <v>2059</v>
      </c>
      <c r="O617" s="2">
        <v>39507</v>
      </c>
      <c r="P617" s="2">
        <v>39512</v>
      </c>
      <c r="Q617" s="1" t="s">
        <v>29</v>
      </c>
      <c r="R617" t="str">
        <f>VLOOKUP(F617,'Seg 2 descriptions'!A:B,2)</f>
        <v>X Engineering and Measurement</v>
      </c>
      <c r="S617" t="str">
        <f>VLOOKUP(G617,'Seg 3 descriptions'!A:B,2)</f>
        <v>Salaries</v>
      </c>
    </row>
    <row r="618" spans="1:19" x14ac:dyDescent="0.25">
      <c r="A618" s="1" t="s">
        <v>457</v>
      </c>
      <c r="B618" s="1" t="s">
        <v>1988</v>
      </c>
      <c r="C618" s="1" t="s">
        <v>2097</v>
      </c>
      <c r="D618" s="1" t="s">
        <v>2080</v>
      </c>
      <c r="E618" s="1" t="s">
        <v>20</v>
      </c>
      <c r="F618" s="1" t="s">
        <v>2006</v>
      </c>
      <c r="G618" s="1" t="s">
        <v>460</v>
      </c>
      <c r="H618" s="1" t="s">
        <v>187</v>
      </c>
      <c r="I618" s="1" t="s">
        <v>2056</v>
      </c>
      <c r="J618" s="3">
        <v>236.4</v>
      </c>
      <c r="K618" s="1" t="s">
        <v>2328</v>
      </c>
      <c r="L618" s="1" t="s">
        <v>24</v>
      </c>
      <c r="M618" s="1" t="s">
        <v>2329</v>
      </c>
      <c r="N618" s="1" t="s">
        <v>2059</v>
      </c>
      <c r="O618" s="2">
        <v>39507</v>
      </c>
      <c r="P618" s="2">
        <v>39512</v>
      </c>
      <c r="Q618" s="1" t="s">
        <v>29</v>
      </c>
      <c r="R618" t="str">
        <f>VLOOKUP(F618,'Seg 2 descriptions'!A:B,2)</f>
        <v>X Engineering and Measurement</v>
      </c>
      <c r="S618" t="str">
        <f>VLOOKUP(G618,'Seg 3 descriptions'!A:B,2)</f>
        <v>Salaries</v>
      </c>
    </row>
    <row r="619" spans="1:19" x14ac:dyDescent="0.25">
      <c r="A619" s="1" t="s">
        <v>457</v>
      </c>
      <c r="B619" s="1" t="s">
        <v>1988</v>
      </c>
      <c r="C619" s="1" t="s">
        <v>2318</v>
      </c>
      <c r="D619" s="1" t="s">
        <v>2573</v>
      </c>
      <c r="E619" s="1" t="s">
        <v>2029</v>
      </c>
      <c r="F619" s="1" t="s">
        <v>2030</v>
      </c>
      <c r="G619" s="1" t="s">
        <v>1049</v>
      </c>
      <c r="H619" s="1" t="s">
        <v>23</v>
      </c>
      <c r="I619" s="1" t="s">
        <v>2056</v>
      </c>
      <c r="J619" s="3">
        <v>1.61</v>
      </c>
      <c r="K619" s="1" t="s">
        <v>2571</v>
      </c>
      <c r="L619" s="1" t="s">
        <v>24</v>
      </c>
      <c r="M619" s="1" t="s">
        <v>2572</v>
      </c>
      <c r="N619" s="1" t="s">
        <v>2059</v>
      </c>
      <c r="O619" s="2">
        <v>39568</v>
      </c>
      <c r="P619" s="2">
        <v>39572</v>
      </c>
      <c r="Q619" s="1" t="s">
        <v>29</v>
      </c>
      <c r="R619" t="str">
        <f>VLOOKUP(F619,'Seg 2 descriptions'!A:B,2)</f>
        <v>X Operations-Citrus County</v>
      </c>
      <c r="S619" t="str">
        <f>VLOOKUP(G619,'Seg 3 descriptions'!A:B,2)</f>
        <v>Vehicle Insurance</v>
      </c>
    </row>
    <row r="620" spans="1:19" x14ac:dyDescent="0.25">
      <c r="A620" s="1" t="s">
        <v>457</v>
      </c>
      <c r="B620" s="1" t="s">
        <v>1988</v>
      </c>
      <c r="C620" s="1" t="s">
        <v>2318</v>
      </c>
      <c r="D620" s="1" t="s">
        <v>2574</v>
      </c>
      <c r="E620" s="1" t="s">
        <v>1991</v>
      </c>
      <c r="F620" s="1" t="s">
        <v>2030</v>
      </c>
      <c r="G620" s="1" t="s">
        <v>1049</v>
      </c>
      <c r="H620" s="1" t="s">
        <v>130</v>
      </c>
      <c r="I620" s="1" t="s">
        <v>2056</v>
      </c>
      <c r="J620" s="3">
        <v>19.46</v>
      </c>
      <c r="K620" s="1" t="s">
        <v>2571</v>
      </c>
      <c r="L620" s="1" t="s">
        <v>24</v>
      </c>
      <c r="M620" s="1" t="s">
        <v>2572</v>
      </c>
      <c r="N620" s="1" t="s">
        <v>2059</v>
      </c>
      <c r="O620" s="2">
        <v>39568</v>
      </c>
      <c r="P620" s="2">
        <v>39572</v>
      </c>
      <c r="Q620" s="1" t="s">
        <v>29</v>
      </c>
      <c r="R620" t="str">
        <f>VLOOKUP(F620,'Seg 2 descriptions'!A:B,2)</f>
        <v>X Operations-Citrus County</v>
      </c>
      <c r="S620" t="str">
        <f>VLOOKUP(G620,'Seg 3 descriptions'!A:B,2)</f>
        <v>Vehicle Insurance</v>
      </c>
    </row>
    <row r="621" spans="1:19" x14ac:dyDescent="0.25">
      <c r="A621" s="1" t="s">
        <v>457</v>
      </c>
      <c r="B621" s="1" t="s">
        <v>1988</v>
      </c>
      <c r="C621" s="1" t="s">
        <v>2318</v>
      </c>
      <c r="D621" s="1" t="s">
        <v>2575</v>
      </c>
      <c r="E621" s="1" t="s">
        <v>2029</v>
      </c>
      <c r="F621" s="1" t="s">
        <v>2030</v>
      </c>
      <c r="G621" s="1" t="s">
        <v>1055</v>
      </c>
      <c r="H621" s="1" t="s">
        <v>23</v>
      </c>
      <c r="I621" s="1" t="s">
        <v>2056</v>
      </c>
      <c r="J621" s="3">
        <v>8.8800000000000008</v>
      </c>
      <c r="K621" s="1" t="s">
        <v>2571</v>
      </c>
      <c r="L621" s="1" t="s">
        <v>24</v>
      </c>
      <c r="M621" s="1" t="s">
        <v>2572</v>
      </c>
      <c r="N621" s="1" t="s">
        <v>2059</v>
      </c>
      <c r="O621" s="2">
        <v>39568</v>
      </c>
      <c r="P621" s="2">
        <v>39572</v>
      </c>
      <c r="Q621" s="1" t="s">
        <v>29</v>
      </c>
      <c r="R621" t="str">
        <f>VLOOKUP(F621,'Seg 2 descriptions'!A:B,2)</f>
        <v>X Operations-Citrus County</v>
      </c>
      <c r="S621" t="str">
        <f>VLOOKUP(G621,'Seg 3 descriptions'!A:B,2)</f>
        <v>Vehicle Depreciation</v>
      </c>
    </row>
    <row r="622" spans="1:19" x14ac:dyDescent="0.25">
      <c r="A622" s="1" t="s">
        <v>457</v>
      </c>
      <c r="B622" s="1" t="s">
        <v>1988</v>
      </c>
      <c r="C622" s="1" t="s">
        <v>2318</v>
      </c>
      <c r="D622" s="1" t="s">
        <v>2576</v>
      </c>
      <c r="E622" s="1" t="s">
        <v>2029</v>
      </c>
      <c r="F622" s="1" t="s">
        <v>2030</v>
      </c>
      <c r="G622" s="1" t="s">
        <v>870</v>
      </c>
      <c r="H622" s="1" t="s">
        <v>23</v>
      </c>
      <c r="I622" s="1" t="s">
        <v>2056</v>
      </c>
      <c r="J622" s="3">
        <v>1.47</v>
      </c>
      <c r="K622" s="1" t="s">
        <v>2571</v>
      </c>
      <c r="L622" s="1" t="s">
        <v>24</v>
      </c>
      <c r="M622" s="1" t="s">
        <v>2572</v>
      </c>
      <c r="N622" s="1" t="s">
        <v>2059</v>
      </c>
      <c r="O622" s="2">
        <v>39568</v>
      </c>
      <c r="P622" s="2">
        <v>39572</v>
      </c>
      <c r="Q622" s="1" t="s">
        <v>29</v>
      </c>
      <c r="R622" t="str">
        <f>VLOOKUP(F622,'Seg 2 descriptions'!A:B,2)</f>
        <v>X Operations-Citrus County</v>
      </c>
      <c r="S622" t="str">
        <f>VLOOKUP(G622,'Seg 3 descriptions'!A:B,2)</f>
        <v>Other Vehicle Expenses</v>
      </c>
    </row>
    <row r="623" spans="1:19" x14ac:dyDescent="0.25">
      <c r="A623" s="1" t="s">
        <v>457</v>
      </c>
      <c r="B623" s="1" t="s">
        <v>1988</v>
      </c>
      <c r="C623" s="1" t="s">
        <v>2318</v>
      </c>
      <c r="D623" s="1" t="s">
        <v>2577</v>
      </c>
      <c r="E623" s="1" t="s">
        <v>1991</v>
      </c>
      <c r="F623" s="1" t="s">
        <v>2030</v>
      </c>
      <c r="G623" s="1" t="s">
        <v>1055</v>
      </c>
      <c r="H623" s="1" t="s">
        <v>130</v>
      </c>
      <c r="I623" s="1" t="s">
        <v>2056</v>
      </c>
      <c r="J623" s="3">
        <v>107.67</v>
      </c>
      <c r="K623" s="1" t="s">
        <v>2571</v>
      </c>
      <c r="L623" s="1" t="s">
        <v>24</v>
      </c>
      <c r="M623" s="1" t="s">
        <v>2572</v>
      </c>
      <c r="N623" s="1" t="s">
        <v>2059</v>
      </c>
      <c r="O623" s="2">
        <v>39568</v>
      </c>
      <c r="P623" s="2">
        <v>39572</v>
      </c>
      <c r="Q623" s="1" t="s">
        <v>29</v>
      </c>
      <c r="R623" t="str">
        <f>VLOOKUP(F623,'Seg 2 descriptions'!A:B,2)</f>
        <v>X Operations-Citrus County</v>
      </c>
      <c r="S623" t="str">
        <f>VLOOKUP(G623,'Seg 3 descriptions'!A:B,2)</f>
        <v>Vehicle Depreciation</v>
      </c>
    </row>
    <row r="624" spans="1:19" x14ac:dyDescent="0.25">
      <c r="A624" s="1" t="s">
        <v>457</v>
      </c>
      <c r="B624" s="1" t="s">
        <v>1988</v>
      </c>
      <c r="C624" s="1" t="s">
        <v>2318</v>
      </c>
      <c r="D624" s="1" t="s">
        <v>2578</v>
      </c>
      <c r="E624" s="1" t="s">
        <v>2029</v>
      </c>
      <c r="F624" s="1" t="s">
        <v>2030</v>
      </c>
      <c r="G624" s="1" t="s">
        <v>869</v>
      </c>
      <c r="H624" s="1" t="s">
        <v>23</v>
      </c>
      <c r="I624" s="1" t="s">
        <v>2056</v>
      </c>
      <c r="J624" s="3">
        <v>13.74</v>
      </c>
      <c r="K624" s="1" t="s">
        <v>2571</v>
      </c>
      <c r="L624" s="1" t="s">
        <v>24</v>
      </c>
      <c r="M624" s="1" t="s">
        <v>2572</v>
      </c>
      <c r="N624" s="1" t="s">
        <v>2059</v>
      </c>
      <c r="O624" s="2">
        <v>39568</v>
      </c>
      <c r="P624" s="2">
        <v>39572</v>
      </c>
      <c r="Q624" s="1" t="s">
        <v>29</v>
      </c>
      <c r="R624" t="str">
        <f>VLOOKUP(F624,'Seg 2 descriptions'!A:B,2)</f>
        <v>X Operations-Citrus County</v>
      </c>
      <c r="S624" t="str">
        <f>VLOOKUP(G624,'Seg 3 descriptions'!A:B,2)</f>
        <v>Vehicle Fuel</v>
      </c>
    </row>
    <row r="625" spans="1:19" x14ac:dyDescent="0.25">
      <c r="A625" s="1" t="s">
        <v>457</v>
      </c>
      <c r="B625" s="1" t="s">
        <v>1988</v>
      </c>
      <c r="C625" s="1" t="s">
        <v>2318</v>
      </c>
      <c r="D625" s="1" t="s">
        <v>2579</v>
      </c>
      <c r="E625" s="1" t="s">
        <v>1991</v>
      </c>
      <c r="F625" s="1" t="s">
        <v>2030</v>
      </c>
      <c r="G625" s="1" t="s">
        <v>870</v>
      </c>
      <c r="H625" s="1" t="s">
        <v>130</v>
      </c>
      <c r="I625" s="1" t="s">
        <v>2056</v>
      </c>
      <c r="J625" s="3">
        <v>17.84</v>
      </c>
      <c r="K625" s="1" t="s">
        <v>2571</v>
      </c>
      <c r="L625" s="1" t="s">
        <v>24</v>
      </c>
      <c r="M625" s="1" t="s">
        <v>2572</v>
      </c>
      <c r="N625" s="1" t="s">
        <v>2059</v>
      </c>
      <c r="O625" s="2">
        <v>39568</v>
      </c>
      <c r="P625" s="2">
        <v>39572</v>
      </c>
      <c r="Q625" s="1" t="s">
        <v>29</v>
      </c>
      <c r="R625" t="str">
        <f>VLOOKUP(F625,'Seg 2 descriptions'!A:B,2)</f>
        <v>X Operations-Citrus County</v>
      </c>
      <c r="S625" t="str">
        <f>VLOOKUP(G625,'Seg 3 descriptions'!A:B,2)</f>
        <v>Other Vehicle Expenses</v>
      </c>
    </row>
    <row r="626" spans="1:19" x14ac:dyDescent="0.25">
      <c r="A626" s="1" t="s">
        <v>457</v>
      </c>
      <c r="B626" s="1" t="s">
        <v>1988</v>
      </c>
      <c r="C626" s="1" t="s">
        <v>2318</v>
      </c>
      <c r="D626" s="1" t="s">
        <v>2580</v>
      </c>
      <c r="E626" s="1" t="s">
        <v>1991</v>
      </c>
      <c r="F626" s="1" t="s">
        <v>2030</v>
      </c>
      <c r="G626" s="1" t="s">
        <v>869</v>
      </c>
      <c r="H626" s="1" t="s">
        <v>130</v>
      </c>
      <c r="I626" s="1" t="s">
        <v>2056</v>
      </c>
      <c r="J626" s="3">
        <v>166.62</v>
      </c>
      <c r="K626" s="1" t="s">
        <v>2571</v>
      </c>
      <c r="L626" s="1" t="s">
        <v>24</v>
      </c>
      <c r="M626" s="1" t="s">
        <v>2572</v>
      </c>
      <c r="N626" s="1" t="s">
        <v>2059</v>
      </c>
      <c r="O626" s="2">
        <v>39568</v>
      </c>
      <c r="P626" s="2">
        <v>39572</v>
      </c>
      <c r="Q626" s="1" t="s">
        <v>29</v>
      </c>
      <c r="R626" t="str">
        <f>VLOOKUP(F626,'Seg 2 descriptions'!A:B,2)</f>
        <v>X Operations-Citrus County</v>
      </c>
      <c r="S626" t="str">
        <f>VLOOKUP(G626,'Seg 3 descriptions'!A:B,2)</f>
        <v>Vehicle Fuel</v>
      </c>
    </row>
    <row r="627" spans="1:19" x14ac:dyDescent="0.25">
      <c r="A627" s="1" t="s">
        <v>457</v>
      </c>
      <c r="B627" s="1" t="s">
        <v>1988</v>
      </c>
      <c r="C627" s="1" t="s">
        <v>2071</v>
      </c>
      <c r="D627" s="1" t="s">
        <v>2330</v>
      </c>
      <c r="E627" s="1" t="s">
        <v>20</v>
      </c>
      <c r="F627" s="1" t="s">
        <v>2006</v>
      </c>
      <c r="G627" s="1" t="s">
        <v>460</v>
      </c>
      <c r="H627" s="1" t="s">
        <v>130</v>
      </c>
      <c r="I627" s="1" t="s">
        <v>2056</v>
      </c>
      <c r="J627" s="3">
        <v>26.2</v>
      </c>
      <c r="K627" s="1" t="s">
        <v>2328</v>
      </c>
      <c r="L627" s="1" t="s">
        <v>24</v>
      </c>
      <c r="M627" s="1" t="s">
        <v>2329</v>
      </c>
      <c r="N627" s="1" t="s">
        <v>2059</v>
      </c>
      <c r="O627" s="2">
        <v>39478</v>
      </c>
      <c r="P627" s="2">
        <v>39486</v>
      </c>
      <c r="Q627" s="1" t="s">
        <v>29</v>
      </c>
      <c r="R627" t="str">
        <f>VLOOKUP(F627,'Seg 2 descriptions'!A:B,2)</f>
        <v>X Engineering and Measurement</v>
      </c>
      <c r="S627" t="str">
        <f>VLOOKUP(G627,'Seg 3 descriptions'!A:B,2)</f>
        <v>Salaries</v>
      </c>
    </row>
    <row r="628" spans="1:19" x14ac:dyDescent="0.25">
      <c r="A628" s="1" t="s">
        <v>457</v>
      </c>
      <c r="B628" s="1" t="s">
        <v>1988</v>
      </c>
      <c r="C628" s="1" t="s">
        <v>2071</v>
      </c>
      <c r="D628" s="1" t="s">
        <v>2077</v>
      </c>
      <c r="E628" s="1" t="s">
        <v>20</v>
      </c>
      <c r="F628" s="1" t="s">
        <v>2006</v>
      </c>
      <c r="G628" s="1" t="s">
        <v>460</v>
      </c>
      <c r="H628" s="1" t="s">
        <v>86</v>
      </c>
      <c r="I628" s="1" t="s">
        <v>2056</v>
      </c>
      <c r="J628" s="3">
        <v>35.369999999999997</v>
      </c>
      <c r="K628" s="1" t="s">
        <v>2328</v>
      </c>
      <c r="L628" s="1" t="s">
        <v>24</v>
      </c>
      <c r="M628" s="1" t="s">
        <v>2329</v>
      </c>
      <c r="N628" s="1" t="s">
        <v>2059</v>
      </c>
      <c r="O628" s="2">
        <v>39478</v>
      </c>
      <c r="P628" s="2">
        <v>39486</v>
      </c>
      <c r="Q628" s="1" t="s">
        <v>29</v>
      </c>
      <c r="R628" t="str">
        <f>VLOOKUP(F628,'Seg 2 descriptions'!A:B,2)</f>
        <v>X Engineering and Measurement</v>
      </c>
      <c r="S628" t="str">
        <f>VLOOKUP(G628,'Seg 3 descriptions'!A:B,2)</f>
        <v>Salaries</v>
      </c>
    </row>
    <row r="629" spans="1:19" x14ac:dyDescent="0.25">
      <c r="A629" s="1" t="s">
        <v>457</v>
      </c>
      <c r="B629" s="1" t="s">
        <v>1988</v>
      </c>
      <c r="C629" s="1" t="s">
        <v>2071</v>
      </c>
      <c r="D629" s="1" t="s">
        <v>2080</v>
      </c>
      <c r="E629" s="1" t="s">
        <v>20</v>
      </c>
      <c r="F629" s="1" t="s">
        <v>2006</v>
      </c>
      <c r="G629" s="1" t="s">
        <v>460</v>
      </c>
      <c r="H629" s="1" t="s">
        <v>187</v>
      </c>
      <c r="I629" s="1" t="s">
        <v>2056</v>
      </c>
      <c r="J629" s="3">
        <v>165.69</v>
      </c>
      <c r="K629" s="1" t="s">
        <v>2328</v>
      </c>
      <c r="L629" s="1" t="s">
        <v>24</v>
      </c>
      <c r="M629" s="1" t="s">
        <v>2329</v>
      </c>
      <c r="N629" s="1" t="s">
        <v>2059</v>
      </c>
      <c r="O629" s="2">
        <v>39478</v>
      </c>
      <c r="P629" s="2">
        <v>39486</v>
      </c>
      <c r="Q629" s="1" t="s">
        <v>29</v>
      </c>
      <c r="R629" t="str">
        <f>VLOOKUP(F629,'Seg 2 descriptions'!A:B,2)</f>
        <v>X Engineering and Measurement</v>
      </c>
      <c r="S629" t="str">
        <f>VLOOKUP(G629,'Seg 3 descriptions'!A:B,2)</f>
        <v>Salaries</v>
      </c>
    </row>
    <row r="630" spans="1:19" x14ac:dyDescent="0.25">
      <c r="A630" s="1" t="s">
        <v>457</v>
      </c>
      <c r="B630" s="1" t="s">
        <v>1988</v>
      </c>
      <c r="C630" s="1" t="s">
        <v>2071</v>
      </c>
      <c r="D630" s="1" t="s">
        <v>2081</v>
      </c>
      <c r="E630" s="1" t="s">
        <v>20</v>
      </c>
      <c r="F630" s="1" t="s">
        <v>2006</v>
      </c>
      <c r="G630" s="1" t="s">
        <v>460</v>
      </c>
      <c r="H630" s="1" t="s">
        <v>76</v>
      </c>
      <c r="I630" s="1" t="s">
        <v>2056</v>
      </c>
      <c r="J630" s="3">
        <v>185.81</v>
      </c>
      <c r="K630" s="1" t="s">
        <v>2328</v>
      </c>
      <c r="L630" s="1" t="s">
        <v>24</v>
      </c>
      <c r="M630" s="1" t="s">
        <v>2329</v>
      </c>
      <c r="N630" s="1" t="s">
        <v>2059</v>
      </c>
      <c r="O630" s="2">
        <v>39478</v>
      </c>
      <c r="P630" s="2">
        <v>39486</v>
      </c>
      <c r="Q630" s="1" t="s">
        <v>29</v>
      </c>
      <c r="R630" t="str">
        <f>VLOOKUP(F630,'Seg 2 descriptions'!A:B,2)</f>
        <v>X Engineering and Measurement</v>
      </c>
      <c r="S630" t="str">
        <f>VLOOKUP(G630,'Seg 3 descriptions'!A:B,2)</f>
        <v>Salaries</v>
      </c>
    </row>
    <row r="631" spans="1:19" x14ac:dyDescent="0.25">
      <c r="A631" s="1" t="s">
        <v>457</v>
      </c>
      <c r="B631" s="1" t="s">
        <v>1988</v>
      </c>
      <c r="C631" s="1" t="s">
        <v>2071</v>
      </c>
      <c r="D631" s="1" t="s">
        <v>2082</v>
      </c>
      <c r="E631" s="1" t="s">
        <v>20</v>
      </c>
      <c r="F631" s="1" t="s">
        <v>2006</v>
      </c>
      <c r="G631" s="1" t="s">
        <v>460</v>
      </c>
      <c r="H631" s="1" t="s">
        <v>23</v>
      </c>
      <c r="I631" s="1" t="s">
        <v>2056</v>
      </c>
      <c r="J631" s="3">
        <v>22.96</v>
      </c>
      <c r="K631" s="1" t="s">
        <v>2328</v>
      </c>
      <c r="L631" s="1" t="s">
        <v>24</v>
      </c>
      <c r="M631" s="1" t="s">
        <v>2329</v>
      </c>
      <c r="N631" s="1" t="s">
        <v>2059</v>
      </c>
      <c r="O631" s="2">
        <v>39478</v>
      </c>
      <c r="P631" s="2">
        <v>39486</v>
      </c>
      <c r="Q631" s="1" t="s">
        <v>29</v>
      </c>
      <c r="R631" t="str">
        <f>VLOOKUP(F631,'Seg 2 descriptions'!A:B,2)</f>
        <v>X Engineering and Measurement</v>
      </c>
      <c r="S631" t="str">
        <f>VLOOKUP(G631,'Seg 3 descriptions'!A:B,2)</f>
        <v>Salaries</v>
      </c>
    </row>
    <row r="632" spans="1:19" x14ac:dyDescent="0.25">
      <c r="A632" s="1" t="s">
        <v>17</v>
      </c>
      <c r="B632" s="1" t="s">
        <v>1988</v>
      </c>
      <c r="C632" s="1" t="s">
        <v>2362</v>
      </c>
      <c r="D632" s="1" t="s">
        <v>2012</v>
      </c>
      <c r="E632" s="1" t="s">
        <v>1991</v>
      </c>
      <c r="F632" s="1" t="s">
        <v>2013</v>
      </c>
      <c r="G632" s="1" t="s">
        <v>22</v>
      </c>
      <c r="H632" s="1" t="s">
        <v>228</v>
      </c>
      <c r="I632" s="1" t="s">
        <v>24</v>
      </c>
      <c r="J632" s="3">
        <v>814</v>
      </c>
      <c r="K632" s="1" t="s">
        <v>84</v>
      </c>
      <c r="L632" s="1" t="s">
        <v>24</v>
      </c>
      <c r="M632" s="1" t="s">
        <v>2581</v>
      </c>
      <c r="N632" s="1" t="s">
        <v>2582</v>
      </c>
      <c r="O632" s="2">
        <v>39559</v>
      </c>
      <c r="P632" s="2">
        <v>39559</v>
      </c>
      <c r="Q632" s="1" t="s">
        <v>29</v>
      </c>
      <c r="R632" t="str">
        <f>VLOOKUP(F632,'Seg 2 descriptions'!A:B,2)</f>
        <v>X Facilities-Florida</v>
      </c>
      <c r="S632" t="str">
        <f>VLOOKUP(G632,'Seg 3 descriptions'!A:B,2)</f>
        <v>Facilities Maintenance</v>
      </c>
    </row>
    <row r="633" spans="1:19" x14ac:dyDescent="0.25">
      <c r="A633" s="1" t="s">
        <v>828</v>
      </c>
      <c r="B633" s="1" t="s">
        <v>49</v>
      </c>
      <c r="C633" s="1" t="s">
        <v>2552</v>
      </c>
      <c r="D633" s="1" t="s">
        <v>2008</v>
      </c>
      <c r="E633" s="1" t="s">
        <v>20</v>
      </c>
      <c r="F633" s="1" t="s">
        <v>2006</v>
      </c>
      <c r="G633" s="1" t="s">
        <v>590</v>
      </c>
      <c r="H633" s="1" t="s">
        <v>76</v>
      </c>
      <c r="I633" s="1" t="s">
        <v>24</v>
      </c>
      <c r="J633" s="3">
        <v>30.55</v>
      </c>
      <c r="K633" s="1" t="s">
        <v>2583</v>
      </c>
      <c r="L633" s="1" t="s">
        <v>24</v>
      </c>
      <c r="M633" s="1" t="s">
        <v>24</v>
      </c>
      <c r="N633" s="1" t="s">
        <v>2552</v>
      </c>
      <c r="O633" s="2">
        <v>39675</v>
      </c>
      <c r="P633" s="2">
        <v>39681</v>
      </c>
      <c r="Q633" s="1" t="s">
        <v>29</v>
      </c>
      <c r="R633" t="str">
        <f>VLOOKUP(F633,'Seg 2 descriptions'!A:B,2)</f>
        <v>X Engineering and Measurement</v>
      </c>
      <c r="S633" t="str">
        <f>VLOOKUP(G633,'Seg 3 descriptions'!A:B,2)</f>
        <v>Overtime/Comp Time/On Call</v>
      </c>
    </row>
    <row r="634" spans="1:19" x14ac:dyDescent="0.25">
      <c r="A634" s="1" t="s">
        <v>457</v>
      </c>
      <c r="B634" s="1" t="s">
        <v>49</v>
      </c>
      <c r="C634" s="1" t="s">
        <v>2532</v>
      </c>
      <c r="D634" s="1" t="s">
        <v>2584</v>
      </c>
      <c r="E634" s="1" t="s">
        <v>2029</v>
      </c>
      <c r="F634" s="1" t="s">
        <v>2030</v>
      </c>
      <c r="G634" s="1" t="s">
        <v>460</v>
      </c>
      <c r="H634" s="1" t="s">
        <v>130</v>
      </c>
      <c r="I634" s="1" t="s">
        <v>2056</v>
      </c>
      <c r="J634" s="3">
        <v>-7.56</v>
      </c>
      <c r="K634" s="1" t="s">
        <v>2308</v>
      </c>
      <c r="L634" s="1" t="s">
        <v>24</v>
      </c>
      <c r="M634" s="1" t="s">
        <v>2309</v>
      </c>
      <c r="N634" s="1" t="s">
        <v>2096</v>
      </c>
      <c r="O634" s="2">
        <v>39813</v>
      </c>
      <c r="P634" s="2">
        <v>39822</v>
      </c>
      <c r="Q634" s="1" t="s">
        <v>29</v>
      </c>
      <c r="R634" t="str">
        <f>VLOOKUP(F634,'Seg 2 descriptions'!A:B,2)</f>
        <v>X Operations-Citrus County</v>
      </c>
      <c r="S634" t="str">
        <f>VLOOKUP(G634,'Seg 3 descriptions'!A:B,2)</f>
        <v>Salaries</v>
      </c>
    </row>
    <row r="635" spans="1:19" x14ac:dyDescent="0.25">
      <c r="A635" s="1" t="s">
        <v>457</v>
      </c>
      <c r="B635" s="1" t="s">
        <v>1988</v>
      </c>
      <c r="C635" s="1" t="s">
        <v>2318</v>
      </c>
      <c r="D635" s="1" t="s">
        <v>2585</v>
      </c>
      <c r="E635" s="1" t="s">
        <v>2029</v>
      </c>
      <c r="F635" s="1" t="s">
        <v>2030</v>
      </c>
      <c r="G635" s="1" t="s">
        <v>283</v>
      </c>
      <c r="H635" s="1" t="s">
        <v>23</v>
      </c>
      <c r="I635" s="1" t="s">
        <v>2056</v>
      </c>
      <c r="J635" s="3">
        <v>1.05</v>
      </c>
      <c r="K635" s="1" t="s">
        <v>2571</v>
      </c>
      <c r="L635" s="1" t="s">
        <v>24</v>
      </c>
      <c r="M635" s="1" t="s">
        <v>2572</v>
      </c>
      <c r="N635" s="1" t="s">
        <v>2059</v>
      </c>
      <c r="O635" s="2">
        <v>39568</v>
      </c>
      <c r="P635" s="2">
        <v>39572</v>
      </c>
      <c r="Q635" s="1" t="s">
        <v>29</v>
      </c>
      <c r="R635" t="str">
        <f>VLOOKUP(F635,'Seg 2 descriptions'!A:B,2)</f>
        <v>X Operations-Citrus County</v>
      </c>
      <c r="S635" t="str">
        <f>VLOOKUP(G635,'Seg 3 descriptions'!A:B,2)</f>
        <v>Supplies &amp; Misc Dept Expenses</v>
      </c>
    </row>
    <row r="636" spans="1:19" x14ac:dyDescent="0.25">
      <c r="A636" s="1" t="s">
        <v>457</v>
      </c>
      <c r="B636" s="1" t="s">
        <v>1988</v>
      </c>
      <c r="C636" s="1" t="s">
        <v>2318</v>
      </c>
      <c r="D636" s="1" t="s">
        <v>2586</v>
      </c>
      <c r="E636" s="1" t="s">
        <v>2029</v>
      </c>
      <c r="F636" s="1" t="s">
        <v>2030</v>
      </c>
      <c r="G636" s="1" t="s">
        <v>1302</v>
      </c>
      <c r="H636" s="1" t="s">
        <v>23</v>
      </c>
      <c r="I636" s="1" t="s">
        <v>2056</v>
      </c>
      <c r="J636" s="3">
        <v>0.57999999999999996</v>
      </c>
      <c r="K636" s="1" t="s">
        <v>2571</v>
      </c>
      <c r="L636" s="1" t="s">
        <v>24</v>
      </c>
      <c r="M636" s="1" t="s">
        <v>2572</v>
      </c>
      <c r="N636" s="1" t="s">
        <v>2059</v>
      </c>
      <c r="O636" s="2">
        <v>39568</v>
      </c>
      <c r="P636" s="2">
        <v>39572</v>
      </c>
      <c r="Q636" s="1" t="s">
        <v>29</v>
      </c>
      <c r="R636" t="str">
        <f>VLOOKUP(F636,'Seg 2 descriptions'!A:B,2)</f>
        <v>X Operations-Citrus County</v>
      </c>
      <c r="S636" t="str">
        <f>VLOOKUP(G636,'Seg 3 descriptions'!A:B,2)</f>
        <v>Uniforms</v>
      </c>
    </row>
    <row r="637" spans="1:19" x14ac:dyDescent="0.25">
      <c r="A637" s="1" t="s">
        <v>457</v>
      </c>
      <c r="B637" s="1" t="s">
        <v>1988</v>
      </c>
      <c r="C637" s="1" t="s">
        <v>2318</v>
      </c>
      <c r="D637" s="1" t="s">
        <v>2587</v>
      </c>
      <c r="E637" s="1" t="s">
        <v>1991</v>
      </c>
      <c r="F637" s="1" t="s">
        <v>2030</v>
      </c>
      <c r="G637" s="1" t="s">
        <v>283</v>
      </c>
      <c r="H637" s="1" t="s">
        <v>130</v>
      </c>
      <c r="I637" s="1" t="s">
        <v>2056</v>
      </c>
      <c r="J637" s="3">
        <v>12.79</v>
      </c>
      <c r="K637" s="1" t="s">
        <v>2571</v>
      </c>
      <c r="L637" s="1" t="s">
        <v>24</v>
      </c>
      <c r="M637" s="1" t="s">
        <v>2572</v>
      </c>
      <c r="N637" s="1" t="s">
        <v>2059</v>
      </c>
      <c r="O637" s="2">
        <v>39568</v>
      </c>
      <c r="P637" s="2">
        <v>39572</v>
      </c>
      <c r="Q637" s="1" t="s">
        <v>29</v>
      </c>
      <c r="R637" t="str">
        <f>VLOOKUP(F637,'Seg 2 descriptions'!A:B,2)</f>
        <v>X Operations-Citrus County</v>
      </c>
      <c r="S637" t="str">
        <f>VLOOKUP(G637,'Seg 3 descriptions'!A:B,2)</f>
        <v>Supplies &amp; Misc Dept Expenses</v>
      </c>
    </row>
    <row r="638" spans="1:19" x14ac:dyDescent="0.25">
      <c r="A638" s="1" t="s">
        <v>457</v>
      </c>
      <c r="B638" s="1" t="s">
        <v>1988</v>
      </c>
      <c r="C638" s="1" t="s">
        <v>2318</v>
      </c>
      <c r="D638" s="1" t="s">
        <v>2588</v>
      </c>
      <c r="E638" s="1" t="s">
        <v>2029</v>
      </c>
      <c r="F638" s="1" t="s">
        <v>2030</v>
      </c>
      <c r="G638" s="1" t="s">
        <v>868</v>
      </c>
      <c r="H638" s="1" t="s">
        <v>23</v>
      </c>
      <c r="I638" s="1" t="s">
        <v>2056</v>
      </c>
      <c r="J638" s="3">
        <v>2.1</v>
      </c>
      <c r="K638" s="1" t="s">
        <v>2571</v>
      </c>
      <c r="L638" s="1" t="s">
        <v>24</v>
      </c>
      <c r="M638" s="1" t="s">
        <v>2572</v>
      </c>
      <c r="N638" s="1" t="s">
        <v>2059</v>
      </c>
      <c r="O638" s="2">
        <v>39568</v>
      </c>
      <c r="P638" s="2">
        <v>39572</v>
      </c>
      <c r="Q638" s="1" t="s">
        <v>29</v>
      </c>
      <c r="R638" t="str">
        <f>VLOOKUP(F638,'Seg 2 descriptions'!A:B,2)</f>
        <v>X Operations-Citrus County</v>
      </c>
      <c r="S638" t="str">
        <f>VLOOKUP(G638,'Seg 3 descriptions'!A:B,2)</f>
        <v>Cell Phones</v>
      </c>
    </row>
    <row r="639" spans="1:19" x14ac:dyDescent="0.25">
      <c r="A639" s="1" t="s">
        <v>457</v>
      </c>
      <c r="B639" s="1" t="s">
        <v>1988</v>
      </c>
      <c r="C639" s="1" t="s">
        <v>2318</v>
      </c>
      <c r="D639" s="1" t="s">
        <v>2589</v>
      </c>
      <c r="E639" s="1" t="s">
        <v>1991</v>
      </c>
      <c r="F639" s="1" t="s">
        <v>2030</v>
      </c>
      <c r="G639" s="1" t="s">
        <v>1302</v>
      </c>
      <c r="H639" s="1" t="s">
        <v>130</v>
      </c>
      <c r="I639" s="1" t="s">
        <v>2056</v>
      </c>
      <c r="J639" s="3">
        <v>6.99</v>
      </c>
      <c r="K639" s="1" t="s">
        <v>2571</v>
      </c>
      <c r="L639" s="1" t="s">
        <v>24</v>
      </c>
      <c r="M639" s="1" t="s">
        <v>2572</v>
      </c>
      <c r="N639" s="1" t="s">
        <v>2059</v>
      </c>
      <c r="O639" s="2">
        <v>39568</v>
      </c>
      <c r="P639" s="2">
        <v>39572</v>
      </c>
      <c r="Q639" s="1" t="s">
        <v>29</v>
      </c>
      <c r="R639" t="str">
        <f>VLOOKUP(F639,'Seg 2 descriptions'!A:B,2)</f>
        <v>X Operations-Citrus County</v>
      </c>
      <c r="S639" t="str">
        <f>VLOOKUP(G639,'Seg 3 descriptions'!A:B,2)</f>
        <v>Uniforms</v>
      </c>
    </row>
    <row r="640" spans="1:19" x14ac:dyDescent="0.25">
      <c r="A640" s="1" t="s">
        <v>457</v>
      </c>
      <c r="B640" s="1" t="s">
        <v>1988</v>
      </c>
      <c r="C640" s="1" t="s">
        <v>2318</v>
      </c>
      <c r="D640" s="1" t="s">
        <v>2590</v>
      </c>
      <c r="E640" s="1" t="s">
        <v>1991</v>
      </c>
      <c r="F640" s="1" t="s">
        <v>2030</v>
      </c>
      <c r="G640" s="1" t="s">
        <v>868</v>
      </c>
      <c r="H640" s="1" t="s">
        <v>130</v>
      </c>
      <c r="I640" s="1" t="s">
        <v>2056</v>
      </c>
      <c r="J640" s="3">
        <v>25.52</v>
      </c>
      <c r="K640" s="1" t="s">
        <v>2571</v>
      </c>
      <c r="L640" s="1" t="s">
        <v>24</v>
      </c>
      <c r="M640" s="1" t="s">
        <v>2572</v>
      </c>
      <c r="N640" s="1" t="s">
        <v>2059</v>
      </c>
      <c r="O640" s="2">
        <v>39568</v>
      </c>
      <c r="P640" s="2">
        <v>39572</v>
      </c>
      <c r="Q640" s="1" t="s">
        <v>29</v>
      </c>
      <c r="R640" t="str">
        <f>VLOOKUP(F640,'Seg 2 descriptions'!A:B,2)</f>
        <v>X Operations-Citrus County</v>
      </c>
      <c r="S640" t="str">
        <f>VLOOKUP(G640,'Seg 3 descriptions'!A:B,2)</f>
        <v>Cell Phones</v>
      </c>
    </row>
    <row r="641" spans="1:19" x14ac:dyDescent="0.25">
      <c r="A641" s="1" t="s">
        <v>457</v>
      </c>
      <c r="B641" s="1" t="s">
        <v>1988</v>
      </c>
      <c r="C641" s="1" t="s">
        <v>2318</v>
      </c>
      <c r="D641" s="1" t="s">
        <v>2591</v>
      </c>
      <c r="E641" s="1" t="s">
        <v>2029</v>
      </c>
      <c r="F641" s="1" t="s">
        <v>2030</v>
      </c>
      <c r="G641" s="1" t="s">
        <v>1270</v>
      </c>
      <c r="H641" s="1" t="s">
        <v>23</v>
      </c>
      <c r="I641" s="1" t="s">
        <v>2056</v>
      </c>
      <c r="J641" s="3">
        <v>1.58</v>
      </c>
      <c r="K641" s="1" t="s">
        <v>2571</v>
      </c>
      <c r="L641" s="1" t="s">
        <v>24</v>
      </c>
      <c r="M641" s="1" t="s">
        <v>2572</v>
      </c>
      <c r="N641" s="1" t="s">
        <v>2059</v>
      </c>
      <c r="O641" s="2">
        <v>39568</v>
      </c>
      <c r="P641" s="2">
        <v>39572</v>
      </c>
      <c r="Q641" s="1" t="s">
        <v>29</v>
      </c>
      <c r="R641" t="str">
        <f>VLOOKUP(F641,'Seg 2 descriptions'!A:B,2)</f>
        <v>X Operations-Citrus County</v>
      </c>
      <c r="S641" t="str">
        <f>VLOOKUP(G641,'Seg 3 descriptions'!A:B,2)</f>
        <v>Seminars &amp; Training</v>
      </c>
    </row>
    <row r="642" spans="1:19" x14ac:dyDescent="0.25">
      <c r="A642" s="1" t="s">
        <v>457</v>
      </c>
      <c r="B642" s="1" t="s">
        <v>1988</v>
      </c>
      <c r="C642" s="1" t="s">
        <v>2318</v>
      </c>
      <c r="D642" s="1" t="s">
        <v>2592</v>
      </c>
      <c r="E642" s="1" t="s">
        <v>2029</v>
      </c>
      <c r="F642" s="1" t="s">
        <v>2030</v>
      </c>
      <c r="G642" s="1" t="s">
        <v>867</v>
      </c>
      <c r="H642" s="1" t="s">
        <v>23</v>
      </c>
      <c r="I642" s="1" t="s">
        <v>2056</v>
      </c>
      <c r="J642" s="3">
        <v>0.39</v>
      </c>
      <c r="K642" s="1" t="s">
        <v>2571</v>
      </c>
      <c r="L642" s="1" t="s">
        <v>24</v>
      </c>
      <c r="M642" s="1" t="s">
        <v>2572</v>
      </c>
      <c r="N642" s="1" t="s">
        <v>2059</v>
      </c>
      <c r="O642" s="2">
        <v>39568</v>
      </c>
      <c r="P642" s="2">
        <v>39572</v>
      </c>
      <c r="Q642" s="1" t="s">
        <v>29</v>
      </c>
      <c r="R642" t="str">
        <f>VLOOKUP(F642,'Seg 2 descriptions'!A:B,2)</f>
        <v>X Operations-Citrus County</v>
      </c>
      <c r="S642" t="str">
        <f>VLOOKUP(G642,'Seg 3 descriptions'!A:B,2)</f>
        <v>Meals</v>
      </c>
    </row>
    <row r="643" spans="1:19" x14ac:dyDescent="0.25">
      <c r="A643" s="1" t="s">
        <v>457</v>
      </c>
      <c r="B643" s="1" t="s">
        <v>1988</v>
      </c>
      <c r="C643" s="1" t="s">
        <v>2318</v>
      </c>
      <c r="D643" s="1" t="s">
        <v>2593</v>
      </c>
      <c r="E643" s="1" t="s">
        <v>1991</v>
      </c>
      <c r="F643" s="1" t="s">
        <v>2030</v>
      </c>
      <c r="G643" s="1" t="s">
        <v>1270</v>
      </c>
      <c r="H643" s="1" t="s">
        <v>130</v>
      </c>
      <c r="I643" s="1" t="s">
        <v>2056</v>
      </c>
      <c r="J643" s="3">
        <v>19.21</v>
      </c>
      <c r="K643" s="1" t="s">
        <v>2571</v>
      </c>
      <c r="L643" s="1" t="s">
        <v>24</v>
      </c>
      <c r="M643" s="1" t="s">
        <v>2572</v>
      </c>
      <c r="N643" s="1" t="s">
        <v>2059</v>
      </c>
      <c r="O643" s="2">
        <v>39568</v>
      </c>
      <c r="P643" s="2">
        <v>39572</v>
      </c>
      <c r="Q643" s="1" t="s">
        <v>29</v>
      </c>
      <c r="R643" t="str">
        <f>VLOOKUP(F643,'Seg 2 descriptions'!A:B,2)</f>
        <v>X Operations-Citrus County</v>
      </c>
      <c r="S643" t="str">
        <f>VLOOKUP(G643,'Seg 3 descriptions'!A:B,2)</f>
        <v>Seminars &amp; Training</v>
      </c>
    </row>
    <row r="644" spans="1:19" x14ac:dyDescent="0.25">
      <c r="A644" s="1" t="s">
        <v>457</v>
      </c>
      <c r="B644" s="1" t="s">
        <v>1988</v>
      </c>
      <c r="C644" s="1" t="s">
        <v>2318</v>
      </c>
      <c r="D644" s="1" t="s">
        <v>2594</v>
      </c>
      <c r="E644" s="1" t="s">
        <v>2029</v>
      </c>
      <c r="F644" s="1" t="s">
        <v>2030</v>
      </c>
      <c r="G644" s="1" t="s">
        <v>866</v>
      </c>
      <c r="H644" s="1" t="s">
        <v>23</v>
      </c>
      <c r="I644" s="1" t="s">
        <v>2056</v>
      </c>
      <c r="J644" s="3">
        <v>0.19</v>
      </c>
      <c r="K644" s="1" t="s">
        <v>2571</v>
      </c>
      <c r="L644" s="1" t="s">
        <v>24</v>
      </c>
      <c r="M644" s="1" t="s">
        <v>2572</v>
      </c>
      <c r="N644" s="1" t="s">
        <v>2059</v>
      </c>
      <c r="O644" s="2">
        <v>39568</v>
      </c>
      <c r="P644" s="2">
        <v>39572</v>
      </c>
      <c r="Q644" s="1" t="s">
        <v>29</v>
      </c>
      <c r="R644" t="str">
        <f>VLOOKUP(F644,'Seg 2 descriptions'!A:B,2)</f>
        <v>X Operations-Citrus County</v>
      </c>
      <c r="S644" t="str">
        <f>VLOOKUP(G644,'Seg 3 descriptions'!A:B,2)</f>
        <v>Lodging &amp; Travel</v>
      </c>
    </row>
    <row r="645" spans="1:19" x14ac:dyDescent="0.25">
      <c r="A645" s="1" t="s">
        <v>457</v>
      </c>
      <c r="B645" s="1" t="s">
        <v>1988</v>
      </c>
      <c r="C645" s="1" t="s">
        <v>2318</v>
      </c>
      <c r="D645" s="1" t="s">
        <v>2595</v>
      </c>
      <c r="E645" s="1" t="s">
        <v>1991</v>
      </c>
      <c r="F645" s="1" t="s">
        <v>2030</v>
      </c>
      <c r="G645" s="1" t="s">
        <v>867</v>
      </c>
      <c r="H645" s="1" t="s">
        <v>130</v>
      </c>
      <c r="I645" s="1" t="s">
        <v>2056</v>
      </c>
      <c r="J645" s="3">
        <v>4.68</v>
      </c>
      <c r="K645" s="1" t="s">
        <v>2571</v>
      </c>
      <c r="L645" s="1" t="s">
        <v>24</v>
      </c>
      <c r="M645" s="1" t="s">
        <v>2572</v>
      </c>
      <c r="N645" s="1" t="s">
        <v>2059</v>
      </c>
      <c r="O645" s="2">
        <v>39568</v>
      </c>
      <c r="P645" s="2">
        <v>39572</v>
      </c>
      <c r="Q645" s="1" t="s">
        <v>29</v>
      </c>
      <c r="R645" t="str">
        <f>VLOOKUP(F645,'Seg 2 descriptions'!A:B,2)</f>
        <v>X Operations-Citrus County</v>
      </c>
      <c r="S645" t="str">
        <f>VLOOKUP(G645,'Seg 3 descriptions'!A:B,2)</f>
        <v>Meals</v>
      </c>
    </row>
    <row r="646" spans="1:19" x14ac:dyDescent="0.25">
      <c r="A646" s="1" t="s">
        <v>457</v>
      </c>
      <c r="B646" s="1" t="s">
        <v>1988</v>
      </c>
      <c r="C646" s="1" t="s">
        <v>2318</v>
      </c>
      <c r="D646" s="1" t="s">
        <v>2596</v>
      </c>
      <c r="E646" s="1" t="s">
        <v>1991</v>
      </c>
      <c r="F646" s="1" t="s">
        <v>2030</v>
      </c>
      <c r="G646" s="1" t="s">
        <v>866</v>
      </c>
      <c r="H646" s="1" t="s">
        <v>130</v>
      </c>
      <c r="I646" s="1" t="s">
        <v>2056</v>
      </c>
      <c r="J646" s="3">
        <v>2.36</v>
      </c>
      <c r="K646" s="1" t="s">
        <v>2571</v>
      </c>
      <c r="L646" s="1" t="s">
        <v>24</v>
      </c>
      <c r="M646" s="1" t="s">
        <v>2572</v>
      </c>
      <c r="N646" s="1" t="s">
        <v>2059</v>
      </c>
      <c r="O646" s="2">
        <v>39568</v>
      </c>
      <c r="P646" s="2">
        <v>39572</v>
      </c>
      <c r="Q646" s="1" t="s">
        <v>29</v>
      </c>
      <c r="R646" t="str">
        <f>VLOOKUP(F646,'Seg 2 descriptions'!A:B,2)</f>
        <v>X Operations-Citrus County</v>
      </c>
      <c r="S646" t="str">
        <f>VLOOKUP(G646,'Seg 3 descriptions'!A:B,2)</f>
        <v>Lodging &amp; Travel</v>
      </c>
    </row>
    <row r="647" spans="1:19" x14ac:dyDescent="0.25">
      <c r="A647" s="1" t="s">
        <v>457</v>
      </c>
      <c r="B647" s="1" t="s">
        <v>1988</v>
      </c>
      <c r="C647" s="1" t="s">
        <v>2318</v>
      </c>
      <c r="D647" s="1" t="s">
        <v>2546</v>
      </c>
      <c r="E647" s="1" t="s">
        <v>2029</v>
      </c>
      <c r="F647" s="1" t="s">
        <v>2030</v>
      </c>
      <c r="G647" s="1" t="s">
        <v>590</v>
      </c>
      <c r="H647" s="1" t="s">
        <v>23</v>
      </c>
      <c r="I647" s="1" t="s">
        <v>2056</v>
      </c>
      <c r="J647" s="3">
        <v>4.33</v>
      </c>
      <c r="K647" s="1" t="s">
        <v>2571</v>
      </c>
      <c r="L647" s="1" t="s">
        <v>24</v>
      </c>
      <c r="M647" s="1" t="s">
        <v>2572</v>
      </c>
      <c r="N647" s="1" t="s">
        <v>2059</v>
      </c>
      <c r="O647" s="2">
        <v>39568</v>
      </c>
      <c r="P647" s="2">
        <v>39572</v>
      </c>
      <c r="Q647" s="1" t="s">
        <v>29</v>
      </c>
      <c r="R647" t="str">
        <f>VLOOKUP(F647,'Seg 2 descriptions'!A:B,2)</f>
        <v>X Operations-Citrus County</v>
      </c>
      <c r="S647" t="str">
        <f>VLOOKUP(G647,'Seg 3 descriptions'!A:B,2)</f>
        <v>Overtime/Comp Time/On Call</v>
      </c>
    </row>
    <row r="648" spans="1:19" x14ac:dyDescent="0.25">
      <c r="A648" s="1" t="s">
        <v>457</v>
      </c>
      <c r="B648" s="1" t="s">
        <v>1988</v>
      </c>
      <c r="C648" s="1" t="s">
        <v>2318</v>
      </c>
      <c r="D648" s="1" t="s">
        <v>2546</v>
      </c>
      <c r="E648" s="1" t="s">
        <v>2029</v>
      </c>
      <c r="F648" s="1" t="s">
        <v>2030</v>
      </c>
      <c r="G648" s="1" t="s">
        <v>590</v>
      </c>
      <c r="H648" s="1" t="s">
        <v>23</v>
      </c>
      <c r="I648" s="1" t="s">
        <v>2056</v>
      </c>
      <c r="J648" s="3">
        <v>3.71</v>
      </c>
      <c r="K648" s="1" t="s">
        <v>2571</v>
      </c>
      <c r="L648" s="1" t="s">
        <v>24</v>
      </c>
      <c r="M648" s="1" t="s">
        <v>2572</v>
      </c>
      <c r="N648" s="1" t="s">
        <v>2059</v>
      </c>
      <c r="O648" s="2">
        <v>39568</v>
      </c>
      <c r="P648" s="2">
        <v>39572</v>
      </c>
      <c r="Q648" s="1" t="s">
        <v>29</v>
      </c>
      <c r="R648" t="str">
        <f>VLOOKUP(F648,'Seg 2 descriptions'!A:B,2)</f>
        <v>X Operations-Citrus County</v>
      </c>
      <c r="S648" t="str">
        <f>VLOOKUP(G648,'Seg 3 descriptions'!A:B,2)</f>
        <v>Overtime/Comp Time/On Call</v>
      </c>
    </row>
    <row r="649" spans="1:19" x14ac:dyDescent="0.25">
      <c r="A649" s="1" t="s">
        <v>457</v>
      </c>
      <c r="B649" s="1" t="s">
        <v>1988</v>
      </c>
      <c r="C649" s="1" t="s">
        <v>2318</v>
      </c>
      <c r="D649" s="1" t="s">
        <v>2547</v>
      </c>
      <c r="E649" s="1" t="s">
        <v>1991</v>
      </c>
      <c r="F649" s="1" t="s">
        <v>2030</v>
      </c>
      <c r="G649" s="1" t="s">
        <v>590</v>
      </c>
      <c r="H649" s="1" t="s">
        <v>130</v>
      </c>
      <c r="I649" s="1" t="s">
        <v>2056</v>
      </c>
      <c r="J649" s="3">
        <v>52.57</v>
      </c>
      <c r="K649" s="1" t="s">
        <v>2571</v>
      </c>
      <c r="L649" s="1" t="s">
        <v>24</v>
      </c>
      <c r="M649" s="1" t="s">
        <v>2572</v>
      </c>
      <c r="N649" s="1" t="s">
        <v>2059</v>
      </c>
      <c r="O649" s="2">
        <v>39568</v>
      </c>
      <c r="P649" s="2">
        <v>39572</v>
      </c>
      <c r="Q649" s="1" t="s">
        <v>29</v>
      </c>
      <c r="R649" t="str">
        <f>VLOOKUP(F649,'Seg 2 descriptions'!A:B,2)</f>
        <v>X Operations-Citrus County</v>
      </c>
      <c r="S649" t="str">
        <f>VLOOKUP(G649,'Seg 3 descriptions'!A:B,2)</f>
        <v>Overtime/Comp Time/On Call</v>
      </c>
    </row>
    <row r="650" spans="1:19" x14ac:dyDescent="0.25">
      <c r="A650" s="1" t="s">
        <v>457</v>
      </c>
      <c r="B650" s="1" t="s">
        <v>1988</v>
      </c>
      <c r="C650" s="1" t="s">
        <v>2318</v>
      </c>
      <c r="D650" s="1" t="s">
        <v>2597</v>
      </c>
      <c r="E650" s="1" t="s">
        <v>2029</v>
      </c>
      <c r="F650" s="1" t="s">
        <v>2030</v>
      </c>
      <c r="G650" s="1" t="s">
        <v>460</v>
      </c>
      <c r="H650" s="1" t="s">
        <v>23</v>
      </c>
      <c r="I650" s="1" t="s">
        <v>2056</v>
      </c>
      <c r="J650" s="3">
        <v>4.66</v>
      </c>
      <c r="K650" s="1" t="s">
        <v>2571</v>
      </c>
      <c r="L650" s="1" t="s">
        <v>24</v>
      </c>
      <c r="M650" s="1" t="s">
        <v>2572</v>
      </c>
      <c r="N650" s="1" t="s">
        <v>2059</v>
      </c>
      <c r="O650" s="2">
        <v>39568</v>
      </c>
      <c r="P650" s="2">
        <v>39572</v>
      </c>
      <c r="Q650" s="1" t="s">
        <v>29</v>
      </c>
      <c r="R650" t="str">
        <f>VLOOKUP(F650,'Seg 2 descriptions'!A:B,2)</f>
        <v>X Operations-Citrus County</v>
      </c>
      <c r="S650" t="str">
        <f>VLOOKUP(G650,'Seg 3 descriptions'!A:B,2)</f>
        <v>Salaries</v>
      </c>
    </row>
    <row r="651" spans="1:19" x14ac:dyDescent="0.25">
      <c r="A651" s="1" t="s">
        <v>457</v>
      </c>
      <c r="B651" s="1" t="s">
        <v>1988</v>
      </c>
      <c r="C651" s="1" t="s">
        <v>2318</v>
      </c>
      <c r="D651" s="1" t="s">
        <v>2547</v>
      </c>
      <c r="E651" s="1" t="s">
        <v>1991</v>
      </c>
      <c r="F651" s="1" t="s">
        <v>2030</v>
      </c>
      <c r="G651" s="1" t="s">
        <v>590</v>
      </c>
      <c r="H651" s="1" t="s">
        <v>130</v>
      </c>
      <c r="I651" s="1" t="s">
        <v>2056</v>
      </c>
      <c r="J651" s="3">
        <v>44.99</v>
      </c>
      <c r="K651" s="1" t="s">
        <v>2571</v>
      </c>
      <c r="L651" s="1" t="s">
        <v>24</v>
      </c>
      <c r="M651" s="1" t="s">
        <v>2572</v>
      </c>
      <c r="N651" s="1" t="s">
        <v>2059</v>
      </c>
      <c r="O651" s="2">
        <v>39568</v>
      </c>
      <c r="P651" s="2">
        <v>39572</v>
      </c>
      <c r="Q651" s="1" t="s">
        <v>29</v>
      </c>
      <c r="R651" t="str">
        <f>VLOOKUP(F651,'Seg 2 descriptions'!A:B,2)</f>
        <v>X Operations-Citrus County</v>
      </c>
      <c r="S651" t="str">
        <f>VLOOKUP(G651,'Seg 3 descriptions'!A:B,2)</f>
        <v>Overtime/Comp Time/On Call</v>
      </c>
    </row>
    <row r="652" spans="1:19" x14ac:dyDescent="0.25">
      <c r="A652" s="1" t="s">
        <v>457</v>
      </c>
      <c r="B652" s="1" t="s">
        <v>1988</v>
      </c>
      <c r="C652" s="1" t="s">
        <v>2318</v>
      </c>
      <c r="D652" s="1" t="s">
        <v>2598</v>
      </c>
      <c r="E652" s="1" t="s">
        <v>1991</v>
      </c>
      <c r="F652" s="1" t="s">
        <v>2030</v>
      </c>
      <c r="G652" s="1" t="s">
        <v>460</v>
      </c>
      <c r="H652" s="1" t="s">
        <v>130</v>
      </c>
      <c r="I652" s="1" t="s">
        <v>2056</v>
      </c>
      <c r="J652" s="3">
        <v>56.52</v>
      </c>
      <c r="K652" s="1" t="s">
        <v>2571</v>
      </c>
      <c r="L652" s="1" t="s">
        <v>24</v>
      </c>
      <c r="M652" s="1" t="s">
        <v>2572</v>
      </c>
      <c r="N652" s="1" t="s">
        <v>2059</v>
      </c>
      <c r="O652" s="2">
        <v>39568</v>
      </c>
      <c r="P652" s="2">
        <v>39572</v>
      </c>
      <c r="Q652" s="1" t="s">
        <v>29</v>
      </c>
      <c r="R652" t="str">
        <f>VLOOKUP(F652,'Seg 2 descriptions'!A:B,2)</f>
        <v>X Operations-Citrus County</v>
      </c>
      <c r="S652" t="str">
        <f>VLOOKUP(G652,'Seg 3 descriptions'!A:B,2)</f>
        <v>Salaries</v>
      </c>
    </row>
    <row r="653" spans="1:19" x14ac:dyDescent="0.25">
      <c r="A653" s="1" t="s">
        <v>457</v>
      </c>
      <c r="B653" s="1" t="s">
        <v>1988</v>
      </c>
      <c r="C653" s="1" t="s">
        <v>2325</v>
      </c>
      <c r="D653" s="1" t="s">
        <v>2599</v>
      </c>
      <c r="E653" s="1" t="s">
        <v>2029</v>
      </c>
      <c r="F653" s="1" t="s">
        <v>2030</v>
      </c>
      <c r="G653" s="1" t="s">
        <v>1049</v>
      </c>
      <c r="H653" s="1" t="s">
        <v>86</v>
      </c>
      <c r="I653" s="1" t="s">
        <v>2056</v>
      </c>
      <c r="J653" s="3">
        <v>19.79</v>
      </c>
      <c r="K653" s="1" t="s">
        <v>2571</v>
      </c>
      <c r="L653" s="1" t="s">
        <v>24</v>
      </c>
      <c r="M653" s="1" t="s">
        <v>2572</v>
      </c>
      <c r="N653" s="1" t="s">
        <v>2059</v>
      </c>
      <c r="O653" s="2">
        <v>39538</v>
      </c>
      <c r="P653" s="2">
        <v>39541</v>
      </c>
      <c r="Q653" s="1" t="s">
        <v>29</v>
      </c>
      <c r="R653" t="str">
        <f>VLOOKUP(F653,'Seg 2 descriptions'!A:B,2)</f>
        <v>X Operations-Citrus County</v>
      </c>
      <c r="S653" t="str">
        <f>VLOOKUP(G653,'Seg 3 descriptions'!A:B,2)</f>
        <v>Vehicle Insurance</v>
      </c>
    </row>
    <row r="654" spans="1:19" x14ac:dyDescent="0.25">
      <c r="A654" s="1" t="s">
        <v>457</v>
      </c>
      <c r="B654" s="1" t="s">
        <v>1988</v>
      </c>
      <c r="C654" s="1" t="s">
        <v>2325</v>
      </c>
      <c r="D654" s="1" t="s">
        <v>2600</v>
      </c>
      <c r="E654" s="1" t="s">
        <v>2029</v>
      </c>
      <c r="F654" s="1" t="s">
        <v>2030</v>
      </c>
      <c r="G654" s="1" t="s">
        <v>1049</v>
      </c>
      <c r="H654" s="1" t="s">
        <v>187</v>
      </c>
      <c r="I654" s="1" t="s">
        <v>2056</v>
      </c>
      <c r="J654" s="3">
        <v>1.51</v>
      </c>
      <c r="K654" s="1" t="s">
        <v>2571</v>
      </c>
      <c r="L654" s="1" t="s">
        <v>24</v>
      </c>
      <c r="M654" s="1" t="s">
        <v>2572</v>
      </c>
      <c r="N654" s="1" t="s">
        <v>2059</v>
      </c>
      <c r="O654" s="2">
        <v>39538</v>
      </c>
      <c r="P654" s="2">
        <v>39541</v>
      </c>
      <c r="Q654" s="1" t="s">
        <v>29</v>
      </c>
      <c r="R654" t="str">
        <f>VLOOKUP(F654,'Seg 2 descriptions'!A:B,2)</f>
        <v>X Operations-Citrus County</v>
      </c>
      <c r="S654" t="str">
        <f>VLOOKUP(G654,'Seg 3 descriptions'!A:B,2)</f>
        <v>Vehicle Insurance</v>
      </c>
    </row>
    <row r="655" spans="1:19" x14ac:dyDescent="0.25">
      <c r="A655" s="1" t="s">
        <v>457</v>
      </c>
      <c r="B655" s="1" t="s">
        <v>1988</v>
      </c>
      <c r="C655" s="1" t="s">
        <v>2325</v>
      </c>
      <c r="D655" s="1" t="s">
        <v>2601</v>
      </c>
      <c r="E655" s="1" t="s">
        <v>2029</v>
      </c>
      <c r="F655" s="1" t="s">
        <v>2030</v>
      </c>
      <c r="G655" s="1" t="s">
        <v>1055</v>
      </c>
      <c r="H655" s="1" t="s">
        <v>86</v>
      </c>
      <c r="I655" s="1" t="s">
        <v>2056</v>
      </c>
      <c r="J655" s="3">
        <v>99.04</v>
      </c>
      <c r="K655" s="1" t="s">
        <v>2571</v>
      </c>
      <c r="L655" s="1" t="s">
        <v>24</v>
      </c>
      <c r="M655" s="1" t="s">
        <v>2572</v>
      </c>
      <c r="N655" s="1" t="s">
        <v>2059</v>
      </c>
      <c r="O655" s="2">
        <v>39538</v>
      </c>
      <c r="P655" s="2">
        <v>39541</v>
      </c>
      <c r="Q655" s="1" t="s">
        <v>29</v>
      </c>
      <c r="R655" t="str">
        <f>VLOOKUP(F655,'Seg 2 descriptions'!A:B,2)</f>
        <v>X Operations-Citrus County</v>
      </c>
      <c r="S655" t="str">
        <f>VLOOKUP(G655,'Seg 3 descriptions'!A:B,2)</f>
        <v>Vehicle Depreciation</v>
      </c>
    </row>
    <row r="656" spans="1:19" x14ac:dyDescent="0.25">
      <c r="A656" s="1" t="s">
        <v>457</v>
      </c>
      <c r="B656" s="1" t="s">
        <v>1988</v>
      </c>
      <c r="C656" s="1" t="s">
        <v>2325</v>
      </c>
      <c r="D656" s="1" t="s">
        <v>2602</v>
      </c>
      <c r="E656" s="1" t="s">
        <v>2029</v>
      </c>
      <c r="F656" s="1" t="s">
        <v>2030</v>
      </c>
      <c r="G656" s="1" t="s">
        <v>1055</v>
      </c>
      <c r="H656" s="1" t="s">
        <v>187</v>
      </c>
      <c r="I656" s="1" t="s">
        <v>2056</v>
      </c>
      <c r="J656" s="3">
        <v>7.58</v>
      </c>
      <c r="K656" s="1" t="s">
        <v>2571</v>
      </c>
      <c r="L656" s="1" t="s">
        <v>24</v>
      </c>
      <c r="M656" s="1" t="s">
        <v>2572</v>
      </c>
      <c r="N656" s="1" t="s">
        <v>2059</v>
      </c>
      <c r="O656" s="2">
        <v>39538</v>
      </c>
      <c r="P656" s="2">
        <v>39541</v>
      </c>
      <c r="Q656" s="1" t="s">
        <v>29</v>
      </c>
      <c r="R656" t="str">
        <f>VLOOKUP(F656,'Seg 2 descriptions'!A:B,2)</f>
        <v>X Operations-Citrus County</v>
      </c>
      <c r="S656" t="str">
        <f>VLOOKUP(G656,'Seg 3 descriptions'!A:B,2)</f>
        <v>Vehicle Depreciation</v>
      </c>
    </row>
    <row r="657" spans="1:19" x14ac:dyDescent="0.25">
      <c r="A657" s="1" t="s">
        <v>457</v>
      </c>
      <c r="B657" s="1" t="s">
        <v>1988</v>
      </c>
      <c r="C657" s="1" t="s">
        <v>2325</v>
      </c>
      <c r="D657" s="1" t="s">
        <v>2603</v>
      </c>
      <c r="E657" s="1" t="s">
        <v>2029</v>
      </c>
      <c r="F657" s="1" t="s">
        <v>2030</v>
      </c>
      <c r="G657" s="1" t="s">
        <v>870</v>
      </c>
      <c r="H657" s="1" t="s">
        <v>86</v>
      </c>
      <c r="I657" s="1" t="s">
        <v>2056</v>
      </c>
      <c r="J657" s="3">
        <v>159.07</v>
      </c>
      <c r="K657" s="1" t="s">
        <v>2571</v>
      </c>
      <c r="L657" s="1" t="s">
        <v>24</v>
      </c>
      <c r="M657" s="1" t="s">
        <v>2572</v>
      </c>
      <c r="N657" s="1" t="s">
        <v>2059</v>
      </c>
      <c r="O657" s="2">
        <v>39538</v>
      </c>
      <c r="P657" s="2">
        <v>39541</v>
      </c>
      <c r="Q657" s="1" t="s">
        <v>29</v>
      </c>
      <c r="R657" t="str">
        <f>VLOOKUP(F657,'Seg 2 descriptions'!A:B,2)</f>
        <v>X Operations-Citrus County</v>
      </c>
      <c r="S657" t="str">
        <f>VLOOKUP(G657,'Seg 3 descriptions'!A:B,2)</f>
        <v>Other Vehicle Expenses</v>
      </c>
    </row>
    <row r="658" spans="1:19" x14ac:dyDescent="0.25">
      <c r="A658" s="1" t="s">
        <v>457</v>
      </c>
      <c r="B658" s="1" t="s">
        <v>1988</v>
      </c>
      <c r="C658" s="1" t="s">
        <v>2325</v>
      </c>
      <c r="D658" s="1" t="s">
        <v>2604</v>
      </c>
      <c r="E658" s="1" t="s">
        <v>2029</v>
      </c>
      <c r="F658" s="1" t="s">
        <v>2030</v>
      </c>
      <c r="G658" s="1" t="s">
        <v>870</v>
      </c>
      <c r="H658" s="1" t="s">
        <v>187</v>
      </c>
      <c r="I658" s="1" t="s">
        <v>2056</v>
      </c>
      <c r="J658" s="3">
        <v>12.17</v>
      </c>
      <c r="K658" s="1" t="s">
        <v>2571</v>
      </c>
      <c r="L658" s="1" t="s">
        <v>24</v>
      </c>
      <c r="M658" s="1" t="s">
        <v>2572</v>
      </c>
      <c r="N658" s="1" t="s">
        <v>2059</v>
      </c>
      <c r="O658" s="2">
        <v>39538</v>
      </c>
      <c r="P658" s="2">
        <v>39541</v>
      </c>
      <c r="Q658" s="1" t="s">
        <v>29</v>
      </c>
      <c r="R658" t="str">
        <f>VLOOKUP(F658,'Seg 2 descriptions'!A:B,2)</f>
        <v>X Operations-Citrus County</v>
      </c>
      <c r="S658" t="str">
        <f>VLOOKUP(G658,'Seg 3 descriptions'!A:B,2)</f>
        <v>Other Vehicle Expenses</v>
      </c>
    </row>
    <row r="659" spans="1:19" x14ac:dyDescent="0.25">
      <c r="A659" s="1" t="s">
        <v>457</v>
      </c>
      <c r="B659" s="1" t="s">
        <v>1988</v>
      </c>
      <c r="C659" s="1" t="s">
        <v>2325</v>
      </c>
      <c r="D659" s="1" t="s">
        <v>2605</v>
      </c>
      <c r="E659" s="1" t="s">
        <v>2029</v>
      </c>
      <c r="F659" s="1" t="s">
        <v>2030</v>
      </c>
      <c r="G659" s="1" t="s">
        <v>869</v>
      </c>
      <c r="H659" s="1" t="s">
        <v>86</v>
      </c>
      <c r="I659" s="1" t="s">
        <v>2056</v>
      </c>
      <c r="J659" s="3">
        <v>120.23</v>
      </c>
      <c r="K659" s="1" t="s">
        <v>2571</v>
      </c>
      <c r="L659" s="1" t="s">
        <v>24</v>
      </c>
      <c r="M659" s="1" t="s">
        <v>2572</v>
      </c>
      <c r="N659" s="1" t="s">
        <v>2059</v>
      </c>
      <c r="O659" s="2">
        <v>39538</v>
      </c>
      <c r="P659" s="2">
        <v>39541</v>
      </c>
      <c r="Q659" s="1" t="s">
        <v>29</v>
      </c>
      <c r="R659" t="str">
        <f>VLOOKUP(F659,'Seg 2 descriptions'!A:B,2)</f>
        <v>X Operations-Citrus County</v>
      </c>
      <c r="S659" t="str">
        <f>VLOOKUP(G659,'Seg 3 descriptions'!A:B,2)</f>
        <v>Vehicle Fuel</v>
      </c>
    </row>
    <row r="660" spans="1:19" x14ac:dyDescent="0.25">
      <c r="A660" s="1" t="s">
        <v>457</v>
      </c>
      <c r="B660" s="1" t="s">
        <v>1988</v>
      </c>
      <c r="C660" s="1" t="s">
        <v>2325</v>
      </c>
      <c r="D660" s="1" t="s">
        <v>2606</v>
      </c>
      <c r="E660" s="1" t="s">
        <v>2029</v>
      </c>
      <c r="F660" s="1" t="s">
        <v>2030</v>
      </c>
      <c r="G660" s="1" t="s">
        <v>869</v>
      </c>
      <c r="H660" s="1" t="s">
        <v>187</v>
      </c>
      <c r="I660" s="1" t="s">
        <v>2056</v>
      </c>
      <c r="J660" s="3">
        <v>9.1999999999999993</v>
      </c>
      <c r="K660" s="1" t="s">
        <v>2571</v>
      </c>
      <c r="L660" s="1" t="s">
        <v>24</v>
      </c>
      <c r="M660" s="1" t="s">
        <v>2572</v>
      </c>
      <c r="N660" s="1" t="s">
        <v>2059</v>
      </c>
      <c r="O660" s="2">
        <v>39538</v>
      </c>
      <c r="P660" s="2">
        <v>39541</v>
      </c>
      <c r="Q660" s="1" t="s">
        <v>29</v>
      </c>
      <c r="R660" t="str">
        <f>VLOOKUP(F660,'Seg 2 descriptions'!A:B,2)</f>
        <v>X Operations-Citrus County</v>
      </c>
      <c r="S660" t="str">
        <f>VLOOKUP(G660,'Seg 3 descriptions'!A:B,2)</f>
        <v>Vehicle Fuel</v>
      </c>
    </row>
    <row r="661" spans="1:19" x14ac:dyDescent="0.25">
      <c r="A661" s="1" t="s">
        <v>457</v>
      </c>
      <c r="B661" s="1" t="s">
        <v>1988</v>
      </c>
      <c r="C661" s="1" t="s">
        <v>2325</v>
      </c>
      <c r="D661" s="1" t="s">
        <v>2607</v>
      </c>
      <c r="E661" s="1" t="s">
        <v>2029</v>
      </c>
      <c r="F661" s="1" t="s">
        <v>2030</v>
      </c>
      <c r="G661" s="1" t="s">
        <v>283</v>
      </c>
      <c r="H661" s="1" t="s">
        <v>187</v>
      </c>
      <c r="I661" s="1" t="s">
        <v>2056</v>
      </c>
      <c r="J661" s="3">
        <v>4.76</v>
      </c>
      <c r="K661" s="1" t="s">
        <v>2571</v>
      </c>
      <c r="L661" s="1" t="s">
        <v>24</v>
      </c>
      <c r="M661" s="1" t="s">
        <v>2572</v>
      </c>
      <c r="N661" s="1" t="s">
        <v>2059</v>
      </c>
      <c r="O661" s="2">
        <v>39538</v>
      </c>
      <c r="P661" s="2">
        <v>39541</v>
      </c>
      <c r="Q661" s="1" t="s">
        <v>29</v>
      </c>
      <c r="R661" t="str">
        <f>VLOOKUP(F661,'Seg 2 descriptions'!A:B,2)</f>
        <v>X Operations-Citrus County</v>
      </c>
      <c r="S661" t="str">
        <f>VLOOKUP(G661,'Seg 3 descriptions'!A:B,2)</f>
        <v>Supplies &amp; Misc Dept Expenses</v>
      </c>
    </row>
    <row r="662" spans="1:19" x14ac:dyDescent="0.25">
      <c r="A662" s="1" t="s">
        <v>457</v>
      </c>
      <c r="B662" s="1" t="s">
        <v>1988</v>
      </c>
      <c r="C662" s="1" t="s">
        <v>2325</v>
      </c>
      <c r="D662" s="1" t="s">
        <v>2608</v>
      </c>
      <c r="E662" s="1" t="s">
        <v>2029</v>
      </c>
      <c r="F662" s="1" t="s">
        <v>2030</v>
      </c>
      <c r="G662" s="1" t="s">
        <v>283</v>
      </c>
      <c r="H662" s="1" t="s">
        <v>86</v>
      </c>
      <c r="I662" s="1" t="s">
        <v>2056</v>
      </c>
      <c r="J662" s="3">
        <v>62.26</v>
      </c>
      <c r="K662" s="1" t="s">
        <v>2571</v>
      </c>
      <c r="L662" s="1" t="s">
        <v>24</v>
      </c>
      <c r="M662" s="1" t="s">
        <v>2572</v>
      </c>
      <c r="N662" s="1" t="s">
        <v>2059</v>
      </c>
      <c r="O662" s="2">
        <v>39538</v>
      </c>
      <c r="P662" s="2">
        <v>39541</v>
      </c>
      <c r="Q662" s="1" t="s">
        <v>29</v>
      </c>
      <c r="R662" t="str">
        <f>VLOOKUP(F662,'Seg 2 descriptions'!A:B,2)</f>
        <v>X Operations-Citrus County</v>
      </c>
      <c r="S662" t="str">
        <f>VLOOKUP(G662,'Seg 3 descriptions'!A:B,2)</f>
        <v>Supplies &amp; Misc Dept Expenses</v>
      </c>
    </row>
    <row r="663" spans="1:19" x14ac:dyDescent="0.25">
      <c r="A663" s="1" t="s">
        <v>457</v>
      </c>
      <c r="B663" s="1" t="s">
        <v>1988</v>
      </c>
      <c r="C663" s="1" t="s">
        <v>2325</v>
      </c>
      <c r="D663" s="1" t="s">
        <v>2609</v>
      </c>
      <c r="E663" s="1" t="s">
        <v>2029</v>
      </c>
      <c r="F663" s="1" t="s">
        <v>2030</v>
      </c>
      <c r="G663" s="1" t="s">
        <v>1301</v>
      </c>
      <c r="H663" s="1" t="s">
        <v>86</v>
      </c>
      <c r="I663" s="1" t="s">
        <v>2056</v>
      </c>
      <c r="J663" s="3">
        <v>1.0900000000000001</v>
      </c>
      <c r="K663" s="1" t="s">
        <v>2571</v>
      </c>
      <c r="L663" s="1" t="s">
        <v>24</v>
      </c>
      <c r="M663" s="1" t="s">
        <v>2572</v>
      </c>
      <c r="N663" s="1" t="s">
        <v>2059</v>
      </c>
      <c r="O663" s="2">
        <v>39538</v>
      </c>
      <c r="P663" s="2">
        <v>39541</v>
      </c>
      <c r="Q663" s="1" t="s">
        <v>29</v>
      </c>
      <c r="R663" t="str">
        <f>VLOOKUP(F663,'Seg 2 descriptions'!A:B,2)</f>
        <v>X Operations-Citrus County</v>
      </c>
      <c r="S663" t="str">
        <f>VLOOKUP(G663,'Seg 3 descriptions'!A:B,2)</f>
        <v>Memberships &amp; Subscriptions</v>
      </c>
    </row>
    <row r="664" spans="1:19" x14ac:dyDescent="0.25">
      <c r="A664" s="1" t="s">
        <v>457</v>
      </c>
      <c r="B664" s="1" t="s">
        <v>1988</v>
      </c>
      <c r="C664" s="1" t="s">
        <v>2325</v>
      </c>
      <c r="D664" s="1" t="s">
        <v>2610</v>
      </c>
      <c r="E664" s="1" t="s">
        <v>2029</v>
      </c>
      <c r="F664" s="1" t="s">
        <v>2030</v>
      </c>
      <c r="G664" s="1" t="s">
        <v>1301</v>
      </c>
      <c r="H664" s="1" t="s">
        <v>187</v>
      </c>
      <c r="I664" s="1" t="s">
        <v>2056</v>
      </c>
      <c r="J664" s="3">
        <v>0.08</v>
      </c>
      <c r="K664" s="1" t="s">
        <v>2571</v>
      </c>
      <c r="L664" s="1" t="s">
        <v>24</v>
      </c>
      <c r="M664" s="1" t="s">
        <v>2572</v>
      </c>
      <c r="N664" s="1" t="s">
        <v>2059</v>
      </c>
      <c r="O664" s="2">
        <v>39538</v>
      </c>
      <c r="P664" s="2">
        <v>39541</v>
      </c>
      <c r="Q664" s="1" t="s">
        <v>29</v>
      </c>
      <c r="R664" t="str">
        <f>VLOOKUP(F664,'Seg 2 descriptions'!A:B,2)</f>
        <v>X Operations-Citrus County</v>
      </c>
      <c r="S664" t="str">
        <f>VLOOKUP(G664,'Seg 3 descriptions'!A:B,2)</f>
        <v>Memberships &amp; Subscriptions</v>
      </c>
    </row>
    <row r="665" spans="1:19" x14ac:dyDescent="0.25">
      <c r="A665" s="1" t="s">
        <v>457</v>
      </c>
      <c r="B665" s="1" t="s">
        <v>1988</v>
      </c>
      <c r="C665" s="1" t="s">
        <v>2325</v>
      </c>
      <c r="D665" s="1" t="s">
        <v>2611</v>
      </c>
      <c r="E665" s="1" t="s">
        <v>2029</v>
      </c>
      <c r="F665" s="1" t="s">
        <v>2030</v>
      </c>
      <c r="G665" s="1" t="s">
        <v>1302</v>
      </c>
      <c r="H665" s="1" t="s">
        <v>86</v>
      </c>
      <c r="I665" s="1" t="s">
        <v>2056</v>
      </c>
      <c r="J665" s="3">
        <v>11.98</v>
      </c>
      <c r="K665" s="1" t="s">
        <v>2571</v>
      </c>
      <c r="L665" s="1" t="s">
        <v>24</v>
      </c>
      <c r="M665" s="1" t="s">
        <v>2572</v>
      </c>
      <c r="N665" s="1" t="s">
        <v>2059</v>
      </c>
      <c r="O665" s="2">
        <v>39538</v>
      </c>
      <c r="P665" s="2">
        <v>39541</v>
      </c>
      <c r="Q665" s="1" t="s">
        <v>29</v>
      </c>
      <c r="R665" t="str">
        <f>VLOOKUP(F665,'Seg 2 descriptions'!A:B,2)</f>
        <v>X Operations-Citrus County</v>
      </c>
      <c r="S665" t="str">
        <f>VLOOKUP(G665,'Seg 3 descriptions'!A:B,2)</f>
        <v>Uniforms</v>
      </c>
    </row>
    <row r="666" spans="1:19" x14ac:dyDescent="0.25">
      <c r="A666" s="1" t="s">
        <v>457</v>
      </c>
      <c r="B666" s="1" t="s">
        <v>1988</v>
      </c>
      <c r="C666" s="1" t="s">
        <v>2325</v>
      </c>
      <c r="D666" s="1" t="s">
        <v>2612</v>
      </c>
      <c r="E666" s="1" t="s">
        <v>2029</v>
      </c>
      <c r="F666" s="1" t="s">
        <v>2030</v>
      </c>
      <c r="G666" s="1" t="s">
        <v>1302</v>
      </c>
      <c r="H666" s="1" t="s">
        <v>187</v>
      </c>
      <c r="I666" s="1" t="s">
        <v>2056</v>
      </c>
      <c r="J666" s="3">
        <v>0.92</v>
      </c>
      <c r="K666" s="1" t="s">
        <v>2571</v>
      </c>
      <c r="L666" s="1" t="s">
        <v>24</v>
      </c>
      <c r="M666" s="1" t="s">
        <v>2572</v>
      </c>
      <c r="N666" s="1" t="s">
        <v>2059</v>
      </c>
      <c r="O666" s="2">
        <v>39538</v>
      </c>
      <c r="P666" s="2">
        <v>39541</v>
      </c>
      <c r="Q666" s="1" t="s">
        <v>29</v>
      </c>
      <c r="R666" t="str">
        <f>VLOOKUP(F666,'Seg 2 descriptions'!A:B,2)</f>
        <v>X Operations-Citrus County</v>
      </c>
      <c r="S666" t="str">
        <f>VLOOKUP(G666,'Seg 3 descriptions'!A:B,2)</f>
        <v>Uniforms</v>
      </c>
    </row>
    <row r="667" spans="1:19" x14ac:dyDescent="0.25">
      <c r="A667" s="1" t="s">
        <v>457</v>
      </c>
      <c r="B667" s="1" t="s">
        <v>1988</v>
      </c>
      <c r="C667" s="1" t="s">
        <v>2325</v>
      </c>
      <c r="D667" s="1" t="s">
        <v>2613</v>
      </c>
      <c r="E667" s="1" t="s">
        <v>2029</v>
      </c>
      <c r="F667" s="1" t="s">
        <v>2030</v>
      </c>
      <c r="G667" s="1" t="s">
        <v>868</v>
      </c>
      <c r="H667" s="1" t="s">
        <v>86</v>
      </c>
      <c r="I667" s="1" t="s">
        <v>2056</v>
      </c>
      <c r="J667" s="3">
        <v>24.4</v>
      </c>
      <c r="K667" s="1" t="s">
        <v>2571</v>
      </c>
      <c r="L667" s="1" t="s">
        <v>24</v>
      </c>
      <c r="M667" s="1" t="s">
        <v>2572</v>
      </c>
      <c r="N667" s="1" t="s">
        <v>2059</v>
      </c>
      <c r="O667" s="2">
        <v>39538</v>
      </c>
      <c r="P667" s="2">
        <v>39541</v>
      </c>
      <c r="Q667" s="1" t="s">
        <v>29</v>
      </c>
      <c r="R667" t="str">
        <f>VLOOKUP(F667,'Seg 2 descriptions'!A:B,2)</f>
        <v>X Operations-Citrus County</v>
      </c>
      <c r="S667" t="str">
        <f>VLOOKUP(G667,'Seg 3 descriptions'!A:B,2)</f>
        <v>Cell Phones</v>
      </c>
    </row>
    <row r="668" spans="1:19" x14ac:dyDescent="0.25">
      <c r="A668" s="1" t="s">
        <v>457</v>
      </c>
      <c r="B668" s="1" t="s">
        <v>1988</v>
      </c>
      <c r="C668" s="1" t="s">
        <v>2325</v>
      </c>
      <c r="D668" s="1" t="s">
        <v>2614</v>
      </c>
      <c r="E668" s="1" t="s">
        <v>2029</v>
      </c>
      <c r="F668" s="1" t="s">
        <v>2030</v>
      </c>
      <c r="G668" s="1" t="s">
        <v>868</v>
      </c>
      <c r="H668" s="1" t="s">
        <v>187</v>
      </c>
      <c r="I668" s="1" t="s">
        <v>2056</v>
      </c>
      <c r="J668" s="3">
        <v>1.87</v>
      </c>
      <c r="K668" s="1" t="s">
        <v>2571</v>
      </c>
      <c r="L668" s="1" t="s">
        <v>24</v>
      </c>
      <c r="M668" s="1" t="s">
        <v>2572</v>
      </c>
      <c r="N668" s="1" t="s">
        <v>2059</v>
      </c>
      <c r="O668" s="2">
        <v>39538</v>
      </c>
      <c r="P668" s="2">
        <v>39541</v>
      </c>
      <c r="Q668" s="1" t="s">
        <v>29</v>
      </c>
      <c r="R668" t="str">
        <f>VLOOKUP(F668,'Seg 2 descriptions'!A:B,2)</f>
        <v>X Operations-Citrus County</v>
      </c>
      <c r="S668" t="str">
        <f>VLOOKUP(G668,'Seg 3 descriptions'!A:B,2)</f>
        <v>Cell Phones</v>
      </c>
    </row>
    <row r="669" spans="1:19" x14ac:dyDescent="0.25">
      <c r="A669" s="1" t="s">
        <v>457</v>
      </c>
      <c r="B669" s="1" t="s">
        <v>1988</v>
      </c>
      <c r="C669" s="1" t="s">
        <v>2325</v>
      </c>
      <c r="D669" s="1" t="s">
        <v>2615</v>
      </c>
      <c r="E669" s="1" t="s">
        <v>2029</v>
      </c>
      <c r="F669" s="1" t="s">
        <v>2030</v>
      </c>
      <c r="G669" s="1" t="s">
        <v>1270</v>
      </c>
      <c r="H669" s="1" t="s">
        <v>86</v>
      </c>
      <c r="I669" s="1" t="s">
        <v>2056</v>
      </c>
      <c r="J669" s="3">
        <v>4.34</v>
      </c>
      <c r="K669" s="1" t="s">
        <v>2571</v>
      </c>
      <c r="L669" s="1" t="s">
        <v>24</v>
      </c>
      <c r="M669" s="1" t="s">
        <v>2572</v>
      </c>
      <c r="N669" s="1" t="s">
        <v>2059</v>
      </c>
      <c r="O669" s="2">
        <v>39538</v>
      </c>
      <c r="P669" s="2">
        <v>39541</v>
      </c>
      <c r="Q669" s="1" t="s">
        <v>29</v>
      </c>
      <c r="R669" t="str">
        <f>VLOOKUP(F669,'Seg 2 descriptions'!A:B,2)</f>
        <v>X Operations-Citrus County</v>
      </c>
      <c r="S669" t="str">
        <f>VLOOKUP(G669,'Seg 3 descriptions'!A:B,2)</f>
        <v>Seminars &amp; Training</v>
      </c>
    </row>
    <row r="670" spans="1:19" x14ac:dyDescent="0.25">
      <c r="A670" s="1" t="s">
        <v>457</v>
      </c>
      <c r="B670" s="1" t="s">
        <v>1988</v>
      </c>
      <c r="C670" s="1" t="s">
        <v>2325</v>
      </c>
      <c r="D670" s="1" t="s">
        <v>2616</v>
      </c>
      <c r="E670" s="1" t="s">
        <v>2029</v>
      </c>
      <c r="F670" s="1" t="s">
        <v>2030</v>
      </c>
      <c r="G670" s="1" t="s">
        <v>1270</v>
      </c>
      <c r="H670" s="1" t="s">
        <v>187</v>
      </c>
      <c r="I670" s="1" t="s">
        <v>2056</v>
      </c>
      <c r="J670" s="3">
        <v>0.33</v>
      </c>
      <c r="K670" s="1" t="s">
        <v>2571</v>
      </c>
      <c r="L670" s="1" t="s">
        <v>24</v>
      </c>
      <c r="M670" s="1" t="s">
        <v>2572</v>
      </c>
      <c r="N670" s="1" t="s">
        <v>2059</v>
      </c>
      <c r="O670" s="2">
        <v>39538</v>
      </c>
      <c r="P670" s="2">
        <v>39541</v>
      </c>
      <c r="Q670" s="1" t="s">
        <v>29</v>
      </c>
      <c r="R670" t="str">
        <f>VLOOKUP(F670,'Seg 2 descriptions'!A:B,2)</f>
        <v>X Operations-Citrus County</v>
      </c>
      <c r="S670" t="str">
        <f>VLOOKUP(G670,'Seg 3 descriptions'!A:B,2)</f>
        <v>Seminars &amp; Training</v>
      </c>
    </row>
    <row r="671" spans="1:19" x14ac:dyDescent="0.25">
      <c r="A671" s="1" t="s">
        <v>457</v>
      </c>
      <c r="B671" s="1" t="s">
        <v>1988</v>
      </c>
      <c r="C671" s="1" t="s">
        <v>2325</v>
      </c>
      <c r="D671" s="1" t="s">
        <v>2617</v>
      </c>
      <c r="E671" s="1" t="s">
        <v>2029</v>
      </c>
      <c r="F671" s="1" t="s">
        <v>2030</v>
      </c>
      <c r="G671" s="1" t="s">
        <v>867</v>
      </c>
      <c r="H671" s="1" t="s">
        <v>86</v>
      </c>
      <c r="I671" s="1" t="s">
        <v>2056</v>
      </c>
      <c r="J671" s="3">
        <v>7.69</v>
      </c>
      <c r="K671" s="1" t="s">
        <v>2571</v>
      </c>
      <c r="L671" s="1" t="s">
        <v>24</v>
      </c>
      <c r="M671" s="1" t="s">
        <v>2572</v>
      </c>
      <c r="N671" s="1" t="s">
        <v>2059</v>
      </c>
      <c r="O671" s="2">
        <v>39538</v>
      </c>
      <c r="P671" s="2">
        <v>39541</v>
      </c>
      <c r="Q671" s="1" t="s">
        <v>29</v>
      </c>
      <c r="R671" t="str">
        <f>VLOOKUP(F671,'Seg 2 descriptions'!A:B,2)</f>
        <v>X Operations-Citrus County</v>
      </c>
      <c r="S671" t="str">
        <f>VLOOKUP(G671,'Seg 3 descriptions'!A:B,2)</f>
        <v>Meals</v>
      </c>
    </row>
    <row r="672" spans="1:19" x14ac:dyDescent="0.25">
      <c r="A672" s="1" t="s">
        <v>457</v>
      </c>
      <c r="B672" s="1" t="s">
        <v>1988</v>
      </c>
      <c r="C672" s="1" t="s">
        <v>2325</v>
      </c>
      <c r="D672" s="1" t="s">
        <v>2618</v>
      </c>
      <c r="E672" s="1" t="s">
        <v>2029</v>
      </c>
      <c r="F672" s="1" t="s">
        <v>2030</v>
      </c>
      <c r="G672" s="1" t="s">
        <v>867</v>
      </c>
      <c r="H672" s="1" t="s">
        <v>187</v>
      </c>
      <c r="I672" s="1" t="s">
        <v>2056</v>
      </c>
      <c r="J672" s="3">
        <v>0.59</v>
      </c>
      <c r="K672" s="1" t="s">
        <v>2571</v>
      </c>
      <c r="L672" s="1" t="s">
        <v>24</v>
      </c>
      <c r="M672" s="1" t="s">
        <v>2572</v>
      </c>
      <c r="N672" s="1" t="s">
        <v>2059</v>
      </c>
      <c r="O672" s="2">
        <v>39538</v>
      </c>
      <c r="P672" s="2">
        <v>39541</v>
      </c>
      <c r="Q672" s="1" t="s">
        <v>29</v>
      </c>
      <c r="R672" t="str">
        <f>VLOOKUP(F672,'Seg 2 descriptions'!A:B,2)</f>
        <v>X Operations-Citrus County</v>
      </c>
      <c r="S672" t="str">
        <f>VLOOKUP(G672,'Seg 3 descriptions'!A:B,2)</f>
        <v>Meals</v>
      </c>
    </row>
    <row r="673" spans="1:19" x14ac:dyDescent="0.25">
      <c r="A673" s="1" t="s">
        <v>457</v>
      </c>
      <c r="B673" s="1" t="s">
        <v>1988</v>
      </c>
      <c r="C673" s="1" t="s">
        <v>2053</v>
      </c>
      <c r="D673" s="1" t="s">
        <v>2599</v>
      </c>
      <c r="E673" s="1" t="s">
        <v>2029</v>
      </c>
      <c r="F673" s="1" t="s">
        <v>2030</v>
      </c>
      <c r="G673" s="1" t="s">
        <v>1049</v>
      </c>
      <c r="H673" s="1" t="s">
        <v>86</v>
      </c>
      <c r="I673" s="1" t="s">
        <v>2056</v>
      </c>
      <c r="J673" s="3">
        <v>5.86</v>
      </c>
      <c r="K673" s="1" t="s">
        <v>2571</v>
      </c>
      <c r="L673" s="1" t="s">
        <v>24</v>
      </c>
      <c r="M673" s="1" t="s">
        <v>2572</v>
      </c>
      <c r="N673" s="1" t="s">
        <v>2059</v>
      </c>
      <c r="O673" s="2">
        <v>39507</v>
      </c>
      <c r="P673" s="2">
        <v>39512</v>
      </c>
      <c r="Q673" s="1" t="s">
        <v>29</v>
      </c>
      <c r="R673" t="str">
        <f>VLOOKUP(F673,'Seg 2 descriptions'!A:B,2)</f>
        <v>X Operations-Citrus County</v>
      </c>
      <c r="S673" t="str">
        <f>VLOOKUP(G673,'Seg 3 descriptions'!A:B,2)</f>
        <v>Vehicle Insurance</v>
      </c>
    </row>
    <row r="674" spans="1:19" x14ac:dyDescent="0.25">
      <c r="A674" s="1" t="s">
        <v>457</v>
      </c>
      <c r="B674" s="1" t="s">
        <v>1988</v>
      </c>
      <c r="C674" s="1" t="s">
        <v>2053</v>
      </c>
      <c r="D674" s="1" t="s">
        <v>2601</v>
      </c>
      <c r="E674" s="1" t="s">
        <v>2029</v>
      </c>
      <c r="F674" s="1" t="s">
        <v>2030</v>
      </c>
      <c r="G674" s="1" t="s">
        <v>1055</v>
      </c>
      <c r="H674" s="1" t="s">
        <v>86</v>
      </c>
      <c r="I674" s="1" t="s">
        <v>2056</v>
      </c>
      <c r="J674" s="3">
        <v>29.31</v>
      </c>
      <c r="K674" s="1" t="s">
        <v>2571</v>
      </c>
      <c r="L674" s="1" t="s">
        <v>24</v>
      </c>
      <c r="M674" s="1" t="s">
        <v>2572</v>
      </c>
      <c r="N674" s="1" t="s">
        <v>2059</v>
      </c>
      <c r="O674" s="2">
        <v>39507</v>
      </c>
      <c r="P674" s="2">
        <v>39512</v>
      </c>
      <c r="Q674" s="1" t="s">
        <v>29</v>
      </c>
      <c r="R674" t="str">
        <f>VLOOKUP(F674,'Seg 2 descriptions'!A:B,2)</f>
        <v>X Operations-Citrus County</v>
      </c>
      <c r="S674" t="str">
        <f>VLOOKUP(G674,'Seg 3 descriptions'!A:B,2)</f>
        <v>Vehicle Depreciation</v>
      </c>
    </row>
    <row r="675" spans="1:19" x14ac:dyDescent="0.25">
      <c r="A675" s="1" t="s">
        <v>457</v>
      </c>
      <c r="B675" s="1" t="s">
        <v>1988</v>
      </c>
      <c r="C675" s="1" t="s">
        <v>2325</v>
      </c>
      <c r="D675" s="1" t="s">
        <v>2619</v>
      </c>
      <c r="E675" s="1" t="s">
        <v>2029</v>
      </c>
      <c r="F675" s="1" t="s">
        <v>2030</v>
      </c>
      <c r="G675" s="1" t="s">
        <v>866</v>
      </c>
      <c r="H675" s="1" t="s">
        <v>86</v>
      </c>
      <c r="I675" s="1" t="s">
        <v>2056</v>
      </c>
      <c r="J675" s="3">
        <v>25.08</v>
      </c>
      <c r="K675" s="1" t="s">
        <v>2571</v>
      </c>
      <c r="L675" s="1" t="s">
        <v>24</v>
      </c>
      <c r="M675" s="1" t="s">
        <v>2572</v>
      </c>
      <c r="N675" s="1" t="s">
        <v>2059</v>
      </c>
      <c r="O675" s="2">
        <v>39538</v>
      </c>
      <c r="P675" s="2">
        <v>39541</v>
      </c>
      <c r="Q675" s="1" t="s">
        <v>29</v>
      </c>
      <c r="R675" t="str">
        <f>VLOOKUP(F675,'Seg 2 descriptions'!A:B,2)</f>
        <v>X Operations-Citrus County</v>
      </c>
      <c r="S675" t="str">
        <f>VLOOKUP(G675,'Seg 3 descriptions'!A:B,2)</f>
        <v>Lodging &amp; Travel</v>
      </c>
    </row>
    <row r="676" spans="1:19" x14ac:dyDescent="0.25">
      <c r="A676" s="1" t="s">
        <v>457</v>
      </c>
      <c r="B676" s="1" t="s">
        <v>1988</v>
      </c>
      <c r="C676" s="1" t="s">
        <v>2325</v>
      </c>
      <c r="D676" s="1" t="s">
        <v>2620</v>
      </c>
      <c r="E676" s="1" t="s">
        <v>2029</v>
      </c>
      <c r="F676" s="1" t="s">
        <v>2030</v>
      </c>
      <c r="G676" s="1" t="s">
        <v>866</v>
      </c>
      <c r="H676" s="1" t="s">
        <v>187</v>
      </c>
      <c r="I676" s="1" t="s">
        <v>2056</v>
      </c>
      <c r="J676" s="3">
        <v>1.92</v>
      </c>
      <c r="K676" s="1" t="s">
        <v>2571</v>
      </c>
      <c r="L676" s="1" t="s">
        <v>24</v>
      </c>
      <c r="M676" s="1" t="s">
        <v>2572</v>
      </c>
      <c r="N676" s="1" t="s">
        <v>2059</v>
      </c>
      <c r="O676" s="2">
        <v>39538</v>
      </c>
      <c r="P676" s="2">
        <v>39541</v>
      </c>
      <c r="Q676" s="1" t="s">
        <v>29</v>
      </c>
      <c r="R676" t="str">
        <f>VLOOKUP(F676,'Seg 2 descriptions'!A:B,2)</f>
        <v>X Operations-Citrus County</v>
      </c>
      <c r="S676" t="str">
        <f>VLOOKUP(G676,'Seg 3 descriptions'!A:B,2)</f>
        <v>Lodging &amp; Travel</v>
      </c>
    </row>
    <row r="677" spans="1:19" x14ac:dyDescent="0.25">
      <c r="A677" s="1" t="s">
        <v>457</v>
      </c>
      <c r="B677" s="1" t="s">
        <v>1988</v>
      </c>
      <c r="C677" s="1" t="s">
        <v>2325</v>
      </c>
      <c r="D677" s="1" t="s">
        <v>2299</v>
      </c>
      <c r="E677" s="1" t="s">
        <v>2029</v>
      </c>
      <c r="F677" s="1" t="s">
        <v>2030</v>
      </c>
      <c r="G677" s="1" t="s">
        <v>590</v>
      </c>
      <c r="H677" s="1" t="s">
        <v>86</v>
      </c>
      <c r="I677" s="1" t="s">
        <v>2056</v>
      </c>
      <c r="J677" s="3">
        <v>43.4</v>
      </c>
      <c r="K677" s="1" t="s">
        <v>2571</v>
      </c>
      <c r="L677" s="1" t="s">
        <v>24</v>
      </c>
      <c r="M677" s="1" t="s">
        <v>2572</v>
      </c>
      <c r="N677" s="1" t="s">
        <v>2059</v>
      </c>
      <c r="O677" s="2">
        <v>39538</v>
      </c>
      <c r="P677" s="2">
        <v>39541</v>
      </c>
      <c r="Q677" s="1" t="s">
        <v>29</v>
      </c>
      <c r="R677" t="str">
        <f>VLOOKUP(F677,'Seg 2 descriptions'!A:B,2)</f>
        <v>X Operations-Citrus County</v>
      </c>
      <c r="S677" t="str">
        <f>VLOOKUP(G677,'Seg 3 descriptions'!A:B,2)</f>
        <v>Overtime/Comp Time/On Call</v>
      </c>
    </row>
    <row r="678" spans="1:19" x14ac:dyDescent="0.25">
      <c r="A678" s="1" t="s">
        <v>457</v>
      </c>
      <c r="B678" s="1" t="s">
        <v>1988</v>
      </c>
      <c r="C678" s="1" t="s">
        <v>2325</v>
      </c>
      <c r="D678" s="1" t="s">
        <v>2621</v>
      </c>
      <c r="E678" s="1" t="s">
        <v>2029</v>
      </c>
      <c r="F678" s="1" t="s">
        <v>2030</v>
      </c>
      <c r="G678" s="1" t="s">
        <v>590</v>
      </c>
      <c r="H678" s="1" t="s">
        <v>187</v>
      </c>
      <c r="I678" s="1" t="s">
        <v>2056</v>
      </c>
      <c r="J678" s="3">
        <v>3.32</v>
      </c>
      <c r="K678" s="1" t="s">
        <v>2571</v>
      </c>
      <c r="L678" s="1" t="s">
        <v>24</v>
      </c>
      <c r="M678" s="1" t="s">
        <v>2572</v>
      </c>
      <c r="N678" s="1" t="s">
        <v>2059</v>
      </c>
      <c r="O678" s="2">
        <v>39538</v>
      </c>
      <c r="P678" s="2">
        <v>39541</v>
      </c>
      <c r="Q678" s="1" t="s">
        <v>29</v>
      </c>
      <c r="R678" t="str">
        <f>VLOOKUP(F678,'Seg 2 descriptions'!A:B,2)</f>
        <v>X Operations-Citrus County</v>
      </c>
      <c r="S678" t="str">
        <f>VLOOKUP(G678,'Seg 3 descriptions'!A:B,2)</f>
        <v>Overtime/Comp Time/On Call</v>
      </c>
    </row>
    <row r="679" spans="1:19" x14ac:dyDescent="0.25">
      <c r="A679" s="1" t="s">
        <v>457</v>
      </c>
      <c r="B679" s="1" t="s">
        <v>1988</v>
      </c>
      <c r="C679" s="1" t="s">
        <v>2325</v>
      </c>
      <c r="D679" s="1" t="s">
        <v>2621</v>
      </c>
      <c r="E679" s="1" t="s">
        <v>2029</v>
      </c>
      <c r="F679" s="1" t="s">
        <v>2030</v>
      </c>
      <c r="G679" s="1" t="s">
        <v>590</v>
      </c>
      <c r="H679" s="1" t="s">
        <v>187</v>
      </c>
      <c r="I679" s="1" t="s">
        <v>2056</v>
      </c>
      <c r="J679" s="3">
        <v>0.06</v>
      </c>
      <c r="K679" s="1" t="s">
        <v>2571</v>
      </c>
      <c r="L679" s="1" t="s">
        <v>24</v>
      </c>
      <c r="M679" s="1" t="s">
        <v>2572</v>
      </c>
      <c r="N679" s="1" t="s">
        <v>2059</v>
      </c>
      <c r="O679" s="2">
        <v>39538</v>
      </c>
      <c r="P679" s="2">
        <v>39541</v>
      </c>
      <c r="Q679" s="1" t="s">
        <v>29</v>
      </c>
      <c r="R679" t="str">
        <f>VLOOKUP(F679,'Seg 2 descriptions'!A:B,2)</f>
        <v>X Operations-Citrus County</v>
      </c>
      <c r="S679" t="str">
        <f>VLOOKUP(G679,'Seg 3 descriptions'!A:B,2)</f>
        <v>Overtime/Comp Time/On Call</v>
      </c>
    </row>
    <row r="680" spans="1:19" x14ac:dyDescent="0.25">
      <c r="A680" s="1" t="s">
        <v>457</v>
      </c>
      <c r="B680" s="1" t="s">
        <v>1988</v>
      </c>
      <c r="C680" s="1" t="s">
        <v>2325</v>
      </c>
      <c r="D680" s="1" t="s">
        <v>2299</v>
      </c>
      <c r="E680" s="1" t="s">
        <v>2029</v>
      </c>
      <c r="F680" s="1" t="s">
        <v>2030</v>
      </c>
      <c r="G680" s="1" t="s">
        <v>590</v>
      </c>
      <c r="H680" s="1" t="s">
        <v>86</v>
      </c>
      <c r="I680" s="1" t="s">
        <v>2056</v>
      </c>
      <c r="J680" s="3">
        <v>0.81</v>
      </c>
      <c r="K680" s="1" t="s">
        <v>2571</v>
      </c>
      <c r="L680" s="1" t="s">
        <v>24</v>
      </c>
      <c r="M680" s="1" t="s">
        <v>2572</v>
      </c>
      <c r="N680" s="1" t="s">
        <v>2059</v>
      </c>
      <c r="O680" s="2">
        <v>39538</v>
      </c>
      <c r="P680" s="2">
        <v>39541</v>
      </c>
      <c r="Q680" s="1" t="s">
        <v>29</v>
      </c>
      <c r="R680" t="str">
        <f>VLOOKUP(F680,'Seg 2 descriptions'!A:B,2)</f>
        <v>X Operations-Citrus County</v>
      </c>
      <c r="S680" t="str">
        <f>VLOOKUP(G680,'Seg 3 descriptions'!A:B,2)</f>
        <v>Overtime/Comp Time/On Call</v>
      </c>
    </row>
    <row r="681" spans="1:19" x14ac:dyDescent="0.25">
      <c r="A681" s="1" t="s">
        <v>457</v>
      </c>
      <c r="B681" s="1" t="s">
        <v>1988</v>
      </c>
      <c r="C681" s="1" t="s">
        <v>2325</v>
      </c>
      <c r="D681" s="1" t="s">
        <v>2307</v>
      </c>
      <c r="E681" s="1" t="s">
        <v>2029</v>
      </c>
      <c r="F681" s="1" t="s">
        <v>2030</v>
      </c>
      <c r="G681" s="1" t="s">
        <v>460</v>
      </c>
      <c r="H681" s="1" t="s">
        <v>86</v>
      </c>
      <c r="I681" s="1" t="s">
        <v>2056</v>
      </c>
      <c r="J681" s="3">
        <v>33.82</v>
      </c>
      <c r="K681" s="1" t="s">
        <v>2571</v>
      </c>
      <c r="L681" s="1" t="s">
        <v>24</v>
      </c>
      <c r="M681" s="1" t="s">
        <v>2572</v>
      </c>
      <c r="N681" s="1" t="s">
        <v>2059</v>
      </c>
      <c r="O681" s="2">
        <v>39538</v>
      </c>
      <c r="P681" s="2">
        <v>39541</v>
      </c>
      <c r="Q681" s="1" t="s">
        <v>29</v>
      </c>
      <c r="R681" t="str">
        <f>VLOOKUP(F681,'Seg 2 descriptions'!A:B,2)</f>
        <v>X Operations-Citrus County</v>
      </c>
      <c r="S681" t="str">
        <f>VLOOKUP(G681,'Seg 3 descriptions'!A:B,2)</f>
        <v>Salaries</v>
      </c>
    </row>
    <row r="682" spans="1:19" x14ac:dyDescent="0.25">
      <c r="A682" s="1" t="s">
        <v>457</v>
      </c>
      <c r="B682" s="1" t="s">
        <v>1988</v>
      </c>
      <c r="C682" s="1" t="s">
        <v>2325</v>
      </c>
      <c r="D682" s="1" t="s">
        <v>2079</v>
      </c>
      <c r="E682" s="1" t="s">
        <v>2029</v>
      </c>
      <c r="F682" s="1" t="s">
        <v>2030</v>
      </c>
      <c r="G682" s="1" t="s">
        <v>460</v>
      </c>
      <c r="H682" s="1" t="s">
        <v>187</v>
      </c>
      <c r="I682" s="1" t="s">
        <v>2056</v>
      </c>
      <c r="J682" s="3">
        <v>2.59</v>
      </c>
      <c r="K682" s="1" t="s">
        <v>2571</v>
      </c>
      <c r="L682" s="1" t="s">
        <v>24</v>
      </c>
      <c r="M682" s="1" t="s">
        <v>2572</v>
      </c>
      <c r="N682" s="1" t="s">
        <v>2059</v>
      </c>
      <c r="O682" s="2">
        <v>39538</v>
      </c>
      <c r="P682" s="2">
        <v>39541</v>
      </c>
      <c r="Q682" s="1" t="s">
        <v>29</v>
      </c>
      <c r="R682" t="str">
        <f>VLOOKUP(F682,'Seg 2 descriptions'!A:B,2)</f>
        <v>X Operations-Citrus County</v>
      </c>
      <c r="S682" t="str">
        <f>VLOOKUP(G682,'Seg 3 descriptions'!A:B,2)</f>
        <v>Salaries</v>
      </c>
    </row>
    <row r="683" spans="1:19" x14ac:dyDescent="0.25">
      <c r="A683" s="1" t="s">
        <v>457</v>
      </c>
      <c r="B683" s="1" t="s">
        <v>1988</v>
      </c>
      <c r="C683" s="1" t="s">
        <v>2053</v>
      </c>
      <c r="D683" s="1" t="s">
        <v>2603</v>
      </c>
      <c r="E683" s="1" t="s">
        <v>2029</v>
      </c>
      <c r="F683" s="1" t="s">
        <v>2030</v>
      </c>
      <c r="G683" s="1" t="s">
        <v>870</v>
      </c>
      <c r="H683" s="1" t="s">
        <v>86</v>
      </c>
      <c r="I683" s="1" t="s">
        <v>2056</v>
      </c>
      <c r="J683" s="3">
        <v>18.559999999999999</v>
      </c>
      <c r="K683" s="1" t="s">
        <v>2571</v>
      </c>
      <c r="L683" s="1" t="s">
        <v>24</v>
      </c>
      <c r="M683" s="1" t="s">
        <v>2572</v>
      </c>
      <c r="N683" s="1" t="s">
        <v>2059</v>
      </c>
      <c r="O683" s="2">
        <v>39507</v>
      </c>
      <c r="P683" s="2">
        <v>39512</v>
      </c>
      <c r="Q683" s="1" t="s">
        <v>29</v>
      </c>
      <c r="R683" t="str">
        <f>VLOOKUP(F683,'Seg 2 descriptions'!A:B,2)</f>
        <v>X Operations-Citrus County</v>
      </c>
      <c r="S683" t="str">
        <f>VLOOKUP(G683,'Seg 3 descriptions'!A:B,2)</f>
        <v>Other Vehicle Expenses</v>
      </c>
    </row>
    <row r="684" spans="1:19" x14ac:dyDescent="0.25">
      <c r="A684" s="1" t="s">
        <v>457</v>
      </c>
      <c r="B684" s="1" t="s">
        <v>1988</v>
      </c>
      <c r="C684" s="1" t="s">
        <v>2053</v>
      </c>
      <c r="D684" s="1" t="s">
        <v>2605</v>
      </c>
      <c r="E684" s="1" t="s">
        <v>2029</v>
      </c>
      <c r="F684" s="1" t="s">
        <v>2030</v>
      </c>
      <c r="G684" s="1" t="s">
        <v>869</v>
      </c>
      <c r="H684" s="1" t="s">
        <v>86</v>
      </c>
      <c r="I684" s="1" t="s">
        <v>2056</v>
      </c>
      <c r="J684" s="3">
        <v>42.19</v>
      </c>
      <c r="K684" s="1" t="s">
        <v>2571</v>
      </c>
      <c r="L684" s="1" t="s">
        <v>24</v>
      </c>
      <c r="M684" s="1" t="s">
        <v>2572</v>
      </c>
      <c r="N684" s="1" t="s">
        <v>2059</v>
      </c>
      <c r="O684" s="2">
        <v>39507</v>
      </c>
      <c r="P684" s="2">
        <v>39512</v>
      </c>
      <c r="Q684" s="1" t="s">
        <v>29</v>
      </c>
      <c r="R684" t="str">
        <f>VLOOKUP(F684,'Seg 2 descriptions'!A:B,2)</f>
        <v>X Operations-Citrus County</v>
      </c>
      <c r="S684" t="str">
        <f>VLOOKUP(G684,'Seg 3 descriptions'!A:B,2)</f>
        <v>Vehicle Fuel</v>
      </c>
    </row>
    <row r="685" spans="1:19" x14ac:dyDescent="0.25">
      <c r="A685" s="1" t="s">
        <v>457</v>
      </c>
      <c r="B685" s="1" t="s">
        <v>1988</v>
      </c>
      <c r="C685" s="1" t="s">
        <v>2053</v>
      </c>
      <c r="D685" s="1" t="s">
        <v>2608</v>
      </c>
      <c r="E685" s="1" t="s">
        <v>2029</v>
      </c>
      <c r="F685" s="1" t="s">
        <v>2030</v>
      </c>
      <c r="G685" s="1" t="s">
        <v>283</v>
      </c>
      <c r="H685" s="1" t="s">
        <v>86</v>
      </c>
      <c r="I685" s="1" t="s">
        <v>2056</v>
      </c>
      <c r="J685" s="3">
        <v>11.84</v>
      </c>
      <c r="K685" s="1" t="s">
        <v>2571</v>
      </c>
      <c r="L685" s="1" t="s">
        <v>24</v>
      </c>
      <c r="M685" s="1" t="s">
        <v>2572</v>
      </c>
      <c r="N685" s="1" t="s">
        <v>2059</v>
      </c>
      <c r="O685" s="2">
        <v>39507</v>
      </c>
      <c r="P685" s="2">
        <v>39512</v>
      </c>
      <c r="Q685" s="1" t="s">
        <v>29</v>
      </c>
      <c r="R685" t="str">
        <f>VLOOKUP(F685,'Seg 2 descriptions'!A:B,2)</f>
        <v>X Operations-Citrus County</v>
      </c>
      <c r="S685" t="str">
        <f>VLOOKUP(G685,'Seg 3 descriptions'!A:B,2)</f>
        <v>Supplies &amp; Misc Dept Expenses</v>
      </c>
    </row>
    <row r="686" spans="1:19" x14ac:dyDescent="0.25">
      <c r="A686" s="1" t="s">
        <v>457</v>
      </c>
      <c r="B686" s="1" t="s">
        <v>1988</v>
      </c>
      <c r="C686" s="1" t="s">
        <v>2053</v>
      </c>
      <c r="D686" s="1" t="s">
        <v>2609</v>
      </c>
      <c r="E686" s="1" t="s">
        <v>2029</v>
      </c>
      <c r="F686" s="1" t="s">
        <v>2030</v>
      </c>
      <c r="G686" s="1" t="s">
        <v>1301</v>
      </c>
      <c r="H686" s="1" t="s">
        <v>86</v>
      </c>
      <c r="I686" s="1" t="s">
        <v>2056</v>
      </c>
      <c r="J686" s="3">
        <v>1.93</v>
      </c>
      <c r="K686" s="1" t="s">
        <v>2571</v>
      </c>
      <c r="L686" s="1" t="s">
        <v>24</v>
      </c>
      <c r="M686" s="1" t="s">
        <v>2572</v>
      </c>
      <c r="N686" s="1" t="s">
        <v>2059</v>
      </c>
      <c r="O686" s="2">
        <v>39507</v>
      </c>
      <c r="P686" s="2">
        <v>39512</v>
      </c>
      <c r="Q686" s="1" t="s">
        <v>29</v>
      </c>
      <c r="R686" t="str">
        <f>VLOOKUP(F686,'Seg 2 descriptions'!A:B,2)</f>
        <v>X Operations-Citrus County</v>
      </c>
      <c r="S686" t="str">
        <f>VLOOKUP(G686,'Seg 3 descriptions'!A:B,2)</f>
        <v>Memberships &amp; Subscriptions</v>
      </c>
    </row>
    <row r="687" spans="1:19" x14ac:dyDescent="0.25">
      <c r="A687" s="1" t="s">
        <v>457</v>
      </c>
      <c r="B687" s="1" t="s">
        <v>1988</v>
      </c>
      <c r="C687" s="1" t="s">
        <v>2053</v>
      </c>
      <c r="D687" s="1" t="s">
        <v>2611</v>
      </c>
      <c r="E687" s="1" t="s">
        <v>2029</v>
      </c>
      <c r="F687" s="1" t="s">
        <v>2030</v>
      </c>
      <c r="G687" s="1" t="s">
        <v>1302</v>
      </c>
      <c r="H687" s="1" t="s">
        <v>86</v>
      </c>
      <c r="I687" s="1" t="s">
        <v>2056</v>
      </c>
      <c r="J687" s="3">
        <v>10.37</v>
      </c>
      <c r="K687" s="1" t="s">
        <v>2571</v>
      </c>
      <c r="L687" s="1" t="s">
        <v>24</v>
      </c>
      <c r="M687" s="1" t="s">
        <v>2572</v>
      </c>
      <c r="N687" s="1" t="s">
        <v>2059</v>
      </c>
      <c r="O687" s="2">
        <v>39507</v>
      </c>
      <c r="P687" s="2">
        <v>39512</v>
      </c>
      <c r="Q687" s="1" t="s">
        <v>29</v>
      </c>
      <c r="R687" t="str">
        <f>VLOOKUP(F687,'Seg 2 descriptions'!A:B,2)</f>
        <v>X Operations-Citrus County</v>
      </c>
      <c r="S687" t="str">
        <f>VLOOKUP(G687,'Seg 3 descriptions'!A:B,2)</f>
        <v>Uniforms</v>
      </c>
    </row>
    <row r="688" spans="1:19" x14ac:dyDescent="0.25">
      <c r="A688" s="1" t="s">
        <v>457</v>
      </c>
      <c r="B688" s="1" t="s">
        <v>1988</v>
      </c>
      <c r="C688" s="1" t="s">
        <v>2053</v>
      </c>
      <c r="D688" s="1" t="s">
        <v>2613</v>
      </c>
      <c r="E688" s="1" t="s">
        <v>2029</v>
      </c>
      <c r="F688" s="1" t="s">
        <v>2030</v>
      </c>
      <c r="G688" s="1" t="s">
        <v>868</v>
      </c>
      <c r="H688" s="1" t="s">
        <v>86</v>
      </c>
      <c r="I688" s="1" t="s">
        <v>2056</v>
      </c>
      <c r="J688" s="3">
        <v>7.23</v>
      </c>
      <c r="K688" s="1" t="s">
        <v>2571</v>
      </c>
      <c r="L688" s="1" t="s">
        <v>24</v>
      </c>
      <c r="M688" s="1" t="s">
        <v>2572</v>
      </c>
      <c r="N688" s="1" t="s">
        <v>2059</v>
      </c>
      <c r="O688" s="2">
        <v>39507</v>
      </c>
      <c r="P688" s="2">
        <v>39512</v>
      </c>
      <c r="Q688" s="1" t="s">
        <v>29</v>
      </c>
      <c r="R688" t="str">
        <f>VLOOKUP(F688,'Seg 2 descriptions'!A:B,2)</f>
        <v>X Operations-Citrus County</v>
      </c>
      <c r="S688" t="str">
        <f>VLOOKUP(G688,'Seg 3 descriptions'!A:B,2)</f>
        <v>Cell Phones</v>
      </c>
    </row>
    <row r="689" spans="1:19" x14ac:dyDescent="0.25">
      <c r="A689" s="1" t="s">
        <v>457</v>
      </c>
      <c r="B689" s="1" t="s">
        <v>1988</v>
      </c>
      <c r="C689" s="1" t="s">
        <v>2053</v>
      </c>
      <c r="D689" s="1" t="s">
        <v>2615</v>
      </c>
      <c r="E689" s="1" t="s">
        <v>2029</v>
      </c>
      <c r="F689" s="1" t="s">
        <v>2030</v>
      </c>
      <c r="G689" s="1" t="s">
        <v>1270</v>
      </c>
      <c r="H689" s="1" t="s">
        <v>86</v>
      </c>
      <c r="I689" s="1" t="s">
        <v>2056</v>
      </c>
      <c r="J689" s="3">
        <v>17.98</v>
      </c>
      <c r="K689" s="1" t="s">
        <v>2571</v>
      </c>
      <c r="L689" s="1" t="s">
        <v>24</v>
      </c>
      <c r="M689" s="1" t="s">
        <v>2572</v>
      </c>
      <c r="N689" s="1" t="s">
        <v>2059</v>
      </c>
      <c r="O689" s="2">
        <v>39507</v>
      </c>
      <c r="P689" s="2">
        <v>39512</v>
      </c>
      <c r="Q689" s="1" t="s">
        <v>29</v>
      </c>
      <c r="R689" t="str">
        <f>VLOOKUP(F689,'Seg 2 descriptions'!A:B,2)</f>
        <v>X Operations-Citrus County</v>
      </c>
      <c r="S689" t="str">
        <f>VLOOKUP(G689,'Seg 3 descriptions'!A:B,2)</f>
        <v>Seminars &amp; Training</v>
      </c>
    </row>
    <row r="690" spans="1:19" x14ac:dyDescent="0.25">
      <c r="A690" s="1" t="s">
        <v>457</v>
      </c>
      <c r="B690" s="1" t="s">
        <v>1988</v>
      </c>
      <c r="C690" s="1" t="s">
        <v>2053</v>
      </c>
      <c r="D690" s="1" t="s">
        <v>2617</v>
      </c>
      <c r="E690" s="1" t="s">
        <v>2029</v>
      </c>
      <c r="F690" s="1" t="s">
        <v>2030</v>
      </c>
      <c r="G690" s="1" t="s">
        <v>867</v>
      </c>
      <c r="H690" s="1" t="s">
        <v>86</v>
      </c>
      <c r="I690" s="1" t="s">
        <v>2056</v>
      </c>
      <c r="J690" s="3">
        <v>5.03</v>
      </c>
      <c r="K690" s="1" t="s">
        <v>2571</v>
      </c>
      <c r="L690" s="1" t="s">
        <v>24</v>
      </c>
      <c r="M690" s="1" t="s">
        <v>2572</v>
      </c>
      <c r="N690" s="1" t="s">
        <v>2059</v>
      </c>
      <c r="O690" s="2">
        <v>39507</v>
      </c>
      <c r="P690" s="2">
        <v>39512</v>
      </c>
      <c r="Q690" s="1" t="s">
        <v>29</v>
      </c>
      <c r="R690" t="str">
        <f>VLOOKUP(F690,'Seg 2 descriptions'!A:B,2)</f>
        <v>X Operations-Citrus County</v>
      </c>
      <c r="S690" t="str">
        <f>VLOOKUP(G690,'Seg 3 descriptions'!A:B,2)</f>
        <v>Meals</v>
      </c>
    </row>
    <row r="691" spans="1:19" x14ac:dyDescent="0.25">
      <c r="A691" s="1" t="s">
        <v>457</v>
      </c>
      <c r="B691" s="1" t="s">
        <v>1988</v>
      </c>
      <c r="C691" s="1" t="s">
        <v>2053</v>
      </c>
      <c r="D691" s="1" t="s">
        <v>2619</v>
      </c>
      <c r="E691" s="1" t="s">
        <v>2029</v>
      </c>
      <c r="F691" s="1" t="s">
        <v>2030</v>
      </c>
      <c r="G691" s="1" t="s">
        <v>866</v>
      </c>
      <c r="H691" s="1" t="s">
        <v>86</v>
      </c>
      <c r="I691" s="1" t="s">
        <v>2056</v>
      </c>
      <c r="J691" s="3">
        <v>0.3</v>
      </c>
      <c r="K691" s="1" t="s">
        <v>2571</v>
      </c>
      <c r="L691" s="1" t="s">
        <v>24</v>
      </c>
      <c r="M691" s="1" t="s">
        <v>2572</v>
      </c>
      <c r="N691" s="1" t="s">
        <v>2059</v>
      </c>
      <c r="O691" s="2">
        <v>39507</v>
      </c>
      <c r="P691" s="2">
        <v>39512</v>
      </c>
      <c r="Q691" s="1" t="s">
        <v>29</v>
      </c>
      <c r="R691" t="str">
        <f>VLOOKUP(F691,'Seg 2 descriptions'!A:B,2)</f>
        <v>X Operations-Citrus County</v>
      </c>
      <c r="S691" t="str">
        <f>VLOOKUP(G691,'Seg 3 descriptions'!A:B,2)</f>
        <v>Lodging &amp; Travel</v>
      </c>
    </row>
    <row r="692" spans="1:19" x14ac:dyDescent="0.25">
      <c r="A692" s="1" t="s">
        <v>457</v>
      </c>
      <c r="B692" s="1" t="s">
        <v>1988</v>
      </c>
      <c r="C692" s="1" t="s">
        <v>2053</v>
      </c>
      <c r="D692" s="1" t="s">
        <v>2299</v>
      </c>
      <c r="E692" s="1" t="s">
        <v>2029</v>
      </c>
      <c r="F692" s="1" t="s">
        <v>2030</v>
      </c>
      <c r="G692" s="1" t="s">
        <v>590</v>
      </c>
      <c r="H692" s="1" t="s">
        <v>86</v>
      </c>
      <c r="I692" s="1" t="s">
        <v>2056</v>
      </c>
      <c r="J692" s="3">
        <v>12.83</v>
      </c>
      <c r="K692" s="1" t="s">
        <v>2571</v>
      </c>
      <c r="L692" s="1" t="s">
        <v>24</v>
      </c>
      <c r="M692" s="1" t="s">
        <v>2572</v>
      </c>
      <c r="N692" s="1" t="s">
        <v>2059</v>
      </c>
      <c r="O692" s="2">
        <v>39507</v>
      </c>
      <c r="P692" s="2">
        <v>39512</v>
      </c>
      <c r="Q692" s="1" t="s">
        <v>29</v>
      </c>
      <c r="R692" t="str">
        <f>VLOOKUP(F692,'Seg 2 descriptions'!A:B,2)</f>
        <v>X Operations-Citrus County</v>
      </c>
      <c r="S692" t="str">
        <f>VLOOKUP(G692,'Seg 3 descriptions'!A:B,2)</f>
        <v>Overtime/Comp Time/On Call</v>
      </c>
    </row>
    <row r="693" spans="1:19" x14ac:dyDescent="0.25">
      <c r="A693" s="1" t="s">
        <v>457</v>
      </c>
      <c r="B693" s="1" t="s">
        <v>1988</v>
      </c>
      <c r="C693" s="1" t="s">
        <v>2053</v>
      </c>
      <c r="D693" s="1" t="s">
        <v>2299</v>
      </c>
      <c r="E693" s="1" t="s">
        <v>2029</v>
      </c>
      <c r="F693" s="1" t="s">
        <v>2030</v>
      </c>
      <c r="G693" s="1" t="s">
        <v>590</v>
      </c>
      <c r="H693" s="1" t="s">
        <v>86</v>
      </c>
      <c r="I693" s="1" t="s">
        <v>2056</v>
      </c>
      <c r="J693" s="3">
        <v>0.3</v>
      </c>
      <c r="K693" s="1" t="s">
        <v>2571</v>
      </c>
      <c r="L693" s="1" t="s">
        <v>24</v>
      </c>
      <c r="M693" s="1" t="s">
        <v>2572</v>
      </c>
      <c r="N693" s="1" t="s">
        <v>2059</v>
      </c>
      <c r="O693" s="2">
        <v>39507</v>
      </c>
      <c r="P693" s="2">
        <v>39512</v>
      </c>
      <c r="Q693" s="1" t="s">
        <v>29</v>
      </c>
      <c r="R693" t="str">
        <f>VLOOKUP(F693,'Seg 2 descriptions'!A:B,2)</f>
        <v>X Operations-Citrus County</v>
      </c>
      <c r="S693" t="str">
        <f>VLOOKUP(G693,'Seg 3 descriptions'!A:B,2)</f>
        <v>Overtime/Comp Time/On Call</v>
      </c>
    </row>
    <row r="694" spans="1:19" x14ac:dyDescent="0.25">
      <c r="A694" s="1" t="s">
        <v>457</v>
      </c>
      <c r="B694" s="1" t="s">
        <v>1988</v>
      </c>
      <c r="C694" s="1" t="s">
        <v>2053</v>
      </c>
      <c r="D694" s="1" t="s">
        <v>2307</v>
      </c>
      <c r="E694" s="1" t="s">
        <v>2029</v>
      </c>
      <c r="F694" s="1" t="s">
        <v>2030</v>
      </c>
      <c r="G694" s="1" t="s">
        <v>460</v>
      </c>
      <c r="H694" s="1" t="s">
        <v>86</v>
      </c>
      <c r="I694" s="1" t="s">
        <v>2056</v>
      </c>
      <c r="J694" s="3">
        <v>1.81</v>
      </c>
      <c r="K694" s="1" t="s">
        <v>2571</v>
      </c>
      <c r="L694" s="1" t="s">
        <v>24</v>
      </c>
      <c r="M694" s="1" t="s">
        <v>2572</v>
      </c>
      <c r="N694" s="1" t="s">
        <v>2059</v>
      </c>
      <c r="O694" s="2">
        <v>39507</v>
      </c>
      <c r="P694" s="2">
        <v>39512</v>
      </c>
      <c r="Q694" s="1" t="s">
        <v>29</v>
      </c>
      <c r="R694" t="str">
        <f>VLOOKUP(F694,'Seg 2 descriptions'!A:B,2)</f>
        <v>X Operations-Citrus County</v>
      </c>
      <c r="S694" t="str">
        <f>VLOOKUP(G694,'Seg 3 descriptions'!A:B,2)</f>
        <v>Salaries</v>
      </c>
    </row>
    <row r="695" spans="1:19" x14ac:dyDescent="0.25">
      <c r="A695" s="1" t="s">
        <v>457</v>
      </c>
      <c r="B695" s="1" t="s">
        <v>1988</v>
      </c>
      <c r="C695" s="1" t="s">
        <v>2315</v>
      </c>
      <c r="D695" s="1" t="s">
        <v>2599</v>
      </c>
      <c r="E695" s="1" t="s">
        <v>2029</v>
      </c>
      <c r="F695" s="1" t="s">
        <v>2030</v>
      </c>
      <c r="G695" s="1" t="s">
        <v>1049</v>
      </c>
      <c r="H695" s="1" t="s">
        <v>86</v>
      </c>
      <c r="I695" s="1" t="s">
        <v>2056</v>
      </c>
      <c r="J695" s="3">
        <v>6.47</v>
      </c>
      <c r="K695" s="1" t="s">
        <v>2571</v>
      </c>
      <c r="L695" s="1" t="s">
        <v>24</v>
      </c>
      <c r="M695" s="1" t="s">
        <v>2572</v>
      </c>
      <c r="N695" s="1" t="s">
        <v>2059</v>
      </c>
      <c r="O695" s="2">
        <v>39478</v>
      </c>
      <c r="P695" s="2">
        <v>39486</v>
      </c>
      <c r="Q695" s="1" t="s">
        <v>29</v>
      </c>
      <c r="R695" t="str">
        <f>VLOOKUP(F695,'Seg 2 descriptions'!A:B,2)</f>
        <v>X Operations-Citrus County</v>
      </c>
      <c r="S695" t="str">
        <f>VLOOKUP(G695,'Seg 3 descriptions'!A:B,2)</f>
        <v>Vehicle Insurance</v>
      </c>
    </row>
    <row r="696" spans="1:19" x14ac:dyDescent="0.25">
      <c r="A696" s="1" t="s">
        <v>457</v>
      </c>
      <c r="B696" s="1" t="s">
        <v>1988</v>
      </c>
      <c r="C696" s="1" t="s">
        <v>2315</v>
      </c>
      <c r="D696" s="1" t="s">
        <v>2601</v>
      </c>
      <c r="E696" s="1" t="s">
        <v>2029</v>
      </c>
      <c r="F696" s="1" t="s">
        <v>2030</v>
      </c>
      <c r="G696" s="1" t="s">
        <v>1055</v>
      </c>
      <c r="H696" s="1" t="s">
        <v>86</v>
      </c>
      <c r="I696" s="1" t="s">
        <v>2056</v>
      </c>
      <c r="J696" s="3">
        <v>32.369999999999997</v>
      </c>
      <c r="K696" s="1" t="s">
        <v>2571</v>
      </c>
      <c r="L696" s="1" t="s">
        <v>24</v>
      </c>
      <c r="M696" s="1" t="s">
        <v>2572</v>
      </c>
      <c r="N696" s="1" t="s">
        <v>2059</v>
      </c>
      <c r="O696" s="2">
        <v>39478</v>
      </c>
      <c r="P696" s="2">
        <v>39486</v>
      </c>
      <c r="Q696" s="1" t="s">
        <v>29</v>
      </c>
      <c r="R696" t="str">
        <f>VLOOKUP(F696,'Seg 2 descriptions'!A:B,2)</f>
        <v>X Operations-Citrus County</v>
      </c>
      <c r="S696" t="str">
        <f>VLOOKUP(G696,'Seg 3 descriptions'!A:B,2)</f>
        <v>Vehicle Depreciation</v>
      </c>
    </row>
    <row r="697" spans="1:19" x14ac:dyDescent="0.25">
      <c r="A697" s="1" t="s">
        <v>457</v>
      </c>
      <c r="B697" s="1" t="s">
        <v>1988</v>
      </c>
      <c r="C697" s="1" t="s">
        <v>2315</v>
      </c>
      <c r="D697" s="1" t="s">
        <v>2603</v>
      </c>
      <c r="E697" s="1" t="s">
        <v>2029</v>
      </c>
      <c r="F697" s="1" t="s">
        <v>2030</v>
      </c>
      <c r="G697" s="1" t="s">
        <v>870</v>
      </c>
      <c r="H697" s="1" t="s">
        <v>86</v>
      </c>
      <c r="I697" s="1" t="s">
        <v>2056</v>
      </c>
      <c r="J697" s="3">
        <v>12.15</v>
      </c>
      <c r="K697" s="1" t="s">
        <v>2571</v>
      </c>
      <c r="L697" s="1" t="s">
        <v>24</v>
      </c>
      <c r="M697" s="1" t="s">
        <v>2572</v>
      </c>
      <c r="N697" s="1" t="s">
        <v>2059</v>
      </c>
      <c r="O697" s="2">
        <v>39478</v>
      </c>
      <c r="P697" s="2">
        <v>39486</v>
      </c>
      <c r="Q697" s="1" t="s">
        <v>29</v>
      </c>
      <c r="R697" t="str">
        <f>VLOOKUP(F697,'Seg 2 descriptions'!A:B,2)</f>
        <v>X Operations-Citrus County</v>
      </c>
      <c r="S697" t="str">
        <f>VLOOKUP(G697,'Seg 3 descriptions'!A:B,2)</f>
        <v>Other Vehicle Expenses</v>
      </c>
    </row>
    <row r="698" spans="1:19" x14ac:dyDescent="0.25">
      <c r="A698" s="1" t="s">
        <v>457</v>
      </c>
      <c r="B698" s="1" t="s">
        <v>1988</v>
      </c>
      <c r="C698" s="1" t="s">
        <v>2315</v>
      </c>
      <c r="D698" s="1" t="s">
        <v>2605</v>
      </c>
      <c r="E698" s="1" t="s">
        <v>2029</v>
      </c>
      <c r="F698" s="1" t="s">
        <v>2030</v>
      </c>
      <c r="G698" s="1" t="s">
        <v>869</v>
      </c>
      <c r="H698" s="1" t="s">
        <v>86</v>
      </c>
      <c r="I698" s="1" t="s">
        <v>2056</v>
      </c>
      <c r="J698" s="3">
        <v>34.700000000000003</v>
      </c>
      <c r="K698" s="1" t="s">
        <v>2571</v>
      </c>
      <c r="L698" s="1" t="s">
        <v>24</v>
      </c>
      <c r="M698" s="1" t="s">
        <v>2572</v>
      </c>
      <c r="N698" s="1" t="s">
        <v>2059</v>
      </c>
      <c r="O698" s="2">
        <v>39478</v>
      </c>
      <c r="P698" s="2">
        <v>39486</v>
      </c>
      <c r="Q698" s="1" t="s">
        <v>29</v>
      </c>
      <c r="R698" t="str">
        <f>VLOOKUP(F698,'Seg 2 descriptions'!A:B,2)</f>
        <v>X Operations-Citrus County</v>
      </c>
      <c r="S698" t="str">
        <f>VLOOKUP(G698,'Seg 3 descriptions'!A:B,2)</f>
        <v>Vehicle Fuel</v>
      </c>
    </row>
    <row r="699" spans="1:19" x14ac:dyDescent="0.25">
      <c r="A699" s="1" t="s">
        <v>457</v>
      </c>
      <c r="B699" s="1" t="s">
        <v>1988</v>
      </c>
      <c r="C699" s="1" t="s">
        <v>2315</v>
      </c>
      <c r="D699" s="1" t="s">
        <v>2608</v>
      </c>
      <c r="E699" s="1" t="s">
        <v>2029</v>
      </c>
      <c r="F699" s="1" t="s">
        <v>2030</v>
      </c>
      <c r="G699" s="1" t="s">
        <v>283</v>
      </c>
      <c r="H699" s="1" t="s">
        <v>86</v>
      </c>
      <c r="I699" s="1" t="s">
        <v>2056</v>
      </c>
      <c r="J699" s="3">
        <v>16.18</v>
      </c>
      <c r="K699" s="1" t="s">
        <v>2571</v>
      </c>
      <c r="L699" s="1" t="s">
        <v>24</v>
      </c>
      <c r="M699" s="1" t="s">
        <v>2572</v>
      </c>
      <c r="N699" s="1" t="s">
        <v>2059</v>
      </c>
      <c r="O699" s="2">
        <v>39478</v>
      </c>
      <c r="P699" s="2">
        <v>39486</v>
      </c>
      <c r="Q699" s="1" t="s">
        <v>29</v>
      </c>
      <c r="R699" t="str">
        <f>VLOOKUP(F699,'Seg 2 descriptions'!A:B,2)</f>
        <v>X Operations-Citrus County</v>
      </c>
      <c r="S699" t="str">
        <f>VLOOKUP(G699,'Seg 3 descriptions'!A:B,2)</f>
        <v>Supplies &amp; Misc Dept Expenses</v>
      </c>
    </row>
    <row r="700" spans="1:19" x14ac:dyDescent="0.25">
      <c r="A700" s="1" t="s">
        <v>457</v>
      </c>
      <c r="B700" s="1" t="s">
        <v>1988</v>
      </c>
      <c r="C700" s="1" t="s">
        <v>2315</v>
      </c>
      <c r="D700" s="1" t="s">
        <v>2611</v>
      </c>
      <c r="E700" s="1" t="s">
        <v>2029</v>
      </c>
      <c r="F700" s="1" t="s">
        <v>2030</v>
      </c>
      <c r="G700" s="1" t="s">
        <v>1302</v>
      </c>
      <c r="H700" s="1" t="s">
        <v>86</v>
      </c>
      <c r="I700" s="1" t="s">
        <v>2056</v>
      </c>
      <c r="J700" s="3">
        <v>5.13</v>
      </c>
      <c r="K700" s="1" t="s">
        <v>2571</v>
      </c>
      <c r="L700" s="1" t="s">
        <v>24</v>
      </c>
      <c r="M700" s="1" t="s">
        <v>2572</v>
      </c>
      <c r="N700" s="1" t="s">
        <v>2059</v>
      </c>
      <c r="O700" s="2">
        <v>39478</v>
      </c>
      <c r="P700" s="2">
        <v>39486</v>
      </c>
      <c r="Q700" s="1" t="s">
        <v>29</v>
      </c>
      <c r="R700" t="str">
        <f>VLOOKUP(F700,'Seg 2 descriptions'!A:B,2)</f>
        <v>X Operations-Citrus County</v>
      </c>
      <c r="S700" t="str">
        <f>VLOOKUP(G700,'Seg 3 descriptions'!A:B,2)</f>
        <v>Uniforms</v>
      </c>
    </row>
    <row r="701" spans="1:19" x14ac:dyDescent="0.25">
      <c r="A701" s="1" t="s">
        <v>457</v>
      </c>
      <c r="B701" s="1" t="s">
        <v>1988</v>
      </c>
      <c r="C701" s="1" t="s">
        <v>2315</v>
      </c>
      <c r="D701" s="1" t="s">
        <v>2613</v>
      </c>
      <c r="E701" s="1" t="s">
        <v>2029</v>
      </c>
      <c r="F701" s="1" t="s">
        <v>2030</v>
      </c>
      <c r="G701" s="1" t="s">
        <v>868</v>
      </c>
      <c r="H701" s="1" t="s">
        <v>86</v>
      </c>
      <c r="I701" s="1" t="s">
        <v>2056</v>
      </c>
      <c r="J701" s="3">
        <v>7.97</v>
      </c>
      <c r="K701" s="1" t="s">
        <v>2571</v>
      </c>
      <c r="L701" s="1" t="s">
        <v>24</v>
      </c>
      <c r="M701" s="1" t="s">
        <v>2572</v>
      </c>
      <c r="N701" s="1" t="s">
        <v>2059</v>
      </c>
      <c r="O701" s="2">
        <v>39478</v>
      </c>
      <c r="P701" s="2">
        <v>39486</v>
      </c>
      <c r="Q701" s="1" t="s">
        <v>29</v>
      </c>
      <c r="R701" t="str">
        <f>VLOOKUP(F701,'Seg 2 descriptions'!A:B,2)</f>
        <v>X Operations-Citrus County</v>
      </c>
      <c r="S701" t="str">
        <f>VLOOKUP(G701,'Seg 3 descriptions'!A:B,2)</f>
        <v>Cell Phones</v>
      </c>
    </row>
    <row r="702" spans="1:19" x14ac:dyDescent="0.25">
      <c r="A702" s="1" t="s">
        <v>457</v>
      </c>
      <c r="B702" s="1" t="s">
        <v>49</v>
      </c>
      <c r="C702" s="1" t="s">
        <v>2089</v>
      </c>
      <c r="D702" s="1" t="s">
        <v>2299</v>
      </c>
      <c r="E702" s="1" t="s">
        <v>2029</v>
      </c>
      <c r="F702" s="1" t="s">
        <v>2030</v>
      </c>
      <c r="G702" s="1" t="s">
        <v>590</v>
      </c>
      <c r="H702" s="1" t="s">
        <v>86</v>
      </c>
      <c r="I702" s="1" t="s">
        <v>2056</v>
      </c>
      <c r="J702" s="3">
        <v>24</v>
      </c>
      <c r="K702" s="1" t="s">
        <v>2488</v>
      </c>
      <c r="L702" s="1" t="s">
        <v>24</v>
      </c>
      <c r="M702" s="1" t="s">
        <v>2489</v>
      </c>
      <c r="N702" s="1" t="s">
        <v>2059</v>
      </c>
      <c r="O702" s="2">
        <v>39721</v>
      </c>
      <c r="P702" s="2">
        <v>39727</v>
      </c>
      <c r="Q702" s="1" t="s">
        <v>29</v>
      </c>
      <c r="R702" t="str">
        <f>VLOOKUP(F702,'Seg 2 descriptions'!A:B,2)</f>
        <v>X Operations-Citrus County</v>
      </c>
      <c r="S702" t="str">
        <f>VLOOKUP(G702,'Seg 3 descriptions'!A:B,2)</f>
        <v>Overtime/Comp Time/On Call</v>
      </c>
    </row>
    <row r="703" spans="1:19" x14ac:dyDescent="0.25">
      <c r="A703" s="1" t="s">
        <v>457</v>
      </c>
      <c r="B703" s="1" t="s">
        <v>49</v>
      </c>
      <c r="C703" s="1" t="s">
        <v>2096</v>
      </c>
      <c r="D703" s="1" t="s">
        <v>2533</v>
      </c>
      <c r="E703" s="1" t="s">
        <v>2029</v>
      </c>
      <c r="F703" s="1" t="s">
        <v>2030</v>
      </c>
      <c r="G703" s="1" t="s">
        <v>590</v>
      </c>
      <c r="H703" s="1" t="s">
        <v>130</v>
      </c>
      <c r="I703" s="1" t="s">
        <v>2056</v>
      </c>
      <c r="J703" s="3">
        <v>1.5</v>
      </c>
      <c r="K703" s="1" t="s">
        <v>2488</v>
      </c>
      <c r="L703" s="1" t="s">
        <v>24</v>
      </c>
      <c r="M703" s="1" t="s">
        <v>2489</v>
      </c>
      <c r="N703" s="1" t="s">
        <v>2059</v>
      </c>
      <c r="O703" s="2">
        <v>39782</v>
      </c>
      <c r="P703" s="2">
        <v>39785</v>
      </c>
      <c r="Q703" s="1" t="s">
        <v>29</v>
      </c>
      <c r="R703" t="str">
        <f>VLOOKUP(F703,'Seg 2 descriptions'!A:B,2)</f>
        <v>X Operations-Citrus County</v>
      </c>
      <c r="S703" t="str">
        <f>VLOOKUP(G703,'Seg 3 descriptions'!A:B,2)</f>
        <v>Overtime/Comp Time/On Call</v>
      </c>
    </row>
    <row r="704" spans="1:19" x14ac:dyDescent="0.25">
      <c r="A704" s="1" t="s">
        <v>457</v>
      </c>
      <c r="B704" s="1" t="s">
        <v>49</v>
      </c>
      <c r="C704" s="1" t="s">
        <v>2094</v>
      </c>
      <c r="D704" s="1" t="s">
        <v>2299</v>
      </c>
      <c r="E704" s="1" t="s">
        <v>2029</v>
      </c>
      <c r="F704" s="1" t="s">
        <v>2030</v>
      </c>
      <c r="G704" s="1" t="s">
        <v>590</v>
      </c>
      <c r="H704" s="1" t="s">
        <v>86</v>
      </c>
      <c r="I704" s="1" t="s">
        <v>2056</v>
      </c>
      <c r="J704" s="3">
        <v>-4.01</v>
      </c>
      <c r="K704" s="1" t="s">
        <v>2488</v>
      </c>
      <c r="L704" s="1" t="s">
        <v>24</v>
      </c>
      <c r="M704" s="1" t="s">
        <v>2489</v>
      </c>
      <c r="N704" s="1" t="s">
        <v>2059</v>
      </c>
      <c r="O704" s="2">
        <v>39721</v>
      </c>
      <c r="P704" s="2">
        <v>39727</v>
      </c>
      <c r="Q704" s="1" t="s">
        <v>29</v>
      </c>
      <c r="R704" t="str">
        <f>VLOOKUP(F704,'Seg 2 descriptions'!A:B,2)</f>
        <v>X Operations-Citrus County</v>
      </c>
      <c r="S704" t="str">
        <f>VLOOKUP(G704,'Seg 3 descriptions'!A:B,2)</f>
        <v>Overtime/Comp Time/On Call</v>
      </c>
    </row>
    <row r="705" spans="1:19" x14ac:dyDescent="0.25">
      <c r="A705" s="1" t="s">
        <v>457</v>
      </c>
      <c r="B705" s="1" t="s">
        <v>49</v>
      </c>
      <c r="C705" s="1" t="s">
        <v>2545</v>
      </c>
      <c r="D705" s="1" t="s">
        <v>2299</v>
      </c>
      <c r="E705" s="1" t="s">
        <v>2029</v>
      </c>
      <c r="F705" s="1" t="s">
        <v>2030</v>
      </c>
      <c r="G705" s="1" t="s">
        <v>590</v>
      </c>
      <c r="H705" s="1" t="s">
        <v>86</v>
      </c>
      <c r="I705" s="1" t="s">
        <v>2056</v>
      </c>
      <c r="J705" s="3">
        <v>4.01</v>
      </c>
      <c r="K705" s="1" t="s">
        <v>2488</v>
      </c>
      <c r="L705" s="1" t="s">
        <v>24</v>
      </c>
      <c r="M705" s="1" t="s">
        <v>2489</v>
      </c>
      <c r="N705" s="1" t="s">
        <v>2059</v>
      </c>
      <c r="O705" s="2">
        <v>39691</v>
      </c>
      <c r="P705" s="2">
        <v>39696</v>
      </c>
      <c r="Q705" s="1" t="s">
        <v>29</v>
      </c>
      <c r="R705" t="str">
        <f>VLOOKUP(F705,'Seg 2 descriptions'!A:B,2)</f>
        <v>X Operations-Citrus County</v>
      </c>
      <c r="S705" t="str">
        <f>VLOOKUP(G705,'Seg 3 descriptions'!A:B,2)</f>
        <v>Overtime/Comp Time/On Call</v>
      </c>
    </row>
    <row r="706" spans="1:19" x14ac:dyDescent="0.25">
      <c r="A706" s="1" t="s">
        <v>1571</v>
      </c>
      <c r="B706" s="1" t="s">
        <v>49</v>
      </c>
      <c r="C706" s="1" t="s">
        <v>2409</v>
      </c>
      <c r="D706" s="1" t="s">
        <v>2044</v>
      </c>
      <c r="E706" s="1" t="s">
        <v>1991</v>
      </c>
      <c r="F706" s="1" t="s">
        <v>2013</v>
      </c>
      <c r="G706" s="1" t="s">
        <v>22</v>
      </c>
      <c r="H706" s="1" t="s">
        <v>86</v>
      </c>
      <c r="I706" s="1" t="s">
        <v>24</v>
      </c>
      <c r="J706" s="3">
        <v>380.76</v>
      </c>
      <c r="K706" s="1" t="s">
        <v>2522</v>
      </c>
      <c r="L706" s="1" t="s">
        <v>24</v>
      </c>
      <c r="M706" s="1" t="s">
        <v>24</v>
      </c>
      <c r="N706" s="1" t="s">
        <v>2409</v>
      </c>
      <c r="O706" s="2">
        <v>39782</v>
      </c>
      <c r="P706" s="2">
        <v>39784</v>
      </c>
      <c r="Q706" s="1" t="s">
        <v>29</v>
      </c>
      <c r="R706" t="str">
        <f>VLOOKUP(F706,'Seg 2 descriptions'!A:B,2)</f>
        <v>X Facilities-Florida</v>
      </c>
      <c r="S706" t="str">
        <f>VLOOKUP(G706,'Seg 3 descriptions'!A:B,2)</f>
        <v>Facilities Maintenance</v>
      </c>
    </row>
    <row r="707" spans="1:19" x14ac:dyDescent="0.25">
      <c r="A707" s="1" t="s">
        <v>1571</v>
      </c>
      <c r="B707" s="1" t="s">
        <v>49</v>
      </c>
      <c r="C707" s="1" t="s">
        <v>2409</v>
      </c>
      <c r="D707" s="1" t="s">
        <v>2044</v>
      </c>
      <c r="E707" s="1" t="s">
        <v>1991</v>
      </c>
      <c r="F707" s="1" t="s">
        <v>2013</v>
      </c>
      <c r="G707" s="1" t="s">
        <v>22</v>
      </c>
      <c r="H707" s="1" t="s">
        <v>86</v>
      </c>
      <c r="I707" s="1" t="s">
        <v>24</v>
      </c>
      <c r="J707" s="3">
        <v>380.76</v>
      </c>
      <c r="K707" s="1" t="s">
        <v>2522</v>
      </c>
      <c r="L707" s="1" t="s">
        <v>24</v>
      </c>
      <c r="M707" s="1" t="s">
        <v>24</v>
      </c>
      <c r="N707" s="1" t="s">
        <v>2409</v>
      </c>
      <c r="O707" s="2">
        <v>39782</v>
      </c>
      <c r="P707" s="2">
        <v>39784</v>
      </c>
      <c r="Q707" s="1" t="s">
        <v>29</v>
      </c>
      <c r="R707" t="str">
        <f>VLOOKUP(F707,'Seg 2 descriptions'!A:B,2)</f>
        <v>X Facilities-Florida</v>
      </c>
      <c r="S707" t="str">
        <f>VLOOKUP(G707,'Seg 3 descriptions'!A:B,2)</f>
        <v>Facilities Maintenance</v>
      </c>
    </row>
    <row r="708" spans="1:19" x14ac:dyDescent="0.25">
      <c r="A708" s="1" t="s">
        <v>17</v>
      </c>
      <c r="B708" s="1" t="s">
        <v>1988</v>
      </c>
      <c r="C708" s="1" t="s">
        <v>2622</v>
      </c>
      <c r="D708" s="1" t="s">
        <v>2368</v>
      </c>
      <c r="E708" s="1" t="s">
        <v>2029</v>
      </c>
      <c r="F708" s="1" t="s">
        <v>2030</v>
      </c>
      <c r="G708" s="1" t="s">
        <v>35</v>
      </c>
      <c r="H708" s="1" t="s">
        <v>103</v>
      </c>
      <c r="I708" s="1" t="s">
        <v>24</v>
      </c>
      <c r="J708" s="3">
        <v>186.54</v>
      </c>
      <c r="K708" s="1" t="s">
        <v>2623</v>
      </c>
      <c r="L708" s="1" t="s">
        <v>2032</v>
      </c>
      <c r="M708" s="1" t="s">
        <v>2624</v>
      </c>
      <c r="N708" s="1" t="s">
        <v>2625</v>
      </c>
      <c r="O708" s="2">
        <v>39770</v>
      </c>
      <c r="P708" s="2">
        <v>39770</v>
      </c>
      <c r="Q708" s="1" t="s">
        <v>29</v>
      </c>
      <c r="R708" t="str">
        <f>VLOOKUP(F708,'Seg 2 descriptions'!A:B,2)</f>
        <v>X Operations-Citrus County</v>
      </c>
      <c r="S708" t="str">
        <f>VLOOKUP(G708,'Seg 3 descriptions'!A:B,2)</f>
        <v>Other Outside Services</v>
      </c>
    </row>
    <row r="709" spans="1:19" x14ac:dyDescent="0.25">
      <c r="A709" s="1" t="s">
        <v>17</v>
      </c>
      <c r="B709" s="1" t="s">
        <v>1988</v>
      </c>
      <c r="C709" s="1" t="s">
        <v>2159</v>
      </c>
      <c r="D709" s="1" t="s">
        <v>2132</v>
      </c>
      <c r="E709" s="1" t="s">
        <v>1991</v>
      </c>
      <c r="F709" s="1" t="s">
        <v>2013</v>
      </c>
      <c r="G709" s="1" t="s">
        <v>22</v>
      </c>
      <c r="H709" s="1" t="s">
        <v>76</v>
      </c>
      <c r="I709" s="1" t="s">
        <v>24</v>
      </c>
      <c r="J709" s="3">
        <v>3860.35</v>
      </c>
      <c r="K709" s="1" t="s">
        <v>2626</v>
      </c>
      <c r="L709" s="1" t="s">
        <v>1085</v>
      </c>
      <c r="M709" s="1" t="s">
        <v>2627</v>
      </c>
      <c r="N709" s="1" t="s">
        <v>2628</v>
      </c>
      <c r="O709" s="2">
        <v>39763</v>
      </c>
      <c r="P709" s="2">
        <v>39763</v>
      </c>
      <c r="Q709" s="1" t="s">
        <v>29</v>
      </c>
      <c r="R709" t="str">
        <f>VLOOKUP(F709,'Seg 2 descriptions'!A:B,2)</f>
        <v>X Facilities-Florida</v>
      </c>
      <c r="S709" t="str">
        <f>VLOOKUP(G709,'Seg 3 descriptions'!A:B,2)</f>
        <v>Facilities Maintenance</v>
      </c>
    </row>
    <row r="710" spans="1:19" x14ac:dyDescent="0.25">
      <c r="A710" s="1" t="s">
        <v>17</v>
      </c>
      <c r="B710" s="1" t="s">
        <v>1988</v>
      </c>
      <c r="C710" s="1" t="s">
        <v>2629</v>
      </c>
      <c r="D710" s="1" t="s">
        <v>2012</v>
      </c>
      <c r="E710" s="1" t="s">
        <v>1991</v>
      </c>
      <c r="F710" s="1" t="s">
        <v>2013</v>
      </c>
      <c r="G710" s="1" t="s">
        <v>22</v>
      </c>
      <c r="H710" s="1" t="s">
        <v>228</v>
      </c>
      <c r="I710" s="1" t="s">
        <v>24</v>
      </c>
      <c r="J710" s="3">
        <v>4305</v>
      </c>
      <c r="K710" s="1" t="s">
        <v>2630</v>
      </c>
      <c r="L710" s="1" t="s">
        <v>84</v>
      </c>
      <c r="M710" s="1" t="s">
        <v>2631</v>
      </c>
      <c r="N710" s="1" t="s">
        <v>2632</v>
      </c>
      <c r="O710" s="2">
        <v>39798</v>
      </c>
      <c r="P710" s="2">
        <v>39799</v>
      </c>
      <c r="Q710" s="1" t="s">
        <v>29</v>
      </c>
      <c r="R710" t="str">
        <f>VLOOKUP(F710,'Seg 2 descriptions'!A:B,2)</f>
        <v>X Facilities-Florida</v>
      </c>
      <c r="S710" t="str">
        <f>VLOOKUP(G710,'Seg 3 descriptions'!A:B,2)</f>
        <v>Facilities Maintenance</v>
      </c>
    </row>
    <row r="711" spans="1:19" x14ac:dyDescent="0.25">
      <c r="A711" s="1" t="s">
        <v>17</v>
      </c>
      <c r="B711" s="1" t="s">
        <v>1988</v>
      </c>
      <c r="C711" s="1" t="s">
        <v>2633</v>
      </c>
      <c r="D711" s="1" t="s">
        <v>2132</v>
      </c>
      <c r="E711" s="1" t="s">
        <v>1991</v>
      </c>
      <c r="F711" s="1" t="s">
        <v>2013</v>
      </c>
      <c r="G711" s="1" t="s">
        <v>22</v>
      </c>
      <c r="H711" s="1" t="s">
        <v>76</v>
      </c>
      <c r="I711" s="1" t="s">
        <v>24</v>
      </c>
      <c r="J711" s="3">
        <v>225</v>
      </c>
      <c r="K711" s="1" t="s">
        <v>2634</v>
      </c>
      <c r="L711" s="1" t="s">
        <v>2453</v>
      </c>
      <c r="M711" s="1" t="s">
        <v>2635</v>
      </c>
      <c r="N711" s="1" t="s">
        <v>2636</v>
      </c>
      <c r="O711" s="2">
        <v>39707</v>
      </c>
      <c r="P711" s="2">
        <v>39708</v>
      </c>
      <c r="Q711" s="1" t="s">
        <v>29</v>
      </c>
      <c r="R711" t="str">
        <f>VLOOKUP(F711,'Seg 2 descriptions'!A:B,2)</f>
        <v>X Facilities-Florida</v>
      </c>
      <c r="S711" t="str">
        <f>VLOOKUP(G711,'Seg 3 descriptions'!A:B,2)</f>
        <v>Facilities Maintenance</v>
      </c>
    </row>
    <row r="712" spans="1:19" x14ac:dyDescent="0.25">
      <c r="A712" s="1" t="s">
        <v>17</v>
      </c>
      <c r="B712" s="1" t="s">
        <v>1988</v>
      </c>
      <c r="C712" s="1" t="s">
        <v>2043</v>
      </c>
      <c r="D712" s="1" t="s">
        <v>2073</v>
      </c>
      <c r="E712" s="1" t="s">
        <v>2029</v>
      </c>
      <c r="F712" s="1" t="s">
        <v>2013</v>
      </c>
      <c r="G712" s="1" t="s">
        <v>22</v>
      </c>
      <c r="H712" s="1" t="s">
        <v>228</v>
      </c>
      <c r="I712" s="1" t="s">
        <v>24</v>
      </c>
      <c r="J712" s="3">
        <v>30</v>
      </c>
      <c r="K712" s="1" t="s">
        <v>2637</v>
      </c>
      <c r="L712" s="1" t="s">
        <v>84</v>
      </c>
      <c r="M712" s="1" t="s">
        <v>2638</v>
      </c>
      <c r="N712" s="1" t="s">
        <v>2639</v>
      </c>
      <c r="O712" s="2">
        <v>39679</v>
      </c>
      <c r="P712" s="2">
        <v>39680</v>
      </c>
      <c r="Q712" s="1" t="s">
        <v>29</v>
      </c>
      <c r="R712" t="str">
        <f>VLOOKUP(F712,'Seg 2 descriptions'!A:B,2)</f>
        <v>X Facilities-Florida</v>
      </c>
      <c r="S712" t="str">
        <f>VLOOKUP(G712,'Seg 3 descriptions'!A:B,2)</f>
        <v>Facilities Maintenance</v>
      </c>
    </row>
    <row r="713" spans="1:19" x14ac:dyDescent="0.25">
      <c r="A713" s="1" t="s">
        <v>17</v>
      </c>
      <c r="B713" s="1" t="s">
        <v>1988</v>
      </c>
      <c r="C713" s="1" t="s">
        <v>2640</v>
      </c>
      <c r="D713" s="1" t="s">
        <v>2111</v>
      </c>
      <c r="E713" s="1" t="s">
        <v>1991</v>
      </c>
      <c r="F713" s="1" t="s">
        <v>2013</v>
      </c>
      <c r="G713" s="1" t="s">
        <v>35</v>
      </c>
      <c r="H713" s="1" t="s">
        <v>23</v>
      </c>
      <c r="I713" s="1" t="s">
        <v>24</v>
      </c>
      <c r="J713" s="3">
        <v>220.64</v>
      </c>
      <c r="K713" s="1" t="s">
        <v>2641</v>
      </c>
      <c r="L713" s="1" t="s">
        <v>2642</v>
      </c>
      <c r="M713" s="1" t="s">
        <v>2643</v>
      </c>
      <c r="N713" s="1" t="s">
        <v>2644</v>
      </c>
      <c r="O713" s="2">
        <v>39623</v>
      </c>
      <c r="P713" s="2">
        <v>39625</v>
      </c>
      <c r="Q713" s="1" t="s">
        <v>29</v>
      </c>
      <c r="R713" t="str">
        <f>VLOOKUP(F713,'Seg 2 descriptions'!A:B,2)</f>
        <v>X Facilities-Florida</v>
      </c>
      <c r="S713" t="str">
        <f>VLOOKUP(G713,'Seg 3 descriptions'!A:B,2)</f>
        <v>Other Outside Services</v>
      </c>
    </row>
    <row r="714" spans="1:19" x14ac:dyDescent="0.25">
      <c r="A714" s="1" t="s">
        <v>17</v>
      </c>
      <c r="B714" s="1" t="s">
        <v>1988</v>
      </c>
      <c r="C714" s="1" t="s">
        <v>2645</v>
      </c>
      <c r="D714" s="1" t="s">
        <v>2044</v>
      </c>
      <c r="E714" s="1" t="s">
        <v>1991</v>
      </c>
      <c r="F714" s="1" t="s">
        <v>2013</v>
      </c>
      <c r="G714" s="1" t="s">
        <v>22</v>
      </c>
      <c r="H714" s="1" t="s">
        <v>86</v>
      </c>
      <c r="I714" s="1" t="s">
        <v>24</v>
      </c>
      <c r="J714" s="3">
        <v>1410.4</v>
      </c>
      <c r="K714" s="1" t="s">
        <v>2646</v>
      </c>
      <c r="L714" s="1" t="s">
        <v>2438</v>
      </c>
      <c r="M714" s="1" t="s">
        <v>2647</v>
      </c>
      <c r="N714" s="1" t="s">
        <v>2648</v>
      </c>
      <c r="O714" s="2">
        <v>39813</v>
      </c>
      <c r="P714" s="2">
        <v>39821</v>
      </c>
      <c r="Q714" s="1" t="s">
        <v>29</v>
      </c>
      <c r="R714" t="str">
        <f>VLOOKUP(F714,'Seg 2 descriptions'!A:B,2)</f>
        <v>X Facilities-Florida</v>
      </c>
      <c r="S714" t="str">
        <f>VLOOKUP(G714,'Seg 3 descriptions'!A:B,2)</f>
        <v>Facilities Maintenance</v>
      </c>
    </row>
    <row r="715" spans="1:19" x14ac:dyDescent="0.25">
      <c r="A715" s="1" t="s">
        <v>17</v>
      </c>
      <c r="B715" s="1" t="s">
        <v>1988</v>
      </c>
      <c r="C715" s="1" t="s">
        <v>2649</v>
      </c>
      <c r="D715" s="1" t="s">
        <v>2132</v>
      </c>
      <c r="E715" s="1" t="s">
        <v>1991</v>
      </c>
      <c r="F715" s="1" t="s">
        <v>2013</v>
      </c>
      <c r="G715" s="1" t="s">
        <v>22</v>
      </c>
      <c r="H715" s="1" t="s">
        <v>76</v>
      </c>
      <c r="I715" s="1" t="s">
        <v>24</v>
      </c>
      <c r="J715" s="3">
        <v>750</v>
      </c>
      <c r="K715" s="1" t="s">
        <v>2289</v>
      </c>
      <c r="L715" s="1" t="s">
        <v>24</v>
      </c>
      <c r="M715" s="1" t="s">
        <v>2650</v>
      </c>
      <c r="N715" s="1" t="s">
        <v>2651</v>
      </c>
      <c r="O715" s="2">
        <v>39568</v>
      </c>
      <c r="P715" s="2">
        <v>39568</v>
      </c>
      <c r="Q715" s="1" t="s">
        <v>29</v>
      </c>
      <c r="R715" t="str">
        <f>VLOOKUP(F715,'Seg 2 descriptions'!A:B,2)</f>
        <v>X Facilities-Florida</v>
      </c>
      <c r="S715" t="str">
        <f>VLOOKUP(G715,'Seg 3 descriptions'!A:B,2)</f>
        <v>Facilities Maintenance</v>
      </c>
    </row>
    <row r="716" spans="1:19" x14ac:dyDescent="0.25">
      <c r="A716" s="1" t="s">
        <v>17</v>
      </c>
      <c r="B716" s="1" t="s">
        <v>1988</v>
      </c>
      <c r="C716" s="1" t="s">
        <v>2649</v>
      </c>
      <c r="D716" s="1" t="s">
        <v>2132</v>
      </c>
      <c r="E716" s="1" t="s">
        <v>1991</v>
      </c>
      <c r="F716" s="1" t="s">
        <v>2013</v>
      </c>
      <c r="G716" s="1" t="s">
        <v>22</v>
      </c>
      <c r="H716" s="1" t="s">
        <v>76</v>
      </c>
      <c r="I716" s="1" t="s">
        <v>24</v>
      </c>
      <c r="J716" s="3">
        <v>750</v>
      </c>
      <c r="K716" s="1" t="s">
        <v>2289</v>
      </c>
      <c r="L716" s="1" t="s">
        <v>24</v>
      </c>
      <c r="M716" s="1" t="s">
        <v>2650</v>
      </c>
      <c r="N716" s="1" t="s">
        <v>2651</v>
      </c>
      <c r="O716" s="2">
        <v>39568</v>
      </c>
      <c r="P716" s="2">
        <v>39568</v>
      </c>
      <c r="Q716" s="1" t="s">
        <v>29</v>
      </c>
      <c r="R716" t="str">
        <f>VLOOKUP(F716,'Seg 2 descriptions'!A:B,2)</f>
        <v>X Facilities-Florida</v>
      </c>
      <c r="S716" t="str">
        <f>VLOOKUP(G716,'Seg 3 descriptions'!A:B,2)</f>
        <v>Facilities Maintenance</v>
      </c>
    </row>
    <row r="717" spans="1:19" x14ac:dyDescent="0.25">
      <c r="A717" s="1" t="s">
        <v>17</v>
      </c>
      <c r="B717" s="1" t="s">
        <v>1988</v>
      </c>
      <c r="C717" s="1" t="s">
        <v>2649</v>
      </c>
      <c r="D717" s="1" t="s">
        <v>2012</v>
      </c>
      <c r="E717" s="1" t="s">
        <v>1991</v>
      </c>
      <c r="F717" s="1" t="s">
        <v>2013</v>
      </c>
      <c r="G717" s="1" t="s">
        <v>22</v>
      </c>
      <c r="H717" s="1" t="s">
        <v>228</v>
      </c>
      <c r="I717" s="1" t="s">
        <v>24</v>
      </c>
      <c r="J717" s="3">
        <v>675</v>
      </c>
      <c r="K717" s="1" t="s">
        <v>2289</v>
      </c>
      <c r="L717" s="1" t="s">
        <v>24</v>
      </c>
      <c r="M717" s="1" t="s">
        <v>2650</v>
      </c>
      <c r="N717" s="1" t="s">
        <v>2651</v>
      </c>
      <c r="O717" s="2">
        <v>39568</v>
      </c>
      <c r="P717" s="2">
        <v>39568</v>
      </c>
      <c r="Q717" s="1" t="s">
        <v>29</v>
      </c>
      <c r="R717" t="str">
        <f>VLOOKUP(F717,'Seg 2 descriptions'!A:B,2)</f>
        <v>X Facilities-Florida</v>
      </c>
      <c r="S717" t="str">
        <f>VLOOKUP(G717,'Seg 3 descriptions'!A:B,2)</f>
        <v>Facilities Maintenance</v>
      </c>
    </row>
    <row r="718" spans="1:19" x14ac:dyDescent="0.25">
      <c r="A718" s="1" t="s">
        <v>17</v>
      </c>
      <c r="B718" s="1" t="s">
        <v>1988</v>
      </c>
      <c r="C718" s="1" t="s">
        <v>2649</v>
      </c>
      <c r="D718" s="1" t="s">
        <v>2132</v>
      </c>
      <c r="E718" s="1" t="s">
        <v>1991</v>
      </c>
      <c r="F718" s="1" t="s">
        <v>2013</v>
      </c>
      <c r="G718" s="1" t="s">
        <v>22</v>
      </c>
      <c r="H718" s="1" t="s">
        <v>76</v>
      </c>
      <c r="I718" s="1" t="s">
        <v>24</v>
      </c>
      <c r="J718" s="3">
        <v>854.5</v>
      </c>
      <c r="K718" s="1" t="s">
        <v>2289</v>
      </c>
      <c r="L718" s="1" t="s">
        <v>24</v>
      </c>
      <c r="M718" s="1" t="s">
        <v>2650</v>
      </c>
      <c r="N718" s="1" t="s">
        <v>2651</v>
      </c>
      <c r="O718" s="2">
        <v>39568</v>
      </c>
      <c r="P718" s="2">
        <v>39568</v>
      </c>
      <c r="Q718" s="1" t="s">
        <v>29</v>
      </c>
      <c r="R718" t="str">
        <f>VLOOKUP(F718,'Seg 2 descriptions'!A:B,2)</f>
        <v>X Facilities-Florida</v>
      </c>
      <c r="S718" t="str">
        <f>VLOOKUP(G718,'Seg 3 descriptions'!A:B,2)</f>
        <v>Facilities Maintenance</v>
      </c>
    </row>
    <row r="719" spans="1:19" x14ac:dyDescent="0.25">
      <c r="A719" s="1" t="s">
        <v>1987</v>
      </c>
      <c r="B719" s="1" t="s">
        <v>1988</v>
      </c>
      <c r="C719" s="1" t="s">
        <v>2652</v>
      </c>
      <c r="D719" s="1" t="s">
        <v>1997</v>
      </c>
      <c r="E719" s="1" t="s">
        <v>1991</v>
      </c>
      <c r="F719" s="1" t="s">
        <v>1992</v>
      </c>
      <c r="G719" s="1" t="s">
        <v>460</v>
      </c>
      <c r="H719" s="1" t="s">
        <v>86</v>
      </c>
      <c r="I719" s="1" t="s">
        <v>24</v>
      </c>
      <c r="J719" s="3">
        <v>272.27999999999997</v>
      </c>
      <c r="K719" s="1" t="s">
        <v>2653</v>
      </c>
      <c r="L719" s="1" t="s">
        <v>24</v>
      </c>
      <c r="M719" s="1" t="s">
        <v>2010</v>
      </c>
      <c r="N719" s="1" t="s">
        <v>2652</v>
      </c>
      <c r="O719" s="2">
        <v>39553</v>
      </c>
      <c r="P719" s="2">
        <v>39553</v>
      </c>
      <c r="Q719" s="1" t="s">
        <v>29</v>
      </c>
      <c r="R719" t="str">
        <f>VLOOKUP(F719,'Seg 2 descriptions'!A:B,2)</f>
        <v>X Operations-Tri-County</v>
      </c>
      <c r="S719" t="str">
        <f>VLOOKUP(G719,'Seg 3 descriptions'!A:B,2)</f>
        <v>Salaries</v>
      </c>
    </row>
    <row r="720" spans="1:19" x14ac:dyDescent="0.25">
      <c r="A720" s="1" t="s">
        <v>1987</v>
      </c>
      <c r="B720" s="1" t="s">
        <v>1988</v>
      </c>
      <c r="C720" s="1" t="s">
        <v>2652</v>
      </c>
      <c r="D720" s="1" t="s">
        <v>2077</v>
      </c>
      <c r="E720" s="1" t="s">
        <v>20</v>
      </c>
      <c r="F720" s="1" t="s">
        <v>2006</v>
      </c>
      <c r="G720" s="1" t="s">
        <v>460</v>
      </c>
      <c r="H720" s="1" t="s">
        <v>86</v>
      </c>
      <c r="I720" s="1" t="s">
        <v>24</v>
      </c>
      <c r="J720" s="3">
        <v>162.88</v>
      </c>
      <c r="K720" s="1" t="s">
        <v>2653</v>
      </c>
      <c r="L720" s="1" t="s">
        <v>24</v>
      </c>
      <c r="M720" s="1" t="s">
        <v>2406</v>
      </c>
      <c r="N720" s="1" t="s">
        <v>2652</v>
      </c>
      <c r="O720" s="2">
        <v>39553</v>
      </c>
      <c r="P720" s="2">
        <v>39553</v>
      </c>
      <c r="Q720" s="1" t="s">
        <v>29</v>
      </c>
      <c r="R720" t="str">
        <f>VLOOKUP(F720,'Seg 2 descriptions'!A:B,2)</f>
        <v>X Engineering and Measurement</v>
      </c>
      <c r="S720" t="str">
        <f>VLOOKUP(G720,'Seg 3 descriptions'!A:B,2)</f>
        <v>Salaries</v>
      </c>
    </row>
    <row r="721" spans="1:19" x14ac:dyDescent="0.25">
      <c r="A721" s="1" t="s">
        <v>1987</v>
      </c>
      <c r="B721" s="1" t="s">
        <v>1988</v>
      </c>
      <c r="C721" s="1" t="s">
        <v>2652</v>
      </c>
      <c r="D721" s="1" t="s">
        <v>2081</v>
      </c>
      <c r="E721" s="1" t="s">
        <v>20</v>
      </c>
      <c r="F721" s="1" t="s">
        <v>2006</v>
      </c>
      <c r="G721" s="1" t="s">
        <v>460</v>
      </c>
      <c r="H721" s="1" t="s">
        <v>76</v>
      </c>
      <c r="I721" s="1" t="s">
        <v>24</v>
      </c>
      <c r="J721" s="3">
        <v>81.44</v>
      </c>
      <c r="K721" s="1" t="s">
        <v>2653</v>
      </c>
      <c r="L721" s="1" t="s">
        <v>24</v>
      </c>
      <c r="M721" s="1" t="s">
        <v>2406</v>
      </c>
      <c r="N721" s="1" t="s">
        <v>2652</v>
      </c>
      <c r="O721" s="2">
        <v>39553</v>
      </c>
      <c r="P721" s="2">
        <v>39553</v>
      </c>
      <c r="Q721" s="1" t="s">
        <v>29</v>
      </c>
      <c r="R721" t="str">
        <f>VLOOKUP(F721,'Seg 2 descriptions'!A:B,2)</f>
        <v>X Engineering and Measurement</v>
      </c>
      <c r="S721" t="str">
        <f>VLOOKUP(G721,'Seg 3 descriptions'!A:B,2)</f>
        <v>Salaries</v>
      </c>
    </row>
    <row r="722" spans="1:19" x14ac:dyDescent="0.25">
      <c r="A722" s="1" t="s">
        <v>1987</v>
      </c>
      <c r="B722" s="1" t="s">
        <v>1988</v>
      </c>
      <c r="C722" s="1" t="s">
        <v>2652</v>
      </c>
      <c r="D722" s="1" t="s">
        <v>2082</v>
      </c>
      <c r="E722" s="1" t="s">
        <v>20</v>
      </c>
      <c r="F722" s="1" t="s">
        <v>2006</v>
      </c>
      <c r="G722" s="1" t="s">
        <v>460</v>
      </c>
      <c r="H722" s="1" t="s">
        <v>23</v>
      </c>
      <c r="I722" s="1" t="s">
        <v>24</v>
      </c>
      <c r="J722" s="3">
        <v>244.32</v>
      </c>
      <c r="K722" s="1" t="s">
        <v>2653</v>
      </c>
      <c r="L722" s="1" t="s">
        <v>24</v>
      </c>
      <c r="M722" s="1" t="s">
        <v>2406</v>
      </c>
      <c r="N722" s="1" t="s">
        <v>2652</v>
      </c>
      <c r="O722" s="2">
        <v>39553</v>
      </c>
      <c r="P722" s="2">
        <v>39553</v>
      </c>
      <c r="Q722" s="1" t="s">
        <v>29</v>
      </c>
      <c r="R722" t="str">
        <f>VLOOKUP(F722,'Seg 2 descriptions'!A:B,2)</f>
        <v>X Engineering and Measurement</v>
      </c>
      <c r="S722" t="str">
        <f>VLOOKUP(G722,'Seg 3 descriptions'!A:B,2)</f>
        <v>Salaries</v>
      </c>
    </row>
    <row r="723" spans="1:19" x14ac:dyDescent="0.25">
      <c r="A723" s="1" t="s">
        <v>1987</v>
      </c>
      <c r="B723" s="1" t="s">
        <v>1988</v>
      </c>
      <c r="C723" s="1" t="s">
        <v>2652</v>
      </c>
      <c r="D723" s="1" t="s">
        <v>2080</v>
      </c>
      <c r="E723" s="1" t="s">
        <v>20</v>
      </c>
      <c r="F723" s="1" t="s">
        <v>2006</v>
      </c>
      <c r="G723" s="1" t="s">
        <v>460</v>
      </c>
      <c r="H723" s="1" t="s">
        <v>187</v>
      </c>
      <c r="I723" s="1" t="s">
        <v>24</v>
      </c>
      <c r="J723" s="3">
        <v>144.4</v>
      </c>
      <c r="K723" s="1" t="s">
        <v>2653</v>
      </c>
      <c r="L723" s="1" t="s">
        <v>24</v>
      </c>
      <c r="M723" s="1" t="s">
        <v>2007</v>
      </c>
      <c r="N723" s="1" t="s">
        <v>2652</v>
      </c>
      <c r="O723" s="2">
        <v>39553</v>
      </c>
      <c r="P723" s="2">
        <v>39553</v>
      </c>
      <c r="Q723" s="1" t="s">
        <v>29</v>
      </c>
      <c r="R723" t="str">
        <f>VLOOKUP(F723,'Seg 2 descriptions'!A:B,2)</f>
        <v>X Engineering and Measurement</v>
      </c>
      <c r="S723" t="str">
        <f>VLOOKUP(G723,'Seg 3 descriptions'!A:B,2)</f>
        <v>Salaries</v>
      </c>
    </row>
    <row r="724" spans="1:19" x14ac:dyDescent="0.25">
      <c r="A724" s="1" t="s">
        <v>457</v>
      </c>
      <c r="B724" s="1" t="s">
        <v>49</v>
      </c>
      <c r="C724" s="1" t="s">
        <v>2654</v>
      </c>
      <c r="D724" s="1" t="s">
        <v>2077</v>
      </c>
      <c r="E724" s="1" t="s">
        <v>20</v>
      </c>
      <c r="F724" s="1" t="s">
        <v>2006</v>
      </c>
      <c r="G724" s="1" t="s">
        <v>460</v>
      </c>
      <c r="H724" s="1" t="s">
        <v>86</v>
      </c>
      <c r="I724" s="1" t="s">
        <v>24</v>
      </c>
      <c r="J724" s="3">
        <v>-38.47</v>
      </c>
      <c r="K724" s="1" t="s">
        <v>2655</v>
      </c>
      <c r="L724" s="1" t="s">
        <v>24</v>
      </c>
      <c r="M724" s="1" t="s">
        <v>2656</v>
      </c>
      <c r="N724" s="1" t="s">
        <v>2657</v>
      </c>
      <c r="O724" s="2">
        <v>39629</v>
      </c>
      <c r="P724" s="2">
        <v>39636</v>
      </c>
      <c r="Q724" s="1" t="s">
        <v>29</v>
      </c>
      <c r="R724" t="str">
        <f>VLOOKUP(F724,'Seg 2 descriptions'!A:B,2)</f>
        <v>X Engineering and Measurement</v>
      </c>
      <c r="S724" t="str">
        <f>VLOOKUP(G724,'Seg 3 descriptions'!A:B,2)</f>
        <v>Salaries</v>
      </c>
    </row>
    <row r="725" spans="1:19" x14ac:dyDescent="0.25">
      <c r="A725" s="1" t="s">
        <v>17</v>
      </c>
      <c r="B725" s="1" t="s">
        <v>1988</v>
      </c>
      <c r="C725" s="1" t="s">
        <v>2358</v>
      </c>
      <c r="D725" s="1" t="s">
        <v>2044</v>
      </c>
      <c r="E725" s="1" t="s">
        <v>1991</v>
      </c>
      <c r="F725" s="1" t="s">
        <v>2013</v>
      </c>
      <c r="G725" s="1" t="s">
        <v>22</v>
      </c>
      <c r="H725" s="1" t="s">
        <v>86</v>
      </c>
      <c r="I725" s="1" t="s">
        <v>24</v>
      </c>
      <c r="J725" s="3">
        <v>1598.97</v>
      </c>
      <c r="K725" s="1" t="s">
        <v>2658</v>
      </c>
      <c r="L725" s="1" t="s">
        <v>24</v>
      </c>
      <c r="M725" s="1" t="s">
        <v>2659</v>
      </c>
      <c r="N725" s="1" t="s">
        <v>2660</v>
      </c>
      <c r="O725" s="2">
        <v>39506</v>
      </c>
      <c r="P725" s="2">
        <v>39510</v>
      </c>
      <c r="Q725" s="1" t="s">
        <v>29</v>
      </c>
      <c r="R725" t="str">
        <f>VLOOKUP(F725,'Seg 2 descriptions'!A:B,2)</f>
        <v>X Facilities-Florida</v>
      </c>
      <c r="S725" t="str">
        <f>VLOOKUP(G725,'Seg 3 descriptions'!A:B,2)</f>
        <v>Facilities Maintenance</v>
      </c>
    </row>
    <row r="726" spans="1:19" x14ac:dyDescent="0.25">
      <c r="A726" s="1" t="s">
        <v>828</v>
      </c>
      <c r="B726" s="1" t="s">
        <v>49</v>
      </c>
      <c r="C726" s="1" t="s">
        <v>2216</v>
      </c>
      <c r="D726" s="1" t="s">
        <v>2077</v>
      </c>
      <c r="E726" s="1" t="s">
        <v>20</v>
      </c>
      <c r="F726" s="1" t="s">
        <v>2006</v>
      </c>
      <c r="G726" s="1" t="s">
        <v>460</v>
      </c>
      <c r="H726" s="1" t="s">
        <v>86</v>
      </c>
      <c r="I726" s="1" t="s">
        <v>24</v>
      </c>
      <c r="J726" s="3">
        <v>19.22</v>
      </c>
      <c r="K726" s="1" t="s">
        <v>2217</v>
      </c>
      <c r="L726" s="1" t="s">
        <v>24</v>
      </c>
      <c r="M726" s="1" t="s">
        <v>24</v>
      </c>
      <c r="N726" s="1" t="s">
        <v>2216</v>
      </c>
      <c r="O726" s="2">
        <v>39773</v>
      </c>
      <c r="P726" s="2">
        <v>39783</v>
      </c>
      <c r="Q726" s="1" t="s">
        <v>29</v>
      </c>
      <c r="R726" t="str">
        <f>VLOOKUP(F726,'Seg 2 descriptions'!A:B,2)</f>
        <v>X Engineering and Measurement</v>
      </c>
      <c r="S726" t="str">
        <f>VLOOKUP(G726,'Seg 3 descriptions'!A:B,2)</f>
        <v>Salaries</v>
      </c>
    </row>
    <row r="727" spans="1:19" x14ac:dyDescent="0.25">
      <c r="A727" s="1" t="s">
        <v>457</v>
      </c>
      <c r="B727" s="1" t="s">
        <v>49</v>
      </c>
      <c r="C727" s="1" t="s">
        <v>2397</v>
      </c>
      <c r="D727" s="1" t="s">
        <v>2077</v>
      </c>
      <c r="E727" s="1" t="s">
        <v>20</v>
      </c>
      <c r="F727" s="1" t="s">
        <v>2006</v>
      </c>
      <c r="G727" s="1" t="s">
        <v>460</v>
      </c>
      <c r="H727" s="1" t="s">
        <v>86</v>
      </c>
      <c r="I727" s="1" t="s">
        <v>2056</v>
      </c>
      <c r="J727" s="3">
        <v>12.38</v>
      </c>
      <c r="K727" s="1" t="s">
        <v>2655</v>
      </c>
      <c r="L727" s="1" t="s">
        <v>24</v>
      </c>
      <c r="M727" s="1" t="s">
        <v>2656</v>
      </c>
      <c r="N727" s="1" t="s">
        <v>2059</v>
      </c>
      <c r="O727" s="2">
        <v>39813</v>
      </c>
      <c r="P727" s="2">
        <v>39822</v>
      </c>
      <c r="Q727" s="1" t="s">
        <v>29</v>
      </c>
      <c r="R727" t="str">
        <f>VLOOKUP(F727,'Seg 2 descriptions'!A:B,2)</f>
        <v>X Engineering and Measurement</v>
      </c>
      <c r="S727" t="str">
        <f>VLOOKUP(G727,'Seg 3 descriptions'!A:B,2)</f>
        <v>Salaries</v>
      </c>
    </row>
    <row r="728" spans="1:19" x14ac:dyDescent="0.25">
      <c r="A728" s="1" t="s">
        <v>457</v>
      </c>
      <c r="B728" s="1" t="s">
        <v>49</v>
      </c>
      <c r="C728" s="1" t="s">
        <v>2397</v>
      </c>
      <c r="D728" s="1" t="s">
        <v>2080</v>
      </c>
      <c r="E728" s="1" t="s">
        <v>20</v>
      </c>
      <c r="F728" s="1" t="s">
        <v>2006</v>
      </c>
      <c r="G728" s="1" t="s">
        <v>460</v>
      </c>
      <c r="H728" s="1" t="s">
        <v>187</v>
      </c>
      <c r="I728" s="1" t="s">
        <v>2056</v>
      </c>
      <c r="J728" s="3">
        <v>56.73</v>
      </c>
      <c r="K728" s="1" t="s">
        <v>2655</v>
      </c>
      <c r="L728" s="1" t="s">
        <v>24</v>
      </c>
      <c r="M728" s="1" t="s">
        <v>2656</v>
      </c>
      <c r="N728" s="1" t="s">
        <v>2059</v>
      </c>
      <c r="O728" s="2">
        <v>39813</v>
      </c>
      <c r="P728" s="2">
        <v>39822</v>
      </c>
      <c r="Q728" s="1" t="s">
        <v>29</v>
      </c>
      <c r="R728" t="str">
        <f>VLOOKUP(F728,'Seg 2 descriptions'!A:B,2)</f>
        <v>X Engineering and Measurement</v>
      </c>
      <c r="S728" t="str">
        <f>VLOOKUP(G728,'Seg 3 descriptions'!A:B,2)</f>
        <v>Salaries</v>
      </c>
    </row>
    <row r="729" spans="1:19" x14ac:dyDescent="0.25">
      <c r="A729" s="1" t="s">
        <v>457</v>
      </c>
      <c r="B729" s="1" t="s">
        <v>49</v>
      </c>
      <c r="C729" s="1" t="s">
        <v>2397</v>
      </c>
      <c r="D729" s="1" t="s">
        <v>2081</v>
      </c>
      <c r="E729" s="1" t="s">
        <v>20</v>
      </c>
      <c r="F729" s="1" t="s">
        <v>2006</v>
      </c>
      <c r="G729" s="1" t="s">
        <v>460</v>
      </c>
      <c r="H729" s="1" t="s">
        <v>76</v>
      </c>
      <c r="I729" s="1" t="s">
        <v>2056</v>
      </c>
      <c r="J729" s="3">
        <v>40.15</v>
      </c>
      <c r="K729" s="1" t="s">
        <v>2655</v>
      </c>
      <c r="L729" s="1" t="s">
        <v>24</v>
      </c>
      <c r="M729" s="1" t="s">
        <v>2656</v>
      </c>
      <c r="N729" s="1" t="s">
        <v>2059</v>
      </c>
      <c r="O729" s="2">
        <v>39813</v>
      </c>
      <c r="P729" s="2">
        <v>39822</v>
      </c>
      <c r="Q729" s="1" t="s">
        <v>29</v>
      </c>
      <c r="R729" t="str">
        <f>VLOOKUP(F729,'Seg 2 descriptions'!A:B,2)</f>
        <v>X Engineering and Measurement</v>
      </c>
      <c r="S729" t="str">
        <f>VLOOKUP(G729,'Seg 3 descriptions'!A:B,2)</f>
        <v>Salaries</v>
      </c>
    </row>
    <row r="730" spans="1:19" x14ac:dyDescent="0.25">
      <c r="A730" s="1" t="s">
        <v>457</v>
      </c>
      <c r="B730" s="1" t="s">
        <v>49</v>
      </c>
      <c r="C730" s="1" t="s">
        <v>2397</v>
      </c>
      <c r="D730" s="1" t="s">
        <v>2082</v>
      </c>
      <c r="E730" s="1" t="s">
        <v>20</v>
      </c>
      <c r="F730" s="1" t="s">
        <v>2006</v>
      </c>
      <c r="G730" s="1" t="s">
        <v>460</v>
      </c>
      <c r="H730" s="1" t="s">
        <v>23</v>
      </c>
      <c r="I730" s="1" t="s">
        <v>2056</v>
      </c>
      <c r="J730" s="3">
        <v>49.77</v>
      </c>
      <c r="K730" s="1" t="s">
        <v>2655</v>
      </c>
      <c r="L730" s="1" t="s">
        <v>24</v>
      </c>
      <c r="M730" s="1" t="s">
        <v>2656</v>
      </c>
      <c r="N730" s="1" t="s">
        <v>2059</v>
      </c>
      <c r="O730" s="2">
        <v>39813</v>
      </c>
      <c r="P730" s="2">
        <v>39822</v>
      </c>
      <c r="Q730" s="1" t="s">
        <v>29</v>
      </c>
      <c r="R730" t="str">
        <f>VLOOKUP(F730,'Seg 2 descriptions'!A:B,2)</f>
        <v>X Engineering and Measurement</v>
      </c>
      <c r="S730" t="str">
        <f>VLOOKUP(G730,'Seg 3 descriptions'!A:B,2)</f>
        <v>Salaries</v>
      </c>
    </row>
    <row r="731" spans="1:19" x14ac:dyDescent="0.25">
      <c r="A731" s="1" t="s">
        <v>457</v>
      </c>
      <c r="B731" s="1" t="s">
        <v>49</v>
      </c>
      <c r="C731" s="1" t="s">
        <v>2089</v>
      </c>
      <c r="D731" s="1" t="s">
        <v>2077</v>
      </c>
      <c r="E731" s="1" t="s">
        <v>20</v>
      </c>
      <c r="F731" s="1" t="s">
        <v>2006</v>
      </c>
      <c r="G731" s="1" t="s">
        <v>460</v>
      </c>
      <c r="H731" s="1" t="s">
        <v>86</v>
      </c>
      <c r="I731" s="1" t="s">
        <v>2056</v>
      </c>
      <c r="J731" s="3">
        <v>12.39</v>
      </c>
      <c r="K731" s="1" t="s">
        <v>2655</v>
      </c>
      <c r="L731" s="1" t="s">
        <v>24</v>
      </c>
      <c r="M731" s="1" t="s">
        <v>2656</v>
      </c>
      <c r="N731" s="1" t="s">
        <v>2059</v>
      </c>
      <c r="O731" s="2">
        <v>39721</v>
      </c>
      <c r="P731" s="2">
        <v>39727</v>
      </c>
      <c r="Q731" s="1" t="s">
        <v>29</v>
      </c>
      <c r="R731" t="str">
        <f>VLOOKUP(F731,'Seg 2 descriptions'!A:B,2)</f>
        <v>X Engineering and Measurement</v>
      </c>
      <c r="S731" t="str">
        <f>VLOOKUP(G731,'Seg 3 descriptions'!A:B,2)</f>
        <v>Salaries</v>
      </c>
    </row>
    <row r="732" spans="1:19" x14ac:dyDescent="0.25">
      <c r="A732" s="1" t="s">
        <v>457</v>
      </c>
      <c r="B732" s="1" t="s">
        <v>49</v>
      </c>
      <c r="C732" s="1" t="s">
        <v>2089</v>
      </c>
      <c r="D732" s="1" t="s">
        <v>2080</v>
      </c>
      <c r="E732" s="1" t="s">
        <v>20</v>
      </c>
      <c r="F732" s="1" t="s">
        <v>2006</v>
      </c>
      <c r="G732" s="1" t="s">
        <v>460</v>
      </c>
      <c r="H732" s="1" t="s">
        <v>187</v>
      </c>
      <c r="I732" s="1" t="s">
        <v>2056</v>
      </c>
      <c r="J732" s="3">
        <v>314.68</v>
      </c>
      <c r="K732" s="1" t="s">
        <v>2655</v>
      </c>
      <c r="L732" s="1" t="s">
        <v>24</v>
      </c>
      <c r="M732" s="1" t="s">
        <v>2656</v>
      </c>
      <c r="N732" s="1" t="s">
        <v>2059</v>
      </c>
      <c r="O732" s="2">
        <v>39721</v>
      </c>
      <c r="P732" s="2">
        <v>39727</v>
      </c>
      <c r="Q732" s="1" t="s">
        <v>29</v>
      </c>
      <c r="R732" t="str">
        <f>VLOOKUP(F732,'Seg 2 descriptions'!A:B,2)</f>
        <v>X Engineering and Measurement</v>
      </c>
      <c r="S732" t="str">
        <f>VLOOKUP(G732,'Seg 3 descriptions'!A:B,2)</f>
        <v>Salaries</v>
      </c>
    </row>
    <row r="733" spans="1:19" x14ac:dyDescent="0.25">
      <c r="A733" s="1" t="s">
        <v>457</v>
      </c>
      <c r="B733" s="1" t="s">
        <v>49</v>
      </c>
      <c r="C733" s="1" t="s">
        <v>2089</v>
      </c>
      <c r="D733" s="1" t="s">
        <v>2081</v>
      </c>
      <c r="E733" s="1" t="s">
        <v>20</v>
      </c>
      <c r="F733" s="1" t="s">
        <v>2006</v>
      </c>
      <c r="G733" s="1" t="s">
        <v>460</v>
      </c>
      <c r="H733" s="1" t="s">
        <v>76</v>
      </c>
      <c r="I733" s="1" t="s">
        <v>2056</v>
      </c>
      <c r="J733" s="3">
        <v>386.35</v>
      </c>
      <c r="K733" s="1" t="s">
        <v>2655</v>
      </c>
      <c r="L733" s="1" t="s">
        <v>24</v>
      </c>
      <c r="M733" s="1" t="s">
        <v>2656</v>
      </c>
      <c r="N733" s="1" t="s">
        <v>2059</v>
      </c>
      <c r="O733" s="2">
        <v>39721</v>
      </c>
      <c r="P733" s="2">
        <v>39727</v>
      </c>
      <c r="Q733" s="1" t="s">
        <v>29</v>
      </c>
      <c r="R733" t="str">
        <f>VLOOKUP(F733,'Seg 2 descriptions'!A:B,2)</f>
        <v>X Engineering and Measurement</v>
      </c>
      <c r="S733" t="str">
        <f>VLOOKUP(G733,'Seg 3 descriptions'!A:B,2)</f>
        <v>Salaries</v>
      </c>
    </row>
    <row r="734" spans="1:19" x14ac:dyDescent="0.25">
      <c r="A734" s="1" t="s">
        <v>457</v>
      </c>
      <c r="B734" s="1" t="s">
        <v>49</v>
      </c>
      <c r="C734" s="1" t="s">
        <v>2089</v>
      </c>
      <c r="D734" s="1" t="s">
        <v>2082</v>
      </c>
      <c r="E734" s="1" t="s">
        <v>20</v>
      </c>
      <c r="F734" s="1" t="s">
        <v>2006</v>
      </c>
      <c r="G734" s="1" t="s">
        <v>460</v>
      </c>
      <c r="H734" s="1" t="s">
        <v>23</v>
      </c>
      <c r="I734" s="1" t="s">
        <v>2056</v>
      </c>
      <c r="J734" s="3">
        <v>258.73</v>
      </c>
      <c r="K734" s="1" t="s">
        <v>2655</v>
      </c>
      <c r="L734" s="1" t="s">
        <v>24</v>
      </c>
      <c r="M734" s="1" t="s">
        <v>2656</v>
      </c>
      <c r="N734" s="1" t="s">
        <v>2059</v>
      </c>
      <c r="O734" s="2">
        <v>39721</v>
      </c>
      <c r="P734" s="2">
        <v>39727</v>
      </c>
      <c r="Q734" s="1" t="s">
        <v>29</v>
      </c>
      <c r="R734" t="str">
        <f>VLOOKUP(F734,'Seg 2 descriptions'!A:B,2)</f>
        <v>X Engineering and Measurement</v>
      </c>
      <c r="S734" t="str">
        <f>VLOOKUP(G734,'Seg 3 descriptions'!A:B,2)</f>
        <v>Salaries</v>
      </c>
    </row>
    <row r="735" spans="1:19" x14ac:dyDescent="0.25">
      <c r="A735" s="1" t="s">
        <v>457</v>
      </c>
      <c r="B735" s="1" t="s">
        <v>1988</v>
      </c>
      <c r="C735" s="1" t="s">
        <v>2237</v>
      </c>
      <c r="D735" s="1" t="s">
        <v>2100</v>
      </c>
      <c r="E735" s="1" t="s">
        <v>1991</v>
      </c>
      <c r="F735" s="1" t="s">
        <v>2101</v>
      </c>
      <c r="G735" s="1" t="s">
        <v>460</v>
      </c>
      <c r="H735" s="1" t="s">
        <v>86</v>
      </c>
      <c r="I735" s="1" t="s">
        <v>24</v>
      </c>
      <c r="J735" s="3">
        <v>528.12</v>
      </c>
      <c r="K735" s="1" t="s">
        <v>2239</v>
      </c>
      <c r="L735" s="1" t="s">
        <v>24</v>
      </c>
      <c r="M735" s="1" t="s">
        <v>2240</v>
      </c>
      <c r="N735" s="1" t="s">
        <v>2237</v>
      </c>
      <c r="O735" s="2">
        <v>39599</v>
      </c>
      <c r="P735" s="2">
        <v>39606</v>
      </c>
      <c r="Q735" s="1" t="s">
        <v>29</v>
      </c>
      <c r="R735" t="str">
        <f>VLOOKUP(F735,'Seg 2 descriptions'!A:B,2)</f>
        <v>X Operations Manager-Tri-County</v>
      </c>
      <c r="S735" t="str">
        <f>VLOOKUP(G735,'Seg 3 descriptions'!A:B,2)</f>
        <v>Salaries</v>
      </c>
    </row>
    <row r="736" spans="1:19" x14ac:dyDescent="0.25">
      <c r="A736" s="1" t="s">
        <v>457</v>
      </c>
      <c r="B736" s="1" t="s">
        <v>1988</v>
      </c>
      <c r="C736" s="1" t="s">
        <v>2237</v>
      </c>
      <c r="D736" s="1" t="s">
        <v>2103</v>
      </c>
      <c r="E736" s="1" t="s">
        <v>1991</v>
      </c>
      <c r="F736" s="1" t="s">
        <v>2101</v>
      </c>
      <c r="G736" s="1" t="s">
        <v>460</v>
      </c>
      <c r="H736" s="1" t="s">
        <v>76</v>
      </c>
      <c r="I736" s="1" t="s">
        <v>24</v>
      </c>
      <c r="J736" s="3">
        <v>211.23</v>
      </c>
      <c r="K736" s="1" t="s">
        <v>2239</v>
      </c>
      <c r="L736" s="1" t="s">
        <v>24</v>
      </c>
      <c r="M736" s="1" t="s">
        <v>2240</v>
      </c>
      <c r="N736" s="1" t="s">
        <v>2237</v>
      </c>
      <c r="O736" s="2">
        <v>39599</v>
      </c>
      <c r="P736" s="2">
        <v>39606</v>
      </c>
      <c r="Q736" s="1" t="s">
        <v>29</v>
      </c>
      <c r="R736" t="str">
        <f>VLOOKUP(F736,'Seg 2 descriptions'!A:B,2)</f>
        <v>X Operations Manager-Tri-County</v>
      </c>
      <c r="S736" t="str">
        <f>VLOOKUP(G736,'Seg 3 descriptions'!A:B,2)</f>
        <v>Salaries</v>
      </c>
    </row>
    <row r="737" spans="1:19" x14ac:dyDescent="0.25">
      <c r="A737" s="1" t="s">
        <v>457</v>
      </c>
      <c r="B737" s="1" t="s">
        <v>1988</v>
      </c>
      <c r="C737" s="1" t="s">
        <v>2237</v>
      </c>
      <c r="D737" s="1" t="s">
        <v>2661</v>
      </c>
      <c r="E737" s="1" t="s">
        <v>1991</v>
      </c>
      <c r="F737" s="1" t="s">
        <v>2101</v>
      </c>
      <c r="G737" s="1" t="s">
        <v>460</v>
      </c>
      <c r="H737" s="1" t="s">
        <v>103</v>
      </c>
      <c r="I737" s="1" t="s">
        <v>24</v>
      </c>
      <c r="J737" s="3">
        <v>211.25</v>
      </c>
      <c r="K737" s="1" t="s">
        <v>2239</v>
      </c>
      <c r="L737" s="1" t="s">
        <v>24</v>
      </c>
      <c r="M737" s="1" t="s">
        <v>2240</v>
      </c>
      <c r="N737" s="1" t="s">
        <v>2237</v>
      </c>
      <c r="O737" s="2">
        <v>39599</v>
      </c>
      <c r="P737" s="2">
        <v>39606</v>
      </c>
      <c r="Q737" s="1" t="s">
        <v>29</v>
      </c>
      <c r="R737" t="str">
        <f>VLOOKUP(F737,'Seg 2 descriptions'!A:B,2)</f>
        <v>X Operations Manager-Tri-County</v>
      </c>
      <c r="S737" t="str">
        <f>VLOOKUP(G737,'Seg 3 descriptions'!A:B,2)</f>
        <v>Salaries</v>
      </c>
    </row>
    <row r="738" spans="1:19" x14ac:dyDescent="0.25">
      <c r="A738" s="1" t="s">
        <v>457</v>
      </c>
      <c r="B738" s="1" t="s">
        <v>1988</v>
      </c>
      <c r="C738" s="1" t="s">
        <v>2237</v>
      </c>
      <c r="D738" s="1" t="s">
        <v>2494</v>
      </c>
      <c r="E738" s="1" t="s">
        <v>1991</v>
      </c>
      <c r="F738" s="1" t="s">
        <v>2101</v>
      </c>
      <c r="G738" s="1" t="s">
        <v>460</v>
      </c>
      <c r="H738" s="1" t="s">
        <v>130</v>
      </c>
      <c r="I738" s="1" t="s">
        <v>24</v>
      </c>
      <c r="J738" s="3">
        <v>844.97</v>
      </c>
      <c r="K738" s="1" t="s">
        <v>2239</v>
      </c>
      <c r="L738" s="1" t="s">
        <v>24</v>
      </c>
      <c r="M738" s="1" t="s">
        <v>2240</v>
      </c>
      <c r="N738" s="1" t="s">
        <v>2237</v>
      </c>
      <c r="O738" s="2">
        <v>39599</v>
      </c>
      <c r="P738" s="2">
        <v>39606</v>
      </c>
      <c r="Q738" s="1" t="s">
        <v>29</v>
      </c>
      <c r="R738" t="str">
        <f>VLOOKUP(F738,'Seg 2 descriptions'!A:B,2)</f>
        <v>X Operations Manager-Tri-County</v>
      </c>
      <c r="S738" t="str">
        <f>VLOOKUP(G738,'Seg 3 descriptions'!A:B,2)</f>
        <v>Salaries</v>
      </c>
    </row>
    <row r="739" spans="1:19" x14ac:dyDescent="0.25">
      <c r="A739" s="1" t="s">
        <v>1571</v>
      </c>
      <c r="B739" s="1" t="s">
        <v>20</v>
      </c>
      <c r="C739" s="1" t="s">
        <v>2084</v>
      </c>
      <c r="D739" s="1" t="s">
        <v>2085</v>
      </c>
      <c r="E739" s="1" t="s">
        <v>1991</v>
      </c>
      <c r="F739" s="1" t="s">
        <v>2013</v>
      </c>
      <c r="G739" s="1" t="s">
        <v>35</v>
      </c>
      <c r="H739" s="1" t="s">
        <v>86</v>
      </c>
      <c r="I739" s="1" t="s">
        <v>24</v>
      </c>
      <c r="J739" s="3">
        <v>43.88</v>
      </c>
      <c r="K739" s="1" t="s">
        <v>2662</v>
      </c>
      <c r="L739" s="1" t="s">
        <v>24</v>
      </c>
      <c r="M739" s="1" t="s">
        <v>24</v>
      </c>
      <c r="N739" s="1" t="s">
        <v>2084</v>
      </c>
      <c r="O739" s="2">
        <v>39813</v>
      </c>
      <c r="P739" s="2">
        <v>39818</v>
      </c>
      <c r="Q739" s="1" t="s">
        <v>29</v>
      </c>
      <c r="R739" t="str">
        <f>VLOOKUP(F739,'Seg 2 descriptions'!A:B,2)</f>
        <v>X Facilities-Florida</v>
      </c>
      <c r="S739" t="str">
        <f>VLOOKUP(G739,'Seg 3 descriptions'!A:B,2)</f>
        <v>Other Outside Services</v>
      </c>
    </row>
    <row r="740" spans="1:19" x14ac:dyDescent="0.25">
      <c r="A740" s="1" t="s">
        <v>828</v>
      </c>
      <c r="B740" s="1" t="s">
        <v>49</v>
      </c>
      <c r="C740" s="1" t="s">
        <v>2663</v>
      </c>
      <c r="D740" s="1" t="s">
        <v>2008</v>
      </c>
      <c r="E740" s="1" t="s">
        <v>20</v>
      </c>
      <c r="F740" s="1" t="s">
        <v>2006</v>
      </c>
      <c r="G740" s="1" t="s">
        <v>590</v>
      </c>
      <c r="H740" s="1" t="s">
        <v>76</v>
      </c>
      <c r="I740" s="1" t="s">
        <v>24</v>
      </c>
      <c r="J740" s="3">
        <v>32.54</v>
      </c>
      <c r="K740" s="1" t="s">
        <v>2664</v>
      </c>
      <c r="L740" s="1" t="s">
        <v>24</v>
      </c>
      <c r="M740" s="1" t="s">
        <v>24</v>
      </c>
      <c r="N740" s="1" t="s">
        <v>2663</v>
      </c>
      <c r="O740" s="2">
        <v>39738</v>
      </c>
      <c r="P740" s="2">
        <v>39756</v>
      </c>
      <c r="Q740" s="1" t="s">
        <v>29</v>
      </c>
      <c r="R740" t="str">
        <f>VLOOKUP(F740,'Seg 2 descriptions'!A:B,2)</f>
        <v>X Engineering and Measurement</v>
      </c>
      <c r="S740" t="str">
        <f>VLOOKUP(G740,'Seg 3 descriptions'!A:B,2)</f>
        <v>Overtime/Comp Time/On Call</v>
      </c>
    </row>
    <row r="741" spans="1:19" x14ac:dyDescent="0.25">
      <c r="A741" s="1" t="s">
        <v>828</v>
      </c>
      <c r="B741" s="1" t="s">
        <v>49</v>
      </c>
      <c r="C741" s="1" t="s">
        <v>2663</v>
      </c>
      <c r="D741" s="1" t="s">
        <v>2064</v>
      </c>
      <c r="E741" s="1" t="s">
        <v>20</v>
      </c>
      <c r="F741" s="1" t="s">
        <v>2006</v>
      </c>
      <c r="G741" s="1" t="s">
        <v>590</v>
      </c>
      <c r="H741" s="1" t="s">
        <v>23</v>
      </c>
      <c r="I741" s="1" t="s">
        <v>24</v>
      </c>
      <c r="J741" s="3">
        <v>162.69999999999999</v>
      </c>
      <c r="K741" s="1" t="s">
        <v>2664</v>
      </c>
      <c r="L741" s="1" t="s">
        <v>24</v>
      </c>
      <c r="M741" s="1" t="s">
        <v>24</v>
      </c>
      <c r="N741" s="1" t="s">
        <v>2663</v>
      </c>
      <c r="O741" s="2">
        <v>39738</v>
      </c>
      <c r="P741" s="2">
        <v>39756</v>
      </c>
      <c r="Q741" s="1" t="s">
        <v>29</v>
      </c>
      <c r="R741" t="str">
        <f>VLOOKUP(F741,'Seg 2 descriptions'!A:B,2)</f>
        <v>X Engineering and Measurement</v>
      </c>
      <c r="S741" t="str">
        <f>VLOOKUP(G741,'Seg 3 descriptions'!A:B,2)</f>
        <v>Overtime/Comp Time/On Call</v>
      </c>
    </row>
    <row r="742" spans="1:19" x14ac:dyDescent="0.25">
      <c r="A742" s="1" t="s">
        <v>1571</v>
      </c>
      <c r="B742" s="1" t="s">
        <v>49</v>
      </c>
      <c r="C742" s="1" t="s">
        <v>2294</v>
      </c>
      <c r="D742" s="1" t="s">
        <v>2044</v>
      </c>
      <c r="E742" s="1" t="s">
        <v>1991</v>
      </c>
      <c r="F742" s="1" t="s">
        <v>2013</v>
      </c>
      <c r="G742" s="1" t="s">
        <v>22</v>
      </c>
      <c r="H742" s="1" t="s">
        <v>86</v>
      </c>
      <c r="I742" s="1" t="s">
        <v>24</v>
      </c>
      <c r="J742" s="3">
        <v>183.81</v>
      </c>
      <c r="K742" s="1" t="s">
        <v>2224</v>
      </c>
      <c r="L742" s="1" t="s">
        <v>24</v>
      </c>
      <c r="M742" s="1" t="s">
        <v>24</v>
      </c>
      <c r="N742" s="1" t="s">
        <v>2294</v>
      </c>
      <c r="O742" s="2">
        <v>39752</v>
      </c>
      <c r="P742" s="2">
        <v>39756</v>
      </c>
      <c r="Q742" s="1" t="s">
        <v>29</v>
      </c>
      <c r="R742" t="str">
        <f>VLOOKUP(F742,'Seg 2 descriptions'!A:B,2)</f>
        <v>X Facilities-Florida</v>
      </c>
      <c r="S742" t="str">
        <f>VLOOKUP(G742,'Seg 3 descriptions'!A:B,2)</f>
        <v>Facilities Maintenance</v>
      </c>
    </row>
    <row r="743" spans="1:19" x14ac:dyDescent="0.25">
      <c r="A743" s="1" t="s">
        <v>1571</v>
      </c>
      <c r="B743" s="1" t="s">
        <v>49</v>
      </c>
      <c r="C743" s="1" t="s">
        <v>2294</v>
      </c>
      <c r="D743" s="1" t="s">
        <v>2044</v>
      </c>
      <c r="E743" s="1" t="s">
        <v>1991</v>
      </c>
      <c r="F743" s="1" t="s">
        <v>2013</v>
      </c>
      <c r="G743" s="1" t="s">
        <v>22</v>
      </c>
      <c r="H743" s="1" t="s">
        <v>86</v>
      </c>
      <c r="I743" s="1" t="s">
        <v>24</v>
      </c>
      <c r="J743" s="3">
        <v>210.07</v>
      </c>
      <c r="K743" s="1" t="s">
        <v>2224</v>
      </c>
      <c r="L743" s="1" t="s">
        <v>24</v>
      </c>
      <c r="M743" s="1" t="s">
        <v>24</v>
      </c>
      <c r="N743" s="1" t="s">
        <v>2294</v>
      </c>
      <c r="O743" s="2">
        <v>39752</v>
      </c>
      <c r="P743" s="2">
        <v>39756</v>
      </c>
      <c r="Q743" s="1" t="s">
        <v>29</v>
      </c>
      <c r="R743" t="str">
        <f>VLOOKUP(F743,'Seg 2 descriptions'!A:B,2)</f>
        <v>X Facilities-Florida</v>
      </c>
      <c r="S743" t="str">
        <f>VLOOKUP(G743,'Seg 3 descriptions'!A:B,2)</f>
        <v>Facilities Maintenance</v>
      </c>
    </row>
    <row r="744" spans="1:19" x14ac:dyDescent="0.25">
      <c r="A744" s="1" t="s">
        <v>1571</v>
      </c>
      <c r="B744" s="1" t="s">
        <v>49</v>
      </c>
      <c r="C744" s="1" t="s">
        <v>2294</v>
      </c>
      <c r="D744" s="1" t="s">
        <v>2044</v>
      </c>
      <c r="E744" s="1" t="s">
        <v>1991</v>
      </c>
      <c r="F744" s="1" t="s">
        <v>2013</v>
      </c>
      <c r="G744" s="1" t="s">
        <v>22</v>
      </c>
      <c r="H744" s="1" t="s">
        <v>86</v>
      </c>
      <c r="I744" s="1" t="s">
        <v>24</v>
      </c>
      <c r="J744" s="3">
        <v>210.07</v>
      </c>
      <c r="K744" s="1" t="s">
        <v>2224</v>
      </c>
      <c r="L744" s="1" t="s">
        <v>24</v>
      </c>
      <c r="M744" s="1" t="s">
        <v>24</v>
      </c>
      <c r="N744" s="1" t="s">
        <v>2294</v>
      </c>
      <c r="O744" s="2">
        <v>39752</v>
      </c>
      <c r="P744" s="2">
        <v>39756</v>
      </c>
      <c r="Q744" s="1" t="s">
        <v>29</v>
      </c>
      <c r="R744" t="str">
        <f>VLOOKUP(F744,'Seg 2 descriptions'!A:B,2)</f>
        <v>X Facilities-Florida</v>
      </c>
      <c r="S744" t="str">
        <f>VLOOKUP(G744,'Seg 3 descriptions'!A:B,2)</f>
        <v>Facilities Maintenance</v>
      </c>
    </row>
    <row r="745" spans="1:19" x14ac:dyDescent="0.25">
      <c r="A745" s="1" t="s">
        <v>1571</v>
      </c>
      <c r="B745" s="1" t="s">
        <v>20</v>
      </c>
      <c r="C745" s="1" t="s">
        <v>2084</v>
      </c>
      <c r="D745" s="1" t="s">
        <v>2085</v>
      </c>
      <c r="E745" s="1" t="s">
        <v>1991</v>
      </c>
      <c r="F745" s="1" t="s">
        <v>2013</v>
      </c>
      <c r="G745" s="1" t="s">
        <v>35</v>
      </c>
      <c r="H745" s="1" t="s">
        <v>86</v>
      </c>
      <c r="I745" s="1" t="s">
        <v>24</v>
      </c>
      <c r="J745" s="3">
        <v>103.73</v>
      </c>
      <c r="K745" s="1" t="s">
        <v>2665</v>
      </c>
      <c r="L745" s="1" t="s">
        <v>24</v>
      </c>
      <c r="M745" s="1" t="s">
        <v>24</v>
      </c>
      <c r="N745" s="1" t="s">
        <v>2084</v>
      </c>
      <c r="O745" s="2">
        <v>39813</v>
      </c>
      <c r="P745" s="2">
        <v>39818</v>
      </c>
      <c r="Q745" s="1" t="s">
        <v>29</v>
      </c>
      <c r="R745" t="str">
        <f>VLOOKUP(F745,'Seg 2 descriptions'!A:B,2)</f>
        <v>X Facilities-Florida</v>
      </c>
      <c r="S745" t="str">
        <f>VLOOKUP(G745,'Seg 3 descriptions'!A:B,2)</f>
        <v>Other Outside Services</v>
      </c>
    </row>
    <row r="746" spans="1:19" x14ac:dyDescent="0.25">
      <c r="A746" s="1" t="s">
        <v>2666</v>
      </c>
      <c r="B746" s="1" t="s">
        <v>1988</v>
      </c>
      <c r="C746" s="1" t="s">
        <v>2667</v>
      </c>
      <c r="D746" s="1" t="s">
        <v>2044</v>
      </c>
      <c r="E746" s="1" t="s">
        <v>1991</v>
      </c>
      <c r="F746" s="1" t="s">
        <v>2013</v>
      </c>
      <c r="G746" s="1" t="s">
        <v>22</v>
      </c>
      <c r="H746" s="1" t="s">
        <v>86</v>
      </c>
      <c r="I746" s="1" t="s">
        <v>24</v>
      </c>
      <c r="J746" s="3">
        <v>2225</v>
      </c>
      <c r="K746" s="1" t="s">
        <v>2668</v>
      </c>
      <c r="L746" s="1" t="s">
        <v>24</v>
      </c>
      <c r="M746" s="1" t="s">
        <v>24</v>
      </c>
      <c r="N746" s="1" t="s">
        <v>2667</v>
      </c>
      <c r="O746" s="2">
        <v>39507</v>
      </c>
      <c r="P746" s="2">
        <v>39517</v>
      </c>
      <c r="Q746" s="1" t="s">
        <v>29</v>
      </c>
      <c r="R746" t="str">
        <f>VLOOKUP(F746,'Seg 2 descriptions'!A:B,2)</f>
        <v>X Facilities-Florida</v>
      </c>
      <c r="S746" t="str">
        <f>VLOOKUP(G746,'Seg 3 descriptions'!A:B,2)</f>
        <v>Facilities Maintenance</v>
      </c>
    </row>
    <row r="747" spans="1:19" x14ac:dyDescent="0.25">
      <c r="A747" s="1" t="s">
        <v>2666</v>
      </c>
      <c r="B747" s="1" t="s">
        <v>1988</v>
      </c>
      <c r="C747" s="1" t="s">
        <v>2669</v>
      </c>
      <c r="D747" s="1" t="s">
        <v>2044</v>
      </c>
      <c r="E747" s="1" t="s">
        <v>1991</v>
      </c>
      <c r="F747" s="1" t="s">
        <v>2013</v>
      </c>
      <c r="G747" s="1" t="s">
        <v>22</v>
      </c>
      <c r="H747" s="1" t="s">
        <v>86</v>
      </c>
      <c r="I747" s="1" t="s">
        <v>24</v>
      </c>
      <c r="J747" s="3">
        <v>-2225</v>
      </c>
      <c r="K747" s="1" t="s">
        <v>2668</v>
      </c>
      <c r="L747" s="1" t="s">
        <v>24</v>
      </c>
      <c r="M747" s="1" t="s">
        <v>24</v>
      </c>
      <c r="N747" s="1" t="s">
        <v>2667</v>
      </c>
      <c r="O747" s="2">
        <v>39538</v>
      </c>
      <c r="P747" s="2">
        <v>39517</v>
      </c>
      <c r="Q747" s="1" t="s">
        <v>29</v>
      </c>
      <c r="R747" t="str">
        <f>VLOOKUP(F747,'Seg 2 descriptions'!A:B,2)</f>
        <v>X Facilities-Florida</v>
      </c>
      <c r="S747" t="str">
        <f>VLOOKUP(G747,'Seg 3 descriptions'!A:B,2)</f>
        <v>Facilities Maintenance</v>
      </c>
    </row>
    <row r="748" spans="1:19" x14ac:dyDescent="0.25">
      <c r="A748" s="1" t="s">
        <v>457</v>
      </c>
      <c r="B748" s="1" t="s">
        <v>49</v>
      </c>
      <c r="C748" s="1" t="s">
        <v>2310</v>
      </c>
      <c r="D748" s="1" t="s">
        <v>2083</v>
      </c>
      <c r="E748" s="1" t="s">
        <v>20</v>
      </c>
      <c r="F748" s="1" t="s">
        <v>1992</v>
      </c>
      <c r="G748" s="1" t="s">
        <v>460</v>
      </c>
      <c r="H748" s="1" t="s">
        <v>86</v>
      </c>
      <c r="I748" s="1" t="s">
        <v>2056</v>
      </c>
      <c r="J748" s="3">
        <v>43.2</v>
      </c>
      <c r="K748" s="1" t="s">
        <v>2670</v>
      </c>
      <c r="L748" s="1" t="s">
        <v>24</v>
      </c>
      <c r="M748" s="1" t="s">
        <v>2671</v>
      </c>
      <c r="N748" s="1" t="s">
        <v>2059</v>
      </c>
      <c r="O748" s="2">
        <v>39660</v>
      </c>
      <c r="P748" s="2">
        <v>39666</v>
      </c>
      <c r="Q748" s="1" t="s">
        <v>29</v>
      </c>
      <c r="R748" t="str">
        <f>VLOOKUP(F748,'Seg 2 descriptions'!A:B,2)</f>
        <v>X Operations-Tri-County</v>
      </c>
      <c r="S748" t="str">
        <f>VLOOKUP(G748,'Seg 3 descriptions'!A:B,2)</f>
        <v>Salaries</v>
      </c>
    </row>
    <row r="749" spans="1:19" x14ac:dyDescent="0.25">
      <c r="A749" s="1" t="s">
        <v>457</v>
      </c>
      <c r="B749" s="1" t="s">
        <v>49</v>
      </c>
      <c r="C749" s="1" t="s">
        <v>2397</v>
      </c>
      <c r="D749" s="1" t="s">
        <v>1997</v>
      </c>
      <c r="E749" s="1" t="s">
        <v>1991</v>
      </c>
      <c r="F749" s="1" t="s">
        <v>1992</v>
      </c>
      <c r="G749" s="1" t="s">
        <v>460</v>
      </c>
      <c r="H749" s="1" t="s">
        <v>86</v>
      </c>
      <c r="I749" s="1" t="s">
        <v>2056</v>
      </c>
      <c r="J749" s="3">
        <v>82.68</v>
      </c>
      <c r="K749" s="1" t="s">
        <v>2670</v>
      </c>
      <c r="L749" s="1" t="s">
        <v>24</v>
      </c>
      <c r="M749" s="1" t="s">
        <v>2671</v>
      </c>
      <c r="N749" s="1" t="s">
        <v>2059</v>
      </c>
      <c r="O749" s="2">
        <v>39813</v>
      </c>
      <c r="P749" s="2">
        <v>39822</v>
      </c>
      <c r="Q749" s="1" t="s">
        <v>29</v>
      </c>
      <c r="R749" t="str">
        <f>VLOOKUP(F749,'Seg 2 descriptions'!A:B,2)</f>
        <v>X Operations-Tri-County</v>
      </c>
      <c r="S749" t="str">
        <f>VLOOKUP(G749,'Seg 3 descriptions'!A:B,2)</f>
        <v>Salaries</v>
      </c>
    </row>
    <row r="750" spans="1:19" x14ac:dyDescent="0.25">
      <c r="A750" s="1" t="s">
        <v>457</v>
      </c>
      <c r="B750" s="1" t="s">
        <v>49</v>
      </c>
      <c r="C750" s="1" t="s">
        <v>2397</v>
      </c>
      <c r="D750" s="1" t="s">
        <v>1990</v>
      </c>
      <c r="E750" s="1" t="s">
        <v>1991</v>
      </c>
      <c r="F750" s="1" t="s">
        <v>1992</v>
      </c>
      <c r="G750" s="1" t="s">
        <v>460</v>
      </c>
      <c r="H750" s="1" t="s">
        <v>103</v>
      </c>
      <c r="I750" s="1" t="s">
        <v>2056</v>
      </c>
      <c r="J750" s="3">
        <v>28.7</v>
      </c>
      <c r="K750" s="1" t="s">
        <v>2670</v>
      </c>
      <c r="L750" s="1" t="s">
        <v>24</v>
      </c>
      <c r="M750" s="1" t="s">
        <v>2671</v>
      </c>
      <c r="N750" s="1" t="s">
        <v>2059</v>
      </c>
      <c r="O750" s="2">
        <v>39813</v>
      </c>
      <c r="P750" s="2">
        <v>39822</v>
      </c>
      <c r="Q750" s="1" t="s">
        <v>29</v>
      </c>
      <c r="R750" t="str">
        <f>VLOOKUP(F750,'Seg 2 descriptions'!A:B,2)</f>
        <v>X Operations-Tri-County</v>
      </c>
      <c r="S750" t="str">
        <f>VLOOKUP(G750,'Seg 3 descriptions'!A:B,2)</f>
        <v>Salaries</v>
      </c>
    </row>
    <row r="751" spans="1:19" x14ac:dyDescent="0.25">
      <c r="A751" s="1" t="s">
        <v>457</v>
      </c>
      <c r="B751" s="1" t="s">
        <v>49</v>
      </c>
      <c r="C751" s="1" t="s">
        <v>2397</v>
      </c>
      <c r="D751" s="1" t="s">
        <v>1999</v>
      </c>
      <c r="E751" s="1" t="s">
        <v>1991</v>
      </c>
      <c r="F751" s="1" t="s">
        <v>1992</v>
      </c>
      <c r="G751" s="1" t="s">
        <v>460</v>
      </c>
      <c r="H751" s="1" t="s">
        <v>228</v>
      </c>
      <c r="I751" s="1" t="s">
        <v>2056</v>
      </c>
      <c r="J751" s="3">
        <v>11.62</v>
      </c>
      <c r="K751" s="1" t="s">
        <v>2670</v>
      </c>
      <c r="L751" s="1" t="s">
        <v>24</v>
      </c>
      <c r="M751" s="1" t="s">
        <v>2671</v>
      </c>
      <c r="N751" s="1" t="s">
        <v>2059</v>
      </c>
      <c r="O751" s="2">
        <v>39813</v>
      </c>
      <c r="P751" s="2">
        <v>39822</v>
      </c>
      <c r="Q751" s="1" t="s">
        <v>29</v>
      </c>
      <c r="R751" t="str">
        <f>VLOOKUP(F751,'Seg 2 descriptions'!A:B,2)</f>
        <v>X Operations-Tri-County</v>
      </c>
      <c r="S751" t="str">
        <f>VLOOKUP(G751,'Seg 3 descriptions'!A:B,2)</f>
        <v>Salaries</v>
      </c>
    </row>
    <row r="752" spans="1:19" x14ac:dyDescent="0.25">
      <c r="A752" s="1" t="s">
        <v>1987</v>
      </c>
      <c r="B752" s="1" t="s">
        <v>1988</v>
      </c>
      <c r="C752" s="1" t="s">
        <v>2672</v>
      </c>
      <c r="D752" s="1" t="s">
        <v>2080</v>
      </c>
      <c r="E752" s="1" t="s">
        <v>20</v>
      </c>
      <c r="F752" s="1" t="s">
        <v>2006</v>
      </c>
      <c r="G752" s="1" t="s">
        <v>460</v>
      </c>
      <c r="H752" s="1" t="s">
        <v>187</v>
      </c>
      <c r="I752" s="1" t="s">
        <v>24</v>
      </c>
      <c r="J752" s="3">
        <v>144.4</v>
      </c>
      <c r="K752" s="1" t="s">
        <v>2673</v>
      </c>
      <c r="L752" s="1" t="s">
        <v>24</v>
      </c>
      <c r="M752" s="1" t="s">
        <v>2007</v>
      </c>
      <c r="N752" s="1" t="s">
        <v>2672</v>
      </c>
      <c r="O752" s="2">
        <v>39464</v>
      </c>
      <c r="P752" s="2">
        <v>39464</v>
      </c>
      <c r="Q752" s="1" t="s">
        <v>29</v>
      </c>
      <c r="R752" t="str">
        <f>VLOOKUP(F752,'Seg 2 descriptions'!A:B,2)</f>
        <v>X Engineering and Measurement</v>
      </c>
      <c r="S752" t="str">
        <f>VLOOKUP(G752,'Seg 3 descriptions'!A:B,2)</f>
        <v>Salaries</v>
      </c>
    </row>
    <row r="753" spans="1:19" x14ac:dyDescent="0.25">
      <c r="A753" s="1" t="s">
        <v>1987</v>
      </c>
      <c r="B753" s="1" t="s">
        <v>1988</v>
      </c>
      <c r="C753" s="1" t="s">
        <v>2672</v>
      </c>
      <c r="D753" s="1" t="s">
        <v>2081</v>
      </c>
      <c r="E753" s="1" t="s">
        <v>20</v>
      </c>
      <c r="F753" s="1" t="s">
        <v>2006</v>
      </c>
      <c r="G753" s="1" t="s">
        <v>460</v>
      </c>
      <c r="H753" s="1" t="s">
        <v>76</v>
      </c>
      <c r="I753" s="1" t="s">
        <v>24</v>
      </c>
      <c r="J753" s="3">
        <v>108.3</v>
      </c>
      <c r="K753" s="1" t="s">
        <v>2673</v>
      </c>
      <c r="L753" s="1" t="s">
        <v>24</v>
      </c>
      <c r="M753" s="1" t="s">
        <v>2007</v>
      </c>
      <c r="N753" s="1" t="s">
        <v>2672</v>
      </c>
      <c r="O753" s="2">
        <v>39464</v>
      </c>
      <c r="P753" s="2">
        <v>39464</v>
      </c>
      <c r="Q753" s="1" t="s">
        <v>29</v>
      </c>
      <c r="R753" t="str">
        <f>VLOOKUP(F753,'Seg 2 descriptions'!A:B,2)</f>
        <v>X Engineering and Measurement</v>
      </c>
      <c r="S753" t="str">
        <f>VLOOKUP(G753,'Seg 3 descriptions'!A:B,2)</f>
        <v>Salaries</v>
      </c>
    </row>
    <row r="754" spans="1:19" x14ac:dyDescent="0.25">
      <c r="A754" s="1" t="s">
        <v>1987</v>
      </c>
      <c r="B754" s="1" t="s">
        <v>1988</v>
      </c>
      <c r="C754" s="1" t="s">
        <v>2672</v>
      </c>
      <c r="D754" s="1" t="s">
        <v>2330</v>
      </c>
      <c r="E754" s="1" t="s">
        <v>20</v>
      </c>
      <c r="F754" s="1" t="s">
        <v>2006</v>
      </c>
      <c r="G754" s="1" t="s">
        <v>460</v>
      </c>
      <c r="H754" s="1" t="s">
        <v>130</v>
      </c>
      <c r="I754" s="1" t="s">
        <v>24</v>
      </c>
      <c r="J754" s="3">
        <v>18.05</v>
      </c>
      <c r="K754" s="1" t="s">
        <v>2673</v>
      </c>
      <c r="L754" s="1" t="s">
        <v>24</v>
      </c>
      <c r="M754" s="1" t="s">
        <v>2007</v>
      </c>
      <c r="N754" s="1" t="s">
        <v>2672</v>
      </c>
      <c r="O754" s="2">
        <v>39464</v>
      </c>
      <c r="P754" s="2">
        <v>39464</v>
      </c>
      <c r="Q754" s="1" t="s">
        <v>29</v>
      </c>
      <c r="R754" t="str">
        <f>VLOOKUP(F754,'Seg 2 descriptions'!A:B,2)</f>
        <v>X Engineering and Measurement</v>
      </c>
      <c r="S754" t="str">
        <f>VLOOKUP(G754,'Seg 3 descriptions'!A:B,2)</f>
        <v>Salaries</v>
      </c>
    </row>
    <row r="755" spans="1:19" x14ac:dyDescent="0.25">
      <c r="A755" s="1" t="s">
        <v>1987</v>
      </c>
      <c r="B755" s="1" t="s">
        <v>1988</v>
      </c>
      <c r="C755" s="1" t="s">
        <v>2672</v>
      </c>
      <c r="D755" s="1" t="s">
        <v>1999</v>
      </c>
      <c r="E755" s="1" t="s">
        <v>1991</v>
      </c>
      <c r="F755" s="1" t="s">
        <v>1992</v>
      </c>
      <c r="G755" s="1" t="s">
        <v>460</v>
      </c>
      <c r="H755" s="1" t="s">
        <v>228</v>
      </c>
      <c r="I755" s="1" t="s">
        <v>24</v>
      </c>
      <c r="J755" s="3">
        <v>99.72</v>
      </c>
      <c r="K755" s="1" t="s">
        <v>2673</v>
      </c>
      <c r="L755" s="1" t="s">
        <v>24</v>
      </c>
      <c r="M755" s="1" t="s">
        <v>2000</v>
      </c>
      <c r="N755" s="1" t="s">
        <v>2672</v>
      </c>
      <c r="O755" s="2">
        <v>39464</v>
      </c>
      <c r="P755" s="2">
        <v>39464</v>
      </c>
      <c r="Q755" s="1" t="s">
        <v>29</v>
      </c>
      <c r="R755" t="str">
        <f>VLOOKUP(F755,'Seg 2 descriptions'!A:B,2)</f>
        <v>X Operations-Tri-County</v>
      </c>
      <c r="S755" t="str">
        <f>VLOOKUP(G755,'Seg 3 descriptions'!A:B,2)</f>
        <v>Salaries</v>
      </c>
    </row>
    <row r="756" spans="1:19" x14ac:dyDescent="0.25">
      <c r="A756" s="1" t="s">
        <v>1987</v>
      </c>
      <c r="B756" s="1" t="s">
        <v>1988</v>
      </c>
      <c r="C756" s="1" t="s">
        <v>2672</v>
      </c>
      <c r="D756" s="1" t="s">
        <v>1990</v>
      </c>
      <c r="E756" s="1" t="s">
        <v>1991</v>
      </c>
      <c r="F756" s="1" t="s">
        <v>1992</v>
      </c>
      <c r="G756" s="1" t="s">
        <v>460</v>
      </c>
      <c r="H756" s="1" t="s">
        <v>103</v>
      </c>
      <c r="I756" s="1" t="s">
        <v>24</v>
      </c>
      <c r="J756" s="3">
        <v>217.44</v>
      </c>
      <c r="K756" s="1" t="s">
        <v>2673</v>
      </c>
      <c r="L756" s="1" t="s">
        <v>24</v>
      </c>
      <c r="M756" s="1" t="s">
        <v>2048</v>
      </c>
      <c r="N756" s="1" t="s">
        <v>2672</v>
      </c>
      <c r="O756" s="2">
        <v>39464</v>
      </c>
      <c r="P756" s="2">
        <v>39464</v>
      </c>
      <c r="Q756" s="1" t="s">
        <v>29</v>
      </c>
      <c r="R756" t="str">
        <f>VLOOKUP(F756,'Seg 2 descriptions'!A:B,2)</f>
        <v>X Operations-Tri-County</v>
      </c>
      <c r="S756" t="str">
        <f>VLOOKUP(G756,'Seg 3 descriptions'!A:B,2)</f>
        <v>Salaries</v>
      </c>
    </row>
    <row r="757" spans="1:19" x14ac:dyDescent="0.25">
      <c r="A757" s="1" t="s">
        <v>1987</v>
      </c>
      <c r="B757" s="1" t="s">
        <v>1988</v>
      </c>
      <c r="C757" s="1" t="s">
        <v>2672</v>
      </c>
      <c r="D757" s="1" t="s">
        <v>1997</v>
      </c>
      <c r="E757" s="1" t="s">
        <v>1991</v>
      </c>
      <c r="F757" s="1" t="s">
        <v>1992</v>
      </c>
      <c r="G757" s="1" t="s">
        <v>460</v>
      </c>
      <c r="H757" s="1" t="s">
        <v>86</v>
      </c>
      <c r="I757" s="1" t="s">
        <v>24</v>
      </c>
      <c r="J757" s="3">
        <v>108.48</v>
      </c>
      <c r="K757" s="1" t="s">
        <v>2673</v>
      </c>
      <c r="L757" s="1" t="s">
        <v>24</v>
      </c>
      <c r="M757" s="1" t="s">
        <v>1998</v>
      </c>
      <c r="N757" s="1" t="s">
        <v>2672</v>
      </c>
      <c r="O757" s="2">
        <v>39464</v>
      </c>
      <c r="P757" s="2">
        <v>39464</v>
      </c>
      <c r="Q757" s="1" t="s">
        <v>29</v>
      </c>
      <c r="R757" t="str">
        <f>VLOOKUP(F757,'Seg 2 descriptions'!A:B,2)</f>
        <v>X Operations-Tri-County</v>
      </c>
      <c r="S757" t="str">
        <f>VLOOKUP(G757,'Seg 3 descriptions'!A:B,2)</f>
        <v>Salaries</v>
      </c>
    </row>
    <row r="758" spans="1:19" x14ac:dyDescent="0.25">
      <c r="A758" s="1" t="s">
        <v>1987</v>
      </c>
      <c r="B758" s="1" t="s">
        <v>1988</v>
      </c>
      <c r="C758" s="1" t="s">
        <v>2672</v>
      </c>
      <c r="D758" s="1" t="s">
        <v>1990</v>
      </c>
      <c r="E758" s="1" t="s">
        <v>1991</v>
      </c>
      <c r="F758" s="1" t="s">
        <v>1992</v>
      </c>
      <c r="G758" s="1" t="s">
        <v>460</v>
      </c>
      <c r="H758" s="1" t="s">
        <v>103</v>
      </c>
      <c r="I758" s="1" t="s">
        <v>24</v>
      </c>
      <c r="J758" s="3">
        <v>216.96</v>
      </c>
      <c r="K758" s="1" t="s">
        <v>2673</v>
      </c>
      <c r="L758" s="1" t="s">
        <v>24</v>
      </c>
      <c r="M758" s="1" t="s">
        <v>1998</v>
      </c>
      <c r="N758" s="1" t="s">
        <v>2672</v>
      </c>
      <c r="O758" s="2">
        <v>39464</v>
      </c>
      <c r="P758" s="2">
        <v>39464</v>
      </c>
      <c r="Q758" s="1" t="s">
        <v>29</v>
      </c>
      <c r="R758" t="str">
        <f>VLOOKUP(F758,'Seg 2 descriptions'!A:B,2)</f>
        <v>X Operations-Tri-County</v>
      </c>
      <c r="S758" t="str">
        <f>VLOOKUP(G758,'Seg 3 descriptions'!A:B,2)</f>
        <v>Salaries</v>
      </c>
    </row>
    <row r="759" spans="1:19" x14ac:dyDescent="0.25">
      <c r="A759" s="1" t="s">
        <v>1987</v>
      </c>
      <c r="B759" s="1" t="s">
        <v>1988</v>
      </c>
      <c r="C759" s="1" t="s">
        <v>2672</v>
      </c>
      <c r="D759" s="1" t="s">
        <v>1999</v>
      </c>
      <c r="E759" s="1" t="s">
        <v>1991</v>
      </c>
      <c r="F759" s="1" t="s">
        <v>1992</v>
      </c>
      <c r="G759" s="1" t="s">
        <v>460</v>
      </c>
      <c r="H759" s="1" t="s">
        <v>228</v>
      </c>
      <c r="I759" s="1" t="s">
        <v>24</v>
      </c>
      <c r="J759" s="3">
        <v>49</v>
      </c>
      <c r="K759" s="1" t="s">
        <v>2673</v>
      </c>
      <c r="L759" s="1" t="s">
        <v>24</v>
      </c>
      <c r="M759" s="1" t="s">
        <v>2674</v>
      </c>
      <c r="N759" s="1" t="s">
        <v>2672</v>
      </c>
      <c r="O759" s="2">
        <v>39464</v>
      </c>
      <c r="P759" s="2">
        <v>39464</v>
      </c>
      <c r="Q759" s="1" t="s">
        <v>29</v>
      </c>
      <c r="R759" t="str">
        <f>VLOOKUP(F759,'Seg 2 descriptions'!A:B,2)</f>
        <v>X Operations-Tri-County</v>
      </c>
      <c r="S759" t="str">
        <f>VLOOKUP(G759,'Seg 3 descriptions'!A:B,2)</f>
        <v>Salaries</v>
      </c>
    </row>
    <row r="760" spans="1:19" x14ac:dyDescent="0.25">
      <c r="A760" s="1" t="s">
        <v>1987</v>
      </c>
      <c r="B760" s="1" t="s">
        <v>1988</v>
      </c>
      <c r="C760" s="1" t="s">
        <v>2672</v>
      </c>
      <c r="D760" s="1" t="s">
        <v>1997</v>
      </c>
      <c r="E760" s="1" t="s">
        <v>1991</v>
      </c>
      <c r="F760" s="1" t="s">
        <v>1992</v>
      </c>
      <c r="G760" s="1" t="s">
        <v>460</v>
      </c>
      <c r="H760" s="1" t="s">
        <v>86</v>
      </c>
      <c r="I760" s="1" t="s">
        <v>24</v>
      </c>
      <c r="J760" s="3">
        <v>217.44</v>
      </c>
      <c r="K760" s="1" t="s">
        <v>2673</v>
      </c>
      <c r="L760" s="1" t="s">
        <v>24</v>
      </c>
      <c r="M760" s="1" t="s">
        <v>2048</v>
      </c>
      <c r="N760" s="1" t="s">
        <v>2672</v>
      </c>
      <c r="O760" s="2">
        <v>39464</v>
      </c>
      <c r="P760" s="2">
        <v>39464</v>
      </c>
      <c r="Q760" s="1" t="s">
        <v>29</v>
      </c>
      <c r="R760" t="str">
        <f>VLOOKUP(F760,'Seg 2 descriptions'!A:B,2)</f>
        <v>X Operations-Tri-County</v>
      </c>
      <c r="S760" t="str">
        <f>VLOOKUP(G760,'Seg 3 descriptions'!A:B,2)</f>
        <v>Salaries</v>
      </c>
    </row>
    <row r="761" spans="1:19" x14ac:dyDescent="0.25">
      <c r="A761" s="1" t="s">
        <v>1987</v>
      </c>
      <c r="B761" s="1" t="s">
        <v>1988</v>
      </c>
      <c r="C761" s="1" t="s">
        <v>2672</v>
      </c>
      <c r="D761" s="1" t="s">
        <v>1997</v>
      </c>
      <c r="E761" s="1" t="s">
        <v>1991</v>
      </c>
      <c r="F761" s="1" t="s">
        <v>1992</v>
      </c>
      <c r="G761" s="1" t="s">
        <v>460</v>
      </c>
      <c r="H761" s="1" t="s">
        <v>86</v>
      </c>
      <c r="I761" s="1" t="s">
        <v>24</v>
      </c>
      <c r="J761" s="3">
        <v>129.12</v>
      </c>
      <c r="K761" s="1" t="s">
        <v>2673</v>
      </c>
      <c r="L761" s="1" t="s">
        <v>24</v>
      </c>
      <c r="M761" s="1" t="s">
        <v>2001</v>
      </c>
      <c r="N761" s="1" t="s">
        <v>2672</v>
      </c>
      <c r="O761" s="2">
        <v>39464</v>
      </c>
      <c r="P761" s="2">
        <v>39464</v>
      </c>
      <c r="Q761" s="1" t="s">
        <v>29</v>
      </c>
      <c r="R761" t="str">
        <f>VLOOKUP(F761,'Seg 2 descriptions'!A:B,2)</f>
        <v>X Operations-Tri-County</v>
      </c>
      <c r="S761" t="str">
        <f>VLOOKUP(G761,'Seg 3 descriptions'!A:B,2)</f>
        <v>Salaries</v>
      </c>
    </row>
    <row r="762" spans="1:19" x14ac:dyDescent="0.25">
      <c r="A762" s="1" t="s">
        <v>1987</v>
      </c>
      <c r="B762" s="1" t="s">
        <v>1988</v>
      </c>
      <c r="C762" s="1" t="s">
        <v>2672</v>
      </c>
      <c r="D762" s="1" t="s">
        <v>1990</v>
      </c>
      <c r="E762" s="1" t="s">
        <v>1991</v>
      </c>
      <c r="F762" s="1" t="s">
        <v>1992</v>
      </c>
      <c r="G762" s="1" t="s">
        <v>460</v>
      </c>
      <c r="H762" s="1" t="s">
        <v>103</v>
      </c>
      <c r="I762" s="1" t="s">
        <v>24</v>
      </c>
      <c r="J762" s="3">
        <v>129.12</v>
      </c>
      <c r="K762" s="1" t="s">
        <v>2673</v>
      </c>
      <c r="L762" s="1" t="s">
        <v>24</v>
      </c>
      <c r="M762" s="1" t="s">
        <v>2001</v>
      </c>
      <c r="N762" s="1" t="s">
        <v>2672</v>
      </c>
      <c r="O762" s="2">
        <v>39464</v>
      </c>
      <c r="P762" s="2">
        <v>39464</v>
      </c>
      <c r="Q762" s="1" t="s">
        <v>29</v>
      </c>
      <c r="R762" t="str">
        <f>VLOOKUP(F762,'Seg 2 descriptions'!A:B,2)</f>
        <v>X Operations-Tri-County</v>
      </c>
      <c r="S762" t="str">
        <f>VLOOKUP(G762,'Seg 3 descriptions'!A:B,2)</f>
        <v>Salaries</v>
      </c>
    </row>
    <row r="763" spans="1:19" x14ac:dyDescent="0.25">
      <c r="A763" s="1" t="s">
        <v>457</v>
      </c>
      <c r="B763" s="1" t="s">
        <v>49</v>
      </c>
      <c r="C763" s="1" t="s">
        <v>2089</v>
      </c>
      <c r="D763" s="1" t="s">
        <v>1990</v>
      </c>
      <c r="E763" s="1" t="s">
        <v>1991</v>
      </c>
      <c r="F763" s="1" t="s">
        <v>1992</v>
      </c>
      <c r="G763" s="1" t="s">
        <v>460</v>
      </c>
      <c r="H763" s="1" t="s">
        <v>103</v>
      </c>
      <c r="I763" s="1" t="s">
        <v>2056</v>
      </c>
      <c r="J763" s="3">
        <v>71.97</v>
      </c>
      <c r="K763" s="1" t="s">
        <v>2670</v>
      </c>
      <c r="L763" s="1" t="s">
        <v>24</v>
      </c>
      <c r="M763" s="1" t="s">
        <v>2671</v>
      </c>
      <c r="N763" s="1" t="s">
        <v>2059</v>
      </c>
      <c r="O763" s="2">
        <v>39721</v>
      </c>
      <c r="P763" s="2">
        <v>39727</v>
      </c>
      <c r="Q763" s="1" t="s">
        <v>29</v>
      </c>
      <c r="R763" t="str">
        <f>VLOOKUP(F763,'Seg 2 descriptions'!A:B,2)</f>
        <v>X Operations-Tri-County</v>
      </c>
      <c r="S763" t="str">
        <f>VLOOKUP(G763,'Seg 3 descriptions'!A:B,2)</f>
        <v>Salaries</v>
      </c>
    </row>
    <row r="764" spans="1:19" x14ac:dyDescent="0.25">
      <c r="A764" s="1" t="s">
        <v>457</v>
      </c>
      <c r="B764" s="1" t="s">
        <v>49</v>
      </c>
      <c r="C764" s="1" t="s">
        <v>2089</v>
      </c>
      <c r="D764" s="1" t="s">
        <v>1999</v>
      </c>
      <c r="E764" s="1" t="s">
        <v>1991</v>
      </c>
      <c r="F764" s="1" t="s">
        <v>1992</v>
      </c>
      <c r="G764" s="1" t="s">
        <v>460</v>
      </c>
      <c r="H764" s="1" t="s">
        <v>228</v>
      </c>
      <c r="I764" s="1" t="s">
        <v>2056</v>
      </c>
      <c r="J764" s="3">
        <v>20.85</v>
      </c>
      <c r="K764" s="1" t="s">
        <v>2670</v>
      </c>
      <c r="L764" s="1" t="s">
        <v>24</v>
      </c>
      <c r="M764" s="1" t="s">
        <v>2671</v>
      </c>
      <c r="N764" s="1" t="s">
        <v>2059</v>
      </c>
      <c r="O764" s="2">
        <v>39721</v>
      </c>
      <c r="P764" s="2">
        <v>39727</v>
      </c>
      <c r="Q764" s="1" t="s">
        <v>29</v>
      </c>
      <c r="R764" t="str">
        <f>VLOOKUP(F764,'Seg 2 descriptions'!A:B,2)</f>
        <v>X Operations-Tri-County</v>
      </c>
      <c r="S764" t="str">
        <f>VLOOKUP(G764,'Seg 3 descriptions'!A:B,2)</f>
        <v>Salaries</v>
      </c>
    </row>
    <row r="765" spans="1:19" x14ac:dyDescent="0.25">
      <c r="A765" s="1" t="s">
        <v>457</v>
      </c>
      <c r="B765" s="1" t="s">
        <v>49</v>
      </c>
      <c r="C765" s="1" t="s">
        <v>2089</v>
      </c>
      <c r="D765" s="1" t="s">
        <v>2675</v>
      </c>
      <c r="E765" s="1" t="s">
        <v>2029</v>
      </c>
      <c r="F765" s="1" t="s">
        <v>1992</v>
      </c>
      <c r="G765" s="1" t="s">
        <v>460</v>
      </c>
      <c r="H765" s="1" t="s">
        <v>187</v>
      </c>
      <c r="I765" s="1" t="s">
        <v>2056</v>
      </c>
      <c r="J765" s="3">
        <v>7.5</v>
      </c>
      <c r="K765" s="1" t="s">
        <v>2670</v>
      </c>
      <c r="L765" s="1" t="s">
        <v>24</v>
      </c>
      <c r="M765" s="1" t="s">
        <v>2671</v>
      </c>
      <c r="N765" s="1" t="s">
        <v>2059</v>
      </c>
      <c r="O765" s="2">
        <v>39721</v>
      </c>
      <c r="P765" s="2">
        <v>39727</v>
      </c>
      <c r="Q765" s="1" t="s">
        <v>29</v>
      </c>
      <c r="R765" t="str">
        <f>VLOOKUP(F765,'Seg 2 descriptions'!A:B,2)</f>
        <v>X Operations-Tri-County</v>
      </c>
      <c r="S765" t="str">
        <f>VLOOKUP(G765,'Seg 3 descriptions'!A:B,2)</f>
        <v>Salaries</v>
      </c>
    </row>
    <row r="766" spans="1:19" x14ac:dyDescent="0.25">
      <c r="A766" s="1" t="s">
        <v>457</v>
      </c>
      <c r="B766" s="1" t="s">
        <v>49</v>
      </c>
      <c r="C766" s="1" t="s">
        <v>2089</v>
      </c>
      <c r="D766" s="1" t="s">
        <v>1997</v>
      </c>
      <c r="E766" s="1" t="s">
        <v>1991</v>
      </c>
      <c r="F766" s="1" t="s">
        <v>1992</v>
      </c>
      <c r="G766" s="1" t="s">
        <v>460</v>
      </c>
      <c r="H766" s="1" t="s">
        <v>86</v>
      </c>
      <c r="I766" s="1" t="s">
        <v>2056</v>
      </c>
      <c r="J766" s="3">
        <v>378.29</v>
      </c>
      <c r="K766" s="1" t="s">
        <v>2670</v>
      </c>
      <c r="L766" s="1" t="s">
        <v>24</v>
      </c>
      <c r="M766" s="1" t="s">
        <v>2671</v>
      </c>
      <c r="N766" s="1" t="s">
        <v>2059</v>
      </c>
      <c r="O766" s="2">
        <v>39721</v>
      </c>
      <c r="P766" s="2">
        <v>39727</v>
      </c>
      <c r="Q766" s="1" t="s">
        <v>29</v>
      </c>
      <c r="R766" t="str">
        <f>VLOOKUP(F766,'Seg 2 descriptions'!A:B,2)</f>
        <v>X Operations-Tri-County</v>
      </c>
      <c r="S766" t="str">
        <f>VLOOKUP(G766,'Seg 3 descriptions'!A:B,2)</f>
        <v>Salaries</v>
      </c>
    </row>
    <row r="767" spans="1:19" x14ac:dyDescent="0.25">
      <c r="A767" s="1" t="s">
        <v>457</v>
      </c>
      <c r="B767" s="1" t="s">
        <v>49</v>
      </c>
      <c r="C767" s="1" t="s">
        <v>2089</v>
      </c>
      <c r="D767" s="1" t="s">
        <v>2083</v>
      </c>
      <c r="E767" s="1" t="s">
        <v>20</v>
      </c>
      <c r="F767" s="1" t="s">
        <v>1992</v>
      </c>
      <c r="G767" s="1" t="s">
        <v>460</v>
      </c>
      <c r="H767" s="1" t="s">
        <v>86</v>
      </c>
      <c r="I767" s="1" t="s">
        <v>2056</v>
      </c>
      <c r="J767" s="3">
        <v>24.31</v>
      </c>
      <c r="K767" s="1" t="s">
        <v>2670</v>
      </c>
      <c r="L767" s="1" t="s">
        <v>24</v>
      </c>
      <c r="M767" s="1" t="s">
        <v>2671</v>
      </c>
      <c r="N767" s="1" t="s">
        <v>2059</v>
      </c>
      <c r="O767" s="2">
        <v>39721</v>
      </c>
      <c r="P767" s="2">
        <v>39727</v>
      </c>
      <c r="Q767" s="1" t="s">
        <v>29</v>
      </c>
      <c r="R767" t="str">
        <f>VLOOKUP(F767,'Seg 2 descriptions'!A:B,2)</f>
        <v>X Operations-Tri-County</v>
      </c>
      <c r="S767" t="str">
        <f>VLOOKUP(G767,'Seg 3 descriptions'!A:B,2)</f>
        <v>Salaries</v>
      </c>
    </row>
    <row r="768" spans="1:19" x14ac:dyDescent="0.25">
      <c r="A768" s="1" t="s">
        <v>457</v>
      </c>
      <c r="B768" s="1" t="s">
        <v>49</v>
      </c>
      <c r="C768" s="1" t="s">
        <v>2089</v>
      </c>
      <c r="D768" s="1" t="s">
        <v>2676</v>
      </c>
      <c r="E768" s="1" t="s">
        <v>20</v>
      </c>
      <c r="F768" s="1" t="s">
        <v>1992</v>
      </c>
      <c r="G768" s="1" t="s">
        <v>460</v>
      </c>
      <c r="H768" s="1" t="s">
        <v>103</v>
      </c>
      <c r="I768" s="1" t="s">
        <v>2056</v>
      </c>
      <c r="J768" s="3">
        <v>36.47</v>
      </c>
      <c r="K768" s="1" t="s">
        <v>2670</v>
      </c>
      <c r="L768" s="1" t="s">
        <v>24</v>
      </c>
      <c r="M768" s="1" t="s">
        <v>2671</v>
      </c>
      <c r="N768" s="1" t="s">
        <v>2059</v>
      </c>
      <c r="O768" s="2">
        <v>39721</v>
      </c>
      <c r="P768" s="2">
        <v>39727</v>
      </c>
      <c r="Q768" s="1" t="s">
        <v>29</v>
      </c>
      <c r="R768" t="str">
        <f>VLOOKUP(F768,'Seg 2 descriptions'!A:B,2)</f>
        <v>X Operations-Tri-County</v>
      </c>
      <c r="S768" t="str">
        <f>VLOOKUP(G768,'Seg 3 descriptions'!A:B,2)</f>
        <v>Salaries</v>
      </c>
    </row>
    <row r="769" spans="1:19" x14ac:dyDescent="0.25">
      <c r="A769" s="1" t="s">
        <v>457</v>
      </c>
      <c r="B769" s="1" t="s">
        <v>49</v>
      </c>
      <c r="C769" s="1" t="s">
        <v>2094</v>
      </c>
      <c r="D769" s="1" t="s">
        <v>1999</v>
      </c>
      <c r="E769" s="1" t="s">
        <v>1991</v>
      </c>
      <c r="F769" s="1" t="s">
        <v>1992</v>
      </c>
      <c r="G769" s="1" t="s">
        <v>460</v>
      </c>
      <c r="H769" s="1" t="s">
        <v>228</v>
      </c>
      <c r="I769" s="1" t="s">
        <v>2056</v>
      </c>
      <c r="J769" s="3">
        <v>-141.78</v>
      </c>
      <c r="K769" s="1" t="s">
        <v>2670</v>
      </c>
      <c r="L769" s="1" t="s">
        <v>24</v>
      </c>
      <c r="M769" s="1" t="s">
        <v>2671</v>
      </c>
      <c r="N769" s="1" t="s">
        <v>2059</v>
      </c>
      <c r="O769" s="2">
        <v>39721</v>
      </c>
      <c r="P769" s="2">
        <v>39727</v>
      </c>
      <c r="Q769" s="1" t="s">
        <v>29</v>
      </c>
      <c r="R769" t="str">
        <f>VLOOKUP(F769,'Seg 2 descriptions'!A:B,2)</f>
        <v>X Operations-Tri-County</v>
      </c>
      <c r="S769" t="str">
        <f>VLOOKUP(G769,'Seg 3 descriptions'!A:B,2)</f>
        <v>Salaries</v>
      </c>
    </row>
    <row r="770" spans="1:19" x14ac:dyDescent="0.25">
      <c r="A770" s="1" t="s">
        <v>457</v>
      </c>
      <c r="B770" s="1" t="s">
        <v>49</v>
      </c>
      <c r="C770" s="1" t="s">
        <v>2094</v>
      </c>
      <c r="D770" s="1" t="s">
        <v>1997</v>
      </c>
      <c r="E770" s="1" t="s">
        <v>1991</v>
      </c>
      <c r="F770" s="1" t="s">
        <v>1992</v>
      </c>
      <c r="G770" s="1" t="s">
        <v>460</v>
      </c>
      <c r="H770" s="1" t="s">
        <v>86</v>
      </c>
      <c r="I770" s="1" t="s">
        <v>2056</v>
      </c>
      <c r="J770" s="3">
        <v>-495.4</v>
      </c>
      <c r="K770" s="1" t="s">
        <v>2670</v>
      </c>
      <c r="L770" s="1" t="s">
        <v>24</v>
      </c>
      <c r="M770" s="1" t="s">
        <v>2671</v>
      </c>
      <c r="N770" s="1" t="s">
        <v>2059</v>
      </c>
      <c r="O770" s="2">
        <v>39721</v>
      </c>
      <c r="P770" s="2">
        <v>39727</v>
      </c>
      <c r="Q770" s="1" t="s">
        <v>29</v>
      </c>
      <c r="R770" t="str">
        <f>VLOOKUP(F770,'Seg 2 descriptions'!A:B,2)</f>
        <v>X Operations-Tri-County</v>
      </c>
      <c r="S770" t="str">
        <f>VLOOKUP(G770,'Seg 3 descriptions'!A:B,2)</f>
        <v>Salaries</v>
      </c>
    </row>
    <row r="771" spans="1:19" x14ac:dyDescent="0.25">
      <c r="A771" s="1" t="s">
        <v>457</v>
      </c>
      <c r="B771" s="1" t="s">
        <v>49</v>
      </c>
      <c r="C771" s="1" t="s">
        <v>2094</v>
      </c>
      <c r="D771" s="1" t="s">
        <v>1990</v>
      </c>
      <c r="E771" s="1" t="s">
        <v>1991</v>
      </c>
      <c r="F771" s="1" t="s">
        <v>1992</v>
      </c>
      <c r="G771" s="1" t="s">
        <v>460</v>
      </c>
      <c r="H771" s="1" t="s">
        <v>103</v>
      </c>
      <c r="I771" s="1" t="s">
        <v>2056</v>
      </c>
      <c r="J771" s="3">
        <v>-5.2</v>
      </c>
      <c r="K771" s="1" t="s">
        <v>2670</v>
      </c>
      <c r="L771" s="1" t="s">
        <v>24</v>
      </c>
      <c r="M771" s="1" t="s">
        <v>2671</v>
      </c>
      <c r="N771" s="1" t="s">
        <v>2059</v>
      </c>
      <c r="O771" s="2">
        <v>39721</v>
      </c>
      <c r="P771" s="2">
        <v>39727</v>
      </c>
      <c r="Q771" s="1" t="s">
        <v>29</v>
      </c>
      <c r="R771" t="str">
        <f>VLOOKUP(F771,'Seg 2 descriptions'!A:B,2)</f>
        <v>X Operations-Tri-County</v>
      </c>
      <c r="S771" t="str">
        <f>VLOOKUP(G771,'Seg 3 descriptions'!A:B,2)</f>
        <v>Salaries</v>
      </c>
    </row>
    <row r="772" spans="1:19" x14ac:dyDescent="0.25">
      <c r="A772" s="1" t="s">
        <v>457</v>
      </c>
      <c r="B772" s="1" t="s">
        <v>49</v>
      </c>
      <c r="C772" s="1" t="s">
        <v>2096</v>
      </c>
      <c r="D772" s="1" t="s">
        <v>1990</v>
      </c>
      <c r="E772" s="1" t="s">
        <v>1991</v>
      </c>
      <c r="F772" s="1" t="s">
        <v>1992</v>
      </c>
      <c r="G772" s="1" t="s">
        <v>460</v>
      </c>
      <c r="H772" s="1" t="s">
        <v>103</v>
      </c>
      <c r="I772" s="1" t="s">
        <v>2056</v>
      </c>
      <c r="J772" s="3">
        <v>30.46</v>
      </c>
      <c r="K772" s="1" t="s">
        <v>2670</v>
      </c>
      <c r="L772" s="1" t="s">
        <v>24</v>
      </c>
      <c r="M772" s="1" t="s">
        <v>2671</v>
      </c>
      <c r="N772" s="1" t="s">
        <v>2059</v>
      </c>
      <c r="O772" s="2">
        <v>39782</v>
      </c>
      <c r="P772" s="2">
        <v>39785</v>
      </c>
      <c r="Q772" s="1" t="s">
        <v>29</v>
      </c>
      <c r="R772" t="str">
        <f>VLOOKUP(F772,'Seg 2 descriptions'!A:B,2)</f>
        <v>X Operations-Tri-County</v>
      </c>
      <c r="S772" t="str">
        <f>VLOOKUP(G772,'Seg 3 descriptions'!A:B,2)</f>
        <v>Salaries</v>
      </c>
    </row>
    <row r="773" spans="1:19" x14ac:dyDescent="0.25">
      <c r="A773" s="1" t="s">
        <v>457</v>
      </c>
      <c r="B773" s="1" t="s">
        <v>49</v>
      </c>
      <c r="C773" s="1" t="s">
        <v>2096</v>
      </c>
      <c r="D773" s="1" t="s">
        <v>1999</v>
      </c>
      <c r="E773" s="1" t="s">
        <v>1991</v>
      </c>
      <c r="F773" s="1" t="s">
        <v>1992</v>
      </c>
      <c r="G773" s="1" t="s">
        <v>460</v>
      </c>
      <c r="H773" s="1" t="s">
        <v>228</v>
      </c>
      <c r="I773" s="1" t="s">
        <v>2056</v>
      </c>
      <c r="J773" s="3">
        <v>33.229999999999997</v>
      </c>
      <c r="K773" s="1" t="s">
        <v>2670</v>
      </c>
      <c r="L773" s="1" t="s">
        <v>24</v>
      </c>
      <c r="M773" s="1" t="s">
        <v>2671</v>
      </c>
      <c r="N773" s="1" t="s">
        <v>2059</v>
      </c>
      <c r="O773" s="2">
        <v>39782</v>
      </c>
      <c r="P773" s="2">
        <v>39785</v>
      </c>
      <c r="Q773" s="1" t="s">
        <v>29</v>
      </c>
      <c r="R773" t="str">
        <f>VLOOKUP(F773,'Seg 2 descriptions'!A:B,2)</f>
        <v>X Operations-Tri-County</v>
      </c>
      <c r="S773" t="str">
        <f>VLOOKUP(G773,'Seg 3 descriptions'!A:B,2)</f>
        <v>Salaries</v>
      </c>
    </row>
    <row r="774" spans="1:19" x14ac:dyDescent="0.25">
      <c r="A774" s="1" t="s">
        <v>457</v>
      </c>
      <c r="B774" s="1" t="s">
        <v>49</v>
      </c>
      <c r="C774" s="1" t="s">
        <v>2096</v>
      </c>
      <c r="D774" s="1" t="s">
        <v>2218</v>
      </c>
      <c r="E774" s="1" t="s">
        <v>1991</v>
      </c>
      <c r="F774" s="1" t="s">
        <v>1992</v>
      </c>
      <c r="G774" s="1" t="s">
        <v>460</v>
      </c>
      <c r="H774" s="1" t="s">
        <v>130</v>
      </c>
      <c r="I774" s="1" t="s">
        <v>2056</v>
      </c>
      <c r="J774" s="3">
        <v>54.22</v>
      </c>
      <c r="K774" s="1" t="s">
        <v>2670</v>
      </c>
      <c r="L774" s="1" t="s">
        <v>24</v>
      </c>
      <c r="M774" s="1" t="s">
        <v>2671</v>
      </c>
      <c r="N774" s="1" t="s">
        <v>2059</v>
      </c>
      <c r="O774" s="2">
        <v>39782</v>
      </c>
      <c r="P774" s="2">
        <v>39785</v>
      </c>
      <c r="Q774" s="1" t="s">
        <v>29</v>
      </c>
      <c r="R774" t="str">
        <f>VLOOKUP(F774,'Seg 2 descriptions'!A:B,2)</f>
        <v>X Operations-Tri-County</v>
      </c>
      <c r="S774" t="str">
        <f>VLOOKUP(G774,'Seg 3 descriptions'!A:B,2)</f>
        <v>Salaries</v>
      </c>
    </row>
    <row r="775" spans="1:19" x14ac:dyDescent="0.25">
      <c r="A775" s="1" t="s">
        <v>457</v>
      </c>
      <c r="B775" s="1" t="s">
        <v>49</v>
      </c>
      <c r="C775" s="1" t="s">
        <v>2096</v>
      </c>
      <c r="D775" s="1" t="s">
        <v>1997</v>
      </c>
      <c r="E775" s="1" t="s">
        <v>1991</v>
      </c>
      <c r="F775" s="1" t="s">
        <v>1992</v>
      </c>
      <c r="G775" s="1" t="s">
        <v>460</v>
      </c>
      <c r="H775" s="1" t="s">
        <v>86</v>
      </c>
      <c r="I775" s="1" t="s">
        <v>2056</v>
      </c>
      <c r="J775" s="3">
        <v>634.66999999999996</v>
      </c>
      <c r="K775" s="1" t="s">
        <v>2670</v>
      </c>
      <c r="L775" s="1" t="s">
        <v>24</v>
      </c>
      <c r="M775" s="1" t="s">
        <v>2671</v>
      </c>
      <c r="N775" s="1" t="s">
        <v>2059</v>
      </c>
      <c r="O775" s="2">
        <v>39782</v>
      </c>
      <c r="P775" s="2">
        <v>39785</v>
      </c>
      <c r="Q775" s="1" t="s">
        <v>29</v>
      </c>
      <c r="R775" t="str">
        <f>VLOOKUP(F775,'Seg 2 descriptions'!A:B,2)</f>
        <v>X Operations-Tri-County</v>
      </c>
      <c r="S775" t="str">
        <f>VLOOKUP(G775,'Seg 3 descriptions'!A:B,2)</f>
        <v>Salaries</v>
      </c>
    </row>
    <row r="776" spans="1:19" x14ac:dyDescent="0.25">
      <c r="A776" s="1" t="s">
        <v>457</v>
      </c>
      <c r="B776" s="1" t="s">
        <v>49</v>
      </c>
      <c r="C776" s="1" t="s">
        <v>2545</v>
      </c>
      <c r="D776" s="1" t="s">
        <v>1997</v>
      </c>
      <c r="E776" s="1" t="s">
        <v>1991</v>
      </c>
      <c r="F776" s="1" t="s">
        <v>1992</v>
      </c>
      <c r="G776" s="1" t="s">
        <v>460</v>
      </c>
      <c r="H776" s="1" t="s">
        <v>86</v>
      </c>
      <c r="I776" s="1" t="s">
        <v>2056</v>
      </c>
      <c r="J776" s="3">
        <v>495.4</v>
      </c>
      <c r="K776" s="1" t="s">
        <v>2670</v>
      </c>
      <c r="L776" s="1" t="s">
        <v>24</v>
      </c>
      <c r="M776" s="1" t="s">
        <v>2671</v>
      </c>
      <c r="N776" s="1" t="s">
        <v>2059</v>
      </c>
      <c r="O776" s="2">
        <v>39691</v>
      </c>
      <c r="P776" s="2">
        <v>39696</v>
      </c>
      <c r="Q776" s="1" t="s">
        <v>29</v>
      </c>
      <c r="R776" t="str">
        <f>VLOOKUP(F776,'Seg 2 descriptions'!A:B,2)</f>
        <v>X Operations-Tri-County</v>
      </c>
      <c r="S776" t="str">
        <f>VLOOKUP(G776,'Seg 3 descriptions'!A:B,2)</f>
        <v>Salaries</v>
      </c>
    </row>
    <row r="777" spans="1:19" x14ac:dyDescent="0.25">
      <c r="A777" s="1" t="s">
        <v>457</v>
      </c>
      <c r="B777" s="1" t="s">
        <v>49</v>
      </c>
      <c r="C777" s="1" t="s">
        <v>2545</v>
      </c>
      <c r="D777" s="1" t="s">
        <v>1990</v>
      </c>
      <c r="E777" s="1" t="s">
        <v>1991</v>
      </c>
      <c r="F777" s="1" t="s">
        <v>1992</v>
      </c>
      <c r="G777" s="1" t="s">
        <v>460</v>
      </c>
      <c r="H777" s="1" t="s">
        <v>103</v>
      </c>
      <c r="I777" s="1" t="s">
        <v>2056</v>
      </c>
      <c r="J777" s="3">
        <v>5.2</v>
      </c>
      <c r="K777" s="1" t="s">
        <v>2670</v>
      </c>
      <c r="L777" s="1" t="s">
        <v>24</v>
      </c>
      <c r="M777" s="1" t="s">
        <v>2671</v>
      </c>
      <c r="N777" s="1" t="s">
        <v>2059</v>
      </c>
      <c r="O777" s="2">
        <v>39691</v>
      </c>
      <c r="P777" s="2">
        <v>39696</v>
      </c>
      <c r="Q777" s="1" t="s">
        <v>29</v>
      </c>
      <c r="R777" t="str">
        <f>VLOOKUP(F777,'Seg 2 descriptions'!A:B,2)</f>
        <v>X Operations-Tri-County</v>
      </c>
      <c r="S777" t="str">
        <f>VLOOKUP(G777,'Seg 3 descriptions'!A:B,2)</f>
        <v>Salaries</v>
      </c>
    </row>
    <row r="778" spans="1:19" x14ac:dyDescent="0.25">
      <c r="A778" s="1" t="s">
        <v>457</v>
      </c>
      <c r="B778" s="1" t="s">
        <v>49</v>
      </c>
      <c r="C778" s="1" t="s">
        <v>2545</v>
      </c>
      <c r="D778" s="1" t="s">
        <v>1999</v>
      </c>
      <c r="E778" s="1" t="s">
        <v>1991</v>
      </c>
      <c r="F778" s="1" t="s">
        <v>1992</v>
      </c>
      <c r="G778" s="1" t="s">
        <v>460</v>
      </c>
      <c r="H778" s="1" t="s">
        <v>228</v>
      </c>
      <c r="I778" s="1" t="s">
        <v>2056</v>
      </c>
      <c r="J778" s="3">
        <v>141.78</v>
      </c>
      <c r="K778" s="1" t="s">
        <v>2670</v>
      </c>
      <c r="L778" s="1" t="s">
        <v>24</v>
      </c>
      <c r="M778" s="1" t="s">
        <v>2671</v>
      </c>
      <c r="N778" s="1" t="s">
        <v>2059</v>
      </c>
      <c r="O778" s="2">
        <v>39691</v>
      </c>
      <c r="P778" s="2">
        <v>39696</v>
      </c>
      <c r="Q778" s="1" t="s">
        <v>29</v>
      </c>
      <c r="R778" t="str">
        <f>VLOOKUP(F778,'Seg 2 descriptions'!A:B,2)</f>
        <v>X Operations-Tri-County</v>
      </c>
      <c r="S778" t="str">
        <f>VLOOKUP(G778,'Seg 3 descriptions'!A:B,2)</f>
        <v>Salaries</v>
      </c>
    </row>
    <row r="779" spans="1:19" x14ac:dyDescent="0.25">
      <c r="A779" s="1" t="s">
        <v>457</v>
      </c>
      <c r="B779" s="1" t="s">
        <v>49</v>
      </c>
      <c r="C779" s="1" t="s">
        <v>2543</v>
      </c>
      <c r="D779" s="1" t="s">
        <v>1999</v>
      </c>
      <c r="E779" s="1" t="s">
        <v>1991</v>
      </c>
      <c r="F779" s="1" t="s">
        <v>1992</v>
      </c>
      <c r="G779" s="1" t="s">
        <v>460</v>
      </c>
      <c r="H779" s="1" t="s">
        <v>228</v>
      </c>
      <c r="I779" s="1" t="s">
        <v>24</v>
      </c>
      <c r="J779" s="3">
        <v>-5.48</v>
      </c>
      <c r="K779" s="1" t="s">
        <v>2670</v>
      </c>
      <c r="L779" s="1" t="s">
        <v>24</v>
      </c>
      <c r="M779" s="1" t="s">
        <v>2671</v>
      </c>
      <c r="N779" s="1" t="s">
        <v>2544</v>
      </c>
      <c r="O779" s="2">
        <v>39660</v>
      </c>
      <c r="P779" s="2">
        <v>39666</v>
      </c>
      <c r="Q779" s="1" t="s">
        <v>29</v>
      </c>
      <c r="R779" t="str">
        <f>VLOOKUP(F779,'Seg 2 descriptions'!A:B,2)</f>
        <v>X Operations-Tri-County</v>
      </c>
      <c r="S779" t="str">
        <f>VLOOKUP(G779,'Seg 3 descriptions'!A:B,2)</f>
        <v>Salaries</v>
      </c>
    </row>
    <row r="780" spans="1:19" x14ac:dyDescent="0.25">
      <c r="A780" s="1" t="s">
        <v>457</v>
      </c>
      <c r="B780" s="1" t="s">
        <v>49</v>
      </c>
      <c r="C780" s="1" t="s">
        <v>2089</v>
      </c>
      <c r="D780" s="1" t="s">
        <v>2677</v>
      </c>
      <c r="E780" s="1" t="s">
        <v>20</v>
      </c>
      <c r="F780" s="1" t="s">
        <v>2006</v>
      </c>
      <c r="G780" s="1" t="s">
        <v>460</v>
      </c>
      <c r="H780" s="1" t="s">
        <v>103</v>
      </c>
      <c r="I780" s="1" t="s">
        <v>2056</v>
      </c>
      <c r="J780" s="3">
        <v>12.39</v>
      </c>
      <c r="K780" s="1" t="s">
        <v>2655</v>
      </c>
      <c r="L780" s="1" t="s">
        <v>24</v>
      </c>
      <c r="M780" s="1" t="s">
        <v>2656</v>
      </c>
      <c r="N780" s="1" t="s">
        <v>2059</v>
      </c>
      <c r="O780" s="2">
        <v>39721</v>
      </c>
      <c r="P780" s="2">
        <v>39727</v>
      </c>
      <c r="Q780" s="1" t="s">
        <v>29</v>
      </c>
      <c r="R780" t="str">
        <f>VLOOKUP(F780,'Seg 2 descriptions'!A:B,2)</f>
        <v>X Engineering and Measurement</v>
      </c>
      <c r="S780" t="str">
        <f>VLOOKUP(G780,'Seg 3 descriptions'!A:B,2)</f>
        <v>Salaries</v>
      </c>
    </row>
    <row r="781" spans="1:19" x14ac:dyDescent="0.25">
      <c r="A781" s="1" t="s">
        <v>457</v>
      </c>
      <c r="B781" s="1" t="s">
        <v>49</v>
      </c>
      <c r="C781" s="1" t="s">
        <v>2089</v>
      </c>
      <c r="D781" s="1" t="s">
        <v>2393</v>
      </c>
      <c r="E781" s="1" t="s">
        <v>20</v>
      </c>
      <c r="F781" s="1" t="s">
        <v>2006</v>
      </c>
      <c r="G781" s="1" t="s">
        <v>460</v>
      </c>
      <c r="H781" s="1" t="s">
        <v>228</v>
      </c>
      <c r="I781" s="1" t="s">
        <v>2056</v>
      </c>
      <c r="J781" s="3">
        <v>52.76</v>
      </c>
      <c r="K781" s="1" t="s">
        <v>2655</v>
      </c>
      <c r="L781" s="1" t="s">
        <v>24</v>
      </c>
      <c r="M781" s="1" t="s">
        <v>2656</v>
      </c>
      <c r="N781" s="1" t="s">
        <v>2059</v>
      </c>
      <c r="O781" s="2">
        <v>39721</v>
      </c>
      <c r="P781" s="2">
        <v>39727</v>
      </c>
      <c r="Q781" s="1" t="s">
        <v>29</v>
      </c>
      <c r="R781" t="str">
        <f>VLOOKUP(F781,'Seg 2 descriptions'!A:B,2)</f>
        <v>X Engineering and Measurement</v>
      </c>
      <c r="S781" t="str">
        <f>VLOOKUP(G781,'Seg 3 descriptions'!A:B,2)</f>
        <v>Salaries</v>
      </c>
    </row>
    <row r="782" spans="1:19" x14ac:dyDescent="0.25">
      <c r="A782" s="1" t="s">
        <v>457</v>
      </c>
      <c r="B782" s="1" t="s">
        <v>49</v>
      </c>
      <c r="C782" s="1" t="s">
        <v>2096</v>
      </c>
      <c r="D782" s="1" t="s">
        <v>2077</v>
      </c>
      <c r="E782" s="1" t="s">
        <v>20</v>
      </c>
      <c r="F782" s="1" t="s">
        <v>2006</v>
      </c>
      <c r="G782" s="1" t="s">
        <v>460</v>
      </c>
      <c r="H782" s="1" t="s">
        <v>86</v>
      </c>
      <c r="I782" s="1" t="s">
        <v>2056</v>
      </c>
      <c r="J782" s="3">
        <v>50.79</v>
      </c>
      <c r="K782" s="1" t="s">
        <v>2655</v>
      </c>
      <c r="L782" s="1" t="s">
        <v>24</v>
      </c>
      <c r="M782" s="1" t="s">
        <v>2656</v>
      </c>
      <c r="N782" s="1" t="s">
        <v>2059</v>
      </c>
      <c r="O782" s="2">
        <v>39782</v>
      </c>
      <c r="P782" s="2">
        <v>39785</v>
      </c>
      <c r="Q782" s="1" t="s">
        <v>29</v>
      </c>
      <c r="R782" t="str">
        <f>VLOOKUP(F782,'Seg 2 descriptions'!A:B,2)</f>
        <v>X Engineering and Measurement</v>
      </c>
      <c r="S782" t="str">
        <f>VLOOKUP(G782,'Seg 3 descriptions'!A:B,2)</f>
        <v>Salaries</v>
      </c>
    </row>
    <row r="783" spans="1:19" x14ac:dyDescent="0.25">
      <c r="A783" s="1" t="s">
        <v>457</v>
      </c>
      <c r="B783" s="1" t="s">
        <v>49</v>
      </c>
      <c r="C783" s="1" t="s">
        <v>2096</v>
      </c>
      <c r="D783" s="1" t="s">
        <v>2080</v>
      </c>
      <c r="E783" s="1" t="s">
        <v>20</v>
      </c>
      <c r="F783" s="1" t="s">
        <v>2006</v>
      </c>
      <c r="G783" s="1" t="s">
        <v>460</v>
      </c>
      <c r="H783" s="1" t="s">
        <v>187</v>
      </c>
      <c r="I783" s="1" t="s">
        <v>2056</v>
      </c>
      <c r="J783" s="3">
        <v>141.82</v>
      </c>
      <c r="K783" s="1" t="s">
        <v>2655</v>
      </c>
      <c r="L783" s="1" t="s">
        <v>24</v>
      </c>
      <c r="M783" s="1" t="s">
        <v>2656</v>
      </c>
      <c r="N783" s="1" t="s">
        <v>2059</v>
      </c>
      <c r="O783" s="2">
        <v>39782</v>
      </c>
      <c r="P783" s="2">
        <v>39785</v>
      </c>
      <c r="Q783" s="1" t="s">
        <v>29</v>
      </c>
      <c r="R783" t="str">
        <f>VLOOKUP(F783,'Seg 2 descriptions'!A:B,2)</f>
        <v>X Engineering and Measurement</v>
      </c>
      <c r="S783" t="str">
        <f>VLOOKUP(G783,'Seg 3 descriptions'!A:B,2)</f>
        <v>Salaries</v>
      </c>
    </row>
    <row r="784" spans="1:19" x14ac:dyDescent="0.25">
      <c r="A784" s="1" t="s">
        <v>457</v>
      </c>
      <c r="B784" s="1" t="s">
        <v>49</v>
      </c>
      <c r="C784" s="1" t="s">
        <v>2096</v>
      </c>
      <c r="D784" s="1" t="s">
        <v>2081</v>
      </c>
      <c r="E784" s="1" t="s">
        <v>20</v>
      </c>
      <c r="F784" s="1" t="s">
        <v>2006</v>
      </c>
      <c r="G784" s="1" t="s">
        <v>460</v>
      </c>
      <c r="H784" s="1" t="s">
        <v>76</v>
      </c>
      <c r="I784" s="1" t="s">
        <v>2056</v>
      </c>
      <c r="J784" s="3">
        <v>194.39</v>
      </c>
      <c r="K784" s="1" t="s">
        <v>2655</v>
      </c>
      <c r="L784" s="1" t="s">
        <v>24</v>
      </c>
      <c r="M784" s="1" t="s">
        <v>2656</v>
      </c>
      <c r="N784" s="1" t="s">
        <v>2059</v>
      </c>
      <c r="O784" s="2">
        <v>39782</v>
      </c>
      <c r="P784" s="2">
        <v>39785</v>
      </c>
      <c r="Q784" s="1" t="s">
        <v>29</v>
      </c>
      <c r="R784" t="str">
        <f>VLOOKUP(F784,'Seg 2 descriptions'!A:B,2)</f>
        <v>X Engineering and Measurement</v>
      </c>
      <c r="S784" t="str">
        <f>VLOOKUP(G784,'Seg 3 descriptions'!A:B,2)</f>
        <v>Salaries</v>
      </c>
    </row>
    <row r="785" spans="1:19" x14ac:dyDescent="0.25">
      <c r="A785" s="1" t="s">
        <v>457</v>
      </c>
      <c r="B785" s="1" t="s">
        <v>49</v>
      </c>
      <c r="C785" s="1" t="s">
        <v>2096</v>
      </c>
      <c r="D785" s="1" t="s">
        <v>2082</v>
      </c>
      <c r="E785" s="1" t="s">
        <v>20</v>
      </c>
      <c r="F785" s="1" t="s">
        <v>2006</v>
      </c>
      <c r="G785" s="1" t="s">
        <v>460</v>
      </c>
      <c r="H785" s="1" t="s">
        <v>23</v>
      </c>
      <c r="I785" s="1" t="s">
        <v>2056</v>
      </c>
      <c r="J785" s="3">
        <v>184.61</v>
      </c>
      <c r="K785" s="1" t="s">
        <v>2655</v>
      </c>
      <c r="L785" s="1" t="s">
        <v>24</v>
      </c>
      <c r="M785" s="1" t="s">
        <v>2656</v>
      </c>
      <c r="N785" s="1" t="s">
        <v>2059</v>
      </c>
      <c r="O785" s="2">
        <v>39782</v>
      </c>
      <c r="P785" s="2">
        <v>39785</v>
      </c>
      <c r="Q785" s="1" t="s">
        <v>29</v>
      </c>
      <c r="R785" t="str">
        <f>VLOOKUP(F785,'Seg 2 descriptions'!A:B,2)</f>
        <v>X Engineering and Measurement</v>
      </c>
      <c r="S785" t="str">
        <f>VLOOKUP(G785,'Seg 3 descriptions'!A:B,2)</f>
        <v>Salaries</v>
      </c>
    </row>
    <row r="786" spans="1:19" x14ac:dyDescent="0.25">
      <c r="A786" s="1" t="s">
        <v>1571</v>
      </c>
      <c r="B786" s="1" t="s">
        <v>20</v>
      </c>
      <c r="C786" s="1" t="s">
        <v>2084</v>
      </c>
      <c r="D786" s="1" t="s">
        <v>2085</v>
      </c>
      <c r="E786" s="1" t="s">
        <v>1991</v>
      </c>
      <c r="F786" s="1" t="s">
        <v>2013</v>
      </c>
      <c r="G786" s="1" t="s">
        <v>35</v>
      </c>
      <c r="H786" s="1" t="s">
        <v>86</v>
      </c>
      <c r="I786" s="1" t="s">
        <v>24</v>
      </c>
      <c r="J786" s="3">
        <v>35.020000000000003</v>
      </c>
      <c r="K786" s="1" t="s">
        <v>2678</v>
      </c>
      <c r="L786" s="1" t="s">
        <v>24</v>
      </c>
      <c r="M786" s="1" t="s">
        <v>24</v>
      </c>
      <c r="N786" s="1" t="s">
        <v>2084</v>
      </c>
      <c r="O786" s="2">
        <v>39813</v>
      </c>
      <c r="P786" s="2">
        <v>39818</v>
      </c>
      <c r="Q786" s="1" t="s">
        <v>29</v>
      </c>
      <c r="R786" t="str">
        <f>VLOOKUP(F786,'Seg 2 descriptions'!A:B,2)</f>
        <v>X Facilities-Florida</v>
      </c>
      <c r="S786" t="str">
        <f>VLOOKUP(G786,'Seg 3 descriptions'!A:B,2)</f>
        <v>Other Outside Services</v>
      </c>
    </row>
    <row r="787" spans="1:19" x14ac:dyDescent="0.25">
      <c r="A787" s="1" t="s">
        <v>1571</v>
      </c>
      <c r="B787" s="1" t="s">
        <v>20</v>
      </c>
      <c r="C787" s="1" t="s">
        <v>2084</v>
      </c>
      <c r="D787" s="1" t="s">
        <v>2085</v>
      </c>
      <c r="E787" s="1" t="s">
        <v>1991</v>
      </c>
      <c r="F787" s="1" t="s">
        <v>2013</v>
      </c>
      <c r="G787" s="1" t="s">
        <v>35</v>
      </c>
      <c r="H787" s="1" t="s">
        <v>86</v>
      </c>
      <c r="I787" s="1" t="s">
        <v>24</v>
      </c>
      <c r="J787" s="3">
        <v>15.25</v>
      </c>
      <c r="K787" s="1" t="s">
        <v>2679</v>
      </c>
      <c r="L787" s="1" t="s">
        <v>24</v>
      </c>
      <c r="M787" s="1" t="s">
        <v>24</v>
      </c>
      <c r="N787" s="1" t="s">
        <v>2084</v>
      </c>
      <c r="O787" s="2">
        <v>39813</v>
      </c>
      <c r="P787" s="2">
        <v>39818</v>
      </c>
      <c r="Q787" s="1" t="s">
        <v>29</v>
      </c>
      <c r="R787" t="str">
        <f>VLOOKUP(F787,'Seg 2 descriptions'!A:B,2)</f>
        <v>X Facilities-Florida</v>
      </c>
      <c r="S787" t="str">
        <f>VLOOKUP(G787,'Seg 3 descriptions'!A:B,2)</f>
        <v>Other Outside Services</v>
      </c>
    </row>
    <row r="788" spans="1:19" x14ac:dyDescent="0.25">
      <c r="A788" s="1" t="s">
        <v>1571</v>
      </c>
      <c r="B788" s="1" t="s">
        <v>20</v>
      </c>
      <c r="C788" s="1" t="s">
        <v>2084</v>
      </c>
      <c r="D788" s="1" t="s">
        <v>2085</v>
      </c>
      <c r="E788" s="1" t="s">
        <v>1991</v>
      </c>
      <c r="F788" s="1" t="s">
        <v>2013</v>
      </c>
      <c r="G788" s="1" t="s">
        <v>35</v>
      </c>
      <c r="H788" s="1" t="s">
        <v>86</v>
      </c>
      <c r="I788" s="1" t="s">
        <v>24</v>
      </c>
      <c r="J788" s="3">
        <v>39.25</v>
      </c>
      <c r="K788" s="1" t="s">
        <v>2680</v>
      </c>
      <c r="L788" s="1" t="s">
        <v>24</v>
      </c>
      <c r="M788" s="1" t="s">
        <v>24</v>
      </c>
      <c r="N788" s="1" t="s">
        <v>2084</v>
      </c>
      <c r="O788" s="2">
        <v>39813</v>
      </c>
      <c r="P788" s="2">
        <v>39818</v>
      </c>
      <c r="Q788" s="1" t="s">
        <v>29</v>
      </c>
      <c r="R788" t="str">
        <f>VLOOKUP(F788,'Seg 2 descriptions'!A:B,2)</f>
        <v>X Facilities-Florida</v>
      </c>
      <c r="S788" t="str">
        <f>VLOOKUP(G788,'Seg 3 descriptions'!A:B,2)</f>
        <v>Other Outside Services</v>
      </c>
    </row>
    <row r="789" spans="1:19" x14ac:dyDescent="0.25">
      <c r="A789" s="1" t="s">
        <v>828</v>
      </c>
      <c r="B789" s="1" t="s">
        <v>49</v>
      </c>
      <c r="C789" s="1" t="s">
        <v>2681</v>
      </c>
      <c r="D789" s="1" t="s">
        <v>2077</v>
      </c>
      <c r="E789" s="1" t="s">
        <v>20</v>
      </c>
      <c r="F789" s="1" t="s">
        <v>2006</v>
      </c>
      <c r="G789" s="1" t="s">
        <v>460</v>
      </c>
      <c r="H789" s="1" t="s">
        <v>86</v>
      </c>
      <c r="I789" s="1" t="s">
        <v>24</v>
      </c>
      <c r="J789" s="3">
        <v>36.090000000000003</v>
      </c>
      <c r="K789" s="1" t="s">
        <v>2682</v>
      </c>
      <c r="L789" s="1" t="s">
        <v>24</v>
      </c>
      <c r="M789" s="1" t="s">
        <v>24</v>
      </c>
      <c r="N789" s="1" t="s">
        <v>2681</v>
      </c>
      <c r="O789" s="2">
        <v>39724</v>
      </c>
      <c r="P789" s="2">
        <v>39722</v>
      </c>
      <c r="Q789" s="1" t="s">
        <v>29</v>
      </c>
      <c r="R789" t="str">
        <f>VLOOKUP(F789,'Seg 2 descriptions'!A:B,2)</f>
        <v>X Engineering and Measurement</v>
      </c>
      <c r="S789" t="str">
        <f>VLOOKUP(G789,'Seg 3 descriptions'!A:B,2)</f>
        <v>Salaries</v>
      </c>
    </row>
    <row r="790" spans="1:19" x14ac:dyDescent="0.25">
      <c r="A790" s="1" t="s">
        <v>828</v>
      </c>
      <c r="B790" s="1" t="s">
        <v>49</v>
      </c>
      <c r="C790" s="1" t="s">
        <v>2681</v>
      </c>
      <c r="D790" s="1" t="s">
        <v>2080</v>
      </c>
      <c r="E790" s="1" t="s">
        <v>20</v>
      </c>
      <c r="F790" s="1" t="s">
        <v>2006</v>
      </c>
      <c r="G790" s="1" t="s">
        <v>460</v>
      </c>
      <c r="H790" s="1" t="s">
        <v>187</v>
      </c>
      <c r="I790" s="1" t="s">
        <v>24</v>
      </c>
      <c r="J790" s="3">
        <v>36.090000000000003</v>
      </c>
      <c r="K790" s="1" t="s">
        <v>2682</v>
      </c>
      <c r="L790" s="1" t="s">
        <v>24</v>
      </c>
      <c r="M790" s="1" t="s">
        <v>24</v>
      </c>
      <c r="N790" s="1" t="s">
        <v>2681</v>
      </c>
      <c r="O790" s="2">
        <v>39724</v>
      </c>
      <c r="P790" s="2">
        <v>39722</v>
      </c>
      <c r="Q790" s="1" t="s">
        <v>29</v>
      </c>
      <c r="R790" t="str">
        <f>VLOOKUP(F790,'Seg 2 descriptions'!A:B,2)</f>
        <v>X Engineering and Measurement</v>
      </c>
      <c r="S790" t="str">
        <f>VLOOKUP(G790,'Seg 3 descriptions'!A:B,2)</f>
        <v>Salaries</v>
      </c>
    </row>
    <row r="791" spans="1:19" x14ac:dyDescent="0.25">
      <c r="A791" s="1" t="s">
        <v>828</v>
      </c>
      <c r="B791" s="1" t="s">
        <v>49</v>
      </c>
      <c r="C791" s="1" t="s">
        <v>2681</v>
      </c>
      <c r="D791" s="1" t="s">
        <v>2307</v>
      </c>
      <c r="E791" s="1" t="s">
        <v>2029</v>
      </c>
      <c r="F791" s="1" t="s">
        <v>2030</v>
      </c>
      <c r="G791" s="1" t="s">
        <v>460</v>
      </c>
      <c r="H791" s="1" t="s">
        <v>86</v>
      </c>
      <c r="I791" s="1" t="s">
        <v>24</v>
      </c>
      <c r="J791" s="3">
        <v>57.28</v>
      </c>
      <c r="K791" s="1" t="s">
        <v>2682</v>
      </c>
      <c r="L791" s="1" t="s">
        <v>24</v>
      </c>
      <c r="M791" s="1" t="s">
        <v>24</v>
      </c>
      <c r="N791" s="1" t="s">
        <v>2681</v>
      </c>
      <c r="O791" s="2">
        <v>39724</v>
      </c>
      <c r="P791" s="2">
        <v>39722</v>
      </c>
      <c r="Q791" s="1" t="s">
        <v>29</v>
      </c>
      <c r="R791" t="str">
        <f>VLOOKUP(F791,'Seg 2 descriptions'!A:B,2)</f>
        <v>X Operations-Citrus County</v>
      </c>
      <c r="S791" t="str">
        <f>VLOOKUP(G791,'Seg 3 descriptions'!A:B,2)</f>
        <v>Salaries</v>
      </c>
    </row>
    <row r="792" spans="1:19" x14ac:dyDescent="0.25">
      <c r="A792" s="1" t="s">
        <v>457</v>
      </c>
      <c r="B792" s="1" t="s">
        <v>49</v>
      </c>
      <c r="C792" s="1" t="s">
        <v>2096</v>
      </c>
      <c r="D792" s="1" t="s">
        <v>2330</v>
      </c>
      <c r="E792" s="1" t="s">
        <v>20</v>
      </c>
      <c r="F792" s="1" t="s">
        <v>2006</v>
      </c>
      <c r="G792" s="1" t="s">
        <v>460</v>
      </c>
      <c r="H792" s="1" t="s">
        <v>130</v>
      </c>
      <c r="I792" s="1" t="s">
        <v>2056</v>
      </c>
      <c r="J792" s="3">
        <v>10.84</v>
      </c>
      <c r="K792" s="1" t="s">
        <v>2655</v>
      </c>
      <c r="L792" s="1" t="s">
        <v>24</v>
      </c>
      <c r="M792" s="1" t="s">
        <v>2656</v>
      </c>
      <c r="N792" s="1" t="s">
        <v>2059</v>
      </c>
      <c r="O792" s="2">
        <v>39782</v>
      </c>
      <c r="P792" s="2">
        <v>39785</v>
      </c>
      <c r="Q792" s="1" t="s">
        <v>29</v>
      </c>
      <c r="R792" t="str">
        <f>VLOOKUP(F792,'Seg 2 descriptions'!A:B,2)</f>
        <v>X Engineering and Measurement</v>
      </c>
      <c r="S792" t="str">
        <f>VLOOKUP(G792,'Seg 3 descriptions'!A:B,2)</f>
        <v>Salaries</v>
      </c>
    </row>
    <row r="793" spans="1:19" x14ac:dyDescent="0.25">
      <c r="A793" s="1" t="s">
        <v>457</v>
      </c>
      <c r="B793" s="1" t="s">
        <v>49</v>
      </c>
      <c r="C793" s="1" t="s">
        <v>2094</v>
      </c>
      <c r="D793" s="1" t="s">
        <v>2081</v>
      </c>
      <c r="E793" s="1" t="s">
        <v>20</v>
      </c>
      <c r="F793" s="1" t="s">
        <v>2006</v>
      </c>
      <c r="G793" s="1" t="s">
        <v>460</v>
      </c>
      <c r="H793" s="1" t="s">
        <v>76</v>
      </c>
      <c r="I793" s="1" t="s">
        <v>2056</v>
      </c>
      <c r="J793" s="3">
        <v>-242.93</v>
      </c>
      <c r="K793" s="1" t="s">
        <v>2655</v>
      </c>
      <c r="L793" s="1" t="s">
        <v>24</v>
      </c>
      <c r="M793" s="1" t="s">
        <v>2656</v>
      </c>
      <c r="N793" s="1" t="s">
        <v>2059</v>
      </c>
      <c r="O793" s="2">
        <v>39721</v>
      </c>
      <c r="P793" s="2">
        <v>39727</v>
      </c>
      <c r="Q793" s="1" t="s">
        <v>29</v>
      </c>
      <c r="R793" t="str">
        <f>VLOOKUP(F793,'Seg 2 descriptions'!A:B,2)</f>
        <v>X Engineering and Measurement</v>
      </c>
      <c r="S793" t="str">
        <f>VLOOKUP(G793,'Seg 3 descriptions'!A:B,2)</f>
        <v>Salaries</v>
      </c>
    </row>
    <row r="794" spans="1:19" x14ac:dyDescent="0.25">
      <c r="A794" s="1" t="s">
        <v>457</v>
      </c>
      <c r="B794" s="1" t="s">
        <v>49</v>
      </c>
      <c r="C794" s="1" t="s">
        <v>2094</v>
      </c>
      <c r="D794" s="1" t="s">
        <v>2082</v>
      </c>
      <c r="E794" s="1" t="s">
        <v>20</v>
      </c>
      <c r="F794" s="1" t="s">
        <v>2006</v>
      </c>
      <c r="G794" s="1" t="s">
        <v>460</v>
      </c>
      <c r="H794" s="1" t="s">
        <v>23</v>
      </c>
      <c r="I794" s="1" t="s">
        <v>2056</v>
      </c>
      <c r="J794" s="3">
        <v>-160.05000000000001</v>
      </c>
      <c r="K794" s="1" t="s">
        <v>2655</v>
      </c>
      <c r="L794" s="1" t="s">
        <v>24</v>
      </c>
      <c r="M794" s="1" t="s">
        <v>2656</v>
      </c>
      <c r="N794" s="1" t="s">
        <v>2059</v>
      </c>
      <c r="O794" s="2">
        <v>39721</v>
      </c>
      <c r="P794" s="2">
        <v>39727</v>
      </c>
      <c r="Q794" s="1" t="s">
        <v>29</v>
      </c>
      <c r="R794" t="str">
        <f>VLOOKUP(F794,'Seg 2 descriptions'!A:B,2)</f>
        <v>X Engineering and Measurement</v>
      </c>
      <c r="S794" t="str">
        <f>VLOOKUP(G794,'Seg 3 descriptions'!A:B,2)</f>
        <v>Salaries</v>
      </c>
    </row>
    <row r="795" spans="1:19" x14ac:dyDescent="0.25">
      <c r="A795" s="1" t="s">
        <v>457</v>
      </c>
      <c r="B795" s="1" t="s">
        <v>49</v>
      </c>
      <c r="C795" s="1" t="s">
        <v>2094</v>
      </c>
      <c r="D795" s="1" t="s">
        <v>2330</v>
      </c>
      <c r="E795" s="1" t="s">
        <v>20</v>
      </c>
      <c r="F795" s="1" t="s">
        <v>2006</v>
      </c>
      <c r="G795" s="1" t="s">
        <v>460</v>
      </c>
      <c r="H795" s="1" t="s">
        <v>130</v>
      </c>
      <c r="I795" s="1" t="s">
        <v>2056</v>
      </c>
      <c r="J795" s="3">
        <v>-6.75</v>
      </c>
      <c r="K795" s="1" t="s">
        <v>2655</v>
      </c>
      <c r="L795" s="1" t="s">
        <v>24</v>
      </c>
      <c r="M795" s="1" t="s">
        <v>2656</v>
      </c>
      <c r="N795" s="1" t="s">
        <v>2059</v>
      </c>
      <c r="O795" s="2">
        <v>39721</v>
      </c>
      <c r="P795" s="2">
        <v>39727</v>
      </c>
      <c r="Q795" s="1" t="s">
        <v>29</v>
      </c>
      <c r="R795" t="str">
        <f>VLOOKUP(F795,'Seg 2 descriptions'!A:B,2)</f>
        <v>X Engineering and Measurement</v>
      </c>
      <c r="S795" t="str">
        <f>VLOOKUP(G795,'Seg 3 descriptions'!A:B,2)</f>
        <v>Salaries</v>
      </c>
    </row>
    <row r="796" spans="1:19" x14ac:dyDescent="0.25">
      <c r="A796" s="1" t="s">
        <v>457</v>
      </c>
      <c r="B796" s="1" t="s">
        <v>49</v>
      </c>
      <c r="C796" s="1" t="s">
        <v>2543</v>
      </c>
      <c r="D796" s="1" t="s">
        <v>1997</v>
      </c>
      <c r="E796" s="1" t="s">
        <v>1991</v>
      </c>
      <c r="F796" s="1" t="s">
        <v>1992</v>
      </c>
      <c r="G796" s="1" t="s">
        <v>460</v>
      </c>
      <c r="H796" s="1" t="s">
        <v>86</v>
      </c>
      <c r="I796" s="1" t="s">
        <v>24</v>
      </c>
      <c r="J796" s="3">
        <v>-31.85</v>
      </c>
      <c r="K796" s="1" t="s">
        <v>2670</v>
      </c>
      <c r="L796" s="1" t="s">
        <v>24</v>
      </c>
      <c r="M796" s="1" t="s">
        <v>2671</v>
      </c>
      <c r="N796" s="1" t="s">
        <v>2544</v>
      </c>
      <c r="O796" s="2">
        <v>39660</v>
      </c>
      <c r="P796" s="2">
        <v>39666</v>
      </c>
      <c r="Q796" s="1" t="s">
        <v>29</v>
      </c>
      <c r="R796" t="str">
        <f>VLOOKUP(F796,'Seg 2 descriptions'!A:B,2)</f>
        <v>X Operations-Tri-County</v>
      </c>
      <c r="S796" t="str">
        <f>VLOOKUP(G796,'Seg 3 descriptions'!A:B,2)</f>
        <v>Salaries</v>
      </c>
    </row>
    <row r="797" spans="1:19" x14ac:dyDescent="0.25">
      <c r="A797" s="1" t="s">
        <v>457</v>
      </c>
      <c r="B797" s="1" t="s">
        <v>49</v>
      </c>
      <c r="C797" s="1" t="s">
        <v>2543</v>
      </c>
      <c r="D797" s="1" t="s">
        <v>1990</v>
      </c>
      <c r="E797" s="1" t="s">
        <v>1991</v>
      </c>
      <c r="F797" s="1" t="s">
        <v>1992</v>
      </c>
      <c r="G797" s="1" t="s">
        <v>460</v>
      </c>
      <c r="H797" s="1" t="s">
        <v>103</v>
      </c>
      <c r="I797" s="1" t="s">
        <v>24</v>
      </c>
      <c r="J797" s="3">
        <v>-0.56000000000000005</v>
      </c>
      <c r="K797" s="1" t="s">
        <v>2670</v>
      </c>
      <c r="L797" s="1" t="s">
        <v>24</v>
      </c>
      <c r="M797" s="1" t="s">
        <v>2671</v>
      </c>
      <c r="N797" s="1" t="s">
        <v>2544</v>
      </c>
      <c r="O797" s="2">
        <v>39660</v>
      </c>
      <c r="P797" s="2">
        <v>39666</v>
      </c>
      <c r="Q797" s="1" t="s">
        <v>29</v>
      </c>
      <c r="R797" t="str">
        <f>VLOOKUP(F797,'Seg 2 descriptions'!A:B,2)</f>
        <v>X Operations-Tri-County</v>
      </c>
      <c r="S797" t="str">
        <f>VLOOKUP(G797,'Seg 3 descriptions'!A:B,2)</f>
        <v>Salaries</v>
      </c>
    </row>
    <row r="798" spans="1:19" x14ac:dyDescent="0.25">
      <c r="A798" s="1" t="s">
        <v>457</v>
      </c>
      <c r="B798" s="1" t="s">
        <v>49</v>
      </c>
      <c r="C798" s="1" t="s">
        <v>2544</v>
      </c>
      <c r="D798" s="1" t="s">
        <v>1997</v>
      </c>
      <c r="E798" s="1" t="s">
        <v>1991</v>
      </c>
      <c r="F798" s="1" t="s">
        <v>1992</v>
      </c>
      <c r="G798" s="1" t="s">
        <v>460</v>
      </c>
      <c r="H798" s="1" t="s">
        <v>86</v>
      </c>
      <c r="I798" s="1" t="s">
        <v>24</v>
      </c>
      <c r="J798" s="3">
        <v>31.85</v>
      </c>
      <c r="K798" s="1" t="s">
        <v>2670</v>
      </c>
      <c r="L798" s="1" t="s">
        <v>24</v>
      </c>
      <c r="M798" s="1" t="s">
        <v>2671</v>
      </c>
      <c r="N798" s="1" t="s">
        <v>2544</v>
      </c>
      <c r="O798" s="2">
        <v>39629</v>
      </c>
      <c r="P798" s="2">
        <v>39637</v>
      </c>
      <c r="Q798" s="1" t="s">
        <v>29</v>
      </c>
      <c r="R798" t="str">
        <f>VLOOKUP(F798,'Seg 2 descriptions'!A:B,2)</f>
        <v>X Operations-Tri-County</v>
      </c>
      <c r="S798" t="str">
        <f>VLOOKUP(G798,'Seg 3 descriptions'!A:B,2)</f>
        <v>Salaries</v>
      </c>
    </row>
    <row r="799" spans="1:19" x14ac:dyDescent="0.25">
      <c r="A799" s="1" t="s">
        <v>457</v>
      </c>
      <c r="B799" s="1" t="s">
        <v>49</v>
      </c>
      <c r="C799" s="1" t="s">
        <v>2544</v>
      </c>
      <c r="D799" s="1" t="s">
        <v>1990</v>
      </c>
      <c r="E799" s="1" t="s">
        <v>1991</v>
      </c>
      <c r="F799" s="1" t="s">
        <v>1992</v>
      </c>
      <c r="G799" s="1" t="s">
        <v>460</v>
      </c>
      <c r="H799" s="1" t="s">
        <v>103</v>
      </c>
      <c r="I799" s="1" t="s">
        <v>24</v>
      </c>
      <c r="J799" s="3">
        <v>0.56000000000000005</v>
      </c>
      <c r="K799" s="1" t="s">
        <v>2670</v>
      </c>
      <c r="L799" s="1" t="s">
        <v>24</v>
      </c>
      <c r="M799" s="1" t="s">
        <v>2671</v>
      </c>
      <c r="N799" s="1" t="s">
        <v>2544</v>
      </c>
      <c r="O799" s="2">
        <v>39629</v>
      </c>
      <c r="P799" s="2">
        <v>39637</v>
      </c>
      <c r="Q799" s="1" t="s">
        <v>29</v>
      </c>
      <c r="R799" t="str">
        <f>VLOOKUP(F799,'Seg 2 descriptions'!A:B,2)</f>
        <v>X Operations-Tri-County</v>
      </c>
      <c r="S799" t="str">
        <f>VLOOKUP(G799,'Seg 3 descriptions'!A:B,2)</f>
        <v>Salaries</v>
      </c>
    </row>
    <row r="800" spans="1:19" x14ac:dyDescent="0.25">
      <c r="A800" s="1" t="s">
        <v>457</v>
      </c>
      <c r="B800" s="1" t="s">
        <v>49</v>
      </c>
      <c r="C800" s="1" t="s">
        <v>2544</v>
      </c>
      <c r="D800" s="1" t="s">
        <v>1999</v>
      </c>
      <c r="E800" s="1" t="s">
        <v>1991</v>
      </c>
      <c r="F800" s="1" t="s">
        <v>1992</v>
      </c>
      <c r="G800" s="1" t="s">
        <v>460</v>
      </c>
      <c r="H800" s="1" t="s">
        <v>228</v>
      </c>
      <c r="I800" s="1" t="s">
        <v>24</v>
      </c>
      <c r="J800" s="3">
        <v>5.48</v>
      </c>
      <c r="K800" s="1" t="s">
        <v>2670</v>
      </c>
      <c r="L800" s="1" t="s">
        <v>24</v>
      </c>
      <c r="M800" s="1" t="s">
        <v>2671</v>
      </c>
      <c r="N800" s="1" t="s">
        <v>2544</v>
      </c>
      <c r="O800" s="2">
        <v>39629</v>
      </c>
      <c r="P800" s="2">
        <v>39637</v>
      </c>
      <c r="Q800" s="1" t="s">
        <v>29</v>
      </c>
      <c r="R800" t="str">
        <f>VLOOKUP(F800,'Seg 2 descriptions'!A:B,2)</f>
        <v>X Operations-Tri-County</v>
      </c>
      <c r="S800" t="str">
        <f>VLOOKUP(G800,'Seg 3 descriptions'!A:B,2)</f>
        <v>Salaries</v>
      </c>
    </row>
    <row r="801" spans="1:19" x14ac:dyDescent="0.25">
      <c r="A801" s="1" t="s">
        <v>1571</v>
      </c>
      <c r="B801" s="1" t="s">
        <v>49</v>
      </c>
      <c r="C801" s="1" t="s">
        <v>2223</v>
      </c>
      <c r="D801" s="1" t="s">
        <v>2044</v>
      </c>
      <c r="E801" s="1" t="s">
        <v>1991</v>
      </c>
      <c r="F801" s="1" t="s">
        <v>2013</v>
      </c>
      <c r="G801" s="1" t="s">
        <v>22</v>
      </c>
      <c r="H801" s="1" t="s">
        <v>86</v>
      </c>
      <c r="I801" s="1" t="s">
        <v>24</v>
      </c>
      <c r="J801" s="3">
        <v>50.59</v>
      </c>
      <c r="K801" s="1" t="s">
        <v>2683</v>
      </c>
      <c r="L801" s="1" t="s">
        <v>24</v>
      </c>
      <c r="M801" s="1" t="s">
        <v>24</v>
      </c>
      <c r="N801" s="1" t="s">
        <v>2223</v>
      </c>
      <c r="O801" s="2">
        <v>39691</v>
      </c>
      <c r="P801" s="2">
        <v>39695</v>
      </c>
      <c r="Q801" s="1" t="s">
        <v>29</v>
      </c>
      <c r="R801" t="str">
        <f>VLOOKUP(F801,'Seg 2 descriptions'!A:B,2)</f>
        <v>X Facilities-Florida</v>
      </c>
      <c r="S801" t="str">
        <f>VLOOKUP(G801,'Seg 3 descriptions'!A:B,2)</f>
        <v>Facilities Maintenance</v>
      </c>
    </row>
    <row r="802" spans="1:19" x14ac:dyDescent="0.25">
      <c r="A802" s="1" t="s">
        <v>828</v>
      </c>
      <c r="B802" s="1" t="s">
        <v>49</v>
      </c>
      <c r="C802" s="1" t="s">
        <v>2684</v>
      </c>
      <c r="D802" s="1" t="s">
        <v>2005</v>
      </c>
      <c r="E802" s="1" t="s">
        <v>20</v>
      </c>
      <c r="F802" s="1" t="s">
        <v>2006</v>
      </c>
      <c r="G802" s="1" t="s">
        <v>590</v>
      </c>
      <c r="H802" s="1" t="s">
        <v>187</v>
      </c>
      <c r="I802" s="1" t="s">
        <v>24</v>
      </c>
      <c r="J802" s="3">
        <v>30.55</v>
      </c>
      <c r="K802" s="1" t="s">
        <v>2685</v>
      </c>
      <c r="L802" s="1" t="s">
        <v>24</v>
      </c>
      <c r="M802" s="1" t="s">
        <v>24</v>
      </c>
      <c r="N802" s="1" t="s">
        <v>2684</v>
      </c>
      <c r="O802" s="2">
        <v>39626</v>
      </c>
      <c r="P802" s="2">
        <v>39630</v>
      </c>
      <c r="Q802" s="1" t="s">
        <v>29</v>
      </c>
      <c r="R802" t="str">
        <f>VLOOKUP(F802,'Seg 2 descriptions'!A:B,2)</f>
        <v>X Engineering and Measurement</v>
      </c>
      <c r="S802" t="str">
        <f>VLOOKUP(G802,'Seg 3 descriptions'!A:B,2)</f>
        <v>Overtime/Comp Time/On Call</v>
      </c>
    </row>
    <row r="803" spans="1:19" x14ac:dyDescent="0.25">
      <c r="A803" s="1" t="s">
        <v>828</v>
      </c>
      <c r="B803" s="1" t="s">
        <v>49</v>
      </c>
      <c r="C803" s="1" t="s">
        <v>2684</v>
      </c>
      <c r="D803" s="1" t="s">
        <v>2008</v>
      </c>
      <c r="E803" s="1" t="s">
        <v>20</v>
      </c>
      <c r="F803" s="1" t="s">
        <v>2006</v>
      </c>
      <c r="G803" s="1" t="s">
        <v>590</v>
      </c>
      <c r="H803" s="1" t="s">
        <v>76</v>
      </c>
      <c r="I803" s="1" t="s">
        <v>24</v>
      </c>
      <c r="J803" s="3">
        <v>122.18</v>
      </c>
      <c r="K803" s="1" t="s">
        <v>2685</v>
      </c>
      <c r="L803" s="1" t="s">
        <v>24</v>
      </c>
      <c r="M803" s="1" t="s">
        <v>24</v>
      </c>
      <c r="N803" s="1" t="s">
        <v>2684</v>
      </c>
      <c r="O803" s="2">
        <v>39626</v>
      </c>
      <c r="P803" s="2">
        <v>39630</v>
      </c>
      <c r="Q803" s="1" t="s">
        <v>29</v>
      </c>
      <c r="R803" t="str">
        <f>VLOOKUP(F803,'Seg 2 descriptions'!A:B,2)</f>
        <v>X Engineering and Measurement</v>
      </c>
      <c r="S803" t="str">
        <f>VLOOKUP(G803,'Seg 3 descriptions'!A:B,2)</f>
        <v>Overtime/Comp Time/On Call</v>
      </c>
    </row>
    <row r="804" spans="1:19" x14ac:dyDescent="0.25">
      <c r="A804" s="1" t="s">
        <v>828</v>
      </c>
      <c r="B804" s="1" t="s">
        <v>49</v>
      </c>
      <c r="C804" s="1" t="s">
        <v>2684</v>
      </c>
      <c r="D804" s="1" t="s">
        <v>2064</v>
      </c>
      <c r="E804" s="1" t="s">
        <v>20</v>
      </c>
      <c r="F804" s="1" t="s">
        <v>2006</v>
      </c>
      <c r="G804" s="1" t="s">
        <v>590</v>
      </c>
      <c r="H804" s="1" t="s">
        <v>23</v>
      </c>
      <c r="I804" s="1" t="s">
        <v>24</v>
      </c>
      <c r="J804" s="3">
        <v>91.64</v>
      </c>
      <c r="K804" s="1" t="s">
        <v>2685</v>
      </c>
      <c r="L804" s="1" t="s">
        <v>24</v>
      </c>
      <c r="M804" s="1" t="s">
        <v>24</v>
      </c>
      <c r="N804" s="1" t="s">
        <v>2684</v>
      </c>
      <c r="O804" s="2">
        <v>39626</v>
      </c>
      <c r="P804" s="2">
        <v>39630</v>
      </c>
      <c r="Q804" s="1" t="s">
        <v>29</v>
      </c>
      <c r="R804" t="str">
        <f>VLOOKUP(F804,'Seg 2 descriptions'!A:B,2)</f>
        <v>X Engineering and Measurement</v>
      </c>
      <c r="S804" t="str">
        <f>VLOOKUP(G804,'Seg 3 descriptions'!A:B,2)</f>
        <v>Overtime/Comp Time/On Call</v>
      </c>
    </row>
    <row r="805" spans="1:19" x14ac:dyDescent="0.25">
      <c r="A805" s="1" t="s">
        <v>828</v>
      </c>
      <c r="B805" s="1" t="s">
        <v>49</v>
      </c>
      <c r="C805" s="1" t="s">
        <v>2684</v>
      </c>
      <c r="D805" s="1" t="s">
        <v>2009</v>
      </c>
      <c r="E805" s="1" t="s">
        <v>1991</v>
      </c>
      <c r="F805" s="1" t="s">
        <v>1992</v>
      </c>
      <c r="G805" s="1" t="s">
        <v>590</v>
      </c>
      <c r="H805" s="1" t="s">
        <v>86</v>
      </c>
      <c r="I805" s="1" t="s">
        <v>24</v>
      </c>
      <c r="J805" s="3">
        <v>235.53</v>
      </c>
      <c r="K805" s="1" t="s">
        <v>2685</v>
      </c>
      <c r="L805" s="1" t="s">
        <v>24</v>
      </c>
      <c r="M805" s="1" t="s">
        <v>24</v>
      </c>
      <c r="N805" s="1" t="s">
        <v>2684</v>
      </c>
      <c r="O805" s="2">
        <v>39626</v>
      </c>
      <c r="P805" s="2">
        <v>39630</v>
      </c>
      <c r="Q805" s="1" t="s">
        <v>29</v>
      </c>
      <c r="R805" t="str">
        <f>VLOOKUP(F805,'Seg 2 descriptions'!A:B,2)</f>
        <v>X Operations-Tri-County</v>
      </c>
      <c r="S805" t="str">
        <f>VLOOKUP(G805,'Seg 3 descriptions'!A:B,2)</f>
        <v>Overtime/Comp Time/On Call</v>
      </c>
    </row>
    <row r="806" spans="1:19" x14ac:dyDescent="0.25">
      <c r="A806" s="1" t="s">
        <v>457</v>
      </c>
      <c r="B806" s="1" t="s">
        <v>1988</v>
      </c>
      <c r="C806" s="1" t="s">
        <v>2070</v>
      </c>
      <c r="D806" s="1" t="s">
        <v>2505</v>
      </c>
      <c r="E806" s="1" t="s">
        <v>20</v>
      </c>
      <c r="F806" s="1" t="s">
        <v>2506</v>
      </c>
      <c r="G806" s="1" t="s">
        <v>460</v>
      </c>
      <c r="H806" s="1" t="s">
        <v>86</v>
      </c>
      <c r="I806" s="1" t="s">
        <v>2056</v>
      </c>
      <c r="J806" s="3">
        <v>-111.8</v>
      </c>
      <c r="K806" s="1" t="s">
        <v>2686</v>
      </c>
      <c r="L806" s="1" t="s">
        <v>24</v>
      </c>
      <c r="M806" s="1" t="s">
        <v>2687</v>
      </c>
      <c r="N806" s="1" t="s">
        <v>2071</v>
      </c>
      <c r="O806" s="2">
        <v>39507</v>
      </c>
      <c r="P806" s="2">
        <v>39512</v>
      </c>
      <c r="Q806" s="1" t="s">
        <v>29</v>
      </c>
      <c r="R806" t="str">
        <f>VLOOKUP(F806,'Seg 2 descriptions'!A:B,2)</f>
        <v>X Business Development Manager</v>
      </c>
      <c r="S806" t="str">
        <f>VLOOKUP(G806,'Seg 3 descriptions'!A:B,2)</f>
        <v>Salaries</v>
      </c>
    </row>
    <row r="807" spans="1:19" x14ac:dyDescent="0.25">
      <c r="A807" s="1" t="s">
        <v>17</v>
      </c>
      <c r="B807" s="1" t="s">
        <v>1988</v>
      </c>
      <c r="C807" s="1" t="s">
        <v>2035</v>
      </c>
      <c r="D807" s="1" t="s">
        <v>2012</v>
      </c>
      <c r="E807" s="1" t="s">
        <v>1991</v>
      </c>
      <c r="F807" s="1" t="s">
        <v>2013</v>
      </c>
      <c r="G807" s="1" t="s">
        <v>22</v>
      </c>
      <c r="H807" s="1" t="s">
        <v>228</v>
      </c>
      <c r="I807" s="1" t="s">
        <v>24</v>
      </c>
      <c r="J807" s="3">
        <v>25</v>
      </c>
      <c r="K807" s="1" t="s">
        <v>2688</v>
      </c>
      <c r="L807" s="1" t="s">
        <v>84</v>
      </c>
      <c r="M807" s="1" t="s">
        <v>2037</v>
      </c>
      <c r="N807" s="1" t="s">
        <v>2038</v>
      </c>
      <c r="O807" s="2">
        <v>39730</v>
      </c>
      <c r="P807" s="2">
        <v>39730</v>
      </c>
      <c r="Q807" s="1" t="s">
        <v>29</v>
      </c>
      <c r="R807" t="str">
        <f>VLOOKUP(F807,'Seg 2 descriptions'!A:B,2)</f>
        <v>X Facilities-Florida</v>
      </c>
      <c r="S807" t="str">
        <f>VLOOKUP(G807,'Seg 3 descriptions'!A:B,2)</f>
        <v>Facilities Maintenance</v>
      </c>
    </row>
    <row r="808" spans="1:19" x14ac:dyDescent="0.25">
      <c r="A808" s="1" t="s">
        <v>17</v>
      </c>
      <c r="B808" s="1" t="s">
        <v>1988</v>
      </c>
      <c r="C808" s="1" t="s">
        <v>2169</v>
      </c>
      <c r="D808" s="1" t="s">
        <v>2028</v>
      </c>
      <c r="E808" s="1" t="s">
        <v>2029</v>
      </c>
      <c r="F808" s="1" t="s">
        <v>2030</v>
      </c>
      <c r="G808" s="1" t="s">
        <v>35</v>
      </c>
      <c r="H808" s="1" t="s">
        <v>228</v>
      </c>
      <c r="I808" s="1" t="s">
        <v>24</v>
      </c>
      <c r="J808" s="3">
        <v>30</v>
      </c>
      <c r="K808" s="1" t="s">
        <v>178</v>
      </c>
      <c r="L808" s="1" t="s">
        <v>2166</v>
      </c>
      <c r="M808" s="1" t="s">
        <v>2689</v>
      </c>
      <c r="N808" s="1" t="s">
        <v>2690</v>
      </c>
      <c r="O808" s="2">
        <v>39813</v>
      </c>
      <c r="P808" s="2">
        <v>39819</v>
      </c>
      <c r="Q808" s="1" t="s">
        <v>29</v>
      </c>
      <c r="R808" t="str">
        <f>VLOOKUP(F808,'Seg 2 descriptions'!A:B,2)</f>
        <v>X Operations-Citrus County</v>
      </c>
      <c r="S808" t="str">
        <f>VLOOKUP(G808,'Seg 3 descriptions'!A:B,2)</f>
        <v>Other Outside Services</v>
      </c>
    </row>
    <row r="809" spans="1:19" x14ac:dyDescent="0.25">
      <c r="A809" s="1" t="s">
        <v>17</v>
      </c>
      <c r="B809" s="1" t="s">
        <v>1988</v>
      </c>
      <c r="C809" s="1" t="s">
        <v>2035</v>
      </c>
      <c r="D809" s="1" t="s">
        <v>2012</v>
      </c>
      <c r="E809" s="1" t="s">
        <v>1991</v>
      </c>
      <c r="F809" s="1" t="s">
        <v>2013</v>
      </c>
      <c r="G809" s="1" t="s">
        <v>22</v>
      </c>
      <c r="H809" s="1" t="s">
        <v>228</v>
      </c>
      <c r="I809" s="1" t="s">
        <v>24</v>
      </c>
      <c r="J809" s="3">
        <v>100</v>
      </c>
      <c r="K809" s="1" t="s">
        <v>2691</v>
      </c>
      <c r="L809" s="1" t="s">
        <v>84</v>
      </c>
      <c r="M809" s="1" t="s">
        <v>2037</v>
      </c>
      <c r="N809" s="1" t="s">
        <v>2038</v>
      </c>
      <c r="O809" s="2">
        <v>39730</v>
      </c>
      <c r="P809" s="2">
        <v>39730</v>
      </c>
      <c r="Q809" s="1" t="s">
        <v>29</v>
      </c>
      <c r="R809" t="str">
        <f>VLOOKUP(F809,'Seg 2 descriptions'!A:B,2)</f>
        <v>X Facilities-Florida</v>
      </c>
      <c r="S809" t="str">
        <f>VLOOKUP(G809,'Seg 3 descriptions'!A:B,2)</f>
        <v>Facilities Maintenance</v>
      </c>
    </row>
    <row r="810" spans="1:19" x14ac:dyDescent="0.25">
      <c r="A810" s="1" t="s">
        <v>17</v>
      </c>
      <c r="B810" s="1" t="s">
        <v>1988</v>
      </c>
      <c r="C810" s="1" t="s">
        <v>2011</v>
      </c>
      <c r="D810" s="1" t="s">
        <v>2073</v>
      </c>
      <c r="E810" s="1" t="s">
        <v>2029</v>
      </c>
      <c r="F810" s="1" t="s">
        <v>2013</v>
      </c>
      <c r="G810" s="1" t="s">
        <v>22</v>
      </c>
      <c r="H810" s="1" t="s">
        <v>228</v>
      </c>
      <c r="I810" s="1" t="s">
        <v>24</v>
      </c>
      <c r="J810" s="3">
        <v>60</v>
      </c>
      <c r="K810" s="1" t="s">
        <v>2692</v>
      </c>
      <c r="L810" s="1" t="s">
        <v>84</v>
      </c>
      <c r="M810" s="1" t="s">
        <v>2457</v>
      </c>
      <c r="N810" s="1" t="s">
        <v>2458</v>
      </c>
      <c r="O810" s="2">
        <v>39743</v>
      </c>
      <c r="P810" s="2">
        <v>39743</v>
      </c>
      <c r="Q810" s="1" t="s">
        <v>29</v>
      </c>
      <c r="R810" t="str">
        <f>VLOOKUP(F810,'Seg 2 descriptions'!A:B,2)</f>
        <v>X Facilities-Florida</v>
      </c>
      <c r="S810" t="str">
        <f>VLOOKUP(G810,'Seg 3 descriptions'!A:B,2)</f>
        <v>Facilities Maintenance</v>
      </c>
    </row>
    <row r="811" spans="1:19" x14ac:dyDescent="0.25">
      <c r="A811" s="1" t="s">
        <v>17</v>
      </c>
      <c r="B811" s="1" t="s">
        <v>1988</v>
      </c>
      <c r="C811" s="1" t="s">
        <v>2212</v>
      </c>
      <c r="D811" s="1" t="s">
        <v>2085</v>
      </c>
      <c r="E811" s="1" t="s">
        <v>1991</v>
      </c>
      <c r="F811" s="1" t="s">
        <v>2013</v>
      </c>
      <c r="G811" s="1" t="s">
        <v>35</v>
      </c>
      <c r="H811" s="1" t="s">
        <v>86</v>
      </c>
      <c r="I811" s="1" t="s">
        <v>24</v>
      </c>
      <c r="J811" s="3">
        <v>321</v>
      </c>
      <c r="K811" s="1" t="s">
        <v>2693</v>
      </c>
      <c r="L811" s="1" t="s">
        <v>2024</v>
      </c>
      <c r="M811" s="1" t="s">
        <v>2694</v>
      </c>
      <c r="N811" s="1" t="s">
        <v>2695</v>
      </c>
      <c r="O811" s="2">
        <v>39674</v>
      </c>
      <c r="P811" s="2">
        <v>39675</v>
      </c>
      <c r="Q811" s="1" t="s">
        <v>29</v>
      </c>
      <c r="R811" t="str">
        <f>VLOOKUP(F811,'Seg 2 descriptions'!A:B,2)</f>
        <v>X Facilities-Florida</v>
      </c>
      <c r="S811" t="str">
        <f>VLOOKUP(G811,'Seg 3 descriptions'!A:B,2)</f>
        <v>Other Outside Services</v>
      </c>
    </row>
    <row r="812" spans="1:19" x14ac:dyDescent="0.25">
      <c r="A812" s="1" t="s">
        <v>17</v>
      </c>
      <c r="B812" s="1" t="s">
        <v>1988</v>
      </c>
      <c r="C812" s="1" t="s">
        <v>2202</v>
      </c>
      <c r="D812" s="1" t="s">
        <v>2121</v>
      </c>
      <c r="E812" s="1" t="s">
        <v>1991</v>
      </c>
      <c r="F812" s="1" t="s">
        <v>2013</v>
      </c>
      <c r="G812" s="1" t="s">
        <v>22</v>
      </c>
      <c r="H812" s="1" t="s">
        <v>23</v>
      </c>
      <c r="I812" s="1" t="s">
        <v>24</v>
      </c>
      <c r="J812" s="3">
        <v>451.86</v>
      </c>
      <c r="K812" s="1" t="s">
        <v>2696</v>
      </c>
      <c r="L812" s="1" t="s">
        <v>2642</v>
      </c>
      <c r="M812" s="1" t="s">
        <v>2697</v>
      </c>
      <c r="N812" s="1" t="s">
        <v>2698</v>
      </c>
      <c r="O812" s="2">
        <v>39714</v>
      </c>
      <c r="P812" s="2">
        <v>39714</v>
      </c>
      <c r="Q812" s="1" t="s">
        <v>29</v>
      </c>
      <c r="R812" t="str">
        <f>VLOOKUP(F812,'Seg 2 descriptions'!A:B,2)</f>
        <v>X Facilities-Florida</v>
      </c>
      <c r="S812" t="str">
        <f>VLOOKUP(G812,'Seg 3 descriptions'!A:B,2)</f>
        <v>Facilities Maintenance</v>
      </c>
    </row>
    <row r="813" spans="1:19" x14ac:dyDescent="0.25">
      <c r="A813" s="1" t="s">
        <v>17</v>
      </c>
      <c r="B813" s="1" t="s">
        <v>1988</v>
      </c>
      <c r="C813" s="1" t="s">
        <v>2699</v>
      </c>
      <c r="D813" s="1" t="s">
        <v>2700</v>
      </c>
      <c r="E813" s="1" t="s">
        <v>2029</v>
      </c>
      <c r="F813" s="1" t="s">
        <v>2013</v>
      </c>
      <c r="G813" s="1" t="s">
        <v>22</v>
      </c>
      <c r="H813" s="1" t="s">
        <v>23</v>
      </c>
      <c r="I813" s="1" t="s">
        <v>24</v>
      </c>
      <c r="J813" s="3">
        <v>1258</v>
      </c>
      <c r="K813" s="1" t="s">
        <v>2701</v>
      </c>
      <c r="L813" s="1" t="s">
        <v>2024</v>
      </c>
      <c r="M813" s="1" t="s">
        <v>2702</v>
      </c>
      <c r="N813" s="1" t="s">
        <v>2703</v>
      </c>
      <c r="O813" s="2">
        <v>39813</v>
      </c>
      <c r="P813" s="2">
        <v>39813</v>
      </c>
      <c r="Q813" s="1" t="s">
        <v>29</v>
      </c>
      <c r="R813" t="str">
        <f>VLOOKUP(F813,'Seg 2 descriptions'!A:B,2)</f>
        <v>X Facilities-Florida</v>
      </c>
      <c r="S813" t="str">
        <f>VLOOKUP(G813,'Seg 3 descriptions'!A:B,2)</f>
        <v>Facilities Maintenance</v>
      </c>
    </row>
    <row r="814" spans="1:19" x14ac:dyDescent="0.25">
      <c r="A814" s="1" t="s">
        <v>17</v>
      </c>
      <c r="B814" s="1" t="s">
        <v>1988</v>
      </c>
      <c r="C814" s="1" t="s">
        <v>2169</v>
      </c>
      <c r="D814" s="1" t="s">
        <v>2028</v>
      </c>
      <c r="E814" s="1" t="s">
        <v>2029</v>
      </c>
      <c r="F814" s="1" t="s">
        <v>2030</v>
      </c>
      <c r="G814" s="1" t="s">
        <v>35</v>
      </c>
      <c r="H814" s="1" t="s">
        <v>228</v>
      </c>
      <c r="I814" s="1" t="s">
        <v>24</v>
      </c>
      <c r="J814" s="3">
        <v>30</v>
      </c>
      <c r="K814" s="1" t="s">
        <v>178</v>
      </c>
      <c r="L814" s="1" t="s">
        <v>2166</v>
      </c>
      <c r="M814" s="1" t="s">
        <v>2704</v>
      </c>
      <c r="N814" s="1" t="s">
        <v>2705</v>
      </c>
      <c r="O814" s="2">
        <v>39813</v>
      </c>
      <c r="P814" s="2">
        <v>39819</v>
      </c>
      <c r="Q814" s="1" t="s">
        <v>29</v>
      </c>
      <c r="R814" t="str">
        <f>VLOOKUP(F814,'Seg 2 descriptions'!A:B,2)</f>
        <v>X Operations-Citrus County</v>
      </c>
      <c r="S814" t="str">
        <f>VLOOKUP(G814,'Seg 3 descriptions'!A:B,2)</f>
        <v>Other Outside Services</v>
      </c>
    </row>
    <row r="815" spans="1:19" x14ac:dyDescent="0.25">
      <c r="A815" s="1" t="s">
        <v>17</v>
      </c>
      <c r="B815" s="1" t="s">
        <v>1988</v>
      </c>
      <c r="C815" s="1" t="s">
        <v>2706</v>
      </c>
      <c r="D815" s="1" t="s">
        <v>2044</v>
      </c>
      <c r="E815" s="1" t="s">
        <v>1991</v>
      </c>
      <c r="F815" s="1" t="s">
        <v>2013</v>
      </c>
      <c r="G815" s="1" t="s">
        <v>22</v>
      </c>
      <c r="H815" s="1" t="s">
        <v>86</v>
      </c>
      <c r="I815" s="1" t="s">
        <v>24</v>
      </c>
      <c r="J815" s="3">
        <v>741.28</v>
      </c>
      <c r="K815" s="1" t="s">
        <v>2707</v>
      </c>
      <c r="L815" s="1" t="s">
        <v>2422</v>
      </c>
      <c r="M815" s="1" t="s">
        <v>2708</v>
      </c>
      <c r="N815" s="1" t="s">
        <v>2709</v>
      </c>
      <c r="O815" s="2">
        <v>39681</v>
      </c>
      <c r="P815" s="2">
        <v>39681</v>
      </c>
      <c r="Q815" s="1" t="s">
        <v>29</v>
      </c>
      <c r="R815" t="str">
        <f>VLOOKUP(F815,'Seg 2 descriptions'!A:B,2)</f>
        <v>X Facilities-Florida</v>
      </c>
      <c r="S815" t="str">
        <f>VLOOKUP(G815,'Seg 3 descriptions'!A:B,2)</f>
        <v>Facilities Maintenance</v>
      </c>
    </row>
    <row r="816" spans="1:19" x14ac:dyDescent="0.25">
      <c r="A816" s="1" t="s">
        <v>17</v>
      </c>
      <c r="B816" s="1" t="s">
        <v>1988</v>
      </c>
      <c r="C816" s="1" t="s">
        <v>2131</v>
      </c>
      <c r="D816" s="1" t="s">
        <v>2121</v>
      </c>
      <c r="E816" s="1" t="s">
        <v>1991</v>
      </c>
      <c r="F816" s="1" t="s">
        <v>2013</v>
      </c>
      <c r="G816" s="1" t="s">
        <v>22</v>
      </c>
      <c r="H816" s="1" t="s">
        <v>23</v>
      </c>
      <c r="I816" s="1" t="s">
        <v>24</v>
      </c>
      <c r="J816" s="3">
        <v>1239</v>
      </c>
      <c r="K816" s="1" t="s">
        <v>2710</v>
      </c>
      <c r="L816" s="1" t="s">
        <v>2024</v>
      </c>
      <c r="M816" s="1" t="s">
        <v>2711</v>
      </c>
      <c r="N816" s="1" t="s">
        <v>2712</v>
      </c>
      <c r="O816" s="2">
        <v>39785</v>
      </c>
      <c r="P816" s="2">
        <v>39785</v>
      </c>
      <c r="Q816" s="1" t="s">
        <v>29</v>
      </c>
      <c r="R816" t="str">
        <f>VLOOKUP(F816,'Seg 2 descriptions'!A:B,2)</f>
        <v>X Facilities-Florida</v>
      </c>
      <c r="S816" t="str">
        <f>VLOOKUP(G816,'Seg 3 descriptions'!A:B,2)</f>
        <v>Facilities Maintenance</v>
      </c>
    </row>
    <row r="817" spans="1:19" x14ac:dyDescent="0.25">
      <c r="A817" s="1" t="s">
        <v>457</v>
      </c>
      <c r="B817" s="1" t="s">
        <v>49</v>
      </c>
      <c r="C817" s="1" t="s">
        <v>2310</v>
      </c>
      <c r="D817" s="1" t="s">
        <v>1997</v>
      </c>
      <c r="E817" s="1" t="s">
        <v>1991</v>
      </c>
      <c r="F817" s="1" t="s">
        <v>1992</v>
      </c>
      <c r="G817" s="1" t="s">
        <v>460</v>
      </c>
      <c r="H817" s="1" t="s">
        <v>86</v>
      </c>
      <c r="I817" s="1" t="s">
        <v>2056</v>
      </c>
      <c r="J817" s="3">
        <v>475.25</v>
      </c>
      <c r="K817" s="1" t="s">
        <v>2670</v>
      </c>
      <c r="L817" s="1" t="s">
        <v>24</v>
      </c>
      <c r="M817" s="1" t="s">
        <v>2671</v>
      </c>
      <c r="N817" s="1" t="s">
        <v>2059</v>
      </c>
      <c r="O817" s="2">
        <v>39660</v>
      </c>
      <c r="P817" s="2">
        <v>39666</v>
      </c>
      <c r="Q817" s="1" t="s">
        <v>29</v>
      </c>
      <c r="R817" t="str">
        <f>VLOOKUP(F817,'Seg 2 descriptions'!A:B,2)</f>
        <v>X Operations-Tri-County</v>
      </c>
      <c r="S817" t="str">
        <f>VLOOKUP(G817,'Seg 3 descriptions'!A:B,2)</f>
        <v>Salaries</v>
      </c>
    </row>
    <row r="818" spans="1:19" x14ac:dyDescent="0.25">
      <c r="A818" s="1" t="s">
        <v>457</v>
      </c>
      <c r="B818" s="1" t="s">
        <v>49</v>
      </c>
      <c r="C818" s="1" t="s">
        <v>2310</v>
      </c>
      <c r="D818" s="1" t="s">
        <v>1990</v>
      </c>
      <c r="E818" s="1" t="s">
        <v>1991</v>
      </c>
      <c r="F818" s="1" t="s">
        <v>1992</v>
      </c>
      <c r="G818" s="1" t="s">
        <v>460</v>
      </c>
      <c r="H818" s="1" t="s">
        <v>103</v>
      </c>
      <c r="I818" s="1" t="s">
        <v>2056</v>
      </c>
      <c r="J818" s="3">
        <v>57.37</v>
      </c>
      <c r="K818" s="1" t="s">
        <v>2670</v>
      </c>
      <c r="L818" s="1" t="s">
        <v>24</v>
      </c>
      <c r="M818" s="1" t="s">
        <v>2671</v>
      </c>
      <c r="N818" s="1" t="s">
        <v>2059</v>
      </c>
      <c r="O818" s="2">
        <v>39660</v>
      </c>
      <c r="P818" s="2">
        <v>39666</v>
      </c>
      <c r="Q818" s="1" t="s">
        <v>29</v>
      </c>
      <c r="R818" t="str">
        <f>VLOOKUP(F818,'Seg 2 descriptions'!A:B,2)</f>
        <v>X Operations-Tri-County</v>
      </c>
      <c r="S818" t="str">
        <f>VLOOKUP(G818,'Seg 3 descriptions'!A:B,2)</f>
        <v>Salaries</v>
      </c>
    </row>
    <row r="819" spans="1:19" x14ac:dyDescent="0.25">
      <c r="A819" s="1" t="s">
        <v>457</v>
      </c>
      <c r="B819" s="1" t="s">
        <v>49</v>
      </c>
      <c r="C819" s="1" t="s">
        <v>2310</v>
      </c>
      <c r="D819" s="1" t="s">
        <v>1999</v>
      </c>
      <c r="E819" s="1" t="s">
        <v>1991</v>
      </c>
      <c r="F819" s="1" t="s">
        <v>1992</v>
      </c>
      <c r="G819" s="1" t="s">
        <v>460</v>
      </c>
      <c r="H819" s="1" t="s">
        <v>228</v>
      </c>
      <c r="I819" s="1" t="s">
        <v>2056</v>
      </c>
      <c r="J819" s="3">
        <v>190.15</v>
      </c>
      <c r="K819" s="1" t="s">
        <v>2670</v>
      </c>
      <c r="L819" s="1" t="s">
        <v>24</v>
      </c>
      <c r="M819" s="1" t="s">
        <v>2671</v>
      </c>
      <c r="N819" s="1" t="s">
        <v>2059</v>
      </c>
      <c r="O819" s="2">
        <v>39660</v>
      </c>
      <c r="P819" s="2">
        <v>39666</v>
      </c>
      <c r="Q819" s="1" t="s">
        <v>29</v>
      </c>
      <c r="R819" t="str">
        <f>VLOOKUP(F819,'Seg 2 descriptions'!A:B,2)</f>
        <v>X Operations-Tri-County</v>
      </c>
      <c r="S819" t="str">
        <f>VLOOKUP(G819,'Seg 3 descriptions'!A:B,2)</f>
        <v>Salaries</v>
      </c>
    </row>
    <row r="820" spans="1:19" x14ac:dyDescent="0.25">
      <c r="A820" s="1" t="s">
        <v>1987</v>
      </c>
      <c r="B820" s="1" t="s">
        <v>1988</v>
      </c>
      <c r="C820" s="1" t="s">
        <v>2713</v>
      </c>
      <c r="D820" s="1" t="s">
        <v>2077</v>
      </c>
      <c r="E820" s="1" t="s">
        <v>20</v>
      </c>
      <c r="F820" s="1" t="s">
        <v>2006</v>
      </c>
      <c r="G820" s="1" t="s">
        <v>460</v>
      </c>
      <c r="H820" s="1" t="s">
        <v>86</v>
      </c>
      <c r="I820" s="1" t="s">
        <v>24</v>
      </c>
      <c r="J820" s="3">
        <v>18.05</v>
      </c>
      <c r="K820" s="1" t="s">
        <v>2714</v>
      </c>
      <c r="L820" s="1" t="s">
        <v>24</v>
      </c>
      <c r="M820" s="1" t="s">
        <v>2007</v>
      </c>
      <c r="N820" s="1" t="s">
        <v>2713</v>
      </c>
      <c r="O820" s="2">
        <v>39472</v>
      </c>
      <c r="P820" s="2">
        <v>39478</v>
      </c>
      <c r="Q820" s="1" t="s">
        <v>29</v>
      </c>
      <c r="R820" t="str">
        <f>VLOOKUP(F820,'Seg 2 descriptions'!A:B,2)</f>
        <v>X Engineering and Measurement</v>
      </c>
      <c r="S820" t="str">
        <f>VLOOKUP(G820,'Seg 3 descriptions'!A:B,2)</f>
        <v>Salaries</v>
      </c>
    </row>
    <row r="821" spans="1:19" x14ac:dyDescent="0.25">
      <c r="A821" s="1" t="s">
        <v>1987</v>
      </c>
      <c r="B821" s="1" t="s">
        <v>1988</v>
      </c>
      <c r="C821" s="1" t="s">
        <v>2713</v>
      </c>
      <c r="D821" s="1" t="s">
        <v>2080</v>
      </c>
      <c r="E821" s="1" t="s">
        <v>20</v>
      </c>
      <c r="F821" s="1" t="s">
        <v>2006</v>
      </c>
      <c r="G821" s="1" t="s">
        <v>460</v>
      </c>
      <c r="H821" s="1" t="s">
        <v>187</v>
      </c>
      <c r="I821" s="1" t="s">
        <v>24</v>
      </c>
      <c r="J821" s="3">
        <v>72.2</v>
      </c>
      <c r="K821" s="1" t="s">
        <v>2714</v>
      </c>
      <c r="L821" s="1" t="s">
        <v>24</v>
      </c>
      <c r="M821" s="1" t="s">
        <v>2007</v>
      </c>
      <c r="N821" s="1" t="s">
        <v>2713</v>
      </c>
      <c r="O821" s="2">
        <v>39472</v>
      </c>
      <c r="P821" s="2">
        <v>39478</v>
      </c>
      <c r="Q821" s="1" t="s">
        <v>29</v>
      </c>
      <c r="R821" t="str">
        <f>VLOOKUP(F821,'Seg 2 descriptions'!A:B,2)</f>
        <v>X Engineering and Measurement</v>
      </c>
      <c r="S821" t="str">
        <f>VLOOKUP(G821,'Seg 3 descriptions'!A:B,2)</f>
        <v>Salaries</v>
      </c>
    </row>
    <row r="822" spans="1:19" x14ac:dyDescent="0.25">
      <c r="A822" s="1" t="s">
        <v>1987</v>
      </c>
      <c r="B822" s="1" t="s">
        <v>1988</v>
      </c>
      <c r="C822" s="1" t="s">
        <v>2713</v>
      </c>
      <c r="D822" s="1" t="s">
        <v>2081</v>
      </c>
      <c r="E822" s="1" t="s">
        <v>20</v>
      </c>
      <c r="F822" s="1" t="s">
        <v>2006</v>
      </c>
      <c r="G822" s="1" t="s">
        <v>460</v>
      </c>
      <c r="H822" s="1" t="s">
        <v>76</v>
      </c>
      <c r="I822" s="1" t="s">
        <v>24</v>
      </c>
      <c r="J822" s="3">
        <v>99.27</v>
      </c>
      <c r="K822" s="1" t="s">
        <v>2714</v>
      </c>
      <c r="L822" s="1" t="s">
        <v>24</v>
      </c>
      <c r="M822" s="1" t="s">
        <v>2007</v>
      </c>
      <c r="N822" s="1" t="s">
        <v>2713</v>
      </c>
      <c r="O822" s="2">
        <v>39472</v>
      </c>
      <c r="P822" s="2">
        <v>39478</v>
      </c>
      <c r="Q822" s="1" t="s">
        <v>29</v>
      </c>
      <c r="R822" t="str">
        <f>VLOOKUP(F822,'Seg 2 descriptions'!A:B,2)</f>
        <v>X Engineering and Measurement</v>
      </c>
      <c r="S822" t="str">
        <f>VLOOKUP(G822,'Seg 3 descriptions'!A:B,2)</f>
        <v>Salaries</v>
      </c>
    </row>
    <row r="823" spans="1:19" x14ac:dyDescent="0.25">
      <c r="A823" s="1" t="s">
        <v>1987</v>
      </c>
      <c r="B823" s="1" t="s">
        <v>1988</v>
      </c>
      <c r="C823" s="1" t="s">
        <v>2713</v>
      </c>
      <c r="D823" s="1" t="s">
        <v>1997</v>
      </c>
      <c r="E823" s="1" t="s">
        <v>1991</v>
      </c>
      <c r="F823" s="1" t="s">
        <v>1992</v>
      </c>
      <c r="G823" s="1" t="s">
        <v>460</v>
      </c>
      <c r="H823" s="1" t="s">
        <v>86</v>
      </c>
      <c r="I823" s="1" t="s">
        <v>24</v>
      </c>
      <c r="J823" s="3">
        <v>434.88</v>
      </c>
      <c r="K823" s="1" t="s">
        <v>2714</v>
      </c>
      <c r="L823" s="1" t="s">
        <v>24</v>
      </c>
      <c r="M823" s="1" t="s">
        <v>2048</v>
      </c>
      <c r="N823" s="1" t="s">
        <v>2713</v>
      </c>
      <c r="O823" s="2">
        <v>39472</v>
      </c>
      <c r="P823" s="2">
        <v>39478</v>
      </c>
      <c r="Q823" s="1" t="s">
        <v>29</v>
      </c>
      <c r="R823" t="str">
        <f>VLOOKUP(F823,'Seg 2 descriptions'!A:B,2)</f>
        <v>X Operations-Tri-County</v>
      </c>
      <c r="S823" t="str">
        <f>VLOOKUP(G823,'Seg 3 descriptions'!A:B,2)</f>
        <v>Salaries</v>
      </c>
    </row>
    <row r="824" spans="1:19" x14ac:dyDescent="0.25">
      <c r="A824" s="1" t="s">
        <v>1987</v>
      </c>
      <c r="B824" s="1" t="s">
        <v>1988</v>
      </c>
      <c r="C824" s="1" t="s">
        <v>2713</v>
      </c>
      <c r="D824" s="1" t="s">
        <v>1997</v>
      </c>
      <c r="E824" s="1" t="s">
        <v>1991</v>
      </c>
      <c r="F824" s="1" t="s">
        <v>1992</v>
      </c>
      <c r="G824" s="1" t="s">
        <v>460</v>
      </c>
      <c r="H824" s="1" t="s">
        <v>86</v>
      </c>
      <c r="I824" s="1" t="s">
        <v>24</v>
      </c>
      <c r="J824" s="3">
        <v>542.4</v>
      </c>
      <c r="K824" s="1" t="s">
        <v>2714</v>
      </c>
      <c r="L824" s="1" t="s">
        <v>24</v>
      </c>
      <c r="M824" s="1" t="s">
        <v>1998</v>
      </c>
      <c r="N824" s="1" t="s">
        <v>2713</v>
      </c>
      <c r="O824" s="2">
        <v>39472</v>
      </c>
      <c r="P824" s="2">
        <v>39478</v>
      </c>
      <c r="Q824" s="1" t="s">
        <v>29</v>
      </c>
      <c r="R824" t="str">
        <f>VLOOKUP(F824,'Seg 2 descriptions'!A:B,2)</f>
        <v>X Operations-Tri-County</v>
      </c>
      <c r="S824" t="str">
        <f>VLOOKUP(G824,'Seg 3 descriptions'!A:B,2)</f>
        <v>Salaries</v>
      </c>
    </row>
    <row r="825" spans="1:19" x14ac:dyDescent="0.25">
      <c r="A825" s="1" t="s">
        <v>1987</v>
      </c>
      <c r="B825" s="1" t="s">
        <v>1988</v>
      </c>
      <c r="C825" s="1" t="s">
        <v>2713</v>
      </c>
      <c r="D825" s="1" t="s">
        <v>1999</v>
      </c>
      <c r="E825" s="1" t="s">
        <v>1991</v>
      </c>
      <c r="F825" s="1" t="s">
        <v>1992</v>
      </c>
      <c r="G825" s="1" t="s">
        <v>460</v>
      </c>
      <c r="H825" s="1" t="s">
        <v>228</v>
      </c>
      <c r="I825" s="1" t="s">
        <v>24</v>
      </c>
      <c r="J825" s="3">
        <v>66.48</v>
      </c>
      <c r="K825" s="1" t="s">
        <v>2714</v>
      </c>
      <c r="L825" s="1" t="s">
        <v>24</v>
      </c>
      <c r="M825" s="1" t="s">
        <v>2000</v>
      </c>
      <c r="N825" s="1" t="s">
        <v>2713</v>
      </c>
      <c r="O825" s="2">
        <v>39472</v>
      </c>
      <c r="P825" s="2">
        <v>39478</v>
      </c>
      <c r="Q825" s="1" t="s">
        <v>29</v>
      </c>
      <c r="R825" t="str">
        <f>VLOOKUP(F825,'Seg 2 descriptions'!A:B,2)</f>
        <v>X Operations-Tri-County</v>
      </c>
      <c r="S825" t="str">
        <f>VLOOKUP(G825,'Seg 3 descriptions'!A:B,2)</f>
        <v>Salaries</v>
      </c>
    </row>
    <row r="826" spans="1:19" x14ac:dyDescent="0.25">
      <c r="A826" s="1" t="s">
        <v>457</v>
      </c>
      <c r="B826" s="1" t="s">
        <v>49</v>
      </c>
      <c r="C826" s="1" t="s">
        <v>2094</v>
      </c>
      <c r="D826" s="1" t="s">
        <v>2077</v>
      </c>
      <c r="E826" s="1" t="s">
        <v>20</v>
      </c>
      <c r="F826" s="1" t="s">
        <v>2006</v>
      </c>
      <c r="G826" s="1" t="s">
        <v>460</v>
      </c>
      <c r="H826" s="1" t="s">
        <v>86</v>
      </c>
      <c r="I826" s="1" t="s">
        <v>2056</v>
      </c>
      <c r="J826" s="3">
        <v>-59.07</v>
      </c>
      <c r="K826" s="1" t="s">
        <v>2655</v>
      </c>
      <c r="L826" s="1" t="s">
        <v>24</v>
      </c>
      <c r="M826" s="1" t="s">
        <v>2656</v>
      </c>
      <c r="N826" s="1" t="s">
        <v>2059</v>
      </c>
      <c r="O826" s="2">
        <v>39721</v>
      </c>
      <c r="P826" s="2">
        <v>39727</v>
      </c>
      <c r="Q826" s="1" t="s">
        <v>29</v>
      </c>
      <c r="R826" t="str">
        <f>VLOOKUP(F826,'Seg 2 descriptions'!A:B,2)</f>
        <v>X Engineering and Measurement</v>
      </c>
      <c r="S826" t="str">
        <f>VLOOKUP(G826,'Seg 3 descriptions'!A:B,2)</f>
        <v>Salaries</v>
      </c>
    </row>
    <row r="827" spans="1:19" x14ac:dyDescent="0.25">
      <c r="A827" s="1" t="s">
        <v>457</v>
      </c>
      <c r="B827" s="1" t="s">
        <v>49</v>
      </c>
      <c r="C827" s="1" t="s">
        <v>2094</v>
      </c>
      <c r="D827" s="1" t="s">
        <v>2080</v>
      </c>
      <c r="E827" s="1" t="s">
        <v>20</v>
      </c>
      <c r="F827" s="1" t="s">
        <v>2006</v>
      </c>
      <c r="G827" s="1" t="s">
        <v>460</v>
      </c>
      <c r="H827" s="1" t="s">
        <v>187</v>
      </c>
      <c r="I827" s="1" t="s">
        <v>2056</v>
      </c>
      <c r="J827" s="3">
        <v>-148.62</v>
      </c>
      <c r="K827" s="1" t="s">
        <v>2655</v>
      </c>
      <c r="L827" s="1" t="s">
        <v>24</v>
      </c>
      <c r="M827" s="1" t="s">
        <v>2656</v>
      </c>
      <c r="N827" s="1" t="s">
        <v>2059</v>
      </c>
      <c r="O827" s="2">
        <v>39721</v>
      </c>
      <c r="P827" s="2">
        <v>39727</v>
      </c>
      <c r="Q827" s="1" t="s">
        <v>29</v>
      </c>
      <c r="R827" t="str">
        <f>VLOOKUP(F827,'Seg 2 descriptions'!A:B,2)</f>
        <v>X Engineering and Measurement</v>
      </c>
      <c r="S827" t="str">
        <f>VLOOKUP(G827,'Seg 3 descriptions'!A:B,2)</f>
        <v>Salaries</v>
      </c>
    </row>
    <row r="828" spans="1:19" x14ac:dyDescent="0.25">
      <c r="A828" s="1" t="s">
        <v>457</v>
      </c>
      <c r="B828" s="1" t="s">
        <v>49</v>
      </c>
      <c r="C828" s="1" t="s">
        <v>2545</v>
      </c>
      <c r="D828" s="1" t="s">
        <v>2330</v>
      </c>
      <c r="E828" s="1" t="s">
        <v>20</v>
      </c>
      <c r="F828" s="1" t="s">
        <v>2006</v>
      </c>
      <c r="G828" s="1" t="s">
        <v>460</v>
      </c>
      <c r="H828" s="1" t="s">
        <v>130</v>
      </c>
      <c r="I828" s="1" t="s">
        <v>2056</v>
      </c>
      <c r="J828" s="3">
        <v>6.75</v>
      </c>
      <c r="K828" s="1" t="s">
        <v>2655</v>
      </c>
      <c r="L828" s="1" t="s">
        <v>24</v>
      </c>
      <c r="M828" s="1" t="s">
        <v>2656</v>
      </c>
      <c r="N828" s="1" t="s">
        <v>2059</v>
      </c>
      <c r="O828" s="2">
        <v>39691</v>
      </c>
      <c r="P828" s="2">
        <v>39696</v>
      </c>
      <c r="Q828" s="1" t="s">
        <v>29</v>
      </c>
      <c r="R828" t="str">
        <f>VLOOKUP(F828,'Seg 2 descriptions'!A:B,2)</f>
        <v>X Engineering and Measurement</v>
      </c>
      <c r="S828" t="str">
        <f>VLOOKUP(G828,'Seg 3 descriptions'!A:B,2)</f>
        <v>Salaries</v>
      </c>
    </row>
    <row r="829" spans="1:19" x14ac:dyDescent="0.25">
      <c r="A829" s="1" t="s">
        <v>457</v>
      </c>
      <c r="B829" s="1" t="s">
        <v>49</v>
      </c>
      <c r="C829" s="1" t="s">
        <v>2545</v>
      </c>
      <c r="D829" s="1" t="s">
        <v>2077</v>
      </c>
      <c r="E829" s="1" t="s">
        <v>20</v>
      </c>
      <c r="F829" s="1" t="s">
        <v>2006</v>
      </c>
      <c r="G829" s="1" t="s">
        <v>460</v>
      </c>
      <c r="H829" s="1" t="s">
        <v>86</v>
      </c>
      <c r="I829" s="1" t="s">
        <v>2056</v>
      </c>
      <c r="J829" s="3">
        <v>59.07</v>
      </c>
      <c r="K829" s="1" t="s">
        <v>2655</v>
      </c>
      <c r="L829" s="1" t="s">
        <v>24</v>
      </c>
      <c r="M829" s="1" t="s">
        <v>2656</v>
      </c>
      <c r="N829" s="1" t="s">
        <v>2059</v>
      </c>
      <c r="O829" s="2">
        <v>39691</v>
      </c>
      <c r="P829" s="2">
        <v>39696</v>
      </c>
      <c r="Q829" s="1" t="s">
        <v>29</v>
      </c>
      <c r="R829" t="str">
        <f>VLOOKUP(F829,'Seg 2 descriptions'!A:B,2)</f>
        <v>X Engineering and Measurement</v>
      </c>
      <c r="S829" t="str">
        <f>VLOOKUP(G829,'Seg 3 descriptions'!A:B,2)</f>
        <v>Salaries</v>
      </c>
    </row>
    <row r="830" spans="1:19" x14ac:dyDescent="0.25">
      <c r="A830" s="1" t="s">
        <v>457</v>
      </c>
      <c r="B830" s="1" t="s">
        <v>49</v>
      </c>
      <c r="C830" s="1" t="s">
        <v>2545</v>
      </c>
      <c r="D830" s="1" t="s">
        <v>2080</v>
      </c>
      <c r="E830" s="1" t="s">
        <v>20</v>
      </c>
      <c r="F830" s="1" t="s">
        <v>2006</v>
      </c>
      <c r="G830" s="1" t="s">
        <v>460</v>
      </c>
      <c r="H830" s="1" t="s">
        <v>187</v>
      </c>
      <c r="I830" s="1" t="s">
        <v>2056</v>
      </c>
      <c r="J830" s="3">
        <v>148.62</v>
      </c>
      <c r="K830" s="1" t="s">
        <v>2655</v>
      </c>
      <c r="L830" s="1" t="s">
        <v>24</v>
      </c>
      <c r="M830" s="1" t="s">
        <v>2656</v>
      </c>
      <c r="N830" s="1" t="s">
        <v>2059</v>
      </c>
      <c r="O830" s="2">
        <v>39691</v>
      </c>
      <c r="P830" s="2">
        <v>39696</v>
      </c>
      <c r="Q830" s="1" t="s">
        <v>29</v>
      </c>
      <c r="R830" t="str">
        <f>VLOOKUP(F830,'Seg 2 descriptions'!A:B,2)</f>
        <v>X Engineering and Measurement</v>
      </c>
      <c r="S830" t="str">
        <f>VLOOKUP(G830,'Seg 3 descriptions'!A:B,2)</f>
        <v>Salaries</v>
      </c>
    </row>
    <row r="831" spans="1:19" x14ac:dyDescent="0.25">
      <c r="A831" s="1" t="s">
        <v>457</v>
      </c>
      <c r="B831" s="1" t="s">
        <v>49</v>
      </c>
      <c r="C831" s="1" t="s">
        <v>2545</v>
      </c>
      <c r="D831" s="1" t="s">
        <v>2081</v>
      </c>
      <c r="E831" s="1" t="s">
        <v>20</v>
      </c>
      <c r="F831" s="1" t="s">
        <v>2006</v>
      </c>
      <c r="G831" s="1" t="s">
        <v>460</v>
      </c>
      <c r="H831" s="1" t="s">
        <v>76</v>
      </c>
      <c r="I831" s="1" t="s">
        <v>2056</v>
      </c>
      <c r="J831" s="3">
        <v>242.93</v>
      </c>
      <c r="K831" s="1" t="s">
        <v>2655</v>
      </c>
      <c r="L831" s="1" t="s">
        <v>24</v>
      </c>
      <c r="M831" s="1" t="s">
        <v>2656</v>
      </c>
      <c r="N831" s="1" t="s">
        <v>2059</v>
      </c>
      <c r="O831" s="2">
        <v>39691</v>
      </c>
      <c r="P831" s="2">
        <v>39696</v>
      </c>
      <c r="Q831" s="1" t="s">
        <v>29</v>
      </c>
      <c r="R831" t="str">
        <f>VLOOKUP(F831,'Seg 2 descriptions'!A:B,2)</f>
        <v>X Engineering and Measurement</v>
      </c>
      <c r="S831" t="str">
        <f>VLOOKUP(G831,'Seg 3 descriptions'!A:B,2)</f>
        <v>Salaries</v>
      </c>
    </row>
    <row r="832" spans="1:19" x14ac:dyDescent="0.25">
      <c r="A832" s="1" t="s">
        <v>457</v>
      </c>
      <c r="B832" s="1" t="s">
        <v>49</v>
      </c>
      <c r="C832" s="1" t="s">
        <v>2545</v>
      </c>
      <c r="D832" s="1" t="s">
        <v>2082</v>
      </c>
      <c r="E832" s="1" t="s">
        <v>20</v>
      </c>
      <c r="F832" s="1" t="s">
        <v>2006</v>
      </c>
      <c r="G832" s="1" t="s">
        <v>460</v>
      </c>
      <c r="H832" s="1" t="s">
        <v>23</v>
      </c>
      <c r="I832" s="1" t="s">
        <v>2056</v>
      </c>
      <c r="J832" s="3">
        <v>160.05000000000001</v>
      </c>
      <c r="K832" s="1" t="s">
        <v>2655</v>
      </c>
      <c r="L832" s="1" t="s">
        <v>24</v>
      </c>
      <c r="M832" s="1" t="s">
        <v>2656</v>
      </c>
      <c r="N832" s="1" t="s">
        <v>2059</v>
      </c>
      <c r="O832" s="2">
        <v>39691</v>
      </c>
      <c r="P832" s="2">
        <v>39696</v>
      </c>
      <c r="Q832" s="1" t="s">
        <v>29</v>
      </c>
      <c r="R832" t="str">
        <f>VLOOKUP(F832,'Seg 2 descriptions'!A:B,2)</f>
        <v>X Engineering and Measurement</v>
      </c>
      <c r="S832" t="str">
        <f>VLOOKUP(G832,'Seg 3 descriptions'!A:B,2)</f>
        <v>Salaries</v>
      </c>
    </row>
    <row r="833" spans="1:19" x14ac:dyDescent="0.25">
      <c r="A833" s="1" t="s">
        <v>457</v>
      </c>
      <c r="B833" s="1" t="s">
        <v>49</v>
      </c>
      <c r="C833" s="1" t="s">
        <v>2310</v>
      </c>
      <c r="D833" s="1" t="s">
        <v>2077</v>
      </c>
      <c r="E833" s="1" t="s">
        <v>20</v>
      </c>
      <c r="F833" s="1" t="s">
        <v>2006</v>
      </c>
      <c r="G833" s="1" t="s">
        <v>460</v>
      </c>
      <c r="H833" s="1" t="s">
        <v>86</v>
      </c>
      <c r="I833" s="1" t="s">
        <v>2056</v>
      </c>
      <c r="J833" s="3">
        <v>150.28</v>
      </c>
      <c r="K833" s="1" t="s">
        <v>2655</v>
      </c>
      <c r="L833" s="1" t="s">
        <v>24</v>
      </c>
      <c r="M833" s="1" t="s">
        <v>2656</v>
      </c>
      <c r="N833" s="1" t="s">
        <v>2059</v>
      </c>
      <c r="O833" s="2">
        <v>39660</v>
      </c>
      <c r="P833" s="2">
        <v>39666</v>
      </c>
      <c r="Q833" s="1" t="s">
        <v>29</v>
      </c>
      <c r="R833" t="str">
        <f>VLOOKUP(F833,'Seg 2 descriptions'!A:B,2)</f>
        <v>X Engineering and Measurement</v>
      </c>
      <c r="S833" t="str">
        <f>VLOOKUP(G833,'Seg 3 descriptions'!A:B,2)</f>
        <v>Salaries</v>
      </c>
    </row>
    <row r="834" spans="1:19" x14ac:dyDescent="0.25">
      <c r="A834" s="1" t="s">
        <v>457</v>
      </c>
      <c r="B834" s="1" t="s">
        <v>49</v>
      </c>
      <c r="C834" s="1" t="s">
        <v>2310</v>
      </c>
      <c r="D834" s="1" t="s">
        <v>2080</v>
      </c>
      <c r="E834" s="1" t="s">
        <v>20</v>
      </c>
      <c r="F834" s="1" t="s">
        <v>2006</v>
      </c>
      <c r="G834" s="1" t="s">
        <v>460</v>
      </c>
      <c r="H834" s="1" t="s">
        <v>187</v>
      </c>
      <c r="I834" s="1" t="s">
        <v>2056</v>
      </c>
      <c r="J834" s="3">
        <v>106.15</v>
      </c>
      <c r="K834" s="1" t="s">
        <v>2655</v>
      </c>
      <c r="L834" s="1" t="s">
        <v>24</v>
      </c>
      <c r="M834" s="1" t="s">
        <v>2656</v>
      </c>
      <c r="N834" s="1" t="s">
        <v>2059</v>
      </c>
      <c r="O834" s="2">
        <v>39660</v>
      </c>
      <c r="P834" s="2">
        <v>39666</v>
      </c>
      <c r="Q834" s="1" t="s">
        <v>29</v>
      </c>
      <c r="R834" t="str">
        <f>VLOOKUP(F834,'Seg 2 descriptions'!A:B,2)</f>
        <v>X Engineering and Measurement</v>
      </c>
      <c r="S834" t="str">
        <f>VLOOKUP(G834,'Seg 3 descriptions'!A:B,2)</f>
        <v>Salaries</v>
      </c>
    </row>
    <row r="835" spans="1:19" x14ac:dyDescent="0.25">
      <c r="A835" s="1" t="s">
        <v>457</v>
      </c>
      <c r="B835" s="1" t="s">
        <v>49</v>
      </c>
      <c r="C835" s="1" t="s">
        <v>2310</v>
      </c>
      <c r="D835" s="1" t="s">
        <v>2081</v>
      </c>
      <c r="E835" s="1" t="s">
        <v>20</v>
      </c>
      <c r="F835" s="1" t="s">
        <v>2006</v>
      </c>
      <c r="G835" s="1" t="s">
        <v>460</v>
      </c>
      <c r="H835" s="1" t="s">
        <v>76</v>
      </c>
      <c r="I835" s="1" t="s">
        <v>2056</v>
      </c>
      <c r="J835" s="3">
        <v>190.08</v>
      </c>
      <c r="K835" s="1" t="s">
        <v>2655</v>
      </c>
      <c r="L835" s="1" t="s">
        <v>24</v>
      </c>
      <c r="M835" s="1" t="s">
        <v>2656</v>
      </c>
      <c r="N835" s="1" t="s">
        <v>2059</v>
      </c>
      <c r="O835" s="2">
        <v>39660</v>
      </c>
      <c r="P835" s="2">
        <v>39666</v>
      </c>
      <c r="Q835" s="1" t="s">
        <v>29</v>
      </c>
      <c r="R835" t="str">
        <f>VLOOKUP(F835,'Seg 2 descriptions'!A:B,2)</f>
        <v>X Engineering and Measurement</v>
      </c>
      <c r="S835" t="str">
        <f>VLOOKUP(G835,'Seg 3 descriptions'!A:B,2)</f>
        <v>Salaries</v>
      </c>
    </row>
    <row r="836" spans="1:19" x14ac:dyDescent="0.25">
      <c r="A836" s="1" t="s">
        <v>457</v>
      </c>
      <c r="B836" s="1" t="s">
        <v>49</v>
      </c>
      <c r="C836" s="1" t="s">
        <v>2310</v>
      </c>
      <c r="D836" s="1" t="s">
        <v>2082</v>
      </c>
      <c r="E836" s="1" t="s">
        <v>20</v>
      </c>
      <c r="F836" s="1" t="s">
        <v>2006</v>
      </c>
      <c r="G836" s="1" t="s">
        <v>460</v>
      </c>
      <c r="H836" s="1" t="s">
        <v>23</v>
      </c>
      <c r="I836" s="1" t="s">
        <v>2056</v>
      </c>
      <c r="J836" s="3">
        <v>148.03</v>
      </c>
      <c r="K836" s="1" t="s">
        <v>2655</v>
      </c>
      <c r="L836" s="1" t="s">
        <v>24</v>
      </c>
      <c r="M836" s="1" t="s">
        <v>2656</v>
      </c>
      <c r="N836" s="1" t="s">
        <v>2059</v>
      </c>
      <c r="O836" s="2">
        <v>39660</v>
      </c>
      <c r="P836" s="2">
        <v>39666</v>
      </c>
      <c r="Q836" s="1" t="s">
        <v>29</v>
      </c>
      <c r="R836" t="str">
        <f>VLOOKUP(F836,'Seg 2 descriptions'!A:B,2)</f>
        <v>X Engineering and Measurement</v>
      </c>
      <c r="S836" t="str">
        <f>VLOOKUP(G836,'Seg 3 descriptions'!A:B,2)</f>
        <v>Salaries</v>
      </c>
    </row>
    <row r="837" spans="1:19" x14ac:dyDescent="0.25">
      <c r="A837" s="1" t="s">
        <v>457</v>
      </c>
      <c r="B837" s="1" t="s">
        <v>49</v>
      </c>
      <c r="C837" s="1" t="s">
        <v>2310</v>
      </c>
      <c r="D837" s="1" t="s">
        <v>2307</v>
      </c>
      <c r="E837" s="1" t="s">
        <v>2029</v>
      </c>
      <c r="F837" s="1" t="s">
        <v>2030</v>
      </c>
      <c r="G837" s="1" t="s">
        <v>460</v>
      </c>
      <c r="H837" s="1" t="s">
        <v>86</v>
      </c>
      <c r="I837" s="1" t="s">
        <v>2056</v>
      </c>
      <c r="J837" s="3">
        <v>28.26</v>
      </c>
      <c r="K837" s="1" t="s">
        <v>2308</v>
      </c>
      <c r="L837" s="1" t="s">
        <v>24</v>
      </c>
      <c r="M837" s="1" t="s">
        <v>2309</v>
      </c>
      <c r="N837" s="1" t="s">
        <v>2059</v>
      </c>
      <c r="O837" s="2">
        <v>39660</v>
      </c>
      <c r="P837" s="2">
        <v>39666</v>
      </c>
      <c r="Q837" s="1" t="s">
        <v>29</v>
      </c>
      <c r="R837" t="str">
        <f>VLOOKUP(F837,'Seg 2 descriptions'!A:B,2)</f>
        <v>X Operations-Citrus County</v>
      </c>
      <c r="S837" t="str">
        <f>VLOOKUP(G837,'Seg 3 descriptions'!A:B,2)</f>
        <v>Salaries</v>
      </c>
    </row>
    <row r="838" spans="1:19" x14ac:dyDescent="0.25">
      <c r="A838" s="1" t="s">
        <v>457</v>
      </c>
      <c r="B838" s="1" t="s">
        <v>49</v>
      </c>
      <c r="C838" s="1" t="s">
        <v>2397</v>
      </c>
      <c r="D838" s="1" t="s">
        <v>2715</v>
      </c>
      <c r="E838" s="1" t="s">
        <v>2029</v>
      </c>
      <c r="F838" s="1" t="s">
        <v>2030</v>
      </c>
      <c r="G838" s="1" t="s">
        <v>460</v>
      </c>
      <c r="H838" s="1" t="s">
        <v>103</v>
      </c>
      <c r="I838" s="1" t="s">
        <v>2056</v>
      </c>
      <c r="J838" s="3">
        <v>10.51</v>
      </c>
      <c r="K838" s="1" t="s">
        <v>2308</v>
      </c>
      <c r="L838" s="1" t="s">
        <v>24</v>
      </c>
      <c r="M838" s="1" t="s">
        <v>2309</v>
      </c>
      <c r="N838" s="1" t="s">
        <v>2059</v>
      </c>
      <c r="O838" s="2">
        <v>39813</v>
      </c>
      <c r="P838" s="2">
        <v>39822</v>
      </c>
      <c r="Q838" s="1" t="s">
        <v>29</v>
      </c>
      <c r="R838" t="str">
        <f>VLOOKUP(F838,'Seg 2 descriptions'!A:B,2)</f>
        <v>X Operations-Citrus County</v>
      </c>
      <c r="S838" t="str">
        <f>VLOOKUP(G838,'Seg 3 descriptions'!A:B,2)</f>
        <v>Salaries</v>
      </c>
    </row>
    <row r="839" spans="1:19" x14ac:dyDescent="0.25">
      <c r="A839" s="1" t="s">
        <v>457</v>
      </c>
      <c r="B839" s="1" t="s">
        <v>49</v>
      </c>
      <c r="C839" s="1" t="s">
        <v>2397</v>
      </c>
      <c r="D839" s="1" t="s">
        <v>2716</v>
      </c>
      <c r="E839" s="1" t="s">
        <v>2029</v>
      </c>
      <c r="F839" s="1" t="s">
        <v>2030</v>
      </c>
      <c r="G839" s="1" t="s">
        <v>460</v>
      </c>
      <c r="H839" s="1" t="s">
        <v>228</v>
      </c>
      <c r="I839" s="1" t="s">
        <v>2056</v>
      </c>
      <c r="J839" s="3">
        <v>44.68</v>
      </c>
      <c r="K839" s="1" t="s">
        <v>2308</v>
      </c>
      <c r="L839" s="1" t="s">
        <v>24</v>
      </c>
      <c r="M839" s="1" t="s">
        <v>2309</v>
      </c>
      <c r="N839" s="1" t="s">
        <v>2059</v>
      </c>
      <c r="O839" s="2">
        <v>39813</v>
      </c>
      <c r="P839" s="2">
        <v>39822</v>
      </c>
      <c r="Q839" s="1" t="s">
        <v>29</v>
      </c>
      <c r="R839" t="str">
        <f>VLOOKUP(F839,'Seg 2 descriptions'!A:B,2)</f>
        <v>X Operations-Citrus County</v>
      </c>
      <c r="S839" t="str">
        <f>VLOOKUP(G839,'Seg 3 descriptions'!A:B,2)</f>
        <v>Salaries</v>
      </c>
    </row>
    <row r="840" spans="1:19" x14ac:dyDescent="0.25">
      <c r="A840" s="1" t="s">
        <v>457</v>
      </c>
      <c r="B840" s="1" t="s">
        <v>49</v>
      </c>
      <c r="C840" s="1" t="s">
        <v>2089</v>
      </c>
      <c r="D840" s="1" t="s">
        <v>2307</v>
      </c>
      <c r="E840" s="1" t="s">
        <v>2029</v>
      </c>
      <c r="F840" s="1" t="s">
        <v>2030</v>
      </c>
      <c r="G840" s="1" t="s">
        <v>460</v>
      </c>
      <c r="H840" s="1" t="s">
        <v>86</v>
      </c>
      <c r="I840" s="1" t="s">
        <v>2056</v>
      </c>
      <c r="J840" s="3">
        <v>103.99</v>
      </c>
      <c r="K840" s="1" t="s">
        <v>2308</v>
      </c>
      <c r="L840" s="1" t="s">
        <v>24</v>
      </c>
      <c r="M840" s="1" t="s">
        <v>2309</v>
      </c>
      <c r="N840" s="1" t="s">
        <v>2059</v>
      </c>
      <c r="O840" s="2">
        <v>39721</v>
      </c>
      <c r="P840" s="2">
        <v>39727</v>
      </c>
      <c r="Q840" s="1" t="s">
        <v>29</v>
      </c>
      <c r="R840" t="str">
        <f>VLOOKUP(F840,'Seg 2 descriptions'!A:B,2)</f>
        <v>X Operations-Citrus County</v>
      </c>
      <c r="S840" t="str">
        <f>VLOOKUP(G840,'Seg 3 descriptions'!A:B,2)</f>
        <v>Salaries</v>
      </c>
    </row>
    <row r="841" spans="1:19" x14ac:dyDescent="0.25">
      <c r="A841" s="1" t="s">
        <v>457</v>
      </c>
      <c r="B841" s="1" t="s">
        <v>49</v>
      </c>
      <c r="C841" s="1" t="s">
        <v>2096</v>
      </c>
      <c r="D841" s="1" t="s">
        <v>2584</v>
      </c>
      <c r="E841" s="1" t="s">
        <v>2029</v>
      </c>
      <c r="F841" s="1" t="s">
        <v>2030</v>
      </c>
      <c r="G841" s="1" t="s">
        <v>460</v>
      </c>
      <c r="H841" s="1" t="s">
        <v>130</v>
      </c>
      <c r="I841" s="1" t="s">
        <v>2056</v>
      </c>
      <c r="J841" s="3">
        <v>7.56</v>
      </c>
      <c r="K841" s="1" t="s">
        <v>2308</v>
      </c>
      <c r="L841" s="1" t="s">
        <v>24</v>
      </c>
      <c r="M841" s="1" t="s">
        <v>2309</v>
      </c>
      <c r="N841" s="1" t="s">
        <v>2059</v>
      </c>
      <c r="O841" s="2">
        <v>39782</v>
      </c>
      <c r="P841" s="2">
        <v>39785</v>
      </c>
      <c r="Q841" s="1" t="s">
        <v>29</v>
      </c>
      <c r="R841" t="str">
        <f>VLOOKUP(F841,'Seg 2 descriptions'!A:B,2)</f>
        <v>X Operations-Citrus County</v>
      </c>
      <c r="S841" t="str">
        <f>VLOOKUP(G841,'Seg 3 descriptions'!A:B,2)</f>
        <v>Salaries</v>
      </c>
    </row>
    <row r="842" spans="1:19" x14ac:dyDescent="0.25">
      <c r="A842" s="1" t="s">
        <v>457</v>
      </c>
      <c r="B842" s="1" t="s">
        <v>1988</v>
      </c>
      <c r="C842" s="1" t="s">
        <v>2053</v>
      </c>
      <c r="D842" s="1" t="s">
        <v>2354</v>
      </c>
      <c r="E842" s="1" t="s">
        <v>1991</v>
      </c>
      <c r="F842" s="1" t="s">
        <v>1992</v>
      </c>
      <c r="G842" s="1" t="s">
        <v>869</v>
      </c>
      <c r="H842" s="1" t="s">
        <v>76</v>
      </c>
      <c r="I842" s="1" t="s">
        <v>2056</v>
      </c>
      <c r="J842" s="3">
        <v>12.4</v>
      </c>
      <c r="K842" s="1" t="s">
        <v>2331</v>
      </c>
      <c r="L842" s="1" t="s">
        <v>24</v>
      </c>
      <c r="M842" s="1" t="s">
        <v>2332</v>
      </c>
      <c r="N842" s="1" t="s">
        <v>2059</v>
      </c>
      <c r="O842" s="2">
        <v>39507</v>
      </c>
      <c r="P842" s="2">
        <v>39512</v>
      </c>
      <c r="Q842" s="1" t="s">
        <v>29</v>
      </c>
      <c r="R842" t="str">
        <f>VLOOKUP(F842,'Seg 2 descriptions'!A:B,2)</f>
        <v>X Operations-Tri-County</v>
      </c>
      <c r="S842" t="str">
        <f>VLOOKUP(G842,'Seg 3 descriptions'!A:B,2)</f>
        <v>Vehicle Fuel</v>
      </c>
    </row>
    <row r="843" spans="1:19" x14ac:dyDescent="0.25">
      <c r="A843" s="1" t="s">
        <v>457</v>
      </c>
      <c r="B843" s="1" t="s">
        <v>1988</v>
      </c>
      <c r="C843" s="1" t="s">
        <v>2053</v>
      </c>
      <c r="D843" s="1" t="s">
        <v>2356</v>
      </c>
      <c r="E843" s="1" t="s">
        <v>1991</v>
      </c>
      <c r="F843" s="1" t="s">
        <v>1992</v>
      </c>
      <c r="G843" s="1" t="s">
        <v>1302</v>
      </c>
      <c r="H843" s="1" t="s">
        <v>76</v>
      </c>
      <c r="I843" s="1" t="s">
        <v>2056</v>
      </c>
      <c r="J843" s="3">
        <v>1.38</v>
      </c>
      <c r="K843" s="1" t="s">
        <v>2331</v>
      </c>
      <c r="L843" s="1" t="s">
        <v>24</v>
      </c>
      <c r="M843" s="1" t="s">
        <v>2332</v>
      </c>
      <c r="N843" s="1" t="s">
        <v>2059</v>
      </c>
      <c r="O843" s="2">
        <v>39507</v>
      </c>
      <c r="P843" s="2">
        <v>39512</v>
      </c>
      <c r="Q843" s="1" t="s">
        <v>29</v>
      </c>
      <c r="R843" t="str">
        <f>VLOOKUP(F843,'Seg 2 descriptions'!A:B,2)</f>
        <v>X Operations-Tri-County</v>
      </c>
      <c r="S843" t="str">
        <f>VLOOKUP(G843,'Seg 3 descriptions'!A:B,2)</f>
        <v>Uniforms</v>
      </c>
    </row>
    <row r="844" spans="1:19" x14ac:dyDescent="0.25">
      <c r="A844" s="1" t="s">
        <v>457</v>
      </c>
      <c r="B844" s="1" t="s">
        <v>1988</v>
      </c>
      <c r="C844" s="1" t="s">
        <v>2053</v>
      </c>
      <c r="D844" s="1" t="s">
        <v>2355</v>
      </c>
      <c r="E844" s="1" t="s">
        <v>1991</v>
      </c>
      <c r="F844" s="1" t="s">
        <v>1992</v>
      </c>
      <c r="G844" s="1" t="s">
        <v>283</v>
      </c>
      <c r="H844" s="1" t="s">
        <v>76</v>
      </c>
      <c r="I844" s="1" t="s">
        <v>2056</v>
      </c>
      <c r="J844" s="3">
        <v>13.89</v>
      </c>
      <c r="K844" s="1" t="s">
        <v>2331</v>
      </c>
      <c r="L844" s="1" t="s">
        <v>24</v>
      </c>
      <c r="M844" s="1" t="s">
        <v>2332</v>
      </c>
      <c r="N844" s="1" t="s">
        <v>2059</v>
      </c>
      <c r="O844" s="2">
        <v>39507</v>
      </c>
      <c r="P844" s="2">
        <v>39512</v>
      </c>
      <c r="Q844" s="1" t="s">
        <v>29</v>
      </c>
      <c r="R844" t="str">
        <f>VLOOKUP(F844,'Seg 2 descriptions'!A:B,2)</f>
        <v>X Operations-Tri-County</v>
      </c>
      <c r="S844" t="str">
        <f>VLOOKUP(G844,'Seg 3 descriptions'!A:B,2)</f>
        <v>Supplies &amp; Misc Dept Expenses</v>
      </c>
    </row>
    <row r="845" spans="1:19" x14ac:dyDescent="0.25">
      <c r="A845" s="1" t="s">
        <v>1987</v>
      </c>
      <c r="B845" s="1" t="s">
        <v>1988</v>
      </c>
      <c r="C845" s="1" t="s">
        <v>2713</v>
      </c>
      <c r="D845" s="1" t="s">
        <v>1997</v>
      </c>
      <c r="E845" s="1" t="s">
        <v>1991</v>
      </c>
      <c r="F845" s="1" t="s">
        <v>1992</v>
      </c>
      <c r="G845" s="1" t="s">
        <v>460</v>
      </c>
      <c r="H845" s="1" t="s">
        <v>86</v>
      </c>
      <c r="I845" s="1" t="s">
        <v>24</v>
      </c>
      <c r="J845" s="3">
        <v>258.24</v>
      </c>
      <c r="K845" s="1" t="s">
        <v>2714</v>
      </c>
      <c r="L845" s="1" t="s">
        <v>24</v>
      </c>
      <c r="M845" s="1" t="s">
        <v>2001</v>
      </c>
      <c r="N845" s="1" t="s">
        <v>2713</v>
      </c>
      <c r="O845" s="2">
        <v>39472</v>
      </c>
      <c r="P845" s="2">
        <v>39478</v>
      </c>
      <c r="Q845" s="1" t="s">
        <v>29</v>
      </c>
      <c r="R845" t="str">
        <f>VLOOKUP(F845,'Seg 2 descriptions'!A:B,2)</f>
        <v>X Operations-Tri-County</v>
      </c>
      <c r="S845" t="str">
        <f>VLOOKUP(G845,'Seg 3 descriptions'!A:B,2)</f>
        <v>Salaries</v>
      </c>
    </row>
    <row r="846" spans="1:19" x14ac:dyDescent="0.25">
      <c r="A846" s="1" t="s">
        <v>1987</v>
      </c>
      <c r="B846" s="1" t="s">
        <v>1988</v>
      </c>
      <c r="C846" s="1" t="s">
        <v>2713</v>
      </c>
      <c r="D846" s="1" t="s">
        <v>2505</v>
      </c>
      <c r="E846" s="1" t="s">
        <v>20</v>
      </c>
      <c r="F846" s="1" t="s">
        <v>2506</v>
      </c>
      <c r="G846" s="1" t="s">
        <v>460</v>
      </c>
      <c r="H846" s="1" t="s">
        <v>86</v>
      </c>
      <c r="I846" s="1" t="s">
        <v>24</v>
      </c>
      <c r="J846" s="3">
        <v>363.36</v>
      </c>
      <c r="K846" s="1" t="s">
        <v>2717</v>
      </c>
      <c r="L846" s="1" t="s">
        <v>24</v>
      </c>
      <c r="M846" s="1" t="s">
        <v>2718</v>
      </c>
      <c r="N846" s="1" t="s">
        <v>2713</v>
      </c>
      <c r="O846" s="2">
        <v>39472</v>
      </c>
      <c r="P846" s="2">
        <v>39478</v>
      </c>
      <c r="Q846" s="1" t="s">
        <v>29</v>
      </c>
      <c r="R846" t="str">
        <f>VLOOKUP(F846,'Seg 2 descriptions'!A:B,2)</f>
        <v>X Business Development Manager</v>
      </c>
      <c r="S846" t="str">
        <f>VLOOKUP(G846,'Seg 3 descriptions'!A:B,2)</f>
        <v>Salaries</v>
      </c>
    </row>
    <row r="847" spans="1:19" x14ac:dyDescent="0.25">
      <c r="A847" s="1" t="s">
        <v>1987</v>
      </c>
      <c r="B847" s="1" t="s">
        <v>1988</v>
      </c>
      <c r="C847" s="1" t="s">
        <v>2713</v>
      </c>
      <c r="D847" s="1" t="s">
        <v>2100</v>
      </c>
      <c r="E847" s="1" t="s">
        <v>1991</v>
      </c>
      <c r="F847" s="1" t="s">
        <v>2101</v>
      </c>
      <c r="G847" s="1" t="s">
        <v>460</v>
      </c>
      <c r="H847" s="1" t="s">
        <v>86</v>
      </c>
      <c r="I847" s="1" t="s">
        <v>24</v>
      </c>
      <c r="J847" s="3">
        <v>774.72</v>
      </c>
      <c r="K847" s="1" t="s">
        <v>2717</v>
      </c>
      <c r="L847" s="1" t="s">
        <v>24</v>
      </c>
      <c r="M847" s="1" t="s">
        <v>2492</v>
      </c>
      <c r="N847" s="1" t="s">
        <v>2713</v>
      </c>
      <c r="O847" s="2">
        <v>39472</v>
      </c>
      <c r="P847" s="2">
        <v>39478</v>
      </c>
      <c r="Q847" s="1" t="s">
        <v>29</v>
      </c>
      <c r="R847" t="str">
        <f>VLOOKUP(F847,'Seg 2 descriptions'!A:B,2)</f>
        <v>X Operations Manager-Tri-County</v>
      </c>
      <c r="S847" t="str">
        <f>VLOOKUP(G847,'Seg 3 descriptions'!A:B,2)</f>
        <v>Salaries</v>
      </c>
    </row>
    <row r="848" spans="1:19" x14ac:dyDescent="0.25">
      <c r="A848" s="1" t="s">
        <v>1987</v>
      </c>
      <c r="B848" s="1" t="s">
        <v>1988</v>
      </c>
      <c r="C848" s="1" t="s">
        <v>2713</v>
      </c>
      <c r="D848" s="1" t="s">
        <v>2719</v>
      </c>
      <c r="E848" s="1" t="s">
        <v>1991</v>
      </c>
      <c r="F848" s="1" t="s">
        <v>2101</v>
      </c>
      <c r="G848" s="1" t="s">
        <v>460</v>
      </c>
      <c r="H848" s="1" t="s">
        <v>228</v>
      </c>
      <c r="I848" s="1" t="s">
        <v>24</v>
      </c>
      <c r="J848" s="3">
        <v>64.56</v>
      </c>
      <c r="K848" s="1" t="s">
        <v>2717</v>
      </c>
      <c r="L848" s="1" t="s">
        <v>24</v>
      </c>
      <c r="M848" s="1" t="s">
        <v>2492</v>
      </c>
      <c r="N848" s="1" t="s">
        <v>2713</v>
      </c>
      <c r="O848" s="2">
        <v>39472</v>
      </c>
      <c r="P848" s="2">
        <v>39478</v>
      </c>
      <c r="Q848" s="1" t="s">
        <v>29</v>
      </c>
      <c r="R848" t="str">
        <f>VLOOKUP(F848,'Seg 2 descriptions'!A:B,2)</f>
        <v>X Operations Manager-Tri-County</v>
      </c>
      <c r="S848" t="str">
        <f>VLOOKUP(G848,'Seg 3 descriptions'!A:B,2)</f>
        <v>Salaries</v>
      </c>
    </row>
    <row r="849" spans="1:19" x14ac:dyDescent="0.25">
      <c r="A849" s="1" t="s">
        <v>1987</v>
      </c>
      <c r="B849" s="1" t="s">
        <v>1988</v>
      </c>
      <c r="C849" s="1" t="s">
        <v>2713</v>
      </c>
      <c r="D849" s="1" t="s">
        <v>2494</v>
      </c>
      <c r="E849" s="1" t="s">
        <v>1991</v>
      </c>
      <c r="F849" s="1" t="s">
        <v>2101</v>
      </c>
      <c r="G849" s="1" t="s">
        <v>460</v>
      </c>
      <c r="H849" s="1" t="s">
        <v>130</v>
      </c>
      <c r="I849" s="1" t="s">
        <v>24</v>
      </c>
      <c r="J849" s="3">
        <v>129.12</v>
      </c>
      <c r="K849" s="1" t="s">
        <v>2717</v>
      </c>
      <c r="L849" s="1" t="s">
        <v>24</v>
      </c>
      <c r="M849" s="1" t="s">
        <v>2492</v>
      </c>
      <c r="N849" s="1" t="s">
        <v>2713</v>
      </c>
      <c r="O849" s="2">
        <v>39472</v>
      </c>
      <c r="P849" s="2">
        <v>39478</v>
      </c>
      <c r="Q849" s="1" t="s">
        <v>29</v>
      </c>
      <c r="R849" t="str">
        <f>VLOOKUP(F849,'Seg 2 descriptions'!A:B,2)</f>
        <v>X Operations Manager-Tri-County</v>
      </c>
      <c r="S849" t="str">
        <f>VLOOKUP(G849,'Seg 3 descriptions'!A:B,2)</f>
        <v>Salaries</v>
      </c>
    </row>
    <row r="850" spans="1:19" x14ac:dyDescent="0.25">
      <c r="A850" s="1" t="s">
        <v>1987</v>
      </c>
      <c r="B850" s="1" t="s">
        <v>1988</v>
      </c>
      <c r="C850" s="1" t="s">
        <v>2713</v>
      </c>
      <c r="D850" s="1" t="s">
        <v>1999</v>
      </c>
      <c r="E850" s="1" t="s">
        <v>1991</v>
      </c>
      <c r="F850" s="1" t="s">
        <v>1992</v>
      </c>
      <c r="G850" s="1" t="s">
        <v>460</v>
      </c>
      <c r="H850" s="1" t="s">
        <v>228</v>
      </c>
      <c r="I850" s="1" t="s">
        <v>24</v>
      </c>
      <c r="J850" s="3">
        <v>137.77000000000001</v>
      </c>
      <c r="K850" s="1" t="s">
        <v>2714</v>
      </c>
      <c r="L850" s="1" t="s">
        <v>24</v>
      </c>
      <c r="M850" s="1" t="s">
        <v>2388</v>
      </c>
      <c r="N850" s="1" t="s">
        <v>2713</v>
      </c>
      <c r="O850" s="2">
        <v>39472</v>
      </c>
      <c r="P850" s="2">
        <v>39478</v>
      </c>
      <c r="Q850" s="1" t="s">
        <v>29</v>
      </c>
      <c r="R850" t="str">
        <f>VLOOKUP(F850,'Seg 2 descriptions'!A:B,2)</f>
        <v>X Operations-Tri-County</v>
      </c>
      <c r="S850" t="str">
        <f>VLOOKUP(G850,'Seg 3 descriptions'!A:B,2)</f>
        <v>Salaries</v>
      </c>
    </row>
    <row r="851" spans="1:19" x14ac:dyDescent="0.25">
      <c r="A851" s="1" t="s">
        <v>1987</v>
      </c>
      <c r="B851" s="1" t="s">
        <v>1988</v>
      </c>
      <c r="C851" s="1" t="s">
        <v>2713</v>
      </c>
      <c r="D851" s="1" t="s">
        <v>2330</v>
      </c>
      <c r="E851" s="1" t="s">
        <v>20</v>
      </c>
      <c r="F851" s="1" t="s">
        <v>2006</v>
      </c>
      <c r="G851" s="1" t="s">
        <v>460</v>
      </c>
      <c r="H851" s="1" t="s">
        <v>130</v>
      </c>
      <c r="I851" s="1" t="s">
        <v>24</v>
      </c>
      <c r="J851" s="3">
        <v>90.25</v>
      </c>
      <c r="K851" s="1" t="s">
        <v>2714</v>
      </c>
      <c r="L851" s="1" t="s">
        <v>24</v>
      </c>
      <c r="M851" s="1" t="s">
        <v>2007</v>
      </c>
      <c r="N851" s="1" t="s">
        <v>2713</v>
      </c>
      <c r="O851" s="2">
        <v>39472</v>
      </c>
      <c r="P851" s="2">
        <v>39478</v>
      </c>
      <c r="Q851" s="1" t="s">
        <v>29</v>
      </c>
      <c r="R851" t="str">
        <f>VLOOKUP(F851,'Seg 2 descriptions'!A:B,2)</f>
        <v>X Engineering and Measurement</v>
      </c>
      <c r="S851" t="str">
        <f>VLOOKUP(G851,'Seg 3 descriptions'!A:B,2)</f>
        <v>Salaries</v>
      </c>
    </row>
    <row r="852" spans="1:19" x14ac:dyDescent="0.25">
      <c r="A852" s="1" t="s">
        <v>1987</v>
      </c>
      <c r="B852" s="1" t="s">
        <v>1988</v>
      </c>
      <c r="C852" s="1" t="s">
        <v>2713</v>
      </c>
      <c r="D852" s="1" t="s">
        <v>2077</v>
      </c>
      <c r="E852" s="1" t="s">
        <v>20</v>
      </c>
      <c r="F852" s="1" t="s">
        <v>2006</v>
      </c>
      <c r="G852" s="1" t="s">
        <v>460</v>
      </c>
      <c r="H852" s="1" t="s">
        <v>86</v>
      </c>
      <c r="I852" s="1" t="s">
        <v>24</v>
      </c>
      <c r="J852" s="3">
        <v>40.72</v>
      </c>
      <c r="K852" s="1" t="s">
        <v>2714</v>
      </c>
      <c r="L852" s="1" t="s">
        <v>24</v>
      </c>
      <c r="M852" s="1" t="s">
        <v>2406</v>
      </c>
      <c r="N852" s="1" t="s">
        <v>2713</v>
      </c>
      <c r="O852" s="2">
        <v>39472</v>
      </c>
      <c r="P852" s="2">
        <v>39478</v>
      </c>
      <c r="Q852" s="1" t="s">
        <v>29</v>
      </c>
      <c r="R852" t="str">
        <f>VLOOKUP(F852,'Seg 2 descriptions'!A:B,2)</f>
        <v>X Engineering and Measurement</v>
      </c>
      <c r="S852" t="str">
        <f>VLOOKUP(G852,'Seg 3 descriptions'!A:B,2)</f>
        <v>Salaries</v>
      </c>
    </row>
    <row r="853" spans="1:19" x14ac:dyDescent="0.25">
      <c r="A853" s="1" t="s">
        <v>1987</v>
      </c>
      <c r="B853" s="1" t="s">
        <v>1988</v>
      </c>
      <c r="C853" s="1" t="s">
        <v>2713</v>
      </c>
      <c r="D853" s="1" t="s">
        <v>2080</v>
      </c>
      <c r="E853" s="1" t="s">
        <v>20</v>
      </c>
      <c r="F853" s="1" t="s">
        <v>2006</v>
      </c>
      <c r="G853" s="1" t="s">
        <v>460</v>
      </c>
      <c r="H853" s="1" t="s">
        <v>187</v>
      </c>
      <c r="I853" s="1" t="s">
        <v>24</v>
      </c>
      <c r="J853" s="3">
        <v>81.44</v>
      </c>
      <c r="K853" s="1" t="s">
        <v>2714</v>
      </c>
      <c r="L853" s="1" t="s">
        <v>24</v>
      </c>
      <c r="M853" s="1" t="s">
        <v>2406</v>
      </c>
      <c r="N853" s="1" t="s">
        <v>2713</v>
      </c>
      <c r="O853" s="2">
        <v>39472</v>
      </c>
      <c r="P853" s="2">
        <v>39478</v>
      </c>
      <c r="Q853" s="1" t="s">
        <v>29</v>
      </c>
      <c r="R853" t="str">
        <f>VLOOKUP(F853,'Seg 2 descriptions'!A:B,2)</f>
        <v>X Engineering and Measurement</v>
      </c>
      <c r="S853" t="str">
        <f>VLOOKUP(G853,'Seg 3 descriptions'!A:B,2)</f>
        <v>Salaries</v>
      </c>
    </row>
    <row r="854" spans="1:19" x14ac:dyDescent="0.25">
      <c r="A854" s="1" t="s">
        <v>1987</v>
      </c>
      <c r="B854" s="1" t="s">
        <v>1988</v>
      </c>
      <c r="C854" s="1" t="s">
        <v>2713</v>
      </c>
      <c r="D854" s="1" t="s">
        <v>2081</v>
      </c>
      <c r="E854" s="1" t="s">
        <v>20</v>
      </c>
      <c r="F854" s="1" t="s">
        <v>2006</v>
      </c>
      <c r="G854" s="1" t="s">
        <v>460</v>
      </c>
      <c r="H854" s="1" t="s">
        <v>76</v>
      </c>
      <c r="I854" s="1" t="s">
        <v>24</v>
      </c>
      <c r="J854" s="3">
        <v>81.44</v>
      </c>
      <c r="K854" s="1" t="s">
        <v>2714</v>
      </c>
      <c r="L854" s="1" t="s">
        <v>24</v>
      </c>
      <c r="M854" s="1" t="s">
        <v>2406</v>
      </c>
      <c r="N854" s="1" t="s">
        <v>2713</v>
      </c>
      <c r="O854" s="2">
        <v>39472</v>
      </c>
      <c r="P854" s="2">
        <v>39478</v>
      </c>
      <c r="Q854" s="1" t="s">
        <v>29</v>
      </c>
      <c r="R854" t="str">
        <f>VLOOKUP(F854,'Seg 2 descriptions'!A:B,2)</f>
        <v>X Engineering and Measurement</v>
      </c>
      <c r="S854" t="str">
        <f>VLOOKUP(G854,'Seg 3 descriptions'!A:B,2)</f>
        <v>Salaries</v>
      </c>
    </row>
    <row r="855" spans="1:19" x14ac:dyDescent="0.25">
      <c r="A855" s="1" t="s">
        <v>457</v>
      </c>
      <c r="B855" s="1" t="s">
        <v>1988</v>
      </c>
      <c r="C855" s="1" t="s">
        <v>2720</v>
      </c>
      <c r="D855" s="1" t="s">
        <v>1997</v>
      </c>
      <c r="E855" s="1" t="s">
        <v>1991</v>
      </c>
      <c r="F855" s="1" t="s">
        <v>1992</v>
      </c>
      <c r="G855" s="1" t="s">
        <v>460</v>
      </c>
      <c r="H855" s="1" t="s">
        <v>86</v>
      </c>
      <c r="I855" s="1" t="s">
        <v>2056</v>
      </c>
      <c r="J855" s="3">
        <v>-1856.63</v>
      </c>
      <c r="K855" s="1" t="s">
        <v>2226</v>
      </c>
      <c r="L855" s="1" t="s">
        <v>24</v>
      </c>
      <c r="M855" s="1" t="s">
        <v>2227</v>
      </c>
      <c r="N855" s="1" t="s">
        <v>2721</v>
      </c>
      <c r="O855" s="2">
        <v>39478</v>
      </c>
      <c r="P855" s="2">
        <v>39486</v>
      </c>
      <c r="Q855" s="1" t="s">
        <v>29</v>
      </c>
      <c r="R855" t="str">
        <f>VLOOKUP(F855,'Seg 2 descriptions'!A:B,2)</f>
        <v>X Operations-Tri-County</v>
      </c>
      <c r="S855" t="str">
        <f>VLOOKUP(G855,'Seg 3 descriptions'!A:B,2)</f>
        <v>Salaries</v>
      </c>
    </row>
    <row r="856" spans="1:19" x14ac:dyDescent="0.25">
      <c r="A856" s="1" t="s">
        <v>457</v>
      </c>
      <c r="B856" s="1" t="s">
        <v>1988</v>
      </c>
      <c r="C856" s="1" t="s">
        <v>2720</v>
      </c>
      <c r="D856" s="1" t="s">
        <v>1990</v>
      </c>
      <c r="E856" s="1" t="s">
        <v>1991</v>
      </c>
      <c r="F856" s="1" t="s">
        <v>1992</v>
      </c>
      <c r="G856" s="1" t="s">
        <v>460</v>
      </c>
      <c r="H856" s="1" t="s">
        <v>103</v>
      </c>
      <c r="I856" s="1" t="s">
        <v>2056</v>
      </c>
      <c r="J856" s="3">
        <v>-43.84</v>
      </c>
      <c r="K856" s="1" t="s">
        <v>2226</v>
      </c>
      <c r="L856" s="1" t="s">
        <v>24</v>
      </c>
      <c r="M856" s="1" t="s">
        <v>2227</v>
      </c>
      <c r="N856" s="1" t="s">
        <v>2721</v>
      </c>
      <c r="O856" s="2">
        <v>39478</v>
      </c>
      <c r="P856" s="2">
        <v>39486</v>
      </c>
      <c r="Q856" s="1" t="s">
        <v>29</v>
      </c>
      <c r="R856" t="str">
        <f>VLOOKUP(F856,'Seg 2 descriptions'!A:B,2)</f>
        <v>X Operations-Tri-County</v>
      </c>
      <c r="S856" t="str">
        <f>VLOOKUP(G856,'Seg 3 descriptions'!A:B,2)</f>
        <v>Salaries</v>
      </c>
    </row>
    <row r="857" spans="1:19" x14ac:dyDescent="0.25">
      <c r="A857" s="1" t="s">
        <v>457</v>
      </c>
      <c r="B857" s="1" t="s">
        <v>1988</v>
      </c>
      <c r="C857" s="1" t="s">
        <v>2720</v>
      </c>
      <c r="D857" s="1" t="s">
        <v>2009</v>
      </c>
      <c r="E857" s="1" t="s">
        <v>1991</v>
      </c>
      <c r="F857" s="1" t="s">
        <v>1992</v>
      </c>
      <c r="G857" s="1" t="s">
        <v>590</v>
      </c>
      <c r="H857" s="1" t="s">
        <v>86</v>
      </c>
      <c r="I857" s="1" t="s">
        <v>2056</v>
      </c>
      <c r="J857" s="3">
        <v>-268.13</v>
      </c>
      <c r="K857" s="1" t="s">
        <v>2226</v>
      </c>
      <c r="L857" s="1" t="s">
        <v>24</v>
      </c>
      <c r="M857" s="1" t="s">
        <v>2227</v>
      </c>
      <c r="N857" s="1" t="s">
        <v>2721</v>
      </c>
      <c r="O857" s="2">
        <v>39478</v>
      </c>
      <c r="P857" s="2">
        <v>39486</v>
      </c>
      <c r="Q857" s="1" t="s">
        <v>29</v>
      </c>
      <c r="R857" t="str">
        <f>VLOOKUP(F857,'Seg 2 descriptions'!A:B,2)</f>
        <v>X Operations-Tri-County</v>
      </c>
      <c r="S857" t="str">
        <f>VLOOKUP(G857,'Seg 3 descriptions'!A:B,2)</f>
        <v>Overtime/Comp Time/On Call</v>
      </c>
    </row>
    <row r="858" spans="1:19" x14ac:dyDescent="0.25">
      <c r="A858" s="1" t="s">
        <v>457</v>
      </c>
      <c r="B858" s="1" t="s">
        <v>1988</v>
      </c>
      <c r="C858" s="1" t="s">
        <v>2720</v>
      </c>
      <c r="D858" s="1" t="s">
        <v>2003</v>
      </c>
      <c r="E858" s="1" t="s">
        <v>1991</v>
      </c>
      <c r="F858" s="1" t="s">
        <v>1992</v>
      </c>
      <c r="G858" s="1" t="s">
        <v>590</v>
      </c>
      <c r="H858" s="1" t="s">
        <v>103</v>
      </c>
      <c r="I858" s="1" t="s">
        <v>2056</v>
      </c>
      <c r="J858" s="3">
        <v>-6.33</v>
      </c>
      <c r="K858" s="1" t="s">
        <v>2226</v>
      </c>
      <c r="L858" s="1" t="s">
        <v>24</v>
      </c>
      <c r="M858" s="1" t="s">
        <v>2227</v>
      </c>
      <c r="N858" s="1" t="s">
        <v>2721</v>
      </c>
      <c r="O858" s="2">
        <v>39478</v>
      </c>
      <c r="P858" s="2">
        <v>39486</v>
      </c>
      <c r="Q858" s="1" t="s">
        <v>29</v>
      </c>
      <c r="R858" t="str">
        <f>VLOOKUP(F858,'Seg 2 descriptions'!A:B,2)</f>
        <v>X Operations-Tri-County</v>
      </c>
      <c r="S858" t="str">
        <f>VLOOKUP(G858,'Seg 3 descriptions'!A:B,2)</f>
        <v>Overtime/Comp Time/On Call</v>
      </c>
    </row>
    <row r="859" spans="1:19" x14ac:dyDescent="0.25">
      <c r="A859" s="1" t="s">
        <v>457</v>
      </c>
      <c r="B859" s="1" t="s">
        <v>1988</v>
      </c>
      <c r="C859" s="1" t="s">
        <v>2720</v>
      </c>
      <c r="D859" s="1" t="s">
        <v>2009</v>
      </c>
      <c r="E859" s="1" t="s">
        <v>1991</v>
      </c>
      <c r="F859" s="1" t="s">
        <v>1992</v>
      </c>
      <c r="G859" s="1" t="s">
        <v>590</v>
      </c>
      <c r="H859" s="1" t="s">
        <v>86</v>
      </c>
      <c r="I859" s="1" t="s">
        <v>2056</v>
      </c>
      <c r="J859" s="3">
        <v>-72.95</v>
      </c>
      <c r="K859" s="1" t="s">
        <v>2226</v>
      </c>
      <c r="L859" s="1" t="s">
        <v>24</v>
      </c>
      <c r="M859" s="1" t="s">
        <v>2227</v>
      </c>
      <c r="N859" s="1" t="s">
        <v>2721</v>
      </c>
      <c r="O859" s="2">
        <v>39478</v>
      </c>
      <c r="P859" s="2">
        <v>39486</v>
      </c>
      <c r="Q859" s="1" t="s">
        <v>29</v>
      </c>
      <c r="R859" t="str">
        <f>VLOOKUP(F859,'Seg 2 descriptions'!A:B,2)</f>
        <v>X Operations-Tri-County</v>
      </c>
      <c r="S859" t="str">
        <f>VLOOKUP(G859,'Seg 3 descriptions'!A:B,2)</f>
        <v>Overtime/Comp Time/On Call</v>
      </c>
    </row>
    <row r="860" spans="1:19" x14ac:dyDescent="0.25">
      <c r="A860" s="1" t="s">
        <v>457</v>
      </c>
      <c r="B860" s="1" t="s">
        <v>1988</v>
      </c>
      <c r="C860" s="1" t="s">
        <v>2720</v>
      </c>
      <c r="D860" s="1" t="s">
        <v>2003</v>
      </c>
      <c r="E860" s="1" t="s">
        <v>1991</v>
      </c>
      <c r="F860" s="1" t="s">
        <v>1992</v>
      </c>
      <c r="G860" s="1" t="s">
        <v>590</v>
      </c>
      <c r="H860" s="1" t="s">
        <v>103</v>
      </c>
      <c r="I860" s="1" t="s">
        <v>2056</v>
      </c>
      <c r="J860" s="3">
        <v>-1.72</v>
      </c>
      <c r="K860" s="1" t="s">
        <v>2226</v>
      </c>
      <c r="L860" s="1" t="s">
        <v>24</v>
      </c>
      <c r="M860" s="1" t="s">
        <v>2227</v>
      </c>
      <c r="N860" s="1" t="s">
        <v>2721</v>
      </c>
      <c r="O860" s="2">
        <v>39478</v>
      </c>
      <c r="P860" s="2">
        <v>39486</v>
      </c>
      <c r="Q860" s="1" t="s">
        <v>29</v>
      </c>
      <c r="R860" t="str">
        <f>VLOOKUP(F860,'Seg 2 descriptions'!A:B,2)</f>
        <v>X Operations-Tri-County</v>
      </c>
      <c r="S860" t="str">
        <f>VLOOKUP(G860,'Seg 3 descriptions'!A:B,2)</f>
        <v>Overtime/Comp Time/On Call</v>
      </c>
    </row>
    <row r="861" spans="1:19" x14ac:dyDescent="0.25">
      <c r="A861" s="1" t="s">
        <v>2509</v>
      </c>
      <c r="B861" s="1" t="s">
        <v>1988</v>
      </c>
      <c r="C861" s="1" t="s">
        <v>2722</v>
      </c>
      <c r="D861" s="1" t="s">
        <v>2262</v>
      </c>
      <c r="E861" s="1" t="s">
        <v>1991</v>
      </c>
      <c r="F861" s="1" t="s">
        <v>2101</v>
      </c>
      <c r="G861" s="1" t="s">
        <v>283</v>
      </c>
      <c r="H861" s="1" t="s">
        <v>86</v>
      </c>
      <c r="I861" s="1" t="s">
        <v>24</v>
      </c>
      <c r="J861" s="3">
        <v>476.26</v>
      </c>
      <c r="K861" s="1" t="s">
        <v>2723</v>
      </c>
      <c r="L861" s="1" t="s">
        <v>24</v>
      </c>
      <c r="M861" s="1" t="s">
        <v>24</v>
      </c>
      <c r="N861" s="1" t="s">
        <v>2722</v>
      </c>
      <c r="O861" s="2">
        <v>39554</v>
      </c>
      <c r="P861" s="2">
        <v>39569</v>
      </c>
      <c r="Q861" s="1" t="s">
        <v>29</v>
      </c>
      <c r="R861" t="str">
        <f>VLOOKUP(F861,'Seg 2 descriptions'!A:B,2)</f>
        <v>X Operations Manager-Tri-County</v>
      </c>
      <c r="S861" t="str">
        <f>VLOOKUP(G861,'Seg 3 descriptions'!A:B,2)</f>
        <v>Supplies &amp; Misc Dept Expenses</v>
      </c>
    </row>
    <row r="862" spans="1:19" x14ac:dyDescent="0.25">
      <c r="A862" s="1" t="s">
        <v>828</v>
      </c>
      <c r="B862" s="1" t="s">
        <v>49</v>
      </c>
      <c r="C862" s="1" t="s">
        <v>2724</v>
      </c>
      <c r="D862" s="1" t="s">
        <v>2081</v>
      </c>
      <c r="E862" s="1" t="s">
        <v>20</v>
      </c>
      <c r="F862" s="1" t="s">
        <v>2006</v>
      </c>
      <c r="G862" s="1" t="s">
        <v>460</v>
      </c>
      <c r="H862" s="1" t="s">
        <v>76</v>
      </c>
      <c r="I862" s="1" t="s">
        <v>24</v>
      </c>
      <c r="J862" s="3">
        <v>-122.19</v>
      </c>
      <c r="K862" s="1" t="s">
        <v>2725</v>
      </c>
      <c r="L862" s="1" t="s">
        <v>24</v>
      </c>
      <c r="M862" s="1" t="s">
        <v>24</v>
      </c>
      <c r="N862" s="1" t="s">
        <v>2726</v>
      </c>
      <c r="O862" s="2">
        <v>39629</v>
      </c>
      <c r="P862" s="2">
        <v>39636</v>
      </c>
      <c r="Q862" s="1" t="s">
        <v>29</v>
      </c>
      <c r="R862" t="str">
        <f>VLOOKUP(F862,'Seg 2 descriptions'!A:B,2)</f>
        <v>X Engineering and Measurement</v>
      </c>
      <c r="S862" t="str">
        <f>VLOOKUP(G862,'Seg 3 descriptions'!A:B,2)</f>
        <v>Salaries</v>
      </c>
    </row>
    <row r="863" spans="1:19" x14ac:dyDescent="0.25">
      <c r="A863" s="1" t="s">
        <v>828</v>
      </c>
      <c r="B863" s="1" t="s">
        <v>49</v>
      </c>
      <c r="C863" s="1" t="s">
        <v>2724</v>
      </c>
      <c r="D863" s="1" t="s">
        <v>2676</v>
      </c>
      <c r="E863" s="1" t="s">
        <v>20</v>
      </c>
      <c r="F863" s="1" t="s">
        <v>1992</v>
      </c>
      <c r="G863" s="1" t="s">
        <v>460</v>
      </c>
      <c r="H863" s="1" t="s">
        <v>103</v>
      </c>
      <c r="I863" s="1" t="s">
        <v>24</v>
      </c>
      <c r="J863" s="3">
        <v>-40.67</v>
      </c>
      <c r="K863" s="1" t="s">
        <v>2725</v>
      </c>
      <c r="L863" s="1" t="s">
        <v>24</v>
      </c>
      <c r="M863" s="1" t="s">
        <v>24</v>
      </c>
      <c r="N863" s="1" t="s">
        <v>2726</v>
      </c>
      <c r="O863" s="2">
        <v>39629</v>
      </c>
      <c r="P863" s="2">
        <v>39636</v>
      </c>
      <c r="Q863" s="1" t="s">
        <v>29</v>
      </c>
      <c r="R863" t="str">
        <f>VLOOKUP(F863,'Seg 2 descriptions'!A:B,2)</f>
        <v>X Operations-Tri-County</v>
      </c>
      <c r="S863" t="str">
        <f>VLOOKUP(G863,'Seg 3 descriptions'!A:B,2)</f>
        <v>Salaries</v>
      </c>
    </row>
    <row r="864" spans="1:19" x14ac:dyDescent="0.25">
      <c r="A864" s="1" t="s">
        <v>828</v>
      </c>
      <c r="B864" s="1" t="s">
        <v>49</v>
      </c>
      <c r="C864" s="1" t="s">
        <v>2724</v>
      </c>
      <c r="D864" s="1" t="s">
        <v>2727</v>
      </c>
      <c r="E864" s="1" t="s">
        <v>20</v>
      </c>
      <c r="F864" s="1" t="s">
        <v>1992</v>
      </c>
      <c r="G864" s="1" t="s">
        <v>460</v>
      </c>
      <c r="H864" s="1" t="s">
        <v>228</v>
      </c>
      <c r="I864" s="1" t="s">
        <v>24</v>
      </c>
      <c r="J864" s="3">
        <v>-112.25</v>
      </c>
      <c r="K864" s="1" t="s">
        <v>2725</v>
      </c>
      <c r="L864" s="1" t="s">
        <v>24</v>
      </c>
      <c r="M864" s="1" t="s">
        <v>24</v>
      </c>
      <c r="N864" s="1" t="s">
        <v>2726</v>
      </c>
      <c r="O864" s="2">
        <v>39629</v>
      </c>
      <c r="P864" s="2">
        <v>39636</v>
      </c>
      <c r="Q864" s="1" t="s">
        <v>29</v>
      </c>
      <c r="R864" t="str">
        <f>VLOOKUP(F864,'Seg 2 descriptions'!A:B,2)</f>
        <v>X Operations-Tri-County</v>
      </c>
      <c r="S864" t="str">
        <f>VLOOKUP(G864,'Seg 3 descriptions'!A:B,2)</f>
        <v>Salaries</v>
      </c>
    </row>
    <row r="865" spans="1:19" x14ac:dyDescent="0.25">
      <c r="A865" s="1" t="s">
        <v>828</v>
      </c>
      <c r="B865" s="1" t="s">
        <v>49</v>
      </c>
      <c r="C865" s="1" t="s">
        <v>2724</v>
      </c>
      <c r="D865" s="1" t="s">
        <v>2083</v>
      </c>
      <c r="E865" s="1" t="s">
        <v>20</v>
      </c>
      <c r="F865" s="1" t="s">
        <v>1992</v>
      </c>
      <c r="G865" s="1" t="s">
        <v>460</v>
      </c>
      <c r="H865" s="1" t="s">
        <v>86</v>
      </c>
      <c r="I865" s="1" t="s">
        <v>24</v>
      </c>
      <c r="J865" s="3">
        <v>-651.30999999999995</v>
      </c>
      <c r="K865" s="1" t="s">
        <v>2725</v>
      </c>
      <c r="L865" s="1" t="s">
        <v>24</v>
      </c>
      <c r="M865" s="1" t="s">
        <v>24</v>
      </c>
      <c r="N865" s="1" t="s">
        <v>2726</v>
      </c>
      <c r="O865" s="2">
        <v>39629</v>
      </c>
      <c r="P865" s="2">
        <v>39636</v>
      </c>
      <c r="Q865" s="1" t="s">
        <v>29</v>
      </c>
      <c r="R865" t="str">
        <f>VLOOKUP(F865,'Seg 2 descriptions'!A:B,2)</f>
        <v>X Operations-Tri-County</v>
      </c>
      <c r="S865" t="str">
        <f>VLOOKUP(G865,'Seg 3 descriptions'!A:B,2)</f>
        <v>Salaries</v>
      </c>
    </row>
    <row r="866" spans="1:19" x14ac:dyDescent="0.25">
      <c r="A866" s="1" t="s">
        <v>828</v>
      </c>
      <c r="B866" s="1" t="s">
        <v>49</v>
      </c>
      <c r="C866" s="1" t="s">
        <v>2724</v>
      </c>
      <c r="D866" s="1" t="s">
        <v>2082</v>
      </c>
      <c r="E866" s="1" t="s">
        <v>20</v>
      </c>
      <c r="F866" s="1" t="s">
        <v>2006</v>
      </c>
      <c r="G866" s="1" t="s">
        <v>460</v>
      </c>
      <c r="H866" s="1" t="s">
        <v>23</v>
      </c>
      <c r="I866" s="1" t="s">
        <v>24</v>
      </c>
      <c r="J866" s="3">
        <v>-285.10000000000002</v>
      </c>
      <c r="K866" s="1" t="s">
        <v>2725</v>
      </c>
      <c r="L866" s="1" t="s">
        <v>24</v>
      </c>
      <c r="M866" s="1" t="s">
        <v>24</v>
      </c>
      <c r="N866" s="1" t="s">
        <v>2726</v>
      </c>
      <c r="O866" s="2">
        <v>39629</v>
      </c>
      <c r="P866" s="2">
        <v>39636</v>
      </c>
      <c r="Q866" s="1" t="s">
        <v>29</v>
      </c>
      <c r="R866" t="str">
        <f>VLOOKUP(F866,'Seg 2 descriptions'!A:B,2)</f>
        <v>X Engineering and Measurement</v>
      </c>
      <c r="S866" t="str">
        <f>VLOOKUP(G866,'Seg 3 descriptions'!A:B,2)</f>
        <v>Salaries</v>
      </c>
    </row>
    <row r="867" spans="1:19" x14ac:dyDescent="0.25">
      <c r="A867" s="1" t="s">
        <v>828</v>
      </c>
      <c r="B867" s="1" t="s">
        <v>49</v>
      </c>
      <c r="C867" s="1" t="s">
        <v>2726</v>
      </c>
      <c r="D867" s="1" t="s">
        <v>2083</v>
      </c>
      <c r="E867" s="1" t="s">
        <v>20</v>
      </c>
      <c r="F867" s="1" t="s">
        <v>1992</v>
      </c>
      <c r="G867" s="1" t="s">
        <v>460</v>
      </c>
      <c r="H867" s="1" t="s">
        <v>86</v>
      </c>
      <c r="I867" s="1" t="s">
        <v>24</v>
      </c>
      <c r="J867" s="3">
        <v>651.30999999999995</v>
      </c>
      <c r="K867" s="1" t="s">
        <v>2725</v>
      </c>
      <c r="L867" s="1" t="s">
        <v>24</v>
      </c>
      <c r="M867" s="1" t="s">
        <v>24</v>
      </c>
      <c r="N867" s="1" t="s">
        <v>2726</v>
      </c>
      <c r="O867" s="2">
        <v>39599</v>
      </c>
      <c r="P867" s="2">
        <v>39606</v>
      </c>
      <c r="Q867" s="1" t="s">
        <v>29</v>
      </c>
      <c r="R867" t="str">
        <f>VLOOKUP(F867,'Seg 2 descriptions'!A:B,2)</f>
        <v>X Operations-Tri-County</v>
      </c>
      <c r="S867" t="str">
        <f>VLOOKUP(G867,'Seg 3 descriptions'!A:B,2)</f>
        <v>Salaries</v>
      </c>
    </row>
    <row r="868" spans="1:19" x14ac:dyDescent="0.25">
      <c r="A868" s="1" t="s">
        <v>828</v>
      </c>
      <c r="B868" s="1" t="s">
        <v>49</v>
      </c>
      <c r="C868" s="1" t="s">
        <v>2726</v>
      </c>
      <c r="D868" s="1" t="s">
        <v>2676</v>
      </c>
      <c r="E868" s="1" t="s">
        <v>20</v>
      </c>
      <c r="F868" s="1" t="s">
        <v>1992</v>
      </c>
      <c r="G868" s="1" t="s">
        <v>460</v>
      </c>
      <c r="H868" s="1" t="s">
        <v>103</v>
      </c>
      <c r="I868" s="1" t="s">
        <v>24</v>
      </c>
      <c r="J868" s="3">
        <v>40.67</v>
      </c>
      <c r="K868" s="1" t="s">
        <v>2725</v>
      </c>
      <c r="L868" s="1" t="s">
        <v>24</v>
      </c>
      <c r="M868" s="1" t="s">
        <v>24</v>
      </c>
      <c r="N868" s="1" t="s">
        <v>2726</v>
      </c>
      <c r="O868" s="2">
        <v>39599</v>
      </c>
      <c r="P868" s="2">
        <v>39606</v>
      </c>
      <c r="Q868" s="1" t="s">
        <v>29</v>
      </c>
      <c r="R868" t="str">
        <f>VLOOKUP(F868,'Seg 2 descriptions'!A:B,2)</f>
        <v>X Operations-Tri-County</v>
      </c>
      <c r="S868" t="str">
        <f>VLOOKUP(G868,'Seg 3 descriptions'!A:B,2)</f>
        <v>Salaries</v>
      </c>
    </row>
    <row r="869" spans="1:19" x14ac:dyDescent="0.25">
      <c r="A869" s="1" t="s">
        <v>828</v>
      </c>
      <c r="B869" s="1" t="s">
        <v>49</v>
      </c>
      <c r="C869" s="1" t="s">
        <v>2726</v>
      </c>
      <c r="D869" s="1" t="s">
        <v>2727</v>
      </c>
      <c r="E869" s="1" t="s">
        <v>20</v>
      </c>
      <c r="F869" s="1" t="s">
        <v>1992</v>
      </c>
      <c r="G869" s="1" t="s">
        <v>460</v>
      </c>
      <c r="H869" s="1" t="s">
        <v>228</v>
      </c>
      <c r="I869" s="1" t="s">
        <v>24</v>
      </c>
      <c r="J869" s="3">
        <v>112.25</v>
      </c>
      <c r="K869" s="1" t="s">
        <v>2725</v>
      </c>
      <c r="L869" s="1" t="s">
        <v>24</v>
      </c>
      <c r="M869" s="1" t="s">
        <v>24</v>
      </c>
      <c r="N869" s="1" t="s">
        <v>2726</v>
      </c>
      <c r="O869" s="2">
        <v>39599</v>
      </c>
      <c r="P869" s="2">
        <v>39606</v>
      </c>
      <c r="Q869" s="1" t="s">
        <v>29</v>
      </c>
      <c r="R869" t="str">
        <f>VLOOKUP(F869,'Seg 2 descriptions'!A:B,2)</f>
        <v>X Operations-Tri-County</v>
      </c>
      <c r="S869" t="str">
        <f>VLOOKUP(G869,'Seg 3 descriptions'!A:B,2)</f>
        <v>Salaries</v>
      </c>
    </row>
    <row r="870" spans="1:19" x14ac:dyDescent="0.25">
      <c r="A870" s="1" t="s">
        <v>828</v>
      </c>
      <c r="B870" s="1" t="s">
        <v>49</v>
      </c>
      <c r="C870" s="1" t="s">
        <v>2726</v>
      </c>
      <c r="D870" s="1" t="s">
        <v>2081</v>
      </c>
      <c r="E870" s="1" t="s">
        <v>20</v>
      </c>
      <c r="F870" s="1" t="s">
        <v>2006</v>
      </c>
      <c r="G870" s="1" t="s">
        <v>460</v>
      </c>
      <c r="H870" s="1" t="s">
        <v>76</v>
      </c>
      <c r="I870" s="1" t="s">
        <v>24</v>
      </c>
      <c r="J870" s="3">
        <v>122.19</v>
      </c>
      <c r="K870" s="1" t="s">
        <v>2725</v>
      </c>
      <c r="L870" s="1" t="s">
        <v>24</v>
      </c>
      <c r="M870" s="1" t="s">
        <v>24</v>
      </c>
      <c r="N870" s="1" t="s">
        <v>2726</v>
      </c>
      <c r="O870" s="2">
        <v>39599</v>
      </c>
      <c r="P870" s="2">
        <v>39606</v>
      </c>
      <c r="Q870" s="1" t="s">
        <v>29</v>
      </c>
      <c r="R870" t="str">
        <f>VLOOKUP(F870,'Seg 2 descriptions'!A:B,2)</f>
        <v>X Engineering and Measurement</v>
      </c>
      <c r="S870" t="str">
        <f>VLOOKUP(G870,'Seg 3 descriptions'!A:B,2)</f>
        <v>Salaries</v>
      </c>
    </row>
    <row r="871" spans="1:19" x14ac:dyDescent="0.25">
      <c r="A871" s="1" t="s">
        <v>828</v>
      </c>
      <c r="B871" s="1" t="s">
        <v>49</v>
      </c>
      <c r="C871" s="1" t="s">
        <v>2726</v>
      </c>
      <c r="D871" s="1" t="s">
        <v>2082</v>
      </c>
      <c r="E871" s="1" t="s">
        <v>20</v>
      </c>
      <c r="F871" s="1" t="s">
        <v>2006</v>
      </c>
      <c r="G871" s="1" t="s">
        <v>460</v>
      </c>
      <c r="H871" s="1" t="s">
        <v>23</v>
      </c>
      <c r="I871" s="1" t="s">
        <v>24</v>
      </c>
      <c r="J871" s="3">
        <v>285.10000000000002</v>
      </c>
      <c r="K871" s="1" t="s">
        <v>2725</v>
      </c>
      <c r="L871" s="1" t="s">
        <v>24</v>
      </c>
      <c r="M871" s="1" t="s">
        <v>24</v>
      </c>
      <c r="N871" s="1" t="s">
        <v>2726</v>
      </c>
      <c r="O871" s="2">
        <v>39599</v>
      </c>
      <c r="P871" s="2">
        <v>39606</v>
      </c>
      <c r="Q871" s="1" t="s">
        <v>29</v>
      </c>
      <c r="R871" t="str">
        <f>VLOOKUP(F871,'Seg 2 descriptions'!A:B,2)</f>
        <v>X Engineering and Measurement</v>
      </c>
      <c r="S871" t="str">
        <f>VLOOKUP(G871,'Seg 3 descriptions'!A:B,2)</f>
        <v>Salaries</v>
      </c>
    </row>
    <row r="872" spans="1:19" x14ac:dyDescent="0.25">
      <c r="A872" s="1" t="s">
        <v>828</v>
      </c>
      <c r="B872" s="1" t="s">
        <v>49</v>
      </c>
      <c r="C872" s="1" t="s">
        <v>2728</v>
      </c>
      <c r="D872" s="1" t="s">
        <v>2005</v>
      </c>
      <c r="E872" s="1" t="s">
        <v>20</v>
      </c>
      <c r="F872" s="1" t="s">
        <v>2006</v>
      </c>
      <c r="G872" s="1" t="s">
        <v>590</v>
      </c>
      <c r="H872" s="1" t="s">
        <v>187</v>
      </c>
      <c r="I872" s="1" t="s">
        <v>24</v>
      </c>
      <c r="J872" s="3">
        <v>30.55</v>
      </c>
      <c r="K872" s="1" t="s">
        <v>2729</v>
      </c>
      <c r="L872" s="1" t="s">
        <v>24</v>
      </c>
      <c r="M872" s="1" t="s">
        <v>24</v>
      </c>
      <c r="N872" s="1" t="s">
        <v>2728</v>
      </c>
      <c r="O872" s="2">
        <v>39717</v>
      </c>
      <c r="P872" s="2">
        <v>39722</v>
      </c>
      <c r="Q872" s="1" t="s">
        <v>29</v>
      </c>
      <c r="R872" t="str">
        <f>VLOOKUP(F872,'Seg 2 descriptions'!A:B,2)</f>
        <v>X Engineering and Measurement</v>
      </c>
      <c r="S872" t="str">
        <f>VLOOKUP(G872,'Seg 3 descriptions'!A:B,2)</f>
        <v>Overtime/Comp Time/On Call</v>
      </c>
    </row>
    <row r="873" spans="1:19" x14ac:dyDescent="0.25">
      <c r="A873" s="1" t="s">
        <v>828</v>
      </c>
      <c r="B873" s="1" t="s">
        <v>49</v>
      </c>
      <c r="C873" s="1" t="s">
        <v>2728</v>
      </c>
      <c r="D873" s="1" t="s">
        <v>2400</v>
      </c>
      <c r="E873" s="1" t="s">
        <v>2029</v>
      </c>
      <c r="F873" s="1" t="s">
        <v>1992</v>
      </c>
      <c r="G873" s="1" t="s">
        <v>590</v>
      </c>
      <c r="H873" s="1" t="s">
        <v>187</v>
      </c>
      <c r="I873" s="1" t="s">
        <v>24</v>
      </c>
      <c r="J873" s="3">
        <v>21</v>
      </c>
      <c r="K873" s="1" t="s">
        <v>2729</v>
      </c>
      <c r="L873" s="1" t="s">
        <v>24</v>
      </c>
      <c r="M873" s="1" t="s">
        <v>24</v>
      </c>
      <c r="N873" s="1" t="s">
        <v>2728</v>
      </c>
      <c r="O873" s="2">
        <v>39717</v>
      </c>
      <c r="P873" s="2">
        <v>39722</v>
      </c>
      <c r="Q873" s="1" t="s">
        <v>29</v>
      </c>
      <c r="R873" t="str">
        <f>VLOOKUP(F873,'Seg 2 descriptions'!A:B,2)</f>
        <v>X Operations-Tri-County</v>
      </c>
      <c r="S873" t="str">
        <f>VLOOKUP(G873,'Seg 3 descriptions'!A:B,2)</f>
        <v>Overtime/Comp Time/On Call</v>
      </c>
    </row>
    <row r="874" spans="1:19" x14ac:dyDescent="0.25">
      <c r="A874" s="1" t="s">
        <v>1987</v>
      </c>
      <c r="B874" s="1" t="s">
        <v>1988</v>
      </c>
      <c r="C874" s="1" t="s">
        <v>2730</v>
      </c>
      <c r="D874" s="1" t="s">
        <v>2005</v>
      </c>
      <c r="E874" s="1" t="s">
        <v>20</v>
      </c>
      <c r="F874" s="1" t="s">
        <v>2006</v>
      </c>
      <c r="G874" s="1" t="s">
        <v>590</v>
      </c>
      <c r="H874" s="1" t="s">
        <v>187</v>
      </c>
      <c r="I874" s="1" t="s">
        <v>24</v>
      </c>
      <c r="J874" s="3">
        <v>27.07</v>
      </c>
      <c r="K874" s="1" t="s">
        <v>2731</v>
      </c>
      <c r="L874" s="1" t="s">
        <v>24</v>
      </c>
      <c r="M874" s="1" t="s">
        <v>2007</v>
      </c>
      <c r="N874" s="1" t="s">
        <v>2730</v>
      </c>
      <c r="O874" s="2">
        <v>39478</v>
      </c>
      <c r="P874" s="2">
        <v>39478</v>
      </c>
      <c r="Q874" s="1" t="s">
        <v>29</v>
      </c>
      <c r="R874" t="str">
        <f>VLOOKUP(F874,'Seg 2 descriptions'!A:B,2)</f>
        <v>X Engineering and Measurement</v>
      </c>
      <c r="S874" t="str">
        <f>VLOOKUP(G874,'Seg 3 descriptions'!A:B,2)</f>
        <v>Overtime/Comp Time/On Call</v>
      </c>
    </row>
    <row r="875" spans="1:19" x14ac:dyDescent="0.25">
      <c r="A875" s="1" t="s">
        <v>1987</v>
      </c>
      <c r="B875" s="1" t="s">
        <v>1988</v>
      </c>
      <c r="C875" s="1" t="s">
        <v>2730</v>
      </c>
      <c r="D875" s="1" t="s">
        <v>2008</v>
      </c>
      <c r="E875" s="1" t="s">
        <v>20</v>
      </c>
      <c r="F875" s="1" t="s">
        <v>2006</v>
      </c>
      <c r="G875" s="1" t="s">
        <v>590</v>
      </c>
      <c r="H875" s="1" t="s">
        <v>76</v>
      </c>
      <c r="I875" s="1" t="s">
        <v>24</v>
      </c>
      <c r="J875" s="3">
        <v>81.209999999999994</v>
      </c>
      <c r="K875" s="1" t="s">
        <v>2731</v>
      </c>
      <c r="L875" s="1" t="s">
        <v>24</v>
      </c>
      <c r="M875" s="1" t="s">
        <v>2007</v>
      </c>
      <c r="N875" s="1" t="s">
        <v>2730</v>
      </c>
      <c r="O875" s="2">
        <v>39478</v>
      </c>
      <c r="P875" s="2">
        <v>39478</v>
      </c>
      <c r="Q875" s="1" t="s">
        <v>29</v>
      </c>
      <c r="R875" t="str">
        <f>VLOOKUP(F875,'Seg 2 descriptions'!A:B,2)</f>
        <v>X Engineering and Measurement</v>
      </c>
      <c r="S875" t="str">
        <f>VLOOKUP(G875,'Seg 3 descriptions'!A:B,2)</f>
        <v>Overtime/Comp Time/On Call</v>
      </c>
    </row>
    <row r="876" spans="1:19" x14ac:dyDescent="0.25">
      <c r="A876" s="1" t="s">
        <v>1987</v>
      </c>
      <c r="B876" s="1" t="s">
        <v>1988</v>
      </c>
      <c r="C876" s="1" t="s">
        <v>2730</v>
      </c>
      <c r="D876" s="1" t="s">
        <v>2009</v>
      </c>
      <c r="E876" s="1" t="s">
        <v>1991</v>
      </c>
      <c r="F876" s="1" t="s">
        <v>1992</v>
      </c>
      <c r="G876" s="1" t="s">
        <v>590</v>
      </c>
      <c r="H876" s="1" t="s">
        <v>86</v>
      </c>
      <c r="I876" s="1" t="s">
        <v>24</v>
      </c>
      <c r="J876" s="3">
        <v>10.19</v>
      </c>
      <c r="K876" s="1" t="s">
        <v>2731</v>
      </c>
      <c r="L876" s="1" t="s">
        <v>24</v>
      </c>
      <c r="M876" s="1" t="s">
        <v>2048</v>
      </c>
      <c r="N876" s="1" t="s">
        <v>2730</v>
      </c>
      <c r="O876" s="2">
        <v>39478</v>
      </c>
      <c r="P876" s="2">
        <v>39478</v>
      </c>
      <c r="Q876" s="1" t="s">
        <v>29</v>
      </c>
      <c r="R876" t="str">
        <f>VLOOKUP(F876,'Seg 2 descriptions'!A:B,2)</f>
        <v>X Operations-Tri-County</v>
      </c>
      <c r="S876" t="str">
        <f>VLOOKUP(G876,'Seg 3 descriptions'!A:B,2)</f>
        <v>Overtime/Comp Time/On Call</v>
      </c>
    </row>
    <row r="877" spans="1:19" x14ac:dyDescent="0.25">
      <c r="A877" s="1" t="s">
        <v>828</v>
      </c>
      <c r="B877" s="1" t="s">
        <v>49</v>
      </c>
      <c r="C877" s="1" t="s">
        <v>2732</v>
      </c>
      <c r="D877" s="1" t="s">
        <v>2008</v>
      </c>
      <c r="E877" s="1" t="s">
        <v>20</v>
      </c>
      <c r="F877" s="1" t="s">
        <v>2006</v>
      </c>
      <c r="G877" s="1" t="s">
        <v>590</v>
      </c>
      <c r="H877" s="1" t="s">
        <v>76</v>
      </c>
      <c r="I877" s="1" t="s">
        <v>24</v>
      </c>
      <c r="J877" s="3">
        <v>81.349999999999994</v>
      </c>
      <c r="K877" s="1" t="s">
        <v>2733</v>
      </c>
      <c r="L877" s="1" t="s">
        <v>24</v>
      </c>
      <c r="M877" s="1" t="s">
        <v>24</v>
      </c>
      <c r="N877" s="1" t="s">
        <v>2732</v>
      </c>
      <c r="O877" s="2">
        <v>39778</v>
      </c>
      <c r="P877" s="2">
        <v>39784</v>
      </c>
      <c r="Q877" s="1" t="s">
        <v>29</v>
      </c>
      <c r="R877" t="str">
        <f>VLOOKUP(F877,'Seg 2 descriptions'!A:B,2)</f>
        <v>X Engineering and Measurement</v>
      </c>
      <c r="S877" t="str">
        <f>VLOOKUP(G877,'Seg 3 descriptions'!A:B,2)</f>
        <v>Overtime/Comp Time/On Call</v>
      </c>
    </row>
    <row r="878" spans="1:19" x14ac:dyDescent="0.25">
      <c r="A878" s="1" t="s">
        <v>828</v>
      </c>
      <c r="B878" s="1" t="s">
        <v>49</v>
      </c>
      <c r="C878" s="1" t="s">
        <v>2732</v>
      </c>
      <c r="D878" s="1" t="s">
        <v>2064</v>
      </c>
      <c r="E878" s="1" t="s">
        <v>20</v>
      </c>
      <c r="F878" s="1" t="s">
        <v>2006</v>
      </c>
      <c r="G878" s="1" t="s">
        <v>590</v>
      </c>
      <c r="H878" s="1" t="s">
        <v>23</v>
      </c>
      <c r="I878" s="1" t="s">
        <v>24</v>
      </c>
      <c r="J878" s="3">
        <v>146.43</v>
      </c>
      <c r="K878" s="1" t="s">
        <v>2733</v>
      </c>
      <c r="L878" s="1" t="s">
        <v>24</v>
      </c>
      <c r="M878" s="1" t="s">
        <v>24</v>
      </c>
      <c r="N878" s="1" t="s">
        <v>2732</v>
      </c>
      <c r="O878" s="2">
        <v>39778</v>
      </c>
      <c r="P878" s="2">
        <v>39784</v>
      </c>
      <c r="Q878" s="1" t="s">
        <v>29</v>
      </c>
      <c r="R878" t="str">
        <f>VLOOKUP(F878,'Seg 2 descriptions'!A:B,2)</f>
        <v>X Engineering and Measurement</v>
      </c>
      <c r="S878" t="str">
        <f>VLOOKUP(G878,'Seg 3 descriptions'!A:B,2)</f>
        <v>Overtime/Comp Time/On Call</v>
      </c>
    </row>
    <row r="879" spans="1:19" x14ac:dyDescent="0.25">
      <c r="A879" s="1" t="s">
        <v>828</v>
      </c>
      <c r="B879" s="1" t="s">
        <v>49</v>
      </c>
      <c r="C879" s="1" t="s">
        <v>2732</v>
      </c>
      <c r="D879" s="1" t="s">
        <v>2009</v>
      </c>
      <c r="E879" s="1" t="s">
        <v>1991</v>
      </c>
      <c r="F879" s="1" t="s">
        <v>1992</v>
      </c>
      <c r="G879" s="1" t="s">
        <v>590</v>
      </c>
      <c r="H879" s="1" t="s">
        <v>86</v>
      </c>
      <c r="I879" s="1" t="s">
        <v>24</v>
      </c>
      <c r="J879" s="3">
        <v>213.42</v>
      </c>
      <c r="K879" s="1" t="s">
        <v>2733</v>
      </c>
      <c r="L879" s="1" t="s">
        <v>24</v>
      </c>
      <c r="M879" s="1" t="s">
        <v>24</v>
      </c>
      <c r="N879" s="1" t="s">
        <v>2732</v>
      </c>
      <c r="O879" s="2">
        <v>39778</v>
      </c>
      <c r="P879" s="2">
        <v>39784</v>
      </c>
      <c r="Q879" s="1" t="s">
        <v>29</v>
      </c>
      <c r="R879" t="str">
        <f>VLOOKUP(F879,'Seg 2 descriptions'!A:B,2)</f>
        <v>X Operations-Tri-County</v>
      </c>
      <c r="S879" t="str">
        <f>VLOOKUP(G879,'Seg 3 descriptions'!A:B,2)</f>
        <v>Overtime/Comp Time/On Call</v>
      </c>
    </row>
    <row r="880" spans="1:19" x14ac:dyDescent="0.25">
      <c r="A880" s="1" t="s">
        <v>1987</v>
      </c>
      <c r="B880" s="1" t="s">
        <v>1988</v>
      </c>
      <c r="C880" s="1" t="s">
        <v>2672</v>
      </c>
      <c r="D880" s="1" t="s">
        <v>1999</v>
      </c>
      <c r="E880" s="1" t="s">
        <v>1991</v>
      </c>
      <c r="F880" s="1" t="s">
        <v>1992</v>
      </c>
      <c r="G880" s="1" t="s">
        <v>460</v>
      </c>
      <c r="H880" s="1" t="s">
        <v>228</v>
      </c>
      <c r="I880" s="1" t="s">
        <v>24</v>
      </c>
      <c r="J880" s="3">
        <v>168.38</v>
      </c>
      <c r="K880" s="1" t="s">
        <v>2673</v>
      </c>
      <c r="L880" s="1" t="s">
        <v>24</v>
      </c>
      <c r="M880" s="1" t="s">
        <v>2388</v>
      </c>
      <c r="N880" s="1" t="s">
        <v>2672</v>
      </c>
      <c r="O880" s="2">
        <v>39464</v>
      </c>
      <c r="P880" s="2">
        <v>39464</v>
      </c>
      <c r="Q880" s="1" t="s">
        <v>29</v>
      </c>
      <c r="R880" t="str">
        <f>VLOOKUP(F880,'Seg 2 descriptions'!A:B,2)</f>
        <v>X Operations-Tri-County</v>
      </c>
      <c r="S880" t="str">
        <f>VLOOKUP(G880,'Seg 3 descriptions'!A:B,2)</f>
        <v>Salaries</v>
      </c>
    </row>
    <row r="881" spans="1:19" x14ac:dyDescent="0.25">
      <c r="A881" s="1" t="s">
        <v>1987</v>
      </c>
      <c r="B881" s="1" t="s">
        <v>1988</v>
      </c>
      <c r="C881" s="1" t="s">
        <v>2672</v>
      </c>
      <c r="D881" s="1" t="s">
        <v>2081</v>
      </c>
      <c r="E881" s="1" t="s">
        <v>20</v>
      </c>
      <c r="F881" s="1" t="s">
        <v>2006</v>
      </c>
      <c r="G881" s="1" t="s">
        <v>460</v>
      </c>
      <c r="H881" s="1" t="s">
        <v>76</v>
      </c>
      <c r="I881" s="1" t="s">
        <v>24</v>
      </c>
      <c r="J881" s="3">
        <v>81.44</v>
      </c>
      <c r="K881" s="1" t="s">
        <v>2673</v>
      </c>
      <c r="L881" s="1" t="s">
        <v>24</v>
      </c>
      <c r="M881" s="1" t="s">
        <v>2406</v>
      </c>
      <c r="N881" s="1" t="s">
        <v>2672</v>
      </c>
      <c r="O881" s="2">
        <v>39464</v>
      </c>
      <c r="P881" s="2">
        <v>39464</v>
      </c>
      <c r="Q881" s="1" t="s">
        <v>29</v>
      </c>
      <c r="R881" t="str">
        <f>VLOOKUP(F881,'Seg 2 descriptions'!A:B,2)</f>
        <v>X Engineering and Measurement</v>
      </c>
      <c r="S881" t="str">
        <f>VLOOKUP(G881,'Seg 3 descriptions'!A:B,2)</f>
        <v>Salaries</v>
      </c>
    </row>
    <row r="882" spans="1:19" x14ac:dyDescent="0.25">
      <c r="A882" s="1" t="s">
        <v>1987</v>
      </c>
      <c r="B882" s="1" t="s">
        <v>1988</v>
      </c>
      <c r="C882" s="1" t="s">
        <v>2734</v>
      </c>
      <c r="D882" s="1" t="s">
        <v>2105</v>
      </c>
      <c r="E882" s="1" t="s">
        <v>2029</v>
      </c>
      <c r="F882" s="1" t="s">
        <v>2101</v>
      </c>
      <c r="G882" s="1" t="s">
        <v>460</v>
      </c>
      <c r="H882" s="1" t="s">
        <v>86</v>
      </c>
      <c r="I882" s="1" t="s">
        <v>24</v>
      </c>
      <c r="J882" s="3">
        <v>258.24</v>
      </c>
      <c r="K882" s="1" t="s">
        <v>2735</v>
      </c>
      <c r="L882" s="1" t="s">
        <v>24</v>
      </c>
      <c r="M882" s="1" t="s">
        <v>2492</v>
      </c>
      <c r="N882" s="1" t="s">
        <v>2734</v>
      </c>
      <c r="O882" s="2">
        <v>39570</v>
      </c>
      <c r="P882" s="2">
        <v>39568</v>
      </c>
      <c r="Q882" s="1" t="s">
        <v>29</v>
      </c>
      <c r="R882" t="str">
        <f>VLOOKUP(F882,'Seg 2 descriptions'!A:B,2)</f>
        <v>X Operations Manager-Tri-County</v>
      </c>
      <c r="S882" t="str">
        <f>VLOOKUP(G882,'Seg 3 descriptions'!A:B,2)</f>
        <v>Salaries</v>
      </c>
    </row>
    <row r="883" spans="1:19" x14ac:dyDescent="0.25">
      <c r="A883" s="1" t="s">
        <v>1987</v>
      </c>
      <c r="B883" s="1" t="s">
        <v>1988</v>
      </c>
      <c r="C883" s="1" t="s">
        <v>2734</v>
      </c>
      <c r="D883" s="1" t="s">
        <v>2100</v>
      </c>
      <c r="E883" s="1" t="s">
        <v>1991</v>
      </c>
      <c r="F883" s="1" t="s">
        <v>2101</v>
      </c>
      <c r="G883" s="1" t="s">
        <v>460</v>
      </c>
      <c r="H883" s="1" t="s">
        <v>86</v>
      </c>
      <c r="I883" s="1" t="s">
        <v>24</v>
      </c>
      <c r="J883" s="3">
        <v>258.24</v>
      </c>
      <c r="K883" s="1" t="s">
        <v>2735</v>
      </c>
      <c r="L883" s="1" t="s">
        <v>24</v>
      </c>
      <c r="M883" s="1" t="s">
        <v>2492</v>
      </c>
      <c r="N883" s="1" t="s">
        <v>2734</v>
      </c>
      <c r="O883" s="2">
        <v>39570</v>
      </c>
      <c r="P883" s="2">
        <v>39568</v>
      </c>
      <c r="Q883" s="1" t="s">
        <v>29</v>
      </c>
      <c r="R883" t="str">
        <f>VLOOKUP(F883,'Seg 2 descriptions'!A:B,2)</f>
        <v>X Operations Manager-Tri-County</v>
      </c>
      <c r="S883" t="str">
        <f>VLOOKUP(G883,'Seg 3 descriptions'!A:B,2)</f>
        <v>Salaries</v>
      </c>
    </row>
    <row r="884" spans="1:19" x14ac:dyDescent="0.25">
      <c r="A884" s="1" t="s">
        <v>1987</v>
      </c>
      <c r="B884" s="1" t="s">
        <v>1988</v>
      </c>
      <c r="C884" s="1" t="s">
        <v>2734</v>
      </c>
      <c r="D884" s="1" t="s">
        <v>2661</v>
      </c>
      <c r="E884" s="1" t="s">
        <v>1991</v>
      </c>
      <c r="F884" s="1" t="s">
        <v>2101</v>
      </c>
      <c r="G884" s="1" t="s">
        <v>460</v>
      </c>
      <c r="H884" s="1" t="s">
        <v>103</v>
      </c>
      <c r="I884" s="1" t="s">
        <v>24</v>
      </c>
      <c r="J884" s="3">
        <v>258.24</v>
      </c>
      <c r="K884" s="1" t="s">
        <v>2735</v>
      </c>
      <c r="L884" s="1" t="s">
        <v>24</v>
      </c>
      <c r="M884" s="1" t="s">
        <v>2492</v>
      </c>
      <c r="N884" s="1" t="s">
        <v>2734</v>
      </c>
      <c r="O884" s="2">
        <v>39570</v>
      </c>
      <c r="P884" s="2">
        <v>39568</v>
      </c>
      <c r="Q884" s="1" t="s">
        <v>29</v>
      </c>
      <c r="R884" t="str">
        <f>VLOOKUP(F884,'Seg 2 descriptions'!A:B,2)</f>
        <v>X Operations Manager-Tri-County</v>
      </c>
      <c r="S884" t="str">
        <f>VLOOKUP(G884,'Seg 3 descriptions'!A:B,2)</f>
        <v>Salaries</v>
      </c>
    </row>
    <row r="885" spans="1:19" x14ac:dyDescent="0.25">
      <c r="A885" s="1" t="s">
        <v>1987</v>
      </c>
      <c r="B885" s="1" t="s">
        <v>1988</v>
      </c>
      <c r="C885" s="1" t="s">
        <v>2734</v>
      </c>
      <c r="D885" s="1" t="s">
        <v>2494</v>
      </c>
      <c r="E885" s="1" t="s">
        <v>1991</v>
      </c>
      <c r="F885" s="1" t="s">
        <v>2101</v>
      </c>
      <c r="G885" s="1" t="s">
        <v>460</v>
      </c>
      <c r="H885" s="1" t="s">
        <v>130</v>
      </c>
      <c r="I885" s="1" t="s">
        <v>24</v>
      </c>
      <c r="J885" s="3">
        <v>258.24</v>
      </c>
      <c r="K885" s="1" t="s">
        <v>2735</v>
      </c>
      <c r="L885" s="1" t="s">
        <v>24</v>
      </c>
      <c r="M885" s="1" t="s">
        <v>2492</v>
      </c>
      <c r="N885" s="1" t="s">
        <v>2734</v>
      </c>
      <c r="O885" s="2">
        <v>39570</v>
      </c>
      <c r="P885" s="2">
        <v>39568</v>
      </c>
      <c r="Q885" s="1" t="s">
        <v>29</v>
      </c>
      <c r="R885" t="str">
        <f>VLOOKUP(F885,'Seg 2 descriptions'!A:B,2)</f>
        <v>X Operations Manager-Tri-County</v>
      </c>
      <c r="S885" t="str">
        <f>VLOOKUP(G885,'Seg 3 descriptions'!A:B,2)</f>
        <v>Salaries</v>
      </c>
    </row>
    <row r="886" spans="1:19" x14ac:dyDescent="0.25">
      <c r="A886" s="1" t="s">
        <v>1571</v>
      </c>
      <c r="B886" s="1" t="s">
        <v>49</v>
      </c>
      <c r="C886" s="1" t="s">
        <v>2223</v>
      </c>
      <c r="D886" s="1" t="s">
        <v>2044</v>
      </c>
      <c r="E886" s="1" t="s">
        <v>1991</v>
      </c>
      <c r="F886" s="1" t="s">
        <v>2013</v>
      </c>
      <c r="G886" s="1" t="s">
        <v>22</v>
      </c>
      <c r="H886" s="1" t="s">
        <v>86</v>
      </c>
      <c r="I886" s="1" t="s">
        <v>24</v>
      </c>
      <c r="J886" s="3">
        <v>88.5</v>
      </c>
      <c r="K886" s="1" t="s">
        <v>2736</v>
      </c>
      <c r="L886" s="1" t="s">
        <v>24</v>
      </c>
      <c r="M886" s="1" t="s">
        <v>24</v>
      </c>
      <c r="N886" s="1" t="s">
        <v>2223</v>
      </c>
      <c r="O886" s="2">
        <v>39691</v>
      </c>
      <c r="P886" s="2">
        <v>39695</v>
      </c>
      <c r="Q886" s="1" t="s">
        <v>29</v>
      </c>
      <c r="R886" t="str">
        <f>VLOOKUP(F886,'Seg 2 descriptions'!A:B,2)</f>
        <v>X Facilities-Florida</v>
      </c>
      <c r="S886" t="str">
        <f>VLOOKUP(G886,'Seg 3 descriptions'!A:B,2)</f>
        <v>Facilities Maintenance</v>
      </c>
    </row>
    <row r="887" spans="1:19" x14ac:dyDescent="0.25">
      <c r="A887" s="1" t="s">
        <v>457</v>
      </c>
      <c r="B887" s="1" t="s">
        <v>49</v>
      </c>
      <c r="C887" s="1" t="s">
        <v>2532</v>
      </c>
      <c r="D887" s="1" t="s">
        <v>1997</v>
      </c>
      <c r="E887" s="1" t="s">
        <v>1991</v>
      </c>
      <c r="F887" s="1" t="s">
        <v>1992</v>
      </c>
      <c r="G887" s="1" t="s">
        <v>460</v>
      </c>
      <c r="H887" s="1" t="s">
        <v>86</v>
      </c>
      <c r="I887" s="1" t="s">
        <v>2056</v>
      </c>
      <c r="J887" s="3">
        <v>-634.66999999999996</v>
      </c>
      <c r="K887" s="1" t="s">
        <v>2670</v>
      </c>
      <c r="L887" s="1" t="s">
        <v>24</v>
      </c>
      <c r="M887" s="1" t="s">
        <v>2671</v>
      </c>
      <c r="N887" s="1" t="s">
        <v>2096</v>
      </c>
      <c r="O887" s="2">
        <v>39813</v>
      </c>
      <c r="P887" s="2">
        <v>39822</v>
      </c>
      <c r="Q887" s="1" t="s">
        <v>29</v>
      </c>
      <c r="R887" t="str">
        <f>VLOOKUP(F887,'Seg 2 descriptions'!A:B,2)</f>
        <v>X Operations-Tri-County</v>
      </c>
      <c r="S887" t="str">
        <f>VLOOKUP(G887,'Seg 3 descriptions'!A:B,2)</f>
        <v>Salaries</v>
      </c>
    </row>
    <row r="888" spans="1:19" x14ac:dyDescent="0.25">
      <c r="A888" s="1" t="s">
        <v>457</v>
      </c>
      <c r="B888" s="1" t="s">
        <v>49</v>
      </c>
      <c r="C888" s="1" t="s">
        <v>2532</v>
      </c>
      <c r="D888" s="1" t="s">
        <v>1990</v>
      </c>
      <c r="E888" s="1" t="s">
        <v>1991</v>
      </c>
      <c r="F888" s="1" t="s">
        <v>1992</v>
      </c>
      <c r="G888" s="1" t="s">
        <v>460</v>
      </c>
      <c r="H888" s="1" t="s">
        <v>103</v>
      </c>
      <c r="I888" s="1" t="s">
        <v>2056</v>
      </c>
      <c r="J888" s="3">
        <v>-30.46</v>
      </c>
      <c r="K888" s="1" t="s">
        <v>2670</v>
      </c>
      <c r="L888" s="1" t="s">
        <v>24</v>
      </c>
      <c r="M888" s="1" t="s">
        <v>2671</v>
      </c>
      <c r="N888" s="1" t="s">
        <v>2096</v>
      </c>
      <c r="O888" s="2">
        <v>39813</v>
      </c>
      <c r="P888" s="2">
        <v>39822</v>
      </c>
      <c r="Q888" s="1" t="s">
        <v>29</v>
      </c>
      <c r="R888" t="str">
        <f>VLOOKUP(F888,'Seg 2 descriptions'!A:B,2)</f>
        <v>X Operations-Tri-County</v>
      </c>
      <c r="S888" t="str">
        <f>VLOOKUP(G888,'Seg 3 descriptions'!A:B,2)</f>
        <v>Salaries</v>
      </c>
    </row>
    <row r="889" spans="1:19" x14ac:dyDescent="0.25">
      <c r="A889" s="1" t="s">
        <v>457</v>
      </c>
      <c r="B889" s="1" t="s">
        <v>49</v>
      </c>
      <c r="C889" s="1" t="s">
        <v>2532</v>
      </c>
      <c r="D889" s="1" t="s">
        <v>1999</v>
      </c>
      <c r="E889" s="1" t="s">
        <v>1991</v>
      </c>
      <c r="F889" s="1" t="s">
        <v>1992</v>
      </c>
      <c r="G889" s="1" t="s">
        <v>460</v>
      </c>
      <c r="H889" s="1" t="s">
        <v>228</v>
      </c>
      <c r="I889" s="1" t="s">
        <v>2056</v>
      </c>
      <c r="J889" s="3">
        <v>-33.229999999999997</v>
      </c>
      <c r="K889" s="1" t="s">
        <v>2670</v>
      </c>
      <c r="L889" s="1" t="s">
        <v>24</v>
      </c>
      <c r="M889" s="1" t="s">
        <v>2671</v>
      </c>
      <c r="N889" s="1" t="s">
        <v>2096</v>
      </c>
      <c r="O889" s="2">
        <v>39813</v>
      </c>
      <c r="P889" s="2">
        <v>39822</v>
      </c>
      <c r="Q889" s="1" t="s">
        <v>29</v>
      </c>
      <c r="R889" t="str">
        <f>VLOOKUP(F889,'Seg 2 descriptions'!A:B,2)</f>
        <v>X Operations-Tri-County</v>
      </c>
      <c r="S889" t="str">
        <f>VLOOKUP(G889,'Seg 3 descriptions'!A:B,2)</f>
        <v>Salaries</v>
      </c>
    </row>
    <row r="890" spans="1:19" x14ac:dyDescent="0.25">
      <c r="A890" s="1" t="s">
        <v>457</v>
      </c>
      <c r="B890" s="1" t="s">
        <v>49</v>
      </c>
      <c r="C890" s="1" t="s">
        <v>2532</v>
      </c>
      <c r="D890" s="1" t="s">
        <v>2218</v>
      </c>
      <c r="E890" s="1" t="s">
        <v>1991</v>
      </c>
      <c r="F890" s="1" t="s">
        <v>1992</v>
      </c>
      <c r="G890" s="1" t="s">
        <v>460</v>
      </c>
      <c r="H890" s="1" t="s">
        <v>130</v>
      </c>
      <c r="I890" s="1" t="s">
        <v>2056</v>
      </c>
      <c r="J890" s="3">
        <v>-54.22</v>
      </c>
      <c r="K890" s="1" t="s">
        <v>2670</v>
      </c>
      <c r="L890" s="1" t="s">
        <v>24</v>
      </c>
      <c r="M890" s="1" t="s">
        <v>2671</v>
      </c>
      <c r="N890" s="1" t="s">
        <v>2096</v>
      </c>
      <c r="O890" s="2">
        <v>39813</v>
      </c>
      <c r="P890" s="2">
        <v>39822</v>
      </c>
      <c r="Q890" s="1" t="s">
        <v>29</v>
      </c>
      <c r="R890" t="str">
        <f>VLOOKUP(F890,'Seg 2 descriptions'!A:B,2)</f>
        <v>X Operations-Tri-County</v>
      </c>
      <c r="S890" t="str">
        <f>VLOOKUP(G890,'Seg 3 descriptions'!A:B,2)</f>
        <v>Salaries</v>
      </c>
    </row>
    <row r="891" spans="1:19" x14ac:dyDescent="0.25">
      <c r="A891" s="1" t="s">
        <v>828</v>
      </c>
      <c r="B891" s="1" t="s">
        <v>49</v>
      </c>
      <c r="C891" s="1" t="s">
        <v>2304</v>
      </c>
      <c r="D891" s="1" t="s">
        <v>2081</v>
      </c>
      <c r="E891" s="1" t="s">
        <v>20</v>
      </c>
      <c r="F891" s="1" t="s">
        <v>2006</v>
      </c>
      <c r="G891" s="1" t="s">
        <v>460</v>
      </c>
      <c r="H891" s="1" t="s">
        <v>76</v>
      </c>
      <c r="I891" s="1" t="s">
        <v>24</v>
      </c>
      <c r="J891" s="3">
        <v>122.19</v>
      </c>
      <c r="K891" s="1" t="s">
        <v>2737</v>
      </c>
      <c r="L891" s="1" t="s">
        <v>24</v>
      </c>
      <c r="M891" s="1" t="s">
        <v>24</v>
      </c>
      <c r="N891" s="1" t="s">
        <v>2304</v>
      </c>
      <c r="O891" s="2">
        <v>39598</v>
      </c>
      <c r="P891" s="2">
        <v>39604</v>
      </c>
      <c r="Q891" s="1" t="s">
        <v>29</v>
      </c>
      <c r="R891" t="str">
        <f>VLOOKUP(F891,'Seg 2 descriptions'!A:B,2)</f>
        <v>X Engineering and Measurement</v>
      </c>
      <c r="S891" t="str">
        <f>VLOOKUP(G891,'Seg 3 descriptions'!A:B,2)</f>
        <v>Salaries</v>
      </c>
    </row>
    <row r="892" spans="1:19" x14ac:dyDescent="0.25">
      <c r="A892" s="1" t="s">
        <v>828</v>
      </c>
      <c r="B892" s="1" t="s">
        <v>49</v>
      </c>
      <c r="C892" s="1" t="s">
        <v>2304</v>
      </c>
      <c r="D892" s="1" t="s">
        <v>2082</v>
      </c>
      <c r="E892" s="1" t="s">
        <v>20</v>
      </c>
      <c r="F892" s="1" t="s">
        <v>2006</v>
      </c>
      <c r="G892" s="1" t="s">
        <v>460</v>
      </c>
      <c r="H892" s="1" t="s">
        <v>23</v>
      </c>
      <c r="I892" s="1" t="s">
        <v>24</v>
      </c>
      <c r="J892" s="3">
        <v>285.10000000000002</v>
      </c>
      <c r="K892" s="1" t="s">
        <v>2737</v>
      </c>
      <c r="L892" s="1" t="s">
        <v>24</v>
      </c>
      <c r="M892" s="1" t="s">
        <v>24</v>
      </c>
      <c r="N892" s="1" t="s">
        <v>2304</v>
      </c>
      <c r="O892" s="2">
        <v>39598</v>
      </c>
      <c r="P892" s="2">
        <v>39604</v>
      </c>
      <c r="Q892" s="1" t="s">
        <v>29</v>
      </c>
      <c r="R892" t="str">
        <f>VLOOKUP(F892,'Seg 2 descriptions'!A:B,2)</f>
        <v>X Engineering and Measurement</v>
      </c>
      <c r="S892" t="str">
        <f>VLOOKUP(G892,'Seg 3 descriptions'!A:B,2)</f>
        <v>Salaries</v>
      </c>
    </row>
    <row r="893" spans="1:19" x14ac:dyDescent="0.25">
      <c r="A893" s="1" t="s">
        <v>828</v>
      </c>
      <c r="B893" s="1" t="s">
        <v>49</v>
      </c>
      <c r="C893" s="1" t="s">
        <v>2304</v>
      </c>
      <c r="D893" s="1" t="s">
        <v>2676</v>
      </c>
      <c r="E893" s="1" t="s">
        <v>20</v>
      </c>
      <c r="F893" s="1" t="s">
        <v>1992</v>
      </c>
      <c r="G893" s="1" t="s">
        <v>460</v>
      </c>
      <c r="H893" s="1" t="s">
        <v>103</v>
      </c>
      <c r="I893" s="1" t="s">
        <v>24</v>
      </c>
      <c r="J893" s="3">
        <v>40.67</v>
      </c>
      <c r="K893" s="1" t="s">
        <v>2737</v>
      </c>
      <c r="L893" s="1" t="s">
        <v>24</v>
      </c>
      <c r="M893" s="1" t="s">
        <v>24</v>
      </c>
      <c r="N893" s="1" t="s">
        <v>2304</v>
      </c>
      <c r="O893" s="2">
        <v>39598</v>
      </c>
      <c r="P893" s="2">
        <v>39604</v>
      </c>
      <c r="Q893" s="1" t="s">
        <v>29</v>
      </c>
      <c r="R893" t="str">
        <f>VLOOKUP(F893,'Seg 2 descriptions'!A:B,2)</f>
        <v>X Operations-Tri-County</v>
      </c>
      <c r="S893" t="str">
        <f>VLOOKUP(G893,'Seg 3 descriptions'!A:B,2)</f>
        <v>Salaries</v>
      </c>
    </row>
    <row r="894" spans="1:19" x14ac:dyDescent="0.25">
      <c r="A894" s="1" t="s">
        <v>828</v>
      </c>
      <c r="B894" s="1" t="s">
        <v>49</v>
      </c>
      <c r="C894" s="1" t="s">
        <v>2304</v>
      </c>
      <c r="D894" s="1" t="s">
        <v>2727</v>
      </c>
      <c r="E894" s="1" t="s">
        <v>20</v>
      </c>
      <c r="F894" s="1" t="s">
        <v>1992</v>
      </c>
      <c r="G894" s="1" t="s">
        <v>460</v>
      </c>
      <c r="H894" s="1" t="s">
        <v>228</v>
      </c>
      <c r="I894" s="1" t="s">
        <v>24</v>
      </c>
      <c r="J894" s="3">
        <v>112.25</v>
      </c>
      <c r="K894" s="1" t="s">
        <v>2737</v>
      </c>
      <c r="L894" s="1" t="s">
        <v>24</v>
      </c>
      <c r="M894" s="1" t="s">
        <v>24</v>
      </c>
      <c r="N894" s="1" t="s">
        <v>2304</v>
      </c>
      <c r="O894" s="2">
        <v>39598</v>
      </c>
      <c r="P894" s="2">
        <v>39604</v>
      </c>
      <c r="Q894" s="1" t="s">
        <v>29</v>
      </c>
      <c r="R894" t="str">
        <f>VLOOKUP(F894,'Seg 2 descriptions'!A:B,2)</f>
        <v>X Operations-Tri-County</v>
      </c>
      <c r="S894" t="str">
        <f>VLOOKUP(G894,'Seg 3 descriptions'!A:B,2)</f>
        <v>Salaries</v>
      </c>
    </row>
    <row r="895" spans="1:19" x14ac:dyDescent="0.25">
      <c r="A895" s="1" t="s">
        <v>457</v>
      </c>
      <c r="B895" s="1" t="s">
        <v>1988</v>
      </c>
      <c r="C895" s="1" t="s">
        <v>2071</v>
      </c>
      <c r="D895" s="1" t="s">
        <v>2307</v>
      </c>
      <c r="E895" s="1" t="s">
        <v>2029</v>
      </c>
      <c r="F895" s="1" t="s">
        <v>2030</v>
      </c>
      <c r="G895" s="1" t="s">
        <v>460</v>
      </c>
      <c r="H895" s="1" t="s">
        <v>86</v>
      </c>
      <c r="I895" s="1" t="s">
        <v>2056</v>
      </c>
      <c r="J895" s="3">
        <v>35.93</v>
      </c>
      <c r="K895" s="1" t="s">
        <v>2738</v>
      </c>
      <c r="L895" s="1" t="s">
        <v>24</v>
      </c>
      <c r="M895" s="1" t="s">
        <v>2739</v>
      </c>
      <c r="N895" s="1" t="s">
        <v>2059</v>
      </c>
      <c r="O895" s="2">
        <v>39478</v>
      </c>
      <c r="P895" s="2">
        <v>39486</v>
      </c>
      <c r="Q895" s="1" t="s">
        <v>29</v>
      </c>
      <c r="R895" t="str">
        <f>VLOOKUP(F895,'Seg 2 descriptions'!A:B,2)</f>
        <v>X Operations-Citrus County</v>
      </c>
      <c r="S895" t="str">
        <f>VLOOKUP(G895,'Seg 3 descriptions'!A:B,2)</f>
        <v>Salaries</v>
      </c>
    </row>
    <row r="896" spans="1:19" x14ac:dyDescent="0.25">
      <c r="A896" s="1" t="s">
        <v>457</v>
      </c>
      <c r="B896" s="1" t="s">
        <v>1988</v>
      </c>
      <c r="C896" s="1" t="s">
        <v>2067</v>
      </c>
      <c r="D896" s="1" t="s">
        <v>2546</v>
      </c>
      <c r="E896" s="1" t="s">
        <v>2029</v>
      </c>
      <c r="F896" s="1" t="s">
        <v>2030</v>
      </c>
      <c r="G896" s="1" t="s">
        <v>590</v>
      </c>
      <c r="H896" s="1" t="s">
        <v>23</v>
      </c>
      <c r="I896" s="1" t="s">
        <v>2056</v>
      </c>
      <c r="J896" s="3">
        <v>0.52</v>
      </c>
      <c r="K896" s="1" t="s">
        <v>2738</v>
      </c>
      <c r="L896" s="1" t="s">
        <v>24</v>
      </c>
      <c r="M896" s="1" t="s">
        <v>2739</v>
      </c>
      <c r="N896" s="1" t="s">
        <v>2059</v>
      </c>
      <c r="O896" s="2">
        <v>39568</v>
      </c>
      <c r="P896" s="2">
        <v>39573</v>
      </c>
      <c r="Q896" s="1" t="s">
        <v>29</v>
      </c>
      <c r="R896" t="str">
        <f>VLOOKUP(F896,'Seg 2 descriptions'!A:B,2)</f>
        <v>X Operations-Citrus County</v>
      </c>
      <c r="S896" t="str">
        <f>VLOOKUP(G896,'Seg 3 descriptions'!A:B,2)</f>
        <v>Overtime/Comp Time/On Call</v>
      </c>
    </row>
    <row r="897" spans="1:19" x14ac:dyDescent="0.25">
      <c r="A897" s="1" t="s">
        <v>457</v>
      </c>
      <c r="B897" s="1" t="s">
        <v>1988</v>
      </c>
      <c r="C897" s="1" t="s">
        <v>2067</v>
      </c>
      <c r="D897" s="1" t="s">
        <v>2546</v>
      </c>
      <c r="E897" s="1" t="s">
        <v>2029</v>
      </c>
      <c r="F897" s="1" t="s">
        <v>2030</v>
      </c>
      <c r="G897" s="1" t="s">
        <v>590</v>
      </c>
      <c r="H897" s="1" t="s">
        <v>23</v>
      </c>
      <c r="I897" s="1" t="s">
        <v>2056</v>
      </c>
      <c r="J897" s="3">
        <v>1.62</v>
      </c>
      <c r="K897" s="1" t="s">
        <v>2738</v>
      </c>
      <c r="L897" s="1" t="s">
        <v>24</v>
      </c>
      <c r="M897" s="1" t="s">
        <v>2739</v>
      </c>
      <c r="N897" s="1" t="s">
        <v>2059</v>
      </c>
      <c r="O897" s="2">
        <v>39568</v>
      </c>
      <c r="P897" s="2">
        <v>39573</v>
      </c>
      <c r="Q897" s="1" t="s">
        <v>29</v>
      </c>
      <c r="R897" t="str">
        <f>VLOOKUP(F897,'Seg 2 descriptions'!A:B,2)</f>
        <v>X Operations-Citrus County</v>
      </c>
      <c r="S897" t="str">
        <f>VLOOKUP(G897,'Seg 3 descriptions'!A:B,2)</f>
        <v>Overtime/Comp Time/On Call</v>
      </c>
    </row>
    <row r="898" spans="1:19" x14ac:dyDescent="0.25">
      <c r="A898" s="1" t="s">
        <v>457</v>
      </c>
      <c r="B898" s="1" t="s">
        <v>1988</v>
      </c>
      <c r="C898" s="1" t="s">
        <v>2067</v>
      </c>
      <c r="D898" s="1" t="s">
        <v>2547</v>
      </c>
      <c r="E898" s="1" t="s">
        <v>1991</v>
      </c>
      <c r="F898" s="1" t="s">
        <v>2030</v>
      </c>
      <c r="G898" s="1" t="s">
        <v>590</v>
      </c>
      <c r="H898" s="1" t="s">
        <v>130</v>
      </c>
      <c r="I898" s="1" t="s">
        <v>2056</v>
      </c>
      <c r="J898" s="3">
        <v>6.31</v>
      </c>
      <c r="K898" s="1" t="s">
        <v>2738</v>
      </c>
      <c r="L898" s="1" t="s">
        <v>24</v>
      </c>
      <c r="M898" s="1" t="s">
        <v>2739</v>
      </c>
      <c r="N898" s="1" t="s">
        <v>2059</v>
      </c>
      <c r="O898" s="2">
        <v>39568</v>
      </c>
      <c r="P898" s="2">
        <v>39573</v>
      </c>
      <c r="Q898" s="1" t="s">
        <v>29</v>
      </c>
      <c r="R898" t="str">
        <f>VLOOKUP(F898,'Seg 2 descriptions'!A:B,2)</f>
        <v>X Operations-Citrus County</v>
      </c>
      <c r="S898" t="str">
        <f>VLOOKUP(G898,'Seg 3 descriptions'!A:B,2)</f>
        <v>Overtime/Comp Time/On Call</v>
      </c>
    </row>
    <row r="899" spans="1:19" x14ac:dyDescent="0.25">
      <c r="A899" s="1" t="s">
        <v>457</v>
      </c>
      <c r="B899" s="1" t="s">
        <v>1988</v>
      </c>
      <c r="C899" s="1" t="s">
        <v>2067</v>
      </c>
      <c r="D899" s="1" t="s">
        <v>2597</v>
      </c>
      <c r="E899" s="1" t="s">
        <v>2029</v>
      </c>
      <c r="F899" s="1" t="s">
        <v>2030</v>
      </c>
      <c r="G899" s="1" t="s">
        <v>460</v>
      </c>
      <c r="H899" s="1" t="s">
        <v>23</v>
      </c>
      <c r="I899" s="1" t="s">
        <v>2056</v>
      </c>
      <c r="J899" s="3">
        <v>6.59</v>
      </c>
      <c r="K899" s="1" t="s">
        <v>2738</v>
      </c>
      <c r="L899" s="1" t="s">
        <v>24</v>
      </c>
      <c r="M899" s="1" t="s">
        <v>2739</v>
      </c>
      <c r="N899" s="1" t="s">
        <v>2059</v>
      </c>
      <c r="O899" s="2">
        <v>39568</v>
      </c>
      <c r="P899" s="2">
        <v>39573</v>
      </c>
      <c r="Q899" s="1" t="s">
        <v>29</v>
      </c>
      <c r="R899" t="str">
        <f>VLOOKUP(F899,'Seg 2 descriptions'!A:B,2)</f>
        <v>X Operations-Citrus County</v>
      </c>
      <c r="S899" t="str">
        <f>VLOOKUP(G899,'Seg 3 descriptions'!A:B,2)</f>
        <v>Salaries</v>
      </c>
    </row>
    <row r="900" spans="1:19" x14ac:dyDescent="0.25">
      <c r="A900" s="1" t="s">
        <v>457</v>
      </c>
      <c r="B900" s="1" t="s">
        <v>1988</v>
      </c>
      <c r="C900" s="1" t="s">
        <v>2067</v>
      </c>
      <c r="D900" s="1" t="s">
        <v>2547</v>
      </c>
      <c r="E900" s="1" t="s">
        <v>1991</v>
      </c>
      <c r="F900" s="1" t="s">
        <v>2030</v>
      </c>
      <c r="G900" s="1" t="s">
        <v>590</v>
      </c>
      <c r="H900" s="1" t="s">
        <v>130</v>
      </c>
      <c r="I900" s="1" t="s">
        <v>2056</v>
      </c>
      <c r="J900" s="3">
        <v>19.62</v>
      </c>
      <c r="K900" s="1" t="s">
        <v>2738</v>
      </c>
      <c r="L900" s="1" t="s">
        <v>24</v>
      </c>
      <c r="M900" s="1" t="s">
        <v>2739</v>
      </c>
      <c r="N900" s="1" t="s">
        <v>2059</v>
      </c>
      <c r="O900" s="2">
        <v>39568</v>
      </c>
      <c r="P900" s="2">
        <v>39573</v>
      </c>
      <c r="Q900" s="1" t="s">
        <v>29</v>
      </c>
      <c r="R900" t="str">
        <f>VLOOKUP(F900,'Seg 2 descriptions'!A:B,2)</f>
        <v>X Operations-Citrus County</v>
      </c>
      <c r="S900" t="str">
        <f>VLOOKUP(G900,'Seg 3 descriptions'!A:B,2)</f>
        <v>Overtime/Comp Time/On Call</v>
      </c>
    </row>
    <row r="901" spans="1:19" x14ac:dyDescent="0.25">
      <c r="A901" s="1" t="s">
        <v>457</v>
      </c>
      <c r="B901" s="1" t="s">
        <v>1988</v>
      </c>
      <c r="C901" s="1" t="s">
        <v>2067</v>
      </c>
      <c r="D901" s="1" t="s">
        <v>2598</v>
      </c>
      <c r="E901" s="1" t="s">
        <v>1991</v>
      </c>
      <c r="F901" s="1" t="s">
        <v>2030</v>
      </c>
      <c r="G901" s="1" t="s">
        <v>460</v>
      </c>
      <c r="H901" s="1" t="s">
        <v>130</v>
      </c>
      <c r="I901" s="1" t="s">
        <v>2056</v>
      </c>
      <c r="J901" s="3">
        <v>79.88</v>
      </c>
      <c r="K901" s="1" t="s">
        <v>2738</v>
      </c>
      <c r="L901" s="1" t="s">
        <v>24</v>
      </c>
      <c r="M901" s="1" t="s">
        <v>2739</v>
      </c>
      <c r="N901" s="1" t="s">
        <v>2059</v>
      </c>
      <c r="O901" s="2">
        <v>39568</v>
      </c>
      <c r="P901" s="2">
        <v>39573</v>
      </c>
      <c r="Q901" s="1" t="s">
        <v>29</v>
      </c>
      <c r="R901" t="str">
        <f>VLOOKUP(F901,'Seg 2 descriptions'!A:B,2)</f>
        <v>X Operations-Citrus County</v>
      </c>
      <c r="S901" t="str">
        <f>VLOOKUP(G901,'Seg 3 descriptions'!A:B,2)</f>
        <v>Salaries</v>
      </c>
    </row>
    <row r="902" spans="1:19" x14ac:dyDescent="0.25">
      <c r="A902" s="1" t="s">
        <v>828</v>
      </c>
      <c r="B902" s="1" t="s">
        <v>49</v>
      </c>
      <c r="C902" s="1" t="s">
        <v>2740</v>
      </c>
      <c r="D902" s="1" t="s">
        <v>2505</v>
      </c>
      <c r="E902" s="1" t="s">
        <v>20</v>
      </c>
      <c r="F902" s="1" t="s">
        <v>2506</v>
      </c>
      <c r="G902" s="1" t="s">
        <v>460</v>
      </c>
      <c r="H902" s="1" t="s">
        <v>86</v>
      </c>
      <c r="I902" s="1" t="s">
        <v>24</v>
      </c>
      <c r="J902" s="3">
        <v>590.44000000000005</v>
      </c>
      <c r="K902" s="1" t="s">
        <v>2741</v>
      </c>
      <c r="L902" s="1" t="s">
        <v>24</v>
      </c>
      <c r="M902" s="1" t="s">
        <v>24</v>
      </c>
      <c r="N902" s="1" t="s">
        <v>2740</v>
      </c>
      <c r="O902" s="2">
        <v>39654</v>
      </c>
      <c r="P902" s="2">
        <v>39661</v>
      </c>
      <c r="Q902" s="1" t="s">
        <v>29</v>
      </c>
      <c r="R902" t="str">
        <f>VLOOKUP(F902,'Seg 2 descriptions'!A:B,2)</f>
        <v>X Business Development Manager</v>
      </c>
      <c r="S902" t="str">
        <f>VLOOKUP(G902,'Seg 3 descriptions'!A:B,2)</f>
        <v>Salaries</v>
      </c>
    </row>
    <row r="903" spans="1:19" x14ac:dyDescent="0.25">
      <c r="A903" s="1" t="s">
        <v>828</v>
      </c>
      <c r="B903" s="1" t="s">
        <v>49</v>
      </c>
      <c r="C903" s="1" t="s">
        <v>2740</v>
      </c>
      <c r="D903" s="1" t="s">
        <v>2100</v>
      </c>
      <c r="E903" s="1" t="s">
        <v>1991</v>
      </c>
      <c r="F903" s="1" t="s">
        <v>2101</v>
      </c>
      <c r="G903" s="1" t="s">
        <v>460</v>
      </c>
      <c r="H903" s="1" t="s">
        <v>86</v>
      </c>
      <c r="I903" s="1" t="s">
        <v>24</v>
      </c>
      <c r="J903" s="3">
        <v>645.53</v>
      </c>
      <c r="K903" s="1" t="s">
        <v>2741</v>
      </c>
      <c r="L903" s="1" t="s">
        <v>24</v>
      </c>
      <c r="M903" s="1" t="s">
        <v>24</v>
      </c>
      <c r="N903" s="1" t="s">
        <v>2740</v>
      </c>
      <c r="O903" s="2">
        <v>39654</v>
      </c>
      <c r="P903" s="2">
        <v>39661</v>
      </c>
      <c r="Q903" s="1" t="s">
        <v>29</v>
      </c>
      <c r="R903" t="str">
        <f>VLOOKUP(F903,'Seg 2 descriptions'!A:B,2)</f>
        <v>X Operations Manager-Tri-County</v>
      </c>
      <c r="S903" t="str">
        <f>VLOOKUP(G903,'Seg 3 descriptions'!A:B,2)</f>
        <v>Salaries</v>
      </c>
    </row>
    <row r="904" spans="1:19" x14ac:dyDescent="0.25">
      <c r="A904" s="1" t="s">
        <v>17</v>
      </c>
      <c r="B904" s="1" t="s">
        <v>1988</v>
      </c>
      <c r="C904" s="1" t="s">
        <v>2742</v>
      </c>
      <c r="D904" s="1" t="s">
        <v>2116</v>
      </c>
      <c r="E904" s="1" t="s">
        <v>1991</v>
      </c>
      <c r="F904" s="1" t="s">
        <v>1992</v>
      </c>
      <c r="G904" s="1" t="s">
        <v>35</v>
      </c>
      <c r="H904" s="1" t="s">
        <v>228</v>
      </c>
      <c r="I904" s="1" t="s">
        <v>24</v>
      </c>
      <c r="J904" s="3">
        <v>195</v>
      </c>
      <c r="K904" s="1" t="s">
        <v>36</v>
      </c>
      <c r="L904" s="1" t="s">
        <v>24</v>
      </c>
      <c r="M904" s="1" t="s">
        <v>2743</v>
      </c>
      <c r="N904" s="1" t="s">
        <v>2744</v>
      </c>
      <c r="O904" s="2">
        <v>39552</v>
      </c>
      <c r="P904" s="2">
        <v>39552</v>
      </c>
      <c r="Q904" s="1" t="s">
        <v>29</v>
      </c>
      <c r="R904" t="str">
        <f>VLOOKUP(F904,'Seg 2 descriptions'!A:B,2)</f>
        <v>X Operations-Tri-County</v>
      </c>
      <c r="S904" t="str">
        <f>VLOOKUP(G904,'Seg 3 descriptions'!A:B,2)</f>
        <v>Other Outside Services</v>
      </c>
    </row>
    <row r="905" spans="1:19" x14ac:dyDescent="0.25">
      <c r="A905" s="1" t="s">
        <v>17</v>
      </c>
      <c r="B905" s="1" t="s">
        <v>1988</v>
      </c>
      <c r="C905" s="1" t="s">
        <v>2742</v>
      </c>
      <c r="D905" s="1" t="s">
        <v>2116</v>
      </c>
      <c r="E905" s="1" t="s">
        <v>1991</v>
      </c>
      <c r="F905" s="1" t="s">
        <v>1992</v>
      </c>
      <c r="G905" s="1" t="s">
        <v>35</v>
      </c>
      <c r="H905" s="1" t="s">
        <v>228</v>
      </c>
      <c r="I905" s="1" t="s">
        <v>24</v>
      </c>
      <c r="J905" s="3">
        <v>45</v>
      </c>
      <c r="K905" s="1" t="s">
        <v>36</v>
      </c>
      <c r="L905" s="1" t="s">
        <v>24</v>
      </c>
      <c r="M905" s="1" t="s">
        <v>2743</v>
      </c>
      <c r="N905" s="1" t="s">
        <v>2744</v>
      </c>
      <c r="O905" s="2">
        <v>39552</v>
      </c>
      <c r="P905" s="2">
        <v>39552</v>
      </c>
      <c r="Q905" s="1" t="s">
        <v>29</v>
      </c>
      <c r="R905" t="str">
        <f>VLOOKUP(F905,'Seg 2 descriptions'!A:B,2)</f>
        <v>X Operations-Tri-County</v>
      </c>
      <c r="S905" t="str">
        <f>VLOOKUP(G905,'Seg 3 descriptions'!A:B,2)</f>
        <v>Other Outside Services</v>
      </c>
    </row>
    <row r="906" spans="1:19" x14ac:dyDescent="0.25">
      <c r="A906" s="1" t="s">
        <v>17</v>
      </c>
      <c r="B906" s="1" t="s">
        <v>1988</v>
      </c>
      <c r="C906" s="1" t="s">
        <v>2742</v>
      </c>
      <c r="D906" s="1" t="s">
        <v>2116</v>
      </c>
      <c r="E906" s="1" t="s">
        <v>1991</v>
      </c>
      <c r="F906" s="1" t="s">
        <v>1992</v>
      </c>
      <c r="G906" s="1" t="s">
        <v>35</v>
      </c>
      <c r="H906" s="1" t="s">
        <v>228</v>
      </c>
      <c r="I906" s="1" t="s">
        <v>24</v>
      </c>
      <c r="J906" s="3">
        <v>50</v>
      </c>
      <c r="K906" s="1" t="s">
        <v>36</v>
      </c>
      <c r="L906" s="1" t="s">
        <v>24</v>
      </c>
      <c r="M906" s="1" t="s">
        <v>2743</v>
      </c>
      <c r="N906" s="1" t="s">
        <v>2744</v>
      </c>
      <c r="O906" s="2">
        <v>39552</v>
      </c>
      <c r="P906" s="2">
        <v>39552</v>
      </c>
      <c r="Q906" s="1" t="s">
        <v>29</v>
      </c>
      <c r="R906" t="str">
        <f>VLOOKUP(F906,'Seg 2 descriptions'!A:B,2)</f>
        <v>X Operations-Tri-County</v>
      </c>
      <c r="S906" t="str">
        <f>VLOOKUP(G906,'Seg 3 descriptions'!A:B,2)</f>
        <v>Other Outside Services</v>
      </c>
    </row>
    <row r="907" spans="1:19" x14ac:dyDescent="0.25">
      <c r="A907" s="1" t="s">
        <v>457</v>
      </c>
      <c r="B907" s="1" t="s">
        <v>1988</v>
      </c>
      <c r="C907" s="1" t="s">
        <v>2070</v>
      </c>
      <c r="D907" s="1" t="s">
        <v>1997</v>
      </c>
      <c r="E907" s="1" t="s">
        <v>1991</v>
      </c>
      <c r="F907" s="1" t="s">
        <v>1992</v>
      </c>
      <c r="G907" s="1" t="s">
        <v>460</v>
      </c>
      <c r="H907" s="1" t="s">
        <v>86</v>
      </c>
      <c r="I907" s="1" t="s">
        <v>2056</v>
      </c>
      <c r="J907" s="3">
        <v>-634.94000000000005</v>
      </c>
      <c r="K907" s="1" t="s">
        <v>2226</v>
      </c>
      <c r="L907" s="1" t="s">
        <v>24</v>
      </c>
      <c r="M907" s="1" t="s">
        <v>2227</v>
      </c>
      <c r="N907" s="1" t="s">
        <v>2071</v>
      </c>
      <c r="O907" s="2">
        <v>39507</v>
      </c>
      <c r="P907" s="2">
        <v>39512</v>
      </c>
      <c r="Q907" s="1" t="s">
        <v>29</v>
      </c>
      <c r="R907" t="str">
        <f>VLOOKUP(F907,'Seg 2 descriptions'!A:B,2)</f>
        <v>X Operations-Tri-County</v>
      </c>
      <c r="S907" t="str">
        <f>VLOOKUP(G907,'Seg 3 descriptions'!A:B,2)</f>
        <v>Salaries</v>
      </c>
    </row>
    <row r="908" spans="1:19" x14ac:dyDescent="0.25">
      <c r="A908" s="1" t="s">
        <v>457</v>
      </c>
      <c r="B908" s="1" t="s">
        <v>1988</v>
      </c>
      <c r="C908" s="1" t="s">
        <v>2070</v>
      </c>
      <c r="D908" s="1" t="s">
        <v>1990</v>
      </c>
      <c r="E908" s="1" t="s">
        <v>1991</v>
      </c>
      <c r="F908" s="1" t="s">
        <v>1992</v>
      </c>
      <c r="G908" s="1" t="s">
        <v>460</v>
      </c>
      <c r="H908" s="1" t="s">
        <v>103</v>
      </c>
      <c r="I908" s="1" t="s">
        <v>2056</v>
      </c>
      <c r="J908" s="3">
        <v>-137.46</v>
      </c>
      <c r="K908" s="1" t="s">
        <v>2226</v>
      </c>
      <c r="L908" s="1" t="s">
        <v>24</v>
      </c>
      <c r="M908" s="1" t="s">
        <v>2227</v>
      </c>
      <c r="N908" s="1" t="s">
        <v>2071</v>
      </c>
      <c r="O908" s="2">
        <v>39507</v>
      </c>
      <c r="P908" s="2">
        <v>39512</v>
      </c>
      <c r="Q908" s="1" t="s">
        <v>29</v>
      </c>
      <c r="R908" t="str">
        <f>VLOOKUP(F908,'Seg 2 descriptions'!A:B,2)</f>
        <v>X Operations-Tri-County</v>
      </c>
      <c r="S908" t="str">
        <f>VLOOKUP(G908,'Seg 3 descriptions'!A:B,2)</f>
        <v>Salaries</v>
      </c>
    </row>
    <row r="909" spans="1:19" x14ac:dyDescent="0.25">
      <c r="A909" s="1" t="s">
        <v>457</v>
      </c>
      <c r="B909" s="1" t="s">
        <v>1988</v>
      </c>
      <c r="C909" s="1" t="s">
        <v>2070</v>
      </c>
      <c r="D909" s="1" t="s">
        <v>2009</v>
      </c>
      <c r="E909" s="1" t="s">
        <v>1991</v>
      </c>
      <c r="F909" s="1" t="s">
        <v>1992</v>
      </c>
      <c r="G909" s="1" t="s">
        <v>590</v>
      </c>
      <c r="H909" s="1" t="s">
        <v>86</v>
      </c>
      <c r="I909" s="1" t="s">
        <v>2056</v>
      </c>
      <c r="J909" s="3">
        <v>-24.95</v>
      </c>
      <c r="K909" s="1" t="s">
        <v>2226</v>
      </c>
      <c r="L909" s="1" t="s">
        <v>24</v>
      </c>
      <c r="M909" s="1" t="s">
        <v>2227</v>
      </c>
      <c r="N909" s="1" t="s">
        <v>2071</v>
      </c>
      <c r="O909" s="2">
        <v>39507</v>
      </c>
      <c r="P909" s="2">
        <v>39512</v>
      </c>
      <c r="Q909" s="1" t="s">
        <v>29</v>
      </c>
      <c r="R909" t="str">
        <f>VLOOKUP(F909,'Seg 2 descriptions'!A:B,2)</f>
        <v>X Operations-Tri-County</v>
      </c>
      <c r="S909" t="str">
        <f>VLOOKUP(G909,'Seg 3 descriptions'!A:B,2)</f>
        <v>Overtime/Comp Time/On Call</v>
      </c>
    </row>
    <row r="910" spans="1:19" x14ac:dyDescent="0.25">
      <c r="A910" s="1" t="s">
        <v>457</v>
      </c>
      <c r="B910" s="1" t="s">
        <v>1988</v>
      </c>
      <c r="C910" s="1" t="s">
        <v>2070</v>
      </c>
      <c r="D910" s="1" t="s">
        <v>2003</v>
      </c>
      <c r="E910" s="1" t="s">
        <v>1991</v>
      </c>
      <c r="F910" s="1" t="s">
        <v>1992</v>
      </c>
      <c r="G910" s="1" t="s">
        <v>590</v>
      </c>
      <c r="H910" s="1" t="s">
        <v>103</v>
      </c>
      <c r="I910" s="1" t="s">
        <v>2056</v>
      </c>
      <c r="J910" s="3">
        <v>-5.4</v>
      </c>
      <c r="K910" s="1" t="s">
        <v>2226</v>
      </c>
      <c r="L910" s="1" t="s">
        <v>24</v>
      </c>
      <c r="M910" s="1" t="s">
        <v>2227</v>
      </c>
      <c r="N910" s="1" t="s">
        <v>2071</v>
      </c>
      <c r="O910" s="2">
        <v>39507</v>
      </c>
      <c r="P910" s="2">
        <v>39512</v>
      </c>
      <c r="Q910" s="1" t="s">
        <v>29</v>
      </c>
      <c r="R910" t="str">
        <f>VLOOKUP(F910,'Seg 2 descriptions'!A:B,2)</f>
        <v>X Operations-Tri-County</v>
      </c>
      <c r="S910" t="str">
        <f>VLOOKUP(G910,'Seg 3 descriptions'!A:B,2)</f>
        <v>Overtime/Comp Time/On Call</v>
      </c>
    </row>
    <row r="911" spans="1:19" x14ac:dyDescent="0.25">
      <c r="A911" s="1" t="s">
        <v>457</v>
      </c>
      <c r="B911" s="1" t="s">
        <v>1988</v>
      </c>
      <c r="C911" s="1" t="s">
        <v>2070</v>
      </c>
      <c r="D911" s="1" t="s">
        <v>2009</v>
      </c>
      <c r="E911" s="1" t="s">
        <v>1991</v>
      </c>
      <c r="F911" s="1" t="s">
        <v>1992</v>
      </c>
      <c r="G911" s="1" t="s">
        <v>590</v>
      </c>
      <c r="H911" s="1" t="s">
        <v>86</v>
      </c>
      <c r="I911" s="1" t="s">
        <v>2056</v>
      </c>
      <c r="J911" s="3">
        <v>-139.62</v>
      </c>
      <c r="K911" s="1" t="s">
        <v>2226</v>
      </c>
      <c r="L911" s="1" t="s">
        <v>24</v>
      </c>
      <c r="M911" s="1" t="s">
        <v>2227</v>
      </c>
      <c r="N911" s="1" t="s">
        <v>2071</v>
      </c>
      <c r="O911" s="2">
        <v>39507</v>
      </c>
      <c r="P911" s="2">
        <v>39512</v>
      </c>
      <c r="Q911" s="1" t="s">
        <v>29</v>
      </c>
      <c r="R911" t="str">
        <f>VLOOKUP(F911,'Seg 2 descriptions'!A:B,2)</f>
        <v>X Operations-Tri-County</v>
      </c>
      <c r="S911" t="str">
        <f>VLOOKUP(G911,'Seg 3 descriptions'!A:B,2)</f>
        <v>Overtime/Comp Time/On Call</v>
      </c>
    </row>
    <row r="912" spans="1:19" x14ac:dyDescent="0.25">
      <c r="A912" s="1" t="s">
        <v>457</v>
      </c>
      <c r="B912" s="1" t="s">
        <v>1988</v>
      </c>
      <c r="C912" s="1" t="s">
        <v>2070</v>
      </c>
      <c r="D912" s="1" t="s">
        <v>2003</v>
      </c>
      <c r="E912" s="1" t="s">
        <v>1991</v>
      </c>
      <c r="F912" s="1" t="s">
        <v>1992</v>
      </c>
      <c r="G912" s="1" t="s">
        <v>590</v>
      </c>
      <c r="H912" s="1" t="s">
        <v>103</v>
      </c>
      <c r="I912" s="1" t="s">
        <v>2056</v>
      </c>
      <c r="J912" s="3">
        <v>-30.23</v>
      </c>
      <c r="K912" s="1" t="s">
        <v>2226</v>
      </c>
      <c r="L912" s="1" t="s">
        <v>24</v>
      </c>
      <c r="M912" s="1" t="s">
        <v>2227</v>
      </c>
      <c r="N912" s="1" t="s">
        <v>2071</v>
      </c>
      <c r="O912" s="2">
        <v>39507</v>
      </c>
      <c r="P912" s="2">
        <v>39512</v>
      </c>
      <c r="Q912" s="1" t="s">
        <v>29</v>
      </c>
      <c r="R912" t="str">
        <f>VLOOKUP(F912,'Seg 2 descriptions'!A:B,2)</f>
        <v>X Operations-Tri-County</v>
      </c>
      <c r="S912" t="str">
        <f>VLOOKUP(G912,'Seg 3 descriptions'!A:B,2)</f>
        <v>Overtime/Comp Time/On Call</v>
      </c>
    </row>
    <row r="913" spans="1:19" x14ac:dyDescent="0.25">
      <c r="A913" s="1" t="s">
        <v>457</v>
      </c>
      <c r="B913" s="1" t="s">
        <v>1988</v>
      </c>
      <c r="C913" s="1" t="s">
        <v>2530</v>
      </c>
      <c r="D913" s="1" t="s">
        <v>1997</v>
      </c>
      <c r="E913" s="1" t="s">
        <v>1991</v>
      </c>
      <c r="F913" s="1" t="s">
        <v>1992</v>
      </c>
      <c r="G913" s="1" t="s">
        <v>460</v>
      </c>
      <c r="H913" s="1" t="s">
        <v>86</v>
      </c>
      <c r="I913" s="1" t="s">
        <v>2056</v>
      </c>
      <c r="J913" s="3">
        <v>319.3</v>
      </c>
      <c r="K913" s="1" t="s">
        <v>2226</v>
      </c>
      <c r="L913" s="1" t="s">
        <v>24</v>
      </c>
      <c r="M913" s="1" t="s">
        <v>2227</v>
      </c>
      <c r="N913" s="1" t="s">
        <v>2059</v>
      </c>
      <c r="O913" s="2">
        <v>39538</v>
      </c>
      <c r="P913" s="2">
        <v>39541</v>
      </c>
      <c r="Q913" s="1" t="s">
        <v>29</v>
      </c>
      <c r="R913" t="str">
        <f>VLOOKUP(F913,'Seg 2 descriptions'!A:B,2)</f>
        <v>X Operations-Tri-County</v>
      </c>
      <c r="S913" t="str">
        <f>VLOOKUP(G913,'Seg 3 descriptions'!A:B,2)</f>
        <v>Salaries</v>
      </c>
    </row>
    <row r="914" spans="1:19" x14ac:dyDescent="0.25">
      <c r="A914" s="1" t="s">
        <v>457</v>
      </c>
      <c r="B914" s="1" t="s">
        <v>1988</v>
      </c>
      <c r="C914" s="1" t="s">
        <v>2530</v>
      </c>
      <c r="D914" s="1" t="s">
        <v>2389</v>
      </c>
      <c r="E914" s="1" t="s">
        <v>1991</v>
      </c>
      <c r="F914" s="1" t="s">
        <v>1992</v>
      </c>
      <c r="G914" s="1" t="s">
        <v>460</v>
      </c>
      <c r="H914" s="1" t="s">
        <v>76</v>
      </c>
      <c r="I914" s="1" t="s">
        <v>2056</v>
      </c>
      <c r="J914" s="3">
        <v>28.53</v>
      </c>
      <c r="K914" s="1" t="s">
        <v>2226</v>
      </c>
      <c r="L914" s="1" t="s">
        <v>24</v>
      </c>
      <c r="M914" s="1" t="s">
        <v>2227</v>
      </c>
      <c r="N914" s="1" t="s">
        <v>2059</v>
      </c>
      <c r="O914" s="2">
        <v>39538</v>
      </c>
      <c r="P914" s="2">
        <v>39541</v>
      </c>
      <c r="Q914" s="1" t="s">
        <v>29</v>
      </c>
      <c r="R914" t="str">
        <f>VLOOKUP(F914,'Seg 2 descriptions'!A:B,2)</f>
        <v>X Operations-Tri-County</v>
      </c>
      <c r="S914" t="str">
        <f>VLOOKUP(G914,'Seg 3 descriptions'!A:B,2)</f>
        <v>Salaries</v>
      </c>
    </row>
    <row r="915" spans="1:19" x14ac:dyDescent="0.25">
      <c r="A915" s="1" t="s">
        <v>457</v>
      </c>
      <c r="B915" s="1" t="s">
        <v>1988</v>
      </c>
      <c r="C915" s="1" t="s">
        <v>2530</v>
      </c>
      <c r="D915" s="1" t="s">
        <v>1990</v>
      </c>
      <c r="E915" s="1" t="s">
        <v>1991</v>
      </c>
      <c r="F915" s="1" t="s">
        <v>1992</v>
      </c>
      <c r="G915" s="1" t="s">
        <v>460</v>
      </c>
      <c r="H915" s="1" t="s">
        <v>103</v>
      </c>
      <c r="I915" s="1" t="s">
        <v>2056</v>
      </c>
      <c r="J915" s="3">
        <v>121.15</v>
      </c>
      <c r="K915" s="1" t="s">
        <v>2226</v>
      </c>
      <c r="L915" s="1" t="s">
        <v>24</v>
      </c>
      <c r="M915" s="1" t="s">
        <v>2227</v>
      </c>
      <c r="N915" s="1" t="s">
        <v>2059</v>
      </c>
      <c r="O915" s="2">
        <v>39538</v>
      </c>
      <c r="P915" s="2">
        <v>39541</v>
      </c>
      <c r="Q915" s="1" t="s">
        <v>29</v>
      </c>
      <c r="R915" t="str">
        <f>VLOOKUP(F915,'Seg 2 descriptions'!A:B,2)</f>
        <v>X Operations-Tri-County</v>
      </c>
      <c r="S915" t="str">
        <f>VLOOKUP(G915,'Seg 3 descriptions'!A:B,2)</f>
        <v>Salaries</v>
      </c>
    </row>
    <row r="916" spans="1:19" x14ac:dyDescent="0.25">
      <c r="A916" s="1" t="s">
        <v>457</v>
      </c>
      <c r="B916" s="1" t="s">
        <v>1988</v>
      </c>
      <c r="C916" s="1" t="s">
        <v>2097</v>
      </c>
      <c r="D916" s="1" t="s">
        <v>2009</v>
      </c>
      <c r="E916" s="1" t="s">
        <v>1991</v>
      </c>
      <c r="F916" s="1" t="s">
        <v>1992</v>
      </c>
      <c r="G916" s="1" t="s">
        <v>590</v>
      </c>
      <c r="H916" s="1" t="s">
        <v>86</v>
      </c>
      <c r="I916" s="1" t="s">
        <v>2056</v>
      </c>
      <c r="J916" s="3">
        <v>8.65</v>
      </c>
      <c r="K916" s="1" t="s">
        <v>2226</v>
      </c>
      <c r="L916" s="1" t="s">
        <v>24</v>
      </c>
      <c r="M916" s="1" t="s">
        <v>2227</v>
      </c>
      <c r="N916" s="1" t="s">
        <v>2059</v>
      </c>
      <c r="O916" s="2">
        <v>39507</v>
      </c>
      <c r="P916" s="2">
        <v>39512</v>
      </c>
      <c r="Q916" s="1" t="s">
        <v>29</v>
      </c>
      <c r="R916" t="str">
        <f>VLOOKUP(F916,'Seg 2 descriptions'!A:B,2)</f>
        <v>X Operations-Tri-County</v>
      </c>
      <c r="S916" t="str">
        <f>VLOOKUP(G916,'Seg 3 descriptions'!A:B,2)</f>
        <v>Overtime/Comp Time/On Call</v>
      </c>
    </row>
    <row r="917" spans="1:19" x14ac:dyDescent="0.25">
      <c r="A917" s="1" t="s">
        <v>457</v>
      </c>
      <c r="B917" s="1" t="s">
        <v>1988</v>
      </c>
      <c r="C917" s="1" t="s">
        <v>2097</v>
      </c>
      <c r="D917" s="1" t="s">
        <v>2228</v>
      </c>
      <c r="E917" s="1" t="s">
        <v>1991</v>
      </c>
      <c r="F917" s="1" t="s">
        <v>1992</v>
      </c>
      <c r="G917" s="1" t="s">
        <v>590</v>
      </c>
      <c r="H917" s="1" t="s">
        <v>187</v>
      </c>
      <c r="I917" s="1" t="s">
        <v>2056</v>
      </c>
      <c r="J917" s="3">
        <v>0.36</v>
      </c>
      <c r="K917" s="1" t="s">
        <v>2226</v>
      </c>
      <c r="L917" s="1" t="s">
        <v>24</v>
      </c>
      <c r="M917" s="1" t="s">
        <v>2227</v>
      </c>
      <c r="N917" s="1" t="s">
        <v>2059</v>
      </c>
      <c r="O917" s="2">
        <v>39507</v>
      </c>
      <c r="P917" s="2">
        <v>39512</v>
      </c>
      <c r="Q917" s="1" t="s">
        <v>29</v>
      </c>
      <c r="R917" t="str">
        <f>VLOOKUP(F917,'Seg 2 descriptions'!A:B,2)</f>
        <v>X Operations-Tri-County</v>
      </c>
      <c r="S917" t="str">
        <f>VLOOKUP(G917,'Seg 3 descriptions'!A:B,2)</f>
        <v>Overtime/Comp Time/On Call</v>
      </c>
    </row>
    <row r="918" spans="1:19" x14ac:dyDescent="0.25">
      <c r="A918" s="1" t="s">
        <v>457</v>
      </c>
      <c r="B918" s="1" t="s">
        <v>1988</v>
      </c>
      <c r="C918" s="1" t="s">
        <v>2097</v>
      </c>
      <c r="D918" s="1" t="s">
        <v>2003</v>
      </c>
      <c r="E918" s="1" t="s">
        <v>1991</v>
      </c>
      <c r="F918" s="1" t="s">
        <v>1992</v>
      </c>
      <c r="G918" s="1" t="s">
        <v>590</v>
      </c>
      <c r="H918" s="1" t="s">
        <v>103</v>
      </c>
      <c r="I918" s="1" t="s">
        <v>2056</v>
      </c>
      <c r="J918" s="3">
        <v>0.51</v>
      </c>
      <c r="K918" s="1" t="s">
        <v>2226</v>
      </c>
      <c r="L918" s="1" t="s">
        <v>24</v>
      </c>
      <c r="M918" s="1" t="s">
        <v>2227</v>
      </c>
      <c r="N918" s="1" t="s">
        <v>2059</v>
      </c>
      <c r="O918" s="2">
        <v>39507</v>
      </c>
      <c r="P918" s="2">
        <v>39512</v>
      </c>
      <c r="Q918" s="1" t="s">
        <v>29</v>
      </c>
      <c r="R918" t="str">
        <f>VLOOKUP(F918,'Seg 2 descriptions'!A:B,2)</f>
        <v>X Operations-Tri-County</v>
      </c>
      <c r="S918" t="str">
        <f>VLOOKUP(G918,'Seg 3 descriptions'!A:B,2)</f>
        <v>Overtime/Comp Time/On Call</v>
      </c>
    </row>
    <row r="919" spans="1:19" x14ac:dyDescent="0.25">
      <c r="A919" s="1" t="s">
        <v>457</v>
      </c>
      <c r="B919" s="1" t="s">
        <v>1988</v>
      </c>
      <c r="C919" s="1" t="s">
        <v>2097</v>
      </c>
      <c r="D919" s="1" t="s">
        <v>2009</v>
      </c>
      <c r="E919" s="1" t="s">
        <v>1991</v>
      </c>
      <c r="F919" s="1" t="s">
        <v>1992</v>
      </c>
      <c r="G919" s="1" t="s">
        <v>590</v>
      </c>
      <c r="H919" s="1" t="s">
        <v>86</v>
      </c>
      <c r="I919" s="1" t="s">
        <v>2056</v>
      </c>
      <c r="J919" s="3">
        <v>49.07</v>
      </c>
      <c r="K919" s="1" t="s">
        <v>2226</v>
      </c>
      <c r="L919" s="1" t="s">
        <v>24</v>
      </c>
      <c r="M919" s="1" t="s">
        <v>2227</v>
      </c>
      <c r="N919" s="1" t="s">
        <v>2059</v>
      </c>
      <c r="O919" s="2">
        <v>39507</v>
      </c>
      <c r="P919" s="2">
        <v>39512</v>
      </c>
      <c r="Q919" s="1" t="s">
        <v>29</v>
      </c>
      <c r="R919" t="str">
        <f>VLOOKUP(F919,'Seg 2 descriptions'!A:B,2)</f>
        <v>X Operations-Tri-County</v>
      </c>
      <c r="S919" t="str">
        <f>VLOOKUP(G919,'Seg 3 descriptions'!A:B,2)</f>
        <v>Overtime/Comp Time/On Call</v>
      </c>
    </row>
    <row r="920" spans="1:19" x14ac:dyDescent="0.25">
      <c r="A920" s="1" t="s">
        <v>457</v>
      </c>
      <c r="B920" s="1" t="s">
        <v>1988</v>
      </c>
      <c r="C920" s="1" t="s">
        <v>2097</v>
      </c>
      <c r="D920" s="1" t="s">
        <v>2228</v>
      </c>
      <c r="E920" s="1" t="s">
        <v>1991</v>
      </c>
      <c r="F920" s="1" t="s">
        <v>1992</v>
      </c>
      <c r="G920" s="1" t="s">
        <v>590</v>
      </c>
      <c r="H920" s="1" t="s">
        <v>187</v>
      </c>
      <c r="I920" s="1" t="s">
        <v>2056</v>
      </c>
      <c r="J920" s="3">
        <v>2.06</v>
      </c>
      <c r="K920" s="1" t="s">
        <v>2226</v>
      </c>
      <c r="L920" s="1" t="s">
        <v>24</v>
      </c>
      <c r="M920" s="1" t="s">
        <v>2227</v>
      </c>
      <c r="N920" s="1" t="s">
        <v>2059</v>
      </c>
      <c r="O920" s="2">
        <v>39507</v>
      </c>
      <c r="P920" s="2">
        <v>39512</v>
      </c>
      <c r="Q920" s="1" t="s">
        <v>29</v>
      </c>
      <c r="R920" t="str">
        <f>VLOOKUP(F920,'Seg 2 descriptions'!A:B,2)</f>
        <v>X Operations-Tri-County</v>
      </c>
      <c r="S920" t="str">
        <f>VLOOKUP(G920,'Seg 3 descriptions'!A:B,2)</f>
        <v>Overtime/Comp Time/On Call</v>
      </c>
    </row>
    <row r="921" spans="1:19" x14ac:dyDescent="0.25">
      <c r="A921" s="1" t="s">
        <v>457</v>
      </c>
      <c r="B921" s="1" t="s">
        <v>1988</v>
      </c>
      <c r="C921" s="1" t="s">
        <v>2097</v>
      </c>
      <c r="D921" s="1" t="s">
        <v>2003</v>
      </c>
      <c r="E921" s="1" t="s">
        <v>1991</v>
      </c>
      <c r="F921" s="1" t="s">
        <v>1992</v>
      </c>
      <c r="G921" s="1" t="s">
        <v>590</v>
      </c>
      <c r="H921" s="1" t="s">
        <v>103</v>
      </c>
      <c r="I921" s="1" t="s">
        <v>2056</v>
      </c>
      <c r="J921" s="3">
        <v>2.92</v>
      </c>
      <c r="K921" s="1" t="s">
        <v>2226</v>
      </c>
      <c r="L921" s="1" t="s">
        <v>24</v>
      </c>
      <c r="M921" s="1" t="s">
        <v>2227</v>
      </c>
      <c r="N921" s="1" t="s">
        <v>2059</v>
      </c>
      <c r="O921" s="2">
        <v>39507</v>
      </c>
      <c r="P921" s="2">
        <v>39512</v>
      </c>
      <c r="Q921" s="1" t="s">
        <v>29</v>
      </c>
      <c r="R921" t="str">
        <f>VLOOKUP(F921,'Seg 2 descriptions'!A:B,2)</f>
        <v>X Operations-Tri-County</v>
      </c>
      <c r="S921" t="str">
        <f>VLOOKUP(G921,'Seg 3 descriptions'!A:B,2)</f>
        <v>Overtime/Comp Time/On Call</v>
      </c>
    </row>
    <row r="922" spans="1:19" x14ac:dyDescent="0.25">
      <c r="A922" s="1" t="s">
        <v>457</v>
      </c>
      <c r="B922" s="1" t="s">
        <v>1988</v>
      </c>
      <c r="C922" s="1" t="s">
        <v>2067</v>
      </c>
      <c r="D922" s="1" t="s">
        <v>2009</v>
      </c>
      <c r="E922" s="1" t="s">
        <v>1991</v>
      </c>
      <c r="F922" s="1" t="s">
        <v>1992</v>
      </c>
      <c r="G922" s="1" t="s">
        <v>590</v>
      </c>
      <c r="H922" s="1" t="s">
        <v>86</v>
      </c>
      <c r="I922" s="1" t="s">
        <v>2056</v>
      </c>
      <c r="J922" s="3">
        <v>6.22</v>
      </c>
      <c r="K922" s="1" t="s">
        <v>2226</v>
      </c>
      <c r="L922" s="1" t="s">
        <v>24</v>
      </c>
      <c r="M922" s="1" t="s">
        <v>2227</v>
      </c>
      <c r="N922" s="1" t="s">
        <v>2059</v>
      </c>
      <c r="O922" s="2">
        <v>39568</v>
      </c>
      <c r="P922" s="2">
        <v>39573</v>
      </c>
      <c r="Q922" s="1" t="s">
        <v>29</v>
      </c>
      <c r="R922" t="str">
        <f>VLOOKUP(F922,'Seg 2 descriptions'!A:B,2)</f>
        <v>X Operations-Tri-County</v>
      </c>
      <c r="S922" t="str">
        <f>VLOOKUP(G922,'Seg 3 descriptions'!A:B,2)</f>
        <v>Overtime/Comp Time/On Call</v>
      </c>
    </row>
    <row r="923" spans="1:19" x14ac:dyDescent="0.25">
      <c r="A923" s="1" t="s">
        <v>457</v>
      </c>
      <c r="B923" s="1" t="s">
        <v>1988</v>
      </c>
      <c r="C923" s="1" t="s">
        <v>2315</v>
      </c>
      <c r="D923" s="1" t="s">
        <v>2615</v>
      </c>
      <c r="E923" s="1" t="s">
        <v>2029</v>
      </c>
      <c r="F923" s="1" t="s">
        <v>2030</v>
      </c>
      <c r="G923" s="1" t="s">
        <v>1270</v>
      </c>
      <c r="H923" s="1" t="s">
        <v>86</v>
      </c>
      <c r="I923" s="1" t="s">
        <v>2056</v>
      </c>
      <c r="J923" s="3">
        <v>14.95</v>
      </c>
      <c r="K923" s="1" t="s">
        <v>2571</v>
      </c>
      <c r="L923" s="1" t="s">
        <v>24</v>
      </c>
      <c r="M923" s="1" t="s">
        <v>2572</v>
      </c>
      <c r="N923" s="1" t="s">
        <v>2059</v>
      </c>
      <c r="O923" s="2">
        <v>39478</v>
      </c>
      <c r="P923" s="2">
        <v>39486</v>
      </c>
      <c r="Q923" s="1" t="s">
        <v>29</v>
      </c>
      <c r="R923" t="str">
        <f>VLOOKUP(F923,'Seg 2 descriptions'!A:B,2)</f>
        <v>X Operations-Citrus County</v>
      </c>
      <c r="S923" t="str">
        <f>VLOOKUP(G923,'Seg 3 descriptions'!A:B,2)</f>
        <v>Seminars &amp; Training</v>
      </c>
    </row>
    <row r="924" spans="1:19" x14ac:dyDescent="0.25">
      <c r="A924" s="1" t="s">
        <v>457</v>
      </c>
      <c r="B924" s="1" t="s">
        <v>1988</v>
      </c>
      <c r="C924" s="1" t="s">
        <v>2315</v>
      </c>
      <c r="D924" s="1" t="s">
        <v>2617</v>
      </c>
      <c r="E924" s="1" t="s">
        <v>2029</v>
      </c>
      <c r="F924" s="1" t="s">
        <v>2030</v>
      </c>
      <c r="G924" s="1" t="s">
        <v>867</v>
      </c>
      <c r="H924" s="1" t="s">
        <v>86</v>
      </c>
      <c r="I924" s="1" t="s">
        <v>2056</v>
      </c>
      <c r="J924" s="3">
        <v>1.69</v>
      </c>
      <c r="K924" s="1" t="s">
        <v>2571</v>
      </c>
      <c r="L924" s="1" t="s">
        <v>24</v>
      </c>
      <c r="M924" s="1" t="s">
        <v>2572</v>
      </c>
      <c r="N924" s="1" t="s">
        <v>2059</v>
      </c>
      <c r="O924" s="2">
        <v>39478</v>
      </c>
      <c r="P924" s="2">
        <v>39486</v>
      </c>
      <c r="Q924" s="1" t="s">
        <v>29</v>
      </c>
      <c r="R924" t="str">
        <f>VLOOKUP(F924,'Seg 2 descriptions'!A:B,2)</f>
        <v>X Operations-Citrus County</v>
      </c>
      <c r="S924" t="str">
        <f>VLOOKUP(G924,'Seg 3 descriptions'!A:B,2)</f>
        <v>Meals</v>
      </c>
    </row>
    <row r="925" spans="1:19" x14ac:dyDescent="0.25">
      <c r="A925" s="1" t="s">
        <v>1987</v>
      </c>
      <c r="B925" s="1" t="s">
        <v>1988</v>
      </c>
      <c r="C925" s="1" t="s">
        <v>1989</v>
      </c>
      <c r="D925" s="1" t="s">
        <v>1999</v>
      </c>
      <c r="E925" s="1" t="s">
        <v>1991</v>
      </c>
      <c r="F925" s="1" t="s">
        <v>1992</v>
      </c>
      <c r="G925" s="1" t="s">
        <v>460</v>
      </c>
      <c r="H925" s="1" t="s">
        <v>228</v>
      </c>
      <c r="I925" s="1" t="s">
        <v>24</v>
      </c>
      <c r="J925" s="3">
        <v>188.79</v>
      </c>
      <c r="K925" s="1" t="s">
        <v>1993</v>
      </c>
      <c r="L925" s="1" t="s">
        <v>24</v>
      </c>
      <c r="M925" s="1" t="s">
        <v>2388</v>
      </c>
      <c r="N925" s="1" t="s">
        <v>1989</v>
      </c>
      <c r="O925" s="2">
        <v>39505</v>
      </c>
      <c r="P925" s="2">
        <v>39505</v>
      </c>
      <c r="Q925" s="1" t="s">
        <v>29</v>
      </c>
      <c r="R925" t="str">
        <f>VLOOKUP(F925,'Seg 2 descriptions'!A:B,2)</f>
        <v>X Operations-Tri-County</v>
      </c>
      <c r="S925" t="str">
        <f>VLOOKUP(G925,'Seg 3 descriptions'!A:B,2)</f>
        <v>Salaries</v>
      </c>
    </row>
    <row r="926" spans="1:19" x14ac:dyDescent="0.25">
      <c r="A926" s="1" t="s">
        <v>1987</v>
      </c>
      <c r="B926" s="1" t="s">
        <v>1988</v>
      </c>
      <c r="C926" s="1" t="s">
        <v>1989</v>
      </c>
      <c r="D926" s="1" t="s">
        <v>2077</v>
      </c>
      <c r="E926" s="1" t="s">
        <v>20</v>
      </c>
      <c r="F926" s="1" t="s">
        <v>2006</v>
      </c>
      <c r="G926" s="1" t="s">
        <v>460</v>
      </c>
      <c r="H926" s="1" t="s">
        <v>86</v>
      </c>
      <c r="I926" s="1" t="s">
        <v>24</v>
      </c>
      <c r="J926" s="3">
        <v>122.16</v>
      </c>
      <c r="K926" s="1" t="s">
        <v>1993</v>
      </c>
      <c r="L926" s="1" t="s">
        <v>24</v>
      </c>
      <c r="M926" s="1" t="s">
        <v>2406</v>
      </c>
      <c r="N926" s="1" t="s">
        <v>1989</v>
      </c>
      <c r="O926" s="2">
        <v>39505</v>
      </c>
      <c r="P926" s="2">
        <v>39505</v>
      </c>
      <c r="Q926" s="1" t="s">
        <v>29</v>
      </c>
      <c r="R926" t="str">
        <f>VLOOKUP(F926,'Seg 2 descriptions'!A:B,2)</f>
        <v>X Engineering and Measurement</v>
      </c>
      <c r="S926" t="str">
        <f>VLOOKUP(G926,'Seg 3 descriptions'!A:B,2)</f>
        <v>Salaries</v>
      </c>
    </row>
    <row r="927" spans="1:19" x14ac:dyDescent="0.25">
      <c r="A927" s="1" t="s">
        <v>1987</v>
      </c>
      <c r="B927" s="1" t="s">
        <v>1988</v>
      </c>
      <c r="C927" s="1" t="s">
        <v>1989</v>
      </c>
      <c r="D927" s="1" t="s">
        <v>2081</v>
      </c>
      <c r="E927" s="1" t="s">
        <v>20</v>
      </c>
      <c r="F927" s="1" t="s">
        <v>2006</v>
      </c>
      <c r="G927" s="1" t="s">
        <v>460</v>
      </c>
      <c r="H927" s="1" t="s">
        <v>76</v>
      </c>
      <c r="I927" s="1" t="s">
        <v>24</v>
      </c>
      <c r="J927" s="3">
        <v>81.44</v>
      </c>
      <c r="K927" s="1" t="s">
        <v>1993</v>
      </c>
      <c r="L927" s="1" t="s">
        <v>24</v>
      </c>
      <c r="M927" s="1" t="s">
        <v>2406</v>
      </c>
      <c r="N927" s="1" t="s">
        <v>1989</v>
      </c>
      <c r="O927" s="2">
        <v>39505</v>
      </c>
      <c r="P927" s="2">
        <v>39505</v>
      </c>
      <c r="Q927" s="1" t="s">
        <v>29</v>
      </c>
      <c r="R927" t="str">
        <f>VLOOKUP(F927,'Seg 2 descriptions'!A:B,2)</f>
        <v>X Engineering and Measurement</v>
      </c>
      <c r="S927" t="str">
        <f>VLOOKUP(G927,'Seg 3 descriptions'!A:B,2)</f>
        <v>Salaries</v>
      </c>
    </row>
    <row r="928" spans="1:19" x14ac:dyDescent="0.25">
      <c r="A928" s="1" t="s">
        <v>1987</v>
      </c>
      <c r="B928" s="1" t="s">
        <v>1988</v>
      </c>
      <c r="C928" s="1" t="s">
        <v>1989</v>
      </c>
      <c r="D928" s="1" t="s">
        <v>2082</v>
      </c>
      <c r="E928" s="1" t="s">
        <v>20</v>
      </c>
      <c r="F928" s="1" t="s">
        <v>2006</v>
      </c>
      <c r="G928" s="1" t="s">
        <v>460</v>
      </c>
      <c r="H928" s="1" t="s">
        <v>23</v>
      </c>
      <c r="I928" s="1" t="s">
        <v>24</v>
      </c>
      <c r="J928" s="3">
        <v>81.44</v>
      </c>
      <c r="K928" s="1" t="s">
        <v>1993</v>
      </c>
      <c r="L928" s="1" t="s">
        <v>24</v>
      </c>
      <c r="M928" s="1" t="s">
        <v>2406</v>
      </c>
      <c r="N928" s="1" t="s">
        <v>1989</v>
      </c>
      <c r="O928" s="2">
        <v>39505</v>
      </c>
      <c r="P928" s="2">
        <v>39505</v>
      </c>
      <c r="Q928" s="1" t="s">
        <v>29</v>
      </c>
      <c r="R928" t="str">
        <f>VLOOKUP(F928,'Seg 2 descriptions'!A:B,2)</f>
        <v>X Engineering and Measurement</v>
      </c>
      <c r="S928" t="str">
        <f>VLOOKUP(G928,'Seg 3 descriptions'!A:B,2)</f>
        <v>Salaries</v>
      </c>
    </row>
    <row r="929" spans="1:19" x14ac:dyDescent="0.25">
      <c r="A929" s="1" t="s">
        <v>1987</v>
      </c>
      <c r="B929" s="1" t="s">
        <v>1988</v>
      </c>
      <c r="C929" s="1" t="s">
        <v>1989</v>
      </c>
      <c r="D929" s="1" t="s">
        <v>2080</v>
      </c>
      <c r="E929" s="1" t="s">
        <v>20</v>
      </c>
      <c r="F929" s="1" t="s">
        <v>2006</v>
      </c>
      <c r="G929" s="1" t="s">
        <v>460</v>
      </c>
      <c r="H929" s="1" t="s">
        <v>187</v>
      </c>
      <c r="I929" s="1" t="s">
        <v>24</v>
      </c>
      <c r="J929" s="3">
        <v>379.05</v>
      </c>
      <c r="K929" s="1" t="s">
        <v>1993</v>
      </c>
      <c r="L929" s="1" t="s">
        <v>24</v>
      </c>
      <c r="M929" s="1" t="s">
        <v>2007</v>
      </c>
      <c r="N929" s="1" t="s">
        <v>1989</v>
      </c>
      <c r="O929" s="2">
        <v>39505</v>
      </c>
      <c r="P929" s="2">
        <v>39505</v>
      </c>
      <c r="Q929" s="1" t="s">
        <v>29</v>
      </c>
      <c r="R929" t="str">
        <f>VLOOKUP(F929,'Seg 2 descriptions'!A:B,2)</f>
        <v>X Engineering and Measurement</v>
      </c>
      <c r="S929" t="str">
        <f>VLOOKUP(G929,'Seg 3 descriptions'!A:B,2)</f>
        <v>Salaries</v>
      </c>
    </row>
    <row r="930" spans="1:19" x14ac:dyDescent="0.25">
      <c r="A930" s="1" t="s">
        <v>1987</v>
      </c>
      <c r="B930" s="1" t="s">
        <v>1988</v>
      </c>
      <c r="C930" s="1" t="s">
        <v>1989</v>
      </c>
      <c r="D930" s="1" t="s">
        <v>2081</v>
      </c>
      <c r="E930" s="1" t="s">
        <v>20</v>
      </c>
      <c r="F930" s="1" t="s">
        <v>2006</v>
      </c>
      <c r="G930" s="1" t="s">
        <v>460</v>
      </c>
      <c r="H930" s="1" t="s">
        <v>76</v>
      </c>
      <c r="I930" s="1" t="s">
        <v>24</v>
      </c>
      <c r="J930" s="3">
        <v>108.3</v>
      </c>
      <c r="K930" s="1" t="s">
        <v>1993</v>
      </c>
      <c r="L930" s="1" t="s">
        <v>24</v>
      </c>
      <c r="M930" s="1" t="s">
        <v>2007</v>
      </c>
      <c r="N930" s="1" t="s">
        <v>1989</v>
      </c>
      <c r="O930" s="2">
        <v>39505</v>
      </c>
      <c r="P930" s="2">
        <v>39505</v>
      </c>
      <c r="Q930" s="1" t="s">
        <v>29</v>
      </c>
      <c r="R930" t="str">
        <f>VLOOKUP(F930,'Seg 2 descriptions'!A:B,2)</f>
        <v>X Engineering and Measurement</v>
      </c>
      <c r="S930" t="str">
        <f>VLOOKUP(G930,'Seg 3 descriptions'!A:B,2)</f>
        <v>Salaries</v>
      </c>
    </row>
    <row r="931" spans="1:19" x14ac:dyDescent="0.25">
      <c r="A931" s="1" t="s">
        <v>1987</v>
      </c>
      <c r="B931" s="1" t="s">
        <v>1988</v>
      </c>
      <c r="C931" s="1" t="s">
        <v>1989</v>
      </c>
      <c r="D931" s="1" t="s">
        <v>2082</v>
      </c>
      <c r="E931" s="1" t="s">
        <v>20</v>
      </c>
      <c r="F931" s="1" t="s">
        <v>2006</v>
      </c>
      <c r="G931" s="1" t="s">
        <v>460</v>
      </c>
      <c r="H931" s="1" t="s">
        <v>23</v>
      </c>
      <c r="I931" s="1" t="s">
        <v>24</v>
      </c>
      <c r="J931" s="3">
        <v>36.1</v>
      </c>
      <c r="K931" s="1" t="s">
        <v>1993</v>
      </c>
      <c r="L931" s="1" t="s">
        <v>24</v>
      </c>
      <c r="M931" s="1" t="s">
        <v>2007</v>
      </c>
      <c r="N931" s="1" t="s">
        <v>1989</v>
      </c>
      <c r="O931" s="2">
        <v>39505</v>
      </c>
      <c r="P931" s="2">
        <v>39505</v>
      </c>
      <c r="Q931" s="1" t="s">
        <v>29</v>
      </c>
      <c r="R931" t="str">
        <f>VLOOKUP(F931,'Seg 2 descriptions'!A:B,2)</f>
        <v>X Engineering and Measurement</v>
      </c>
      <c r="S931" t="str">
        <f>VLOOKUP(G931,'Seg 3 descriptions'!A:B,2)</f>
        <v>Salaries</v>
      </c>
    </row>
    <row r="932" spans="1:19" x14ac:dyDescent="0.25">
      <c r="A932" s="1" t="s">
        <v>1987</v>
      </c>
      <c r="B932" s="1" t="s">
        <v>1988</v>
      </c>
      <c r="C932" s="1" t="s">
        <v>1989</v>
      </c>
      <c r="D932" s="1" t="s">
        <v>2330</v>
      </c>
      <c r="E932" s="1" t="s">
        <v>20</v>
      </c>
      <c r="F932" s="1" t="s">
        <v>2006</v>
      </c>
      <c r="G932" s="1" t="s">
        <v>460</v>
      </c>
      <c r="H932" s="1" t="s">
        <v>130</v>
      </c>
      <c r="I932" s="1" t="s">
        <v>24</v>
      </c>
      <c r="J932" s="3">
        <v>18.05</v>
      </c>
      <c r="K932" s="1" t="s">
        <v>1993</v>
      </c>
      <c r="L932" s="1" t="s">
        <v>24</v>
      </c>
      <c r="M932" s="1" t="s">
        <v>2007</v>
      </c>
      <c r="N932" s="1" t="s">
        <v>1989</v>
      </c>
      <c r="O932" s="2">
        <v>39505</v>
      </c>
      <c r="P932" s="2">
        <v>39505</v>
      </c>
      <c r="Q932" s="1" t="s">
        <v>29</v>
      </c>
      <c r="R932" t="str">
        <f>VLOOKUP(F932,'Seg 2 descriptions'!A:B,2)</f>
        <v>X Engineering and Measurement</v>
      </c>
      <c r="S932" t="str">
        <f>VLOOKUP(G932,'Seg 3 descriptions'!A:B,2)</f>
        <v>Salaries</v>
      </c>
    </row>
    <row r="933" spans="1:19" x14ac:dyDescent="0.25">
      <c r="A933" s="1" t="s">
        <v>1987</v>
      </c>
      <c r="B933" s="1" t="s">
        <v>1988</v>
      </c>
      <c r="C933" s="1" t="s">
        <v>1989</v>
      </c>
      <c r="D933" s="1" t="s">
        <v>1997</v>
      </c>
      <c r="E933" s="1" t="s">
        <v>1991</v>
      </c>
      <c r="F933" s="1" t="s">
        <v>1992</v>
      </c>
      <c r="G933" s="1" t="s">
        <v>460</v>
      </c>
      <c r="H933" s="1" t="s">
        <v>86</v>
      </c>
      <c r="I933" s="1" t="s">
        <v>24</v>
      </c>
      <c r="J933" s="3">
        <v>272.27999999999997</v>
      </c>
      <c r="K933" s="1" t="s">
        <v>1993</v>
      </c>
      <c r="L933" s="1" t="s">
        <v>24</v>
      </c>
      <c r="M933" s="1" t="s">
        <v>2010</v>
      </c>
      <c r="N933" s="1" t="s">
        <v>1989</v>
      </c>
      <c r="O933" s="2">
        <v>39505</v>
      </c>
      <c r="P933" s="2">
        <v>39505</v>
      </c>
      <c r="Q933" s="1" t="s">
        <v>29</v>
      </c>
      <c r="R933" t="str">
        <f>VLOOKUP(F933,'Seg 2 descriptions'!A:B,2)</f>
        <v>X Operations-Tri-County</v>
      </c>
      <c r="S933" t="str">
        <f>VLOOKUP(G933,'Seg 3 descriptions'!A:B,2)</f>
        <v>Salaries</v>
      </c>
    </row>
    <row r="934" spans="1:19" x14ac:dyDescent="0.25">
      <c r="A934" s="1" t="s">
        <v>828</v>
      </c>
      <c r="B934" s="1" t="s">
        <v>49</v>
      </c>
      <c r="C934" s="1" t="s">
        <v>2745</v>
      </c>
      <c r="D934" s="1" t="s">
        <v>1997</v>
      </c>
      <c r="E934" s="1" t="s">
        <v>1991</v>
      </c>
      <c r="F934" s="1" t="s">
        <v>1992</v>
      </c>
      <c r="G934" s="1" t="s">
        <v>460</v>
      </c>
      <c r="H934" s="1" t="s">
        <v>86</v>
      </c>
      <c r="I934" s="1" t="s">
        <v>24</v>
      </c>
      <c r="J934" s="3">
        <v>758.81</v>
      </c>
      <c r="K934" s="1" t="s">
        <v>2746</v>
      </c>
      <c r="L934" s="1" t="s">
        <v>24</v>
      </c>
      <c r="M934" s="1" t="s">
        <v>24</v>
      </c>
      <c r="N934" s="1" t="s">
        <v>2745</v>
      </c>
      <c r="O934" s="2">
        <v>39759</v>
      </c>
      <c r="P934" s="2">
        <v>39783</v>
      </c>
      <c r="Q934" s="1" t="s">
        <v>29</v>
      </c>
      <c r="R934" t="str">
        <f>VLOOKUP(F934,'Seg 2 descriptions'!A:B,2)</f>
        <v>X Operations-Tri-County</v>
      </c>
      <c r="S934" t="str">
        <f>VLOOKUP(G934,'Seg 3 descriptions'!A:B,2)</f>
        <v>Salaries</v>
      </c>
    </row>
    <row r="935" spans="1:19" x14ac:dyDescent="0.25">
      <c r="A935" s="1" t="s">
        <v>828</v>
      </c>
      <c r="B935" s="1" t="s">
        <v>49</v>
      </c>
      <c r="C935" s="1" t="s">
        <v>2745</v>
      </c>
      <c r="D935" s="1" t="s">
        <v>1999</v>
      </c>
      <c r="E935" s="1" t="s">
        <v>1991</v>
      </c>
      <c r="F935" s="1" t="s">
        <v>1992</v>
      </c>
      <c r="G935" s="1" t="s">
        <v>460</v>
      </c>
      <c r="H935" s="1" t="s">
        <v>228</v>
      </c>
      <c r="I935" s="1" t="s">
        <v>24</v>
      </c>
      <c r="J935" s="3">
        <v>26.11</v>
      </c>
      <c r="K935" s="1" t="s">
        <v>2746</v>
      </c>
      <c r="L935" s="1" t="s">
        <v>24</v>
      </c>
      <c r="M935" s="1" t="s">
        <v>24</v>
      </c>
      <c r="N935" s="1" t="s">
        <v>2745</v>
      </c>
      <c r="O935" s="2">
        <v>39759</v>
      </c>
      <c r="P935" s="2">
        <v>39783</v>
      </c>
      <c r="Q935" s="1" t="s">
        <v>29</v>
      </c>
      <c r="R935" t="str">
        <f>VLOOKUP(F935,'Seg 2 descriptions'!A:B,2)</f>
        <v>X Operations-Tri-County</v>
      </c>
      <c r="S935" t="str">
        <f>VLOOKUP(G935,'Seg 3 descriptions'!A:B,2)</f>
        <v>Salaries</v>
      </c>
    </row>
    <row r="936" spans="1:19" x14ac:dyDescent="0.25">
      <c r="A936" s="1" t="s">
        <v>828</v>
      </c>
      <c r="B936" s="1" t="s">
        <v>49</v>
      </c>
      <c r="C936" s="1" t="s">
        <v>2745</v>
      </c>
      <c r="D936" s="1" t="s">
        <v>2218</v>
      </c>
      <c r="E936" s="1" t="s">
        <v>1991</v>
      </c>
      <c r="F936" s="1" t="s">
        <v>1992</v>
      </c>
      <c r="G936" s="1" t="s">
        <v>460</v>
      </c>
      <c r="H936" s="1" t="s">
        <v>130</v>
      </c>
      <c r="I936" s="1" t="s">
        <v>24</v>
      </c>
      <c r="J936" s="3">
        <v>170.47</v>
      </c>
      <c r="K936" s="1" t="s">
        <v>2746</v>
      </c>
      <c r="L936" s="1" t="s">
        <v>24</v>
      </c>
      <c r="M936" s="1" t="s">
        <v>24</v>
      </c>
      <c r="N936" s="1" t="s">
        <v>2745</v>
      </c>
      <c r="O936" s="2">
        <v>39759</v>
      </c>
      <c r="P936" s="2">
        <v>39783</v>
      </c>
      <c r="Q936" s="1" t="s">
        <v>29</v>
      </c>
      <c r="R936" t="str">
        <f>VLOOKUP(F936,'Seg 2 descriptions'!A:B,2)</f>
        <v>X Operations-Tri-County</v>
      </c>
      <c r="S936" t="str">
        <f>VLOOKUP(G936,'Seg 3 descriptions'!A:B,2)</f>
        <v>Salaries</v>
      </c>
    </row>
    <row r="937" spans="1:19" x14ac:dyDescent="0.25">
      <c r="A937" s="1" t="s">
        <v>457</v>
      </c>
      <c r="B937" s="1" t="s">
        <v>1988</v>
      </c>
      <c r="C937" s="1" t="s">
        <v>2099</v>
      </c>
      <c r="D937" s="1" t="s">
        <v>2597</v>
      </c>
      <c r="E937" s="1" t="s">
        <v>2029</v>
      </c>
      <c r="F937" s="1" t="s">
        <v>2030</v>
      </c>
      <c r="G937" s="1" t="s">
        <v>460</v>
      </c>
      <c r="H937" s="1" t="s">
        <v>23</v>
      </c>
      <c r="I937" s="1" t="s">
        <v>2056</v>
      </c>
      <c r="J937" s="3">
        <v>-6.59</v>
      </c>
      <c r="K937" s="1" t="s">
        <v>2102</v>
      </c>
      <c r="L937" s="1" t="s">
        <v>24</v>
      </c>
      <c r="M937" s="1" t="s">
        <v>24</v>
      </c>
      <c r="N937" s="1" t="s">
        <v>2099</v>
      </c>
      <c r="O937" s="2">
        <v>39599</v>
      </c>
      <c r="P937" s="2">
        <v>39606</v>
      </c>
      <c r="Q937" s="1" t="s">
        <v>29</v>
      </c>
      <c r="R937" t="str">
        <f>VLOOKUP(F937,'Seg 2 descriptions'!A:B,2)</f>
        <v>X Operations-Citrus County</v>
      </c>
      <c r="S937" t="str">
        <f>VLOOKUP(G937,'Seg 3 descriptions'!A:B,2)</f>
        <v>Salaries</v>
      </c>
    </row>
    <row r="938" spans="1:19" x14ac:dyDescent="0.25">
      <c r="A938" s="1" t="s">
        <v>457</v>
      </c>
      <c r="B938" s="1" t="s">
        <v>1988</v>
      </c>
      <c r="C938" s="1" t="s">
        <v>2099</v>
      </c>
      <c r="D938" s="1" t="s">
        <v>2547</v>
      </c>
      <c r="E938" s="1" t="s">
        <v>1991</v>
      </c>
      <c r="F938" s="1" t="s">
        <v>2030</v>
      </c>
      <c r="G938" s="1" t="s">
        <v>590</v>
      </c>
      <c r="H938" s="1" t="s">
        <v>130</v>
      </c>
      <c r="I938" s="1" t="s">
        <v>2056</v>
      </c>
      <c r="J938" s="3">
        <v>-19.62</v>
      </c>
      <c r="K938" s="1" t="s">
        <v>2102</v>
      </c>
      <c r="L938" s="1" t="s">
        <v>24</v>
      </c>
      <c r="M938" s="1" t="s">
        <v>24</v>
      </c>
      <c r="N938" s="1" t="s">
        <v>2099</v>
      </c>
      <c r="O938" s="2">
        <v>39599</v>
      </c>
      <c r="P938" s="2">
        <v>39606</v>
      </c>
      <c r="Q938" s="1" t="s">
        <v>29</v>
      </c>
      <c r="R938" t="str">
        <f>VLOOKUP(F938,'Seg 2 descriptions'!A:B,2)</f>
        <v>X Operations-Citrus County</v>
      </c>
      <c r="S938" t="str">
        <f>VLOOKUP(G938,'Seg 3 descriptions'!A:B,2)</f>
        <v>Overtime/Comp Time/On Call</v>
      </c>
    </row>
    <row r="939" spans="1:19" x14ac:dyDescent="0.25">
      <c r="A939" s="1" t="s">
        <v>457</v>
      </c>
      <c r="B939" s="1" t="s">
        <v>1988</v>
      </c>
      <c r="C939" s="1" t="s">
        <v>2099</v>
      </c>
      <c r="D939" s="1" t="s">
        <v>2598</v>
      </c>
      <c r="E939" s="1" t="s">
        <v>1991</v>
      </c>
      <c r="F939" s="1" t="s">
        <v>2030</v>
      </c>
      <c r="G939" s="1" t="s">
        <v>460</v>
      </c>
      <c r="H939" s="1" t="s">
        <v>130</v>
      </c>
      <c r="I939" s="1" t="s">
        <v>2056</v>
      </c>
      <c r="J939" s="3">
        <v>-79.88</v>
      </c>
      <c r="K939" s="1" t="s">
        <v>2102</v>
      </c>
      <c r="L939" s="1" t="s">
        <v>24</v>
      </c>
      <c r="M939" s="1" t="s">
        <v>24</v>
      </c>
      <c r="N939" s="1" t="s">
        <v>2099</v>
      </c>
      <c r="O939" s="2">
        <v>39599</v>
      </c>
      <c r="P939" s="2">
        <v>39606</v>
      </c>
      <c r="Q939" s="1" t="s">
        <v>29</v>
      </c>
      <c r="R939" t="str">
        <f>VLOOKUP(F939,'Seg 2 descriptions'!A:B,2)</f>
        <v>X Operations-Citrus County</v>
      </c>
      <c r="S939" t="str">
        <f>VLOOKUP(G939,'Seg 3 descriptions'!A:B,2)</f>
        <v>Salaries</v>
      </c>
    </row>
    <row r="940" spans="1:19" x14ac:dyDescent="0.25">
      <c r="A940" s="1" t="s">
        <v>457</v>
      </c>
      <c r="B940" s="1" t="s">
        <v>1988</v>
      </c>
      <c r="C940" s="1" t="s">
        <v>2099</v>
      </c>
      <c r="D940" s="1" t="s">
        <v>2009</v>
      </c>
      <c r="E940" s="1" t="s">
        <v>1991</v>
      </c>
      <c r="F940" s="1" t="s">
        <v>1992</v>
      </c>
      <c r="G940" s="1" t="s">
        <v>590</v>
      </c>
      <c r="H940" s="1" t="s">
        <v>86</v>
      </c>
      <c r="I940" s="1" t="s">
        <v>2056</v>
      </c>
      <c r="J940" s="3">
        <v>-6.22</v>
      </c>
      <c r="K940" s="1" t="s">
        <v>2102</v>
      </c>
      <c r="L940" s="1" t="s">
        <v>24</v>
      </c>
      <c r="M940" s="1" t="s">
        <v>24</v>
      </c>
      <c r="N940" s="1" t="s">
        <v>2099</v>
      </c>
      <c r="O940" s="2">
        <v>39599</v>
      </c>
      <c r="P940" s="2">
        <v>39606</v>
      </c>
      <c r="Q940" s="1" t="s">
        <v>29</v>
      </c>
      <c r="R940" t="str">
        <f>VLOOKUP(F940,'Seg 2 descriptions'!A:B,2)</f>
        <v>X Operations-Tri-County</v>
      </c>
      <c r="S940" t="str">
        <f>VLOOKUP(G940,'Seg 3 descriptions'!A:B,2)</f>
        <v>Overtime/Comp Time/On Call</v>
      </c>
    </row>
    <row r="941" spans="1:19" x14ac:dyDescent="0.25">
      <c r="A941" s="1" t="s">
        <v>457</v>
      </c>
      <c r="B941" s="1" t="s">
        <v>1988</v>
      </c>
      <c r="C941" s="1" t="s">
        <v>2099</v>
      </c>
      <c r="D941" s="1" t="s">
        <v>2003</v>
      </c>
      <c r="E941" s="1" t="s">
        <v>1991</v>
      </c>
      <c r="F941" s="1" t="s">
        <v>1992</v>
      </c>
      <c r="G941" s="1" t="s">
        <v>590</v>
      </c>
      <c r="H941" s="1" t="s">
        <v>103</v>
      </c>
      <c r="I941" s="1" t="s">
        <v>2056</v>
      </c>
      <c r="J941" s="3">
        <v>-0.23</v>
      </c>
      <c r="K941" s="1" t="s">
        <v>2102</v>
      </c>
      <c r="L941" s="1" t="s">
        <v>24</v>
      </c>
      <c r="M941" s="1" t="s">
        <v>24</v>
      </c>
      <c r="N941" s="1" t="s">
        <v>2099</v>
      </c>
      <c r="O941" s="2">
        <v>39599</v>
      </c>
      <c r="P941" s="2">
        <v>39606</v>
      </c>
      <c r="Q941" s="1" t="s">
        <v>29</v>
      </c>
      <c r="R941" t="str">
        <f>VLOOKUP(F941,'Seg 2 descriptions'!A:B,2)</f>
        <v>X Operations-Tri-County</v>
      </c>
      <c r="S941" t="str">
        <f>VLOOKUP(G941,'Seg 3 descriptions'!A:B,2)</f>
        <v>Overtime/Comp Time/On Call</v>
      </c>
    </row>
    <row r="942" spans="1:19" x14ac:dyDescent="0.25">
      <c r="A942" s="1" t="s">
        <v>457</v>
      </c>
      <c r="B942" s="1" t="s">
        <v>1988</v>
      </c>
      <c r="C942" s="1" t="s">
        <v>2099</v>
      </c>
      <c r="D942" s="1" t="s">
        <v>2352</v>
      </c>
      <c r="E942" s="1" t="s">
        <v>1991</v>
      </c>
      <c r="F942" s="1" t="s">
        <v>1992</v>
      </c>
      <c r="G942" s="1" t="s">
        <v>590</v>
      </c>
      <c r="H942" s="1" t="s">
        <v>130</v>
      </c>
      <c r="I942" s="1" t="s">
        <v>2056</v>
      </c>
      <c r="J942" s="3">
        <v>-6.21</v>
      </c>
      <c r="K942" s="1" t="s">
        <v>2102</v>
      </c>
      <c r="L942" s="1" t="s">
        <v>24</v>
      </c>
      <c r="M942" s="1" t="s">
        <v>24</v>
      </c>
      <c r="N942" s="1" t="s">
        <v>2099</v>
      </c>
      <c r="O942" s="2">
        <v>39599</v>
      </c>
      <c r="P942" s="2">
        <v>39606</v>
      </c>
      <c r="Q942" s="1" t="s">
        <v>29</v>
      </c>
      <c r="R942" t="str">
        <f>VLOOKUP(F942,'Seg 2 descriptions'!A:B,2)</f>
        <v>X Operations-Tri-County</v>
      </c>
      <c r="S942" t="str">
        <f>VLOOKUP(G942,'Seg 3 descriptions'!A:B,2)</f>
        <v>Overtime/Comp Time/On Call</v>
      </c>
    </row>
    <row r="943" spans="1:19" x14ac:dyDescent="0.25">
      <c r="A943" s="1" t="s">
        <v>457</v>
      </c>
      <c r="B943" s="1" t="s">
        <v>1988</v>
      </c>
      <c r="C943" s="1" t="s">
        <v>2099</v>
      </c>
      <c r="D943" s="1" t="s">
        <v>2009</v>
      </c>
      <c r="E943" s="1" t="s">
        <v>1991</v>
      </c>
      <c r="F943" s="1" t="s">
        <v>1992</v>
      </c>
      <c r="G943" s="1" t="s">
        <v>590</v>
      </c>
      <c r="H943" s="1" t="s">
        <v>86</v>
      </c>
      <c r="I943" s="1" t="s">
        <v>2056</v>
      </c>
      <c r="J943" s="3">
        <v>-61.37</v>
      </c>
      <c r="K943" s="1" t="s">
        <v>2102</v>
      </c>
      <c r="L943" s="1" t="s">
        <v>24</v>
      </c>
      <c r="M943" s="1" t="s">
        <v>24</v>
      </c>
      <c r="N943" s="1" t="s">
        <v>2099</v>
      </c>
      <c r="O943" s="2">
        <v>39599</v>
      </c>
      <c r="P943" s="2">
        <v>39606</v>
      </c>
      <c r="Q943" s="1" t="s">
        <v>29</v>
      </c>
      <c r="R943" t="str">
        <f>VLOOKUP(F943,'Seg 2 descriptions'!A:B,2)</f>
        <v>X Operations-Tri-County</v>
      </c>
      <c r="S943" t="str">
        <f>VLOOKUP(G943,'Seg 3 descriptions'!A:B,2)</f>
        <v>Overtime/Comp Time/On Call</v>
      </c>
    </row>
    <row r="944" spans="1:19" x14ac:dyDescent="0.25">
      <c r="A944" s="1" t="s">
        <v>457</v>
      </c>
      <c r="B944" s="1" t="s">
        <v>1988</v>
      </c>
      <c r="C944" s="1" t="s">
        <v>2099</v>
      </c>
      <c r="D944" s="1" t="s">
        <v>2003</v>
      </c>
      <c r="E944" s="1" t="s">
        <v>1991</v>
      </c>
      <c r="F944" s="1" t="s">
        <v>1992</v>
      </c>
      <c r="G944" s="1" t="s">
        <v>590</v>
      </c>
      <c r="H944" s="1" t="s">
        <v>103</v>
      </c>
      <c r="I944" s="1" t="s">
        <v>2056</v>
      </c>
      <c r="J944" s="3">
        <v>-2.2400000000000002</v>
      </c>
      <c r="K944" s="1" t="s">
        <v>2102</v>
      </c>
      <c r="L944" s="1" t="s">
        <v>24</v>
      </c>
      <c r="M944" s="1" t="s">
        <v>24</v>
      </c>
      <c r="N944" s="1" t="s">
        <v>2099</v>
      </c>
      <c r="O944" s="2">
        <v>39599</v>
      </c>
      <c r="P944" s="2">
        <v>39606</v>
      </c>
      <c r="Q944" s="1" t="s">
        <v>29</v>
      </c>
      <c r="R944" t="str">
        <f>VLOOKUP(F944,'Seg 2 descriptions'!A:B,2)</f>
        <v>X Operations-Tri-County</v>
      </c>
      <c r="S944" t="str">
        <f>VLOOKUP(G944,'Seg 3 descriptions'!A:B,2)</f>
        <v>Overtime/Comp Time/On Call</v>
      </c>
    </row>
    <row r="945" spans="1:19" x14ac:dyDescent="0.25">
      <c r="A945" s="1" t="s">
        <v>457</v>
      </c>
      <c r="B945" s="1" t="s">
        <v>1988</v>
      </c>
      <c r="C945" s="1" t="s">
        <v>2099</v>
      </c>
      <c r="D945" s="1" t="s">
        <v>2352</v>
      </c>
      <c r="E945" s="1" t="s">
        <v>1991</v>
      </c>
      <c r="F945" s="1" t="s">
        <v>1992</v>
      </c>
      <c r="G945" s="1" t="s">
        <v>590</v>
      </c>
      <c r="H945" s="1" t="s">
        <v>130</v>
      </c>
      <c r="I945" s="1" t="s">
        <v>2056</v>
      </c>
      <c r="J945" s="3">
        <v>-61.21</v>
      </c>
      <c r="K945" s="1" t="s">
        <v>2102</v>
      </c>
      <c r="L945" s="1" t="s">
        <v>24</v>
      </c>
      <c r="M945" s="1" t="s">
        <v>24</v>
      </c>
      <c r="N945" s="1" t="s">
        <v>2099</v>
      </c>
      <c r="O945" s="2">
        <v>39599</v>
      </c>
      <c r="P945" s="2">
        <v>39606</v>
      </c>
      <c r="Q945" s="1" t="s">
        <v>29</v>
      </c>
      <c r="R945" t="str">
        <f>VLOOKUP(F945,'Seg 2 descriptions'!A:B,2)</f>
        <v>X Operations-Tri-County</v>
      </c>
      <c r="S945" t="str">
        <f>VLOOKUP(G945,'Seg 3 descriptions'!A:B,2)</f>
        <v>Overtime/Comp Time/On Call</v>
      </c>
    </row>
    <row r="946" spans="1:19" x14ac:dyDescent="0.25">
      <c r="A946" s="1" t="s">
        <v>457</v>
      </c>
      <c r="B946" s="1" t="s">
        <v>1988</v>
      </c>
      <c r="C946" s="1" t="s">
        <v>2099</v>
      </c>
      <c r="D946" s="1" t="s">
        <v>1997</v>
      </c>
      <c r="E946" s="1" t="s">
        <v>1991</v>
      </c>
      <c r="F946" s="1" t="s">
        <v>1992</v>
      </c>
      <c r="G946" s="1" t="s">
        <v>460</v>
      </c>
      <c r="H946" s="1" t="s">
        <v>86</v>
      </c>
      <c r="I946" s="1" t="s">
        <v>2056</v>
      </c>
      <c r="J946" s="3">
        <v>-207.78</v>
      </c>
      <c r="K946" s="1" t="s">
        <v>2102</v>
      </c>
      <c r="L946" s="1" t="s">
        <v>24</v>
      </c>
      <c r="M946" s="1" t="s">
        <v>24</v>
      </c>
      <c r="N946" s="1" t="s">
        <v>2099</v>
      </c>
      <c r="O946" s="2">
        <v>39599</v>
      </c>
      <c r="P946" s="2">
        <v>39606</v>
      </c>
      <c r="Q946" s="1" t="s">
        <v>29</v>
      </c>
      <c r="R946" t="str">
        <f>VLOOKUP(F946,'Seg 2 descriptions'!A:B,2)</f>
        <v>X Operations-Tri-County</v>
      </c>
      <c r="S946" t="str">
        <f>VLOOKUP(G946,'Seg 3 descriptions'!A:B,2)</f>
        <v>Salaries</v>
      </c>
    </row>
    <row r="947" spans="1:19" x14ac:dyDescent="0.25">
      <c r="A947" s="1" t="s">
        <v>457</v>
      </c>
      <c r="B947" s="1" t="s">
        <v>1988</v>
      </c>
      <c r="C947" s="1" t="s">
        <v>2099</v>
      </c>
      <c r="D947" s="1" t="s">
        <v>1990</v>
      </c>
      <c r="E947" s="1" t="s">
        <v>1991</v>
      </c>
      <c r="F947" s="1" t="s">
        <v>1992</v>
      </c>
      <c r="G947" s="1" t="s">
        <v>460</v>
      </c>
      <c r="H947" s="1" t="s">
        <v>103</v>
      </c>
      <c r="I947" s="1" t="s">
        <v>2056</v>
      </c>
      <c r="J947" s="3">
        <v>-7.59</v>
      </c>
      <c r="K947" s="1" t="s">
        <v>2102</v>
      </c>
      <c r="L947" s="1" t="s">
        <v>24</v>
      </c>
      <c r="M947" s="1" t="s">
        <v>24</v>
      </c>
      <c r="N947" s="1" t="s">
        <v>2099</v>
      </c>
      <c r="O947" s="2">
        <v>39599</v>
      </c>
      <c r="P947" s="2">
        <v>39606</v>
      </c>
      <c r="Q947" s="1" t="s">
        <v>29</v>
      </c>
      <c r="R947" t="str">
        <f>VLOOKUP(F947,'Seg 2 descriptions'!A:B,2)</f>
        <v>X Operations-Tri-County</v>
      </c>
      <c r="S947" t="str">
        <f>VLOOKUP(G947,'Seg 3 descriptions'!A:B,2)</f>
        <v>Salaries</v>
      </c>
    </row>
    <row r="948" spans="1:19" x14ac:dyDescent="0.25">
      <c r="A948" s="1" t="s">
        <v>457</v>
      </c>
      <c r="B948" s="1" t="s">
        <v>1988</v>
      </c>
      <c r="C948" s="1" t="s">
        <v>2099</v>
      </c>
      <c r="D948" s="1" t="s">
        <v>2218</v>
      </c>
      <c r="E948" s="1" t="s">
        <v>1991</v>
      </c>
      <c r="F948" s="1" t="s">
        <v>1992</v>
      </c>
      <c r="G948" s="1" t="s">
        <v>460</v>
      </c>
      <c r="H948" s="1" t="s">
        <v>130</v>
      </c>
      <c r="I948" s="1" t="s">
        <v>2056</v>
      </c>
      <c r="J948" s="3">
        <v>-207.22</v>
      </c>
      <c r="K948" s="1" t="s">
        <v>2102</v>
      </c>
      <c r="L948" s="1" t="s">
        <v>24</v>
      </c>
      <c r="M948" s="1" t="s">
        <v>24</v>
      </c>
      <c r="N948" s="1" t="s">
        <v>2099</v>
      </c>
      <c r="O948" s="2">
        <v>39599</v>
      </c>
      <c r="P948" s="2">
        <v>39606</v>
      </c>
      <c r="Q948" s="1" t="s">
        <v>29</v>
      </c>
      <c r="R948" t="str">
        <f>VLOOKUP(F948,'Seg 2 descriptions'!A:B,2)</f>
        <v>X Operations-Tri-County</v>
      </c>
      <c r="S948" t="str">
        <f>VLOOKUP(G948,'Seg 3 descriptions'!A:B,2)</f>
        <v>Salaries</v>
      </c>
    </row>
    <row r="949" spans="1:19" x14ac:dyDescent="0.25">
      <c r="A949" s="1" t="s">
        <v>457</v>
      </c>
      <c r="B949" s="1" t="s">
        <v>1988</v>
      </c>
      <c r="C949" s="1" t="s">
        <v>2067</v>
      </c>
      <c r="D949" s="1" t="s">
        <v>2003</v>
      </c>
      <c r="E949" s="1" t="s">
        <v>1991</v>
      </c>
      <c r="F949" s="1" t="s">
        <v>1992</v>
      </c>
      <c r="G949" s="1" t="s">
        <v>590</v>
      </c>
      <c r="H949" s="1" t="s">
        <v>103</v>
      </c>
      <c r="I949" s="1" t="s">
        <v>2056</v>
      </c>
      <c r="J949" s="3">
        <v>0.23</v>
      </c>
      <c r="K949" s="1" t="s">
        <v>2226</v>
      </c>
      <c r="L949" s="1" t="s">
        <v>24</v>
      </c>
      <c r="M949" s="1" t="s">
        <v>2227</v>
      </c>
      <c r="N949" s="1" t="s">
        <v>2059</v>
      </c>
      <c r="O949" s="2">
        <v>39568</v>
      </c>
      <c r="P949" s="2">
        <v>39573</v>
      </c>
      <c r="Q949" s="1" t="s">
        <v>29</v>
      </c>
      <c r="R949" t="str">
        <f>VLOOKUP(F949,'Seg 2 descriptions'!A:B,2)</f>
        <v>X Operations-Tri-County</v>
      </c>
      <c r="S949" t="str">
        <f>VLOOKUP(G949,'Seg 3 descriptions'!A:B,2)</f>
        <v>Overtime/Comp Time/On Call</v>
      </c>
    </row>
    <row r="950" spans="1:19" x14ac:dyDescent="0.25">
      <c r="A950" s="1" t="s">
        <v>457</v>
      </c>
      <c r="B950" s="1" t="s">
        <v>1988</v>
      </c>
      <c r="C950" s="1" t="s">
        <v>2067</v>
      </c>
      <c r="D950" s="1" t="s">
        <v>2352</v>
      </c>
      <c r="E950" s="1" t="s">
        <v>1991</v>
      </c>
      <c r="F950" s="1" t="s">
        <v>1992</v>
      </c>
      <c r="G950" s="1" t="s">
        <v>590</v>
      </c>
      <c r="H950" s="1" t="s">
        <v>130</v>
      </c>
      <c r="I950" s="1" t="s">
        <v>2056</v>
      </c>
      <c r="J950" s="3">
        <v>6.21</v>
      </c>
      <c r="K950" s="1" t="s">
        <v>2226</v>
      </c>
      <c r="L950" s="1" t="s">
        <v>24</v>
      </c>
      <c r="M950" s="1" t="s">
        <v>2227</v>
      </c>
      <c r="N950" s="1" t="s">
        <v>2059</v>
      </c>
      <c r="O950" s="2">
        <v>39568</v>
      </c>
      <c r="P950" s="2">
        <v>39573</v>
      </c>
      <c r="Q950" s="1" t="s">
        <v>29</v>
      </c>
      <c r="R950" t="str">
        <f>VLOOKUP(F950,'Seg 2 descriptions'!A:B,2)</f>
        <v>X Operations-Tri-County</v>
      </c>
      <c r="S950" t="str">
        <f>VLOOKUP(G950,'Seg 3 descriptions'!A:B,2)</f>
        <v>Overtime/Comp Time/On Call</v>
      </c>
    </row>
    <row r="951" spans="1:19" x14ac:dyDescent="0.25">
      <c r="A951" s="1" t="s">
        <v>457</v>
      </c>
      <c r="B951" s="1" t="s">
        <v>1988</v>
      </c>
      <c r="C951" s="1" t="s">
        <v>2067</v>
      </c>
      <c r="D951" s="1" t="s">
        <v>2009</v>
      </c>
      <c r="E951" s="1" t="s">
        <v>1991</v>
      </c>
      <c r="F951" s="1" t="s">
        <v>1992</v>
      </c>
      <c r="G951" s="1" t="s">
        <v>590</v>
      </c>
      <c r="H951" s="1" t="s">
        <v>86</v>
      </c>
      <c r="I951" s="1" t="s">
        <v>2056</v>
      </c>
      <c r="J951" s="3">
        <v>61.37</v>
      </c>
      <c r="K951" s="1" t="s">
        <v>2226</v>
      </c>
      <c r="L951" s="1" t="s">
        <v>24</v>
      </c>
      <c r="M951" s="1" t="s">
        <v>2227</v>
      </c>
      <c r="N951" s="1" t="s">
        <v>2059</v>
      </c>
      <c r="O951" s="2">
        <v>39568</v>
      </c>
      <c r="P951" s="2">
        <v>39573</v>
      </c>
      <c r="Q951" s="1" t="s">
        <v>29</v>
      </c>
      <c r="R951" t="str">
        <f>VLOOKUP(F951,'Seg 2 descriptions'!A:B,2)</f>
        <v>X Operations-Tri-County</v>
      </c>
      <c r="S951" t="str">
        <f>VLOOKUP(G951,'Seg 3 descriptions'!A:B,2)</f>
        <v>Overtime/Comp Time/On Call</v>
      </c>
    </row>
    <row r="952" spans="1:19" x14ac:dyDescent="0.25">
      <c r="A952" s="1" t="s">
        <v>457</v>
      </c>
      <c r="B952" s="1" t="s">
        <v>1988</v>
      </c>
      <c r="C952" s="1" t="s">
        <v>2067</v>
      </c>
      <c r="D952" s="1" t="s">
        <v>2003</v>
      </c>
      <c r="E952" s="1" t="s">
        <v>1991</v>
      </c>
      <c r="F952" s="1" t="s">
        <v>1992</v>
      </c>
      <c r="G952" s="1" t="s">
        <v>590</v>
      </c>
      <c r="H952" s="1" t="s">
        <v>103</v>
      </c>
      <c r="I952" s="1" t="s">
        <v>2056</v>
      </c>
      <c r="J952" s="3">
        <v>2.2400000000000002</v>
      </c>
      <c r="K952" s="1" t="s">
        <v>2226</v>
      </c>
      <c r="L952" s="1" t="s">
        <v>24</v>
      </c>
      <c r="M952" s="1" t="s">
        <v>2227</v>
      </c>
      <c r="N952" s="1" t="s">
        <v>2059</v>
      </c>
      <c r="O952" s="2">
        <v>39568</v>
      </c>
      <c r="P952" s="2">
        <v>39573</v>
      </c>
      <c r="Q952" s="1" t="s">
        <v>29</v>
      </c>
      <c r="R952" t="str">
        <f>VLOOKUP(F952,'Seg 2 descriptions'!A:B,2)</f>
        <v>X Operations-Tri-County</v>
      </c>
      <c r="S952" t="str">
        <f>VLOOKUP(G952,'Seg 3 descriptions'!A:B,2)</f>
        <v>Overtime/Comp Time/On Call</v>
      </c>
    </row>
    <row r="953" spans="1:19" x14ac:dyDescent="0.25">
      <c r="A953" s="1" t="s">
        <v>457</v>
      </c>
      <c r="B953" s="1" t="s">
        <v>1988</v>
      </c>
      <c r="C953" s="1" t="s">
        <v>2067</v>
      </c>
      <c r="D953" s="1" t="s">
        <v>2352</v>
      </c>
      <c r="E953" s="1" t="s">
        <v>1991</v>
      </c>
      <c r="F953" s="1" t="s">
        <v>1992</v>
      </c>
      <c r="G953" s="1" t="s">
        <v>590</v>
      </c>
      <c r="H953" s="1" t="s">
        <v>130</v>
      </c>
      <c r="I953" s="1" t="s">
        <v>2056</v>
      </c>
      <c r="J953" s="3">
        <v>61.21</v>
      </c>
      <c r="K953" s="1" t="s">
        <v>2226</v>
      </c>
      <c r="L953" s="1" t="s">
        <v>24</v>
      </c>
      <c r="M953" s="1" t="s">
        <v>2227</v>
      </c>
      <c r="N953" s="1" t="s">
        <v>2059</v>
      </c>
      <c r="O953" s="2">
        <v>39568</v>
      </c>
      <c r="P953" s="2">
        <v>39573</v>
      </c>
      <c r="Q953" s="1" t="s">
        <v>29</v>
      </c>
      <c r="R953" t="str">
        <f>VLOOKUP(F953,'Seg 2 descriptions'!A:B,2)</f>
        <v>X Operations-Tri-County</v>
      </c>
      <c r="S953" t="str">
        <f>VLOOKUP(G953,'Seg 3 descriptions'!A:B,2)</f>
        <v>Overtime/Comp Time/On Call</v>
      </c>
    </row>
    <row r="954" spans="1:19" x14ac:dyDescent="0.25">
      <c r="A954" s="1" t="s">
        <v>457</v>
      </c>
      <c r="B954" s="1" t="s">
        <v>1988</v>
      </c>
      <c r="C954" s="1" t="s">
        <v>2067</v>
      </c>
      <c r="D954" s="1" t="s">
        <v>1997</v>
      </c>
      <c r="E954" s="1" t="s">
        <v>1991</v>
      </c>
      <c r="F954" s="1" t="s">
        <v>1992</v>
      </c>
      <c r="G954" s="1" t="s">
        <v>460</v>
      </c>
      <c r="H954" s="1" t="s">
        <v>86</v>
      </c>
      <c r="I954" s="1" t="s">
        <v>2056</v>
      </c>
      <c r="J954" s="3">
        <v>207.78</v>
      </c>
      <c r="K954" s="1" t="s">
        <v>2226</v>
      </c>
      <c r="L954" s="1" t="s">
        <v>24</v>
      </c>
      <c r="M954" s="1" t="s">
        <v>2227</v>
      </c>
      <c r="N954" s="1" t="s">
        <v>2059</v>
      </c>
      <c r="O954" s="2">
        <v>39568</v>
      </c>
      <c r="P954" s="2">
        <v>39573</v>
      </c>
      <c r="Q954" s="1" t="s">
        <v>29</v>
      </c>
      <c r="R954" t="str">
        <f>VLOOKUP(F954,'Seg 2 descriptions'!A:B,2)</f>
        <v>X Operations-Tri-County</v>
      </c>
      <c r="S954" t="str">
        <f>VLOOKUP(G954,'Seg 3 descriptions'!A:B,2)</f>
        <v>Salaries</v>
      </c>
    </row>
    <row r="955" spans="1:19" x14ac:dyDescent="0.25">
      <c r="A955" s="1" t="s">
        <v>828</v>
      </c>
      <c r="B955" s="1" t="s">
        <v>49</v>
      </c>
      <c r="C955" s="1" t="s">
        <v>2076</v>
      </c>
      <c r="D955" s="1" t="s">
        <v>2063</v>
      </c>
      <c r="E955" s="1" t="s">
        <v>20</v>
      </c>
      <c r="F955" s="1" t="s">
        <v>2006</v>
      </c>
      <c r="G955" s="1" t="s">
        <v>590</v>
      </c>
      <c r="H955" s="1" t="s">
        <v>86</v>
      </c>
      <c r="I955" s="1" t="s">
        <v>24</v>
      </c>
      <c r="J955" s="3">
        <v>97.62</v>
      </c>
      <c r="K955" s="1" t="s">
        <v>2747</v>
      </c>
      <c r="L955" s="1" t="s">
        <v>24</v>
      </c>
      <c r="M955" s="1" t="s">
        <v>24</v>
      </c>
      <c r="N955" s="1" t="s">
        <v>2076</v>
      </c>
      <c r="O955" s="2">
        <v>39731</v>
      </c>
      <c r="P955" s="2">
        <v>39756</v>
      </c>
      <c r="Q955" s="1" t="s">
        <v>29</v>
      </c>
      <c r="R955" t="str">
        <f>VLOOKUP(F955,'Seg 2 descriptions'!A:B,2)</f>
        <v>X Engineering and Measurement</v>
      </c>
      <c r="S955" t="str">
        <f>VLOOKUP(G955,'Seg 3 descriptions'!A:B,2)</f>
        <v>Overtime/Comp Time/On Call</v>
      </c>
    </row>
    <row r="956" spans="1:19" x14ac:dyDescent="0.25">
      <c r="A956" s="1" t="s">
        <v>828</v>
      </c>
      <c r="B956" s="1" t="s">
        <v>49</v>
      </c>
      <c r="C956" s="1" t="s">
        <v>2076</v>
      </c>
      <c r="D956" s="1" t="s">
        <v>2005</v>
      </c>
      <c r="E956" s="1" t="s">
        <v>20</v>
      </c>
      <c r="F956" s="1" t="s">
        <v>2006</v>
      </c>
      <c r="G956" s="1" t="s">
        <v>590</v>
      </c>
      <c r="H956" s="1" t="s">
        <v>187</v>
      </c>
      <c r="I956" s="1" t="s">
        <v>24</v>
      </c>
      <c r="J956" s="3">
        <v>32.54</v>
      </c>
      <c r="K956" s="1" t="s">
        <v>2747</v>
      </c>
      <c r="L956" s="1" t="s">
        <v>24</v>
      </c>
      <c r="M956" s="1" t="s">
        <v>24</v>
      </c>
      <c r="N956" s="1" t="s">
        <v>2076</v>
      </c>
      <c r="O956" s="2">
        <v>39731</v>
      </c>
      <c r="P956" s="2">
        <v>39756</v>
      </c>
      <c r="Q956" s="1" t="s">
        <v>29</v>
      </c>
      <c r="R956" t="str">
        <f>VLOOKUP(F956,'Seg 2 descriptions'!A:B,2)</f>
        <v>X Engineering and Measurement</v>
      </c>
      <c r="S956" t="str">
        <f>VLOOKUP(G956,'Seg 3 descriptions'!A:B,2)</f>
        <v>Overtime/Comp Time/On Call</v>
      </c>
    </row>
    <row r="957" spans="1:19" x14ac:dyDescent="0.25">
      <c r="A957" s="1" t="s">
        <v>828</v>
      </c>
      <c r="B957" s="1" t="s">
        <v>49</v>
      </c>
      <c r="C957" s="1" t="s">
        <v>2076</v>
      </c>
      <c r="D957" s="1" t="s">
        <v>2008</v>
      </c>
      <c r="E957" s="1" t="s">
        <v>20</v>
      </c>
      <c r="F957" s="1" t="s">
        <v>2006</v>
      </c>
      <c r="G957" s="1" t="s">
        <v>590</v>
      </c>
      <c r="H957" s="1" t="s">
        <v>76</v>
      </c>
      <c r="I957" s="1" t="s">
        <v>24</v>
      </c>
      <c r="J957" s="3">
        <v>48.81</v>
      </c>
      <c r="K957" s="1" t="s">
        <v>2747</v>
      </c>
      <c r="L957" s="1" t="s">
        <v>24</v>
      </c>
      <c r="M957" s="1" t="s">
        <v>24</v>
      </c>
      <c r="N957" s="1" t="s">
        <v>2076</v>
      </c>
      <c r="O957" s="2">
        <v>39731</v>
      </c>
      <c r="P957" s="2">
        <v>39756</v>
      </c>
      <c r="Q957" s="1" t="s">
        <v>29</v>
      </c>
      <c r="R957" t="str">
        <f>VLOOKUP(F957,'Seg 2 descriptions'!A:B,2)</f>
        <v>X Engineering and Measurement</v>
      </c>
      <c r="S957" t="str">
        <f>VLOOKUP(G957,'Seg 3 descriptions'!A:B,2)</f>
        <v>Overtime/Comp Time/On Call</v>
      </c>
    </row>
    <row r="958" spans="1:19" x14ac:dyDescent="0.25">
      <c r="A958" s="1" t="s">
        <v>828</v>
      </c>
      <c r="B958" s="1" t="s">
        <v>49</v>
      </c>
      <c r="C958" s="1" t="s">
        <v>2076</v>
      </c>
      <c r="D958" s="1" t="s">
        <v>2064</v>
      </c>
      <c r="E958" s="1" t="s">
        <v>20</v>
      </c>
      <c r="F958" s="1" t="s">
        <v>2006</v>
      </c>
      <c r="G958" s="1" t="s">
        <v>590</v>
      </c>
      <c r="H958" s="1" t="s">
        <v>23</v>
      </c>
      <c r="I958" s="1" t="s">
        <v>24</v>
      </c>
      <c r="J958" s="3">
        <v>32.54</v>
      </c>
      <c r="K958" s="1" t="s">
        <v>2747</v>
      </c>
      <c r="L958" s="1" t="s">
        <v>24</v>
      </c>
      <c r="M958" s="1" t="s">
        <v>24</v>
      </c>
      <c r="N958" s="1" t="s">
        <v>2076</v>
      </c>
      <c r="O958" s="2">
        <v>39731</v>
      </c>
      <c r="P958" s="2">
        <v>39756</v>
      </c>
      <c r="Q958" s="1" t="s">
        <v>29</v>
      </c>
      <c r="R958" t="str">
        <f>VLOOKUP(F958,'Seg 2 descriptions'!A:B,2)</f>
        <v>X Engineering and Measurement</v>
      </c>
      <c r="S958" t="str">
        <f>VLOOKUP(G958,'Seg 3 descriptions'!A:B,2)</f>
        <v>Overtime/Comp Time/On Call</v>
      </c>
    </row>
    <row r="959" spans="1:19" x14ac:dyDescent="0.25">
      <c r="A959" s="1" t="s">
        <v>828</v>
      </c>
      <c r="B959" s="1" t="s">
        <v>49</v>
      </c>
      <c r="C959" s="1" t="s">
        <v>2076</v>
      </c>
      <c r="D959" s="1" t="s">
        <v>2400</v>
      </c>
      <c r="E959" s="1" t="s">
        <v>2029</v>
      </c>
      <c r="F959" s="1" t="s">
        <v>1992</v>
      </c>
      <c r="G959" s="1" t="s">
        <v>590</v>
      </c>
      <c r="H959" s="1" t="s">
        <v>187</v>
      </c>
      <c r="I959" s="1" t="s">
        <v>24</v>
      </c>
      <c r="J959" s="3">
        <v>65.849999999999994</v>
      </c>
      <c r="K959" s="1" t="s">
        <v>2747</v>
      </c>
      <c r="L959" s="1" t="s">
        <v>24</v>
      </c>
      <c r="M959" s="1" t="s">
        <v>24</v>
      </c>
      <c r="N959" s="1" t="s">
        <v>2076</v>
      </c>
      <c r="O959" s="2">
        <v>39731</v>
      </c>
      <c r="P959" s="2">
        <v>39756</v>
      </c>
      <c r="Q959" s="1" t="s">
        <v>29</v>
      </c>
      <c r="R959" t="str">
        <f>VLOOKUP(F959,'Seg 2 descriptions'!A:B,2)</f>
        <v>X Operations-Tri-County</v>
      </c>
      <c r="S959" t="str">
        <f>VLOOKUP(G959,'Seg 3 descriptions'!A:B,2)</f>
        <v>Overtime/Comp Time/On Call</v>
      </c>
    </row>
    <row r="960" spans="1:19" x14ac:dyDescent="0.25">
      <c r="A960" s="1" t="s">
        <v>828</v>
      </c>
      <c r="B960" s="1" t="s">
        <v>49</v>
      </c>
      <c r="C960" s="1" t="s">
        <v>2076</v>
      </c>
      <c r="D960" s="1" t="s">
        <v>2748</v>
      </c>
      <c r="E960" s="1" t="s">
        <v>2029</v>
      </c>
      <c r="F960" s="1" t="s">
        <v>1992</v>
      </c>
      <c r="G960" s="1" t="s">
        <v>590</v>
      </c>
      <c r="H960" s="1" t="s">
        <v>130</v>
      </c>
      <c r="I960" s="1" t="s">
        <v>24</v>
      </c>
      <c r="J960" s="3">
        <v>43.9</v>
      </c>
      <c r="K960" s="1" t="s">
        <v>2747</v>
      </c>
      <c r="L960" s="1" t="s">
        <v>24</v>
      </c>
      <c r="M960" s="1" t="s">
        <v>24</v>
      </c>
      <c r="N960" s="1" t="s">
        <v>2076</v>
      </c>
      <c r="O960" s="2">
        <v>39731</v>
      </c>
      <c r="P960" s="2">
        <v>39756</v>
      </c>
      <c r="Q960" s="1" t="s">
        <v>29</v>
      </c>
      <c r="R960" t="str">
        <f>VLOOKUP(F960,'Seg 2 descriptions'!A:B,2)</f>
        <v>X Operations-Tri-County</v>
      </c>
      <c r="S960" t="str">
        <f>VLOOKUP(G960,'Seg 3 descriptions'!A:B,2)</f>
        <v>Overtime/Comp Time/On Call</v>
      </c>
    </row>
    <row r="961" spans="1:19" x14ac:dyDescent="0.25">
      <c r="A961" s="1" t="s">
        <v>828</v>
      </c>
      <c r="B961" s="1" t="s">
        <v>49</v>
      </c>
      <c r="C961" s="1" t="s">
        <v>2749</v>
      </c>
      <c r="D961" s="1" t="s">
        <v>2080</v>
      </c>
      <c r="E961" s="1" t="s">
        <v>20</v>
      </c>
      <c r="F961" s="1" t="s">
        <v>2006</v>
      </c>
      <c r="G961" s="1" t="s">
        <v>460</v>
      </c>
      <c r="H961" s="1" t="s">
        <v>187</v>
      </c>
      <c r="I961" s="1" t="s">
        <v>24</v>
      </c>
      <c r="J961" s="3">
        <v>130.16</v>
      </c>
      <c r="K961" s="1" t="s">
        <v>2750</v>
      </c>
      <c r="L961" s="1" t="s">
        <v>24</v>
      </c>
      <c r="M961" s="1" t="s">
        <v>24</v>
      </c>
      <c r="N961" s="1" t="s">
        <v>2749</v>
      </c>
      <c r="O961" s="2">
        <v>39808</v>
      </c>
      <c r="P961" s="2">
        <v>39820</v>
      </c>
      <c r="Q961" s="1" t="s">
        <v>29</v>
      </c>
      <c r="R961" t="str">
        <f>VLOOKUP(F961,'Seg 2 descriptions'!A:B,2)</f>
        <v>X Engineering and Measurement</v>
      </c>
      <c r="S961" t="str">
        <f>VLOOKUP(G961,'Seg 3 descriptions'!A:B,2)</f>
        <v>Salaries</v>
      </c>
    </row>
    <row r="962" spans="1:19" x14ac:dyDescent="0.25">
      <c r="A962" s="1" t="s">
        <v>828</v>
      </c>
      <c r="B962" s="1" t="s">
        <v>49</v>
      </c>
      <c r="C962" s="1" t="s">
        <v>2749</v>
      </c>
      <c r="D962" s="1" t="s">
        <v>2716</v>
      </c>
      <c r="E962" s="1" t="s">
        <v>2029</v>
      </c>
      <c r="F962" s="1" t="s">
        <v>2030</v>
      </c>
      <c r="G962" s="1" t="s">
        <v>460</v>
      </c>
      <c r="H962" s="1" t="s">
        <v>228</v>
      </c>
      <c r="I962" s="1" t="s">
        <v>24</v>
      </c>
      <c r="J962" s="3">
        <v>231.84</v>
      </c>
      <c r="K962" s="1" t="s">
        <v>2750</v>
      </c>
      <c r="L962" s="1" t="s">
        <v>24</v>
      </c>
      <c r="M962" s="1" t="s">
        <v>24</v>
      </c>
      <c r="N962" s="1" t="s">
        <v>2749</v>
      </c>
      <c r="O962" s="2">
        <v>39808</v>
      </c>
      <c r="P962" s="2">
        <v>39820</v>
      </c>
      <c r="Q962" s="1" t="s">
        <v>29</v>
      </c>
      <c r="R962" t="str">
        <f>VLOOKUP(F962,'Seg 2 descriptions'!A:B,2)</f>
        <v>X Operations-Citrus County</v>
      </c>
      <c r="S962" t="str">
        <f>VLOOKUP(G962,'Seg 3 descriptions'!A:B,2)</f>
        <v>Salaries</v>
      </c>
    </row>
    <row r="963" spans="1:19" x14ac:dyDescent="0.25">
      <c r="A963" s="1" t="s">
        <v>828</v>
      </c>
      <c r="B963" s="1" t="s">
        <v>49</v>
      </c>
      <c r="C963" s="1" t="s">
        <v>2749</v>
      </c>
      <c r="D963" s="1" t="s">
        <v>2081</v>
      </c>
      <c r="E963" s="1" t="s">
        <v>20</v>
      </c>
      <c r="F963" s="1" t="s">
        <v>2006</v>
      </c>
      <c r="G963" s="1" t="s">
        <v>460</v>
      </c>
      <c r="H963" s="1" t="s">
        <v>76</v>
      </c>
      <c r="I963" s="1" t="s">
        <v>24</v>
      </c>
      <c r="J963" s="3">
        <v>86.77</v>
      </c>
      <c r="K963" s="1" t="s">
        <v>2750</v>
      </c>
      <c r="L963" s="1" t="s">
        <v>24</v>
      </c>
      <c r="M963" s="1" t="s">
        <v>24</v>
      </c>
      <c r="N963" s="1" t="s">
        <v>2749</v>
      </c>
      <c r="O963" s="2">
        <v>39808</v>
      </c>
      <c r="P963" s="2">
        <v>39820</v>
      </c>
      <c r="Q963" s="1" t="s">
        <v>29</v>
      </c>
      <c r="R963" t="str">
        <f>VLOOKUP(F963,'Seg 2 descriptions'!A:B,2)</f>
        <v>X Engineering and Measurement</v>
      </c>
      <c r="S963" t="str">
        <f>VLOOKUP(G963,'Seg 3 descriptions'!A:B,2)</f>
        <v>Salaries</v>
      </c>
    </row>
    <row r="964" spans="1:19" x14ac:dyDescent="0.25">
      <c r="A964" s="1" t="s">
        <v>828</v>
      </c>
      <c r="B964" s="1" t="s">
        <v>49</v>
      </c>
      <c r="C964" s="1" t="s">
        <v>2749</v>
      </c>
      <c r="D964" s="1" t="s">
        <v>2082</v>
      </c>
      <c r="E964" s="1" t="s">
        <v>20</v>
      </c>
      <c r="F964" s="1" t="s">
        <v>2006</v>
      </c>
      <c r="G964" s="1" t="s">
        <v>460</v>
      </c>
      <c r="H964" s="1" t="s">
        <v>23</v>
      </c>
      <c r="I964" s="1" t="s">
        <v>24</v>
      </c>
      <c r="J964" s="3">
        <v>130.16</v>
      </c>
      <c r="K964" s="1" t="s">
        <v>2750</v>
      </c>
      <c r="L964" s="1" t="s">
        <v>24</v>
      </c>
      <c r="M964" s="1" t="s">
        <v>24</v>
      </c>
      <c r="N964" s="1" t="s">
        <v>2749</v>
      </c>
      <c r="O964" s="2">
        <v>39808</v>
      </c>
      <c r="P964" s="2">
        <v>39820</v>
      </c>
      <c r="Q964" s="1" t="s">
        <v>29</v>
      </c>
      <c r="R964" t="str">
        <f>VLOOKUP(F964,'Seg 2 descriptions'!A:B,2)</f>
        <v>X Engineering and Measurement</v>
      </c>
      <c r="S964" t="str">
        <f>VLOOKUP(G964,'Seg 3 descriptions'!A:B,2)</f>
        <v>Salaries</v>
      </c>
    </row>
    <row r="965" spans="1:19" x14ac:dyDescent="0.25">
      <c r="A965" s="1" t="s">
        <v>828</v>
      </c>
      <c r="B965" s="1" t="s">
        <v>49</v>
      </c>
      <c r="C965" s="1" t="s">
        <v>2745</v>
      </c>
      <c r="D965" s="1" t="s">
        <v>2080</v>
      </c>
      <c r="E965" s="1" t="s">
        <v>20</v>
      </c>
      <c r="F965" s="1" t="s">
        <v>2006</v>
      </c>
      <c r="G965" s="1" t="s">
        <v>460</v>
      </c>
      <c r="H965" s="1" t="s">
        <v>187</v>
      </c>
      <c r="I965" s="1" t="s">
        <v>24</v>
      </c>
      <c r="J965" s="3">
        <v>86.77</v>
      </c>
      <c r="K965" s="1" t="s">
        <v>2746</v>
      </c>
      <c r="L965" s="1" t="s">
        <v>24</v>
      </c>
      <c r="M965" s="1" t="s">
        <v>24</v>
      </c>
      <c r="N965" s="1" t="s">
        <v>2745</v>
      </c>
      <c r="O965" s="2">
        <v>39759</v>
      </c>
      <c r="P965" s="2">
        <v>39783</v>
      </c>
      <c r="Q965" s="1" t="s">
        <v>29</v>
      </c>
      <c r="R965" t="str">
        <f>VLOOKUP(F965,'Seg 2 descriptions'!A:B,2)</f>
        <v>X Engineering and Measurement</v>
      </c>
      <c r="S965" t="str">
        <f>VLOOKUP(G965,'Seg 3 descriptions'!A:B,2)</f>
        <v>Salaries</v>
      </c>
    </row>
    <row r="966" spans="1:19" x14ac:dyDescent="0.25">
      <c r="A966" s="1" t="s">
        <v>828</v>
      </c>
      <c r="B966" s="1" t="s">
        <v>49</v>
      </c>
      <c r="C966" s="1" t="s">
        <v>2745</v>
      </c>
      <c r="D966" s="1" t="s">
        <v>2081</v>
      </c>
      <c r="E966" s="1" t="s">
        <v>20</v>
      </c>
      <c r="F966" s="1" t="s">
        <v>2006</v>
      </c>
      <c r="G966" s="1" t="s">
        <v>460</v>
      </c>
      <c r="H966" s="1" t="s">
        <v>76</v>
      </c>
      <c r="I966" s="1" t="s">
        <v>24</v>
      </c>
      <c r="J966" s="3">
        <v>173.54</v>
      </c>
      <c r="K966" s="1" t="s">
        <v>2746</v>
      </c>
      <c r="L966" s="1" t="s">
        <v>24</v>
      </c>
      <c r="M966" s="1" t="s">
        <v>24</v>
      </c>
      <c r="N966" s="1" t="s">
        <v>2745</v>
      </c>
      <c r="O966" s="2">
        <v>39759</v>
      </c>
      <c r="P966" s="2">
        <v>39783</v>
      </c>
      <c r="Q966" s="1" t="s">
        <v>29</v>
      </c>
      <c r="R966" t="str">
        <f>VLOOKUP(F966,'Seg 2 descriptions'!A:B,2)</f>
        <v>X Engineering and Measurement</v>
      </c>
      <c r="S966" t="str">
        <f>VLOOKUP(G966,'Seg 3 descriptions'!A:B,2)</f>
        <v>Salaries</v>
      </c>
    </row>
    <row r="967" spans="1:19" x14ac:dyDescent="0.25">
      <c r="A967" s="1" t="s">
        <v>828</v>
      </c>
      <c r="B967" s="1" t="s">
        <v>49</v>
      </c>
      <c r="C967" s="1" t="s">
        <v>2745</v>
      </c>
      <c r="D967" s="1" t="s">
        <v>2082</v>
      </c>
      <c r="E967" s="1" t="s">
        <v>20</v>
      </c>
      <c r="F967" s="1" t="s">
        <v>2006</v>
      </c>
      <c r="G967" s="1" t="s">
        <v>460</v>
      </c>
      <c r="H967" s="1" t="s">
        <v>23</v>
      </c>
      <c r="I967" s="1" t="s">
        <v>24</v>
      </c>
      <c r="J967" s="3">
        <v>390.47</v>
      </c>
      <c r="K967" s="1" t="s">
        <v>2746</v>
      </c>
      <c r="L967" s="1" t="s">
        <v>24</v>
      </c>
      <c r="M967" s="1" t="s">
        <v>24</v>
      </c>
      <c r="N967" s="1" t="s">
        <v>2745</v>
      </c>
      <c r="O967" s="2">
        <v>39759</v>
      </c>
      <c r="P967" s="2">
        <v>39783</v>
      </c>
      <c r="Q967" s="1" t="s">
        <v>29</v>
      </c>
      <c r="R967" t="str">
        <f>VLOOKUP(F967,'Seg 2 descriptions'!A:B,2)</f>
        <v>X Engineering and Measurement</v>
      </c>
      <c r="S967" t="str">
        <f>VLOOKUP(G967,'Seg 3 descriptions'!A:B,2)</f>
        <v>Salaries</v>
      </c>
    </row>
    <row r="968" spans="1:19" x14ac:dyDescent="0.25">
      <c r="A968" s="1" t="s">
        <v>457</v>
      </c>
      <c r="B968" s="1" t="s">
        <v>1988</v>
      </c>
      <c r="C968" s="1" t="s">
        <v>2529</v>
      </c>
      <c r="D968" s="1" t="s">
        <v>2100</v>
      </c>
      <c r="E968" s="1" t="s">
        <v>1991</v>
      </c>
      <c r="F968" s="1" t="s">
        <v>2101</v>
      </c>
      <c r="G968" s="1" t="s">
        <v>460</v>
      </c>
      <c r="H968" s="1" t="s">
        <v>86</v>
      </c>
      <c r="I968" s="1" t="s">
        <v>2056</v>
      </c>
      <c r="J968" s="3">
        <v>-492.95</v>
      </c>
      <c r="K968" s="1" t="s">
        <v>2751</v>
      </c>
      <c r="L968" s="1" t="s">
        <v>24</v>
      </c>
      <c r="M968" s="1" t="s">
        <v>2752</v>
      </c>
      <c r="N968" s="1" t="s">
        <v>2530</v>
      </c>
      <c r="O968" s="2">
        <v>39568</v>
      </c>
      <c r="P968" s="2">
        <v>39573</v>
      </c>
      <c r="Q968" s="1" t="s">
        <v>29</v>
      </c>
      <c r="R968" t="str">
        <f>VLOOKUP(F968,'Seg 2 descriptions'!A:B,2)</f>
        <v>X Operations Manager-Tri-County</v>
      </c>
      <c r="S968" t="str">
        <f>VLOOKUP(G968,'Seg 3 descriptions'!A:B,2)</f>
        <v>Salaries</v>
      </c>
    </row>
    <row r="969" spans="1:19" x14ac:dyDescent="0.25">
      <c r="A969" s="1" t="s">
        <v>457</v>
      </c>
      <c r="B969" s="1" t="s">
        <v>1988</v>
      </c>
      <c r="C969" s="1" t="s">
        <v>2529</v>
      </c>
      <c r="D969" s="1" t="s">
        <v>2493</v>
      </c>
      <c r="E969" s="1" t="s">
        <v>1991</v>
      </c>
      <c r="F969" s="1" t="s">
        <v>2101</v>
      </c>
      <c r="G969" s="1" t="s">
        <v>460</v>
      </c>
      <c r="H969" s="1" t="s">
        <v>187</v>
      </c>
      <c r="I969" s="1" t="s">
        <v>2056</v>
      </c>
      <c r="J969" s="3">
        <v>-140.84</v>
      </c>
      <c r="K969" s="1" t="s">
        <v>2751</v>
      </c>
      <c r="L969" s="1" t="s">
        <v>24</v>
      </c>
      <c r="M969" s="1" t="s">
        <v>2752</v>
      </c>
      <c r="N969" s="1" t="s">
        <v>2530</v>
      </c>
      <c r="O969" s="2">
        <v>39568</v>
      </c>
      <c r="P969" s="2">
        <v>39573</v>
      </c>
      <c r="Q969" s="1" t="s">
        <v>29</v>
      </c>
      <c r="R969" t="str">
        <f>VLOOKUP(F969,'Seg 2 descriptions'!A:B,2)</f>
        <v>X Operations Manager-Tri-County</v>
      </c>
      <c r="S969" t="str">
        <f>VLOOKUP(G969,'Seg 3 descriptions'!A:B,2)</f>
        <v>Salaries</v>
      </c>
    </row>
    <row r="970" spans="1:19" x14ac:dyDescent="0.25">
      <c r="A970" s="1" t="s">
        <v>457</v>
      </c>
      <c r="B970" s="1" t="s">
        <v>1988</v>
      </c>
      <c r="C970" s="1" t="s">
        <v>2529</v>
      </c>
      <c r="D970" s="1" t="s">
        <v>2104</v>
      </c>
      <c r="E970" s="1" t="s">
        <v>1991</v>
      </c>
      <c r="F970" s="1" t="s">
        <v>2101</v>
      </c>
      <c r="G970" s="1" t="s">
        <v>460</v>
      </c>
      <c r="H970" s="1" t="s">
        <v>23</v>
      </c>
      <c r="I970" s="1" t="s">
        <v>2056</v>
      </c>
      <c r="J970" s="3">
        <v>-211.26</v>
      </c>
      <c r="K970" s="1" t="s">
        <v>2751</v>
      </c>
      <c r="L970" s="1" t="s">
        <v>24</v>
      </c>
      <c r="M970" s="1" t="s">
        <v>2752</v>
      </c>
      <c r="N970" s="1" t="s">
        <v>2530</v>
      </c>
      <c r="O970" s="2">
        <v>39568</v>
      </c>
      <c r="P970" s="2">
        <v>39573</v>
      </c>
      <c r="Q970" s="1" t="s">
        <v>29</v>
      </c>
      <c r="R970" t="str">
        <f>VLOOKUP(F970,'Seg 2 descriptions'!A:B,2)</f>
        <v>X Operations Manager-Tri-County</v>
      </c>
      <c r="S970" t="str">
        <f>VLOOKUP(G970,'Seg 3 descriptions'!A:B,2)</f>
        <v>Salaries</v>
      </c>
    </row>
    <row r="971" spans="1:19" x14ac:dyDescent="0.25">
      <c r="A971" s="1" t="s">
        <v>828</v>
      </c>
      <c r="B971" s="1" t="s">
        <v>49</v>
      </c>
      <c r="C971" s="1" t="s">
        <v>2732</v>
      </c>
      <c r="D971" s="1" t="s">
        <v>2584</v>
      </c>
      <c r="E971" s="1" t="s">
        <v>2029</v>
      </c>
      <c r="F971" s="1" t="s">
        <v>2030</v>
      </c>
      <c r="G971" s="1" t="s">
        <v>460</v>
      </c>
      <c r="H971" s="1" t="s">
        <v>130</v>
      </c>
      <c r="I971" s="1" t="s">
        <v>24</v>
      </c>
      <c r="J971" s="3">
        <v>28.98</v>
      </c>
      <c r="K971" s="1" t="s">
        <v>2753</v>
      </c>
      <c r="L971" s="1" t="s">
        <v>24</v>
      </c>
      <c r="M971" s="1" t="s">
        <v>24</v>
      </c>
      <c r="N971" s="1" t="s">
        <v>2732</v>
      </c>
      <c r="O971" s="2">
        <v>39778</v>
      </c>
      <c r="P971" s="2">
        <v>39784</v>
      </c>
      <c r="Q971" s="1" t="s">
        <v>29</v>
      </c>
      <c r="R971" t="str">
        <f>VLOOKUP(F971,'Seg 2 descriptions'!A:B,2)</f>
        <v>X Operations-Citrus County</v>
      </c>
      <c r="S971" t="str">
        <f>VLOOKUP(G971,'Seg 3 descriptions'!A:B,2)</f>
        <v>Salaries</v>
      </c>
    </row>
    <row r="972" spans="1:19" x14ac:dyDescent="0.25">
      <c r="A972" s="1" t="s">
        <v>828</v>
      </c>
      <c r="B972" s="1" t="s">
        <v>49</v>
      </c>
      <c r="C972" s="1" t="s">
        <v>2732</v>
      </c>
      <c r="D972" s="1" t="s">
        <v>1997</v>
      </c>
      <c r="E972" s="1" t="s">
        <v>1991</v>
      </c>
      <c r="F972" s="1" t="s">
        <v>1992</v>
      </c>
      <c r="G972" s="1" t="s">
        <v>460</v>
      </c>
      <c r="H972" s="1" t="s">
        <v>86</v>
      </c>
      <c r="I972" s="1" t="s">
        <v>24</v>
      </c>
      <c r="J972" s="3">
        <v>1062.1600000000001</v>
      </c>
      <c r="K972" s="1" t="s">
        <v>2753</v>
      </c>
      <c r="L972" s="1" t="s">
        <v>24</v>
      </c>
      <c r="M972" s="1" t="s">
        <v>24</v>
      </c>
      <c r="N972" s="1" t="s">
        <v>2732</v>
      </c>
      <c r="O972" s="2">
        <v>39778</v>
      </c>
      <c r="P972" s="2">
        <v>39784</v>
      </c>
      <c r="Q972" s="1" t="s">
        <v>29</v>
      </c>
      <c r="R972" t="str">
        <f>VLOOKUP(F972,'Seg 2 descriptions'!A:B,2)</f>
        <v>X Operations-Tri-County</v>
      </c>
      <c r="S972" t="str">
        <f>VLOOKUP(G972,'Seg 3 descriptions'!A:B,2)</f>
        <v>Salaries</v>
      </c>
    </row>
    <row r="973" spans="1:19" x14ac:dyDescent="0.25">
      <c r="A973" s="1" t="s">
        <v>828</v>
      </c>
      <c r="B973" s="1" t="s">
        <v>49</v>
      </c>
      <c r="C973" s="1" t="s">
        <v>2732</v>
      </c>
      <c r="D973" s="1" t="s">
        <v>1999</v>
      </c>
      <c r="E973" s="1" t="s">
        <v>1991</v>
      </c>
      <c r="F973" s="1" t="s">
        <v>1992</v>
      </c>
      <c r="G973" s="1" t="s">
        <v>460</v>
      </c>
      <c r="H973" s="1" t="s">
        <v>228</v>
      </c>
      <c r="I973" s="1" t="s">
        <v>24</v>
      </c>
      <c r="J973" s="3">
        <v>17.41</v>
      </c>
      <c r="K973" s="1" t="s">
        <v>2753</v>
      </c>
      <c r="L973" s="1" t="s">
        <v>24</v>
      </c>
      <c r="M973" s="1" t="s">
        <v>24</v>
      </c>
      <c r="N973" s="1" t="s">
        <v>2732</v>
      </c>
      <c r="O973" s="2">
        <v>39778</v>
      </c>
      <c r="P973" s="2">
        <v>39784</v>
      </c>
      <c r="Q973" s="1" t="s">
        <v>29</v>
      </c>
      <c r="R973" t="str">
        <f>VLOOKUP(F973,'Seg 2 descriptions'!A:B,2)</f>
        <v>X Operations-Tri-County</v>
      </c>
      <c r="S973" t="str">
        <f>VLOOKUP(G973,'Seg 3 descriptions'!A:B,2)</f>
        <v>Salaries</v>
      </c>
    </row>
    <row r="974" spans="1:19" x14ac:dyDescent="0.25">
      <c r="A974" s="1" t="s">
        <v>828</v>
      </c>
      <c r="B974" s="1" t="s">
        <v>49</v>
      </c>
      <c r="C974" s="1" t="s">
        <v>2732</v>
      </c>
      <c r="D974" s="1" t="s">
        <v>2077</v>
      </c>
      <c r="E974" s="1" t="s">
        <v>20</v>
      </c>
      <c r="F974" s="1" t="s">
        <v>2006</v>
      </c>
      <c r="G974" s="1" t="s">
        <v>460</v>
      </c>
      <c r="H974" s="1" t="s">
        <v>86</v>
      </c>
      <c r="I974" s="1" t="s">
        <v>24</v>
      </c>
      <c r="J974" s="3">
        <v>43.39</v>
      </c>
      <c r="K974" s="1" t="s">
        <v>2753</v>
      </c>
      <c r="L974" s="1" t="s">
        <v>24</v>
      </c>
      <c r="M974" s="1" t="s">
        <v>24</v>
      </c>
      <c r="N974" s="1" t="s">
        <v>2732</v>
      </c>
      <c r="O974" s="2">
        <v>39778</v>
      </c>
      <c r="P974" s="2">
        <v>39784</v>
      </c>
      <c r="Q974" s="1" t="s">
        <v>29</v>
      </c>
      <c r="R974" t="str">
        <f>VLOOKUP(F974,'Seg 2 descriptions'!A:B,2)</f>
        <v>X Engineering and Measurement</v>
      </c>
      <c r="S974" t="str">
        <f>VLOOKUP(G974,'Seg 3 descriptions'!A:B,2)</f>
        <v>Salaries</v>
      </c>
    </row>
    <row r="975" spans="1:19" x14ac:dyDescent="0.25">
      <c r="A975" s="1" t="s">
        <v>828</v>
      </c>
      <c r="B975" s="1" t="s">
        <v>49</v>
      </c>
      <c r="C975" s="1" t="s">
        <v>2732</v>
      </c>
      <c r="D975" s="1" t="s">
        <v>2080</v>
      </c>
      <c r="E975" s="1" t="s">
        <v>20</v>
      </c>
      <c r="F975" s="1" t="s">
        <v>2006</v>
      </c>
      <c r="G975" s="1" t="s">
        <v>460</v>
      </c>
      <c r="H975" s="1" t="s">
        <v>187</v>
      </c>
      <c r="I975" s="1" t="s">
        <v>24</v>
      </c>
      <c r="J975" s="3">
        <v>86.78</v>
      </c>
      <c r="K975" s="1" t="s">
        <v>2753</v>
      </c>
      <c r="L975" s="1" t="s">
        <v>24</v>
      </c>
      <c r="M975" s="1" t="s">
        <v>24</v>
      </c>
      <c r="N975" s="1" t="s">
        <v>2732</v>
      </c>
      <c r="O975" s="2">
        <v>39778</v>
      </c>
      <c r="P975" s="2">
        <v>39784</v>
      </c>
      <c r="Q975" s="1" t="s">
        <v>29</v>
      </c>
      <c r="R975" t="str">
        <f>VLOOKUP(F975,'Seg 2 descriptions'!A:B,2)</f>
        <v>X Engineering and Measurement</v>
      </c>
      <c r="S975" t="str">
        <f>VLOOKUP(G975,'Seg 3 descriptions'!A:B,2)</f>
        <v>Salaries</v>
      </c>
    </row>
    <row r="976" spans="1:19" x14ac:dyDescent="0.25">
      <c r="A976" s="1" t="s">
        <v>828</v>
      </c>
      <c r="B976" s="1" t="s">
        <v>49</v>
      </c>
      <c r="C976" s="1" t="s">
        <v>2732</v>
      </c>
      <c r="D976" s="1" t="s">
        <v>2081</v>
      </c>
      <c r="E976" s="1" t="s">
        <v>20</v>
      </c>
      <c r="F976" s="1" t="s">
        <v>2006</v>
      </c>
      <c r="G976" s="1" t="s">
        <v>460</v>
      </c>
      <c r="H976" s="1" t="s">
        <v>76</v>
      </c>
      <c r="I976" s="1" t="s">
        <v>24</v>
      </c>
      <c r="J976" s="3">
        <v>238.63</v>
      </c>
      <c r="K976" s="1" t="s">
        <v>2753</v>
      </c>
      <c r="L976" s="1" t="s">
        <v>24</v>
      </c>
      <c r="M976" s="1" t="s">
        <v>24</v>
      </c>
      <c r="N976" s="1" t="s">
        <v>2732</v>
      </c>
      <c r="O976" s="2">
        <v>39778</v>
      </c>
      <c r="P976" s="2">
        <v>39784</v>
      </c>
      <c r="Q976" s="1" t="s">
        <v>29</v>
      </c>
      <c r="R976" t="str">
        <f>VLOOKUP(F976,'Seg 2 descriptions'!A:B,2)</f>
        <v>X Engineering and Measurement</v>
      </c>
      <c r="S976" t="str">
        <f>VLOOKUP(G976,'Seg 3 descriptions'!A:B,2)</f>
        <v>Salaries</v>
      </c>
    </row>
    <row r="977" spans="1:19" x14ac:dyDescent="0.25">
      <c r="A977" s="1" t="s">
        <v>828</v>
      </c>
      <c r="B977" s="1" t="s">
        <v>49</v>
      </c>
      <c r="C977" s="1" t="s">
        <v>2732</v>
      </c>
      <c r="D977" s="1" t="s">
        <v>2082</v>
      </c>
      <c r="E977" s="1" t="s">
        <v>20</v>
      </c>
      <c r="F977" s="1" t="s">
        <v>2006</v>
      </c>
      <c r="G977" s="1" t="s">
        <v>460</v>
      </c>
      <c r="H977" s="1" t="s">
        <v>23</v>
      </c>
      <c r="I977" s="1" t="s">
        <v>24</v>
      </c>
      <c r="J977" s="3">
        <v>130.16</v>
      </c>
      <c r="K977" s="1" t="s">
        <v>2753</v>
      </c>
      <c r="L977" s="1" t="s">
        <v>24</v>
      </c>
      <c r="M977" s="1" t="s">
        <v>24</v>
      </c>
      <c r="N977" s="1" t="s">
        <v>2732</v>
      </c>
      <c r="O977" s="2">
        <v>39778</v>
      </c>
      <c r="P977" s="2">
        <v>39784</v>
      </c>
      <c r="Q977" s="1" t="s">
        <v>29</v>
      </c>
      <c r="R977" t="str">
        <f>VLOOKUP(F977,'Seg 2 descriptions'!A:B,2)</f>
        <v>X Engineering and Measurement</v>
      </c>
      <c r="S977" t="str">
        <f>VLOOKUP(G977,'Seg 3 descriptions'!A:B,2)</f>
        <v>Salaries</v>
      </c>
    </row>
    <row r="978" spans="1:19" x14ac:dyDescent="0.25">
      <c r="A978" s="1" t="s">
        <v>828</v>
      </c>
      <c r="B978" s="1" t="s">
        <v>49</v>
      </c>
      <c r="C978" s="1" t="s">
        <v>2732</v>
      </c>
      <c r="D978" s="1" t="s">
        <v>2330</v>
      </c>
      <c r="E978" s="1" t="s">
        <v>20</v>
      </c>
      <c r="F978" s="1" t="s">
        <v>2006</v>
      </c>
      <c r="G978" s="1" t="s">
        <v>460</v>
      </c>
      <c r="H978" s="1" t="s">
        <v>130</v>
      </c>
      <c r="I978" s="1" t="s">
        <v>24</v>
      </c>
      <c r="J978" s="3">
        <v>19.22</v>
      </c>
      <c r="K978" s="1" t="s">
        <v>2753</v>
      </c>
      <c r="L978" s="1" t="s">
        <v>24</v>
      </c>
      <c r="M978" s="1" t="s">
        <v>24</v>
      </c>
      <c r="N978" s="1" t="s">
        <v>2732</v>
      </c>
      <c r="O978" s="2">
        <v>39778</v>
      </c>
      <c r="P978" s="2">
        <v>39784</v>
      </c>
      <c r="Q978" s="1" t="s">
        <v>29</v>
      </c>
      <c r="R978" t="str">
        <f>VLOOKUP(F978,'Seg 2 descriptions'!A:B,2)</f>
        <v>X Engineering and Measurement</v>
      </c>
      <c r="S978" t="str">
        <f>VLOOKUP(G978,'Seg 3 descriptions'!A:B,2)</f>
        <v>Salaries</v>
      </c>
    </row>
    <row r="979" spans="1:19" x14ac:dyDescent="0.25">
      <c r="A979" s="1" t="s">
        <v>828</v>
      </c>
      <c r="B979" s="1" t="s">
        <v>49</v>
      </c>
      <c r="C979" s="1" t="s">
        <v>2296</v>
      </c>
      <c r="D979" s="1" t="s">
        <v>2077</v>
      </c>
      <c r="E979" s="1" t="s">
        <v>20</v>
      </c>
      <c r="F979" s="1" t="s">
        <v>2006</v>
      </c>
      <c r="G979" s="1" t="s">
        <v>460</v>
      </c>
      <c r="H979" s="1" t="s">
        <v>86</v>
      </c>
      <c r="I979" s="1" t="s">
        <v>24</v>
      </c>
      <c r="J979" s="3">
        <v>36.090000000000003</v>
      </c>
      <c r="K979" s="1" t="s">
        <v>2754</v>
      </c>
      <c r="L979" s="1" t="s">
        <v>24</v>
      </c>
      <c r="M979" s="1" t="s">
        <v>24</v>
      </c>
      <c r="N979" s="1" t="s">
        <v>2296</v>
      </c>
      <c r="O979" s="2">
        <v>39710</v>
      </c>
      <c r="P979" s="2">
        <v>39721</v>
      </c>
      <c r="Q979" s="1" t="s">
        <v>29</v>
      </c>
      <c r="R979" t="str">
        <f>VLOOKUP(F979,'Seg 2 descriptions'!A:B,2)</f>
        <v>X Engineering and Measurement</v>
      </c>
      <c r="S979" t="str">
        <f>VLOOKUP(G979,'Seg 3 descriptions'!A:B,2)</f>
        <v>Salaries</v>
      </c>
    </row>
    <row r="980" spans="1:19" x14ac:dyDescent="0.25">
      <c r="A980" s="1" t="s">
        <v>828</v>
      </c>
      <c r="B980" s="1" t="s">
        <v>49</v>
      </c>
      <c r="C980" s="1" t="s">
        <v>2296</v>
      </c>
      <c r="D980" s="1" t="s">
        <v>2307</v>
      </c>
      <c r="E980" s="1" t="s">
        <v>2029</v>
      </c>
      <c r="F980" s="1" t="s">
        <v>2030</v>
      </c>
      <c r="G980" s="1" t="s">
        <v>460</v>
      </c>
      <c r="H980" s="1" t="s">
        <v>86</v>
      </c>
      <c r="I980" s="1" t="s">
        <v>24</v>
      </c>
      <c r="J980" s="3">
        <v>200.46</v>
      </c>
      <c r="K980" s="1" t="s">
        <v>2754</v>
      </c>
      <c r="L980" s="1" t="s">
        <v>24</v>
      </c>
      <c r="M980" s="1" t="s">
        <v>24</v>
      </c>
      <c r="N980" s="1" t="s">
        <v>2296</v>
      </c>
      <c r="O980" s="2">
        <v>39710</v>
      </c>
      <c r="P980" s="2">
        <v>39721</v>
      </c>
      <c r="Q980" s="1" t="s">
        <v>29</v>
      </c>
      <c r="R980" t="str">
        <f>VLOOKUP(F980,'Seg 2 descriptions'!A:B,2)</f>
        <v>X Operations-Citrus County</v>
      </c>
      <c r="S980" t="str">
        <f>VLOOKUP(G980,'Seg 3 descriptions'!A:B,2)</f>
        <v>Salaries</v>
      </c>
    </row>
    <row r="981" spans="1:19" x14ac:dyDescent="0.25">
      <c r="A981" s="1" t="s">
        <v>828</v>
      </c>
      <c r="B981" s="1" t="s">
        <v>49</v>
      </c>
      <c r="C981" s="1" t="s">
        <v>2296</v>
      </c>
      <c r="D981" s="1" t="s">
        <v>1997</v>
      </c>
      <c r="E981" s="1" t="s">
        <v>1991</v>
      </c>
      <c r="F981" s="1" t="s">
        <v>1992</v>
      </c>
      <c r="G981" s="1" t="s">
        <v>460</v>
      </c>
      <c r="H981" s="1" t="s">
        <v>86</v>
      </c>
      <c r="I981" s="1" t="s">
        <v>24</v>
      </c>
      <c r="J981" s="3">
        <v>258.27999999999997</v>
      </c>
      <c r="K981" s="1" t="s">
        <v>2754</v>
      </c>
      <c r="L981" s="1" t="s">
        <v>24</v>
      </c>
      <c r="M981" s="1" t="s">
        <v>24</v>
      </c>
      <c r="N981" s="1" t="s">
        <v>2296</v>
      </c>
      <c r="O981" s="2">
        <v>39710</v>
      </c>
      <c r="P981" s="2">
        <v>39721</v>
      </c>
      <c r="Q981" s="1" t="s">
        <v>29</v>
      </c>
      <c r="R981" t="str">
        <f>VLOOKUP(F981,'Seg 2 descriptions'!A:B,2)</f>
        <v>X Operations-Tri-County</v>
      </c>
      <c r="S981" t="str">
        <f>VLOOKUP(G981,'Seg 3 descriptions'!A:B,2)</f>
        <v>Salaries</v>
      </c>
    </row>
    <row r="982" spans="1:19" x14ac:dyDescent="0.25">
      <c r="A982" s="1" t="s">
        <v>828</v>
      </c>
      <c r="B982" s="1" t="s">
        <v>49</v>
      </c>
      <c r="C982" s="1" t="s">
        <v>2296</v>
      </c>
      <c r="D982" s="1" t="s">
        <v>2080</v>
      </c>
      <c r="E982" s="1" t="s">
        <v>20</v>
      </c>
      <c r="F982" s="1" t="s">
        <v>2006</v>
      </c>
      <c r="G982" s="1" t="s">
        <v>460</v>
      </c>
      <c r="H982" s="1" t="s">
        <v>187</v>
      </c>
      <c r="I982" s="1" t="s">
        <v>24</v>
      </c>
      <c r="J982" s="3">
        <v>285.11</v>
      </c>
      <c r="K982" s="1" t="s">
        <v>2754</v>
      </c>
      <c r="L982" s="1" t="s">
        <v>24</v>
      </c>
      <c r="M982" s="1" t="s">
        <v>24</v>
      </c>
      <c r="N982" s="1" t="s">
        <v>2296</v>
      </c>
      <c r="O982" s="2">
        <v>39710</v>
      </c>
      <c r="P982" s="2">
        <v>39721</v>
      </c>
      <c r="Q982" s="1" t="s">
        <v>29</v>
      </c>
      <c r="R982" t="str">
        <f>VLOOKUP(F982,'Seg 2 descriptions'!A:B,2)</f>
        <v>X Engineering and Measurement</v>
      </c>
      <c r="S982" t="str">
        <f>VLOOKUP(G982,'Seg 3 descriptions'!A:B,2)</f>
        <v>Salaries</v>
      </c>
    </row>
    <row r="983" spans="1:19" x14ac:dyDescent="0.25">
      <c r="A983" s="1" t="s">
        <v>828</v>
      </c>
      <c r="B983" s="1" t="s">
        <v>49</v>
      </c>
      <c r="C983" s="1" t="s">
        <v>2296</v>
      </c>
      <c r="D983" s="1" t="s">
        <v>2081</v>
      </c>
      <c r="E983" s="1" t="s">
        <v>20</v>
      </c>
      <c r="F983" s="1" t="s">
        <v>2006</v>
      </c>
      <c r="G983" s="1" t="s">
        <v>460</v>
      </c>
      <c r="H983" s="1" t="s">
        <v>76</v>
      </c>
      <c r="I983" s="1" t="s">
        <v>24</v>
      </c>
      <c r="J983" s="3">
        <v>244.38</v>
      </c>
      <c r="K983" s="1" t="s">
        <v>2754</v>
      </c>
      <c r="L983" s="1" t="s">
        <v>24</v>
      </c>
      <c r="M983" s="1" t="s">
        <v>24</v>
      </c>
      <c r="N983" s="1" t="s">
        <v>2296</v>
      </c>
      <c r="O983" s="2">
        <v>39710</v>
      </c>
      <c r="P983" s="2">
        <v>39721</v>
      </c>
      <c r="Q983" s="1" t="s">
        <v>29</v>
      </c>
      <c r="R983" t="str">
        <f>VLOOKUP(F983,'Seg 2 descriptions'!A:B,2)</f>
        <v>X Engineering and Measurement</v>
      </c>
      <c r="S983" t="str">
        <f>VLOOKUP(G983,'Seg 3 descriptions'!A:B,2)</f>
        <v>Salaries</v>
      </c>
    </row>
    <row r="984" spans="1:19" x14ac:dyDescent="0.25">
      <c r="A984" s="1" t="s">
        <v>828</v>
      </c>
      <c r="B984" s="1" t="s">
        <v>49</v>
      </c>
      <c r="C984" s="1" t="s">
        <v>2296</v>
      </c>
      <c r="D984" s="1" t="s">
        <v>2082</v>
      </c>
      <c r="E984" s="1" t="s">
        <v>20</v>
      </c>
      <c r="F984" s="1" t="s">
        <v>2006</v>
      </c>
      <c r="G984" s="1" t="s">
        <v>460</v>
      </c>
      <c r="H984" s="1" t="s">
        <v>23</v>
      </c>
      <c r="I984" s="1" t="s">
        <v>24</v>
      </c>
      <c r="J984" s="3">
        <v>244.37</v>
      </c>
      <c r="K984" s="1" t="s">
        <v>2754</v>
      </c>
      <c r="L984" s="1" t="s">
        <v>24</v>
      </c>
      <c r="M984" s="1" t="s">
        <v>24</v>
      </c>
      <c r="N984" s="1" t="s">
        <v>2296</v>
      </c>
      <c r="O984" s="2">
        <v>39710</v>
      </c>
      <c r="P984" s="2">
        <v>39721</v>
      </c>
      <c r="Q984" s="1" t="s">
        <v>29</v>
      </c>
      <c r="R984" t="str">
        <f>VLOOKUP(F984,'Seg 2 descriptions'!A:B,2)</f>
        <v>X Engineering and Measurement</v>
      </c>
      <c r="S984" t="str">
        <f>VLOOKUP(G984,'Seg 3 descriptions'!A:B,2)</f>
        <v>Salaries</v>
      </c>
    </row>
    <row r="985" spans="1:19" x14ac:dyDescent="0.25">
      <c r="A985" s="1" t="s">
        <v>828</v>
      </c>
      <c r="B985" s="1" t="s">
        <v>49</v>
      </c>
      <c r="C985" s="1" t="s">
        <v>2755</v>
      </c>
      <c r="D985" s="1" t="s">
        <v>2009</v>
      </c>
      <c r="E985" s="1" t="s">
        <v>1991</v>
      </c>
      <c r="F985" s="1" t="s">
        <v>1992</v>
      </c>
      <c r="G985" s="1" t="s">
        <v>590</v>
      </c>
      <c r="H985" s="1" t="s">
        <v>86</v>
      </c>
      <c r="I985" s="1" t="s">
        <v>24</v>
      </c>
      <c r="J985" s="3">
        <v>106.71</v>
      </c>
      <c r="K985" s="1" t="s">
        <v>2756</v>
      </c>
      <c r="L985" s="1" t="s">
        <v>24</v>
      </c>
      <c r="M985" s="1" t="s">
        <v>24</v>
      </c>
      <c r="N985" s="1" t="s">
        <v>2755</v>
      </c>
      <c r="O985" s="2">
        <v>39787</v>
      </c>
      <c r="P985" s="2">
        <v>39786</v>
      </c>
      <c r="Q985" s="1" t="s">
        <v>29</v>
      </c>
      <c r="R985" t="str">
        <f>VLOOKUP(F985,'Seg 2 descriptions'!A:B,2)</f>
        <v>X Operations-Tri-County</v>
      </c>
      <c r="S985" t="str">
        <f>VLOOKUP(G985,'Seg 3 descriptions'!A:B,2)</f>
        <v>Overtime/Comp Time/On Call</v>
      </c>
    </row>
    <row r="986" spans="1:19" x14ac:dyDescent="0.25">
      <c r="A986" s="1" t="s">
        <v>828</v>
      </c>
      <c r="B986" s="1" t="s">
        <v>49</v>
      </c>
      <c r="C986" s="1" t="s">
        <v>2755</v>
      </c>
      <c r="D986" s="1" t="s">
        <v>2534</v>
      </c>
      <c r="E986" s="1" t="s">
        <v>2029</v>
      </c>
      <c r="F986" s="1" t="s">
        <v>2030</v>
      </c>
      <c r="G986" s="1" t="s">
        <v>590</v>
      </c>
      <c r="H986" s="1" t="s">
        <v>103</v>
      </c>
      <c r="I986" s="1" t="s">
        <v>24</v>
      </c>
      <c r="J986" s="3">
        <v>47.72</v>
      </c>
      <c r="K986" s="1" t="s">
        <v>2756</v>
      </c>
      <c r="L986" s="1" t="s">
        <v>24</v>
      </c>
      <c r="M986" s="1" t="s">
        <v>24</v>
      </c>
      <c r="N986" s="1" t="s">
        <v>2755</v>
      </c>
      <c r="O986" s="2">
        <v>39787</v>
      </c>
      <c r="P986" s="2">
        <v>39786</v>
      </c>
      <c r="Q986" s="1" t="s">
        <v>29</v>
      </c>
      <c r="R986" t="str">
        <f>VLOOKUP(F986,'Seg 2 descriptions'!A:B,2)</f>
        <v>X Operations-Citrus County</v>
      </c>
      <c r="S986" t="str">
        <f>VLOOKUP(G986,'Seg 3 descriptions'!A:B,2)</f>
        <v>Overtime/Comp Time/On Call</v>
      </c>
    </row>
    <row r="987" spans="1:19" x14ac:dyDescent="0.25">
      <c r="A987" s="1" t="s">
        <v>828</v>
      </c>
      <c r="B987" s="1" t="s">
        <v>49</v>
      </c>
      <c r="C987" s="1" t="s">
        <v>2724</v>
      </c>
      <c r="D987" s="1" t="s">
        <v>2065</v>
      </c>
      <c r="E987" s="1" t="s">
        <v>20</v>
      </c>
      <c r="F987" s="1" t="s">
        <v>1992</v>
      </c>
      <c r="G987" s="1" t="s">
        <v>590</v>
      </c>
      <c r="H987" s="1" t="s">
        <v>86</v>
      </c>
      <c r="I987" s="1" t="s">
        <v>24</v>
      </c>
      <c r="J987" s="3">
        <v>-163.13</v>
      </c>
      <c r="K987" s="1" t="s">
        <v>2757</v>
      </c>
      <c r="L987" s="1" t="s">
        <v>24</v>
      </c>
      <c r="M987" s="1" t="s">
        <v>24</v>
      </c>
      <c r="N987" s="1" t="s">
        <v>2726</v>
      </c>
      <c r="O987" s="2">
        <v>39629</v>
      </c>
      <c r="P987" s="2">
        <v>39636</v>
      </c>
      <c r="Q987" s="1" t="s">
        <v>29</v>
      </c>
      <c r="R987" t="str">
        <f>VLOOKUP(F987,'Seg 2 descriptions'!A:B,2)</f>
        <v>X Operations-Tri-County</v>
      </c>
      <c r="S987" t="str">
        <f>VLOOKUP(G987,'Seg 3 descriptions'!A:B,2)</f>
        <v>Overtime/Comp Time/On Call</v>
      </c>
    </row>
    <row r="988" spans="1:19" x14ac:dyDescent="0.25">
      <c r="A988" s="1" t="s">
        <v>828</v>
      </c>
      <c r="B988" s="1" t="s">
        <v>49</v>
      </c>
      <c r="C988" s="1" t="s">
        <v>2758</v>
      </c>
      <c r="D988" s="1" t="s">
        <v>2080</v>
      </c>
      <c r="E988" s="1" t="s">
        <v>20</v>
      </c>
      <c r="F988" s="1" t="s">
        <v>2006</v>
      </c>
      <c r="G988" s="1" t="s">
        <v>460</v>
      </c>
      <c r="H988" s="1" t="s">
        <v>187</v>
      </c>
      <c r="I988" s="1" t="s">
        <v>24</v>
      </c>
      <c r="J988" s="3">
        <v>81.459999999999994</v>
      </c>
      <c r="K988" s="1" t="s">
        <v>2759</v>
      </c>
      <c r="L988" s="1" t="s">
        <v>24</v>
      </c>
      <c r="M988" s="1" t="s">
        <v>24</v>
      </c>
      <c r="N988" s="1" t="s">
        <v>2758</v>
      </c>
      <c r="O988" s="2">
        <v>39703</v>
      </c>
      <c r="P988" s="2">
        <v>39721</v>
      </c>
      <c r="Q988" s="1" t="s">
        <v>29</v>
      </c>
      <c r="R988" t="str">
        <f>VLOOKUP(F988,'Seg 2 descriptions'!A:B,2)</f>
        <v>X Engineering and Measurement</v>
      </c>
      <c r="S988" t="str">
        <f>VLOOKUP(G988,'Seg 3 descriptions'!A:B,2)</f>
        <v>Salaries</v>
      </c>
    </row>
    <row r="989" spans="1:19" x14ac:dyDescent="0.25">
      <c r="A989" s="1" t="s">
        <v>828</v>
      </c>
      <c r="B989" s="1" t="s">
        <v>49</v>
      </c>
      <c r="C989" s="1" t="s">
        <v>2758</v>
      </c>
      <c r="D989" s="1" t="s">
        <v>1997</v>
      </c>
      <c r="E989" s="1" t="s">
        <v>1991</v>
      </c>
      <c r="F989" s="1" t="s">
        <v>1992</v>
      </c>
      <c r="G989" s="1" t="s">
        <v>460</v>
      </c>
      <c r="H989" s="1" t="s">
        <v>86</v>
      </c>
      <c r="I989" s="1" t="s">
        <v>24</v>
      </c>
      <c r="J989" s="3">
        <v>258.27999999999997</v>
      </c>
      <c r="K989" s="1" t="s">
        <v>2759</v>
      </c>
      <c r="L989" s="1" t="s">
        <v>24</v>
      </c>
      <c r="M989" s="1" t="s">
        <v>24</v>
      </c>
      <c r="N989" s="1" t="s">
        <v>2758</v>
      </c>
      <c r="O989" s="2">
        <v>39703</v>
      </c>
      <c r="P989" s="2">
        <v>39721</v>
      </c>
      <c r="Q989" s="1" t="s">
        <v>29</v>
      </c>
      <c r="R989" t="str">
        <f>VLOOKUP(F989,'Seg 2 descriptions'!A:B,2)</f>
        <v>X Operations-Tri-County</v>
      </c>
      <c r="S989" t="str">
        <f>VLOOKUP(G989,'Seg 3 descriptions'!A:B,2)</f>
        <v>Salaries</v>
      </c>
    </row>
    <row r="990" spans="1:19" x14ac:dyDescent="0.25">
      <c r="A990" s="1" t="s">
        <v>828</v>
      </c>
      <c r="B990" s="1" t="s">
        <v>49</v>
      </c>
      <c r="C990" s="1" t="s">
        <v>2758</v>
      </c>
      <c r="D990" s="1" t="s">
        <v>1999</v>
      </c>
      <c r="E990" s="1" t="s">
        <v>1991</v>
      </c>
      <c r="F990" s="1" t="s">
        <v>1992</v>
      </c>
      <c r="G990" s="1" t="s">
        <v>460</v>
      </c>
      <c r="H990" s="1" t="s">
        <v>228</v>
      </c>
      <c r="I990" s="1" t="s">
        <v>24</v>
      </c>
      <c r="J990" s="3">
        <v>45.92</v>
      </c>
      <c r="K990" s="1" t="s">
        <v>2759</v>
      </c>
      <c r="L990" s="1" t="s">
        <v>24</v>
      </c>
      <c r="M990" s="1" t="s">
        <v>24</v>
      </c>
      <c r="N990" s="1" t="s">
        <v>2758</v>
      </c>
      <c r="O990" s="2">
        <v>39703</v>
      </c>
      <c r="P990" s="2">
        <v>39721</v>
      </c>
      <c r="Q990" s="1" t="s">
        <v>29</v>
      </c>
      <c r="R990" t="str">
        <f>VLOOKUP(F990,'Seg 2 descriptions'!A:B,2)</f>
        <v>X Operations-Tri-County</v>
      </c>
      <c r="S990" t="str">
        <f>VLOOKUP(G990,'Seg 3 descriptions'!A:B,2)</f>
        <v>Salaries</v>
      </c>
    </row>
    <row r="991" spans="1:19" x14ac:dyDescent="0.25">
      <c r="A991" s="1" t="s">
        <v>828</v>
      </c>
      <c r="B991" s="1" t="s">
        <v>49</v>
      </c>
      <c r="C991" s="1" t="s">
        <v>2758</v>
      </c>
      <c r="D991" s="1" t="s">
        <v>2081</v>
      </c>
      <c r="E991" s="1" t="s">
        <v>20</v>
      </c>
      <c r="F991" s="1" t="s">
        <v>2006</v>
      </c>
      <c r="G991" s="1" t="s">
        <v>460</v>
      </c>
      <c r="H991" s="1" t="s">
        <v>76</v>
      </c>
      <c r="I991" s="1" t="s">
        <v>24</v>
      </c>
      <c r="J991" s="3">
        <v>81.459999999999994</v>
      </c>
      <c r="K991" s="1" t="s">
        <v>2759</v>
      </c>
      <c r="L991" s="1" t="s">
        <v>24</v>
      </c>
      <c r="M991" s="1" t="s">
        <v>24</v>
      </c>
      <c r="N991" s="1" t="s">
        <v>2758</v>
      </c>
      <c r="O991" s="2">
        <v>39703</v>
      </c>
      <c r="P991" s="2">
        <v>39721</v>
      </c>
      <c r="Q991" s="1" t="s">
        <v>29</v>
      </c>
      <c r="R991" t="str">
        <f>VLOOKUP(F991,'Seg 2 descriptions'!A:B,2)</f>
        <v>X Engineering and Measurement</v>
      </c>
      <c r="S991" t="str">
        <f>VLOOKUP(G991,'Seg 3 descriptions'!A:B,2)</f>
        <v>Salaries</v>
      </c>
    </row>
    <row r="992" spans="1:19" x14ac:dyDescent="0.25">
      <c r="A992" s="1" t="s">
        <v>828</v>
      </c>
      <c r="B992" s="1" t="s">
        <v>49</v>
      </c>
      <c r="C992" s="1" t="s">
        <v>2758</v>
      </c>
      <c r="D992" s="1" t="s">
        <v>2082</v>
      </c>
      <c r="E992" s="1" t="s">
        <v>20</v>
      </c>
      <c r="F992" s="1" t="s">
        <v>2006</v>
      </c>
      <c r="G992" s="1" t="s">
        <v>460</v>
      </c>
      <c r="H992" s="1" t="s">
        <v>23</v>
      </c>
      <c r="I992" s="1" t="s">
        <v>24</v>
      </c>
      <c r="J992" s="3">
        <v>162.91999999999999</v>
      </c>
      <c r="K992" s="1" t="s">
        <v>2759</v>
      </c>
      <c r="L992" s="1" t="s">
        <v>24</v>
      </c>
      <c r="M992" s="1" t="s">
        <v>24</v>
      </c>
      <c r="N992" s="1" t="s">
        <v>2758</v>
      </c>
      <c r="O992" s="2">
        <v>39703</v>
      </c>
      <c r="P992" s="2">
        <v>39721</v>
      </c>
      <c r="Q992" s="1" t="s">
        <v>29</v>
      </c>
      <c r="R992" t="str">
        <f>VLOOKUP(F992,'Seg 2 descriptions'!A:B,2)</f>
        <v>X Engineering and Measurement</v>
      </c>
      <c r="S992" t="str">
        <f>VLOOKUP(G992,'Seg 3 descriptions'!A:B,2)</f>
        <v>Salaries</v>
      </c>
    </row>
    <row r="993" spans="1:19" x14ac:dyDescent="0.25">
      <c r="A993" s="1" t="s">
        <v>457</v>
      </c>
      <c r="B993" s="1" t="s">
        <v>1988</v>
      </c>
      <c r="C993" s="1" t="s">
        <v>2315</v>
      </c>
      <c r="D993" s="1" t="s">
        <v>1999</v>
      </c>
      <c r="E993" s="1" t="s">
        <v>1991</v>
      </c>
      <c r="F993" s="1" t="s">
        <v>1992</v>
      </c>
      <c r="G993" s="1" t="s">
        <v>460</v>
      </c>
      <c r="H993" s="1" t="s">
        <v>228</v>
      </c>
      <c r="I993" s="1" t="s">
        <v>2056</v>
      </c>
      <c r="J993" s="3">
        <v>237.98</v>
      </c>
      <c r="K993" s="1" t="s">
        <v>2760</v>
      </c>
      <c r="L993" s="1" t="s">
        <v>24</v>
      </c>
      <c r="M993" s="1" t="s">
        <v>2761</v>
      </c>
      <c r="N993" s="1" t="s">
        <v>2059</v>
      </c>
      <c r="O993" s="2">
        <v>39478</v>
      </c>
      <c r="P993" s="2">
        <v>39486</v>
      </c>
      <c r="Q993" s="1" t="s">
        <v>29</v>
      </c>
      <c r="R993" t="str">
        <f>VLOOKUP(F993,'Seg 2 descriptions'!A:B,2)</f>
        <v>X Operations-Tri-County</v>
      </c>
      <c r="S993" t="str">
        <f>VLOOKUP(G993,'Seg 3 descriptions'!A:B,2)</f>
        <v>Salaries</v>
      </c>
    </row>
    <row r="994" spans="1:19" x14ac:dyDescent="0.25">
      <c r="A994" s="1" t="s">
        <v>457</v>
      </c>
      <c r="B994" s="1" t="s">
        <v>1988</v>
      </c>
      <c r="C994" s="1" t="s">
        <v>2318</v>
      </c>
      <c r="D994" s="1" t="s">
        <v>2320</v>
      </c>
      <c r="E994" s="1" t="s">
        <v>1991</v>
      </c>
      <c r="F994" s="1" t="s">
        <v>1992</v>
      </c>
      <c r="G994" s="1" t="s">
        <v>1049</v>
      </c>
      <c r="H994" s="1" t="s">
        <v>103</v>
      </c>
      <c r="I994" s="1" t="s">
        <v>2056</v>
      </c>
      <c r="J994" s="3">
        <v>1.34</v>
      </c>
      <c r="K994" s="1" t="s">
        <v>2760</v>
      </c>
      <c r="L994" s="1" t="s">
        <v>24</v>
      </c>
      <c r="M994" s="1" t="s">
        <v>2761</v>
      </c>
      <c r="N994" s="1" t="s">
        <v>2059</v>
      </c>
      <c r="O994" s="2">
        <v>39568</v>
      </c>
      <c r="P994" s="2">
        <v>39572</v>
      </c>
      <c r="Q994" s="1" t="s">
        <v>29</v>
      </c>
      <c r="R994" t="str">
        <f>VLOOKUP(F994,'Seg 2 descriptions'!A:B,2)</f>
        <v>X Operations-Tri-County</v>
      </c>
      <c r="S994" t="str">
        <f>VLOOKUP(G994,'Seg 3 descriptions'!A:B,2)</f>
        <v>Vehicle Insurance</v>
      </c>
    </row>
    <row r="995" spans="1:19" x14ac:dyDescent="0.25">
      <c r="A995" s="1" t="s">
        <v>457</v>
      </c>
      <c r="B995" s="1" t="s">
        <v>1988</v>
      </c>
      <c r="C995" s="1" t="s">
        <v>2318</v>
      </c>
      <c r="D995" s="1" t="s">
        <v>2762</v>
      </c>
      <c r="E995" s="1" t="s">
        <v>1991</v>
      </c>
      <c r="F995" s="1" t="s">
        <v>1992</v>
      </c>
      <c r="G995" s="1" t="s">
        <v>1049</v>
      </c>
      <c r="H995" s="1" t="s">
        <v>228</v>
      </c>
      <c r="I995" s="1" t="s">
        <v>2056</v>
      </c>
      <c r="J995" s="3">
        <v>20.25</v>
      </c>
      <c r="K995" s="1" t="s">
        <v>2760</v>
      </c>
      <c r="L995" s="1" t="s">
        <v>24</v>
      </c>
      <c r="M995" s="1" t="s">
        <v>2761</v>
      </c>
      <c r="N995" s="1" t="s">
        <v>2059</v>
      </c>
      <c r="O995" s="2">
        <v>39568</v>
      </c>
      <c r="P995" s="2">
        <v>39572</v>
      </c>
      <c r="Q995" s="1" t="s">
        <v>29</v>
      </c>
      <c r="R995" t="str">
        <f>VLOOKUP(F995,'Seg 2 descriptions'!A:B,2)</f>
        <v>X Operations-Tri-County</v>
      </c>
      <c r="S995" t="str">
        <f>VLOOKUP(G995,'Seg 3 descriptions'!A:B,2)</f>
        <v>Vehicle Insurance</v>
      </c>
    </row>
    <row r="996" spans="1:19" x14ac:dyDescent="0.25">
      <c r="A996" s="1" t="s">
        <v>457</v>
      </c>
      <c r="B996" s="1" t="s">
        <v>1988</v>
      </c>
      <c r="C996" s="1" t="s">
        <v>2318</v>
      </c>
      <c r="D996" s="1" t="s">
        <v>2323</v>
      </c>
      <c r="E996" s="1" t="s">
        <v>1991</v>
      </c>
      <c r="F996" s="1" t="s">
        <v>1992</v>
      </c>
      <c r="G996" s="1" t="s">
        <v>1055</v>
      </c>
      <c r="H996" s="1" t="s">
        <v>103</v>
      </c>
      <c r="I996" s="1" t="s">
        <v>2056</v>
      </c>
      <c r="J996" s="3">
        <v>7.98</v>
      </c>
      <c r="K996" s="1" t="s">
        <v>2760</v>
      </c>
      <c r="L996" s="1" t="s">
        <v>24</v>
      </c>
      <c r="M996" s="1" t="s">
        <v>2761</v>
      </c>
      <c r="N996" s="1" t="s">
        <v>2059</v>
      </c>
      <c r="O996" s="2">
        <v>39568</v>
      </c>
      <c r="P996" s="2">
        <v>39572</v>
      </c>
      <c r="Q996" s="1" t="s">
        <v>29</v>
      </c>
      <c r="R996" t="str">
        <f>VLOOKUP(F996,'Seg 2 descriptions'!A:B,2)</f>
        <v>X Operations-Tri-County</v>
      </c>
      <c r="S996" t="str">
        <f>VLOOKUP(G996,'Seg 3 descriptions'!A:B,2)</f>
        <v>Vehicle Depreciation</v>
      </c>
    </row>
    <row r="997" spans="1:19" x14ac:dyDescent="0.25">
      <c r="A997" s="1" t="s">
        <v>457</v>
      </c>
      <c r="B997" s="1" t="s">
        <v>1988</v>
      </c>
      <c r="C997" s="1" t="s">
        <v>2318</v>
      </c>
      <c r="D997" s="1" t="s">
        <v>2763</v>
      </c>
      <c r="E997" s="1" t="s">
        <v>1991</v>
      </c>
      <c r="F997" s="1" t="s">
        <v>1992</v>
      </c>
      <c r="G997" s="1" t="s">
        <v>1055</v>
      </c>
      <c r="H997" s="1" t="s">
        <v>228</v>
      </c>
      <c r="I997" s="1" t="s">
        <v>2056</v>
      </c>
      <c r="J997" s="3">
        <v>120.81</v>
      </c>
      <c r="K997" s="1" t="s">
        <v>2760</v>
      </c>
      <c r="L997" s="1" t="s">
        <v>24</v>
      </c>
      <c r="M997" s="1" t="s">
        <v>2761</v>
      </c>
      <c r="N997" s="1" t="s">
        <v>2059</v>
      </c>
      <c r="O997" s="2">
        <v>39568</v>
      </c>
      <c r="P997" s="2">
        <v>39572</v>
      </c>
      <c r="Q997" s="1" t="s">
        <v>29</v>
      </c>
      <c r="R997" t="str">
        <f>VLOOKUP(F997,'Seg 2 descriptions'!A:B,2)</f>
        <v>X Operations-Tri-County</v>
      </c>
      <c r="S997" t="str">
        <f>VLOOKUP(G997,'Seg 3 descriptions'!A:B,2)</f>
        <v>Vehicle Depreciation</v>
      </c>
    </row>
    <row r="998" spans="1:19" x14ac:dyDescent="0.25">
      <c r="A998" s="1" t="s">
        <v>457</v>
      </c>
      <c r="B998" s="1" t="s">
        <v>1988</v>
      </c>
      <c r="C998" s="1" t="s">
        <v>2053</v>
      </c>
      <c r="D998" s="1" t="s">
        <v>2762</v>
      </c>
      <c r="E998" s="1" t="s">
        <v>1991</v>
      </c>
      <c r="F998" s="1" t="s">
        <v>1992</v>
      </c>
      <c r="G998" s="1" t="s">
        <v>1049</v>
      </c>
      <c r="H998" s="1" t="s">
        <v>228</v>
      </c>
      <c r="I998" s="1" t="s">
        <v>2056</v>
      </c>
      <c r="J998" s="3">
        <v>25.63</v>
      </c>
      <c r="K998" s="1" t="s">
        <v>2760</v>
      </c>
      <c r="L998" s="1" t="s">
        <v>24</v>
      </c>
      <c r="M998" s="1" t="s">
        <v>2761</v>
      </c>
      <c r="N998" s="1" t="s">
        <v>2059</v>
      </c>
      <c r="O998" s="2">
        <v>39507</v>
      </c>
      <c r="P998" s="2">
        <v>39512</v>
      </c>
      <c r="Q998" s="1" t="s">
        <v>29</v>
      </c>
      <c r="R998" t="str">
        <f>VLOOKUP(F998,'Seg 2 descriptions'!A:B,2)</f>
        <v>X Operations-Tri-County</v>
      </c>
      <c r="S998" t="str">
        <f>VLOOKUP(G998,'Seg 3 descriptions'!A:B,2)</f>
        <v>Vehicle Insurance</v>
      </c>
    </row>
    <row r="999" spans="1:19" x14ac:dyDescent="0.25">
      <c r="A999" s="1" t="s">
        <v>828</v>
      </c>
      <c r="B999" s="1" t="s">
        <v>49</v>
      </c>
      <c r="C999" s="1" t="s">
        <v>2764</v>
      </c>
      <c r="D999" s="1" t="s">
        <v>2505</v>
      </c>
      <c r="E999" s="1" t="s">
        <v>20</v>
      </c>
      <c r="F999" s="1" t="s">
        <v>2506</v>
      </c>
      <c r="G999" s="1" t="s">
        <v>460</v>
      </c>
      <c r="H999" s="1" t="s">
        <v>86</v>
      </c>
      <c r="I999" s="1" t="s">
        <v>24</v>
      </c>
      <c r="J999" s="3">
        <v>590.44000000000005</v>
      </c>
      <c r="K999" s="1" t="s">
        <v>2765</v>
      </c>
      <c r="L999" s="1" t="s">
        <v>24</v>
      </c>
      <c r="M999" s="1" t="s">
        <v>24</v>
      </c>
      <c r="N999" s="1" t="s">
        <v>2764</v>
      </c>
      <c r="O999" s="2">
        <v>39640</v>
      </c>
      <c r="P999" s="2">
        <v>39644</v>
      </c>
      <c r="Q999" s="1" t="s">
        <v>29</v>
      </c>
      <c r="R999" t="str">
        <f>VLOOKUP(F999,'Seg 2 descriptions'!A:B,2)</f>
        <v>X Business Development Manager</v>
      </c>
      <c r="S999" t="str">
        <f>VLOOKUP(G999,'Seg 3 descriptions'!A:B,2)</f>
        <v>Salaries</v>
      </c>
    </row>
    <row r="1000" spans="1:19" x14ac:dyDescent="0.25">
      <c r="A1000" s="1" t="s">
        <v>828</v>
      </c>
      <c r="B1000" s="1" t="s">
        <v>49</v>
      </c>
      <c r="C1000" s="1" t="s">
        <v>2764</v>
      </c>
      <c r="D1000" s="1" t="s">
        <v>2100</v>
      </c>
      <c r="E1000" s="1" t="s">
        <v>1991</v>
      </c>
      <c r="F1000" s="1" t="s">
        <v>2101</v>
      </c>
      <c r="G1000" s="1" t="s">
        <v>460</v>
      </c>
      <c r="H1000" s="1" t="s">
        <v>86</v>
      </c>
      <c r="I1000" s="1" t="s">
        <v>24</v>
      </c>
      <c r="J1000" s="3">
        <v>774.64</v>
      </c>
      <c r="K1000" s="1" t="s">
        <v>2765</v>
      </c>
      <c r="L1000" s="1" t="s">
        <v>24</v>
      </c>
      <c r="M1000" s="1" t="s">
        <v>24</v>
      </c>
      <c r="N1000" s="1" t="s">
        <v>2764</v>
      </c>
      <c r="O1000" s="2">
        <v>39640</v>
      </c>
      <c r="P1000" s="2">
        <v>39644</v>
      </c>
      <c r="Q1000" s="1" t="s">
        <v>29</v>
      </c>
      <c r="R1000" t="str">
        <f>VLOOKUP(F1000,'Seg 2 descriptions'!A:B,2)</f>
        <v>X Operations Manager-Tri-County</v>
      </c>
      <c r="S1000" t="str">
        <f>VLOOKUP(G1000,'Seg 3 descriptions'!A:B,2)</f>
        <v>Salaries</v>
      </c>
    </row>
    <row r="1001" spans="1:19" x14ac:dyDescent="0.25">
      <c r="A1001" s="1" t="s">
        <v>457</v>
      </c>
      <c r="B1001" s="1" t="s">
        <v>1988</v>
      </c>
      <c r="C1001" s="1" t="s">
        <v>2053</v>
      </c>
      <c r="D1001" s="1" t="s">
        <v>2763</v>
      </c>
      <c r="E1001" s="1" t="s">
        <v>1991</v>
      </c>
      <c r="F1001" s="1" t="s">
        <v>1992</v>
      </c>
      <c r="G1001" s="1" t="s">
        <v>1055</v>
      </c>
      <c r="H1001" s="1" t="s">
        <v>228</v>
      </c>
      <c r="I1001" s="1" t="s">
        <v>2056</v>
      </c>
      <c r="J1001" s="3">
        <v>109.74</v>
      </c>
      <c r="K1001" s="1" t="s">
        <v>2760</v>
      </c>
      <c r="L1001" s="1" t="s">
        <v>24</v>
      </c>
      <c r="M1001" s="1" t="s">
        <v>2761</v>
      </c>
      <c r="N1001" s="1" t="s">
        <v>2059</v>
      </c>
      <c r="O1001" s="2">
        <v>39507</v>
      </c>
      <c r="P1001" s="2">
        <v>39512</v>
      </c>
      <c r="Q1001" s="1" t="s">
        <v>29</v>
      </c>
      <c r="R1001" t="str">
        <f>VLOOKUP(F1001,'Seg 2 descriptions'!A:B,2)</f>
        <v>X Operations-Tri-County</v>
      </c>
      <c r="S1001" t="str">
        <f>VLOOKUP(G1001,'Seg 3 descriptions'!A:B,2)</f>
        <v>Vehicle Depreciation</v>
      </c>
    </row>
    <row r="1002" spans="1:19" x14ac:dyDescent="0.25">
      <c r="A1002" s="1" t="s">
        <v>457</v>
      </c>
      <c r="B1002" s="1" t="s">
        <v>1988</v>
      </c>
      <c r="C1002" s="1" t="s">
        <v>2053</v>
      </c>
      <c r="D1002" s="1" t="s">
        <v>2327</v>
      </c>
      <c r="E1002" s="1" t="s">
        <v>1991</v>
      </c>
      <c r="F1002" s="1" t="s">
        <v>1992</v>
      </c>
      <c r="G1002" s="1" t="s">
        <v>1049</v>
      </c>
      <c r="H1002" s="1" t="s">
        <v>187</v>
      </c>
      <c r="I1002" s="1" t="s">
        <v>2056</v>
      </c>
      <c r="J1002" s="3">
        <v>1.65</v>
      </c>
      <c r="K1002" s="1" t="s">
        <v>2760</v>
      </c>
      <c r="L1002" s="1" t="s">
        <v>24</v>
      </c>
      <c r="M1002" s="1" t="s">
        <v>2761</v>
      </c>
      <c r="N1002" s="1" t="s">
        <v>2059</v>
      </c>
      <c r="O1002" s="2">
        <v>39507</v>
      </c>
      <c r="P1002" s="2">
        <v>39512</v>
      </c>
      <c r="Q1002" s="1" t="s">
        <v>29</v>
      </c>
      <c r="R1002" t="str">
        <f>VLOOKUP(F1002,'Seg 2 descriptions'!A:B,2)</f>
        <v>X Operations-Tri-County</v>
      </c>
      <c r="S1002" t="str">
        <f>VLOOKUP(G1002,'Seg 3 descriptions'!A:B,2)</f>
        <v>Vehicle Insurance</v>
      </c>
    </row>
    <row r="1003" spans="1:19" x14ac:dyDescent="0.25">
      <c r="A1003" s="1" t="s">
        <v>457</v>
      </c>
      <c r="B1003" s="1" t="s">
        <v>1988</v>
      </c>
      <c r="C1003" s="1" t="s">
        <v>2053</v>
      </c>
      <c r="D1003" s="1" t="s">
        <v>2320</v>
      </c>
      <c r="E1003" s="1" t="s">
        <v>1991</v>
      </c>
      <c r="F1003" s="1" t="s">
        <v>1992</v>
      </c>
      <c r="G1003" s="1" t="s">
        <v>1049</v>
      </c>
      <c r="H1003" s="1" t="s">
        <v>103</v>
      </c>
      <c r="I1003" s="1" t="s">
        <v>2056</v>
      </c>
      <c r="J1003" s="3">
        <v>5.3</v>
      </c>
      <c r="K1003" s="1" t="s">
        <v>2760</v>
      </c>
      <c r="L1003" s="1" t="s">
        <v>24</v>
      </c>
      <c r="M1003" s="1" t="s">
        <v>2761</v>
      </c>
      <c r="N1003" s="1" t="s">
        <v>2059</v>
      </c>
      <c r="O1003" s="2">
        <v>39507</v>
      </c>
      <c r="P1003" s="2">
        <v>39512</v>
      </c>
      <c r="Q1003" s="1" t="s">
        <v>29</v>
      </c>
      <c r="R1003" t="str">
        <f>VLOOKUP(F1003,'Seg 2 descriptions'!A:B,2)</f>
        <v>X Operations-Tri-County</v>
      </c>
      <c r="S1003" t="str">
        <f>VLOOKUP(G1003,'Seg 3 descriptions'!A:B,2)</f>
        <v>Vehicle Insurance</v>
      </c>
    </row>
    <row r="1004" spans="1:19" x14ac:dyDescent="0.25">
      <c r="A1004" s="1" t="s">
        <v>457</v>
      </c>
      <c r="B1004" s="1" t="s">
        <v>1988</v>
      </c>
      <c r="C1004" s="1" t="s">
        <v>2053</v>
      </c>
      <c r="D1004" s="1" t="s">
        <v>2766</v>
      </c>
      <c r="E1004" s="1" t="s">
        <v>1991</v>
      </c>
      <c r="F1004" s="1" t="s">
        <v>1992</v>
      </c>
      <c r="G1004" s="1" t="s">
        <v>870</v>
      </c>
      <c r="H1004" s="1" t="s">
        <v>228</v>
      </c>
      <c r="I1004" s="1" t="s">
        <v>2056</v>
      </c>
      <c r="J1004" s="3">
        <v>82.99</v>
      </c>
      <c r="K1004" s="1" t="s">
        <v>2760</v>
      </c>
      <c r="L1004" s="1" t="s">
        <v>24</v>
      </c>
      <c r="M1004" s="1" t="s">
        <v>2761</v>
      </c>
      <c r="N1004" s="1" t="s">
        <v>2059</v>
      </c>
      <c r="O1004" s="2">
        <v>39507</v>
      </c>
      <c r="P1004" s="2">
        <v>39512</v>
      </c>
      <c r="Q1004" s="1" t="s">
        <v>29</v>
      </c>
      <c r="R1004" t="str">
        <f>VLOOKUP(F1004,'Seg 2 descriptions'!A:B,2)</f>
        <v>X Operations-Tri-County</v>
      </c>
      <c r="S1004" t="str">
        <f>VLOOKUP(G1004,'Seg 3 descriptions'!A:B,2)</f>
        <v>Other Vehicle Expenses</v>
      </c>
    </row>
    <row r="1005" spans="1:19" x14ac:dyDescent="0.25">
      <c r="A1005" s="1" t="s">
        <v>457</v>
      </c>
      <c r="B1005" s="1" t="s">
        <v>1988</v>
      </c>
      <c r="C1005" s="1" t="s">
        <v>2053</v>
      </c>
      <c r="D1005" s="1" t="s">
        <v>2554</v>
      </c>
      <c r="E1005" s="1" t="s">
        <v>1991</v>
      </c>
      <c r="F1005" s="1" t="s">
        <v>1992</v>
      </c>
      <c r="G1005" s="1" t="s">
        <v>1055</v>
      </c>
      <c r="H1005" s="1" t="s">
        <v>187</v>
      </c>
      <c r="I1005" s="1" t="s">
        <v>2056</v>
      </c>
      <c r="J1005" s="3">
        <v>7.08</v>
      </c>
      <c r="K1005" s="1" t="s">
        <v>2760</v>
      </c>
      <c r="L1005" s="1" t="s">
        <v>24</v>
      </c>
      <c r="M1005" s="1" t="s">
        <v>2761</v>
      </c>
      <c r="N1005" s="1" t="s">
        <v>2059</v>
      </c>
      <c r="O1005" s="2">
        <v>39507</v>
      </c>
      <c r="P1005" s="2">
        <v>39512</v>
      </c>
      <c r="Q1005" s="1" t="s">
        <v>29</v>
      </c>
      <c r="R1005" t="str">
        <f>VLOOKUP(F1005,'Seg 2 descriptions'!A:B,2)</f>
        <v>X Operations-Tri-County</v>
      </c>
      <c r="S1005" t="str">
        <f>VLOOKUP(G1005,'Seg 3 descriptions'!A:B,2)</f>
        <v>Vehicle Depreciation</v>
      </c>
    </row>
    <row r="1006" spans="1:19" x14ac:dyDescent="0.25">
      <c r="A1006" s="1" t="s">
        <v>457</v>
      </c>
      <c r="B1006" s="1" t="s">
        <v>1988</v>
      </c>
      <c r="C1006" s="1" t="s">
        <v>2053</v>
      </c>
      <c r="D1006" s="1" t="s">
        <v>2323</v>
      </c>
      <c r="E1006" s="1" t="s">
        <v>1991</v>
      </c>
      <c r="F1006" s="1" t="s">
        <v>1992</v>
      </c>
      <c r="G1006" s="1" t="s">
        <v>1055</v>
      </c>
      <c r="H1006" s="1" t="s">
        <v>103</v>
      </c>
      <c r="I1006" s="1" t="s">
        <v>2056</v>
      </c>
      <c r="J1006" s="3">
        <v>22.7</v>
      </c>
      <c r="K1006" s="1" t="s">
        <v>2760</v>
      </c>
      <c r="L1006" s="1" t="s">
        <v>24</v>
      </c>
      <c r="M1006" s="1" t="s">
        <v>2761</v>
      </c>
      <c r="N1006" s="1" t="s">
        <v>2059</v>
      </c>
      <c r="O1006" s="2">
        <v>39507</v>
      </c>
      <c r="P1006" s="2">
        <v>39512</v>
      </c>
      <c r="Q1006" s="1" t="s">
        <v>29</v>
      </c>
      <c r="R1006" t="str">
        <f>VLOOKUP(F1006,'Seg 2 descriptions'!A:B,2)</f>
        <v>X Operations-Tri-County</v>
      </c>
      <c r="S1006" t="str">
        <f>VLOOKUP(G1006,'Seg 3 descriptions'!A:B,2)</f>
        <v>Vehicle Depreciation</v>
      </c>
    </row>
    <row r="1007" spans="1:19" x14ac:dyDescent="0.25">
      <c r="A1007" s="1" t="s">
        <v>457</v>
      </c>
      <c r="B1007" s="1" t="s">
        <v>1988</v>
      </c>
      <c r="C1007" s="1" t="s">
        <v>2053</v>
      </c>
      <c r="D1007" s="1" t="s">
        <v>2767</v>
      </c>
      <c r="E1007" s="1" t="s">
        <v>1991</v>
      </c>
      <c r="F1007" s="1" t="s">
        <v>1992</v>
      </c>
      <c r="G1007" s="1" t="s">
        <v>869</v>
      </c>
      <c r="H1007" s="1" t="s">
        <v>228</v>
      </c>
      <c r="I1007" s="1" t="s">
        <v>2056</v>
      </c>
      <c r="J1007" s="3">
        <v>212.73</v>
      </c>
      <c r="K1007" s="1" t="s">
        <v>2760</v>
      </c>
      <c r="L1007" s="1" t="s">
        <v>24</v>
      </c>
      <c r="M1007" s="1" t="s">
        <v>2761</v>
      </c>
      <c r="N1007" s="1" t="s">
        <v>2059</v>
      </c>
      <c r="O1007" s="2">
        <v>39507</v>
      </c>
      <c r="P1007" s="2">
        <v>39512</v>
      </c>
      <c r="Q1007" s="1" t="s">
        <v>29</v>
      </c>
      <c r="R1007" t="str">
        <f>VLOOKUP(F1007,'Seg 2 descriptions'!A:B,2)</f>
        <v>X Operations-Tri-County</v>
      </c>
      <c r="S1007" t="str">
        <f>VLOOKUP(G1007,'Seg 3 descriptions'!A:B,2)</f>
        <v>Vehicle Fuel</v>
      </c>
    </row>
    <row r="1008" spans="1:19" x14ac:dyDescent="0.25">
      <c r="A1008" s="1" t="s">
        <v>457</v>
      </c>
      <c r="B1008" s="1" t="s">
        <v>1988</v>
      </c>
      <c r="C1008" s="1" t="s">
        <v>2053</v>
      </c>
      <c r="D1008" s="1" t="s">
        <v>2555</v>
      </c>
      <c r="E1008" s="1" t="s">
        <v>1991</v>
      </c>
      <c r="F1008" s="1" t="s">
        <v>1992</v>
      </c>
      <c r="G1008" s="1" t="s">
        <v>870</v>
      </c>
      <c r="H1008" s="1" t="s">
        <v>187</v>
      </c>
      <c r="I1008" s="1" t="s">
        <v>2056</v>
      </c>
      <c r="J1008" s="3">
        <v>5.35</v>
      </c>
      <c r="K1008" s="1" t="s">
        <v>2760</v>
      </c>
      <c r="L1008" s="1" t="s">
        <v>24</v>
      </c>
      <c r="M1008" s="1" t="s">
        <v>2761</v>
      </c>
      <c r="N1008" s="1" t="s">
        <v>2059</v>
      </c>
      <c r="O1008" s="2">
        <v>39507</v>
      </c>
      <c r="P1008" s="2">
        <v>39512</v>
      </c>
      <c r="Q1008" s="1" t="s">
        <v>29</v>
      </c>
      <c r="R1008" t="str">
        <f>VLOOKUP(F1008,'Seg 2 descriptions'!A:B,2)</f>
        <v>X Operations-Tri-County</v>
      </c>
      <c r="S1008" t="str">
        <f>VLOOKUP(G1008,'Seg 3 descriptions'!A:B,2)</f>
        <v>Other Vehicle Expenses</v>
      </c>
    </row>
    <row r="1009" spans="1:19" x14ac:dyDescent="0.25">
      <c r="A1009" s="1" t="s">
        <v>457</v>
      </c>
      <c r="B1009" s="1" t="s">
        <v>1988</v>
      </c>
      <c r="C1009" s="1" t="s">
        <v>2053</v>
      </c>
      <c r="D1009" s="1" t="s">
        <v>2335</v>
      </c>
      <c r="E1009" s="1" t="s">
        <v>1991</v>
      </c>
      <c r="F1009" s="1" t="s">
        <v>1992</v>
      </c>
      <c r="G1009" s="1" t="s">
        <v>870</v>
      </c>
      <c r="H1009" s="1" t="s">
        <v>103</v>
      </c>
      <c r="I1009" s="1" t="s">
        <v>2056</v>
      </c>
      <c r="J1009" s="3">
        <v>17.170000000000002</v>
      </c>
      <c r="K1009" s="1" t="s">
        <v>2760</v>
      </c>
      <c r="L1009" s="1" t="s">
        <v>24</v>
      </c>
      <c r="M1009" s="1" t="s">
        <v>2761</v>
      </c>
      <c r="N1009" s="1" t="s">
        <v>2059</v>
      </c>
      <c r="O1009" s="2">
        <v>39507</v>
      </c>
      <c r="P1009" s="2">
        <v>39512</v>
      </c>
      <c r="Q1009" s="1" t="s">
        <v>29</v>
      </c>
      <c r="R1009" t="str">
        <f>VLOOKUP(F1009,'Seg 2 descriptions'!A:B,2)</f>
        <v>X Operations-Tri-County</v>
      </c>
      <c r="S1009" t="str">
        <f>VLOOKUP(G1009,'Seg 3 descriptions'!A:B,2)</f>
        <v>Other Vehicle Expenses</v>
      </c>
    </row>
    <row r="1010" spans="1:19" x14ac:dyDescent="0.25">
      <c r="A1010" s="1" t="s">
        <v>457</v>
      </c>
      <c r="B1010" s="1" t="s">
        <v>1988</v>
      </c>
      <c r="C1010" s="1" t="s">
        <v>2053</v>
      </c>
      <c r="D1010" s="1" t="s">
        <v>2768</v>
      </c>
      <c r="E1010" s="1" t="s">
        <v>1991</v>
      </c>
      <c r="F1010" s="1" t="s">
        <v>1992</v>
      </c>
      <c r="G1010" s="1" t="s">
        <v>283</v>
      </c>
      <c r="H1010" s="1" t="s">
        <v>228</v>
      </c>
      <c r="I1010" s="1" t="s">
        <v>2056</v>
      </c>
      <c r="J1010" s="3">
        <v>49.15</v>
      </c>
      <c r="K1010" s="1" t="s">
        <v>2760</v>
      </c>
      <c r="L1010" s="1" t="s">
        <v>24</v>
      </c>
      <c r="M1010" s="1" t="s">
        <v>2761</v>
      </c>
      <c r="N1010" s="1" t="s">
        <v>2059</v>
      </c>
      <c r="O1010" s="2">
        <v>39507</v>
      </c>
      <c r="P1010" s="2">
        <v>39512</v>
      </c>
      <c r="Q1010" s="1" t="s">
        <v>29</v>
      </c>
      <c r="R1010" t="str">
        <f>VLOOKUP(F1010,'Seg 2 descriptions'!A:B,2)</f>
        <v>X Operations-Tri-County</v>
      </c>
      <c r="S1010" t="str">
        <f>VLOOKUP(G1010,'Seg 3 descriptions'!A:B,2)</f>
        <v>Supplies &amp; Misc Dept Expenses</v>
      </c>
    </row>
    <row r="1011" spans="1:19" x14ac:dyDescent="0.25">
      <c r="A1011" s="1" t="s">
        <v>457</v>
      </c>
      <c r="B1011" s="1" t="s">
        <v>1988</v>
      </c>
      <c r="C1011" s="1" t="s">
        <v>2053</v>
      </c>
      <c r="D1011" s="1" t="s">
        <v>2556</v>
      </c>
      <c r="E1011" s="1" t="s">
        <v>1991</v>
      </c>
      <c r="F1011" s="1" t="s">
        <v>1992</v>
      </c>
      <c r="G1011" s="1" t="s">
        <v>869</v>
      </c>
      <c r="H1011" s="1" t="s">
        <v>187</v>
      </c>
      <c r="I1011" s="1" t="s">
        <v>2056</v>
      </c>
      <c r="J1011" s="3">
        <v>13.73</v>
      </c>
      <c r="K1011" s="1" t="s">
        <v>2760</v>
      </c>
      <c r="L1011" s="1" t="s">
        <v>24</v>
      </c>
      <c r="M1011" s="1" t="s">
        <v>2761</v>
      </c>
      <c r="N1011" s="1" t="s">
        <v>2059</v>
      </c>
      <c r="O1011" s="2">
        <v>39507</v>
      </c>
      <c r="P1011" s="2">
        <v>39512</v>
      </c>
      <c r="Q1011" s="1" t="s">
        <v>29</v>
      </c>
      <c r="R1011" t="str">
        <f>VLOOKUP(F1011,'Seg 2 descriptions'!A:B,2)</f>
        <v>X Operations-Tri-County</v>
      </c>
      <c r="S1011" t="str">
        <f>VLOOKUP(G1011,'Seg 3 descriptions'!A:B,2)</f>
        <v>Vehicle Fuel</v>
      </c>
    </row>
    <row r="1012" spans="1:19" x14ac:dyDescent="0.25">
      <c r="A1012" s="1" t="s">
        <v>457</v>
      </c>
      <c r="B1012" s="1" t="s">
        <v>1988</v>
      </c>
      <c r="C1012" s="1" t="s">
        <v>2053</v>
      </c>
      <c r="D1012" s="1" t="s">
        <v>2338</v>
      </c>
      <c r="E1012" s="1" t="s">
        <v>1991</v>
      </c>
      <c r="F1012" s="1" t="s">
        <v>1992</v>
      </c>
      <c r="G1012" s="1" t="s">
        <v>869</v>
      </c>
      <c r="H1012" s="1" t="s">
        <v>103</v>
      </c>
      <c r="I1012" s="1" t="s">
        <v>2056</v>
      </c>
      <c r="J1012" s="3">
        <v>44.01</v>
      </c>
      <c r="K1012" s="1" t="s">
        <v>2760</v>
      </c>
      <c r="L1012" s="1" t="s">
        <v>24</v>
      </c>
      <c r="M1012" s="1" t="s">
        <v>2761</v>
      </c>
      <c r="N1012" s="1" t="s">
        <v>2059</v>
      </c>
      <c r="O1012" s="2">
        <v>39507</v>
      </c>
      <c r="P1012" s="2">
        <v>39512</v>
      </c>
      <c r="Q1012" s="1" t="s">
        <v>29</v>
      </c>
      <c r="R1012" t="str">
        <f>VLOOKUP(F1012,'Seg 2 descriptions'!A:B,2)</f>
        <v>X Operations-Tri-County</v>
      </c>
      <c r="S1012" t="str">
        <f>VLOOKUP(G1012,'Seg 3 descriptions'!A:B,2)</f>
        <v>Vehicle Fuel</v>
      </c>
    </row>
    <row r="1013" spans="1:19" x14ac:dyDescent="0.25">
      <c r="A1013" s="1" t="s">
        <v>457</v>
      </c>
      <c r="B1013" s="1" t="s">
        <v>1988</v>
      </c>
      <c r="C1013" s="1" t="s">
        <v>2318</v>
      </c>
      <c r="D1013" s="1" t="s">
        <v>2766</v>
      </c>
      <c r="E1013" s="1" t="s">
        <v>1991</v>
      </c>
      <c r="F1013" s="1" t="s">
        <v>1992</v>
      </c>
      <c r="G1013" s="1" t="s">
        <v>870</v>
      </c>
      <c r="H1013" s="1" t="s">
        <v>228</v>
      </c>
      <c r="I1013" s="1" t="s">
        <v>2056</v>
      </c>
      <c r="J1013" s="3">
        <v>23.07</v>
      </c>
      <c r="K1013" s="1" t="s">
        <v>2760</v>
      </c>
      <c r="L1013" s="1" t="s">
        <v>24</v>
      </c>
      <c r="M1013" s="1" t="s">
        <v>2761</v>
      </c>
      <c r="N1013" s="1" t="s">
        <v>2059</v>
      </c>
      <c r="O1013" s="2">
        <v>39568</v>
      </c>
      <c r="P1013" s="2">
        <v>39572</v>
      </c>
      <c r="Q1013" s="1" t="s">
        <v>29</v>
      </c>
      <c r="R1013" t="str">
        <f>VLOOKUP(F1013,'Seg 2 descriptions'!A:B,2)</f>
        <v>X Operations-Tri-County</v>
      </c>
      <c r="S1013" t="str">
        <f>VLOOKUP(G1013,'Seg 3 descriptions'!A:B,2)</f>
        <v>Other Vehicle Expenses</v>
      </c>
    </row>
    <row r="1014" spans="1:19" x14ac:dyDescent="0.25">
      <c r="A1014" s="1" t="s">
        <v>457</v>
      </c>
      <c r="B1014" s="1" t="s">
        <v>1988</v>
      </c>
      <c r="C1014" s="1" t="s">
        <v>2053</v>
      </c>
      <c r="D1014" s="1" t="s">
        <v>2557</v>
      </c>
      <c r="E1014" s="1" t="s">
        <v>1991</v>
      </c>
      <c r="F1014" s="1" t="s">
        <v>1992</v>
      </c>
      <c r="G1014" s="1" t="s">
        <v>283</v>
      </c>
      <c r="H1014" s="1" t="s">
        <v>187</v>
      </c>
      <c r="I1014" s="1" t="s">
        <v>2056</v>
      </c>
      <c r="J1014" s="3">
        <v>3.17</v>
      </c>
      <c r="K1014" s="1" t="s">
        <v>2760</v>
      </c>
      <c r="L1014" s="1" t="s">
        <v>24</v>
      </c>
      <c r="M1014" s="1" t="s">
        <v>2761</v>
      </c>
      <c r="N1014" s="1" t="s">
        <v>2059</v>
      </c>
      <c r="O1014" s="2">
        <v>39507</v>
      </c>
      <c r="P1014" s="2">
        <v>39512</v>
      </c>
      <c r="Q1014" s="1" t="s">
        <v>29</v>
      </c>
      <c r="R1014" t="str">
        <f>VLOOKUP(F1014,'Seg 2 descriptions'!A:B,2)</f>
        <v>X Operations-Tri-County</v>
      </c>
      <c r="S1014" t="str">
        <f>VLOOKUP(G1014,'Seg 3 descriptions'!A:B,2)</f>
        <v>Supplies &amp; Misc Dept Expenses</v>
      </c>
    </row>
    <row r="1015" spans="1:19" x14ac:dyDescent="0.25">
      <c r="A1015" s="1" t="s">
        <v>457</v>
      </c>
      <c r="B1015" s="1" t="s">
        <v>1988</v>
      </c>
      <c r="C1015" s="1" t="s">
        <v>2053</v>
      </c>
      <c r="D1015" s="1" t="s">
        <v>2336</v>
      </c>
      <c r="E1015" s="1" t="s">
        <v>1991</v>
      </c>
      <c r="F1015" s="1" t="s">
        <v>1992</v>
      </c>
      <c r="G1015" s="1" t="s">
        <v>283</v>
      </c>
      <c r="H1015" s="1" t="s">
        <v>103</v>
      </c>
      <c r="I1015" s="1" t="s">
        <v>2056</v>
      </c>
      <c r="J1015" s="3">
        <v>10.17</v>
      </c>
      <c r="K1015" s="1" t="s">
        <v>2760</v>
      </c>
      <c r="L1015" s="1" t="s">
        <v>24</v>
      </c>
      <c r="M1015" s="1" t="s">
        <v>2761</v>
      </c>
      <c r="N1015" s="1" t="s">
        <v>2059</v>
      </c>
      <c r="O1015" s="2">
        <v>39507</v>
      </c>
      <c r="P1015" s="2">
        <v>39512</v>
      </c>
      <c r="Q1015" s="1" t="s">
        <v>29</v>
      </c>
      <c r="R1015" t="str">
        <f>VLOOKUP(F1015,'Seg 2 descriptions'!A:B,2)</f>
        <v>X Operations-Tri-County</v>
      </c>
      <c r="S1015" t="str">
        <f>VLOOKUP(G1015,'Seg 3 descriptions'!A:B,2)</f>
        <v>Supplies &amp; Misc Dept Expenses</v>
      </c>
    </row>
    <row r="1016" spans="1:19" x14ac:dyDescent="0.25">
      <c r="A1016" s="1" t="s">
        <v>457</v>
      </c>
      <c r="B1016" s="1" t="s">
        <v>1988</v>
      </c>
      <c r="C1016" s="1" t="s">
        <v>2318</v>
      </c>
      <c r="D1016" s="1" t="s">
        <v>2767</v>
      </c>
      <c r="E1016" s="1" t="s">
        <v>1991</v>
      </c>
      <c r="F1016" s="1" t="s">
        <v>1992</v>
      </c>
      <c r="G1016" s="1" t="s">
        <v>869</v>
      </c>
      <c r="H1016" s="1" t="s">
        <v>228</v>
      </c>
      <c r="I1016" s="1" t="s">
        <v>2056</v>
      </c>
      <c r="J1016" s="3">
        <v>176.07</v>
      </c>
      <c r="K1016" s="1" t="s">
        <v>2760</v>
      </c>
      <c r="L1016" s="1" t="s">
        <v>24</v>
      </c>
      <c r="M1016" s="1" t="s">
        <v>2761</v>
      </c>
      <c r="N1016" s="1" t="s">
        <v>2059</v>
      </c>
      <c r="O1016" s="2">
        <v>39568</v>
      </c>
      <c r="P1016" s="2">
        <v>39572</v>
      </c>
      <c r="Q1016" s="1" t="s">
        <v>29</v>
      </c>
      <c r="R1016" t="str">
        <f>VLOOKUP(F1016,'Seg 2 descriptions'!A:B,2)</f>
        <v>X Operations-Tri-County</v>
      </c>
      <c r="S1016" t="str">
        <f>VLOOKUP(G1016,'Seg 3 descriptions'!A:B,2)</f>
        <v>Vehicle Fuel</v>
      </c>
    </row>
    <row r="1017" spans="1:19" x14ac:dyDescent="0.25">
      <c r="A1017" s="1" t="s">
        <v>457</v>
      </c>
      <c r="B1017" s="1" t="s">
        <v>1988</v>
      </c>
      <c r="C1017" s="1" t="s">
        <v>2318</v>
      </c>
      <c r="D1017" s="1" t="s">
        <v>2335</v>
      </c>
      <c r="E1017" s="1" t="s">
        <v>1991</v>
      </c>
      <c r="F1017" s="1" t="s">
        <v>1992</v>
      </c>
      <c r="G1017" s="1" t="s">
        <v>870</v>
      </c>
      <c r="H1017" s="1" t="s">
        <v>103</v>
      </c>
      <c r="I1017" s="1" t="s">
        <v>2056</v>
      </c>
      <c r="J1017" s="3">
        <v>1.52</v>
      </c>
      <c r="K1017" s="1" t="s">
        <v>2760</v>
      </c>
      <c r="L1017" s="1" t="s">
        <v>24</v>
      </c>
      <c r="M1017" s="1" t="s">
        <v>2761</v>
      </c>
      <c r="N1017" s="1" t="s">
        <v>2059</v>
      </c>
      <c r="O1017" s="2">
        <v>39568</v>
      </c>
      <c r="P1017" s="2">
        <v>39572</v>
      </c>
      <c r="Q1017" s="1" t="s">
        <v>29</v>
      </c>
      <c r="R1017" t="str">
        <f>VLOOKUP(F1017,'Seg 2 descriptions'!A:B,2)</f>
        <v>X Operations-Tri-County</v>
      </c>
      <c r="S1017" t="str">
        <f>VLOOKUP(G1017,'Seg 3 descriptions'!A:B,2)</f>
        <v>Other Vehicle Expenses</v>
      </c>
    </row>
    <row r="1018" spans="1:19" x14ac:dyDescent="0.25">
      <c r="A1018" s="1" t="s">
        <v>457</v>
      </c>
      <c r="B1018" s="1" t="s">
        <v>1988</v>
      </c>
      <c r="C1018" s="1" t="s">
        <v>2318</v>
      </c>
      <c r="D1018" s="1" t="s">
        <v>2769</v>
      </c>
      <c r="E1018" s="1" t="s">
        <v>1991</v>
      </c>
      <c r="F1018" s="1" t="s">
        <v>1992</v>
      </c>
      <c r="G1018" s="1" t="s">
        <v>1302</v>
      </c>
      <c r="H1018" s="1" t="s">
        <v>228</v>
      </c>
      <c r="I1018" s="1" t="s">
        <v>2056</v>
      </c>
      <c r="J1018" s="3">
        <v>24.18</v>
      </c>
      <c r="K1018" s="1" t="s">
        <v>2760</v>
      </c>
      <c r="L1018" s="1" t="s">
        <v>24</v>
      </c>
      <c r="M1018" s="1" t="s">
        <v>2761</v>
      </c>
      <c r="N1018" s="1" t="s">
        <v>2059</v>
      </c>
      <c r="O1018" s="2">
        <v>39568</v>
      </c>
      <c r="P1018" s="2">
        <v>39572</v>
      </c>
      <c r="Q1018" s="1" t="s">
        <v>29</v>
      </c>
      <c r="R1018" t="str">
        <f>VLOOKUP(F1018,'Seg 2 descriptions'!A:B,2)</f>
        <v>X Operations-Tri-County</v>
      </c>
      <c r="S1018" t="str">
        <f>VLOOKUP(G1018,'Seg 3 descriptions'!A:B,2)</f>
        <v>Uniforms</v>
      </c>
    </row>
    <row r="1019" spans="1:19" x14ac:dyDescent="0.25">
      <c r="A1019" s="1" t="s">
        <v>457</v>
      </c>
      <c r="B1019" s="1" t="s">
        <v>1988</v>
      </c>
      <c r="C1019" s="1" t="s">
        <v>2318</v>
      </c>
      <c r="D1019" s="1" t="s">
        <v>2338</v>
      </c>
      <c r="E1019" s="1" t="s">
        <v>1991</v>
      </c>
      <c r="F1019" s="1" t="s">
        <v>1992</v>
      </c>
      <c r="G1019" s="1" t="s">
        <v>869</v>
      </c>
      <c r="H1019" s="1" t="s">
        <v>103</v>
      </c>
      <c r="I1019" s="1" t="s">
        <v>2056</v>
      </c>
      <c r="J1019" s="3">
        <v>11.63</v>
      </c>
      <c r="K1019" s="1" t="s">
        <v>2760</v>
      </c>
      <c r="L1019" s="1" t="s">
        <v>24</v>
      </c>
      <c r="M1019" s="1" t="s">
        <v>2761</v>
      </c>
      <c r="N1019" s="1" t="s">
        <v>2059</v>
      </c>
      <c r="O1019" s="2">
        <v>39568</v>
      </c>
      <c r="P1019" s="2">
        <v>39572</v>
      </c>
      <c r="Q1019" s="1" t="s">
        <v>29</v>
      </c>
      <c r="R1019" t="str">
        <f>VLOOKUP(F1019,'Seg 2 descriptions'!A:B,2)</f>
        <v>X Operations-Tri-County</v>
      </c>
      <c r="S1019" t="str">
        <f>VLOOKUP(G1019,'Seg 3 descriptions'!A:B,2)</f>
        <v>Vehicle Fuel</v>
      </c>
    </row>
    <row r="1020" spans="1:19" x14ac:dyDescent="0.25">
      <c r="A1020" s="1" t="s">
        <v>457</v>
      </c>
      <c r="B1020" s="1" t="s">
        <v>1988</v>
      </c>
      <c r="C1020" s="1" t="s">
        <v>2053</v>
      </c>
      <c r="D1020" s="1" t="s">
        <v>2357</v>
      </c>
      <c r="E1020" s="1" t="s">
        <v>1991</v>
      </c>
      <c r="F1020" s="1" t="s">
        <v>1992</v>
      </c>
      <c r="G1020" s="1" t="s">
        <v>868</v>
      </c>
      <c r="H1020" s="1" t="s">
        <v>76</v>
      </c>
      <c r="I1020" s="1" t="s">
        <v>2056</v>
      </c>
      <c r="J1020" s="3">
        <v>1.07</v>
      </c>
      <c r="K1020" s="1" t="s">
        <v>2331</v>
      </c>
      <c r="L1020" s="1" t="s">
        <v>24</v>
      </c>
      <c r="M1020" s="1" t="s">
        <v>2332</v>
      </c>
      <c r="N1020" s="1" t="s">
        <v>2059</v>
      </c>
      <c r="O1020" s="2">
        <v>39507</v>
      </c>
      <c r="P1020" s="2">
        <v>39512</v>
      </c>
      <c r="Q1020" s="1" t="s">
        <v>29</v>
      </c>
      <c r="R1020" t="str">
        <f>VLOOKUP(F1020,'Seg 2 descriptions'!A:B,2)</f>
        <v>X Operations-Tri-County</v>
      </c>
      <c r="S1020" t="str">
        <f>VLOOKUP(G1020,'Seg 3 descriptions'!A:B,2)</f>
        <v>Cell Phones</v>
      </c>
    </row>
    <row r="1021" spans="1:19" x14ac:dyDescent="0.25">
      <c r="A1021" s="1" t="s">
        <v>457</v>
      </c>
      <c r="B1021" s="1" t="s">
        <v>1988</v>
      </c>
      <c r="C1021" s="1" t="s">
        <v>2053</v>
      </c>
      <c r="D1021" s="1" t="s">
        <v>2098</v>
      </c>
      <c r="E1021" s="1" t="s">
        <v>1991</v>
      </c>
      <c r="F1021" s="1" t="s">
        <v>1992</v>
      </c>
      <c r="G1021" s="1" t="s">
        <v>590</v>
      </c>
      <c r="H1021" s="1" t="s">
        <v>76</v>
      </c>
      <c r="I1021" s="1" t="s">
        <v>2056</v>
      </c>
      <c r="J1021" s="3">
        <v>2.67</v>
      </c>
      <c r="K1021" s="1" t="s">
        <v>2331</v>
      </c>
      <c r="L1021" s="1" t="s">
        <v>24</v>
      </c>
      <c r="M1021" s="1" t="s">
        <v>2332</v>
      </c>
      <c r="N1021" s="1" t="s">
        <v>2059</v>
      </c>
      <c r="O1021" s="2">
        <v>39507</v>
      </c>
      <c r="P1021" s="2">
        <v>39512</v>
      </c>
      <c r="Q1021" s="1" t="s">
        <v>29</v>
      </c>
      <c r="R1021" t="str">
        <f>VLOOKUP(F1021,'Seg 2 descriptions'!A:B,2)</f>
        <v>X Operations-Tri-County</v>
      </c>
      <c r="S1021" t="str">
        <f>VLOOKUP(G1021,'Seg 3 descriptions'!A:B,2)</f>
        <v>Overtime/Comp Time/On Call</v>
      </c>
    </row>
    <row r="1022" spans="1:19" x14ac:dyDescent="0.25">
      <c r="A1022" s="1" t="s">
        <v>457</v>
      </c>
      <c r="B1022" s="1" t="s">
        <v>1988</v>
      </c>
      <c r="C1022" s="1" t="s">
        <v>2053</v>
      </c>
      <c r="D1022" s="1" t="s">
        <v>2770</v>
      </c>
      <c r="E1022" s="1" t="s">
        <v>1991</v>
      </c>
      <c r="F1022" s="1" t="s">
        <v>1992</v>
      </c>
      <c r="G1022" s="1" t="s">
        <v>1270</v>
      </c>
      <c r="H1022" s="1" t="s">
        <v>76</v>
      </c>
      <c r="I1022" s="1" t="s">
        <v>2056</v>
      </c>
      <c r="J1022" s="3">
        <v>3.99</v>
      </c>
      <c r="K1022" s="1" t="s">
        <v>2331</v>
      </c>
      <c r="L1022" s="1" t="s">
        <v>24</v>
      </c>
      <c r="M1022" s="1" t="s">
        <v>2332</v>
      </c>
      <c r="N1022" s="1" t="s">
        <v>2059</v>
      </c>
      <c r="O1022" s="2">
        <v>39507</v>
      </c>
      <c r="P1022" s="2">
        <v>39512</v>
      </c>
      <c r="Q1022" s="1" t="s">
        <v>29</v>
      </c>
      <c r="R1022" t="str">
        <f>VLOOKUP(F1022,'Seg 2 descriptions'!A:B,2)</f>
        <v>X Operations-Tri-County</v>
      </c>
      <c r="S1022" t="str">
        <f>VLOOKUP(G1022,'Seg 3 descriptions'!A:B,2)</f>
        <v>Seminars &amp; Training</v>
      </c>
    </row>
    <row r="1023" spans="1:19" x14ac:dyDescent="0.25">
      <c r="A1023" s="1" t="s">
        <v>457</v>
      </c>
      <c r="B1023" s="1" t="s">
        <v>1988</v>
      </c>
      <c r="C1023" s="1" t="s">
        <v>2053</v>
      </c>
      <c r="D1023" s="1" t="s">
        <v>2098</v>
      </c>
      <c r="E1023" s="1" t="s">
        <v>1991</v>
      </c>
      <c r="F1023" s="1" t="s">
        <v>1992</v>
      </c>
      <c r="G1023" s="1" t="s">
        <v>590</v>
      </c>
      <c r="H1023" s="1" t="s">
        <v>76</v>
      </c>
      <c r="I1023" s="1" t="s">
        <v>2056</v>
      </c>
      <c r="J1023" s="3">
        <v>0.42</v>
      </c>
      <c r="K1023" s="1" t="s">
        <v>2331</v>
      </c>
      <c r="L1023" s="1" t="s">
        <v>24</v>
      </c>
      <c r="M1023" s="1" t="s">
        <v>2332</v>
      </c>
      <c r="N1023" s="1" t="s">
        <v>2059</v>
      </c>
      <c r="O1023" s="2">
        <v>39507</v>
      </c>
      <c r="P1023" s="2">
        <v>39512</v>
      </c>
      <c r="Q1023" s="1" t="s">
        <v>29</v>
      </c>
      <c r="R1023" t="str">
        <f>VLOOKUP(F1023,'Seg 2 descriptions'!A:B,2)</f>
        <v>X Operations-Tri-County</v>
      </c>
      <c r="S1023" t="str">
        <f>VLOOKUP(G1023,'Seg 3 descriptions'!A:B,2)</f>
        <v>Overtime/Comp Time/On Call</v>
      </c>
    </row>
    <row r="1024" spans="1:19" x14ac:dyDescent="0.25">
      <c r="A1024" s="1" t="s">
        <v>457</v>
      </c>
      <c r="B1024" s="1" t="s">
        <v>1988</v>
      </c>
      <c r="C1024" s="1" t="s">
        <v>2315</v>
      </c>
      <c r="D1024" s="1" t="s">
        <v>2319</v>
      </c>
      <c r="E1024" s="1" t="s">
        <v>1991</v>
      </c>
      <c r="F1024" s="1" t="s">
        <v>1992</v>
      </c>
      <c r="G1024" s="1" t="s">
        <v>1049</v>
      </c>
      <c r="H1024" s="1" t="s">
        <v>86</v>
      </c>
      <c r="I1024" s="1" t="s">
        <v>2056</v>
      </c>
      <c r="J1024" s="3">
        <v>0.56999999999999995</v>
      </c>
      <c r="K1024" s="1" t="s">
        <v>2331</v>
      </c>
      <c r="L1024" s="1" t="s">
        <v>24</v>
      </c>
      <c r="M1024" s="1" t="s">
        <v>2332</v>
      </c>
      <c r="N1024" s="1" t="s">
        <v>2059</v>
      </c>
      <c r="O1024" s="2">
        <v>39478</v>
      </c>
      <c r="P1024" s="2">
        <v>39486</v>
      </c>
      <c r="Q1024" s="1" t="s">
        <v>29</v>
      </c>
      <c r="R1024" t="str">
        <f>VLOOKUP(F1024,'Seg 2 descriptions'!A:B,2)</f>
        <v>X Operations-Tri-County</v>
      </c>
      <c r="S1024" t="str">
        <f>VLOOKUP(G1024,'Seg 3 descriptions'!A:B,2)</f>
        <v>Vehicle Insurance</v>
      </c>
    </row>
    <row r="1025" spans="1:19" x14ac:dyDescent="0.25">
      <c r="A1025" s="1" t="s">
        <v>457</v>
      </c>
      <c r="B1025" s="1" t="s">
        <v>1988</v>
      </c>
      <c r="C1025" s="1" t="s">
        <v>2053</v>
      </c>
      <c r="D1025" s="1" t="s">
        <v>2389</v>
      </c>
      <c r="E1025" s="1" t="s">
        <v>1991</v>
      </c>
      <c r="F1025" s="1" t="s">
        <v>1992</v>
      </c>
      <c r="G1025" s="1" t="s">
        <v>460</v>
      </c>
      <c r="H1025" s="1" t="s">
        <v>76</v>
      </c>
      <c r="I1025" s="1" t="s">
        <v>2056</v>
      </c>
      <c r="J1025" s="3">
        <v>4.29</v>
      </c>
      <c r="K1025" s="1" t="s">
        <v>2331</v>
      </c>
      <c r="L1025" s="1" t="s">
        <v>24</v>
      </c>
      <c r="M1025" s="1" t="s">
        <v>2332</v>
      </c>
      <c r="N1025" s="1" t="s">
        <v>2059</v>
      </c>
      <c r="O1025" s="2">
        <v>39507</v>
      </c>
      <c r="P1025" s="2">
        <v>39512</v>
      </c>
      <c r="Q1025" s="1" t="s">
        <v>29</v>
      </c>
      <c r="R1025" t="str">
        <f>VLOOKUP(F1025,'Seg 2 descriptions'!A:B,2)</f>
        <v>X Operations-Tri-County</v>
      </c>
      <c r="S1025" t="str">
        <f>VLOOKUP(G1025,'Seg 3 descriptions'!A:B,2)</f>
        <v>Salaries</v>
      </c>
    </row>
    <row r="1026" spans="1:19" x14ac:dyDescent="0.25">
      <c r="A1026" s="1" t="s">
        <v>457</v>
      </c>
      <c r="B1026" s="1" t="s">
        <v>1988</v>
      </c>
      <c r="C1026" s="1" t="s">
        <v>2315</v>
      </c>
      <c r="D1026" s="1" t="s">
        <v>2322</v>
      </c>
      <c r="E1026" s="1" t="s">
        <v>1991</v>
      </c>
      <c r="F1026" s="1" t="s">
        <v>1992</v>
      </c>
      <c r="G1026" s="1" t="s">
        <v>1055</v>
      </c>
      <c r="H1026" s="1" t="s">
        <v>86</v>
      </c>
      <c r="I1026" s="1" t="s">
        <v>2056</v>
      </c>
      <c r="J1026" s="3">
        <v>3.01</v>
      </c>
      <c r="K1026" s="1" t="s">
        <v>2331</v>
      </c>
      <c r="L1026" s="1" t="s">
        <v>24</v>
      </c>
      <c r="M1026" s="1" t="s">
        <v>2332</v>
      </c>
      <c r="N1026" s="1" t="s">
        <v>2059</v>
      </c>
      <c r="O1026" s="2">
        <v>39478</v>
      </c>
      <c r="P1026" s="2">
        <v>39486</v>
      </c>
      <c r="Q1026" s="1" t="s">
        <v>29</v>
      </c>
      <c r="R1026" t="str">
        <f>VLOOKUP(F1026,'Seg 2 descriptions'!A:B,2)</f>
        <v>X Operations-Tri-County</v>
      </c>
      <c r="S1026" t="str">
        <f>VLOOKUP(G1026,'Seg 3 descriptions'!A:B,2)</f>
        <v>Vehicle Depreciation</v>
      </c>
    </row>
    <row r="1027" spans="1:19" x14ac:dyDescent="0.25">
      <c r="A1027" s="1" t="s">
        <v>457</v>
      </c>
      <c r="B1027" s="1" t="s">
        <v>1988</v>
      </c>
      <c r="C1027" s="1" t="s">
        <v>2315</v>
      </c>
      <c r="D1027" s="1" t="s">
        <v>2337</v>
      </c>
      <c r="E1027" s="1" t="s">
        <v>1991</v>
      </c>
      <c r="F1027" s="1" t="s">
        <v>1992</v>
      </c>
      <c r="G1027" s="1" t="s">
        <v>869</v>
      </c>
      <c r="H1027" s="1" t="s">
        <v>86</v>
      </c>
      <c r="I1027" s="1" t="s">
        <v>2056</v>
      </c>
      <c r="J1027" s="3">
        <v>3.75</v>
      </c>
      <c r="K1027" s="1" t="s">
        <v>2331</v>
      </c>
      <c r="L1027" s="1" t="s">
        <v>24</v>
      </c>
      <c r="M1027" s="1" t="s">
        <v>2332</v>
      </c>
      <c r="N1027" s="1" t="s">
        <v>2059</v>
      </c>
      <c r="O1027" s="2">
        <v>39478</v>
      </c>
      <c r="P1027" s="2">
        <v>39486</v>
      </c>
      <c r="Q1027" s="1" t="s">
        <v>29</v>
      </c>
      <c r="R1027" t="str">
        <f>VLOOKUP(F1027,'Seg 2 descriptions'!A:B,2)</f>
        <v>X Operations-Tri-County</v>
      </c>
      <c r="S1027" t="str">
        <f>VLOOKUP(G1027,'Seg 3 descriptions'!A:B,2)</f>
        <v>Vehicle Fuel</v>
      </c>
    </row>
    <row r="1028" spans="1:19" x14ac:dyDescent="0.25">
      <c r="A1028" s="1" t="s">
        <v>457</v>
      </c>
      <c r="B1028" s="1" t="s">
        <v>1988</v>
      </c>
      <c r="C1028" s="1" t="s">
        <v>2315</v>
      </c>
      <c r="D1028" s="1" t="s">
        <v>2334</v>
      </c>
      <c r="E1028" s="1" t="s">
        <v>1991</v>
      </c>
      <c r="F1028" s="1" t="s">
        <v>1992</v>
      </c>
      <c r="G1028" s="1" t="s">
        <v>870</v>
      </c>
      <c r="H1028" s="1" t="s">
        <v>86</v>
      </c>
      <c r="I1028" s="1" t="s">
        <v>2056</v>
      </c>
      <c r="J1028" s="3">
        <v>0.28999999999999998</v>
      </c>
      <c r="K1028" s="1" t="s">
        <v>2331</v>
      </c>
      <c r="L1028" s="1" t="s">
        <v>24</v>
      </c>
      <c r="M1028" s="1" t="s">
        <v>2332</v>
      </c>
      <c r="N1028" s="1" t="s">
        <v>2059</v>
      </c>
      <c r="O1028" s="2">
        <v>39478</v>
      </c>
      <c r="P1028" s="2">
        <v>39486</v>
      </c>
      <c r="Q1028" s="1" t="s">
        <v>29</v>
      </c>
      <c r="R1028" t="str">
        <f>VLOOKUP(F1028,'Seg 2 descriptions'!A:B,2)</f>
        <v>X Operations-Tri-County</v>
      </c>
      <c r="S1028" t="str">
        <f>VLOOKUP(G1028,'Seg 3 descriptions'!A:B,2)</f>
        <v>Other Vehicle Expenses</v>
      </c>
    </row>
    <row r="1029" spans="1:19" x14ac:dyDescent="0.25">
      <c r="A1029" s="1" t="s">
        <v>457</v>
      </c>
      <c r="B1029" s="1" t="s">
        <v>1988</v>
      </c>
      <c r="C1029" s="1" t="s">
        <v>2315</v>
      </c>
      <c r="D1029" s="1" t="s">
        <v>2341</v>
      </c>
      <c r="E1029" s="1" t="s">
        <v>1991</v>
      </c>
      <c r="F1029" s="1" t="s">
        <v>1992</v>
      </c>
      <c r="G1029" s="1" t="s">
        <v>283</v>
      </c>
      <c r="H1029" s="1" t="s">
        <v>86</v>
      </c>
      <c r="I1029" s="1" t="s">
        <v>2056</v>
      </c>
      <c r="J1029" s="3">
        <v>1.71</v>
      </c>
      <c r="K1029" s="1" t="s">
        <v>2331</v>
      </c>
      <c r="L1029" s="1" t="s">
        <v>24</v>
      </c>
      <c r="M1029" s="1" t="s">
        <v>2332</v>
      </c>
      <c r="N1029" s="1" t="s">
        <v>2059</v>
      </c>
      <c r="O1029" s="2">
        <v>39478</v>
      </c>
      <c r="P1029" s="2">
        <v>39486</v>
      </c>
      <c r="Q1029" s="1" t="s">
        <v>29</v>
      </c>
      <c r="R1029" t="str">
        <f>VLOOKUP(F1029,'Seg 2 descriptions'!A:B,2)</f>
        <v>X Operations-Tri-County</v>
      </c>
      <c r="S1029" t="str">
        <f>VLOOKUP(G1029,'Seg 3 descriptions'!A:B,2)</f>
        <v>Supplies &amp; Misc Dept Expenses</v>
      </c>
    </row>
    <row r="1030" spans="1:19" x14ac:dyDescent="0.25">
      <c r="A1030" s="1" t="s">
        <v>828</v>
      </c>
      <c r="B1030" s="1" t="s">
        <v>49</v>
      </c>
      <c r="C1030" s="1" t="s">
        <v>2724</v>
      </c>
      <c r="D1030" s="1" t="s">
        <v>2008</v>
      </c>
      <c r="E1030" s="1" t="s">
        <v>20</v>
      </c>
      <c r="F1030" s="1" t="s">
        <v>2006</v>
      </c>
      <c r="G1030" s="1" t="s">
        <v>590</v>
      </c>
      <c r="H1030" s="1" t="s">
        <v>76</v>
      </c>
      <c r="I1030" s="1" t="s">
        <v>24</v>
      </c>
      <c r="J1030" s="3">
        <v>-30.55</v>
      </c>
      <c r="K1030" s="1" t="s">
        <v>2757</v>
      </c>
      <c r="L1030" s="1" t="s">
        <v>24</v>
      </c>
      <c r="M1030" s="1" t="s">
        <v>24</v>
      </c>
      <c r="N1030" s="1" t="s">
        <v>2726</v>
      </c>
      <c r="O1030" s="2">
        <v>39629</v>
      </c>
      <c r="P1030" s="2">
        <v>39636</v>
      </c>
      <c r="Q1030" s="1" t="s">
        <v>29</v>
      </c>
      <c r="R1030" t="str">
        <f>VLOOKUP(F1030,'Seg 2 descriptions'!A:B,2)</f>
        <v>X Engineering and Measurement</v>
      </c>
      <c r="S1030" t="str">
        <f>VLOOKUP(G1030,'Seg 3 descriptions'!A:B,2)</f>
        <v>Overtime/Comp Time/On Call</v>
      </c>
    </row>
    <row r="1031" spans="1:19" x14ac:dyDescent="0.25">
      <c r="A1031" s="1" t="s">
        <v>828</v>
      </c>
      <c r="B1031" s="1" t="s">
        <v>49</v>
      </c>
      <c r="C1031" s="1" t="s">
        <v>2724</v>
      </c>
      <c r="D1031" s="1" t="s">
        <v>2064</v>
      </c>
      <c r="E1031" s="1" t="s">
        <v>20</v>
      </c>
      <c r="F1031" s="1" t="s">
        <v>2006</v>
      </c>
      <c r="G1031" s="1" t="s">
        <v>590</v>
      </c>
      <c r="H1031" s="1" t="s">
        <v>23</v>
      </c>
      <c r="I1031" s="1" t="s">
        <v>24</v>
      </c>
      <c r="J1031" s="3">
        <v>-30.55</v>
      </c>
      <c r="K1031" s="1" t="s">
        <v>2757</v>
      </c>
      <c r="L1031" s="1" t="s">
        <v>24</v>
      </c>
      <c r="M1031" s="1" t="s">
        <v>24</v>
      </c>
      <c r="N1031" s="1" t="s">
        <v>2726</v>
      </c>
      <c r="O1031" s="2">
        <v>39629</v>
      </c>
      <c r="P1031" s="2">
        <v>39636</v>
      </c>
      <c r="Q1031" s="1" t="s">
        <v>29</v>
      </c>
      <c r="R1031" t="str">
        <f>VLOOKUP(F1031,'Seg 2 descriptions'!A:B,2)</f>
        <v>X Engineering and Measurement</v>
      </c>
      <c r="S1031" t="str">
        <f>VLOOKUP(G1031,'Seg 3 descriptions'!A:B,2)</f>
        <v>Overtime/Comp Time/On Call</v>
      </c>
    </row>
    <row r="1032" spans="1:19" x14ac:dyDescent="0.25">
      <c r="A1032" s="1" t="s">
        <v>828</v>
      </c>
      <c r="B1032" s="1" t="s">
        <v>49</v>
      </c>
      <c r="C1032" s="1" t="s">
        <v>2726</v>
      </c>
      <c r="D1032" s="1" t="s">
        <v>2065</v>
      </c>
      <c r="E1032" s="1" t="s">
        <v>20</v>
      </c>
      <c r="F1032" s="1" t="s">
        <v>1992</v>
      </c>
      <c r="G1032" s="1" t="s">
        <v>590</v>
      </c>
      <c r="H1032" s="1" t="s">
        <v>86</v>
      </c>
      <c r="I1032" s="1" t="s">
        <v>24</v>
      </c>
      <c r="J1032" s="3">
        <v>163.13</v>
      </c>
      <c r="K1032" s="1" t="s">
        <v>2757</v>
      </c>
      <c r="L1032" s="1" t="s">
        <v>24</v>
      </c>
      <c r="M1032" s="1" t="s">
        <v>24</v>
      </c>
      <c r="N1032" s="1" t="s">
        <v>2726</v>
      </c>
      <c r="O1032" s="2">
        <v>39599</v>
      </c>
      <c r="P1032" s="2">
        <v>39606</v>
      </c>
      <c r="Q1032" s="1" t="s">
        <v>29</v>
      </c>
      <c r="R1032" t="str">
        <f>VLOOKUP(F1032,'Seg 2 descriptions'!A:B,2)</f>
        <v>X Operations-Tri-County</v>
      </c>
      <c r="S1032" t="str">
        <f>VLOOKUP(G1032,'Seg 3 descriptions'!A:B,2)</f>
        <v>Overtime/Comp Time/On Call</v>
      </c>
    </row>
    <row r="1033" spans="1:19" x14ac:dyDescent="0.25">
      <c r="A1033" s="1" t="s">
        <v>828</v>
      </c>
      <c r="B1033" s="1" t="s">
        <v>49</v>
      </c>
      <c r="C1033" s="1" t="s">
        <v>2726</v>
      </c>
      <c r="D1033" s="1" t="s">
        <v>2008</v>
      </c>
      <c r="E1033" s="1" t="s">
        <v>20</v>
      </c>
      <c r="F1033" s="1" t="s">
        <v>2006</v>
      </c>
      <c r="G1033" s="1" t="s">
        <v>590</v>
      </c>
      <c r="H1033" s="1" t="s">
        <v>76</v>
      </c>
      <c r="I1033" s="1" t="s">
        <v>24</v>
      </c>
      <c r="J1033" s="3">
        <v>30.55</v>
      </c>
      <c r="K1033" s="1" t="s">
        <v>2757</v>
      </c>
      <c r="L1033" s="1" t="s">
        <v>24</v>
      </c>
      <c r="M1033" s="1" t="s">
        <v>24</v>
      </c>
      <c r="N1033" s="1" t="s">
        <v>2726</v>
      </c>
      <c r="O1033" s="2">
        <v>39599</v>
      </c>
      <c r="P1033" s="2">
        <v>39606</v>
      </c>
      <c r="Q1033" s="1" t="s">
        <v>29</v>
      </c>
      <c r="R1033" t="str">
        <f>VLOOKUP(F1033,'Seg 2 descriptions'!A:B,2)</f>
        <v>X Engineering and Measurement</v>
      </c>
      <c r="S1033" t="str">
        <f>VLOOKUP(G1033,'Seg 3 descriptions'!A:B,2)</f>
        <v>Overtime/Comp Time/On Call</v>
      </c>
    </row>
    <row r="1034" spans="1:19" x14ac:dyDescent="0.25">
      <c r="A1034" s="1" t="s">
        <v>828</v>
      </c>
      <c r="B1034" s="1" t="s">
        <v>49</v>
      </c>
      <c r="C1034" s="1" t="s">
        <v>2726</v>
      </c>
      <c r="D1034" s="1" t="s">
        <v>2064</v>
      </c>
      <c r="E1034" s="1" t="s">
        <v>20</v>
      </c>
      <c r="F1034" s="1" t="s">
        <v>2006</v>
      </c>
      <c r="G1034" s="1" t="s">
        <v>590</v>
      </c>
      <c r="H1034" s="1" t="s">
        <v>23</v>
      </c>
      <c r="I1034" s="1" t="s">
        <v>24</v>
      </c>
      <c r="J1034" s="3">
        <v>30.55</v>
      </c>
      <c r="K1034" s="1" t="s">
        <v>2757</v>
      </c>
      <c r="L1034" s="1" t="s">
        <v>24</v>
      </c>
      <c r="M1034" s="1" t="s">
        <v>24</v>
      </c>
      <c r="N1034" s="1" t="s">
        <v>2726</v>
      </c>
      <c r="O1034" s="2">
        <v>39599</v>
      </c>
      <c r="P1034" s="2">
        <v>39606</v>
      </c>
      <c r="Q1034" s="1" t="s">
        <v>29</v>
      </c>
      <c r="R1034" t="str">
        <f>VLOOKUP(F1034,'Seg 2 descriptions'!A:B,2)</f>
        <v>X Engineering and Measurement</v>
      </c>
      <c r="S1034" t="str">
        <f>VLOOKUP(G1034,'Seg 3 descriptions'!A:B,2)</f>
        <v>Overtime/Comp Time/On Call</v>
      </c>
    </row>
    <row r="1035" spans="1:19" x14ac:dyDescent="0.25">
      <c r="A1035" s="1" t="s">
        <v>828</v>
      </c>
      <c r="B1035" s="1" t="s">
        <v>49</v>
      </c>
      <c r="C1035" s="1" t="s">
        <v>2525</v>
      </c>
      <c r="D1035" s="1" t="s">
        <v>2009</v>
      </c>
      <c r="E1035" s="1" t="s">
        <v>1991</v>
      </c>
      <c r="F1035" s="1" t="s">
        <v>1992</v>
      </c>
      <c r="G1035" s="1" t="s">
        <v>590</v>
      </c>
      <c r="H1035" s="1" t="s">
        <v>86</v>
      </c>
      <c r="I1035" s="1" t="s">
        <v>24</v>
      </c>
      <c r="J1035" s="3">
        <v>-136.12</v>
      </c>
      <c r="K1035" s="1" t="s">
        <v>2771</v>
      </c>
      <c r="L1035" s="1" t="s">
        <v>24</v>
      </c>
      <c r="M1035" s="1" t="s">
        <v>24</v>
      </c>
      <c r="N1035" s="1" t="s">
        <v>2523</v>
      </c>
      <c r="O1035" s="2">
        <v>39691</v>
      </c>
      <c r="P1035" s="2">
        <v>39696</v>
      </c>
      <c r="Q1035" s="1" t="s">
        <v>29</v>
      </c>
      <c r="R1035" t="str">
        <f>VLOOKUP(F1035,'Seg 2 descriptions'!A:B,2)</f>
        <v>X Operations-Tri-County</v>
      </c>
      <c r="S1035" t="str">
        <f>VLOOKUP(G1035,'Seg 3 descriptions'!A:B,2)</f>
        <v>Overtime/Comp Time/On Call</v>
      </c>
    </row>
    <row r="1036" spans="1:19" x14ac:dyDescent="0.25">
      <c r="A1036" s="1" t="s">
        <v>828</v>
      </c>
      <c r="B1036" s="1" t="s">
        <v>49</v>
      </c>
      <c r="C1036" s="1" t="s">
        <v>2525</v>
      </c>
      <c r="D1036" s="1" t="s">
        <v>2005</v>
      </c>
      <c r="E1036" s="1" t="s">
        <v>20</v>
      </c>
      <c r="F1036" s="1" t="s">
        <v>2006</v>
      </c>
      <c r="G1036" s="1" t="s">
        <v>590</v>
      </c>
      <c r="H1036" s="1" t="s">
        <v>187</v>
      </c>
      <c r="I1036" s="1" t="s">
        <v>24</v>
      </c>
      <c r="J1036" s="3">
        <v>-91.64</v>
      </c>
      <c r="K1036" s="1" t="s">
        <v>2771</v>
      </c>
      <c r="L1036" s="1" t="s">
        <v>24</v>
      </c>
      <c r="M1036" s="1" t="s">
        <v>24</v>
      </c>
      <c r="N1036" s="1" t="s">
        <v>2523</v>
      </c>
      <c r="O1036" s="2">
        <v>39691</v>
      </c>
      <c r="P1036" s="2">
        <v>39696</v>
      </c>
      <c r="Q1036" s="1" t="s">
        <v>29</v>
      </c>
      <c r="R1036" t="str">
        <f>VLOOKUP(F1036,'Seg 2 descriptions'!A:B,2)</f>
        <v>X Engineering and Measurement</v>
      </c>
      <c r="S1036" t="str">
        <f>VLOOKUP(G1036,'Seg 3 descriptions'!A:B,2)</f>
        <v>Overtime/Comp Time/On Call</v>
      </c>
    </row>
    <row r="1037" spans="1:19" x14ac:dyDescent="0.25">
      <c r="A1037" s="1" t="s">
        <v>828</v>
      </c>
      <c r="B1037" s="1" t="s">
        <v>49</v>
      </c>
      <c r="C1037" s="1" t="s">
        <v>2523</v>
      </c>
      <c r="D1037" s="1" t="s">
        <v>2009</v>
      </c>
      <c r="E1037" s="1" t="s">
        <v>1991</v>
      </c>
      <c r="F1037" s="1" t="s">
        <v>1992</v>
      </c>
      <c r="G1037" s="1" t="s">
        <v>590</v>
      </c>
      <c r="H1037" s="1" t="s">
        <v>86</v>
      </c>
      <c r="I1037" s="1" t="s">
        <v>24</v>
      </c>
      <c r="J1037" s="3">
        <v>136.12</v>
      </c>
      <c r="K1037" s="1" t="s">
        <v>2771</v>
      </c>
      <c r="L1037" s="1" t="s">
        <v>24</v>
      </c>
      <c r="M1037" s="1" t="s">
        <v>24</v>
      </c>
      <c r="N1037" s="1" t="s">
        <v>2523</v>
      </c>
      <c r="O1037" s="2">
        <v>39660</v>
      </c>
      <c r="P1037" s="2">
        <v>39666</v>
      </c>
      <c r="Q1037" s="1" t="s">
        <v>29</v>
      </c>
      <c r="R1037" t="str">
        <f>VLOOKUP(F1037,'Seg 2 descriptions'!A:B,2)</f>
        <v>X Operations-Tri-County</v>
      </c>
      <c r="S1037" t="str">
        <f>VLOOKUP(G1037,'Seg 3 descriptions'!A:B,2)</f>
        <v>Overtime/Comp Time/On Call</v>
      </c>
    </row>
    <row r="1038" spans="1:19" x14ac:dyDescent="0.25">
      <c r="A1038" s="1" t="s">
        <v>828</v>
      </c>
      <c r="B1038" s="1" t="s">
        <v>49</v>
      </c>
      <c r="C1038" s="1" t="s">
        <v>2523</v>
      </c>
      <c r="D1038" s="1" t="s">
        <v>2005</v>
      </c>
      <c r="E1038" s="1" t="s">
        <v>20</v>
      </c>
      <c r="F1038" s="1" t="s">
        <v>2006</v>
      </c>
      <c r="G1038" s="1" t="s">
        <v>590</v>
      </c>
      <c r="H1038" s="1" t="s">
        <v>187</v>
      </c>
      <c r="I1038" s="1" t="s">
        <v>24</v>
      </c>
      <c r="J1038" s="3">
        <v>91.64</v>
      </c>
      <c r="K1038" s="1" t="s">
        <v>2771</v>
      </c>
      <c r="L1038" s="1" t="s">
        <v>24</v>
      </c>
      <c r="M1038" s="1" t="s">
        <v>24</v>
      </c>
      <c r="N1038" s="1" t="s">
        <v>2523</v>
      </c>
      <c r="O1038" s="2">
        <v>39660</v>
      </c>
      <c r="P1038" s="2">
        <v>39666</v>
      </c>
      <c r="Q1038" s="1" t="s">
        <v>29</v>
      </c>
      <c r="R1038" t="str">
        <f>VLOOKUP(F1038,'Seg 2 descriptions'!A:B,2)</f>
        <v>X Engineering and Measurement</v>
      </c>
      <c r="S1038" t="str">
        <f>VLOOKUP(G1038,'Seg 3 descriptions'!A:B,2)</f>
        <v>Overtime/Comp Time/On Call</v>
      </c>
    </row>
    <row r="1039" spans="1:19" x14ac:dyDescent="0.25">
      <c r="A1039" s="1" t="s">
        <v>457</v>
      </c>
      <c r="B1039" s="1" t="s">
        <v>1988</v>
      </c>
      <c r="C1039" s="1" t="s">
        <v>2318</v>
      </c>
      <c r="D1039" s="1" t="s">
        <v>2772</v>
      </c>
      <c r="E1039" s="1" t="s">
        <v>1991</v>
      </c>
      <c r="F1039" s="1" t="s">
        <v>1992</v>
      </c>
      <c r="G1039" s="1" t="s">
        <v>868</v>
      </c>
      <c r="H1039" s="1" t="s">
        <v>228</v>
      </c>
      <c r="I1039" s="1" t="s">
        <v>2056</v>
      </c>
      <c r="J1039" s="3">
        <v>23.68</v>
      </c>
      <c r="K1039" s="1" t="s">
        <v>2760</v>
      </c>
      <c r="L1039" s="1" t="s">
        <v>24</v>
      </c>
      <c r="M1039" s="1" t="s">
        <v>2761</v>
      </c>
      <c r="N1039" s="1" t="s">
        <v>2059</v>
      </c>
      <c r="O1039" s="2">
        <v>39568</v>
      </c>
      <c r="P1039" s="2">
        <v>39572</v>
      </c>
      <c r="Q1039" s="1" t="s">
        <v>29</v>
      </c>
      <c r="R1039" t="str">
        <f>VLOOKUP(F1039,'Seg 2 descriptions'!A:B,2)</f>
        <v>X Operations-Tri-County</v>
      </c>
      <c r="S1039" t="str">
        <f>VLOOKUP(G1039,'Seg 3 descriptions'!A:B,2)</f>
        <v>Cell Phones</v>
      </c>
    </row>
    <row r="1040" spans="1:19" x14ac:dyDescent="0.25">
      <c r="A1040" s="1" t="s">
        <v>457</v>
      </c>
      <c r="B1040" s="1" t="s">
        <v>1988</v>
      </c>
      <c r="C1040" s="1" t="s">
        <v>2318</v>
      </c>
      <c r="D1040" s="1" t="s">
        <v>2345</v>
      </c>
      <c r="E1040" s="1" t="s">
        <v>1991</v>
      </c>
      <c r="F1040" s="1" t="s">
        <v>1992</v>
      </c>
      <c r="G1040" s="1" t="s">
        <v>1302</v>
      </c>
      <c r="H1040" s="1" t="s">
        <v>103</v>
      </c>
      <c r="I1040" s="1" t="s">
        <v>2056</v>
      </c>
      <c r="J1040" s="3">
        <v>1.6</v>
      </c>
      <c r="K1040" s="1" t="s">
        <v>2760</v>
      </c>
      <c r="L1040" s="1" t="s">
        <v>24</v>
      </c>
      <c r="M1040" s="1" t="s">
        <v>2761</v>
      </c>
      <c r="N1040" s="1" t="s">
        <v>2059</v>
      </c>
      <c r="O1040" s="2">
        <v>39568</v>
      </c>
      <c r="P1040" s="2">
        <v>39572</v>
      </c>
      <c r="Q1040" s="1" t="s">
        <v>29</v>
      </c>
      <c r="R1040" t="str">
        <f>VLOOKUP(F1040,'Seg 2 descriptions'!A:B,2)</f>
        <v>X Operations-Tri-County</v>
      </c>
      <c r="S1040" t="str">
        <f>VLOOKUP(G1040,'Seg 3 descriptions'!A:B,2)</f>
        <v>Uniforms</v>
      </c>
    </row>
    <row r="1041" spans="1:19" x14ac:dyDescent="0.25">
      <c r="A1041" s="1" t="s">
        <v>457</v>
      </c>
      <c r="B1041" s="1" t="s">
        <v>1988</v>
      </c>
      <c r="C1041" s="1" t="s">
        <v>2318</v>
      </c>
      <c r="D1041" s="1" t="s">
        <v>2773</v>
      </c>
      <c r="E1041" s="1" t="s">
        <v>1991</v>
      </c>
      <c r="F1041" s="1" t="s">
        <v>1992</v>
      </c>
      <c r="G1041" s="1" t="s">
        <v>1270</v>
      </c>
      <c r="H1041" s="1" t="s">
        <v>228</v>
      </c>
      <c r="I1041" s="1" t="s">
        <v>2056</v>
      </c>
      <c r="J1041" s="3">
        <v>10.99</v>
      </c>
      <c r="K1041" s="1" t="s">
        <v>2760</v>
      </c>
      <c r="L1041" s="1" t="s">
        <v>24</v>
      </c>
      <c r="M1041" s="1" t="s">
        <v>2761</v>
      </c>
      <c r="N1041" s="1" t="s">
        <v>2059</v>
      </c>
      <c r="O1041" s="2">
        <v>39568</v>
      </c>
      <c r="P1041" s="2">
        <v>39572</v>
      </c>
      <c r="Q1041" s="1" t="s">
        <v>29</v>
      </c>
      <c r="R1041" t="str">
        <f>VLOOKUP(F1041,'Seg 2 descriptions'!A:B,2)</f>
        <v>X Operations-Tri-County</v>
      </c>
      <c r="S1041" t="str">
        <f>VLOOKUP(G1041,'Seg 3 descriptions'!A:B,2)</f>
        <v>Seminars &amp; Training</v>
      </c>
    </row>
    <row r="1042" spans="1:19" x14ac:dyDescent="0.25">
      <c r="A1042" s="1" t="s">
        <v>457</v>
      </c>
      <c r="B1042" s="1" t="s">
        <v>1988</v>
      </c>
      <c r="C1042" s="1" t="s">
        <v>2318</v>
      </c>
      <c r="D1042" s="1" t="s">
        <v>2347</v>
      </c>
      <c r="E1042" s="1" t="s">
        <v>1991</v>
      </c>
      <c r="F1042" s="1" t="s">
        <v>1992</v>
      </c>
      <c r="G1042" s="1" t="s">
        <v>868</v>
      </c>
      <c r="H1042" s="1" t="s">
        <v>103</v>
      </c>
      <c r="I1042" s="1" t="s">
        <v>2056</v>
      </c>
      <c r="J1042" s="3">
        <v>1.56</v>
      </c>
      <c r="K1042" s="1" t="s">
        <v>2760</v>
      </c>
      <c r="L1042" s="1" t="s">
        <v>24</v>
      </c>
      <c r="M1042" s="1" t="s">
        <v>2761</v>
      </c>
      <c r="N1042" s="1" t="s">
        <v>2059</v>
      </c>
      <c r="O1042" s="2">
        <v>39568</v>
      </c>
      <c r="P1042" s="2">
        <v>39572</v>
      </c>
      <c r="Q1042" s="1" t="s">
        <v>29</v>
      </c>
      <c r="R1042" t="str">
        <f>VLOOKUP(F1042,'Seg 2 descriptions'!A:B,2)</f>
        <v>X Operations-Tri-County</v>
      </c>
      <c r="S1042" t="str">
        <f>VLOOKUP(G1042,'Seg 3 descriptions'!A:B,2)</f>
        <v>Cell Phones</v>
      </c>
    </row>
    <row r="1043" spans="1:19" x14ac:dyDescent="0.25">
      <c r="A1043" s="1" t="s">
        <v>457</v>
      </c>
      <c r="B1043" s="1" t="s">
        <v>1988</v>
      </c>
      <c r="C1043" s="1" t="s">
        <v>2318</v>
      </c>
      <c r="D1043" s="1" t="s">
        <v>2066</v>
      </c>
      <c r="E1043" s="1" t="s">
        <v>1991</v>
      </c>
      <c r="F1043" s="1" t="s">
        <v>1992</v>
      </c>
      <c r="G1043" s="1" t="s">
        <v>590</v>
      </c>
      <c r="H1043" s="1" t="s">
        <v>228</v>
      </c>
      <c r="I1043" s="1" t="s">
        <v>2056</v>
      </c>
      <c r="J1043" s="3">
        <v>54.38</v>
      </c>
      <c r="K1043" s="1" t="s">
        <v>2760</v>
      </c>
      <c r="L1043" s="1" t="s">
        <v>24</v>
      </c>
      <c r="M1043" s="1" t="s">
        <v>2761</v>
      </c>
      <c r="N1043" s="1" t="s">
        <v>2059</v>
      </c>
      <c r="O1043" s="2">
        <v>39568</v>
      </c>
      <c r="P1043" s="2">
        <v>39572</v>
      </c>
      <c r="Q1043" s="1" t="s">
        <v>29</v>
      </c>
      <c r="R1043" t="str">
        <f>VLOOKUP(F1043,'Seg 2 descriptions'!A:B,2)</f>
        <v>X Operations-Tri-County</v>
      </c>
      <c r="S1043" t="str">
        <f>VLOOKUP(G1043,'Seg 3 descriptions'!A:B,2)</f>
        <v>Overtime/Comp Time/On Call</v>
      </c>
    </row>
    <row r="1044" spans="1:19" x14ac:dyDescent="0.25">
      <c r="A1044" s="1" t="s">
        <v>457</v>
      </c>
      <c r="B1044" s="1" t="s">
        <v>1988</v>
      </c>
      <c r="C1044" s="1" t="s">
        <v>2318</v>
      </c>
      <c r="D1044" s="1" t="s">
        <v>2350</v>
      </c>
      <c r="E1044" s="1" t="s">
        <v>1991</v>
      </c>
      <c r="F1044" s="1" t="s">
        <v>1992</v>
      </c>
      <c r="G1044" s="1" t="s">
        <v>1270</v>
      </c>
      <c r="H1044" s="1" t="s">
        <v>103</v>
      </c>
      <c r="I1044" s="1" t="s">
        <v>2056</v>
      </c>
      <c r="J1044" s="3">
        <v>0.73</v>
      </c>
      <c r="K1044" s="1" t="s">
        <v>2760</v>
      </c>
      <c r="L1044" s="1" t="s">
        <v>24</v>
      </c>
      <c r="M1044" s="1" t="s">
        <v>2761</v>
      </c>
      <c r="N1044" s="1" t="s">
        <v>2059</v>
      </c>
      <c r="O1044" s="2">
        <v>39568</v>
      </c>
      <c r="P1044" s="2">
        <v>39572</v>
      </c>
      <c r="Q1044" s="1" t="s">
        <v>29</v>
      </c>
      <c r="R1044" t="str">
        <f>VLOOKUP(F1044,'Seg 2 descriptions'!A:B,2)</f>
        <v>X Operations-Tri-County</v>
      </c>
      <c r="S1044" t="str">
        <f>VLOOKUP(G1044,'Seg 3 descriptions'!A:B,2)</f>
        <v>Seminars &amp; Training</v>
      </c>
    </row>
    <row r="1045" spans="1:19" x14ac:dyDescent="0.25">
      <c r="A1045" s="1" t="s">
        <v>457</v>
      </c>
      <c r="B1045" s="1" t="s">
        <v>1988</v>
      </c>
      <c r="C1045" s="1" t="s">
        <v>2318</v>
      </c>
      <c r="D1045" s="1" t="s">
        <v>2066</v>
      </c>
      <c r="E1045" s="1" t="s">
        <v>1991</v>
      </c>
      <c r="F1045" s="1" t="s">
        <v>1992</v>
      </c>
      <c r="G1045" s="1" t="s">
        <v>590</v>
      </c>
      <c r="H1045" s="1" t="s">
        <v>228</v>
      </c>
      <c r="I1045" s="1" t="s">
        <v>2056</v>
      </c>
      <c r="J1045" s="3">
        <v>10.24</v>
      </c>
      <c r="K1045" s="1" t="s">
        <v>2760</v>
      </c>
      <c r="L1045" s="1" t="s">
        <v>24</v>
      </c>
      <c r="M1045" s="1" t="s">
        <v>2761</v>
      </c>
      <c r="N1045" s="1" t="s">
        <v>2059</v>
      </c>
      <c r="O1045" s="2">
        <v>39568</v>
      </c>
      <c r="P1045" s="2">
        <v>39572</v>
      </c>
      <c r="Q1045" s="1" t="s">
        <v>29</v>
      </c>
      <c r="R1045" t="str">
        <f>VLOOKUP(F1045,'Seg 2 descriptions'!A:B,2)</f>
        <v>X Operations-Tri-County</v>
      </c>
      <c r="S1045" t="str">
        <f>VLOOKUP(G1045,'Seg 3 descriptions'!A:B,2)</f>
        <v>Overtime/Comp Time/On Call</v>
      </c>
    </row>
    <row r="1046" spans="1:19" x14ac:dyDescent="0.25">
      <c r="A1046" s="1" t="s">
        <v>457</v>
      </c>
      <c r="B1046" s="1" t="s">
        <v>1988</v>
      </c>
      <c r="C1046" s="1" t="s">
        <v>2318</v>
      </c>
      <c r="D1046" s="1" t="s">
        <v>2003</v>
      </c>
      <c r="E1046" s="1" t="s">
        <v>1991</v>
      </c>
      <c r="F1046" s="1" t="s">
        <v>1992</v>
      </c>
      <c r="G1046" s="1" t="s">
        <v>590</v>
      </c>
      <c r="H1046" s="1" t="s">
        <v>103</v>
      </c>
      <c r="I1046" s="1" t="s">
        <v>2056</v>
      </c>
      <c r="J1046" s="3">
        <v>3.59</v>
      </c>
      <c r="K1046" s="1" t="s">
        <v>2760</v>
      </c>
      <c r="L1046" s="1" t="s">
        <v>24</v>
      </c>
      <c r="M1046" s="1" t="s">
        <v>2761</v>
      </c>
      <c r="N1046" s="1" t="s">
        <v>2059</v>
      </c>
      <c r="O1046" s="2">
        <v>39568</v>
      </c>
      <c r="P1046" s="2">
        <v>39572</v>
      </c>
      <c r="Q1046" s="1" t="s">
        <v>29</v>
      </c>
      <c r="R1046" t="str">
        <f>VLOOKUP(F1046,'Seg 2 descriptions'!A:B,2)</f>
        <v>X Operations-Tri-County</v>
      </c>
      <c r="S1046" t="str">
        <f>VLOOKUP(G1046,'Seg 3 descriptions'!A:B,2)</f>
        <v>Overtime/Comp Time/On Call</v>
      </c>
    </row>
    <row r="1047" spans="1:19" x14ac:dyDescent="0.25">
      <c r="A1047" s="1" t="s">
        <v>457</v>
      </c>
      <c r="B1047" s="1" t="s">
        <v>1988</v>
      </c>
      <c r="C1047" s="1" t="s">
        <v>2318</v>
      </c>
      <c r="D1047" s="1" t="s">
        <v>1999</v>
      </c>
      <c r="E1047" s="1" t="s">
        <v>1991</v>
      </c>
      <c r="F1047" s="1" t="s">
        <v>1992</v>
      </c>
      <c r="G1047" s="1" t="s">
        <v>460</v>
      </c>
      <c r="H1047" s="1" t="s">
        <v>228</v>
      </c>
      <c r="I1047" s="1" t="s">
        <v>2056</v>
      </c>
      <c r="J1047" s="3">
        <v>240.7</v>
      </c>
      <c r="K1047" s="1" t="s">
        <v>2760</v>
      </c>
      <c r="L1047" s="1" t="s">
        <v>24</v>
      </c>
      <c r="M1047" s="1" t="s">
        <v>2761</v>
      </c>
      <c r="N1047" s="1" t="s">
        <v>2059</v>
      </c>
      <c r="O1047" s="2">
        <v>39568</v>
      </c>
      <c r="P1047" s="2">
        <v>39572</v>
      </c>
      <c r="Q1047" s="1" t="s">
        <v>29</v>
      </c>
      <c r="R1047" t="str">
        <f>VLOOKUP(F1047,'Seg 2 descriptions'!A:B,2)</f>
        <v>X Operations-Tri-County</v>
      </c>
      <c r="S1047" t="str">
        <f>VLOOKUP(G1047,'Seg 3 descriptions'!A:B,2)</f>
        <v>Salaries</v>
      </c>
    </row>
    <row r="1048" spans="1:19" x14ac:dyDescent="0.25">
      <c r="A1048" s="1" t="s">
        <v>457</v>
      </c>
      <c r="B1048" s="1" t="s">
        <v>1988</v>
      </c>
      <c r="C1048" s="1" t="s">
        <v>2318</v>
      </c>
      <c r="D1048" s="1" t="s">
        <v>2003</v>
      </c>
      <c r="E1048" s="1" t="s">
        <v>1991</v>
      </c>
      <c r="F1048" s="1" t="s">
        <v>1992</v>
      </c>
      <c r="G1048" s="1" t="s">
        <v>590</v>
      </c>
      <c r="H1048" s="1" t="s">
        <v>103</v>
      </c>
      <c r="I1048" s="1" t="s">
        <v>2056</v>
      </c>
      <c r="J1048" s="3">
        <v>0.68</v>
      </c>
      <c r="K1048" s="1" t="s">
        <v>2760</v>
      </c>
      <c r="L1048" s="1" t="s">
        <v>24</v>
      </c>
      <c r="M1048" s="1" t="s">
        <v>2761</v>
      </c>
      <c r="N1048" s="1" t="s">
        <v>2059</v>
      </c>
      <c r="O1048" s="2">
        <v>39568</v>
      </c>
      <c r="P1048" s="2">
        <v>39572</v>
      </c>
      <c r="Q1048" s="1" t="s">
        <v>29</v>
      </c>
      <c r="R1048" t="str">
        <f>VLOOKUP(F1048,'Seg 2 descriptions'!A:B,2)</f>
        <v>X Operations-Tri-County</v>
      </c>
      <c r="S1048" t="str">
        <f>VLOOKUP(G1048,'Seg 3 descriptions'!A:B,2)</f>
        <v>Overtime/Comp Time/On Call</v>
      </c>
    </row>
    <row r="1049" spans="1:19" x14ac:dyDescent="0.25">
      <c r="A1049" s="1" t="s">
        <v>457</v>
      </c>
      <c r="B1049" s="1" t="s">
        <v>1988</v>
      </c>
      <c r="C1049" s="1" t="s">
        <v>2325</v>
      </c>
      <c r="D1049" s="1" t="s">
        <v>2762</v>
      </c>
      <c r="E1049" s="1" t="s">
        <v>1991</v>
      </c>
      <c r="F1049" s="1" t="s">
        <v>1992</v>
      </c>
      <c r="G1049" s="1" t="s">
        <v>1049</v>
      </c>
      <c r="H1049" s="1" t="s">
        <v>228</v>
      </c>
      <c r="I1049" s="1" t="s">
        <v>2056</v>
      </c>
      <c r="J1049" s="3">
        <v>21.67</v>
      </c>
      <c r="K1049" s="1" t="s">
        <v>2760</v>
      </c>
      <c r="L1049" s="1" t="s">
        <v>24</v>
      </c>
      <c r="M1049" s="1" t="s">
        <v>2761</v>
      </c>
      <c r="N1049" s="1" t="s">
        <v>2059</v>
      </c>
      <c r="O1049" s="2">
        <v>39538</v>
      </c>
      <c r="P1049" s="2">
        <v>39541</v>
      </c>
      <c r="Q1049" s="1" t="s">
        <v>29</v>
      </c>
      <c r="R1049" t="str">
        <f>VLOOKUP(F1049,'Seg 2 descriptions'!A:B,2)</f>
        <v>X Operations-Tri-County</v>
      </c>
      <c r="S1049" t="str">
        <f>VLOOKUP(G1049,'Seg 3 descriptions'!A:B,2)</f>
        <v>Vehicle Insurance</v>
      </c>
    </row>
    <row r="1050" spans="1:19" x14ac:dyDescent="0.25">
      <c r="A1050" s="1" t="s">
        <v>457</v>
      </c>
      <c r="B1050" s="1" t="s">
        <v>1988</v>
      </c>
      <c r="C1050" s="1" t="s">
        <v>2318</v>
      </c>
      <c r="D1050" s="1" t="s">
        <v>1990</v>
      </c>
      <c r="E1050" s="1" t="s">
        <v>1991</v>
      </c>
      <c r="F1050" s="1" t="s">
        <v>1992</v>
      </c>
      <c r="G1050" s="1" t="s">
        <v>460</v>
      </c>
      <c r="H1050" s="1" t="s">
        <v>103</v>
      </c>
      <c r="I1050" s="1" t="s">
        <v>2056</v>
      </c>
      <c r="J1050" s="3">
        <v>15.9</v>
      </c>
      <c r="K1050" s="1" t="s">
        <v>2760</v>
      </c>
      <c r="L1050" s="1" t="s">
        <v>24</v>
      </c>
      <c r="M1050" s="1" t="s">
        <v>2761</v>
      </c>
      <c r="N1050" s="1" t="s">
        <v>2059</v>
      </c>
      <c r="O1050" s="2">
        <v>39568</v>
      </c>
      <c r="P1050" s="2">
        <v>39572</v>
      </c>
      <c r="Q1050" s="1" t="s">
        <v>29</v>
      </c>
      <c r="R1050" t="str">
        <f>VLOOKUP(F1050,'Seg 2 descriptions'!A:B,2)</f>
        <v>X Operations-Tri-County</v>
      </c>
      <c r="S1050" t="str">
        <f>VLOOKUP(G1050,'Seg 3 descriptions'!A:B,2)</f>
        <v>Salaries</v>
      </c>
    </row>
    <row r="1051" spans="1:19" x14ac:dyDescent="0.25">
      <c r="A1051" s="1" t="s">
        <v>457</v>
      </c>
      <c r="B1051" s="1" t="s">
        <v>1988</v>
      </c>
      <c r="C1051" s="1" t="s">
        <v>2325</v>
      </c>
      <c r="D1051" s="1" t="s">
        <v>2763</v>
      </c>
      <c r="E1051" s="1" t="s">
        <v>1991</v>
      </c>
      <c r="F1051" s="1" t="s">
        <v>1992</v>
      </c>
      <c r="G1051" s="1" t="s">
        <v>1055</v>
      </c>
      <c r="H1051" s="1" t="s">
        <v>228</v>
      </c>
      <c r="I1051" s="1" t="s">
        <v>2056</v>
      </c>
      <c r="J1051" s="3">
        <v>115.81</v>
      </c>
      <c r="K1051" s="1" t="s">
        <v>2760</v>
      </c>
      <c r="L1051" s="1" t="s">
        <v>24</v>
      </c>
      <c r="M1051" s="1" t="s">
        <v>2761</v>
      </c>
      <c r="N1051" s="1" t="s">
        <v>2059</v>
      </c>
      <c r="O1051" s="2">
        <v>39538</v>
      </c>
      <c r="P1051" s="2">
        <v>39541</v>
      </c>
      <c r="Q1051" s="1" t="s">
        <v>29</v>
      </c>
      <c r="R1051" t="str">
        <f>VLOOKUP(F1051,'Seg 2 descriptions'!A:B,2)</f>
        <v>X Operations-Tri-County</v>
      </c>
      <c r="S1051" t="str">
        <f>VLOOKUP(G1051,'Seg 3 descriptions'!A:B,2)</f>
        <v>Vehicle Depreciation</v>
      </c>
    </row>
    <row r="1052" spans="1:19" x14ac:dyDescent="0.25">
      <c r="A1052" s="1" t="s">
        <v>457</v>
      </c>
      <c r="B1052" s="1" t="s">
        <v>49</v>
      </c>
      <c r="C1052" s="1" t="s">
        <v>2543</v>
      </c>
      <c r="D1052" s="1" t="s">
        <v>2077</v>
      </c>
      <c r="E1052" s="1" t="s">
        <v>20</v>
      </c>
      <c r="F1052" s="1" t="s">
        <v>2006</v>
      </c>
      <c r="G1052" s="1" t="s">
        <v>460</v>
      </c>
      <c r="H1052" s="1" t="s">
        <v>86</v>
      </c>
      <c r="I1052" s="1" t="s">
        <v>24</v>
      </c>
      <c r="J1052" s="3">
        <v>-0.22</v>
      </c>
      <c r="K1052" s="1" t="s">
        <v>2655</v>
      </c>
      <c r="L1052" s="1" t="s">
        <v>24</v>
      </c>
      <c r="M1052" s="1" t="s">
        <v>2656</v>
      </c>
      <c r="N1052" s="1" t="s">
        <v>2544</v>
      </c>
      <c r="O1052" s="2">
        <v>39660</v>
      </c>
      <c r="P1052" s="2">
        <v>39666</v>
      </c>
      <c r="Q1052" s="1" t="s">
        <v>29</v>
      </c>
      <c r="R1052" t="str">
        <f>VLOOKUP(F1052,'Seg 2 descriptions'!A:B,2)</f>
        <v>X Engineering and Measurement</v>
      </c>
      <c r="S1052" t="str">
        <f>VLOOKUP(G1052,'Seg 3 descriptions'!A:B,2)</f>
        <v>Salaries</v>
      </c>
    </row>
    <row r="1053" spans="1:19" x14ac:dyDescent="0.25">
      <c r="A1053" s="1" t="s">
        <v>457</v>
      </c>
      <c r="B1053" s="1" t="s">
        <v>49</v>
      </c>
      <c r="C1053" s="1" t="s">
        <v>2543</v>
      </c>
      <c r="D1053" s="1" t="s">
        <v>2080</v>
      </c>
      <c r="E1053" s="1" t="s">
        <v>20</v>
      </c>
      <c r="F1053" s="1" t="s">
        <v>2006</v>
      </c>
      <c r="G1053" s="1" t="s">
        <v>460</v>
      </c>
      <c r="H1053" s="1" t="s">
        <v>187</v>
      </c>
      <c r="I1053" s="1" t="s">
        <v>24</v>
      </c>
      <c r="J1053" s="3">
        <v>-0.15</v>
      </c>
      <c r="K1053" s="1" t="s">
        <v>2655</v>
      </c>
      <c r="L1053" s="1" t="s">
        <v>24</v>
      </c>
      <c r="M1053" s="1" t="s">
        <v>2656</v>
      </c>
      <c r="N1053" s="1" t="s">
        <v>2544</v>
      </c>
      <c r="O1053" s="2">
        <v>39660</v>
      </c>
      <c r="P1053" s="2">
        <v>39666</v>
      </c>
      <c r="Q1053" s="1" t="s">
        <v>29</v>
      </c>
      <c r="R1053" t="str">
        <f>VLOOKUP(F1053,'Seg 2 descriptions'!A:B,2)</f>
        <v>X Engineering and Measurement</v>
      </c>
      <c r="S1053" t="str">
        <f>VLOOKUP(G1053,'Seg 3 descriptions'!A:B,2)</f>
        <v>Salaries</v>
      </c>
    </row>
    <row r="1054" spans="1:19" x14ac:dyDescent="0.25">
      <c r="A1054" s="1" t="s">
        <v>457</v>
      </c>
      <c r="B1054" s="1" t="s">
        <v>49</v>
      </c>
      <c r="C1054" s="1" t="s">
        <v>2543</v>
      </c>
      <c r="D1054" s="1" t="s">
        <v>2081</v>
      </c>
      <c r="E1054" s="1" t="s">
        <v>20</v>
      </c>
      <c r="F1054" s="1" t="s">
        <v>2006</v>
      </c>
      <c r="G1054" s="1" t="s">
        <v>460</v>
      </c>
      <c r="H1054" s="1" t="s">
        <v>76</v>
      </c>
      <c r="I1054" s="1" t="s">
        <v>24</v>
      </c>
      <c r="J1054" s="3">
        <v>-0.31</v>
      </c>
      <c r="K1054" s="1" t="s">
        <v>2655</v>
      </c>
      <c r="L1054" s="1" t="s">
        <v>24</v>
      </c>
      <c r="M1054" s="1" t="s">
        <v>2656</v>
      </c>
      <c r="N1054" s="1" t="s">
        <v>2544</v>
      </c>
      <c r="O1054" s="2">
        <v>39660</v>
      </c>
      <c r="P1054" s="2">
        <v>39666</v>
      </c>
      <c r="Q1054" s="1" t="s">
        <v>29</v>
      </c>
      <c r="R1054" t="str">
        <f>VLOOKUP(F1054,'Seg 2 descriptions'!A:B,2)</f>
        <v>X Engineering and Measurement</v>
      </c>
      <c r="S1054" t="str">
        <f>VLOOKUP(G1054,'Seg 3 descriptions'!A:B,2)</f>
        <v>Salaries</v>
      </c>
    </row>
    <row r="1055" spans="1:19" x14ac:dyDescent="0.25">
      <c r="A1055" s="1" t="s">
        <v>457</v>
      </c>
      <c r="B1055" s="1" t="s">
        <v>49</v>
      </c>
      <c r="C1055" s="1" t="s">
        <v>2543</v>
      </c>
      <c r="D1055" s="1" t="s">
        <v>2082</v>
      </c>
      <c r="E1055" s="1" t="s">
        <v>20</v>
      </c>
      <c r="F1055" s="1" t="s">
        <v>2006</v>
      </c>
      <c r="G1055" s="1" t="s">
        <v>460</v>
      </c>
      <c r="H1055" s="1" t="s">
        <v>23</v>
      </c>
      <c r="I1055" s="1" t="s">
        <v>24</v>
      </c>
      <c r="J1055" s="3">
        <v>-0.41</v>
      </c>
      <c r="K1055" s="1" t="s">
        <v>2655</v>
      </c>
      <c r="L1055" s="1" t="s">
        <v>24</v>
      </c>
      <c r="M1055" s="1" t="s">
        <v>2656</v>
      </c>
      <c r="N1055" s="1" t="s">
        <v>2544</v>
      </c>
      <c r="O1055" s="2">
        <v>39660</v>
      </c>
      <c r="P1055" s="2">
        <v>39666</v>
      </c>
      <c r="Q1055" s="1" t="s">
        <v>29</v>
      </c>
      <c r="R1055" t="str">
        <f>VLOOKUP(F1055,'Seg 2 descriptions'!A:B,2)</f>
        <v>X Engineering and Measurement</v>
      </c>
      <c r="S1055" t="str">
        <f>VLOOKUP(G1055,'Seg 3 descriptions'!A:B,2)</f>
        <v>Salaries</v>
      </c>
    </row>
    <row r="1056" spans="1:19" x14ac:dyDescent="0.25">
      <c r="A1056" s="1" t="s">
        <v>457</v>
      </c>
      <c r="B1056" s="1" t="s">
        <v>49</v>
      </c>
      <c r="C1056" s="1" t="s">
        <v>2543</v>
      </c>
      <c r="D1056" s="1" t="s">
        <v>2393</v>
      </c>
      <c r="E1056" s="1" t="s">
        <v>20</v>
      </c>
      <c r="F1056" s="1" t="s">
        <v>2006</v>
      </c>
      <c r="G1056" s="1" t="s">
        <v>460</v>
      </c>
      <c r="H1056" s="1" t="s">
        <v>228</v>
      </c>
      <c r="I1056" s="1" t="s">
        <v>24</v>
      </c>
      <c r="J1056" s="3">
        <v>-0.2</v>
      </c>
      <c r="K1056" s="1" t="s">
        <v>2655</v>
      </c>
      <c r="L1056" s="1" t="s">
        <v>24</v>
      </c>
      <c r="M1056" s="1" t="s">
        <v>2656</v>
      </c>
      <c r="N1056" s="1" t="s">
        <v>2544</v>
      </c>
      <c r="O1056" s="2">
        <v>39660</v>
      </c>
      <c r="P1056" s="2">
        <v>39666</v>
      </c>
      <c r="Q1056" s="1" t="s">
        <v>29</v>
      </c>
      <c r="R1056" t="str">
        <f>VLOOKUP(F1056,'Seg 2 descriptions'!A:B,2)</f>
        <v>X Engineering and Measurement</v>
      </c>
      <c r="S1056" t="str">
        <f>VLOOKUP(G1056,'Seg 3 descriptions'!A:B,2)</f>
        <v>Salaries</v>
      </c>
    </row>
    <row r="1057" spans="1:19" x14ac:dyDescent="0.25">
      <c r="A1057" s="1" t="s">
        <v>457</v>
      </c>
      <c r="B1057" s="1" t="s">
        <v>49</v>
      </c>
      <c r="C1057" s="1" t="s">
        <v>2654</v>
      </c>
      <c r="D1057" s="1" t="s">
        <v>2080</v>
      </c>
      <c r="E1057" s="1" t="s">
        <v>20</v>
      </c>
      <c r="F1057" s="1" t="s">
        <v>2006</v>
      </c>
      <c r="G1057" s="1" t="s">
        <v>460</v>
      </c>
      <c r="H1057" s="1" t="s">
        <v>187</v>
      </c>
      <c r="I1057" s="1" t="s">
        <v>24</v>
      </c>
      <c r="J1057" s="3">
        <v>-208.91</v>
      </c>
      <c r="K1057" s="1" t="s">
        <v>2655</v>
      </c>
      <c r="L1057" s="1" t="s">
        <v>24</v>
      </c>
      <c r="M1057" s="1" t="s">
        <v>2656</v>
      </c>
      <c r="N1057" s="1" t="s">
        <v>2657</v>
      </c>
      <c r="O1057" s="2">
        <v>39629</v>
      </c>
      <c r="P1057" s="2">
        <v>39636</v>
      </c>
      <c r="Q1057" s="1" t="s">
        <v>29</v>
      </c>
      <c r="R1057" t="str">
        <f>VLOOKUP(F1057,'Seg 2 descriptions'!A:B,2)</f>
        <v>X Engineering and Measurement</v>
      </c>
      <c r="S1057" t="str">
        <f>VLOOKUP(G1057,'Seg 3 descriptions'!A:B,2)</f>
        <v>Salaries</v>
      </c>
    </row>
    <row r="1058" spans="1:19" x14ac:dyDescent="0.25">
      <c r="A1058" s="1" t="s">
        <v>457</v>
      </c>
      <c r="B1058" s="1" t="s">
        <v>49</v>
      </c>
      <c r="C1058" s="1" t="s">
        <v>2654</v>
      </c>
      <c r="D1058" s="1" t="s">
        <v>2081</v>
      </c>
      <c r="E1058" s="1" t="s">
        <v>20</v>
      </c>
      <c r="F1058" s="1" t="s">
        <v>2006</v>
      </c>
      <c r="G1058" s="1" t="s">
        <v>460</v>
      </c>
      <c r="H1058" s="1" t="s">
        <v>76</v>
      </c>
      <c r="I1058" s="1" t="s">
        <v>24</v>
      </c>
      <c r="J1058" s="3">
        <v>-122.65</v>
      </c>
      <c r="K1058" s="1" t="s">
        <v>2655</v>
      </c>
      <c r="L1058" s="1" t="s">
        <v>24</v>
      </c>
      <c r="M1058" s="1" t="s">
        <v>2656</v>
      </c>
      <c r="N1058" s="1" t="s">
        <v>2657</v>
      </c>
      <c r="O1058" s="2">
        <v>39629</v>
      </c>
      <c r="P1058" s="2">
        <v>39636</v>
      </c>
      <c r="Q1058" s="1" t="s">
        <v>29</v>
      </c>
      <c r="R1058" t="str">
        <f>VLOOKUP(F1058,'Seg 2 descriptions'!A:B,2)</f>
        <v>X Engineering and Measurement</v>
      </c>
      <c r="S1058" t="str">
        <f>VLOOKUP(G1058,'Seg 3 descriptions'!A:B,2)</f>
        <v>Salaries</v>
      </c>
    </row>
    <row r="1059" spans="1:19" x14ac:dyDescent="0.25">
      <c r="A1059" s="1" t="s">
        <v>457</v>
      </c>
      <c r="B1059" s="1" t="s">
        <v>49</v>
      </c>
      <c r="C1059" s="1" t="s">
        <v>2654</v>
      </c>
      <c r="D1059" s="1" t="s">
        <v>2082</v>
      </c>
      <c r="E1059" s="1" t="s">
        <v>20</v>
      </c>
      <c r="F1059" s="1" t="s">
        <v>2006</v>
      </c>
      <c r="G1059" s="1" t="s">
        <v>460</v>
      </c>
      <c r="H1059" s="1" t="s">
        <v>23</v>
      </c>
      <c r="I1059" s="1" t="s">
        <v>24</v>
      </c>
      <c r="J1059" s="3">
        <v>-171.44</v>
      </c>
      <c r="K1059" s="1" t="s">
        <v>2655</v>
      </c>
      <c r="L1059" s="1" t="s">
        <v>24</v>
      </c>
      <c r="M1059" s="1" t="s">
        <v>2656</v>
      </c>
      <c r="N1059" s="1" t="s">
        <v>2657</v>
      </c>
      <c r="O1059" s="2">
        <v>39629</v>
      </c>
      <c r="P1059" s="2">
        <v>39636</v>
      </c>
      <c r="Q1059" s="1" t="s">
        <v>29</v>
      </c>
      <c r="R1059" t="str">
        <f>VLOOKUP(F1059,'Seg 2 descriptions'!A:B,2)</f>
        <v>X Engineering and Measurement</v>
      </c>
      <c r="S1059" t="str">
        <f>VLOOKUP(G1059,'Seg 3 descriptions'!A:B,2)</f>
        <v>Salaries</v>
      </c>
    </row>
    <row r="1060" spans="1:19" x14ac:dyDescent="0.25">
      <c r="A1060" s="1" t="s">
        <v>457</v>
      </c>
      <c r="B1060" s="1" t="s">
        <v>49</v>
      </c>
      <c r="C1060" s="1" t="s">
        <v>2654</v>
      </c>
      <c r="D1060" s="1" t="s">
        <v>2677</v>
      </c>
      <c r="E1060" s="1" t="s">
        <v>20</v>
      </c>
      <c r="F1060" s="1" t="s">
        <v>2006</v>
      </c>
      <c r="G1060" s="1" t="s">
        <v>460</v>
      </c>
      <c r="H1060" s="1" t="s">
        <v>103</v>
      </c>
      <c r="I1060" s="1" t="s">
        <v>24</v>
      </c>
      <c r="J1060" s="3">
        <v>-5.74</v>
      </c>
      <c r="K1060" s="1" t="s">
        <v>2655</v>
      </c>
      <c r="L1060" s="1" t="s">
        <v>24</v>
      </c>
      <c r="M1060" s="1" t="s">
        <v>2656</v>
      </c>
      <c r="N1060" s="1" t="s">
        <v>2657</v>
      </c>
      <c r="O1060" s="2">
        <v>39629</v>
      </c>
      <c r="P1060" s="2">
        <v>39636</v>
      </c>
      <c r="Q1060" s="1" t="s">
        <v>29</v>
      </c>
      <c r="R1060" t="str">
        <f>VLOOKUP(F1060,'Seg 2 descriptions'!A:B,2)</f>
        <v>X Engineering and Measurement</v>
      </c>
      <c r="S1060" t="str">
        <f>VLOOKUP(G1060,'Seg 3 descriptions'!A:B,2)</f>
        <v>Salaries</v>
      </c>
    </row>
    <row r="1061" spans="1:19" x14ac:dyDescent="0.25">
      <c r="A1061" s="1" t="s">
        <v>457</v>
      </c>
      <c r="B1061" s="1" t="s">
        <v>49</v>
      </c>
      <c r="C1061" s="1" t="s">
        <v>2654</v>
      </c>
      <c r="D1061" s="1" t="s">
        <v>2330</v>
      </c>
      <c r="E1061" s="1" t="s">
        <v>20</v>
      </c>
      <c r="F1061" s="1" t="s">
        <v>2006</v>
      </c>
      <c r="G1061" s="1" t="s">
        <v>460</v>
      </c>
      <c r="H1061" s="1" t="s">
        <v>130</v>
      </c>
      <c r="I1061" s="1" t="s">
        <v>24</v>
      </c>
      <c r="J1061" s="3">
        <v>-5.74</v>
      </c>
      <c r="K1061" s="1" t="s">
        <v>2655</v>
      </c>
      <c r="L1061" s="1" t="s">
        <v>24</v>
      </c>
      <c r="M1061" s="1" t="s">
        <v>2656</v>
      </c>
      <c r="N1061" s="1" t="s">
        <v>2657</v>
      </c>
      <c r="O1061" s="2">
        <v>39629</v>
      </c>
      <c r="P1061" s="2">
        <v>39636</v>
      </c>
      <c r="Q1061" s="1" t="s">
        <v>29</v>
      </c>
      <c r="R1061" t="str">
        <f>VLOOKUP(F1061,'Seg 2 descriptions'!A:B,2)</f>
        <v>X Engineering and Measurement</v>
      </c>
      <c r="S1061" t="str">
        <f>VLOOKUP(G1061,'Seg 3 descriptions'!A:B,2)</f>
        <v>Salaries</v>
      </c>
    </row>
    <row r="1062" spans="1:19" x14ac:dyDescent="0.25">
      <c r="A1062" s="1" t="s">
        <v>457</v>
      </c>
      <c r="B1062" s="1" t="s">
        <v>49</v>
      </c>
      <c r="C1062" s="1" t="s">
        <v>2657</v>
      </c>
      <c r="D1062" s="1" t="s">
        <v>2082</v>
      </c>
      <c r="E1062" s="1" t="s">
        <v>20</v>
      </c>
      <c r="F1062" s="1" t="s">
        <v>2006</v>
      </c>
      <c r="G1062" s="1" t="s">
        <v>460</v>
      </c>
      <c r="H1062" s="1" t="s">
        <v>23</v>
      </c>
      <c r="I1062" s="1" t="s">
        <v>24</v>
      </c>
      <c r="J1062" s="3">
        <v>171.44</v>
      </c>
      <c r="K1062" s="1" t="s">
        <v>2655</v>
      </c>
      <c r="L1062" s="1" t="s">
        <v>24</v>
      </c>
      <c r="M1062" s="1" t="s">
        <v>2656</v>
      </c>
      <c r="N1062" s="1" t="s">
        <v>2657</v>
      </c>
      <c r="O1062" s="2">
        <v>39599</v>
      </c>
      <c r="P1062" s="2">
        <v>39606</v>
      </c>
      <c r="Q1062" s="1" t="s">
        <v>29</v>
      </c>
      <c r="R1062" t="str">
        <f>VLOOKUP(F1062,'Seg 2 descriptions'!A:B,2)</f>
        <v>X Engineering and Measurement</v>
      </c>
      <c r="S1062" t="str">
        <f>VLOOKUP(G1062,'Seg 3 descriptions'!A:B,2)</f>
        <v>Salaries</v>
      </c>
    </row>
    <row r="1063" spans="1:19" x14ac:dyDescent="0.25">
      <c r="A1063" s="1" t="s">
        <v>457</v>
      </c>
      <c r="B1063" s="1" t="s">
        <v>49</v>
      </c>
      <c r="C1063" s="1" t="s">
        <v>2657</v>
      </c>
      <c r="D1063" s="1" t="s">
        <v>2677</v>
      </c>
      <c r="E1063" s="1" t="s">
        <v>20</v>
      </c>
      <c r="F1063" s="1" t="s">
        <v>2006</v>
      </c>
      <c r="G1063" s="1" t="s">
        <v>460</v>
      </c>
      <c r="H1063" s="1" t="s">
        <v>103</v>
      </c>
      <c r="I1063" s="1" t="s">
        <v>24</v>
      </c>
      <c r="J1063" s="3">
        <v>5.74</v>
      </c>
      <c r="K1063" s="1" t="s">
        <v>2655</v>
      </c>
      <c r="L1063" s="1" t="s">
        <v>24</v>
      </c>
      <c r="M1063" s="1" t="s">
        <v>2656</v>
      </c>
      <c r="N1063" s="1" t="s">
        <v>2657</v>
      </c>
      <c r="O1063" s="2">
        <v>39599</v>
      </c>
      <c r="P1063" s="2">
        <v>39606</v>
      </c>
      <c r="Q1063" s="1" t="s">
        <v>29</v>
      </c>
      <c r="R1063" t="str">
        <f>VLOOKUP(F1063,'Seg 2 descriptions'!A:B,2)</f>
        <v>X Engineering and Measurement</v>
      </c>
      <c r="S1063" t="str">
        <f>VLOOKUP(G1063,'Seg 3 descriptions'!A:B,2)</f>
        <v>Salaries</v>
      </c>
    </row>
    <row r="1064" spans="1:19" x14ac:dyDescent="0.25">
      <c r="A1064" s="1" t="s">
        <v>457</v>
      </c>
      <c r="B1064" s="1" t="s">
        <v>49</v>
      </c>
      <c r="C1064" s="1" t="s">
        <v>2657</v>
      </c>
      <c r="D1064" s="1" t="s">
        <v>2330</v>
      </c>
      <c r="E1064" s="1" t="s">
        <v>20</v>
      </c>
      <c r="F1064" s="1" t="s">
        <v>2006</v>
      </c>
      <c r="G1064" s="1" t="s">
        <v>460</v>
      </c>
      <c r="H1064" s="1" t="s">
        <v>130</v>
      </c>
      <c r="I1064" s="1" t="s">
        <v>24</v>
      </c>
      <c r="J1064" s="3">
        <v>5.74</v>
      </c>
      <c r="K1064" s="1" t="s">
        <v>2655</v>
      </c>
      <c r="L1064" s="1" t="s">
        <v>24</v>
      </c>
      <c r="M1064" s="1" t="s">
        <v>2656</v>
      </c>
      <c r="N1064" s="1" t="s">
        <v>2657</v>
      </c>
      <c r="O1064" s="2">
        <v>39599</v>
      </c>
      <c r="P1064" s="2">
        <v>39606</v>
      </c>
      <c r="Q1064" s="1" t="s">
        <v>29</v>
      </c>
      <c r="R1064" t="str">
        <f>VLOOKUP(F1064,'Seg 2 descriptions'!A:B,2)</f>
        <v>X Engineering and Measurement</v>
      </c>
      <c r="S1064" t="str">
        <f>VLOOKUP(G1064,'Seg 3 descriptions'!A:B,2)</f>
        <v>Salaries</v>
      </c>
    </row>
    <row r="1065" spans="1:19" x14ac:dyDescent="0.25">
      <c r="A1065" s="1" t="s">
        <v>457</v>
      </c>
      <c r="B1065" s="1" t="s">
        <v>49</v>
      </c>
      <c r="C1065" s="1" t="s">
        <v>2657</v>
      </c>
      <c r="D1065" s="1" t="s">
        <v>2077</v>
      </c>
      <c r="E1065" s="1" t="s">
        <v>20</v>
      </c>
      <c r="F1065" s="1" t="s">
        <v>2006</v>
      </c>
      <c r="G1065" s="1" t="s">
        <v>460</v>
      </c>
      <c r="H1065" s="1" t="s">
        <v>86</v>
      </c>
      <c r="I1065" s="1" t="s">
        <v>24</v>
      </c>
      <c r="J1065" s="3">
        <v>38.47</v>
      </c>
      <c r="K1065" s="1" t="s">
        <v>2655</v>
      </c>
      <c r="L1065" s="1" t="s">
        <v>24</v>
      </c>
      <c r="M1065" s="1" t="s">
        <v>2656</v>
      </c>
      <c r="N1065" s="1" t="s">
        <v>2657</v>
      </c>
      <c r="O1065" s="2">
        <v>39599</v>
      </c>
      <c r="P1065" s="2">
        <v>39606</v>
      </c>
      <c r="Q1065" s="1" t="s">
        <v>29</v>
      </c>
      <c r="R1065" t="str">
        <f>VLOOKUP(F1065,'Seg 2 descriptions'!A:B,2)</f>
        <v>X Engineering and Measurement</v>
      </c>
      <c r="S1065" t="str">
        <f>VLOOKUP(G1065,'Seg 3 descriptions'!A:B,2)</f>
        <v>Salaries</v>
      </c>
    </row>
    <row r="1066" spans="1:19" x14ac:dyDescent="0.25">
      <c r="A1066" s="1" t="s">
        <v>457</v>
      </c>
      <c r="B1066" s="1" t="s">
        <v>49</v>
      </c>
      <c r="C1066" s="1" t="s">
        <v>2657</v>
      </c>
      <c r="D1066" s="1" t="s">
        <v>2080</v>
      </c>
      <c r="E1066" s="1" t="s">
        <v>20</v>
      </c>
      <c r="F1066" s="1" t="s">
        <v>2006</v>
      </c>
      <c r="G1066" s="1" t="s">
        <v>460</v>
      </c>
      <c r="H1066" s="1" t="s">
        <v>187</v>
      </c>
      <c r="I1066" s="1" t="s">
        <v>24</v>
      </c>
      <c r="J1066" s="3">
        <v>208.91</v>
      </c>
      <c r="K1066" s="1" t="s">
        <v>2655</v>
      </c>
      <c r="L1066" s="1" t="s">
        <v>24</v>
      </c>
      <c r="M1066" s="1" t="s">
        <v>2656</v>
      </c>
      <c r="N1066" s="1" t="s">
        <v>2657</v>
      </c>
      <c r="O1066" s="2">
        <v>39599</v>
      </c>
      <c r="P1066" s="2">
        <v>39606</v>
      </c>
      <c r="Q1066" s="1" t="s">
        <v>29</v>
      </c>
      <c r="R1066" t="str">
        <f>VLOOKUP(F1066,'Seg 2 descriptions'!A:B,2)</f>
        <v>X Engineering and Measurement</v>
      </c>
      <c r="S1066" t="str">
        <f>VLOOKUP(G1066,'Seg 3 descriptions'!A:B,2)</f>
        <v>Salaries</v>
      </c>
    </row>
    <row r="1067" spans="1:19" x14ac:dyDescent="0.25">
      <c r="A1067" s="1" t="s">
        <v>457</v>
      </c>
      <c r="B1067" s="1" t="s">
        <v>49</v>
      </c>
      <c r="C1067" s="1" t="s">
        <v>2657</v>
      </c>
      <c r="D1067" s="1" t="s">
        <v>2081</v>
      </c>
      <c r="E1067" s="1" t="s">
        <v>20</v>
      </c>
      <c r="F1067" s="1" t="s">
        <v>2006</v>
      </c>
      <c r="G1067" s="1" t="s">
        <v>460</v>
      </c>
      <c r="H1067" s="1" t="s">
        <v>76</v>
      </c>
      <c r="I1067" s="1" t="s">
        <v>24</v>
      </c>
      <c r="J1067" s="3">
        <v>122.65</v>
      </c>
      <c r="K1067" s="1" t="s">
        <v>2655</v>
      </c>
      <c r="L1067" s="1" t="s">
        <v>24</v>
      </c>
      <c r="M1067" s="1" t="s">
        <v>2656</v>
      </c>
      <c r="N1067" s="1" t="s">
        <v>2657</v>
      </c>
      <c r="O1067" s="2">
        <v>39599</v>
      </c>
      <c r="P1067" s="2">
        <v>39606</v>
      </c>
      <c r="Q1067" s="1" t="s">
        <v>29</v>
      </c>
      <c r="R1067" t="str">
        <f>VLOOKUP(F1067,'Seg 2 descriptions'!A:B,2)</f>
        <v>X Engineering and Measurement</v>
      </c>
      <c r="S1067" t="str">
        <f>VLOOKUP(G1067,'Seg 3 descriptions'!A:B,2)</f>
        <v>Salaries</v>
      </c>
    </row>
    <row r="1068" spans="1:19" x14ac:dyDescent="0.25">
      <c r="A1068" s="1" t="s">
        <v>828</v>
      </c>
      <c r="B1068" s="1" t="s">
        <v>49</v>
      </c>
      <c r="C1068" s="1" t="s">
        <v>2232</v>
      </c>
      <c r="D1068" s="1" t="s">
        <v>2063</v>
      </c>
      <c r="E1068" s="1" t="s">
        <v>20</v>
      </c>
      <c r="F1068" s="1" t="s">
        <v>2006</v>
      </c>
      <c r="G1068" s="1" t="s">
        <v>590</v>
      </c>
      <c r="H1068" s="1" t="s">
        <v>86</v>
      </c>
      <c r="I1068" s="1" t="s">
        <v>24</v>
      </c>
      <c r="J1068" s="3">
        <v>30.55</v>
      </c>
      <c r="K1068" s="1" t="s">
        <v>2774</v>
      </c>
      <c r="L1068" s="1" t="s">
        <v>24</v>
      </c>
      <c r="M1068" s="1" t="s">
        <v>24</v>
      </c>
      <c r="N1068" s="1" t="s">
        <v>2232</v>
      </c>
      <c r="O1068" s="2">
        <v>39668</v>
      </c>
      <c r="P1068" s="2">
        <v>39681</v>
      </c>
      <c r="Q1068" s="1" t="s">
        <v>29</v>
      </c>
      <c r="R1068" t="str">
        <f>VLOOKUP(F1068,'Seg 2 descriptions'!A:B,2)</f>
        <v>X Engineering and Measurement</v>
      </c>
      <c r="S1068" t="str">
        <f>VLOOKUP(G1068,'Seg 3 descriptions'!A:B,2)</f>
        <v>Overtime/Comp Time/On Call</v>
      </c>
    </row>
    <row r="1069" spans="1:19" x14ac:dyDescent="0.25">
      <c r="A1069" s="1" t="s">
        <v>828</v>
      </c>
      <c r="B1069" s="1" t="s">
        <v>49</v>
      </c>
      <c r="C1069" s="1" t="s">
        <v>2232</v>
      </c>
      <c r="D1069" s="1" t="s">
        <v>2005</v>
      </c>
      <c r="E1069" s="1" t="s">
        <v>20</v>
      </c>
      <c r="F1069" s="1" t="s">
        <v>2006</v>
      </c>
      <c r="G1069" s="1" t="s">
        <v>590</v>
      </c>
      <c r="H1069" s="1" t="s">
        <v>187</v>
      </c>
      <c r="I1069" s="1" t="s">
        <v>24</v>
      </c>
      <c r="J1069" s="3">
        <v>61.09</v>
      </c>
      <c r="K1069" s="1" t="s">
        <v>2774</v>
      </c>
      <c r="L1069" s="1" t="s">
        <v>24</v>
      </c>
      <c r="M1069" s="1" t="s">
        <v>24</v>
      </c>
      <c r="N1069" s="1" t="s">
        <v>2232</v>
      </c>
      <c r="O1069" s="2">
        <v>39668</v>
      </c>
      <c r="P1069" s="2">
        <v>39681</v>
      </c>
      <c r="Q1069" s="1" t="s">
        <v>29</v>
      </c>
      <c r="R1069" t="str">
        <f>VLOOKUP(F1069,'Seg 2 descriptions'!A:B,2)</f>
        <v>X Engineering and Measurement</v>
      </c>
      <c r="S1069" t="str">
        <f>VLOOKUP(G1069,'Seg 3 descriptions'!A:B,2)</f>
        <v>Overtime/Comp Time/On Call</v>
      </c>
    </row>
    <row r="1070" spans="1:19" x14ac:dyDescent="0.25">
      <c r="A1070" s="1" t="s">
        <v>828</v>
      </c>
      <c r="B1070" s="1" t="s">
        <v>49</v>
      </c>
      <c r="C1070" s="1" t="s">
        <v>2232</v>
      </c>
      <c r="D1070" s="1" t="s">
        <v>2064</v>
      </c>
      <c r="E1070" s="1" t="s">
        <v>20</v>
      </c>
      <c r="F1070" s="1" t="s">
        <v>2006</v>
      </c>
      <c r="G1070" s="1" t="s">
        <v>590</v>
      </c>
      <c r="H1070" s="1" t="s">
        <v>23</v>
      </c>
      <c r="I1070" s="1" t="s">
        <v>24</v>
      </c>
      <c r="J1070" s="3">
        <v>91.64</v>
      </c>
      <c r="K1070" s="1" t="s">
        <v>2774</v>
      </c>
      <c r="L1070" s="1" t="s">
        <v>24</v>
      </c>
      <c r="M1070" s="1" t="s">
        <v>24</v>
      </c>
      <c r="N1070" s="1" t="s">
        <v>2232</v>
      </c>
      <c r="O1070" s="2">
        <v>39668</v>
      </c>
      <c r="P1070" s="2">
        <v>39681</v>
      </c>
      <c r="Q1070" s="1" t="s">
        <v>29</v>
      </c>
      <c r="R1070" t="str">
        <f>VLOOKUP(F1070,'Seg 2 descriptions'!A:B,2)</f>
        <v>X Engineering and Measurement</v>
      </c>
      <c r="S1070" t="str">
        <f>VLOOKUP(G1070,'Seg 3 descriptions'!A:B,2)</f>
        <v>Overtime/Comp Time/On Call</v>
      </c>
    </row>
    <row r="1071" spans="1:19" x14ac:dyDescent="0.25">
      <c r="A1071" s="1" t="s">
        <v>828</v>
      </c>
      <c r="B1071" s="1" t="s">
        <v>49</v>
      </c>
      <c r="C1071" s="1" t="s">
        <v>2232</v>
      </c>
      <c r="D1071" s="1" t="s">
        <v>2009</v>
      </c>
      <c r="E1071" s="1" t="s">
        <v>1991</v>
      </c>
      <c r="F1071" s="1" t="s">
        <v>1992</v>
      </c>
      <c r="G1071" s="1" t="s">
        <v>590</v>
      </c>
      <c r="H1071" s="1" t="s">
        <v>86</v>
      </c>
      <c r="I1071" s="1" t="s">
        <v>24</v>
      </c>
      <c r="J1071" s="3">
        <v>81.349999999999994</v>
      </c>
      <c r="K1071" s="1" t="s">
        <v>2774</v>
      </c>
      <c r="L1071" s="1" t="s">
        <v>24</v>
      </c>
      <c r="M1071" s="1" t="s">
        <v>24</v>
      </c>
      <c r="N1071" s="1" t="s">
        <v>2232</v>
      </c>
      <c r="O1071" s="2">
        <v>39668</v>
      </c>
      <c r="P1071" s="2">
        <v>39681</v>
      </c>
      <c r="Q1071" s="1" t="s">
        <v>29</v>
      </c>
      <c r="R1071" t="str">
        <f>VLOOKUP(F1071,'Seg 2 descriptions'!A:B,2)</f>
        <v>X Operations-Tri-County</v>
      </c>
      <c r="S1071" t="str">
        <f>VLOOKUP(G1071,'Seg 3 descriptions'!A:B,2)</f>
        <v>Overtime/Comp Time/On Call</v>
      </c>
    </row>
    <row r="1072" spans="1:19" x14ac:dyDescent="0.25">
      <c r="A1072" s="1" t="s">
        <v>828</v>
      </c>
      <c r="B1072" s="1" t="s">
        <v>49</v>
      </c>
      <c r="C1072" s="1" t="s">
        <v>2775</v>
      </c>
      <c r="D1072" s="1" t="s">
        <v>2005</v>
      </c>
      <c r="E1072" s="1" t="s">
        <v>20</v>
      </c>
      <c r="F1072" s="1" t="s">
        <v>2006</v>
      </c>
      <c r="G1072" s="1" t="s">
        <v>590</v>
      </c>
      <c r="H1072" s="1" t="s">
        <v>187</v>
      </c>
      <c r="I1072" s="1" t="s">
        <v>24</v>
      </c>
      <c r="J1072" s="3">
        <v>130.16</v>
      </c>
      <c r="K1072" s="1" t="s">
        <v>2776</v>
      </c>
      <c r="L1072" s="1" t="s">
        <v>24</v>
      </c>
      <c r="M1072" s="1" t="s">
        <v>24</v>
      </c>
      <c r="N1072" s="1" t="s">
        <v>2775</v>
      </c>
      <c r="O1072" s="2">
        <v>39801</v>
      </c>
      <c r="P1072" s="2">
        <v>39820</v>
      </c>
      <c r="Q1072" s="1" t="s">
        <v>29</v>
      </c>
      <c r="R1072" t="str">
        <f>VLOOKUP(F1072,'Seg 2 descriptions'!A:B,2)</f>
        <v>X Engineering and Measurement</v>
      </c>
      <c r="S1072" t="str">
        <f>VLOOKUP(G1072,'Seg 3 descriptions'!A:B,2)</f>
        <v>Overtime/Comp Time/On Call</v>
      </c>
    </row>
    <row r="1073" spans="1:19" x14ac:dyDescent="0.25">
      <c r="A1073" s="1" t="s">
        <v>828</v>
      </c>
      <c r="B1073" s="1" t="s">
        <v>49</v>
      </c>
      <c r="C1073" s="1" t="s">
        <v>2775</v>
      </c>
      <c r="D1073" s="1" t="s">
        <v>2008</v>
      </c>
      <c r="E1073" s="1" t="s">
        <v>20</v>
      </c>
      <c r="F1073" s="1" t="s">
        <v>2006</v>
      </c>
      <c r="G1073" s="1" t="s">
        <v>590</v>
      </c>
      <c r="H1073" s="1" t="s">
        <v>76</v>
      </c>
      <c r="I1073" s="1" t="s">
        <v>24</v>
      </c>
      <c r="J1073" s="3">
        <v>32.54</v>
      </c>
      <c r="K1073" s="1" t="s">
        <v>2776</v>
      </c>
      <c r="L1073" s="1" t="s">
        <v>24</v>
      </c>
      <c r="M1073" s="1" t="s">
        <v>24</v>
      </c>
      <c r="N1073" s="1" t="s">
        <v>2775</v>
      </c>
      <c r="O1073" s="2">
        <v>39801</v>
      </c>
      <c r="P1073" s="2">
        <v>39820</v>
      </c>
      <c r="Q1073" s="1" t="s">
        <v>29</v>
      </c>
      <c r="R1073" t="str">
        <f>VLOOKUP(F1073,'Seg 2 descriptions'!A:B,2)</f>
        <v>X Engineering and Measurement</v>
      </c>
      <c r="S1073" t="str">
        <f>VLOOKUP(G1073,'Seg 3 descriptions'!A:B,2)</f>
        <v>Overtime/Comp Time/On Call</v>
      </c>
    </row>
    <row r="1074" spans="1:19" x14ac:dyDescent="0.25">
      <c r="A1074" s="1" t="s">
        <v>828</v>
      </c>
      <c r="B1074" s="1" t="s">
        <v>49</v>
      </c>
      <c r="C1074" s="1" t="s">
        <v>2775</v>
      </c>
      <c r="D1074" s="1" t="s">
        <v>2064</v>
      </c>
      <c r="E1074" s="1" t="s">
        <v>20</v>
      </c>
      <c r="F1074" s="1" t="s">
        <v>2006</v>
      </c>
      <c r="G1074" s="1" t="s">
        <v>590</v>
      </c>
      <c r="H1074" s="1" t="s">
        <v>23</v>
      </c>
      <c r="I1074" s="1" t="s">
        <v>24</v>
      </c>
      <c r="J1074" s="3">
        <v>130.16</v>
      </c>
      <c r="K1074" s="1" t="s">
        <v>2776</v>
      </c>
      <c r="L1074" s="1" t="s">
        <v>24</v>
      </c>
      <c r="M1074" s="1" t="s">
        <v>24</v>
      </c>
      <c r="N1074" s="1" t="s">
        <v>2775</v>
      </c>
      <c r="O1074" s="2">
        <v>39801</v>
      </c>
      <c r="P1074" s="2">
        <v>39820</v>
      </c>
      <c r="Q1074" s="1" t="s">
        <v>29</v>
      </c>
      <c r="R1074" t="str">
        <f>VLOOKUP(F1074,'Seg 2 descriptions'!A:B,2)</f>
        <v>X Engineering and Measurement</v>
      </c>
      <c r="S1074" t="str">
        <f>VLOOKUP(G1074,'Seg 3 descriptions'!A:B,2)</f>
        <v>Overtime/Comp Time/On Call</v>
      </c>
    </row>
    <row r="1075" spans="1:19" x14ac:dyDescent="0.25">
      <c r="A1075" s="1" t="s">
        <v>828</v>
      </c>
      <c r="B1075" s="1" t="s">
        <v>49</v>
      </c>
      <c r="C1075" s="1" t="s">
        <v>2777</v>
      </c>
      <c r="D1075" s="1" t="s">
        <v>2005</v>
      </c>
      <c r="E1075" s="1" t="s">
        <v>20</v>
      </c>
      <c r="F1075" s="1" t="s">
        <v>2006</v>
      </c>
      <c r="G1075" s="1" t="s">
        <v>590</v>
      </c>
      <c r="H1075" s="1" t="s">
        <v>187</v>
      </c>
      <c r="I1075" s="1" t="s">
        <v>24</v>
      </c>
      <c r="J1075" s="3">
        <v>32.54</v>
      </c>
      <c r="K1075" s="1" t="s">
        <v>2778</v>
      </c>
      <c r="L1075" s="1" t="s">
        <v>24</v>
      </c>
      <c r="M1075" s="1" t="s">
        <v>24</v>
      </c>
      <c r="N1075" s="1" t="s">
        <v>2777</v>
      </c>
      <c r="O1075" s="2">
        <v>39794</v>
      </c>
      <c r="P1075" s="2">
        <v>39820</v>
      </c>
      <c r="Q1075" s="1" t="s">
        <v>29</v>
      </c>
      <c r="R1075" t="str">
        <f>VLOOKUP(F1075,'Seg 2 descriptions'!A:B,2)</f>
        <v>X Engineering and Measurement</v>
      </c>
      <c r="S1075" t="str">
        <f>VLOOKUP(G1075,'Seg 3 descriptions'!A:B,2)</f>
        <v>Overtime/Comp Time/On Call</v>
      </c>
    </row>
    <row r="1076" spans="1:19" x14ac:dyDescent="0.25">
      <c r="A1076" s="1" t="s">
        <v>828</v>
      </c>
      <c r="B1076" s="1" t="s">
        <v>49</v>
      </c>
      <c r="C1076" s="1" t="s">
        <v>2777</v>
      </c>
      <c r="D1076" s="1" t="s">
        <v>2003</v>
      </c>
      <c r="E1076" s="1" t="s">
        <v>1991</v>
      </c>
      <c r="F1076" s="1" t="s">
        <v>1992</v>
      </c>
      <c r="G1076" s="1" t="s">
        <v>590</v>
      </c>
      <c r="H1076" s="1" t="s">
        <v>103</v>
      </c>
      <c r="I1076" s="1" t="s">
        <v>24</v>
      </c>
      <c r="J1076" s="3">
        <v>127.24</v>
      </c>
      <c r="K1076" s="1" t="s">
        <v>2778</v>
      </c>
      <c r="L1076" s="1" t="s">
        <v>24</v>
      </c>
      <c r="M1076" s="1" t="s">
        <v>24</v>
      </c>
      <c r="N1076" s="1" t="s">
        <v>2777</v>
      </c>
      <c r="O1076" s="2">
        <v>39794</v>
      </c>
      <c r="P1076" s="2">
        <v>39820</v>
      </c>
      <c r="Q1076" s="1" t="s">
        <v>29</v>
      </c>
      <c r="R1076" t="str">
        <f>VLOOKUP(F1076,'Seg 2 descriptions'!A:B,2)</f>
        <v>X Operations-Tri-County</v>
      </c>
      <c r="S1076" t="str">
        <f>VLOOKUP(G1076,'Seg 3 descriptions'!A:B,2)</f>
        <v>Overtime/Comp Time/On Call</v>
      </c>
    </row>
    <row r="1077" spans="1:19" x14ac:dyDescent="0.25">
      <c r="A1077" s="1" t="s">
        <v>457</v>
      </c>
      <c r="B1077" s="1" t="s">
        <v>1988</v>
      </c>
      <c r="C1077" s="1" t="s">
        <v>2071</v>
      </c>
      <c r="D1077" s="1" t="s">
        <v>2505</v>
      </c>
      <c r="E1077" s="1" t="s">
        <v>20</v>
      </c>
      <c r="F1077" s="1" t="s">
        <v>2506</v>
      </c>
      <c r="G1077" s="1" t="s">
        <v>460</v>
      </c>
      <c r="H1077" s="1" t="s">
        <v>86</v>
      </c>
      <c r="I1077" s="1" t="s">
        <v>2056</v>
      </c>
      <c r="J1077" s="3">
        <v>111.8</v>
      </c>
      <c r="K1077" s="1" t="s">
        <v>2686</v>
      </c>
      <c r="L1077" s="1" t="s">
        <v>24</v>
      </c>
      <c r="M1077" s="1" t="s">
        <v>2687</v>
      </c>
      <c r="N1077" s="1" t="s">
        <v>2059</v>
      </c>
      <c r="O1077" s="2">
        <v>39478</v>
      </c>
      <c r="P1077" s="2">
        <v>39486</v>
      </c>
      <c r="Q1077" s="1" t="s">
        <v>29</v>
      </c>
      <c r="R1077" t="str">
        <f>VLOOKUP(F1077,'Seg 2 descriptions'!A:B,2)</f>
        <v>X Business Development Manager</v>
      </c>
      <c r="S1077" t="str">
        <f>VLOOKUP(G1077,'Seg 3 descriptions'!A:B,2)</f>
        <v>Salaries</v>
      </c>
    </row>
    <row r="1078" spans="1:19" x14ac:dyDescent="0.25">
      <c r="A1078" s="1" t="s">
        <v>457</v>
      </c>
      <c r="B1078" s="1" t="s">
        <v>1988</v>
      </c>
      <c r="C1078" s="1" t="s">
        <v>2315</v>
      </c>
      <c r="D1078" s="1" t="s">
        <v>2100</v>
      </c>
      <c r="E1078" s="1" t="s">
        <v>1991</v>
      </c>
      <c r="F1078" s="1" t="s">
        <v>2101</v>
      </c>
      <c r="G1078" s="1" t="s">
        <v>460</v>
      </c>
      <c r="H1078" s="1" t="s">
        <v>86</v>
      </c>
      <c r="I1078" s="1" t="s">
        <v>2056</v>
      </c>
      <c r="J1078" s="3">
        <v>998.79</v>
      </c>
      <c r="K1078" s="1" t="s">
        <v>2779</v>
      </c>
      <c r="L1078" s="1" t="s">
        <v>24</v>
      </c>
      <c r="M1078" s="1" t="s">
        <v>2780</v>
      </c>
      <c r="N1078" s="1" t="s">
        <v>2059</v>
      </c>
      <c r="O1078" s="2">
        <v>39478</v>
      </c>
      <c r="P1078" s="2">
        <v>39486</v>
      </c>
      <c r="Q1078" s="1" t="s">
        <v>29</v>
      </c>
      <c r="R1078" t="str">
        <f>VLOOKUP(F1078,'Seg 2 descriptions'!A:B,2)</f>
        <v>X Operations Manager-Tri-County</v>
      </c>
      <c r="S1078" t="str">
        <f>VLOOKUP(G1078,'Seg 3 descriptions'!A:B,2)</f>
        <v>Salaries</v>
      </c>
    </row>
    <row r="1079" spans="1:19" x14ac:dyDescent="0.25">
      <c r="A1079" s="1" t="s">
        <v>457</v>
      </c>
      <c r="B1079" s="1" t="s">
        <v>1988</v>
      </c>
      <c r="C1079" s="1" t="s">
        <v>2315</v>
      </c>
      <c r="D1079" s="1" t="s">
        <v>2104</v>
      </c>
      <c r="E1079" s="1" t="s">
        <v>1991</v>
      </c>
      <c r="F1079" s="1" t="s">
        <v>2101</v>
      </c>
      <c r="G1079" s="1" t="s">
        <v>460</v>
      </c>
      <c r="H1079" s="1" t="s">
        <v>23</v>
      </c>
      <c r="I1079" s="1" t="s">
        <v>2056</v>
      </c>
      <c r="J1079" s="3">
        <v>142.68</v>
      </c>
      <c r="K1079" s="1" t="s">
        <v>2779</v>
      </c>
      <c r="L1079" s="1" t="s">
        <v>24</v>
      </c>
      <c r="M1079" s="1" t="s">
        <v>2780</v>
      </c>
      <c r="N1079" s="1" t="s">
        <v>2059</v>
      </c>
      <c r="O1079" s="2">
        <v>39478</v>
      </c>
      <c r="P1079" s="2">
        <v>39486</v>
      </c>
      <c r="Q1079" s="1" t="s">
        <v>29</v>
      </c>
      <c r="R1079" t="str">
        <f>VLOOKUP(F1079,'Seg 2 descriptions'!A:B,2)</f>
        <v>X Operations Manager-Tri-County</v>
      </c>
      <c r="S1079" t="str">
        <f>VLOOKUP(G1079,'Seg 3 descriptions'!A:B,2)</f>
        <v>Salaries</v>
      </c>
    </row>
    <row r="1080" spans="1:19" x14ac:dyDescent="0.25">
      <c r="A1080" s="1" t="s">
        <v>457</v>
      </c>
      <c r="B1080" s="1" t="s">
        <v>1988</v>
      </c>
      <c r="C1080" s="1" t="s">
        <v>2315</v>
      </c>
      <c r="D1080" s="1" t="s">
        <v>2719</v>
      </c>
      <c r="E1080" s="1" t="s">
        <v>1991</v>
      </c>
      <c r="F1080" s="1" t="s">
        <v>2101</v>
      </c>
      <c r="G1080" s="1" t="s">
        <v>460</v>
      </c>
      <c r="H1080" s="1" t="s">
        <v>228</v>
      </c>
      <c r="I1080" s="1" t="s">
        <v>2056</v>
      </c>
      <c r="J1080" s="3">
        <v>71.34</v>
      </c>
      <c r="K1080" s="1" t="s">
        <v>2779</v>
      </c>
      <c r="L1080" s="1" t="s">
        <v>24</v>
      </c>
      <c r="M1080" s="1" t="s">
        <v>2780</v>
      </c>
      <c r="N1080" s="1" t="s">
        <v>2059</v>
      </c>
      <c r="O1080" s="2">
        <v>39478</v>
      </c>
      <c r="P1080" s="2">
        <v>39486</v>
      </c>
      <c r="Q1080" s="1" t="s">
        <v>29</v>
      </c>
      <c r="R1080" t="str">
        <f>VLOOKUP(F1080,'Seg 2 descriptions'!A:B,2)</f>
        <v>X Operations Manager-Tri-County</v>
      </c>
      <c r="S1080" t="str">
        <f>VLOOKUP(G1080,'Seg 3 descriptions'!A:B,2)</f>
        <v>Salaries</v>
      </c>
    </row>
    <row r="1081" spans="1:19" x14ac:dyDescent="0.25">
      <c r="A1081" s="1" t="s">
        <v>457</v>
      </c>
      <c r="B1081" s="1" t="s">
        <v>1988</v>
      </c>
      <c r="C1081" s="1" t="s">
        <v>2315</v>
      </c>
      <c r="D1081" s="1" t="s">
        <v>2494</v>
      </c>
      <c r="E1081" s="1" t="s">
        <v>1991</v>
      </c>
      <c r="F1081" s="1" t="s">
        <v>2101</v>
      </c>
      <c r="G1081" s="1" t="s">
        <v>460</v>
      </c>
      <c r="H1081" s="1" t="s">
        <v>130</v>
      </c>
      <c r="I1081" s="1" t="s">
        <v>2056</v>
      </c>
      <c r="J1081" s="3">
        <v>285.37</v>
      </c>
      <c r="K1081" s="1" t="s">
        <v>2779</v>
      </c>
      <c r="L1081" s="1" t="s">
        <v>24</v>
      </c>
      <c r="M1081" s="1" t="s">
        <v>2780</v>
      </c>
      <c r="N1081" s="1" t="s">
        <v>2059</v>
      </c>
      <c r="O1081" s="2">
        <v>39478</v>
      </c>
      <c r="P1081" s="2">
        <v>39486</v>
      </c>
      <c r="Q1081" s="1" t="s">
        <v>29</v>
      </c>
      <c r="R1081" t="str">
        <f>VLOOKUP(F1081,'Seg 2 descriptions'!A:B,2)</f>
        <v>X Operations Manager-Tri-County</v>
      </c>
      <c r="S1081" t="str">
        <f>VLOOKUP(G1081,'Seg 3 descriptions'!A:B,2)</f>
        <v>Salaries</v>
      </c>
    </row>
    <row r="1082" spans="1:19" x14ac:dyDescent="0.25">
      <c r="A1082" s="1" t="s">
        <v>457</v>
      </c>
      <c r="B1082" s="1" t="s">
        <v>1988</v>
      </c>
      <c r="C1082" s="1" t="s">
        <v>2315</v>
      </c>
      <c r="D1082" s="1" t="s">
        <v>2272</v>
      </c>
      <c r="E1082" s="1" t="s">
        <v>1991</v>
      </c>
      <c r="F1082" s="1" t="s">
        <v>2101</v>
      </c>
      <c r="G1082" s="1" t="s">
        <v>867</v>
      </c>
      <c r="H1082" s="1" t="s">
        <v>86</v>
      </c>
      <c r="I1082" s="1" t="s">
        <v>2056</v>
      </c>
      <c r="J1082" s="3">
        <v>90.57</v>
      </c>
      <c r="K1082" s="1" t="s">
        <v>2779</v>
      </c>
      <c r="L1082" s="1" t="s">
        <v>24</v>
      </c>
      <c r="M1082" s="1" t="s">
        <v>2780</v>
      </c>
      <c r="N1082" s="1" t="s">
        <v>2059</v>
      </c>
      <c r="O1082" s="2">
        <v>39478</v>
      </c>
      <c r="P1082" s="2">
        <v>39486</v>
      </c>
      <c r="Q1082" s="1" t="s">
        <v>29</v>
      </c>
      <c r="R1082" t="str">
        <f>VLOOKUP(F1082,'Seg 2 descriptions'!A:B,2)</f>
        <v>X Operations Manager-Tri-County</v>
      </c>
      <c r="S1082" t="str">
        <f>VLOOKUP(G1082,'Seg 3 descriptions'!A:B,2)</f>
        <v>Meals</v>
      </c>
    </row>
    <row r="1083" spans="1:19" x14ac:dyDescent="0.25">
      <c r="A1083" s="1" t="s">
        <v>457</v>
      </c>
      <c r="B1083" s="1" t="s">
        <v>1988</v>
      </c>
      <c r="C1083" s="1" t="s">
        <v>2315</v>
      </c>
      <c r="D1083" s="1" t="s">
        <v>2781</v>
      </c>
      <c r="E1083" s="1" t="s">
        <v>1991</v>
      </c>
      <c r="F1083" s="1" t="s">
        <v>2101</v>
      </c>
      <c r="G1083" s="1" t="s">
        <v>867</v>
      </c>
      <c r="H1083" s="1" t="s">
        <v>23</v>
      </c>
      <c r="I1083" s="1" t="s">
        <v>2056</v>
      </c>
      <c r="J1083" s="3">
        <v>12.94</v>
      </c>
      <c r="K1083" s="1" t="s">
        <v>2779</v>
      </c>
      <c r="L1083" s="1" t="s">
        <v>24</v>
      </c>
      <c r="M1083" s="1" t="s">
        <v>2780</v>
      </c>
      <c r="N1083" s="1" t="s">
        <v>2059</v>
      </c>
      <c r="O1083" s="2">
        <v>39478</v>
      </c>
      <c r="P1083" s="2">
        <v>39486</v>
      </c>
      <c r="Q1083" s="1" t="s">
        <v>29</v>
      </c>
      <c r="R1083" t="str">
        <f>VLOOKUP(F1083,'Seg 2 descriptions'!A:B,2)</f>
        <v>X Operations Manager-Tri-County</v>
      </c>
      <c r="S1083" t="str">
        <f>VLOOKUP(G1083,'Seg 3 descriptions'!A:B,2)</f>
        <v>Meals</v>
      </c>
    </row>
    <row r="1084" spans="1:19" x14ac:dyDescent="0.25">
      <c r="A1084" s="1" t="s">
        <v>457</v>
      </c>
      <c r="B1084" s="1" t="s">
        <v>1988</v>
      </c>
      <c r="C1084" s="1" t="s">
        <v>2318</v>
      </c>
      <c r="D1084" s="1" t="s">
        <v>2782</v>
      </c>
      <c r="E1084" s="1" t="s">
        <v>1991</v>
      </c>
      <c r="F1084" s="1" t="s">
        <v>2101</v>
      </c>
      <c r="G1084" s="1" t="s">
        <v>1049</v>
      </c>
      <c r="H1084" s="1" t="s">
        <v>23</v>
      </c>
      <c r="I1084" s="1" t="s">
        <v>2056</v>
      </c>
      <c r="J1084" s="3">
        <v>4.7300000000000004</v>
      </c>
      <c r="K1084" s="1" t="s">
        <v>2779</v>
      </c>
      <c r="L1084" s="1" t="s">
        <v>24</v>
      </c>
      <c r="M1084" s="1" t="s">
        <v>2780</v>
      </c>
      <c r="N1084" s="1" t="s">
        <v>2059</v>
      </c>
      <c r="O1084" s="2">
        <v>39568</v>
      </c>
      <c r="P1084" s="2">
        <v>39572</v>
      </c>
      <c r="Q1084" s="1" t="s">
        <v>29</v>
      </c>
      <c r="R1084" t="str">
        <f>VLOOKUP(F1084,'Seg 2 descriptions'!A:B,2)</f>
        <v>X Operations Manager-Tri-County</v>
      </c>
      <c r="S1084" t="str">
        <f>VLOOKUP(G1084,'Seg 3 descriptions'!A:B,2)</f>
        <v>Vehicle Insurance</v>
      </c>
    </row>
    <row r="1085" spans="1:19" x14ac:dyDescent="0.25">
      <c r="A1085" s="1" t="s">
        <v>457</v>
      </c>
      <c r="B1085" s="1" t="s">
        <v>1988</v>
      </c>
      <c r="C1085" s="1" t="s">
        <v>2318</v>
      </c>
      <c r="D1085" s="1" t="s">
        <v>2241</v>
      </c>
      <c r="E1085" s="1" t="s">
        <v>2029</v>
      </c>
      <c r="F1085" s="1" t="s">
        <v>2101</v>
      </c>
      <c r="G1085" s="1" t="s">
        <v>1049</v>
      </c>
      <c r="H1085" s="1" t="s">
        <v>86</v>
      </c>
      <c r="I1085" s="1" t="s">
        <v>2056</v>
      </c>
      <c r="J1085" s="3">
        <v>4.7300000000000004</v>
      </c>
      <c r="K1085" s="1" t="s">
        <v>2779</v>
      </c>
      <c r="L1085" s="1" t="s">
        <v>24</v>
      </c>
      <c r="M1085" s="1" t="s">
        <v>2780</v>
      </c>
      <c r="N1085" s="1" t="s">
        <v>2059</v>
      </c>
      <c r="O1085" s="2">
        <v>39568</v>
      </c>
      <c r="P1085" s="2">
        <v>39572</v>
      </c>
      <c r="Q1085" s="1" t="s">
        <v>29</v>
      </c>
      <c r="R1085" t="str">
        <f>VLOOKUP(F1085,'Seg 2 descriptions'!A:B,2)</f>
        <v>X Operations Manager-Tri-County</v>
      </c>
      <c r="S1085" t="str">
        <f>VLOOKUP(G1085,'Seg 3 descriptions'!A:B,2)</f>
        <v>Vehicle Insurance</v>
      </c>
    </row>
    <row r="1086" spans="1:19" x14ac:dyDescent="0.25">
      <c r="A1086" s="1" t="s">
        <v>457</v>
      </c>
      <c r="B1086" s="1" t="s">
        <v>1988</v>
      </c>
      <c r="C1086" s="1" t="s">
        <v>2318</v>
      </c>
      <c r="D1086" s="1" t="s">
        <v>2783</v>
      </c>
      <c r="E1086" s="1" t="s">
        <v>2029</v>
      </c>
      <c r="F1086" s="1" t="s">
        <v>2101</v>
      </c>
      <c r="G1086" s="1" t="s">
        <v>1049</v>
      </c>
      <c r="H1086" s="1" t="s">
        <v>103</v>
      </c>
      <c r="I1086" s="1" t="s">
        <v>2056</v>
      </c>
      <c r="J1086" s="3">
        <v>4.7300000000000004</v>
      </c>
      <c r="K1086" s="1" t="s">
        <v>2779</v>
      </c>
      <c r="L1086" s="1" t="s">
        <v>24</v>
      </c>
      <c r="M1086" s="1" t="s">
        <v>2780</v>
      </c>
      <c r="N1086" s="1" t="s">
        <v>2059</v>
      </c>
      <c r="O1086" s="2">
        <v>39568</v>
      </c>
      <c r="P1086" s="2">
        <v>39572</v>
      </c>
      <c r="Q1086" s="1" t="s">
        <v>29</v>
      </c>
      <c r="R1086" t="str">
        <f>VLOOKUP(F1086,'Seg 2 descriptions'!A:B,2)</f>
        <v>X Operations Manager-Tri-County</v>
      </c>
      <c r="S1086" t="str">
        <f>VLOOKUP(G1086,'Seg 3 descriptions'!A:B,2)</f>
        <v>Vehicle Insurance</v>
      </c>
    </row>
    <row r="1087" spans="1:19" x14ac:dyDescent="0.25">
      <c r="A1087" s="1" t="s">
        <v>457</v>
      </c>
      <c r="B1087" s="1" t="s">
        <v>1988</v>
      </c>
      <c r="C1087" s="1" t="s">
        <v>2318</v>
      </c>
      <c r="D1087" s="1" t="s">
        <v>2253</v>
      </c>
      <c r="E1087" s="1" t="s">
        <v>1991</v>
      </c>
      <c r="F1087" s="1" t="s">
        <v>2101</v>
      </c>
      <c r="G1087" s="1" t="s">
        <v>1055</v>
      </c>
      <c r="H1087" s="1" t="s">
        <v>76</v>
      </c>
      <c r="I1087" s="1" t="s">
        <v>2056</v>
      </c>
      <c r="J1087" s="3">
        <v>29.03</v>
      </c>
      <c r="K1087" s="1" t="s">
        <v>2779</v>
      </c>
      <c r="L1087" s="1" t="s">
        <v>24</v>
      </c>
      <c r="M1087" s="1" t="s">
        <v>2780</v>
      </c>
      <c r="N1087" s="1" t="s">
        <v>2059</v>
      </c>
      <c r="O1087" s="2">
        <v>39568</v>
      </c>
      <c r="P1087" s="2">
        <v>39572</v>
      </c>
      <c r="Q1087" s="1" t="s">
        <v>29</v>
      </c>
      <c r="R1087" t="str">
        <f>VLOOKUP(F1087,'Seg 2 descriptions'!A:B,2)</f>
        <v>X Operations Manager-Tri-County</v>
      </c>
      <c r="S1087" t="str">
        <f>VLOOKUP(G1087,'Seg 3 descriptions'!A:B,2)</f>
        <v>Vehicle Depreciation</v>
      </c>
    </row>
    <row r="1088" spans="1:19" x14ac:dyDescent="0.25">
      <c r="A1088" s="1" t="s">
        <v>457</v>
      </c>
      <c r="B1088" s="1" t="s">
        <v>1988</v>
      </c>
      <c r="C1088" s="1" t="s">
        <v>2318</v>
      </c>
      <c r="D1088" s="1" t="s">
        <v>2784</v>
      </c>
      <c r="E1088" s="1" t="s">
        <v>1991</v>
      </c>
      <c r="F1088" s="1" t="s">
        <v>2101</v>
      </c>
      <c r="G1088" s="1" t="s">
        <v>1055</v>
      </c>
      <c r="H1088" s="1" t="s">
        <v>23</v>
      </c>
      <c r="I1088" s="1" t="s">
        <v>2056</v>
      </c>
      <c r="J1088" s="3">
        <v>29.03</v>
      </c>
      <c r="K1088" s="1" t="s">
        <v>2779</v>
      </c>
      <c r="L1088" s="1" t="s">
        <v>24</v>
      </c>
      <c r="M1088" s="1" t="s">
        <v>2780</v>
      </c>
      <c r="N1088" s="1" t="s">
        <v>2059</v>
      </c>
      <c r="O1088" s="2">
        <v>39568</v>
      </c>
      <c r="P1088" s="2">
        <v>39572</v>
      </c>
      <c r="Q1088" s="1" t="s">
        <v>29</v>
      </c>
      <c r="R1088" t="str">
        <f>VLOOKUP(F1088,'Seg 2 descriptions'!A:B,2)</f>
        <v>X Operations Manager-Tri-County</v>
      </c>
      <c r="S1088" t="str">
        <f>VLOOKUP(G1088,'Seg 3 descriptions'!A:B,2)</f>
        <v>Vehicle Depreciation</v>
      </c>
    </row>
    <row r="1089" spans="1:19" x14ac:dyDescent="0.25">
      <c r="A1089" s="1" t="s">
        <v>457</v>
      </c>
      <c r="B1089" s="1" t="s">
        <v>1988</v>
      </c>
      <c r="C1089" s="1" t="s">
        <v>2318</v>
      </c>
      <c r="D1089" s="1" t="s">
        <v>2246</v>
      </c>
      <c r="E1089" s="1" t="s">
        <v>2029</v>
      </c>
      <c r="F1089" s="1" t="s">
        <v>2101</v>
      </c>
      <c r="G1089" s="1" t="s">
        <v>1055</v>
      </c>
      <c r="H1089" s="1" t="s">
        <v>86</v>
      </c>
      <c r="I1089" s="1" t="s">
        <v>2056</v>
      </c>
      <c r="J1089" s="3">
        <v>29.03</v>
      </c>
      <c r="K1089" s="1" t="s">
        <v>2779</v>
      </c>
      <c r="L1089" s="1" t="s">
        <v>24</v>
      </c>
      <c r="M1089" s="1" t="s">
        <v>2780</v>
      </c>
      <c r="N1089" s="1" t="s">
        <v>2059</v>
      </c>
      <c r="O1089" s="2">
        <v>39568</v>
      </c>
      <c r="P1089" s="2">
        <v>39572</v>
      </c>
      <c r="Q1089" s="1" t="s">
        <v>29</v>
      </c>
      <c r="R1089" t="str">
        <f>VLOOKUP(F1089,'Seg 2 descriptions'!A:B,2)</f>
        <v>X Operations Manager-Tri-County</v>
      </c>
      <c r="S1089" t="str">
        <f>VLOOKUP(G1089,'Seg 3 descriptions'!A:B,2)</f>
        <v>Vehicle Depreciation</v>
      </c>
    </row>
    <row r="1090" spans="1:19" x14ac:dyDescent="0.25">
      <c r="A1090" s="1" t="s">
        <v>457</v>
      </c>
      <c r="B1090" s="1" t="s">
        <v>1988</v>
      </c>
      <c r="C1090" s="1" t="s">
        <v>2318</v>
      </c>
      <c r="D1090" s="1" t="s">
        <v>2785</v>
      </c>
      <c r="E1090" s="1" t="s">
        <v>2029</v>
      </c>
      <c r="F1090" s="1" t="s">
        <v>2101</v>
      </c>
      <c r="G1090" s="1" t="s">
        <v>1055</v>
      </c>
      <c r="H1090" s="1" t="s">
        <v>103</v>
      </c>
      <c r="I1090" s="1" t="s">
        <v>2056</v>
      </c>
      <c r="J1090" s="3">
        <v>29.03</v>
      </c>
      <c r="K1090" s="1" t="s">
        <v>2779</v>
      </c>
      <c r="L1090" s="1" t="s">
        <v>24</v>
      </c>
      <c r="M1090" s="1" t="s">
        <v>2780</v>
      </c>
      <c r="N1090" s="1" t="s">
        <v>2059</v>
      </c>
      <c r="O1090" s="2">
        <v>39568</v>
      </c>
      <c r="P1090" s="2">
        <v>39572</v>
      </c>
      <c r="Q1090" s="1" t="s">
        <v>29</v>
      </c>
      <c r="R1090" t="str">
        <f>VLOOKUP(F1090,'Seg 2 descriptions'!A:B,2)</f>
        <v>X Operations Manager-Tri-County</v>
      </c>
      <c r="S1090" t="str">
        <f>VLOOKUP(G1090,'Seg 3 descriptions'!A:B,2)</f>
        <v>Vehicle Depreciation</v>
      </c>
    </row>
    <row r="1091" spans="1:19" x14ac:dyDescent="0.25">
      <c r="A1091" s="1" t="s">
        <v>457</v>
      </c>
      <c r="B1091" s="1" t="s">
        <v>1988</v>
      </c>
      <c r="C1091" s="1" t="s">
        <v>2318</v>
      </c>
      <c r="D1091" s="1" t="s">
        <v>2247</v>
      </c>
      <c r="E1091" s="1" t="s">
        <v>1991</v>
      </c>
      <c r="F1091" s="1" t="s">
        <v>2101</v>
      </c>
      <c r="G1091" s="1" t="s">
        <v>1049</v>
      </c>
      <c r="H1091" s="1" t="s">
        <v>86</v>
      </c>
      <c r="I1091" s="1" t="s">
        <v>2056</v>
      </c>
      <c r="J1091" s="3">
        <v>11.84</v>
      </c>
      <c r="K1091" s="1" t="s">
        <v>2779</v>
      </c>
      <c r="L1091" s="1" t="s">
        <v>24</v>
      </c>
      <c r="M1091" s="1" t="s">
        <v>2780</v>
      </c>
      <c r="N1091" s="1" t="s">
        <v>2059</v>
      </c>
      <c r="O1091" s="2">
        <v>39568</v>
      </c>
      <c r="P1091" s="2">
        <v>39572</v>
      </c>
      <c r="Q1091" s="1" t="s">
        <v>29</v>
      </c>
      <c r="R1091" t="str">
        <f>VLOOKUP(F1091,'Seg 2 descriptions'!A:B,2)</f>
        <v>X Operations Manager-Tri-County</v>
      </c>
      <c r="S1091" t="str">
        <f>VLOOKUP(G1091,'Seg 3 descriptions'!A:B,2)</f>
        <v>Vehicle Insurance</v>
      </c>
    </row>
    <row r="1092" spans="1:19" x14ac:dyDescent="0.25">
      <c r="A1092" s="1" t="s">
        <v>457</v>
      </c>
      <c r="B1092" s="1" t="s">
        <v>1988</v>
      </c>
      <c r="C1092" s="1" t="s">
        <v>2318</v>
      </c>
      <c r="D1092" s="1" t="s">
        <v>2248</v>
      </c>
      <c r="E1092" s="1" t="s">
        <v>1991</v>
      </c>
      <c r="F1092" s="1" t="s">
        <v>2101</v>
      </c>
      <c r="G1092" s="1" t="s">
        <v>1049</v>
      </c>
      <c r="H1092" s="1" t="s">
        <v>76</v>
      </c>
      <c r="I1092" s="1" t="s">
        <v>2056</v>
      </c>
      <c r="J1092" s="3">
        <v>4.7300000000000004</v>
      </c>
      <c r="K1092" s="1" t="s">
        <v>2779</v>
      </c>
      <c r="L1092" s="1" t="s">
        <v>24</v>
      </c>
      <c r="M1092" s="1" t="s">
        <v>2780</v>
      </c>
      <c r="N1092" s="1" t="s">
        <v>2059</v>
      </c>
      <c r="O1092" s="2">
        <v>39568</v>
      </c>
      <c r="P1092" s="2">
        <v>39572</v>
      </c>
      <c r="Q1092" s="1" t="s">
        <v>29</v>
      </c>
      <c r="R1092" t="str">
        <f>VLOOKUP(F1092,'Seg 2 descriptions'!A:B,2)</f>
        <v>X Operations Manager-Tri-County</v>
      </c>
      <c r="S1092" t="str">
        <f>VLOOKUP(G1092,'Seg 3 descriptions'!A:B,2)</f>
        <v>Vehicle Insurance</v>
      </c>
    </row>
    <row r="1093" spans="1:19" x14ac:dyDescent="0.25">
      <c r="A1093" s="1" t="s">
        <v>457</v>
      </c>
      <c r="B1093" s="1" t="s">
        <v>1988</v>
      </c>
      <c r="C1093" s="1" t="s">
        <v>2053</v>
      </c>
      <c r="D1093" s="1" t="s">
        <v>2786</v>
      </c>
      <c r="E1093" s="1" t="s">
        <v>1991</v>
      </c>
      <c r="F1093" s="1" t="s">
        <v>2101</v>
      </c>
      <c r="G1093" s="1" t="s">
        <v>1049</v>
      </c>
      <c r="H1093" s="1" t="s">
        <v>187</v>
      </c>
      <c r="I1093" s="1" t="s">
        <v>2056</v>
      </c>
      <c r="J1093" s="3">
        <v>1.42</v>
      </c>
      <c r="K1093" s="1" t="s">
        <v>2779</v>
      </c>
      <c r="L1093" s="1" t="s">
        <v>24</v>
      </c>
      <c r="M1093" s="1" t="s">
        <v>2780</v>
      </c>
      <c r="N1093" s="1" t="s">
        <v>2059</v>
      </c>
      <c r="O1093" s="2">
        <v>39507</v>
      </c>
      <c r="P1093" s="2">
        <v>39512</v>
      </c>
      <c r="Q1093" s="1" t="s">
        <v>29</v>
      </c>
      <c r="R1093" t="str">
        <f>VLOOKUP(F1093,'Seg 2 descriptions'!A:B,2)</f>
        <v>X Operations Manager-Tri-County</v>
      </c>
      <c r="S1093" t="str">
        <f>VLOOKUP(G1093,'Seg 3 descriptions'!A:B,2)</f>
        <v>Vehicle Insurance</v>
      </c>
    </row>
    <row r="1094" spans="1:19" x14ac:dyDescent="0.25">
      <c r="A1094" s="1" t="s">
        <v>457</v>
      </c>
      <c r="B1094" s="1" t="s">
        <v>1988</v>
      </c>
      <c r="C1094" s="1" t="s">
        <v>2053</v>
      </c>
      <c r="D1094" s="1" t="s">
        <v>2782</v>
      </c>
      <c r="E1094" s="1" t="s">
        <v>1991</v>
      </c>
      <c r="F1094" s="1" t="s">
        <v>2101</v>
      </c>
      <c r="G1094" s="1" t="s">
        <v>1049</v>
      </c>
      <c r="H1094" s="1" t="s">
        <v>23</v>
      </c>
      <c r="I1094" s="1" t="s">
        <v>2056</v>
      </c>
      <c r="J1094" s="3">
        <v>1.42</v>
      </c>
      <c r="K1094" s="1" t="s">
        <v>2779</v>
      </c>
      <c r="L1094" s="1" t="s">
        <v>24</v>
      </c>
      <c r="M1094" s="1" t="s">
        <v>2780</v>
      </c>
      <c r="N1094" s="1" t="s">
        <v>2059</v>
      </c>
      <c r="O1094" s="2">
        <v>39507</v>
      </c>
      <c r="P1094" s="2">
        <v>39512</v>
      </c>
      <c r="Q1094" s="1" t="s">
        <v>29</v>
      </c>
      <c r="R1094" t="str">
        <f>VLOOKUP(F1094,'Seg 2 descriptions'!A:B,2)</f>
        <v>X Operations Manager-Tri-County</v>
      </c>
      <c r="S1094" t="str">
        <f>VLOOKUP(G1094,'Seg 3 descriptions'!A:B,2)</f>
        <v>Vehicle Insurance</v>
      </c>
    </row>
    <row r="1095" spans="1:19" x14ac:dyDescent="0.25">
      <c r="A1095" s="1" t="s">
        <v>457</v>
      </c>
      <c r="B1095" s="1" t="s">
        <v>1988</v>
      </c>
      <c r="C1095" s="1" t="s">
        <v>2053</v>
      </c>
      <c r="D1095" s="1" t="s">
        <v>2241</v>
      </c>
      <c r="E1095" s="1" t="s">
        <v>2029</v>
      </c>
      <c r="F1095" s="1" t="s">
        <v>2101</v>
      </c>
      <c r="G1095" s="1" t="s">
        <v>1049</v>
      </c>
      <c r="H1095" s="1" t="s">
        <v>86</v>
      </c>
      <c r="I1095" s="1" t="s">
        <v>2056</v>
      </c>
      <c r="J1095" s="3">
        <v>5.68</v>
      </c>
      <c r="K1095" s="1" t="s">
        <v>2779</v>
      </c>
      <c r="L1095" s="1" t="s">
        <v>24</v>
      </c>
      <c r="M1095" s="1" t="s">
        <v>2780</v>
      </c>
      <c r="N1095" s="1" t="s">
        <v>2059</v>
      </c>
      <c r="O1095" s="2">
        <v>39507</v>
      </c>
      <c r="P1095" s="2">
        <v>39512</v>
      </c>
      <c r="Q1095" s="1" t="s">
        <v>29</v>
      </c>
      <c r="R1095" t="str">
        <f>VLOOKUP(F1095,'Seg 2 descriptions'!A:B,2)</f>
        <v>X Operations Manager-Tri-County</v>
      </c>
      <c r="S1095" t="str">
        <f>VLOOKUP(G1095,'Seg 3 descriptions'!A:B,2)</f>
        <v>Vehicle Insurance</v>
      </c>
    </row>
    <row r="1096" spans="1:19" x14ac:dyDescent="0.25">
      <c r="A1096" s="1" t="s">
        <v>457</v>
      </c>
      <c r="B1096" s="1" t="s">
        <v>1988</v>
      </c>
      <c r="C1096" s="1" t="s">
        <v>2318</v>
      </c>
      <c r="D1096" s="1" t="s">
        <v>2251</v>
      </c>
      <c r="E1096" s="1" t="s">
        <v>2029</v>
      </c>
      <c r="F1096" s="1" t="s">
        <v>2101</v>
      </c>
      <c r="G1096" s="1" t="s">
        <v>869</v>
      </c>
      <c r="H1096" s="1" t="s">
        <v>86</v>
      </c>
      <c r="I1096" s="1" t="s">
        <v>2056</v>
      </c>
      <c r="J1096" s="3">
        <v>41.87</v>
      </c>
      <c r="K1096" s="1" t="s">
        <v>2779</v>
      </c>
      <c r="L1096" s="1" t="s">
        <v>24</v>
      </c>
      <c r="M1096" s="1" t="s">
        <v>2780</v>
      </c>
      <c r="N1096" s="1" t="s">
        <v>2059</v>
      </c>
      <c r="O1096" s="2">
        <v>39568</v>
      </c>
      <c r="P1096" s="2">
        <v>39572</v>
      </c>
      <c r="Q1096" s="1" t="s">
        <v>29</v>
      </c>
      <c r="R1096" t="str">
        <f>VLOOKUP(F1096,'Seg 2 descriptions'!A:B,2)</f>
        <v>X Operations Manager-Tri-County</v>
      </c>
      <c r="S1096" t="str">
        <f>VLOOKUP(G1096,'Seg 3 descriptions'!A:B,2)</f>
        <v>Vehicle Fuel</v>
      </c>
    </row>
    <row r="1097" spans="1:19" x14ac:dyDescent="0.25">
      <c r="A1097" s="1" t="s">
        <v>457</v>
      </c>
      <c r="B1097" s="1" t="s">
        <v>1988</v>
      </c>
      <c r="C1097" s="1" t="s">
        <v>2315</v>
      </c>
      <c r="D1097" s="1" t="s">
        <v>2343</v>
      </c>
      <c r="E1097" s="1" t="s">
        <v>1991</v>
      </c>
      <c r="F1097" s="1" t="s">
        <v>1992</v>
      </c>
      <c r="G1097" s="1" t="s">
        <v>868</v>
      </c>
      <c r="H1097" s="1" t="s">
        <v>86</v>
      </c>
      <c r="I1097" s="1" t="s">
        <v>2056</v>
      </c>
      <c r="J1097" s="3">
        <v>0.36</v>
      </c>
      <c r="K1097" s="1" t="s">
        <v>2331</v>
      </c>
      <c r="L1097" s="1" t="s">
        <v>24</v>
      </c>
      <c r="M1097" s="1" t="s">
        <v>2332</v>
      </c>
      <c r="N1097" s="1" t="s">
        <v>2059</v>
      </c>
      <c r="O1097" s="2">
        <v>39478</v>
      </c>
      <c r="P1097" s="2">
        <v>39486</v>
      </c>
      <c r="Q1097" s="1" t="s">
        <v>29</v>
      </c>
      <c r="R1097" t="str">
        <f>VLOOKUP(F1097,'Seg 2 descriptions'!A:B,2)</f>
        <v>X Operations-Tri-County</v>
      </c>
      <c r="S1097" t="str">
        <f>VLOOKUP(G1097,'Seg 3 descriptions'!A:B,2)</f>
        <v>Cell Phones</v>
      </c>
    </row>
    <row r="1098" spans="1:19" x14ac:dyDescent="0.25">
      <c r="A1098" s="1" t="s">
        <v>457</v>
      </c>
      <c r="B1098" s="1" t="s">
        <v>1988</v>
      </c>
      <c r="C1098" s="1" t="s">
        <v>2315</v>
      </c>
      <c r="D1098" s="1" t="s">
        <v>2342</v>
      </c>
      <c r="E1098" s="1" t="s">
        <v>1991</v>
      </c>
      <c r="F1098" s="1" t="s">
        <v>1992</v>
      </c>
      <c r="G1098" s="1" t="s">
        <v>1302</v>
      </c>
      <c r="H1098" s="1" t="s">
        <v>86</v>
      </c>
      <c r="I1098" s="1" t="s">
        <v>2056</v>
      </c>
      <c r="J1098" s="3">
        <v>1.33</v>
      </c>
      <c r="K1098" s="1" t="s">
        <v>2331</v>
      </c>
      <c r="L1098" s="1" t="s">
        <v>24</v>
      </c>
      <c r="M1098" s="1" t="s">
        <v>2332</v>
      </c>
      <c r="N1098" s="1" t="s">
        <v>2059</v>
      </c>
      <c r="O1098" s="2">
        <v>39478</v>
      </c>
      <c r="P1098" s="2">
        <v>39486</v>
      </c>
      <c r="Q1098" s="1" t="s">
        <v>29</v>
      </c>
      <c r="R1098" t="str">
        <f>VLOOKUP(F1098,'Seg 2 descriptions'!A:B,2)</f>
        <v>X Operations-Tri-County</v>
      </c>
      <c r="S1098" t="str">
        <f>VLOOKUP(G1098,'Seg 3 descriptions'!A:B,2)</f>
        <v>Uniforms</v>
      </c>
    </row>
    <row r="1099" spans="1:19" x14ac:dyDescent="0.25">
      <c r="A1099" s="1" t="s">
        <v>457</v>
      </c>
      <c r="B1099" s="1" t="s">
        <v>1988</v>
      </c>
      <c r="C1099" s="1" t="s">
        <v>2315</v>
      </c>
      <c r="D1099" s="1" t="s">
        <v>2349</v>
      </c>
      <c r="E1099" s="1" t="s">
        <v>1991</v>
      </c>
      <c r="F1099" s="1" t="s">
        <v>1992</v>
      </c>
      <c r="G1099" s="1" t="s">
        <v>1270</v>
      </c>
      <c r="H1099" s="1" t="s">
        <v>86</v>
      </c>
      <c r="I1099" s="1" t="s">
        <v>2056</v>
      </c>
      <c r="J1099" s="3">
        <v>0.61</v>
      </c>
      <c r="K1099" s="1" t="s">
        <v>2331</v>
      </c>
      <c r="L1099" s="1" t="s">
        <v>24</v>
      </c>
      <c r="M1099" s="1" t="s">
        <v>2332</v>
      </c>
      <c r="N1099" s="1" t="s">
        <v>2059</v>
      </c>
      <c r="O1099" s="2">
        <v>39478</v>
      </c>
      <c r="P1099" s="2">
        <v>39486</v>
      </c>
      <c r="Q1099" s="1" t="s">
        <v>29</v>
      </c>
      <c r="R1099" t="str">
        <f>VLOOKUP(F1099,'Seg 2 descriptions'!A:B,2)</f>
        <v>X Operations-Tri-County</v>
      </c>
      <c r="S1099" t="str">
        <f>VLOOKUP(G1099,'Seg 3 descriptions'!A:B,2)</f>
        <v>Seminars &amp; Training</v>
      </c>
    </row>
    <row r="1100" spans="1:19" x14ac:dyDescent="0.25">
      <c r="A1100" s="1" t="s">
        <v>457</v>
      </c>
      <c r="B1100" s="1" t="s">
        <v>1988</v>
      </c>
      <c r="C1100" s="1" t="s">
        <v>2315</v>
      </c>
      <c r="D1100" s="1" t="s">
        <v>2009</v>
      </c>
      <c r="E1100" s="1" t="s">
        <v>1991</v>
      </c>
      <c r="F1100" s="1" t="s">
        <v>1992</v>
      </c>
      <c r="G1100" s="1" t="s">
        <v>590</v>
      </c>
      <c r="H1100" s="1" t="s">
        <v>86</v>
      </c>
      <c r="I1100" s="1" t="s">
        <v>2056</v>
      </c>
      <c r="J1100" s="3">
        <v>0.36</v>
      </c>
      <c r="K1100" s="1" t="s">
        <v>2331</v>
      </c>
      <c r="L1100" s="1" t="s">
        <v>24</v>
      </c>
      <c r="M1100" s="1" t="s">
        <v>2332</v>
      </c>
      <c r="N1100" s="1" t="s">
        <v>2059</v>
      </c>
      <c r="O1100" s="2">
        <v>39478</v>
      </c>
      <c r="P1100" s="2">
        <v>39486</v>
      </c>
      <c r="Q1100" s="1" t="s">
        <v>29</v>
      </c>
      <c r="R1100" t="str">
        <f>VLOOKUP(F1100,'Seg 2 descriptions'!A:B,2)</f>
        <v>X Operations-Tri-County</v>
      </c>
      <c r="S1100" t="str">
        <f>VLOOKUP(G1100,'Seg 3 descriptions'!A:B,2)</f>
        <v>Overtime/Comp Time/On Call</v>
      </c>
    </row>
    <row r="1101" spans="1:19" x14ac:dyDescent="0.25">
      <c r="A1101" s="1" t="s">
        <v>457</v>
      </c>
      <c r="B1101" s="1" t="s">
        <v>1988</v>
      </c>
      <c r="C1101" s="1" t="s">
        <v>2315</v>
      </c>
      <c r="D1101" s="1" t="s">
        <v>2009</v>
      </c>
      <c r="E1101" s="1" t="s">
        <v>1991</v>
      </c>
      <c r="F1101" s="1" t="s">
        <v>1992</v>
      </c>
      <c r="G1101" s="1" t="s">
        <v>590</v>
      </c>
      <c r="H1101" s="1" t="s">
        <v>86</v>
      </c>
      <c r="I1101" s="1" t="s">
        <v>2056</v>
      </c>
      <c r="J1101" s="3">
        <v>1.68</v>
      </c>
      <c r="K1101" s="1" t="s">
        <v>2331</v>
      </c>
      <c r="L1101" s="1" t="s">
        <v>24</v>
      </c>
      <c r="M1101" s="1" t="s">
        <v>2332</v>
      </c>
      <c r="N1101" s="1" t="s">
        <v>2059</v>
      </c>
      <c r="O1101" s="2">
        <v>39478</v>
      </c>
      <c r="P1101" s="2">
        <v>39486</v>
      </c>
      <c r="Q1101" s="1" t="s">
        <v>29</v>
      </c>
      <c r="R1101" t="str">
        <f>VLOOKUP(F1101,'Seg 2 descriptions'!A:B,2)</f>
        <v>X Operations-Tri-County</v>
      </c>
      <c r="S1101" t="str">
        <f>VLOOKUP(G1101,'Seg 3 descriptions'!A:B,2)</f>
        <v>Overtime/Comp Time/On Call</v>
      </c>
    </row>
    <row r="1102" spans="1:19" x14ac:dyDescent="0.25">
      <c r="A1102" s="1" t="s">
        <v>1987</v>
      </c>
      <c r="B1102" s="1" t="s">
        <v>1988</v>
      </c>
      <c r="C1102" s="1" t="s">
        <v>2526</v>
      </c>
      <c r="D1102" s="1" t="s">
        <v>2005</v>
      </c>
      <c r="E1102" s="1" t="s">
        <v>20</v>
      </c>
      <c r="F1102" s="1" t="s">
        <v>2006</v>
      </c>
      <c r="G1102" s="1" t="s">
        <v>590</v>
      </c>
      <c r="H1102" s="1" t="s">
        <v>187</v>
      </c>
      <c r="I1102" s="1" t="s">
        <v>24</v>
      </c>
      <c r="J1102" s="3">
        <v>108.28</v>
      </c>
      <c r="K1102" s="1" t="s">
        <v>2787</v>
      </c>
      <c r="L1102" s="1" t="s">
        <v>24</v>
      </c>
      <c r="M1102" s="1" t="s">
        <v>2007</v>
      </c>
      <c r="N1102" s="1" t="s">
        <v>2526</v>
      </c>
      <c r="O1102" s="2">
        <v>39520</v>
      </c>
      <c r="P1102" s="2">
        <v>39520</v>
      </c>
      <c r="Q1102" s="1" t="s">
        <v>29</v>
      </c>
      <c r="R1102" t="str">
        <f>VLOOKUP(F1102,'Seg 2 descriptions'!A:B,2)</f>
        <v>X Engineering and Measurement</v>
      </c>
      <c r="S1102" t="str">
        <f>VLOOKUP(G1102,'Seg 3 descriptions'!A:B,2)</f>
        <v>Overtime/Comp Time/On Call</v>
      </c>
    </row>
    <row r="1103" spans="1:19" x14ac:dyDescent="0.25">
      <c r="A1103" s="1" t="s">
        <v>1987</v>
      </c>
      <c r="B1103" s="1" t="s">
        <v>1988</v>
      </c>
      <c r="C1103" s="1" t="s">
        <v>2526</v>
      </c>
      <c r="D1103" s="1" t="s">
        <v>2009</v>
      </c>
      <c r="E1103" s="1" t="s">
        <v>1991</v>
      </c>
      <c r="F1103" s="1" t="s">
        <v>1992</v>
      </c>
      <c r="G1103" s="1" t="s">
        <v>590</v>
      </c>
      <c r="H1103" s="1" t="s">
        <v>86</v>
      </c>
      <c r="I1103" s="1" t="s">
        <v>24</v>
      </c>
      <c r="J1103" s="3">
        <v>34.03</v>
      </c>
      <c r="K1103" s="1" t="s">
        <v>2787</v>
      </c>
      <c r="L1103" s="1" t="s">
        <v>24</v>
      </c>
      <c r="M1103" s="1" t="s">
        <v>2010</v>
      </c>
      <c r="N1103" s="1" t="s">
        <v>2526</v>
      </c>
      <c r="O1103" s="2">
        <v>39520</v>
      </c>
      <c r="P1103" s="2">
        <v>39520</v>
      </c>
      <c r="Q1103" s="1" t="s">
        <v>29</v>
      </c>
      <c r="R1103" t="str">
        <f>VLOOKUP(F1103,'Seg 2 descriptions'!A:B,2)</f>
        <v>X Operations-Tri-County</v>
      </c>
      <c r="S1103" t="str">
        <f>VLOOKUP(G1103,'Seg 3 descriptions'!A:B,2)</f>
        <v>Overtime/Comp Time/On Call</v>
      </c>
    </row>
    <row r="1104" spans="1:19" x14ac:dyDescent="0.25">
      <c r="A1104" s="1" t="s">
        <v>1987</v>
      </c>
      <c r="B1104" s="1" t="s">
        <v>1988</v>
      </c>
      <c r="C1104" s="1" t="s">
        <v>2526</v>
      </c>
      <c r="D1104" s="1" t="s">
        <v>2352</v>
      </c>
      <c r="E1104" s="1" t="s">
        <v>1991</v>
      </c>
      <c r="F1104" s="1" t="s">
        <v>1992</v>
      </c>
      <c r="G1104" s="1" t="s">
        <v>590</v>
      </c>
      <c r="H1104" s="1" t="s">
        <v>130</v>
      </c>
      <c r="I1104" s="1" t="s">
        <v>24</v>
      </c>
      <c r="J1104" s="3">
        <v>40.78</v>
      </c>
      <c r="K1104" s="1" t="s">
        <v>2787</v>
      </c>
      <c r="L1104" s="1" t="s">
        <v>24</v>
      </c>
      <c r="M1104" s="1" t="s">
        <v>2048</v>
      </c>
      <c r="N1104" s="1" t="s">
        <v>2526</v>
      </c>
      <c r="O1104" s="2">
        <v>39520</v>
      </c>
      <c r="P1104" s="2">
        <v>39520</v>
      </c>
      <c r="Q1104" s="1" t="s">
        <v>29</v>
      </c>
      <c r="R1104" t="str">
        <f>VLOOKUP(F1104,'Seg 2 descriptions'!A:B,2)</f>
        <v>X Operations-Tri-County</v>
      </c>
      <c r="S1104" t="str">
        <f>VLOOKUP(G1104,'Seg 3 descriptions'!A:B,2)</f>
        <v>Overtime/Comp Time/On Call</v>
      </c>
    </row>
    <row r="1105" spans="1:19" x14ac:dyDescent="0.25">
      <c r="A1105" s="1" t="s">
        <v>457</v>
      </c>
      <c r="B1105" s="1" t="s">
        <v>1988</v>
      </c>
      <c r="C1105" s="1" t="s">
        <v>2315</v>
      </c>
      <c r="D1105" s="1" t="s">
        <v>2347</v>
      </c>
      <c r="E1105" s="1" t="s">
        <v>1991</v>
      </c>
      <c r="F1105" s="1" t="s">
        <v>1992</v>
      </c>
      <c r="G1105" s="1" t="s">
        <v>868</v>
      </c>
      <c r="H1105" s="1" t="s">
        <v>103</v>
      </c>
      <c r="I1105" s="1" t="s">
        <v>2056</v>
      </c>
      <c r="J1105" s="3">
        <v>-1.68</v>
      </c>
      <c r="K1105" s="1" t="s">
        <v>2316</v>
      </c>
      <c r="L1105" s="1" t="s">
        <v>24</v>
      </c>
      <c r="M1105" s="1" t="s">
        <v>2317</v>
      </c>
      <c r="N1105" s="1" t="s">
        <v>2059</v>
      </c>
      <c r="O1105" s="2">
        <v>39478</v>
      </c>
      <c r="P1105" s="2">
        <v>39486</v>
      </c>
      <c r="Q1105" s="1" t="s">
        <v>29</v>
      </c>
      <c r="R1105" t="str">
        <f>VLOOKUP(F1105,'Seg 2 descriptions'!A:B,2)</f>
        <v>X Operations-Tri-County</v>
      </c>
      <c r="S1105" t="str">
        <f>VLOOKUP(G1105,'Seg 3 descriptions'!A:B,2)</f>
        <v>Cell Phones</v>
      </c>
    </row>
    <row r="1106" spans="1:19" x14ac:dyDescent="0.25">
      <c r="A1106" s="1" t="s">
        <v>457</v>
      </c>
      <c r="B1106" s="1" t="s">
        <v>1988</v>
      </c>
      <c r="C1106" s="1" t="s">
        <v>2315</v>
      </c>
      <c r="D1106" s="1" t="s">
        <v>2342</v>
      </c>
      <c r="E1106" s="1" t="s">
        <v>1991</v>
      </c>
      <c r="F1106" s="1" t="s">
        <v>1992</v>
      </c>
      <c r="G1106" s="1" t="s">
        <v>1302</v>
      </c>
      <c r="H1106" s="1" t="s">
        <v>86</v>
      </c>
      <c r="I1106" s="1" t="s">
        <v>2056</v>
      </c>
      <c r="J1106" s="3">
        <v>28.32</v>
      </c>
      <c r="K1106" s="1" t="s">
        <v>2316</v>
      </c>
      <c r="L1106" s="1" t="s">
        <v>24</v>
      </c>
      <c r="M1106" s="1" t="s">
        <v>2317</v>
      </c>
      <c r="N1106" s="1" t="s">
        <v>2059</v>
      </c>
      <c r="O1106" s="2">
        <v>39478</v>
      </c>
      <c r="P1106" s="2">
        <v>39486</v>
      </c>
      <c r="Q1106" s="1" t="s">
        <v>29</v>
      </c>
      <c r="R1106" t="str">
        <f>VLOOKUP(F1106,'Seg 2 descriptions'!A:B,2)</f>
        <v>X Operations-Tri-County</v>
      </c>
      <c r="S1106" t="str">
        <f>VLOOKUP(G1106,'Seg 3 descriptions'!A:B,2)</f>
        <v>Uniforms</v>
      </c>
    </row>
    <row r="1107" spans="1:19" x14ac:dyDescent="0.25">
      <c r="A1107" s="1" t="s">
        <v>457</v>
      </c>
      <c r="B1107" s="1" t="s">
        <v>1988</v>
      </c>
      <c r="C1107" s="1" t="s">
        <v>2315</v>
      </c>
      <c r="D1107" s="1" t="s">
        <v>2345</v>
      </c>
      <c r="E1107" s="1" t="s">
        <v>1991</v>
      </c>
      <c r="F1107" s="1" t="s">
        <v>1992</v>
      </c>
      <c r="G1107" s="1" t="s">
        <v>1302</v>
      </c>
      <c r="H1107" s="1" t="s">
        <v>103</v>
      </c>
      <c r="I1107" s="1" t="s">
        <v>2056</v>
      </c>
      <c r="J1107" s="3">
        <v>6.13</v>
      </c>
      <c r="K1107" s="1" t="s">
        <v>2316</v>
      </c>
      <c r="L1107" s="1" t="s">
        <v>24</v>
      </c>
      <c r="M1107" s="1" t="s">
        <v>2317</v>
      </c>
      <c r="N1107" s="1" t="s">
        <v>2059</v>
      </c>
      <c r="O1107" s="2">
        <v>39478</v>
      </c>
      <c r="P1107" s="2">
        <v>39486</v>
      </c>
      <c r="Q1107" s="1" t="s">
        <v>29</v>
      </c>
      <c r="R1107" t="str">
        <f>VLOOKUP(F1107,'Seg 2 descriptions'!A:B,2)</f>
        <v>X Operations-Tri-County</v>
      </c>
      <c r="S1107" t="str">
        <f>VLOOKUP(G1107,'Seg 3 descriptions'!A:B,2)</f>
        <v>Uniforms</v>
      </c>
    </row>
    <row r="1108" spans="1:19" x14ac:dyDescent="0.25">
      <c r="A1108" s="1" t="s">
        <v>457</v>
      </c>
      <c r="B1108" s="1" t="s">
        <v>1988</v>
      </c>
      <c r="C1108" s="1" t="s">
        <v>2315</v>
      </c>
      <c r="D1108" s="1" t="s">
        <v>2349</v>
      </c>
      <c r="E1108" s="1" t="s">
        <v>1991</v>
      </c>
      <c r="F1108" s="1" t="s">
        <v>1992</v>
      </c>
      <c r="G1108" s="1" t="s">
        <v>1270</v>
      </c>
      <c r="H1108" s="1" t="s">
        <v>86</v>
      </c>
      <c r="I1108" s="1" t="s">
        <v>2056</v>
      </c>
      <c r="J1108" s="3">
        <v>244.09</v>
      </c>
      <c r="K1108" s="1" t="s">
        <v>2316</v>
      </c>
      <c r="L1108" s="1" t="s">
        <v>24</v>
      </c>
      <c r="M1108" s="1" t="s">
        <v>2317</v>
      </c>
      <c r="N1108" s="1" t="s">
        <v>2059</v>
      </c>
      <c r="O1108" s="2">
        <v>39478</v>
      </c>
      <c r="P1108" s="2">
        <v>39486</v>
      </c>
      <c r="Q1108" s="1" t="s">
        <v>29</v>
      </c>
      <c r="R1108" t="str">
        <f>VLOOKUP(F1108,'Seg 2 descriptions'!A:B,2)</f>
        <v>X Operations-Tri-County</v>
      </c>
      <c r="S1108" t="str">
        <f>VLOOKUP(G1108,'Seg 3 descriptions'!A:B,2)</f>
        <v>Seminars &amp; Training</v>
      </c>
    </row>
    <row r="1109" spans="1:19" x14ac:dyDescent="0.25">
      <c r="A1109" s="1" t="s">
        <v>457</v>
      </c>
      <c r="B1109" s="1" t="s">
        <v>1988</v>
      </c>
      <c r="C1109" s="1" t="s">
        <v>2315</v>
      </c>
      <c r="D1109" s="1" t="s">
        <v>2350</v>
      </c>
      <c r="E1109" s="1" t="s">
        <v>1991</v>
      </c>
      <c r="F1109" s="1" t="s">
        <v>1992</v>
      </c>
      <c r="G1109" s="1" t="s">
        <v>1270</v>
      </c>
      <c r="H1109" s="1" t="s">
        <v>103</v>
      </c>
      <c r="I1109" s="1" t="s">
        <v>2056</v>
      </c>
      <c r="J1109" s="3">
        <v>52.84</v>
      </c>
      <c r="K1109" s="1" t="s">
        <v>2316</v>
      </c>
      <c r="L1109" s="1" t="s">
        <v>24</v>
      </c>
      <c r="M1109" s="1" t="s">
        <v>2317</v>
      </c>
      <c r="N1109" s="1" t="s">
        <v>2059</v>
      </c>
      <c r="O1109" s="2">
        <v>39478</v>
      </c>
      <c r="P1109" s="2">
        <v>39486</v>
      </c>
      <c r="Q1109" s="1" t="s">
        <v>29</v>
      </c>
      <c r="R1109" t="str">
        <f>VLOOKUP(F1109,'Seg 2 descriptions'!A:B,2)</f>
        <v>X Operations-Tri-County</v>
      </c>
      <c r="S1109" t="str">
        <f>VLOOKUP(G1109,'Seg 3 descriptions'!A:B,2)</f>
        <v>Seminars &amp; Training</v>
      </c>
    </row>
    <row r="1110" spans="1:19" x14ac:dyDescent="0.25">
      <c r="A1110" s="1" t="s">
        <v>457</v>
      </c>
      <c r="B1110" s="1" t="s">
        <v>1988</v>
      </c>
      <c r="C1110" s="1" t="s">
        <v>2315</v>
      </c>
      <c r="D1110" s="1" t="s">
        <v>2343</v>
      </c>
      <c r="E1110" s="1" t="s">
        <v>1991</v>
      </c>
      <c r="F1110" s="1" t="s">
        <v>1992</v>
      </c>
      <c r="G1110" s="1" t="s">
        <v>868</v>
      </c>
      <c r="H1110" s="1" t="s">
        <v>86</v>
      </c>
      <c r="I1110" s="1" t="s">
        <v>2056</v>
      </c>
      <c r="J1110" s="3">
        <v>-7.74</v>
      </c>
      <c r="K1110" s="1" t="s">
        <v>2316</v>
      </c>
      <c r="L1110" s="1" t="s">
        <v>24</v>
      </c>
      <c r="M1110" s="1" t="s">
        <v>2317</v>
      </c>
      <c r="N1110" s="1" t="s">
        <v>2059</v>
      </c>
      <c r="O1110" s="2">
        <v>39478</v>
      </c>
      <c r="P1110" s="2">
        <v>39486</v>
      </c>
      <c r="Q1110" s="1" t="s">
        <v>29</v>
      </c>
      <c r="R1110" t="str">
        <f>VLOOKUP(F1110,'Seg 2 descriptions'!A:B,2)</f>
        <v>X Operations-Tri-County</v>
      </c>
      <c r="S1110" t="str">
        <f>VLOOKUP(G1110,'Seg 3 descriptions'!A:B,2)</f>
        <v>Cell Phones</v>
      </c>
    </row>
    <row r="1111" spans="1:19" x14ac:dyDescent="0.25">
      <c r="A1111" s="1" t="s">
        <v>457</v>
      </c>
      <c r="B1111" s="1" t="s">
        <v>1988</v>
      </c>
      <c r="C1111" s="1" t="s">
        <v>2315</v>
      </c>
      <c r="D1111" s="1" t="s">
        <v>2009</v>
      </c>
      <c r="E1111" s="1" t="s">
        <v>1991</v>
      </c>
      <c r="F1111" s="1" t="s">
        <v>1992</v>
      </c>
      <c r="G1111" s="1" t="s">
        <v>590</v>
      </c>
      <c r="H1111" s="1" t="s">
        <v>86</v>
      </c>
      <c r="I1111" s="1" t="s">
        <v>2056</v>
      </c>
      <c r="J1111" s="3">
        <v>132.34</v>
      </c>
      <c r="K1111" s="1" t="s">
        <v>2316</v>
      </c>
      <c r="L1111" s="1" t="s">
        <v>24</v>
      </c>
      <c r="M1111" s="1" t="s">
        <v>2317</v>
      </c>
      <c r="N1111" s="1" t="s">
        <v>2059</v>
      </c>
      <c r="O1111" s="2">
        <v>39478</v>
      </c>
      <c r="P1111" s="2">
        <v>39486</v>
      </c>
      <c r="Q1111" s="1" t="s">
        <v>29</v>
      </c>
      <c r="R1111" t="str">
        <f>VLOOKUP(F1111,'Seg 2 descriptions'!A:B,2)</f>
        <v>X Operations-Tri-County</v>
      </c>
      <c r="S1111" t="str">
        <f>VLOOKUP(G1111,'Seg 3 descriptions'!A:B,2)</f>
        <v>Overtime/Comp Time/On Call</v>
      </c>
    </row>
    <row r="1112" spans="1:19" x14ac:dyDescent="0.25">
      <c r="A1112" s="1" t="s">
        <v>457</v>
      </c>
      <c r="B1112" s="1" t="s">
        <v>1988</v>
      </c>
      <c r="C1112" s="1" t="s">
        <v>2315</v>
      </c>
      <c r="D1112" s="1" t="s">
        <v>2003</v>
      </c>
      <c r="E1112" s="1" t="s">
        <v>1991</v>
      </c>
      <c r="F1112" s="1" t="s">
        <v>1992</v>
      </c>
      <c r="G1112" s="1" t="s">
        <v>590</v>
      </c>
      <c r="H1112" s="1" t="s">
        <v>103</v>
      </c>
      <c r="I1112" s="1" t="s">
        <v>2056</v>
      </c>
      <c r="J1112" s="3">
        <v>28.65</v>
      </c>
      <c r="K1112" s="1" t="s">
        <v>2316</v>
      </c>
      <c r="L1112" s="1" t="s">
        <v>24</v>
      </c>
      <c r="M1112" s="1" t="s">
        <v>2317</v>
      </c>
      <c r="N1112" s="1" t="s">
        <v>2059</v>
      </c>
      <c r="O1112" s="2">
        <v>39478</v>
      </c>
      <c r="P1112" s="2">
        <v>39486</v>
      </c>
      <c r="Q1112" s="1" t="s">
        <v>29</v>
      </c>
      <c r="R1112" t="str">
        <f>VLOOKUP(F1112,'Seg 2 descriptions'!A:B,2)</f>
        <v>X Operations-Tri-County</v>
      </c>
      <c r="S1112" t="str">
        <f>VLOOKUP(G1112,'Seg 3 descriptions'!A:B,2)</f>
        <v>Overtime/Comp Time/On Call</v>
      </c>
    </row>
    <row r="1113" spans="1:19" x14ac:dyDescent="0.25">
      <c r="A1113" s="1" t="s">
        <v>457</v>
      </c>
      <c r="B1113" s="1" t="s">
        <v>1988</v>
      </c>
      <c r="C1113" s="1" t="s">
        <v>2315</v>
      </c>
      <c r="D1113" s="1" t="s">
        <v>2009</v>
      </c>
      <c r="E1113" s="1" t="s">
        <v>1991</v>
      </c>
      <c r="F1113" s="1" t="s">
        <v>1992</v>
      </c>
      <c r="G1113" s="1" t="s">
        <v>590</v>
      </c>
      <c r="H1113" s="1" t="s">
        <v>86</v>
      </c>
      <c r="I1113" s="1" t="s">
        <v>2056</v>
      </c>
      <c r="J1113" s="3">
        <v>24.05</v>
      </c>
      <c r="K1113" s="1" t="s">
        <v>2316</v>
      </c>
      <c r="L1113" s="1" t="s">
        <v>24</v>
      </c>
      <c r="M1113" s="1" t="s">
        <v>2317</v>
      </c>
      <c r="N1113" s="1" t="s">
        <v>2059</v>
      </c>
      <c r="O1113" s="2">
        <v>39478</v>
      </c>
      <c r="P1113" s="2">
        <v>39486</v>
      </c>
      <c r="Q1113" s="1" t="s">
        <v>29</v>
      </c>
      <c r="R1113" t="str">
        <f>VLOOKUP(F1113,'Seg 2 descriptions'!A:B,2)</f>
        <v>X Operations-Tri-County</v>
      </c>
      <c r="S1113" t="str">
        <f>VLOOKUP(G1113,'Seg 3 descriptions'!A:B,2)</f>
        <v>Overtime/Comp Time/On Call</v>
      </c>
    </row>
    <row r="1114" spans="1:19" x14ac:dyDescent="0.25">
      <c r="A1114" s="1" t="s">
        <v>457</v>
      </c>
      <c r="B1114" s="1" t="s">
        <v>1988</v>
      </c>
      <c r="C1114" s="1" t="s">
        <v>2315</v>
      </c>
      <c r="D1114" s="1" t="s">
        <v>2003</v>
      </c>
      <c r="E1114" s="1" t="s">
        <v>1991</v>
      </c>
      <c r="F1114" s="1" t="s">
        <v>1992</v>
      </c>
      <c r="G1114" s="1" t="s">
        <v>590</v>
      </c>
      <c r="H1114" s="1" t="s">
        <v>103</v>
      </c>
      <c r="I1114" s="1" t="s">
        <v>2056</v>
      </c>
      <c r="J1114" s="3">
        <v>5.21</v>
      </c>
      <c r="K1114" s="1" t="s">
        <v>2316</v>
      </c>
      <c r="L1114" s="1" t="s">
        <v>24</v>
      </c>
      <c r="M1114" s="1" t="s">
        <v>2317</v>
      </c>
      <c r="N1114" s="1" t="s">
        <v>2059</v>
      </c>
      <c r="O1114" s="2">
        <v>39478</v>
      </c>
      <c r="P1114" s="2">
        <v>39486</v>
      </c>
      <c r="Q1114" s="1" t="s">
        <v>29</v>
      </c>
      <c r="R1114" t="str">
        <f>VLOOKUP(F1114,'Seg 2 descriptions'!A:B,2)</f>
        <v>X Operations-Tri-County</v>
      </c>
      <c r="S1114" t="str">
        <f>VLOOKUP(G1114,'Seg 3 descriptions'!A:B,2)</f>
        <v>Overtime/Comp Time/On Call</v>
      </c>
    </row>
    <row r="1115" spans="1:19" x14ac:dyDescent="0.25">
      <c r="A1115" s="1" t="s">
        <v>17</v>
      </c>
      <c r="B1115" s="1" t="s">
        <v>1988</v>
      </c>
      <c r="C1115" s="1" t="s">
        <v>2788</v>
      </c>
      <c r="D1115" s="1" t="s">
        <v>2012</v>
      </c>
      <c r="E1115" s="1" t="s">
        <v>1991</v>
      </c>
      <c r="F1115" s="1" t="s">
        <v>2013</v>
      </c>
      <c r="G1115" s="1" t="s">
        <v>22</v>
      </c>
      <c r="H1115" s="1" t="s">
        <v>228</v>
      </c>
      <c r="I1115" s="1" t="s">
        <v>24</v>
      </c>
      <c r="J1115" s="3">
        <v>915</v>
      </c>
      <c r="K1115" s="1" t="s">
        <v>84</v>
      </c>
      <c r="L1115" s="1" t="s">
        <v>24</v>
      </c>
      <c r="M1115" s="1" t="s">
        <v>2789</v>
      </c>
      <c r="N1115" s="1" t="s">
        <v>2790</v>
      </c>
      <c r="O1115" s="2">
        <v>39462</v>
      </c>
      <c r="P1115" s="2">
        <v>39464</v>
      </c>
      <c r="Q1115" s="1" t="s">
        <v>29</v>
      </c>
      <c r="R1115" t="str">
        <f>VLOOKUP(F1115,'Seg 2 descriptions'!A:B,2)</f>
        <v>X Facilities-Florida</v>
      </c>
      <c r="S1115" t="str">
        <f>VLOOKUP(G1115,'Seg 3 descriptions'!A:B,2)</f>
        <v>Facilities Maintenance</v>
      </c>
    </row>
    <row r="1116" spans="1:19" x14ac:dyDescent="0.25">
      <c r="A1116" s="1" t="s">
        <v>457</v>
      </c>
      <c r="B1116" s="1" t="s">
        <v>1988</v>
      </c>
      <c r="C1116" s="1" t="s">
        <v>2529</v>
      </c>
      <c r="D1116" s="1" t="s">
        <v>2095</v>
      </c>
      <c r="E1116" s="1" t="s">
        <v>20</v>
      </c>
      <c r="F1116" s="1" t="s">
        <v>2006</v>
      </c>
      <c r="G1116" s="1" t="s">
        <v>590</v>
      </c>
      <c r="H1116" s="1" t="s">
        <v>130</v>
      </c>
      <c r="I1116" s="1" t="s">
        <v>2056</v>
      </c>
      <c r="J1116" s="3">
        <v>-2.81</v>
      </c>
      <c r="K1116" s="1" t="s">
        <v>2328</v>
      </c>
      <c r="L1116" s="1" t="s">
        <v>24</v>
      </c>
      <c r="M1116" s="1" t="s">
        <v>2329</v>
      </c>
      <c r="N1116" s="1" t="s">
        <v>2530</v>
      </c>
      <c r="O1116" s="2">
        <v>39568</v>
      </c>
      <c r="P1116" s="2">
        <v>39573</v>
      </c>
      <c r="Q1116" s="1" t="s">
        <v>29</v>
      </c>
      <c r="R1116" t="str">
        <f>VLOOKUP(F1116,'Seg 2 descriptions'!A:B,2)</f>
        <v>X Engineering and Measurement</v>
      </c>
      <c r="S1116" t="str">
        <f>VLOOKUP(G1116,'Seg 3 descriptions'!A:B,2)</f>
        <v>Overtime/Comp Time/On Call</v>
      </c>
    </row>
    <row r="1117" spans="1:19" x14ac:dyDescent="0.25">
      <c r="A1117" s="1" t="s">
        <v>1987</v>
      </c>
      <c r="B1117" s="1" t="s">
        <v>1988</v>
      </c>
      <c r="C1117" s="1" t="s">
        <v>2526</v>
      </c>
      <c r="D1117" s="1" t="s">
        <v>2005</v>
      </c>
      <c r="E1117" s="1" t="s">
        <v>20</v>
      </c>
      <c r="F1117" s="1" t="s">
        <v>2006</v>
      </c>
      <c r="G1117" s="1" t="s">
        <v>590</v>
      </c>
      <c r="H1117" s="1" t="s">
        <v>187</v>
      </c>
      <c r="I1117" s="1" t="s">
        <v>24</v>
      </c>
      <c r="J1117" s="3">
        <v>61.1</v>
      </c>
      <c r="K1117" s="1" t="s">
        <v>2787</v>
      </c>
      <c r="L1117" s="1" t="s">
        <v>24</v>
      </c>
      <c r="M1117" s="1" t="s">
        <v>2406</v>
      </c>
      <c r="N1117" s="1" t="s">
        <v>2526</v>
      </c>
      <c r="O1117" s="2">
        <v>39520</v>
      </c>
      <c r="P1117" s="2">
        <v>39520</v>
      </c>
      <c r="Q1117" s="1" t="s">
        <v>29</v>
      </c>
      <c r="R1117" t="str">
        <f>VLOOKUP(F1117,'Seg 2 descriptions'!A:B,2)</f>
        <v>X Engineering and Measurement</v>
      </c>
      <c r="S1117" t="str">
        <f>VLOOKUP(G1117,'Seg 3 descriptions'!A:B,2)</f>
        <v>Overtime/Comp Time/On Call</v>
      </c>
    </row>
    <row r="1118" spans="1:19" x14ac:dyDescent="0.25">
      <c r="A1118" s="1" t="s">
        <v>457</v>
      </c>
      <c r="B1118" s="1" t="s">
        <v>1988</v>
      </c>
      <c r="C1118" s="1" t="s">
        <v>2070</v>
      </c>
      <c r="D1118" s="1" t="s">
        <v>2064</v>
      </c>
      <c r="E1118" s="1" t="s">
        <v>20</v>
      </c>
      <c r="F1118" s="1" t="s">
        <v>2006</v>
      </c>
      <c r="G1118" s="1" t="s">
        <v>590</v>
      </c>
      <c r="H1118" s="1" t="s">
        <v>23</v>
      </c>
      <c r="I1118" s="1" t="s">
        <v>2056</v>
      </c>
      <c r="J1118" s="3">
        <v>-5.1100000000000003</v>
      </c>
      <c r="K1118" s="1" t="s">
        <v>2328</v>
      </c>
      <c r="L1118" s="1" t="s">
        <v>24</v>
      </c>
      <c r="M1118" s="1" t="s">
        <v>2329</v>
      </c>
      <c r="N1118" s="1" t="s">
        <v>2071</v>
      </c>
      <c r="O1118" s="2">
        <v>39507</v>
      </c>
      <c r="P1118" s="2">
        <v>39512</v>
      </c>
      <c r="Q1118" s="1" t="s">
        <v>29</v>
      </c>
      <c r="R1118" t="str">
        <f>VLOOKUP(F1118,'Seg 2 descriptions'!A:B,2)</f>
        <v>X Engineering and Measurement</v>
      </c>
      <c r="S1118" t="str">
        <f>VLOOKUP(G1118,'Seg 3 descriptions'!A:B,2)</f>
        <v>Overtime/Comp Time/On Call</v>
      </c>
    </row>
    <row r="1119" spans="1:19" x14ac:dyDescent="0.25">
      <c r="A1119" s="1" t="s">
        <v>457</v>
      </c>
      <c r="B1119" s="1" t="s">
        <v>1988</v>
      </c>
      <c r="C1119" s="1" t="s">
        <v>2070</v>
      </c>
      <c r="D1119" s="1" t="s">
        <v>2095</v>
      </c>
      <c r="E1119" s="1" t="s">
        <v>20</v>
      </c>
      <c r="F1119" s="1" t="s">
        <v>2006</v>
      </c>
      <c r="G1119" s="1" t="s">
        <v>590</v>
      </c>
      <c r="H1119" s="1" t="s">
        <v>130</v>
      </c>
      <c r="I1119" s="1" t="s">
        <v>2056</v>
      </c>
      <c r="J1119" s="3">
        <v>-5.84</v>
      </c>
      <c r="K1119" s="1" t="s">
        <v>2328</v>
      </c>
      <c r="L1119" s="1" t="s">
        <v>24</v>
      </c>
      <c r="M1119" s="1" t="s">
        <v>2329</v>
      </c>
      <c r="N1119" s="1" t="s">
        <v>2071</v>
      </c>
      <c r="O1119" s="2">
        <v>39507</v>
      </c>
      <c r="P1119" s="2">
        <v>39512</v>
      </c>
      <c r="Q1119" s="1" t="s">
        <v>29</v>
      </c>
      <c r="R1119" t="str">
        <f>VLOOKUP(F1119,'Seg 2 descriptions'!A:B,2)</f>
        <v>X Engineering and Measurement</v>
      </c>
      <c r="S1119" t="str">
        <f>VLOOKUP(G1119,'Seg 3 descriptions'!A:B,2)</f>
        <v>Overtime/Comp Time/On Call</v>
      </c>
    </row>
    <row r="1120" spans="1:19" x14ac:dyDescent="0.25">
      <c r="A1120" s="1" t="s">
        <v>457</v>
      </c>
      <c r="B1120" s="1" t="s">
        <v>1988</v>
      </c>
      <c r="C1120" s="1" t="s">
        <v>2070</v>
      </c>
      <c r="D1120" s="1" t="s">
        <v>2063</v>
      </c>
      <c r="E1120" s="1" t="s">
        <v>20</v>
      </c>
      <c r="F1120" s="1" t="s">
        <v>2006</v>
      </c>
      <c r="G1120" s="1" t="s">
        <v>590</v>
      </c>
      <c r="H1120" s="1" t="s">
        <v>86</v>
      </c>
      <c r="I1120" s="1" t="s">
        <v>2056</v>
      </c>
      <c r="J1120" s="3">
        <v>-7.88</v>
      </c>
      <c r="K1120" s="1" t="s">
        <v>2328</v>
      </c>
      <c r="L1120" s="1" t="s">
        <v>24</v>
      </c>
      <c r="M1120" s="1" t="s">
        <v>2329</v>
      </c>
      <c r="N1120" s="1" t="s">
        <v>2071</v>
      </c>
      <c r="O1120" s="2">
        <v>39507</v>
      </c>
      <c r="P1120" s="2">
        <v>39512</v>
      </c>
      <c r="Q1120" s="1" t="s">
        <v>29</v>
      </c>
      <c r="R1120" t="str">
        <f>VLOOKUP(F1120,'Seg 2 descriptions'!A:B,2)</f>
        <v>X Engineering and Measurement</v>
      </c>
      <c r="S1120" t="str">
        <f>VLOOKUP(G1120,'Seg 3 descriptions'!A:B,2)</f>
        <v>Overtime/Comp Time/On Call</v>
      </c>
    </row>
    <row r="1121" spans="1:19" x14ac:dyDescent="0.25">
      <c r="A1121" s="1" t="s">
        <v>457</v>
      </c>
      <c r="B1121" s="1" t="s">
        <v>1988</v>
      </c>
      <c r="C1121" s="1" t="s">
        <v>2070</v>
      </c>
      <c r="D1121" s="1" t="s">
        <v>2005</v>
      </c>
      <c r="E1121" s="1" t="s">
        <v>20</v>
      </c>
      <c r="F1121" s="1" t="s">
        <v>2006</v>
      </c>
      <c r="G1121" s="1" t="s">
        <v>590</v>
      </c>
      <c r="H1121" s="1" t="s">
        <v>187</v>
      </c>
      <c r="I1121" s="1" t="s">
        <v>2056</v>
      </c>
      <c r="J1121" s="3">
        <v>-36.909999999999997</v>
      </c>
      <c r="K1121" s="1" t="s">
        <v>2328</v>
      </c>
      <c r="L1121" s="1" t="s">
        <v>24</v>
      </c>
      <c r="M1121" s="1" t="s">
        <v>2329</v>
      </c>
      <c r="N1121" s="1" t="s">
        <v>2071</v>
      </c>
      <c r="O1121" s="2">
        <v>39507</v>
      </c>
      <c r="P1121" s="2">
        <v>39512</v>
      </c>
      <c r="Q1121" s="1" t="s">
        <v>29</v>
      </c>
      <c r="R1121" t="str">
        <f>VLOOKUP(F1121,'Seg 2 descriptions'!A:B,2)</f>
        <v>X Engineering and Measurement</v>
      </c>
      <c r="S1121" t="str">
        <f>VLOOKUP(G1121,'Seg 3 descriptions'!A:B,2)</f>
        <v>Overtime/Comp Time/On Call</v>
      </c>
    </row>
    <row r="1122" spans="1:19" x14ac:dyDescent="0.25">
      <c r="A1122" s="1" t="s">
        <v>457</v>
      </c>
      <c r="B1122" s="1" t="s">
        <v>1988</v>
      </c>
      <c r="C1122" s="1" t="s">
        <v>2070</v>
      </c>
      <c r="D1122" s="1" t="s">
        <v>2008</v>
      </c>
      <c r="E1122" s="1" t="s">
        <v>20</v>
      </c>
      <c r="F1122" s="1" t="s">
        <v>2006</v>
      </c>
      <c r="G1122" s="1" t="s">
        <v>590</v>
      </c>
      <c r="H1122" s="1" t="s">
        <v>76</v>
      </c>
      <c r="I1122" s="1" t="s">
        <v>2056</v>
      </c>
      <c r="J1122" s="3">
        <v>-41.39</v>
      </c>
      <c r="K1122" s="1" t="s">
        <v>2328</v>
      </c>
      <c r="L1122" s="1" t="s">
        <v>24</v>
      </c>
      <c r="M1122" s="1" t="s">
        <v>2329</v>
      </c>
      <c r="N1122" s="1" t="s">
        <v>2071</v>
      </c>
      <c r="O1122" s="2">
        <v>39507</v>
      </c>
      <c r="P1122" s="2">
        <v>39512</v>
      </c>
      <c r="Q1122" s="1" t="s">
        <v>29</v>
      </c>
      <c r="R1122" t="str">
        <f>VLOOKUP(F1122,'Seg 2 descriptions'!A:B,2)</f>
        <v>X Engineering and Measurement</v>
      </c>
      <c r="S1122" t="str">
        <f>VLOOKUP(G1122,'Seg 3 descriptions'!A:B,2)</f>
        <v>Overtime/Comp Time/On Call</v>
      </c>
    </row>
    <row r="1123" spans="1:19" x14ac:dyDescent="0.25">
      <c r="A1123" s="1" t="s">
        <v>457</v>
      </c>
      <c r="B1123" s="1" t="s">
        <v>1988</v>
      </c>
      <c r="C1123" s="1" t="s">
        <v>2070</v>
      </c>
      <c r="D1123" s="1" t="s">
        <v>2330</v>
      </c>
      <c r="E1123" s="1" t="s">
        <v>20</v>
      </c>
      <c r="F1123" s="1" t="s">
        <v>2006</v>
      </c>
      <c r="G1123" s="1" t="s">
        <v>460</v>
      </c>
      <c r="H1123" s="1" t="s">
        <v>130</v>
      </c>
      <c r="I1123" s="1" t="s">
        <v>2056</v>
      </c>
      <c r="J1123" s="3">
        <v>-26.2</v>
      </c>
      <c r="K1123" s="1" t="s">
        <v>2328</v>
      </c>
      <c r="L1123" s="1" t="s">
        <v>24</v>
      </c>
      <c r="M1123" s="1" t="s">
        <v>2329</v>
      </c>
      <c r="N1123" s="1" t="s">
        <v>2071</v>
      </c>
      <c r="O1123" s="2">
        <v>39507</v>
      </c>
      <c r="P1123" s="2">
        <v>39512</v>
      </c>
      <c r="Q1123" s="1" t="s">
        <v>29</v>
      </c>
      <c r="R1123" t="str">
        <f>VLOOKUP(F1123,'Seg 2 descriptions'!A:B,2)</f>
        <v>X Engineering and Measurement</v>
      </c>
      <c r="S1123" t="str">
        <f>VLOOKUP(G1123,'Seg 3 descriptions'!A:B,2)</f>
        <v>Salaries</v>
      </c>
    </row>
    <row r="1124" spans="1:19" x14ac:dyDescent="0.25">
      <c r="A1124" s="1" t="s">
        <v>457</v>
      </c>
      <c r="B1124" s="1" t="s">
        <v>1988</v>
      </c>
      <c r="C1124" s="1" t="s">
        <v>2070</v>
      </c>
      <c r="D1124" s="1" t="s">
        <v>2077</v>
      </c>
      <c r="E1124" s="1" t="s">
        <v>20</v>
      </c>
      <c r="F1124" s="1" t="s">
        <v>2006</v>
      </c>
      <c r="G1124" s="1" t="s">
        <v>460</v>
      </c>
      <c r="H1124" s="1" t="s">
        <v>86</v>
      </c>
      <c r="I1124" s="1" t="s">
        <v>2056</v>
      </c>
      <c r="J1124" s="3">
        <v>-35.369999999999997</v>
      </c>
      <c r="K1124" s="1" t="s">
        <v>2328</v>
      </c>
      <c r="L1124" s="1" t="s">
        <v>24</v>
      </c>
      <c r="M1124" s="1" t="s">
        <v>2329</v>
      </c>
      <c r="N1124" s="1" t="s">
        <v>2071</v>
      </c>
      <c r="O1124" s="2">
        <v>39507</v>
      </c>
      <c r="P1124" s="2">
        <v>39512</v>
      </c>
      <c r="Q1124" s="1" t="s">
        <v>29</v>
      </c>
      <c r="R1124" t="str">
        <f>VLOOKUP(F1124,'Seg 2 descriptions'!A:B,2)</f>
        <v>X Engineering and Measurement</v>
      </c>
      <c r="S1124" t="str">
        <f>VLOOKUP(G1124,'Seg 3 descriptions'!A:B,2)</f>
        <v>Salaries</v>
      </c>
    </row>
    <row r="1125" spans="1:19" x14ac:dyDescent="0.25">
      <c r="A1125" s="1" t="s">
        <v>457</v>
      </c>
      <c r="B1125" s="1" t="s">
        <v>1988</v>
      </c>
      <c r="C1125" s="1" t="s">
        <v>2070</v>
      </c>
      <c r="D1125" s="1" t="s">
        <v>2080</v>
      </c>
      <c r="E1125" s="1" t="s">
        <v>20</v>
      </c>
      <c r="F1125" s="1" t="s">
        <v>2006</v>
      </c>
      <c r="G1125" s="1" t="s">
        <v>460</v>
      </c>
      <c r="H1125" s="1" t="s">
        <v>187</v>
      </c>
      <c r="I1125" s="1" t="s">
        <v>2056</v>
      </c>
      <c r="J1125" s="3">
        <v>-165.69</v>
      </c>
      <c r="K1125" s="1" t="s">
        <v>2328</v>
      </c>
      <c r="L1125" s="1" t="s">
        <v>24</v>
      </c>
      <c r="M1125" s="1" t="s">
        <v>2329</v>
      </c>
      <c r="N1125" s="1" t="s">
        <v>2071</v>
      </c>
      <c r="O1125" s="2">
        <v>39507</v>
      </c>
      <c r="P1125" s="2">
        <v>39512</v>
      </c>
      <c r="Q1125" s="1" t="s">
        <v>29</v>
      </c>
      <c r="R1125" t="str">
        <f>VLOOKUP(F1125,'Seg 2 descriptions'!A:B,2)</f>
        <v>X Engineering and Measurement</v>
      </c>
      <c r="S1125" t="str">
        <f>VLOOKUP(G1125,'Seg 3 descriptions'!A:B,2)</f>
        <v>Salaries</v>
      </c>
    </row>
    <row r="1126" spans="1:19" x14ac:dyDescent="0.25">
      <c r="A1126" s="1" t="s">
        <v>457</v>
      </c>
      <c r="B1126" s="1" t="s">
        <v>1988</v>
      </c>
      <c r="C1126" s="1" t="s">
        <v>2070</v>
      </c>
      <c r="D1126" s="1" t="s">
        <v>2081</v>
      </c>
      <c r="E1126" s="1" t="s">
        <v>20</v>
      </c>
      <c r="F1126" s="1" t="s">
        <v>2006</v>
      </c>
      <c r="G1126" s="1" t="s">
        <v>460</v>
      </c>
      <c r="H1126" s="1" t="s">
        <v>76</v>
      </c>
      <c r="I1126" s="1" t="s">
        <v>2056</v>
      </c>
      <c r="J1126" s="3">
        <v>-185.81</v>
      </c>
      <c r="K1126" s="1" t="s">
        <v>2328</v>
      </c>
      <c r="L1126" s="1" t="s">
        <v>24</v>
      </c>
      <c r="M1126" s="1" t="s">
        <v>2329</v>
      </c>
      <c r="N1126" s="1" t="s">
        <v>2071</v>
      </c>
      <c r="O1126" s="2">
        <v>39507</v>
      </c>
      <c r="P1126" s="2">
        <v>39512</v>
      </c>
      <c r="Q1126" s="1" t="s">
        <v>29</v>
      </c>
      <c r="R1126" t="str">
        <f>VLOOKUP(F1126,'Seg 2 descriptions'!A:B,2)</f>
        <v>X Engineering and Measurement</v>
      </c>
      <c r="S1126" t="str">
        <f>VLOOKUP(G1126,'Seg 3 descriptions'!A:B,2)</f>
        <v>Salaries</v>
      </c>
    </row>
    <row r="1127" spans="1:19" x14ac:dyDescent="0.25">
      <c r="A1127" s="1" t="s">
        <v>457</v>
      </c>
      <c r="B1127" s="1" t="s">
        <v>1988</v>
      </c>
      <c r="C1127" s="1" t="s">
        <v>2070</v>
      </c>
      <c r="D1127" s="1" t="s">
        <v>2082</v>
      </c>
      <c r="E1127" s="1" t="s">
        <v>20</v>
      </c>
      <c r="F1127" s="1" t="s">
        <v>2006</v>
      </c>
      <c r="G1127" s="1" t="s">
        <v>460</v>
      </c>
      <c r="H1127" s="1" t="s">
        <v>23</v>
      </c>
      <c r="I1127" s="1" t="s">
        <v>2056</v>
      </c>
      <c r="J1127" s="3">
        <v>-22.96</v>
      </c>
      <c r="K1127" s="1" t="s">
        <v>2328</v>
      </c>
      <c r="L1127" s="1" t="s">
        <v>24</v>
      </c>
      <c r="M1127" s="1" t="s">
        <v>2329</v>
      </c>
      <c r="N1127" s="1" t="s">
        <v>2071</v>
      </c>
      <c r="O1127" s="2">
        <v>39507</v>
      </c>
      <c r="P1127" s="2">
        <v>39512</v>
      </c>
      <c r="Q1127" s="1" t="s">
        <v>29</v>
      </c>
      <c r="R1127" t="str">
        <f>VLOOKUP(F1127,'Seg 2 descriptions'!A:B,2)</f>
        <v>X Engineering and Measurement</v>
      </c>
      <c r="S1127" t="str">
        <f>VLOOKUP(G1127,'Seg 3 descriptions'!A:B,2)</f>
        <v>Salaries</v>
      </c>
    </row>
    <row r="1128" spans="1:19" x14ac:dyDescent="0.25">
      <c r="A1128" s="1" t="s">
        <v>17</v>
      </c>
      <c r="B1128" s="1" t="s">
        <v>1988</v>
      </c>
      <c r="C1128" s="1" t="s">
        <v>2791</v>
      </c>
      <c r="D1128" s="1" t="s">
        <v>2792</v>
      </c>
      <c r="E1128" s="1" t="s">
        <v>20</v>
      </c>
      <c r="F1128" s="1" t="s">
        <v>2006</v>
      </c>
      <c r="G1128" s="1" t="s">
        <v>35</v>
      </c>
      <c r="H1128" s="1" t="s">
        <v>130</v>
      </c>
      <c r="I1128" s="1" t="s">
        <v>24</v>
      </c>
      <c r="J1128" s="3">
        <v>1600</v>
      </c>
      <c r="K1128" s="1" t="s">
        <v>2793</v>
      </c>
      <c r="L1128" s="1" t="s">
        <v>24</v>
      </c>
      <c r="M1128" s="1" t="s">
        <v>2794</v>
      </c>
      <c r="N1128" s="1" t="s">
        <v>2795</v>
      </c>
      <c r="O1128" s="2">
        <v>39477</v>
      </c>
      <c r="P1128" s="2">
        <v>39482</v>
      </c>
      <c r="Q1128" s="1" t="s">
        <v>29</v>
      </c>
      <c r="R1128" t="str">
        <f>VLOOKUP(F1128,'Seg 2 descriptions'!A:B,2)</f>
        <v>X Engineering and Measurement</v>
      </c>
      <c r="S1128" t="str">
        <f>VLOOKUP(G1128,'Seg 3 descriptions'!A:B,2)</f>
        <v>Other Outside Services</v>
      </c>
    </row>
    <row r="1129" spans="1:19" x14ac:dyDescent="0.25">
      <c r="A1129" s="1" t="s">
        <v>17</v>
      </c>
      <c r="B1129" s="1" t="s">
        <v>1988</v>
      </c>
      <c r="C1129" s="1" t="s">
        <v>2796</v>
      </c>
      <c r="D1129" s="1" t="s">
        <v>2073</v>
      </c>
      <c r="E1129" s="1" t="s">
        <v>2029</v>
      </c>
      <c r="F1129" s="1" t="s">
        <v>2013</v>
      </c>
      <c r="G1129" s="1" t="s">
        <v>22</v>
      </c>
      <c r="H1129" s="1" t="s">
        <v>228</v>
      </c>
      <c r="I1129" s="1" t="s">
        <v>24</v>
      </c>
      <c r="J1129" s="3">
        <v>201</v>
      </c>
      <c r="K1129" s="1" t="s">
        <v>84</v>
      </c>
      <c r="L1129" s="1" t="s">
        <v>24</v>
      </c>
      <c r="M1129" s="1" t="s">
        <v>2797</v>
      </c>
      <c r="N1129" s="1" t="s">
        <v>2798</v>
      </c>
      <c r="O1129" s="2">
        <v>39469</v>
      </c>
      <c r="P1129" s="2">
        <v>39470</v>
      </c>
      <c r="Q1129" s="1" t="s">
        <v>29</v>
      </c>
      <c r="R1129" t="str">
        <f>VLOOKUP(F1129,'Seg 2 descriptions'!A:B,2)</f>
        <v>X Facilities-Florida</v>
      </c>
      <c r="S1129" t="str">
        <f>VLOOKUP(G1129,'Seg 3 descriptions'!A:B,2)</f>
        <v>Facilities Maintenance</v>
      </c>
    </row>
    <row r="1130" spans="1:19" x14ac:dyDescent="0.25">
      <c r="A1130" s="1" t="s">
        <v>17</v>
      </c>
      <c r="B1130" s="1" t="s">
        <v>1988</v>
      </c>
      <c r="C1130" s="1" t="s">
        <v>2796</v>
      </c>
      <c r="D1130" s="1" t="s">
        <v>2073</v>
      </c>
      <c r="E1130" s="1" t="s">
        <v>2029</v>
      </c>
      <c r="F1130" s="1" t="s">
        <v>2013</v>
      </c>
      <c r="G1130" s="1" t="s">
        <v>22</v>
      </c>
      <c r="H1130" s="1" t="s">
        <v>228</v>
      </c>
      <c r="I1130" s="1" t="s">
        <v>24</v>
      </c>
      <c r="J1130" s="3">
        <v>80</v>
      </c>
      <c r="K1130" s="1" t="s">
        <v>84</v>
      </c>
      <c r="L1130" s="1" t="s">
        <v>24</v>
      </c>
      <c r="M1130" s="1" t="s">
        <v>2797</v>
      </c>
      <c r="N1130" s="1" t="s">
        <v>2798</v>
      </c>
      <c r="O1130" s="2">
        <v>39469</v>
      </c>
      <c r="P1130" s="2">
        <v>39470</v>
      </c>
      <c r="Q1130" s="1" t="s">
        <v>29</v>
      </c>
      <c r="R1130" t="str">
        <f>VLOOKUP(F1130,'Seg 2 descriptions'!A:B,2)</f>
        <v>X Facilities-Florida</v>
      </c>
      <c r="S1130" t="str">
        <f>VLOOKUP(G1130,'Seg 3 descriptions'!A:B,2)</f>
        <v>Facilities Maintenance</v>
      </c>
    </row>
    <row r="1131" spans="1:19" x14ac:dyDescent="0.25">
      <c r="A1131" s="1" t="s">
        <v>17</v>
      </c>
      <c r="B1131" s="1" t="s">
        <v>1988</v>
      </c>
      <c r="C1131" s="1" t="s">
        <v>2796</v>
      </c>
      <c r="D1131" s="1" t="s">
        <v>2012</v>
      </c>
      <c r="E1131" s="1" t="s">
        <v>1991</v>
      </c>
      <c r="F1131" s="1" t="s">
        <v>2013</v>
      </c>
      <c r="G1131" s="1" t="s">
        <v>22</v>
      </c>
      <c r="H1131" s="1" t="s">
        <v>228</v>
      </c>
      <c r="I1131" s="1" t="s">
        <v>24</v>
      </c>
      <c r="J1131" s="3">
        <v>80</v>
      </c>
      <c r="K1131" s="1" t="s">
        <v>84</v>
      </c>
      <c r="L1131" s="1" t="s">
        <v>24</v>
      </c>
      <c r="M1131" s="1" t="s">
        <v>2797</v>
      </c>
      <c r="N1131" s="1" t="s">
        <v>2798</v>
      </c>
      <c r="O1131" s="2">
        <v>39469</v>
      </c>
      <c r="P1131" s="2">
        <v>39470</v>
      </c>
      <c r="Q1131" s="1" t="s">
        <v>29</v>
      </c>
      <c r="R1131" t="str">
        <f>VLOOKUP(F1131,'Seg 2 descriptions'!A:B,2)</f>
        <v>X Facilities-Florida</v>
      </c>
      <c r="S1131" t="str">
        <f>VLOOKUP(G1131,'Seg 3 descriptions'!A:B,2)</f>
        <v>Facilities Maintenance</v>
      </c>
    </row>
    <row r="1132" spans="1:19" x14ac:dyDescent="0.25">
      <c r="A1132" s="1" t="s">
        <v>17</v>
      </c>
      <c r="B1132" s="1" t="s">
        <v>1988</v>
      </c>
      <c r="C1132" s="1" t="s">
        <v>2799</v>
      </c>
      <c r="D1132" s="1" t="s">
        <v>2012</v>
      </c>
      <c r="E1132" s="1" t="s">
        <v>1991</v>
      </c>
      <c r="F1132" s="1" t="s">
        <v>2013</v>
      </c>
      <c r="G1132" s="1" t="s">
        <v>22</v>
      </c>
      <c r="H1132" s="1" t="s">
        <v>228</v>
      </c>
      <c r="I1132" s="1" t="s">
        <v>24</v>
      </c>
      <c r="J1132" s="3">
        <v>600</v>
      </c>
      <c r="K1132" s="1" t="s">
        <v>84</v>
      </c>
      <c r="L1132" s="1" t="s">
        <v>24</v>
      </c>
      <c r="M1132" s="1" t="s">
        <v>2800</v>
      </c>
      <c r="N1132" s="1" t="s">
        <v>2801</v>
      </c>
      <c r="O1132" s="2">
        <v>39505</v>
      </c>
      <c r="P1132" s="2">
        <v>39510</v>
      </c>
      <c r="Q1132" s="1" t="s">
        <v>29</v>
      </c>
      <c r="R1132" t="str">
        <f>VLOOKUP(F1132,'Seg 2 descriptions'!A:B,2)</f>
        <v>X Facilities-Florida</v>
      </c>
      <c r="S1132" t="str">
        <f>VLOOKUP(G1132,'Seg 3 descriptions'!A:B,2)</f>
        <v>Facilities Maintenance</v>
      </c>
    </row>
    <row r="1133" spans="1:19" x14ac:dyDescent="0.25">
      <c r="A1133" s="1" t="s">
        <v>1987</v>
      </c>
      <c r="B1133" s="1" t="s">
        <v>1988</v>
      </c>
      <c r="C1133" s="1" t="s">
        <v>2802</v>
      </c>
      <c r="D1133" s="1" t="s">
        <v>2066</v>
      </c>
      <c r="E1133" s="1" t="s">
        <v>1991</v>
      </c>
      <c r="F1133" s="1" t="s">
        <v>1992</v>
      </c>
      <c r="G1133" s="1" t="s">
        <v>590</v>
      </c>
      <c r="H1133" s="1" t="s">
        <v>228</v>
      </c>
      <c r="I1133" s="1" t="s">
        <v>24</v>
      </c>
      <c r="J1133" s="3">
        <v>18.38</v>
      </c>
      <c r="K1133" s="1" t="s">
        <v>2803</v>
      </c>
      <c r="L1133" s="1" t="s">
        <v>24</v>
      </c>
      <c r="M1133" s="1" t="s">
        <v>2674</v>
      </c>
      <c r="N1133" s="1" t="s">
        <v>2802</v>
      </c>
      <c r="O1133" s="2">
        <v>39486</v>
      </c>
      <c r="P1133" s="2">
        <v>39486</v>
      </c>
      <c r="Q1133" s="1" t="s">
        <v>29</v>
      </c>
      <c r="R1133" t="str">
        <f>VLOOKUP(F1133,'Seg 2 descriptions'!A:B,2)</f>
        <v>X Operations-Tri-County</v>
      </c>
      <c r="S1133" t="str">
        <f>VLOOKUP(G1133,'Seg 3 descriptions'!A:B,2)</f>
        <v>Overtime/Comp Time/On Call</v>
      </c>
    </row>
    <row r="1134" spans="1:19" x14ac:dyDescent="0.25">
      <c r="A1134" s="1" t="s">
        <v>1987</v>
      </c>
      <c r="B1134" s="1" t="s">
        <v>1988</v>
      </c>
      <c r="C1134" s="1" t="s">
        <v>2365</v>
      </c>
      <c r="D1134" s="1" t="s">
        <v>2081</v>
      </c>
      <c r="E1134" s="1" t="s">
        <v>20</v>
      </c>
      <c r="F1134" s="1" t="s">
        <v>2006</v>
      </c>
      <c r="G1134" s="1" t="s">
        <v>460</v>
      </c>
      <c r="H1134" s="1" t="s">
        <v>76</v>
      </c>
      <c r="I1134" s="1" t="s">
        <v>24</v>
      </c>
      <c r="J1134" s="3">
        <v>198.55</v>
      </c>
      <c r="K1134" s="1" t="s">
        <v>2366</v>
      </c>
      <c r="L1134" s="1" t="s">
        <v>24</v>
      </c>
      <c r="M1134" s="1" t="s">
        <v>2007</v>
      </c>
      <c r="N1134" s="1" t="s">
        <v>2365</v>
      </c>
      <c r="O1134" s="2">
        <v>39563</v>
      </c>
      <c r="P1134" s="2">
        <v>39566</v>
      </c>
      <c r="Q1134" s="1" t="s">
        <v>29</v>
      </c>
      <c r="R1134" t="str">
        <f>VLOOKUP(F1134,'Seg 2 descriptions'!A:B,2)</f>
        <v>X Engineering and Measurement</v>
      </c>
      <c r="S1134" t="str">
        <f>VLOOKUP(G1134,'Seg 3 descriptions'!A:B,2)</f>
        <v>Salaries</v>
      </c>
    </row>
    <row r="1135" spans="1:19" x14ac:dyDescent="0.25">
      <c r="A1135" s="1" t="s">
        <v>1987</v>
      </c>
      <c r="B1135" s="1" t="s">
        <v>1988</v>
      </c>
      <c r="C1135" s="1" t="s">
        <v>2365</v>
      </c>
      <c r="D1135" s="1" t="s">
        <v>2330</v>
      </c>
      <c r="E1135" s="1" t="s">
        <v>20</v>
      </c>
      <c r="F1135" s="1" t="s">
        <v>2006</v>
      </c>
      <c r="G1135" s="1" t="s">
        <v>460</v>
      </c>
      <c r="H1135" s="1" t="s">
        <v>130</v>
      </c>
      <c r="I1135" s="1" t="s">
        <v>24</v>
      </c>
      <c r="J1135" s="3">
        <v>18.05</v>
      </c>
      <c r="K1135" s="1" t="s">
        <v>2366</v>
      </c>
      <c r="L1135" s="1" t="s">
        <v>24</v>
      </c>
      <c r="M1135" s="1" t="s">
        <v>2007</v>
      </c>
      <c r="N1135" s="1" t="s">
        <v>2365</v>
      </c>
      <c r="O1135" s="2">
        <v>39563</v>
      </c>
      <c r="P1135" s="2">
        <v>39566</v>
      </c>
      <c r="Q1135" s="1" t="s">
        <v>29</v>
      </c>
      <c r="R1135" t="str">
        <f>VLOOKUP(F1135,'Seg 2 descriptions'!A:B,2)</f>
        <v>X Engineering and Measurement</v>
      </c>
      <c r="S1135" t="str">
        <f>VLOOKUP(G1135,'Seg 3 descriptions'!A:B,2)</f>
        <v>Salaries</v>
      </c>
    </row>
    <row r="1136" spans="1:19" x14ac:dyDescent="0.25">
      <c r="A1136" s="1" t="s">
        <v>1571</v>
      </c>
      <c r="B1136" s="1" t="s">
        <v>49</v>
      </c>
      <c r="C1136" s="1" t="s">
        <v>2410</v>
      </c>
      <c r="D1136" s="1" t="s">
        <v>2183</v>
      </c>
      <c r="E1136" s="1" t="s">
        <v>1991</v>
      </c>
      <c r="F1136" s="1" t="s">
        <v>2013</v>
      </c>
      <c r="G1136" s="1" t="s">
        <v>22</v>
      </c>
      <c r="H1136" s="1" t="s">
        <v>103</v>
      </c>
      <c r="I1136" s="1" t="s">
        <v>24</v>
      </c>
      <c r="J1136" s="3">
        <v>395.35</v>
      </c>
      <c r="K1136" s="1" t="s">
        <v>2804</v>
      </c>
      <c r="L1136" s="1" t="s">
        <v>24</v>
      </c>
      <c r="M1136" s="1" t="s">
        <v>24</v>
      </c>
      <c r="N1136" s="1" t="s">
        <v>2410</v>
      </c>
      <c r="O1136" s="2">
        <v>39813</v>
      </c>
      <c r="P1136" s="2">
        <v>39819</v>
      </c>
      <c r="Q1136" s="1" t="s">
        <v>29</v>
      </c>
      <c r="R1136" t="str">
        <f>VLOOKUP(F1136,'Seg 2 descriptions'!A:B,2)</f>
        <v>X Facilities-Florida</v>
      </c>
      <c r="S1136" t="str">
        <f>VLOOKUP(G1136,'Seg 3 descriptions'!A:B,2)</f>
        <v>Facilities Maintenance</v>
      </c>
    </row>
    <row r="1137" spans="1:19" x14ac:dyDescent="0.25">
      <c r="A1137" s="1" t="s">
        <v>828</v>
      </c>
      <c r="B1137" s="1" t="s">
        <v>49</v>
      </c>
      <c r="C1137" s="1" t="s">
        <v>2562</v>
      </c>
      <c r="D1137" s="1" t="s">
        <v>2080</v>
      </c>
      <c r="E1137" s="1" t="s">
        <v>20</v>
      </c>
      <c r="F1137" s="1" t="s">
        <v>2006</v>
      </c>
      <c r="G1137" s="1" t="s">
        <v>460</v>
      </c>
      <c r="H1137" s="1" t="s">
        <v>187</v>
      </c>
      <c r="I1137" s="1" t="s">
        <v>24</v>
      </c>
      <c r="J1137" s="3">
        <v>81.459999999999994</v>
      </c>
      <c r="K1137" s="1" t="s">
        <v>2805</v>
      </c>
      <c r="L1137" s="1" t="s">
        <v>24</v>
      </c>
      <c r="M1137" s="1" t="s">
        <v>24</v>
      </c>
      <c r="N1137" s="1" t="s">
        <v>2562</v>
      </c>
      <c r="O1137" s="2">
        <v>39612</v>
      </c>
      <c r="P1137" s="2">
        <v>39630</v>
      </c>
      <c r="Q1137" s="1" t="s">
        <v>29</v>
      </c>
      <c r="R1137" t="str">
        <f>VLOOKUP(F1137,'Seg 2 descriptions'!A:B,2)</f>
        <v>X Engineering and Measurement</v>
      </c>
      <c r="S1137" t="str">
        <f>VLOOKUP(G1137,'Seg 3 descriptions'!A:B,2)</f>
        <v>Salaries</v>
      </c>
    </row>
    <row r="1138" spans="1:19" x14ac:dyDescent="0.25">
      <c r="A1138" s="1" t="s">
        <v>828</v>
      </c>
      <c r="B1138" s="1" t="s">
        <v>49</v>
      </c>
      <c r="C1138" s="1" t="s">
        <v>2562</v>
      </c>
      <c r="D1138" s="1" t="s">
        <v>2082</v>
      </c>
      <c r="E1138" s="1" t="s">
        <v>20</v>
      </c>
      <c r="F1138" s="1" t="s">
        <v>2006</v>
      </c>
      <c r="G1138" s="1" t="s">
        <v>460</v>
      </c>
      <c r="H1138" s="1" t="s">
        <v>23</v>
      </c>
      <c r="I1138" s="1" t="s">
        <v>24</v>
      </c>
      <c r="J1138" s="3">
        <v>162.91999999999999</v>
      </c>
      <c r="K1138" s="1" t="s">
        <v>2805</v>
      </c>
      <c r="L1138" s="1" t="s">
        <v>24</v>
      </c>
      <c r="M1138" s="1" t="s">
        <v>24</v>
      </c>
      <c r="N1138" s="1" t="s">
        <v>2562</v>
      </c>
      <c r="O1138" s="2">
        <v>39612</v>
      </c>
      <c r="P1138" s="2">
        <v>39630</v>
      </c>
      <c r="Q1138" s="1" t="s">
        <v>29</v>
      </c>
      <c r="R1138" t="str">
        <f>VLOOKUP(F1138,'Seg 2 descriptions'!A:B,2)</f>
        <v>X Engineering and Measurement</v>
      </c>
      <c r="S1138" t="str">
        <f>VLOOKUP(G1138,'Seg 3 descriptions'!A:B,2)</f>
        <v>Salaries</v>
      </c>
    </row>
    <row r="1139" spans="1:19" x14ac:dyDescent="0.25">
      <c r="A1139" s="1" t="s">
        <v>828</v>
      </c>
      <c r="B1139" s="1" t="s">
        <v>49</v>
      </c>
      <c r="C1139" s="1" t="s">
        <v>2562</v>
      </c>
      <c r="D1139" s="1" t="s">
        <v>2079</v>
      </c>
      <c r="E1139" s="1" t="s">
        <v>2029</v>
      </c>
      <c r="F1139" s="1" t="s">
        <v>2030</v>
      </c>
      <c r="G1139" s="1" t="s">
        <v>460</v>
      </c>
      <c r="H1139" s="1" t="s">
        <v>187</v>
      </c>
      <c r="I1139" s="1" t="s">
        <v>24</v>
      </c>
      <c r="J1139" s="3">
        <v>137.63999999999999</v>
      </c>
      <c r="K1139" s="1" t="s">
        <v>2805</v>
      </c>
      <c r="L1139" s="1" t="s">
        <v>24</v>
      </c>
      <c r="M1139" s="1" t="s">
        <v>24</v>
      </c>
      <c r="N1139" s="1" t="s">
        <v>2562</v>
      </c>
      <c r="O1139" s="2">
        <v>39612</v>
      </c>
      <c r="P1139" s="2">
        <v>39630</v>
      </c>
      <c r="Q1139" s="1" t="s">
        <v>29</v>
      </c>
      <c r="R1139" t="str">
        <f>VLOOKUP(F1139,'Seg 2 descriptions'!A:B,2)</f>
        <v>X Operations-Citrus County</v>
      </c>
      <c r="S1139" t="str">
        <f>VLOOKUP(G1139,'Seg 3 descriptions'!A:B,2)</f>
        <v>Salaries</v>
      </c>
    </row>
    <row r="1140" spans="1:19" x14ac:dyDescent="0.25">
      <c r="A1140" s="1" t="s">
        <v>828</v>
      </c>
      <c r="B1140" s="1" t="s">
        <v>49</v>
      </c>
      <c r="C1140" s="1" t="s">
        <v>2562</v>
      </c>
      <c r="D1140" s="1" t="s">
        <v>1997</v>
      </c>
      <c r="E1140" s="1" t="s">
        <v>1991</v>
      </c>
      <c r="F1140" s="1" t="s">
        <v>1992</v>
      </c>
      <c r="G1140" s="1" t="s">
        <v>460</v>
      </c>
      <c r="H1140" s="1" t="s">
        <v>86</v>
      </c>
      <c r="I1140" s="1" t="s">
        <v>24</v>
      </c>
      <c r="J1140" s="3">
        <v>1038.74</v>
      </c>
      <c r="K1140" s="1" t="s">
        <v>2805</v>
      </c>
      <c r="L1140" s="1" t="s">
        <v>24</v>
      </c>
      <c r="M1140" s="1" t="s">
        <v>24</v>
      </c>
      <c r="N1140" s="1" t="s">
        <v>2562</v>
      </c>
      <c r="O1140" s="2">
        <v>39612</v>
      </c>
      <c r="P1140" s="2">
        <v>39630</v>
      </c>
      <c r="Q1140" s="1" t="s">
        <v>29</v>
      </c>
      <c r="R1140" t="str">
        <f>VLOOKUP(F1140,'Seg 2 descriptions'!A:B,2)</f>
        <v>X Operations-Tri-County</v>
      </c>
      <c r="S1140" t="str">
        <f>VLOOKUP(G1140,'Seg 3 descriptions'!A:B,2)</f>
        <v>Salaries</v>
      </c>
    </row>
    <row r="1141" spans="1:19" x14ac:dyDescent="0.25">
      <c r="A1141" s="1" t="s">
        <v>828</v>
      </c>
      <c r="B1141" s="1" t="s">
        <v>49</v>
      </c>
      <c r="C1141" s="1" t="s">
        <v>2562</v>
      </c>
      <c r="D1141" s="1" t="s">
        <v>1999</v>
      </c>
      <c r="E1141" s="1" t="s">
        <v>1991</v>
      </c>
      <c r="F1141" s="1" t="s">
        <v>1992</v>
      </c>
      <c r="G1141" s="1" t="s">
        <v>460</v>
      </c>
      <c r="H1141" s="1" t="s">
        <v>228</v>
      </c>
      <c r="I1141" s="1" t="s">
        <v>24</v>
      </c>
      <c r="J1141" s="3">
        <v>122.45</v>
      </c>
      <c r="K1141" s="1" t="s">
        <v>2805</v>
      </c>
      <c r="L1141" s="1" t="s">
        <v>24</v>
      </c>
      <c r="M1141" s="1" t="s">
        <v>24</v>
      </c>
      <c r="N1141" s="1" t="s">
        <v>2562</v>
      </c>
      <c r="O1141" s="2">
        <v>39612</v>
      </c>
      <c r="P1141" s="2">
        <v>39630</v>
      </c>
      <c r="Q1141" s="1" t="s">
        <v>29</v>
      </c>
      <c r="R1141" t="str">
        <f>VLOOKUP(F1141,'Seg 2 descriptions'!A:B,2)</f>
        <v>X Operations-Tri-County</v>
      </c>
      <c r="S1141" t="str">
        <f>VLOOKUP(G1141,'Seg 3 descriptions'!A:B,2)</f>
        <v>Salaries</v>
      </c>
    </row>
    <row r="1142" spans="1:19" x14ac:dyDescent="0.25">
      <c r="A1142" s="1" t="s">
        <v>1987</v>
      </c>
      <c r="B1142" s="1" t="s">
        <v>1988</v>
      </c>
      <c r="C1142" s="1" t="s">
        <v>2806</v>
      </c>
      <c r="D1142" s="1" t="s">
        <v>2003</v>
      </c>
      <c r="E1142" s="1" t="s">
        <v>1991</v>
      </c>
      <c r="F1142" s="1" t="s">
        <v>1992</v>
      </c>
      <c r="G1142" s="1" t="s">
        <v>590</v>
      </c>
      <c r="H1142" s="1" t="s">
        <v>103</v>
      </c>
      <c r="I1142" s="1" t="s">
        <v>24</v>
      </c>
      <c r="J1142" s="3">
        <v>30.51</v>
      </c>
      <c r="K1142" s="1" t="s">
        <v>2807</v>
      </c>
      <c r="L1142" s="1" t="s">
        <v>24</v>
      </c>
      <c r="M1142" s="1" t="s">
        <v>1998</v>
      </c>
      <c r="N1142" s="1" t="s">
        <v>2806</v>
      </c>
      <c r="O1142" s="2">
        <v>39496</v>
      </c>
      <c r="P1142" s="2">
        <v>39504</v>
      </c>
      <c r="Q1142" s="1" t="s">
        <v>29</v>
      </c>
      <c r="R1142" t="str">
        <f>VLOOKUP(F1142,'Seg 2 descriptions'!A:B,2)</f>
        <v>X Operations-Tri-County</v>
      </c>
      <c r="S1142" t="str">
        <f>VLOOKUP(G1142,'Seg 3 descriptions'!A:B,2)</f>
        <v>Overtime/Comp Time/On Call</v>
      </c>
    </row>
    <row r="1143" spans="1:19" x14ac:dyDescent="0.25">
      <c r="A1143" s="1" t="s">
        <v>1987</v>
      </c>
      <c r="B1143" s="1" t="s">
        <v>1988</v>
      </c>
      <c r="C1143" s="1" t="s">
        <v>2806</v>
      </c>
      <c r="D1143" s="1" t="s">
        <v>2008</v>
      </c>
      <c r="E1143" s="1" t="s">
        <v>20</v>
      </c>
      <c r="F1143" s="1" t="s">
        <v>2006</v>
      </c>
      <c r="G1143" s="1" t="s">
        <v>590</v>
      </c>
      <c r="H1143" s="1" t="s">
        <v>76</v>
      </c>
      <c r="I1143" s="1" t="s">
        <v>24</v>
      </c>
      <c r="J1143" s="3">
        <v>27.07</v>
      </c>
      <c r="K1143" s="1" t="s">
        <v>2807</v>
      </c>
      <c r="L1143" s="1" t="s">
        <v>24</v>
      </c>
      <c r="M1143" s="1" t="s">
        <v>2007</v>
      </c>
      <c r="N1143" s="1" t="s">
        <v>2806</v>
      </c>
      <c r="O1143" s="2">
        <v>39496</v>
      </c>
      <c r="P1143" s="2">
        <v>39504</v>
      </c>
      <c r="Q1143" s="1" t="s">
        <v>29</v>
      </c>
      <c r="R1143" t="str">
        <f>VLOOKUP(F1143,'Seg 2 descriptions'!A:B,2)</f>
        <v>X Engineering and Measurement</v>
      </c>
      <c r="S1143" t="str">
        <f>VLOOKUP(G1143,'Seg 3 descriptions'!A:B,2)</f>
        <v>Overtime/Comp Time/On Call</v>
      </c>
    </row>
    <row r="1144" spans="1:19" x14ac:dyDescent="0.25">
      <c r="A1144" s="1" t="s">
        <v>1987</v>
      </c>
      <c r="B1144" s="1" t="s">
        <v>1988</v>
      </c>
      <c r="C1144" s="1" t="s">
        <v>2806</v>
      </c>
      <c r="D1144" s="1" t="s">
        <v>2009</v>
      </c>
      <c r="E1144" s="1" t="s">
        <v>1991</v>
      </c>
      <c r="F1144" s="1" t="s">
        <v>1992</v>
      </c>
      <c r="G1144" s="1" t="s">
        <v>590</v>
      </c>
      <c r="H1144" s="1" t="s">
        <v>86</v>
      </c>
      <c r="I1144" s="1" t="s">
        <v>24</v>
      </c>
      <c r="J1144" s="3">
        <v>72.63</v>
      </c>
      <c r="K1144" s="1" t="s">
        <v>2807</v>
      </c>
      <c r="L1144" s="1" t="s">
        <v>24</v>
      </c>
      <c r="M1144" s="1" t="s">
        <v>2001</v>
      </c>
      <c r="N1144" s="1" t="s">
        <v>2806</v>
      </c>
      <c r="O1144" s="2">
        <v>39496</v>
      </c>
      <c r="P1144" s="2">
        <v>39504</v>
      </c>
      <c r="Q1144" s="1" t="s">
        <v>29</v>
      </c>
      <c r="R1144" t="str">
        <f>VLOOKUP(F1144,'Seg 2 descriptions'!A:B,2)</f>
        <v>X Operations-Tri-County</v>
      </c>
      <c r="S1144" t="str">
        <f>VLOOKUP(G1144,'Seg 3 descriptions'!A:B,2)</f>
        <v>Overtime/Comp Time/On Call</v>
      </c>
    </row>
    <row r="1145" spans="1:19" x14ac:dyDescent="0.25">
      <c r="A1145" s="1" t="s">
        <v>1987</v>
      </c>
      <c r="B1145" s="1" t="s">
        <v>1988</v>
      </c>
      <c r="C1145" s="1" t="s">
        <v>2806</v>
      </c>
      <c r="D1145" s="1" t="s">
        <v>2064</v>
      </c>
      <c r="E1145" s="1" t="s">
        <v>20</v>
      </c>
      <c r="F1145" s="1" t="s">
        <v>2006</v>
      </c>
      <c r="G1145" s="1" t="s">
        <v>590</v>
      </c>
      <c r="H1145" s="1" t="s">
        <v>23</v>
      </c>
      <c r="I1145" s="1" t="s">
        <v>24</v>
      </c>
      <c r="J1145" s="3">
        <v>67.680000000000007</v>
      </c>
      <c r="K1145" s="1" t="s">
        <v>2807</v>
      </c>
      <c r="L1145" s="1" t="s">
        <v>24</v>
      </c>
      <c r="M1145" s="1" t="s">
        <v>2007</v>
      </c>
      <c r="N1145" s="1" t="s">
        <v>2806</v>
      </c>
      <c r="O1145" s="2">
        <v>39496</v>
      </c>
      <c r="P1145" s="2">
        <v>39504</v>
      </c>
      <c r="Q1145" s="1" t="s">
        <v>29</v>
      </c>
      <c r="R1145" t="str">
        <f>VLOOKUP(F1145,'Seg 2 descriptions'!A:B,2)</f>
        <v>X Engineering and Measurement</v>
      </c>
      <c r="S1145" t="str">
        <f>VLOOKUP(G1145,'Seg 3 descriptions'!A:B,2)</f>
        <v>Overtime/Comp Time/On Call</v>
      </c>
    </row>
    <row r="1146" spans="1:19" x14ac:dyDescent="0.25">
      <c r="A1146" s="1" t="s">
        <v>457</v>
      </c>
      <c r="B1146" s="1" t="s">
        <v>49</v>
      </c>
      <c r="C1146" s="1" t="s">
        <v>2094</v>
      </c>
      <c r="D1146" s="1" t="s">
        <v>2307</v>
      </c>
      <c r="E1146" s="1" t="s">
        <v>2029</v>
      </c>
      <c r="F1146" s="1" t="s">
        <v>2030</v>
      </c>
      <c r="G1146" s="1" t="s">
        <v>460</v>
      </c>
      <c r="H1146" s="1" t="s">
        <v>86</v>
      </c>
      <c r="I1146" s="1" t="s">
        <v>2056</v>
      </c>
      <c r="J1146" s="3">
        <v>-28.5</v>
      </c>
      <c r="K1146" s="1" t="s">
        <v>2308</v>
      </c>
      <c r="L1146" s="1" t="s">
        <v>24</v>
      </c>
      <c r="M1146" s="1" t="s">
        <v>2309</v>
      </c>
      <c r="N1146" s="1" t="s">
        <v>2059</v>
      </c>
      <c r="O1146" s="2">
        <v>39721</v>
      </c>
      <c r="P1146" s="2">
        <v>39727</v>
      </c>
      <c r="Q1146" s="1" t="s">
        <v>29</v>
      </c>
      <c r="R1146" t="str">
        <f>VLOOKUP(F1146,'Seg 2 descriptions'!A:B,2)</f>
        <v>X Operations-Citrus County</v>
      </c>
      <c r="S1146" t="str">
        <f>VLOOKUP(G1146,'Seg 3 descriptions'!A:B,2)</f>
        <v>Salaries</v>
      </c>
    </row>
    <row r="1147" spans="1:19" x14ac:dyDescent="0.25">
      <c r="A1147" s="1" t="s">
        <v>457</v>
      </c>
      <c r="B1147" s="1" t="s">
        <v>49</v>
      </c>
      <c r="C1147" s="1" t="s">
        <v>2545</v>
      </c>
      <c r="D1147" s="1" t="s">
        <v>2307</v>
      </c>
      <c r="E1147" s="1" t="s">
        <v>2029</v>
      </c>
      <c r="F1147" s="1" t="s">
        <v>2030</v>
      </c>
      <c r="G1147" s="1" t="s">
        <v>460</v>
      </c>
      <c r="H1147" s="1" t="s">
        <v>86</v>
      </c>
      <c r="I1147" s="1" t="s">
        <v>2056</v>
      </c>
      <c r="J1147" s="3">
        <v>28.5</v>
      </c>
      <c r="K1147" s="1" t="s">
        <v>2308</v>
      </c>
      <c r="L1147" s="1" t="s">
        <v>24</v>
      </c>
      <c r="M1147" s="1" t="s">
        <v>2309</v>
      </c>
      <c r="N1147" s="1" t="s">
        <v>2059</v>
      </c>
      <c r="O1147" s="2">
        <v>39691</v>
      </c>
      <c r="P1147" s="2">
        <v>39696</v>
      </c>
      <c r="Q1147" s="1" t="s">
        <v>29</v>
      </c>
      <c r="R1147" t="str">
        <f>VLOOKUP(F1147,'Seg 2 descriptions'!A:B,2)</f>
        <v>X Operations-Citrus County</v>
      </c>
      <c r="S1147" t="str">
        <f>VLOOKUP(G1147,'Seg 3 descriptions'!A:B,2)</f>
        <v>Salaries</v>
      </c>
    </row>
    <row r="1148" spans="1:19" x14ac:dyDescent="0.25">
      <c r="A1148" s="1" t="s">
        <v>457</v>
      </c>
      <c r="B1148" s="1" t="s">
        <v>1988</v>
      </c>
      <c r="C1148" s="1" t="s">
        <v>2325</v>
      </c>
      <c r="D1148" s="1" t="s">
        <v>2767</v>
      </c>
      <c r="E1148" s="1" t="s">
        <v>1991</v>
      </c>
      <c r="F1148" s="1" t="s">
        <v>1992</v>
      </c>
      <c r="G1148" s="1" t="s">
        <v>869</v>
      </c>
      <c r="H1148" s="1" t="s">
        <v>228</v>
      </c>
      <c r="I1148" s="1" t="s">
        <v>2056</v>
      </c>
      <c r="J1148" s="3">
        <v>214.27</v>
      </c>
      <c r="K1148" s="1" t="s">
        <v>2760</v>
      </c>
      <c r="L1148" s="1" t="s">
        <v>24</v>
      </c>
      <c r="M1148" s="1" t="s">
        <v>2761</v>
      </c>
      <c r="N1148" s="1" t="s">
        <v>2059</v>
      </c>
      <c r="O1148" s="2">
        <v>39538</v>
      </c>
      <c r="P1148" s="2">
        <v>39541</v>
      </c>
      <c r="Q1148" s="1" t="s">
        <v>29</v>
      </c>
      <c r="R1148" t="str">
        <f>VLOOKUP(F1148,'Seg 2 descriptions'!A:B,2)</f>
        <v>X Operations-Tri-County</v>
      </c>
      <c r="S1148" t="str">
        <f>VLOOKUP(G1148,'Seg 3 descriptions'!A:B,2)</f>
        <v>Vehicle Fuel</v>
      </c>
    </row>
    <row r="1149" spans="1:19" x14ac:dyDescent="0.25">
      <c r="A1149" s="1" t="s">
        <v>457</v>
      </c>
      <c r="B1149" s="1" t="s">
        <v>1988</v>
      </c>
      <c r="C1149" s="1" t="s">
        <v>2325</v>
      </c>
      <c r="D1149" s="1" t="s">
        <v>2766</v>
      </c>
      <c r="E1149" s="1" t="s">
        <v>1991</v>
      </c>
      <c r="F1149" s="1" t="s">
        <v>1992</v>
      </c>
      <c r="G1149" s="1" t="s">
        <v>870</v>
      </c>
      <c r="H1149" s="1" t="s">
        <v>228</v>
      </c>
      <c r="I1149" s="1" t="s">
        <v>2056</v>
      </c>
      <c r="J1149" s="3">
        <v>46.41</v>
      </c>
      <c r="K1149" s="1" t="s">
        <v>2760</v>
      </c>
      <c r="L1149" s="1" t="s">
        <v>24</v>
      </c>
      <c r="M1149" s="1" t="s">
        <v>2761</v>
      </c>
      <c r="N1149" s="1" t="s">
        <v>2059</v>
      </c>
      <c r="O1149" s="2">
        <v>39538</v>
      </c>
      <c r="P1149" s="2">
        <v>39541</v>
      </c>
      <c r="Q1149" s="1" t="s">
        <v>29</v>
      </c>
      <c r="R1149" t="str">
        <f>VLOOKUP(F1149,'Seg 2 descriptions'!A:B,2)</f>
        <v>X Operations-Tri-County</v>
      </c>
      <c r="S1149" t="str">
        <f>VLOOKUP(G1149,'Seg 3 descriptions'!A:B,2)</f>
        <v>Other Vehicle Expenses</v>
      </c>
    </row>
    <row r="1150" spans="1:19" x14ac:dyDescent="0.25">
      <c r="A1150" s="1" t="s">
        <v>457</v>
      </c>
      <c r="B1150" s="1" t="s">
        <v>1988</v>
      </c>
      <c r="C1150" s="1" t="s">
        <v>2325</v>
      </c>
      <c r="D1150" s="1" t="s">
        <v>2768</v>
      </c>
      <c r="E1150" s="1" t="s">
        <v>1991</v>
      </c>
      <c r="F1150" s="1" t="s">
        <v>1992</v>
      </c>
      <c r="G1150" s="1" t="s">
        <v>283</v>
      </c>
      <c r="H1150" s="1" t="s">
        <v>228</v>
      </c>
      <c r="I1150" s="1" t="s">
        <v>2056</v>
      </c>
      <c r="J1150" s="3">
        <v>44.09</v>
      </c>
      <c r="K1150" s="1" t="s">
        <v>2760</v>
      </c>
      <c r="L1150" s="1" t="s">
        <v>24</v>
      </c>
      <c r="M1150" s="1" t="s">
        <v>2761</v>
      </c>
      <c r="N1150" s="1" t="s">
        <v>2059</v>
      </c>
      <c r="O1150" s="2">
        <v>39538</v>
      </c>
      <c r="P1150" s="2">
        <v>39541</v>
      </c>
      <c r="Q1150" s="1" t="s">
        <v>29</v>
      </c>
      <c r="R1150" t="str">
        <f>VLOOKUP(F1150,'Seg 2 descriptions'!A:B,2)</f>
        <v>X Operations-Tri-County</v>
      </c>
      <c r="S1150" t="str">
        <f>VLOOKUP(G1150,'Seg 3 descriptions'!A:B,2)</f>
        <v>Supplies &amp; Misc Dept Expenses</v>
      </c>
    </row>
    <row r="1151" spans="1:19" x14ac:dyDescent="0.25">
      <c r="A1151" s="1" t="s">
        <v>457</v>
      </c>
      <c r="B1151" s="1" t="s">
        <v>1988</v>
      </c>
      <c r="C1151" s="1" t="s">
        <v>2325</v>
      </c>
      <c r="D1151" s="1" t="s">
        <v>2772</v>
      </c>
      <c r="E1151" s="1" t="s">
        <v>1991</v>
      </c>
      <c r="F1151" s="1" t="s">
        <v>1992</v>
      </c>
      <c r="G1151" s="1" t="s">
        <v>868</v>
      </c>
      <c r="H1151" s="1" t="s">
        <v>228</v>
      </c>
      <c r="I1151" s="1" t="s">
        <v>2056</v>
      </c>
      <c r="J1151" s="3">
        <v>24.93</v>
      </c>
      <c r="K1151" s="1" t="s">
        <v>2760</v>
      </c>
      <c r="L1151" s="1" t="s">
        <v>24</v>
      </c>
      <c r="M1151" s="1" t="s">
        <v>2761</v>
      </c>
      <c r="N1151" s="1" t="s">
        <v>2059</v>
      </c>
      <c r="O1151" s="2">
        <v>39538</v>
      </c>
      <c r="P1151" s="2">
        <v>39541</v>
      </c>
      <c r="Q1151" s="1" t="s">
        <v>29</v>
      </c>
      <c r="R1151" t="str">
        <f>VLOOKUP(F1151,'Seg 2 descriptions'!A:B,2)</f>
        <v>X Operations-Tri-County</v>
      </c>
      <c r="S1151" t="str">
        <f>VLOOKUP(G1151,'Seg 3 descriptions'!A:B,2)</f>
        <v>Cell Phones</v>
      </c>
    </row>
    <row r="1152" spans="1:19" x14ac:dyDescent="0.25">
      <c r="A1152" s="1" t="s">
        <v>457</v>
      </c>
      <c r="B1152" s="1" t="s">
        <v>1988</v>
      </c>
      <c r="C1152" s="1" t="s">
        <v>2325</v>
      </c>
      <c r="D1152" s="1" t="s">
        <v>2769</v>
      </c>
      <c r="E1152" s="1" t="s">
        <v>1991</v>
      </c>
      <c r="F1152" s="1" t="s">
        <v>1992</v>
      </c>
      <c r="G1152" s="1" t="s">
        <v>1302</v>
      </c>
      <c r="H1152" s="1" t="s">
        <v>228</v>
      </c>
      <c r="I1152" s="1" t="s">
        <v>2056</v>
      </c>
      <c r="J1152" s="3">
        <v>18.41</v>
      </c>
      <c r="K1152" s="1" t="s">
        <v>2760</v>
      </c>
      <c r="L1152" s="1" t="s">
        <v>24</v>
      </c>
      <c r="M1152" s="1" t="s">
        <v>2761</v>
      </c>
      <c r="N1152" s="1" t="s">
        <v>2059</v>
      </c>
      <c r="O1152" s="2">
        <v>39538</v>
      </c>
      <c r="P1152" s="2">
        <v>39541</v>
      </c>
      <c r="Q1152" s="1" t="s">
        <v>29</v>
      </c>
      <c r="R1152" t="str">
        <f>VLOOKUP(F1152,'Seg 2 descriptions'!A:B,2)</f>
        <v>X Operations-Tri-County</v>
      </c>
      <c r="S1152" t="str">
        <f>VLOOKUP(G1152,'Seg 3 descriptions'!A:B,2)</f>
        <v>Uniforms</v>
      </c>
    </row>
    <row r="1153" spans="1:19" x14ac:dyDescent="0.25">
      <c r="A1153" s="1" t="s">
        <v>457</v>
      </c>
      <c r="B1153" s="1" t="s">
        <v>1988</v>
      </c>
      <c r="C1153" s="1" t="s">
        <v>2325</v>
      </c>
      <c r="D1153" s="1" t="s">
        <v>2773</v>
      </c>
      <c r="E1153" s="1" t="s">
        <v>1991</v>
      </c>
      <c r="F1153" s="1" t="s">
        <v>1992</v>
      </c>
      <c r="G1153" s="1" t="s">
        <v>1270</v>
      </c>
      <c r="H1153" s="1" t="s">
        <v>228</v>
      </c>
      <c r="I1153" s="1" t="s">
        <v>2056</v>
      </c>
      <c r="J1153" s="3">
        <v>10.48</v>
      </c>
      <c r="K1153" s="1" t="s">
        <v>2760</v>
      </c>
      <c r="L1153" s="1" t="s">
        <v>24</v>
      </c>
      <c r="M1153" s="1" t="s">
        <v>2761</v>
      </c>
      <c r="N1153" s="1" t="s">
        <v>2059</v>
      </c>
      <c r="O1153" s="2">
        <v>39538</v>
      </c>
      <c r="P1153" s="2">
        <v>39541</v>
      </c>
      <c r="Q1153" s="1" t="s">
        <v>29</v>
      </c>
      <c r="R1153" t="str">
        <f>VLOOKUP(F1153,'Seg 2 descriptions'!A:B,2)</f>
        <v>X Operations-Tri-County</v>
      </c>
      <c r="S1153" t="str">
        <f>VLOOKUP(G1153,'Seg 3 descriptions'!A:B,2)</f>
        <v>Seminars &amp; Training</v>
      </c>
    </row>
    <row r="1154" spans="1:19" x14ac:dyDescent="0.25">
      <c r="A1154" s="1" t="s">
        <v>457</v>
      </c>
      <c r="B1154" s="1" t="s">
        <v>1988</v>
      </c>
      <c r="C1154" s="1" t="s">
        <v>2325</v>
      </c>
      <c r="D1154" s="1" t="s">
        <v>2066</v>
      </c>
      <c r="E1154" s="1" t="s">
        <v>1991</v>
      </c>
      <c r="F1154" s="1" t="s">
        <v>1992</v>
      </c>
      <c r="G1154" s="1" t="s">
        <v>590</v>
      </c>
      <c r="H1154" s="1" t="s">
        <v>228</v>
      </c>
      <c r="I1154" s="1" t="s">
        <v>2056</v>
      </c>
      <c r="J1154" s="3">
        <v>50.4</v>
      </c>
      <c r="K1154" s="1" t="s">
        <v>2760</v>
      </c>
      <c r="L1154" s="1" t="s">
        <v>24</v>
      </c>
      <c r="M1154" s="1" t="s">
        <v>2761</v>
      </c>
      <c r="N1154" s="1" t="s">
        <v>2059</v>
      </c>
      <c r="O1154" s="2">
        <v>39538</v>
      </c>
      <c r="P1154" s="2">
        <v>39541</v>
      </c>
      <c r="Q1154" s="1" t="s">
        <v>29</v>
      </c>
      <c r="R1154" t="str">
        <f>VLOOKUP(F1154,'Seg 2 descriptions'!A:B,2)</f>
        <v>X Operations-Tri-County</v>
      </c>
      <c r="S1154" t="str">
        <f>VLOOKUP(G1154,'Seg 3 descriptions'!A:B,2)</f>
        <v>Overtime/Comp Time/On Call</v>
      </c>
    </row>
    <row r="1155" spans="1:19" x14ac:dyDescent="0.25">
      <c r="A1155" s="1" t="s">
        <v>457</v>
      </c>
      <c r="B1155" s="1" t="s">
        <v>1988</v>
      </c>
      <c r="C1155" s="1" t="s">
        <v>2325</v>
      </c>
      <c r="D1155" s="1" t="s">
        <v>2808</v>
      </c>
      <c r="E1155" s="1" t="s">
        <v>1991</v>
      </c>
      <c r="F1155" s="1" t="s">
        <v>1992</v>
      </c>
      <c r="G1155" s="1" t="s">
        <v>866</v>
      </c>
      <c r="H1155" s="1" t="s">
        <v>228</v>
      </c>
      <c r="I1155" s="1" t="s">
        <v>2056</v>
      </c>
      <c r="J1155" s="3">
        <v>11.57</v>
      </c>
      <c r="K1155" s="1" t="s">
        <v>2760</v>
      </c>
      <c r="L1155" s="1" t="s">
        <v>24</v>
      </c>
      <c r="M1155" s="1" t="s">
        <v>2761</v>
      </c>
      <c r="N1155" s="1" t="s">
        <v>2059</v>
      </c>
      <c r="O1155" s="2">
        <v>39538</v>
      </c>
      <c r="P1155" s="2">
        <v>39541</v>
      </c>
      <c r="Q1155" s="1" t="s">
        <v>29</v>
      </c>
      <c r="R1155" t="str">
        <f>VLOOKUP(F1155,'Seg 2 descriptions'!A:B,2)</f>
        <v>X Operations-Tri-County</v>
      </c>
      <c r="S1155" t="str">
        <f>VLOOKUP(G1155,'Seg 3 descriptions'!A:B,2)</f>
        <v>Lodging &amp; Travel</v>
      </c>
    </row>
    <row r="1156" spans="1:19" x14ac:dyDescent="0.25">
      <c r="A1156" s="1" t="s">
        <v>457</v>
      </c>
      <c r="B1156" s="1" t="s">
        <v>1988</v>
      </c>
      <c r="C1156" s="1" t="s">
        <v>2325</v>
      </c>
      <c r="D1156" s="1" t="s">
        <v>2066</v>
      </c>
      <c r="E1156" s="1" t="s">
        <v>1991</v>
      </c>
      <c r="F1156" s="1" t="s">
        <v>1992</v>
      </c>
      <c r="G1156" s="1" t="s">
        <v>590</v>
      </c>
      <c r="H1156" s="1" t="s">
        <v>228</v>
      </c>
      <c r="I1156" s="1" t="s">
        <v>2056</v>
      </c>
      <c r="J1156" s="3">
        <v>9.84</v>
      </c>
      <c r="K1156" s="1" t="s">
        <v>2760</v>
      </c>
      <c r="L1156" s="1" t="s">
        <v>24</v>
      </c>
      <c r="M1156" s="1" t="s">
        <v>2761</v>
      </c>
      <c r="N1156" s="1" t="s">
        <v>2059</v>
      </c>
      <c r="O1156" s="2">
        <v>39538</v>
      </c>
      <c r="P1156" s="2">
        <v>39541</v>
      </c>
      <c r="Q1156" s="1" t="s">
        <v>29</v>
      </c>
      <c r="R1156" t="str">
        <f>VLOOKUP(F1156,'Seg 2 descriptions'!A:B,2)</f>
        <v>X Operations-Tri-County</v>
      </c>
      <c r="S1156" t="str">
        <f>VLOOKUP(G1156,'Seg 3 descriptions'!A:B,2)</f>
        <v>Overtime/Comp Time/On Call</v>
      </c>
    </row>
    <row r="1157" spans="1:19" x14ac:dyDescent="0.25">
      <c r="A1157" s="1" t="s">
        <v>828</v>
      </c>
      <c r="B1157" s="1" t="s">
        <v>49</v>
      </c>
      <c r="C1157" s="1" t="s">
        <v>2745</v>
      </c>
      <c r="D1157" s="1" t="s">
        <v>2063</v>
      </c>
      <c r="E1157" s="1" t="s">
        <v>20</v>
      </c>
      <c r="F1157" s="1" t="s">
        <v>2006</v>
      </c>
      <c r="G1157" s="1" t="s">
        <v>590</v>
      </c>
      <c r="H1157" s="1" t="s">
        <v>86</v>
      </c>
      <c r="I1157" s="1" t="s">
        <v>24</v>
      </c>
      <c r="J1157" s="3">
        <v>162.69999999999999</v>
      </c>
      <c r="K1157" s="1" t="s">
        <v>2809</v>
      </c>
      <c r="L1157" s="1" t="s">
        <v>24</v>
      </c>
      <c r="M1157" s="1" t="s">
        <v>24</v>
      </c>
      <c r="N1157" s="1" t="s">
        <v>2745</v>
      </c>
      <c r="O1157" s="2">
        <v>39759</v>
      </c>
      <c r="P1157" s="2">
        <v>39783</v>
      </c>
      <c r="Q1157" s="1" t="s">
        <v>29</v>
      </c>
      <c r="R1157" t="str">
        <f>VLOOKUP(F1157,'Seg 2 descriptions'!A:B,2)</f>
        <v>X Engineering and Measurement</v>
      </c>
      <c r="S1157" t="str">
        <f>VLOOKUP(G1157,'Seg 3 descriptions'!A:B,2)</f>
        <v>Overtime/Comp Time/On Call</v>
      </c>
    </row>
    <row r="1158" spans="1:19" x14ac:dyDescent="0.25">
      <c r="A1158" s="1" t="s">
        <v>828</v>
      </c>
      <c r="B1158" s="1" t="s">
        <v>49</v>
      </c>
      <c r="C1158" s="1" t="s">
        <v>2745</v>
      </c>
      <c r="D1158" s="1" t="s">
        <v>2064</v>
      </c>
      <c r="E1158" s="1" t="s">
        <v>20</v>
      </c>
      <c r="F1158" s="1" t="s">
        <v>2006</v>
      </c>
      <c r="G1158" s="1" t="s">
        <v>590</v>
      </c>
      <c r="H1158" s="1" t="s">
        <v>23</v>
      </c>
      <c r="I1158" s="1" t="s">
        <v>24</v>
      </c>
      <c r="J1158" s="3">
        <v>65.08</v>
      </c>
      <c r="K1158" s="1" t="s">
        <v>2809</v>
      </c>
      <c r="L1158" s="1" t="s">
        <v>24</v>
      </c>
      <c r="M1158" s="1" t="s">
        <v>24</v>
      </c>
      <c r="N1158" s="1" t="s">
        <v>2745</v>
      </c>
      <c r="O1158" s="2">
        <v>39759</v>
      </c>
      <c r="P1158" s="2">
        <v>39783</v>
      </c>
      <c r="Q1158" s="1" t="s">
        <v>29</v>
      </c>
      <c r="R1158" t="str">
        <f>VLOOKUP(F1158,'Seg 2 descriptions'!A:B,2)</f>
        <v>X Engineering and Measurement</v>
      </c>
      <c r="S1158" t="str">
        <f>VLOOKUP(G1158,'Seg 3 descriptions'!A:B,2)</f>
        <v>Overtime/Comp Time/On Call</v>
      </c>
    </row>
    <row r="1159" spans="1:19" x14ac:dyDescent="0.25">
      <c r="A1159" s="1" t="s">
        <v>457</v>
      </c>
      <c r="B1159" s="1" t="s">
        <v>1988</v>
      </c>
      <c r="C1159" s="1" t="s">
        <v>2529</v>
      </c>
      <c r="D1159" s="1" t="s">
        <v>2494</v>
      </c>
      <c r="E1159" s="1" t="s">
        <v>1991</v>
      </c>
      <c r="F1159" s="1" t="s">
        <v>2101</v>
      </c>
      <c r="G1159" s="1" t="s">
        <v>460</v>
      </c>
      <c r="H1159" s="1" t="s">
        <v>130</v>
      </c>
      <c r="I1159" s="1" t="s">
        <v>2056</v>
      </c>
      <c r="J1159" s="3">
        <v>-140.84</v>
      </c>
      <c r="K1159" s="1" t="s">
        <v>2751</v>
      </c>
      <c r="L1159" s="1" t="s">
        <v>24</v>
      </c>
      <c r="M1159" s="1" t="s">
        <v>2752</v>
      </c>
      <c r="N1159" s="1" t="s">
        <v>2530</v>
      </c>
      <c r="O1159" s="2">
        <v>39568</v>
      </c>
      <c r="P1159" s="2">
        <v>39573</v>
      </c>
      <c r="Q1159" s="1" t="s">
        <v>29</v>
      </c>
      <c r="R1159" t="str">
        <f>VLOOKUP(F1159,'Seg 2 descriptions'!A:B,2)</f>
        <v>X Operations Manager-Tri-County</v>
      </c>
      <c r="S1159" t="str">
        <f>VLOOKUP(G1159,'Seg 3 descriptions'!A:B,2)</f>
        <v>Salaries</v>
      </c>
    </row>
    <row r="1160" spans="1:19" x14ac:dyDescent="0.25">
      <c r="A1160" s="1" t="s">
        <v>457</v>
      </c>
      <c r="B1160" s="1" t="s">
        <v>1988</v>
      </c>
      <c r="C1160" s="1" t="s">
        <v>2529</v>
      </c>
      <c r="D1160" s="1" t="s">
        <v>2105</v>
      </c>
      <c r="E1160" s="1" t="s">
        <v>2029</v>
      </c>
      <c r="F1160" s="1" t="s">
        <v>2101</v>
      </c>
      <c r="G1160" s="1" t="s">
        <v>460</v>
      </c>
      <c r="H1160" s="1" t="s">
        <v>86</v>
      </c>
      <c r="I1160" s="1" t="s">
        <v>2056</v>
      </c>
      <c r="J1160" s="3">
        <v>-70.42</v>
      </c>
      <c r="K1160" s="1" t="s">
        <v>2751</v>
      </c>
      <c r="L1160" s="1" t="s">
        <v>24</v>
      </c>
      <c r="M1160" s="1" t="s">
        <v>2752</v>
      </c>
      <c r="N1160" s="1" t="s">
        <v>2530</v>
      </c>
      <c r="O1160" s="2">
        <v>39568</v>
      </c>
      <c r="P1160" s="2">
        <v>39573</v>
      </c>
      <c r="Q1160" s="1" t="s">
        <v>29</v>
      </c>
      <c r="R1160" t="str">
        <f>VLOOKUP(F1160,'Seg 2 descriptions'!A:B,2)</f>
        <v>X Operations Manager-Tri-County</v>
      </c>
      <c r="S1160" t="str">
        <f>VLOOKUP(G1160,'Seg 3 descriptions'!A:B,2)</f>
        <v>Salaries</v>
      </c>
    </row>
    <row r="1161" spans="1:19" x14ac:dyDescent="0.25">
      <c r="A1161" s="1" t="s">
        <v>457</v>
      </c>
      <c r="B1161" s="1" t="s">
        <v>1988</v>
      </c>
      <c r="C1161" s="1" t="s">
        <v>2071</v>
      </c>
      <c r="D1161" s="1" t="s">
        <v>2100</v>
      </c>
      <c r="E1161" s="1" t="s">
        <v>1991</v>
      </c>
      <c r="F1161" s="1" t="s">
        <v>2101</v>
      </c>
      <c r="G1161" s="1" t="s">
        <v>460</v>
      </c>
      <c r="H1161" s="1" t="s">
        <v>86</v>
      </c>
      <c r="I1161" s="1" t="s">
        <v>2056</v>
      </c>
      <c r="J1161" s="3">
        <v>380.52</v>
      </c>
      <c r="K1161" s="1" t="s">
        <v>2751</v>
      </c>
      <c r="L1161" s="1" t="s">
        <v>24</v>
      </c>
      <c r="M1161" s="1" t="s">
        <v>2752</v>
      </c>
      <c r="N1161" s="1" t="s">
        <v>2059</v>
      </c>
      <c r="O1161" s="2">
        <v>39478</v>
      </c>
      <c r="P1161" s="2">
        <v>39486</v>
      </c>
      <c r="Q1161" s="1" t="s">
        <v>29</v>
      </c>
      <c r="R1161" t="str">
        <f>VLOOKUP(F1161,'Seg 2 descriptions'!A:B,2)</f>
        <v>X Operations Manager-Tri-County</v>
      </c>
      <c r="S1161" t="str">
        <f>VLOOKUP(G1161,'Seg 3 descriptions'!A:B,2)</f>
        <v>Salaries</v>
      </c>
    </row>
    <row r="1162" spans="1:19" x14ac:dyDescent="0.25">
      <c r="A1162" s="1" t="s">
        <v>457</v>
      </c>
      <c r="B1162" s="1" t="s">
        <v>1988</v>
      </c>
      <c r="C1162" s="1" t="s">
        <v>2071</v>
      </c>
      <c r="D1162" s="1" t="s">
        <v>2104</v>
      </c>
      <c r="E1162" s="1" t="s">
        <v>1991</v>
      </c>
      <c r="F1162" s="1" t="s">
        <v>2101</v>
      </c>
      <c r="G1162" s="1" t="s">
        <v>460</v>
      </c>
      <c r="H1162" s="1" t="s">
        <v>23</v>
      </c>
      <c r="I1162" s="1" t="s">
        <v>2056</v>
      </c>
      <c r="J1162" s="3">
        <v>54.36</v>
      </c>
      <c r="K1162" s="1" t="s">
        <v>2751</v>
      </c>
      <c r="L1162" s="1" t="s">
        <v>24</v>
      </c>
      <c r="M1162" s="1" t="s">
        <v>2752</v>
      </c>
      <c r="N1162" s="1" t="s">
        <v>2059</v>
      </c>
      <c r="O1162" s="2">
        <v>39478</v>
      </c>
      <c r="P1162" s="2">
        <v>39486</v>
      </c>
      <c r="Q1162" s="1" t="s">
        <v>29</v>
      </c>
      <c r="R1162" t="str">
        <f>VLOOKUP(F1162,'Seg 2 descriptions'!A:B,2)</f>
        <v>X Operations Manager-Tri-County</v>
      </c>
      <c r="S1162" t="str">
        <f>VLOOKUP(G1162,'Seg 3 descriptions'!A:B,2)</f>
        <v>Salaries</v>
      </c>
    </row>
    <row r="1163" spans="1:19" x14ac:dyDescent="0.25">
      <c r="A1163" s="1" t="s">
        <v>457</v>
      </c>
      <c r="B1163" s="1" t="s">
        <v>1988</v>
      </c>
      <c r="C1163" s="1" t="s">
        <v>2071</v>
      </c>
      <c r="D1163" s="1" t="s">
        <v>2719</v>
      </c>
      <c r="E1163" s="1" t="s">
        <v>1991</v>
      </c>
      <c r="F1163" s="1" t="s">
        <v>2101</v>
      </c>
      <c r="G1163" s="1" t="s">
        <v>460</v>
      </c>
      <c r="H1163" s="1" t="s">
        <v>228</v>
      </c>
      <c r="I1163" s="1" t="s">
        <v>2056</v>
      </c>
      <c r="J1163" s="3">
        <v>27.18</v>
      </c>
      <c r="K1163" s="1" t="s">
        <v>2751</v>
      </c>
      <c r="L1163" s="1" t="s">
        <v>24</v>
      </c>
      <c r="M1163" s="1" t="s">
        <v>2752</v>
      </c>
      <c r="N1163" s="1" t="s">
        <v>2059</v>
      </c>
      <c r="O1163" s="2">
        <v>39478</v>
      </c>
      <c r="P1163" s="2">
        <v>39486</v>
      </c>
      <c r="Q1163" s="1" t="s">
        <v>29</v>
      </c>
      <c r="R1163" t="str">
        <f>VLOOKUP(F1163,'Seg 2 descriptions'!A:B,2)</f>
        <v>X Operations Manager-Tri-County</v>
      </c>
      <c r="S1163" t="str">
        <f>VLOOKUP(G1163,'Seg 3 descriptions'!A:B,2)</f>
        <v>Salaries</v>
      </c>
    </row>
    <row r="1164" spans="1:19" x14ac:dyDescent="0.25">
      <c r="A1164" s="1" t="s">
        <v>457</v>
      </c>
      <c r="B1164" s="1" t="s">
        <v>1988</v>
      </c>
      <c r="C1164" s="1" t="s">
        <v>2071</v>
      </c>
      <c r="D1164" s="1" t="s">
        <v>2494</v>
      </c>
      <c r="E1164" s="1" t="s">
        <v>1991</v>
      </c>
      <c r="F1164" s="1" t="s">
        <v>2101</v>
      </c>
      <c r="G1164" s="1" t="s">
        <v>460</v>
      </c>
      <c r="H1164" s="1" t="s">
        <v>130</v>
      </c>
      <c r="I1164" s="1" t="s">
        <v>2056</v>
      </c>
      <c r="J1164" s="3">
        <v>108.72</v>
      </c>
      <c r="K1164" s="1" t="s">
        <v>2751</v>
      </c>
      <c r="L1164" s="1" t="s">
        <v>24</v>
      </c>
      <c r="M1164" s="1" t="s">
        <v>2752</v>
      </c>
      <c r="N1164" s="1" t="s">
        <v>2059</v>
      </c>
      <c r="O1164" s="2">
        <v>39478</v>
      </c>
      <c r="P1164" s="2">
        <v>39486</v>
      </c>
      <c r="Q1164" s="1" t="s">
        <v>29</v>
      </c>
      <c r="R1164" t="str">
        <f>VLOOKUP(F1164,'Seg 2 descriptions'!A:B,2)</f>
        <v>X Operations Manager-Tri-County</v>
      </c>
      <c r="S1164" t="str">
        <f>VLOOKUP(G1164,'Seg 3 descriptions'!A:B,2)</f>
        <v>Salaries</v>
      </c>
    </row>
    <row r="1165" spans="1:19" x14ac:dyDescent="0.25">
      <c r="A1165" s="1" t="s">
        <v>457</v>
      </c>
      <c r="B1165" s="1" t="s">
        <v>1988</v>
      </c>
      <c r="C1165" s="1" t="s">
        <v>2530</v>
      </c>
      <c r="D1165" s="1" t="s">
        <v>2100</v>
      </c>
      <c r="E1165" s="1" t="s">
        <v>1991</v>
      </c>
      <c r="F1165" s="1" t="s">
        <v>2101</v>
      </c>
      <c r="G1165" s="1" t="s">
        <v>460</v>
      </c>
      <c r="H1165" s="1" t="s">
        <v>86</v>
      </c>
      <c r="I1165" s="1" t="s">
        <v>2056</v>
      </c>
      <c r="J1165" s="3">
        <v>492.95</v>
      </c>
      <c r="K1165" s="1" t="s">
        <v>2751</v>
      </c>
      <c r="L1165" s="1" t="s">
        <v>24</v>
      </c>
      <c r="M1165" s="1" t="s">
        <v>2752</v>
      </c>
      <c r="N1165" s="1" t="s">
        <v>2059</v>
      </c>
      <c r="O1165" s="2">
        <v>39538</v>
      </c>
      <c r="P1165" s="2">
        <v>39541</v>
      </c>
      <c r="Q1165" s="1" t="s">
        <v>29</v>
      </c>
      <c r="R1165" t="str">
        <f>VLOOKUP(F1165,'Seg 2 descriptions'!A:B,2)</f>
        <v>X Operations Manager-Tri-County</v>
      </c>
      <c r="S1165" t="str">
        <f>VLOOKUP(G1165,'Seg 3 descriptions'!A:B,2)</f>
        <v>Salaries</v>
      </c>
    </row>
    <row r="1166" spans="1:19" x14ac:dyDescent="0.25">
      <c r="A1166" s="1" t="s">
        <v>457</v>
      </c>
      <c r="B1166" s="1" t="s">
        <v>1988</v>
      </c>
      <c r="C1166" s="1" t="s">
        <v>2530</v>
      </c>
      <c r="D1166" s="1" t="s">
        <v>2493</v>
      </c>
      <c r="E1166" s="1" t="s">
        <v>1991</v>
      </c>
      <c r="F1166" s="1" t="s">
        <v>2101</v>
      </c>
      <c r="G1166" s="1" t="s">
        <v>460</v>
      </c>
      <c r="H1166" s="1" t="s">
        <v>187</v>
      </c>
      <c r="I1166" s="1" t="s">
        <v>2056</v>
      </c>
      <c r="J1166" s="3">
        <v>140.84</v>
      </c>
      <c r="K1166" s="1" t="s">
        <v>2751</v>
      </c>
      <c r="L1166" s="1" t="s">
        <v>24</v>
      </c>
      <c r="M1166" s="1" t="s">
        <v>2752</v>
      </c>
      <c r="N1166" s="1" t="s">
        <v>2059</v>
      </c>
      <c r="O1166" s="2">
        <v>39538</v>
      </c>
      <c r="P1166" s="2">
        <v>39541</v>
      </c>
      <c r="Q1166" s="1" t="s">
        <v>29</v>
      </c>
      <c r="R1166" t="str">
        <f>VLOOKUP(F1166,'Seg 2 descriptions'!A:B,2)</f>
        <v>X Operations Manager-Tri-County</v>
      </c>
      <c r="S1166" t="str">
        <f>VLOOKUP(G1166,'Seg 3 descriptions'!A:B,2)</f>
        <v>Salaries</v>
      </c>
    </row>
    <row r="1167" spans="1:19" x14ac:dyDescent="0.25">
      <c r="A1167" s="1" t="s">
        <v>457</v>
      </c>
      <c r="B1167" s="1" t="s">
        <v>1988</v>
      </c>
      <c r="C1167" s="1" t="s">
        <v>2067</v>
      </c>
      <c r="D1167" s="1" t="s">
        <v>2106</v>
      </c>
      <c r="E1167" s="1" t="s">
        <v>2029</v>
      </c>
      <c r="F1167" s="1" t="s">
        <v>2101</v>
      </c>
      <c r="G1167" s="1" t="s">
        <v>460</v>
      </c>
      <c r="H1167" s="1" t="s">
        <v>103</v>
      </c>
      <c r="I1167" s="1" t="s">
        <v>2056</v>
      </c>
      <c r="J1167" s="3">
        <v>229.52</v>
      </c>
      <c r="K1167" s="1" t="s">
        <v>2751</v>
      </c>
      <c r="L1167" s="1" t="s">
        <v>24</v>
      </c>
      <c r="M1167" s="1" t="s">
        <v>2752</v>
      </c>
      <c r="N1167" s="1" t="s">
        <v>2059</v>
      </c>
      <c r="O1167" s="2">
        <v>39568</v>
      </c>
      <c r="P1167" s="2">
        <v>39573</v>
      </c>
      <c r="Q1167" s="1" t="s">
        <v>29</v>
      </c>
      <c r="R1167" t="str">
        <f>VLOOKUP(F1167,'Seg 2 descriptions'!A:B,2)</f>
        <v>X Operations Manager-Tri-County</v>
      </c>
      <c r="S1167" t="str">
        <f>VLOOKUP(G1167,'Seg 3 descriptions'!A:B,2)</f>
        <v>Salaries</v>
      </c>
    </row>
    <row r="1168" spans="1:19" x14ac:dyDescent="0.25">
      <c r="A1168" s="1" t="s">
        <v>457</v>
      </c>
      <c r="B1168" s="1" t="s">
        <v>1988</v>
      </c>
      <c r="C1168" s="1" t="s">
        <v>2097</v>
      </c>
      <c r="D1168" s="1" t="s">
        <v>2104</v>
      </c>
      <c r="E1168" s="1" t="s">
        <v>1991</v>
      </c>
      <c r="F1168" s="1" t="s">
        <v>2101</v>
      </c>
      <c r="G1168" s="1" t="s">
        <v>460</v>
      </c>
      <c r="H1168" s="1" t="s">
        <v>23</v>
      </c>
      <c r="I1168" s="1" t="s">
        <v>2056</v>
      </c>
      <c r="J1168" s="3">
        <v>43.03</v>
      </c>
      <c r="K1168" s="1" t="s">
        <v>2751</v>
      </c>
      <c r="L1168" s="1" t="s">
        <v>24</v>
      </c>
      <c r="M1168" s="1" t="s">
        <v>2752</v>
      </c>
      <c r="N1168" s="1" t="s">
        <v>2059</v>
      </c>
      <c r="O1168" s="2">
        <v>39507</v>
      </c>
      <c r="P1168" s="2">
        <v>39512</v>
      </c>
      <c r="Q1168" s="1" t="s">
        <v>29</v>
      </c>
      <c r="R1168" t="str">
        <f>VLOOKUP(F1168,'Seg 2 descriptions'!A:B,2)</f>
        <v>X Operations Manager-Tri-County</v>
      </c>
      <c r="S1168" t="str">
        <f>VLOOKUP(G1168,'Seg 3 descriptions'!A:B,2)</f>
        <v>Salaries</v>
      </c>
    </row>
    <row r="1169" spans="1:19" x14ac:dyDescent="0.25">
      <c r="A1169" s="1" t="s">
        <v>457</v>
      </c>
      <c r="B1169" s="1" t="s">
        <v>1988</v>
      </c>
      <c r="C1169" s="1" t="s">
        <v>2097</v>
      </c>
      <c r="D1169" s="1" t="s">
        <v>2105</v>
      </c>
      <c r="E1169" s="1" t="s">
        <v>2029</v>
      </c>
      <c r="F1169" s="1" t="s">
        <v>2101</v>
      </c>
      <c r="G1169" s="1" t="s">
        <v>460</v>
      </c>
      <c r="H1169" s="1" t="s">
        <v>86</v>
      </c>
      <c r="I1169" s="1" t="s">
        <v>2056</v>
      </c>
      <c r="J1169" s="3">
        <v>172.14</v>
      </c>
      <c r="K1169" s="1" t="s">
        <v>2751</v>
      </c>
      <c r="L1169" s="1" t="s">
        <v>24</v>
      </c>
      <c r="M1169" s="1" t="s">
        <v>2752</v>
      </c>
      <c r="N1169" s="1" t="s">
        <v>2059</v>
      </c>
      <c r="O1169" s="2">
        <v>39507</v>
      </c>
      <c r="P1169" s="2">
        <v>39512</v>
      </c>
      <c r="Q1169" s="1" t="s">
        <v>29</v>
      </c>
      <c r="R1169" t="str">
        <f>VLOOKUP(F1169,'Seg 2 descriptions'!A:B,2)</f>
        <v>X Operations Manager-Tri-County</v>
      </c>
      <c r="S1169" t="str">
        <f>VLOOKUP(G1169,'Seg 3 descriptions'!A:B,2)</f>
        <v>Salaries</v>
      </c>
    </row>
    <row r="1170" spans="1:19" x14ac:dyDescent="0.25">
      <c r="A1170" s="1" t="s">
        <v>457</v>
      </c>
      <c r="B1170" s="1" t="s">
        <v>1988</v>
      </c>
      <c r="C1170" s="1" t="s">
        <v>2067</v>
      </c>
      <c r="D1170" s="1" t="s">
        <v>2100</v>
      </c>
      <c r="E1170" s="1" t="s">
        <v>1991</v>
      </c>
      <c r="F1170" s="1" t="s">
        <v>2101</v>
      </c>
      <c r="G1170" s="1" t="s">
        <v>460</v>
      </c>
      <c r="H1170" s="1" t="s">
        <v>86</v>
      </c>
      <c r="I1170" s="1" t="s">
        <v>2056</v>
      </c>
      <c r="J1170" s="3">
        <v>573.79999999999995</v>
      </c>
      <c r="K1170" s="1" t="s">
        <v>2751</v>
      </c>
      <c r="L1170" s="1" t="s">
        <v>24</v>
      </c>
      <c r="M1170" s="1" t="s">
        <v>2752</v>
      </c>
      <c r="N1170" s="1" t="s">
        <v>2059</v>
      </c>
      <c r="O1170" s="2">
        <v>39568</v>
      </c>
      <c r="P1170" s="2">
        <v>39573</v>
      </c>
      <c r="Q1170" s="1" t="s">
        <v>29</v>
      </c>
      <c r="R1170" t="str">
        <f>VLOOKUP(F1170,'Seg 2 descriptions'!A:B,2)</f>
        <v>X Operations Manager-Tri-County</v>
      </c>
      <c r="S1170" t="str">
        <f>VLOOKUP(G1170,'Seg 3 descriptions'!A:B,2)</f>
        <v>Salaries</v>
      </c>
    </row>
    <row r="1171" spans="1:19" x14ac:dyDescent="0.25">
      <c r="A1171" s="1" t="s">
        <v>457</v>
      </c>
      <c r="B1171" s="1" t="s">
        <v>1988</v>
      </c>
      <c r="C1171" s="1" t="s">
        <v>2067</v>
      </c>
      <c r="D1171" s="1" t="s">
        <v>2103</v>
      </c>
      <c r="E1171" s="1" t="s">
        <v>1991</v>
      </c>
      <c r="F1171" s="1" t="s">
        <v>2101</v>
      </c>
      <c r="G1171" s="1" t="s">
        <v>460</v>
      </c>
      <c r="H1171" s="1" t="s">
        <v>76</v>
      </c>
      <c r="I1171" s="1" t="s">
        <v>2056</v>
      </c>
      <c r="J1171" s="3">
        <v>229.52</v>
      </c>
      <c r="K1171" s="1" t="s">
        <v>2751</v>
      </c>
      <c r="L1171" s="1" t="s">
        <v>24</v>
      </c>
      <c r="M1171" s="1" t="s">
        <v>2752</v>
      </c>
      <c r="N1171" s="1" t="s">
        <v>2059</v>
      </c>
      <c r="O1171" s="2">
        <v>39568</v>
      </c>
      <c r="P1171" s="2">
        <v>39573</v>
      </c>
      <c r="Q1171" s="1" t="s">
        <v>29</v>
      </c>
      <c r="R1171" t="str">
        <f>VLOOKUP(F1171,'Seg 2 descriptions'!A:B,2)</f>
        <v>X Operations Manager-Tri-County</v>
      </c>
      <c r="S1171" t="str">
        <f>VLOOKUP(G1171,'Seg 3 descriptions'!A:B,2)</f>
        <v>Salaries</v>
      </c>
    </row>
    <row r="1172" spans="1:19" x14ac:dyDescent="0.25">
      <c r="A1172" s="1" t="s">
        <v>457</v>
      </c>
      <c r="B1172" s="1" t="s">
        <v>1988</v>
      </c>
      <c r="C1172" s="1" t="s">
        <v>2067</v>
      </c>
      <c r="D1172" s="1" t="s">
        <v>2104</v>
      </c>
      <c r="E1172" s="1" t="s">
        <v>1991</v>
      </c>
      <c r="F1172" s="1" t="s">
        <v>2101</v>
      </c>
      <c r="G1172" s="1" t="s">
        <v>460</v>
      </c>
      <c r="H1172" s="1" t="s">
        <v>23</v>
      </c>
      <c r="I1172" s="1" t="s">
        <v>2056</v>
      </c>
      <c r="J1172" s="3">
        <v>229.52</v>
      </c>
      <c r="K1172" s="1" t="s">
        <v>2751</v>
      </c>
      <c r="L1172" s="1" t="s">
        <v>24</v>
      </c>
      <c r="M1172" s="1" t="s">
        <v>2752</v>
      </c>
      <c r="N1172" s="1" t="s">
        <v>2059</v>
      </c>
      <c r="O1172" s="2">
        <v>39568</v>
      </c>
      <c r="P1172" s="2">
        <v>39573</v>
      </c>
      <c r="Q1172" s="1" t="s">
        <v>29</v>
      </c>
      <c r="R1172" t="str">
        <f>VLOOKUP(F1172,'Seg 2 descriptions'!A:B,2)</f>
        <v>X Operations Manager-Tri-County</v>
      </c>
      <c r="S1172" t="str">
        <f>VLOOKUP(G1172,'Seg 3 descriptions'!A:B,2)</f>
        <v>Salaries</v>
      </c>
    </row>
    <row r="1173" spans="1:19" x14ac:dyDescent="0.25">
      <c r="A1173" s="1" t="s">
        <v>457</v>
      </c>
      <c r="B1173" s="1" t="s">
        <v>1988</v>
      </c>
      <c r="C1173" s="1" t="s">
        <v>2067</v>
      </c>
      <c r="D1173" s="1" t="s">
        <v>2105</v>
      </c>
      <c r="E1173" s="1" t="s">
        <v>2029</v>
      </c>
      <c r="F1173" s="1" t="s">
        <v>2101</v>
      </c>
      <c r="G1173" s="1" t="s">
        <v>460</v>
      </c>
      <c r="H1173" s="1" t="s">
        <v>86</v>
      </c>
      <c r="I1173" s="1" t="s">
        <v>2056</v>
      </c>
      <c r="J1173" s="3">
        <v>229.52</v>
      </c>
      <c r="K1173" s="1" t="s">
        <v>2751</v>
      </c>
      <c r="L1173" s="1" t="s">
        <v>24</v>
      </c>
      <c r="M1173" s="1" t="s">
        <v>2752</v>
      </c>
      <c r="N1173" s="1" t="s">
        <v>2059</v>
      </c>
      <c r="O1173" s="2">
        <v>39568</v>
      </c>
      <c r="P1173" s="2">
        <v>39573</v>
      </c>
      <c r="Q1173" s="1" t="s">
        <v>29</v>
      </c>
      <c r="R1173" t="str">
        <f>VLOOKUP(F1173,'Seg 2 descriptions'!A:B,2)</f>
        <v>X Operations Manager-Tri-County</v>
      </c>
      <c r="S1173" t="str">
        <f>VLOOKUP(G1173,'Seg 3 descriptions'!A:B,2)</f>
        <v>Salaries</v>
      </c>
    </row>
    <row r="1174" spans="1:19" x14ac:dyDescent="0.25">
      <c r="A1174" s="1" t="s">
        <v>457</v>
      </c>
      <c r="B1174" s="1" t="s">
        <v>1988</v>
      </c>
      <c r="C1174" s="1" t="s">
        <v>2530</v>
      </c>
      <c r="D1174" s="1" t="s">
        <v>2104</v>
      </c>
      <c r="E1174" s="1" t="s">
        <v>1991</v>
      </c>
      <c r="F1174" s="1" t="s">
        <v>2101</v>
      </c>
      <c r="G1174" s="1" t="s">
        <v>460</v>
      </c>
      <c r="H1174" s="1" t="s">
        <v>23</v>
      </c>
      <c r="I1174" s="1" t="s">
        <v>2056</v>
      </c>
      <c r="J1174" s="3">
        <v>211.26</v>
      </c>
      <c r="K1174" s="1" t="s">
        <v>2751</v>
      </c>
      <c r="L1174" s="1" t="s">
        <v>24</v>
      </c>
      <c r="M1174" s="1" t="s">
        <v>2752</v>
      </c>
      <c r="N1174" s="1" t="s">
        <v>2059</v>
      </c>
      <c r="O1174" s="2">
        <v>39538</v>
      </c>
      <c r="P1174" s="2">
        <v>39541</v>
      </c>
      <c r="Q1174" s="1" t="s">
        <v>29</v>
      </c>
      <c r="R1174" t="str">
        <f>VLOOKUP(F1174,'Seg 2 descriptions'!A:B,2)</f>
        <v>X Operations Manager-Tri-County</v>
      </c>
      <c r="S1174" t="str">
        <f>VLOOKUP(G1174,'Seg 3 descriptions'!A:B,2)</f>
        <v>Salaries</v>
      </c>
    </row>
    <row r="1175" spans="1:19" x14ac:dyDescent="0.25">
      <c r="A1175" s="1" t="s">
        <v>457</v>
      </c>
      <c r="B1175" s="1" t="s">
        <v>1988</v>
      </c>
      <c r="C1175" s="1" t="s">
        <v>2530</v>
      </c>
      <c r="D1175" s="1" t="s">
        <v>2494</v>
      </c>
      <c r="E1175" s="1" t="s">
        <v>1991</v>
      </c>
      <c r="F1175" s="1" t="s">
        <v>2101</v>
      </c>
      <c r="G1175" s="1" t="s">
        <v>460</v>
      </c>
      <c r="H1175" s="1" t="s">
        <v>130</v>
      </c>
      <c r="I1175" s="1" t="s">
        <v>2056</v>
      </c>
      <c r="J1175" s="3">
        <v>140.84</v>
      </c>
      <c r="K1175" s="1" t="s">
        <v>2751</v>
      </c>
      <c r="L1175" s="1" t="s">
        <v>24</v>
      </c>
      <c r="M1175" s="1" t="s">
        <v>2752</v>
      </c>
      <c r="N1175" s="1" t="s">
        <v>2059</v>
      </c>
      <c r="O1175" s="2">
        <v>39538</v>
      </c>
      <c r="P1175" s="2">
        <v>39541</v>
      </c>
      <c r="Q1175" s="1" t="s">
        <v>29</v>
      </c>
      <c r="R1175" t="str">
        <f>VLOOKUP(F1175,'Seg 2 descriptions'!A:B,2)</f>
        <v>X Operations Manager-Tri-County</v>
      </c>
      <c r="S1175" t="str">
        <f>VLOOKUP(G1175,'Seg 3 descriptions'!A:B,2)</f>
        <v>Salaries</v>
      </c>
    </row>
    <row r="1176" spans="1:19" x14ac:dyDescent="0.25">
      <c r="A1176" s="1" t="s">
        <v>457</v>
      </c>
      <c r="B1176" s="1" t="s">
        <v>1988</v>
      </c>
      <c r="C1176" s="1" t="s">
        <v>2530</v>
      </c>
      <c r="D1176" s="1" t="s">
        <v>2105</v>
      </c>
      <c r="E1176" s="1" t="s">
        <v>2029</v>
      </c>
      <c r="F1176" s="1" t="s">
        <v>2101</v>
      </c>
      <c r="G1176" s="1" t="s">
        <v>460</v>
      </c>
      <c r="H1176" s="1" t="s">
        <v>86</v>
      </c>
      <c r="I1176" s="1" t="s">
        <v>2056</v>
      </c>
      <c r="J1176" s="3">
        <v>70.42</v>
      </c>
      <c r="K1176" s="1" t="s">
        <v>2751</v>
      </c>
      <c r="L1176" s="1" t="s">
        <v>24</v>
      </c>
      <c r="M1176" s="1" t="s">
        <v>2752</v>
      </c>
      <c r="N1176" s="1" t="s">
        <v>2059</v>
      </c>
      <c r="O1176" s="2">
        <v>39538</v>
      </c>
      <c r="P1176" s="2">
        <v>39541</v>
      </c>
      <c r="Q1176" s="1" t="s">
        <v>29</v>
      </c>
      <c r="R1176" t="str">
        <f>VLOOKUP(F1176,'Seg 2 descriptions'!A:B,2)</f>
        <v>X Operations Manager-Tri-County</v>
      </c>
      <c r="S1176" t="str">
        <f>VLOOKUP(G1176,'Seg 3 descriptions'!A:B,2)</f>
        <v>Salaries</v>
      </c>
    </row>
    <row r="1177" spans="1:19" x14ac:dyDescent="0.25">
      <c r="A1177" s="1" t="s">
        <v>457</v>
      </c>
      <c r="B1177" s="1" t="s">
        <v>1988</v>
      </c>
      <c r="C1177" s="1" t="s">
        <v>2097</v>
      </c>
      <c r="D1177" s="1" t="s">
        <v>2100</v>
      </c>
      <c r="E1177" s="1" t="s">
        <v>1991</v>
      </c>
      <c r="F1177" s="1" t="s">
        <v>2101</v>
      </c>
      <c r="G1177" s="1" t="s">
        <v>460</v>
      </c>
      <c r="H1177" s="1" t="s">
        <v>86</v>
      </c>
      <c r="I1177" s="1" t="s">
        <v>2056</v>
      </c>
      <c r="J1177" s="3">
        <v>258.20999999999998</v>
      </c>
      <c r="K1177" s="1" t="s">
        <v>2751</v>
      </c>
      <c r="L1177" s="1" t="s">
        <v>24</v>
      </c>
      <c r="M1177" s="1" t="s">
        <v>2752</v>
      </c>
      <c r="N1177" s="1" t="s">
        <v>2059</v>
      </c>
      <c r="O1177" s="2">
        <v>39507</v>
      </c>
      <c r="P1177" s="2">
        <v>39512</v>
      </c>
      <c r="Q1177" s="1" t="s">
        <v>29</v>
      </c>
      <c r="R1177" t="str">
        <f>VLOOKUP(F1177,'Seg 2 descriptions'!A:B,2)</f>
        <v>X Operations Manager-Tri-County</v>
      </c>
      <c r="S1177" t="str">
        <f>VLOOKUP(G1177,'Seg 3 descriptions'!A:B,2)</f>
        <v>Salaries</v>
      </c>
    </row>
    <row r="1178" spans="1:19" x14ac:dyDescent="0.25">
      <c r="A1178" s="1" t="s">
        <v>457</v>
      </c>
      <c r="B1178" s="1" t="s">
        <v>1988</v>
      </c>
      <c r="C1178" s="1" t="s">
        <v>2097</v>
      </c>
      <c r="D1178" s="1" t="s">
        <v>2493</v>
      </c>
      <c r="E1178" s="1" t="s">
        <v>1991</v>
      </c>
      <c r="F1178" s="1" t="s">
        <v>2101</v>
      </c>
      <c r="G1178" s="1" t="s">
        <v>460</v>
      </c>
      <c r="H1178" s="1" t="s">
        <v>187</v>
      </c>
      <c r="I1178" s="1" t="s">
        <v>2056</v>
      </c>
      <c r="J1178" s="3">
        <v>43.03</v>
      </c>
      <c r="K1178" s="1" t="s">
        <v>2751</v>
      </c>
      <c r="L1178" s="1" t="s">
        <v>24</v>
      </c>
      <c r="M1178" s="1" t="s">
        <v>2752</v>
      </c>
      <c r="N1178" s="1" t="s">
        <v>2059</v>
      </c>
      <c r="O1178" s="2">
        <v>39507</v>
      </c>
      <c r="P1178" s="2">
        <v>39512</v>
      </c>
      <c r="Q1178" s="1" t="s">
        <v>29</v>
      </c>
      <c r="R1178" t="str">
        <f>VLOOKUP(F1178,'Seg 2 descriptions'!A:B,2)</f>
        <v>X Operations Manager-Tri-County</v>
      </c>
      <c r="S1178" t="str">
        <f>VLOOKUP(G1178,'Seg 3 descriptions'!A:B,2)</f>
        <v>Salaries</v>
      </c>
    </row>
    <row r="1179" spans="1:19" x14ac:dyDescent="0.25">
      <c r="A1179" s="1" t="s">
        <v>1571</v>
      </c>
      <c r="B1179" s="1" t="s">
        <v>20</v>
      </c>
      <c r="C1179" s="1" t="s">
        <v>2084</v>
      </c>
      <c r="D1179" s="1" t="s">
        <v>2085</v>
      </c>
      <c r="E1179" s="1" t="s">
        <v>1991</v>
      </c>
      <c r="F1179" s="1" t="s">
        <v>2013</v>
      </c>
      <c r="G1179" s="1" t="s">
        <v>35</v>
      </c>
      <c r="H1179" s="1" t="s">
        <v>86</v>
      </c>
      <c r="I1179" s="1" t="s">
        <v>24</v>
      </c>
      <c r="J1179" s="3">
        <v>818.35</v>
      </c>
      <c r="K1179" s="1" t="s">
        <v>2810</v>
      </c>
      <c r="L1179" s="1" t="s">
        <v>24</v>
      </c>
      <c r="M1179" s="1" t="s">
        <v>24</v>
      </c>
      <c r="N1179" s="1" t="s">
        <v>2084</v>
      </c>
      <c r="O1179" s="2">
        <v>39813</v>
      </c>
      <c r="P1179" s="2">
        <v>39818</v>
      </c>
      <c r="Q1179" s="1" t="s">
        <v>29</v>
      </c>
      <c r="R1179" t="str">
        <f>VLOOKUP(F1179,'Seg 2 descriptions'!A:B,2)</f>
        <v>X Facilities-Florida</v>
      </c>
      <c r="S1179" t="str">
        <f>VLOOKUP(G1179,'Seg 3 descriptions'!A:B,2)</f>
        <v>Other Outside Services</v>
      </c>
    </row>
    <row r="1180" spans="1:19" x14ac:dyDescent="0.25">
      <c r="A1180" s="1" t="s">
        <v>1571</v>
      </c>
      <c r="B1180" s="1" t="s">
        <v>20</v>
      </c>
      <c r="C1180" s="1" t="s">
        <v>2084</v>
      </c>
      <c r="D1180" s="1" t="s">
        <v>2085</v>
      </c>
      <c r="E1180" s="1" t="s">
        <v>1991</v>
      </c>
      <c r="F1180" s="1" t="s">
        <v>2013</v>
      </c>
      <c r="G1180" s="1" t="s">
        <v>35</v>
      </c>
      <c r="H1180" s="1" t="s">
        <v>86</v>
      </c>
      <c r="I1180" s="1" t="s">
        <v>24</v>
      </c>
      <c r="J1180" s="3">
        <v>818.35</v>
      </c>
      <c r="K1180" s="1" t="s">
        <v>2810</v>
      </c>
      <c r="L1180" s="1" t="s">
        <v>24</v>
      </c>
      <c r="M1180" s="1" t="s">
        <v>24</v>
      </c>
      <c r="N1180" s="1" t="s">
        <v>2084</v>
      </c>
      <c r="O1180" s="2">
        <v>39813</v>
      </c>
      <c r="P1180" s="2">
        <v>39818</v>
      </c>
      <c r="Q1180" s="1" t="s">
        <v>29</v>
      </c>
      <c r="R1180" t="str">
        <f>VLOOKUP(F1180,'Seg 2 descriptions'!A:B,2)</f>
        <v>X Facilities-Florida</v>
      </c>
      <c r="S1180" t="str">
        <f>VLOOKUP(G1180,'Seg 3 descriptions'!A:B,2)</f>
        <v>Other Outside Services</v>
      </c>
    </row>
    <row r="1181" spans="1:19" x14ac:dyDescent="0.25">
      <c r="A1181" s="1" t="s">
        <v>17</v>
      </c>
      <c r="B1181" s="1" t="s">
        <v>1988</v>
      </c>
      <c r="C1181" s="1" t="s">
        <v>2811</v>
      </c>
      <c r="D1181" s="1" t="s">
        <v>2121</v>
      </c>
      <c r="E1181" s="1" t="s">
        <v>1991</v>
      </c>
      <c r="F1181" s="1" t="s">
        <v>2013</v>
      </c>
      <c r="G1181" s="1" t="s">
        <v>22</v>
      </c>
      <c r="H1181" s="1" t="s">
        <v>23</v>
      </c>
      <c r="I1181" s="1" t="s">
        <v>24</v>
      </c>
      <c r="J1181" s="3">
        <v>527.63</v>
      </c>
      <c r="K1181" s="1" t="s">
        <v>2812</v>
      </c>
      <c r="L1181" s="1" t="s">
        <v>24</v>
      </c>
      <c r="M1181" s="1" t="s">
        <v>2813</v>
      </c>
      <c r="N1181" s="1" t="s">
        <v>2814</v>
      </c>
      <c r="O1181" s="2">
        <v>39538</v>
      </c>
      <c r="P1181" s="2">
        <v>39538</v>
      </c>
      <c r="Q1181" s="1" t="s">
        <v>29</v>
      </c>
      <c r="R1181" t="str">
        <f>VLOOKUP(F1181,'Seg 2 descriptions'!A:B,2)</f>
        <v>X Facilities-Florida</v>
      </c>
      <c r="S1181" t="str">
        <f>VLOOKUP(G1181,'Seg 3 descriptions'!A:B,2)</f>
        <v>Facilities Maintenance</v>
      </c>
    </row>
    <row r="1182" spans="1:19" x14ac:dyDescent="0.25">
      <c r="A1182" s="1" t="s">
        <v>1987</v>
      </c>
      <c r="B1182" s="1" t="s">
        <v>1988</v>
      </c>
      <c r="C1182" s="1" t="s">
        <v>2815</v>
      </c>
      <c r="D1182" s="1" t="s">
        <v>2218</v>
      </c>
      <c r="E1182" s="1" t="s">
        <v>1991</v>
      </c>
      <c r="F1182" s="1" t="s">
        <v>1992</v>
      </c>
      <c r="G1182" s="1" t="s">
        <v>460</v>
      </c>
      <c r="H1182" s="1" t="s">
        <v>130</v>
      </c>
      <c r="I1182" s="1" t="s">
        <v>24</v>
      </c>
      <c r="J1182" s="3">
        <v>543.6</v>
      </c>
      <c r="K1182" s="1" t="s">
        <v>2816</v>
      </c>
      <c r="L1182" s="1" t="s">
        <v>24</v>
      </c>
      <c r="M1182" s="1" t="s">
        <v>2048</v>
      </c>
      <c r="N1182" s="1" t="s">
        <v>2815</v>
      </c>
      <c r="O1182" s="2">
        <v>39568</v>
      </c>
      <c r="P1182" s="2">
        <v>39568</v>
      </c>
      <c r="Q1182" s="1" t="s">
        <v>29</v>
      </c>
      <c r="R1182" t="str">
        <f>VLOOKUP(F1182,'Seg 2 descriptions'!A:B,2)</f>
        <v>X Operations-Tri-County</v>
      </c>
      <c r="S1182" t="str">
        <f>VLOOKUP(G1182,'Seg 3 descriptions'!A:B,2)</f>
        <v>Salaries</v>
      </c>
    </row>
    <row r="1183" spans="1:19" x14ac:dyDescent="0.25">
      <c r="A1183" s="1" t="s">
        <v>457</v>
      </c>
      <c r="B1183" s="1" t="s">
        <v>1988</v>
      </c>
      <c r="C1183" s="1" t="s">
        <v>2325</v>
      </c>
      <c r="D1183" s="1" t="s">
        <v>1999</v>
      </c>
      <c r="E1183" s="1" t="s">
        <v>1991</v>
      </c>
      <c r="F1183" s="1" t="s">
        <v>1992</v>
      </c>
      <c r="G1183" s="1" t="s">
        <v>460</v>
      </c>
      <c r="H1183" s="1" t="s">
        <v>228</v>
      </c>
      <c r="I1183" s="1" t="s">
        <v>2056</v>
      </c>
      <c r="J1183" s="3">
        <v>71.459999999999994</v>
      </c>
      <c r="K1183" s="1" t="s">
        <v>2760</v>
      </c>
      <c r="L1183" s="1" t="s">
        <v>24</v>
      </c>
      <c r="M1183" s="1" t="s">
        <v>2761</v>
      </c>
      <c r="N1183" s="1" t="s">
        <v>2059</v>
      </c>
      <c r="O1183" s="2">
        <v>39538</v>
      </c>
      <c r="P1183" s="2">
        <v>39541</v>
      </c>
      <c r="Q1183" s="1" t="s">
        <v>29</v>
      </c>
      <c r="R1183" t="str">
        <f>VLOOKUP(F1183,'Seg 2 descriptions'!A:B,2)</f>
        <v>X Operations-Tri-County</v>
      </c>
      <c r="S1183" t="str">
        <f>VLOOKUP(G1183,'Seg 3 descriptions'!A:B,2)</f>
        <v>Salaries</v>
      </c>
    </row>
    <row r="1184" spans="1:19" x14ac:dyDescent="0.25">
      <c r="A1184" s="1" t="s">
        <v>457</v>
      </c>
      <c r="B1184" s="1" t="s">
        <v>1988</v>
      </c>
      <c r="C1184" s="1" t="s">
        <v>2053</v>
      </c>
      <c r="D1184" s="1" t="s">
        <v>2558</v>
      </c>
      <c r="E1184" s="1" t="s">
        <v>1991</v>
      </c>
      <c r="F1184" s="1" t="s">
        <v>1992</v>
      </c>
      <c r="G1184" s="1" t="s">
        <v>1302</v>
      </c>
      <c r="H1184" s="1" t="s">
        <v>187</v>
      </c>
      <c r="I1184" s="1" t="s">
        <v>2056</v>
      </c>
      <c r="J1184" s="3">
        <v>0.92</v>
      </c>
      <c r="K1184" s="1" t="s">
        <v>2760</v>
      </c>
      <c r="L1184" s="1" t="s">
        <v>24</v>
      </c>
      <c r="M1184" s="1" t="s">
        <v>2761</v>
      </c>
      <c r="N1184" s="1" t="s">
        <v>2059</v>
      </c>
      <c r="O1184" s="2">
        <v>39507</v>
      </c>
      <c r="P1184" s="2">
        <v>39512</v>
      </c>
      <c r="Q1184" s="1" t="s">
        <v>29</v>
      </c>
      <c r="R1184" t="str">
        <f>VLOOKUP(F1184,'Seg 2 descriptions'!A:B,2)</f>
        <v>X Operations-Tri-County</v>
      </c>
      <c r="S1184" t="str">
        <f>VLOOKUP(G1184,'Seg 3 descriptions'!A:B,2)</f>
        <v>Uniforms</v>
      </c>
    </row>
    <row r="1185" spans="1:19" x14ac:dyDescent="0.25">
      <c r="A1185" s="1" t="s">
        <v>457</v>
      </c>
      <c r="B1185" s="1" t="s">
        <v>1988</v>
      </c>
      <c r="C1185" s="1" t="s">
        <v>2053</v>
      </c>
      <c r="D1185" s="1" t="s">
        <v>2345</v>
      </c>
      <c r="E1185" s="1" t="s">
        <v>1991</v>
      </c>
      <c r="F1185" s="1" t="s">
        <v>1992</v>
      </c>
      <c r="G1185" s="1" t="s">
        <v>1302</v>
      </c>
      <c r="H1185" s="1" t="s">
        <v>103</v>
      </c>
      <c r="I1185" s="1" t="s">
        <v>2056</v>
      </c>
      <c r="J1185" s="3">
        <v>2.94</v>
      </c>
      <c r="K1185" s="1" t="s">
        <v>2760</v>
      </c>
      <c r="L1185" s="1" t="s">
        <v>24</v>
      </c>
      <c r="M1185" s="1" t="s">
        <v>2761</v>
      </c>
      <c r="N1185" s="1" t="s">
        <v>2059</v>
      </c>
      <c r="O1185" s="2">
        <v>39507</v>
      </c>
      <c r="P1185" s="2">
        <v>39512</v>
      </c>
      <c r="Q1185" s="1" t="s">
        <v>29</v>
      </c>
      <c r="R1185" t="str">
        <f>VLOOKUP(F1185,'Seg 2 descriptions'!A:B,2)</f>
        <v>X Operations-Tri-County</v>
      </c>
      <c r="S1185" t="str">
        <f>VLOOKUP(G1185,'Seg 3 descriptions'!A:B,2)</f>
        <v>Uniforms</v>
      </c>
    </row>
    <row r="1186" spans="1:19" x14ac:dyDescent="0.25">
      <c r="A1186" s="1" t="s">
        <v>457</v>
      </c>
      <c r="B1186" s="1" t="s">
        <v>1988</v>
      </c>
      <c r="C1186" s="1" t="s">
        <v>2053</v>
      </c>
      <c r="D1186" s="1" t="s">
        <v>2769</v>
      </c>
      <c r="E1186" s="1" t="s">
        <v>1991</v>
      </c>
      <c r="F1186" s="1" t="s">
        <v>1992</v>
      </c>
      <c r="G1186" s="1" t="s">
        <v>1302</v>
      </c>
      <c r="H1186" s="1" t="s">
        <v>228</v>
      </c>
      <c r="I1186" s="1" t="s">
        <v>2056</v>
      </c>
      <c r="J1186" s="3">
        <v>14.23</v>
      </c>
      <c r="K1186" s="1" t="s">
        <v>2760</v>
      </c>
      <c r="L1186" s="1" t="s">
        <v>24</v>
      </c>
      <c r="M1186" s="1" t="s">
        <v>2761</v>
      </c>
      <c r="N1186" s="1" t="s">
        <v>2059</v>
      </c>
      <c r="O1186" s="2">
        <v>39507</v>
      </c>
      <c r="P1186" s="2">
        <v>39512</v>
      </c>
      <c r="Q1186" s="1" t="s">
        <v>29</v>
      </c>
      <c r="R1186" t="str">
        <f>VLOOKUP(F1186,'Seg 2 descriptions'!A:B,2)</f>
        <v>X Operations-Tri-County</v>
      </c>
      <c r="S1186" t="str">
        <f>VLOOKUP(G1186,'Seg 3 descriptions'!A:B,2)</f>
        <v>Uniforms</v>
      </c>
    </row>
    <row r="1187" spans="1:19" x14ac:dyDescent="0.25">
      <c r="A1187" s="1" t="s">
        <v>457</v>
      </c>
      <c r="B1187" s="1" t="s">
        <v>1988</v>
      </c>
      <c r="C1187" s="1" t="s">
        <v>2053</v>
      </c>
      <c r="D1187" s="1" t="s">
        <v>2559</v>
      </c>
      <c r="E1187" s="1" t="s">
        <v>1991</v>
      </c>
      <c r="F1187" s="1" t="s">
        <v>1992</v>
      </c>
      <c r="G1187" s="1" t="s">
        <v>868</v>
      </c>
      <c r="H1187" s="1" t="s">
        <v>187</v>
      </c>
      <c r="I1187" s="1" t="s">
        <v>2056</v>
      </c>
      <c r="J1187" s="3">
        <v>1.91</v>
      </c>
      <c r="K1187" s="1" t="s">
        <v>2760</v>
      </c>
      <c r="L1187" s="1" t="s">
        <v>24</v>
      </c>
      <c r="M1187" s="1" t="s">
        <v>2761</v>
      </c>
      <c r="N1187" s="1" t="s">
        <v>2059</v>
      </c>
      <c r="O1187" s="2">
        <v>39507</v>
      </c>
      <c r="P1187" s="2">
        <v>39512</v>
      </c>
      <c r="Q1187" s="1" t="s">
        <v>29</v>
      </c>
      <c r="R1187" t="str">
        <f>VLOOKUP(F1187,'Seg 2 descriptions'!A:B,2)</f>
        <v>X Operations-Tri-County</v>
      </c>
      <c r="S1187" t="str">
        <f>VLOOKUP(G1187,'Seg 3 descriptions'!A:B,2)</f>
        <v>Cell Phones</v>
      </c>
    </row>
    <row r="1188" spans="1:19" x14ac:dyDescent="0.25">
      <c r="A1188" s="1" t="s">
        <v>457</v>
      </c>
      <c r="B1188" s="1" t="s">
        <v>1988</v>
      </c>
      <c r="C1188" s="1" t="s">
        <v>2053</v>
      </c>
      <c r="D1188" s="1" t="s">
        <v>2347</v>
      </c>
      <c r="E1188" s="1" t="s">
        <v>1991</v>
      </c>
      <c r="F1188" s="1" t="s">
        <v>1992</v>
      </c>
      <c r="G1188" s="1" t="s">
        <v>868</v>
      </c>
      <c r="H1188" s="1" t="s">
        <v>103</v>
      </c>
      <c r="I1188" s="1" t="s">
        <v>2056</v>
      </c>
      <c r="J1188" s="3">
        <v>6.12</v>
      </c>
      <c r="K1188" s="1" t="s">
        <v>2760</v>
      </c>
      <c r="L1188" s="1" t="s">
        <v>24</v>
      </c>
      <c r="M1188" s="1" t="s">
        <v>2761</v>
      </c>
      <c r="N1188" s="1" t="s">
        <v>2059</v>
      </c>
      <c r="O1188" s="2">
        <v>39507</v>
      </c>
      <c r="P1188" s="2">
        <v>39512</v>
      </c>
      <c r="Q1188" s="1" t="s">
        <v>29</v>
      </c>
      <c r="R1188" t="str">
        <f>VLOOKUP(F1188,'Seg 2 descriptions'!A:B,2)</f>
        <v>X Operations-Tri-County</v>
      </c>
      <c r="S1188" t="str">
        <f>VLOOKUP(G1188,'Seg 3 descriptions'!A:B,2)</f>
        <v>Cell Phones</v>
      </c>
    </row>
    <row r="1189" spans="1:19" x14ac:dyDescent="0.25">
      <c r="A1189" s="1" t="s">
        <v>457</v>
      </c>
      <c r="B1189" s="1" t="s">
        <v>1988</v>
      </c>
      <c r="C1189" s="1" t="s">
        <v>2053</v>
      </c>
      <c r="D1189" s="1" t="s">
        <v>2772</v>
      </c>
      <c r="E1189" s="1" t="s">
        <v>1991</v>
      </c>
      <c r="F1189" s="1" t="s">
        <v>1992</v>
      </c>
      <c r="G1189" s="1" t="s">
        <v>868</v>
      </c>
      <c r="H1189" s="1" t="s">
        <v>228</v>
      </c>
      <c r="I1189" s="1" t="s">
        <v>2056</v>
      </c>
      <c r="J1189" s="3">
        <v>29.61</v>
      </c>
      <c r="K1189" s="1" t="s">
        <v>2760</v>
      </c>
      <c r="L1189" s="1" t="s">
        <v>24</v>
      </c>
      <c r="M1189" s="1" t="s">
        <v>2761</v>
      </c>
      <c r="N1189" s="1" t="s">
        <v>2059</v>
      </c>
      <c r="O1189" s="2">
        <v>39507</v>
      </c>
      <c r="P1189" s="2">
        <v>39512</v>
      </c>
      <c r="Q1189" s="1" t="s">
        <v>29</v>
      </c>
      <c r="R1189" t="str">
        <f>VLOOKUP(F1189,'Seg 2 descriptions'!A:B,2)</f>
        <v>X Operations-Tri-County</v>
      </c>
      <c r="S1189" t="str">
        <f>VLOOKUP(G1189,'Seg 3 descriptions'!A:B,2)</f>
        <v>Cell Phones</v>
      </c>
    </row>
    <row r="1190" spans="1:19" x14ac:dyDescent="0.25">
      <c r="A1190" s="1" t="s">
        <v>457</v>
      </c>
      <c r="B1190" s="1" t="s">
        <v>1988</v>
      </c>
      <c r="C1190" s="1" t="s">
        <v>2053</v>
      </c>
      <c r="D1190" s="1" t="s">
        <v>2560</v>
      </c>
      <c r="E1190" s="1" t="s">
        <v>1991</v>
      </c>
      <c r="F1190" s="1" t="s">
        <v>1992</v>
      </c>
      <c r="G1190" s="1" t="s">
        <v>1270</v>
      </c>
      <c r="H1190" s="1" t="s">
        <v>187</v>
      </c>
      <c r="I1190" s="1" t="s">
        <v>2056</v>
      </c>
      <c r="J1190" s="3">
        <v>4.0999999999999996</v>
      </c>
      <c r="K1190" s="1" t="s">
        <v>2760</v>
      </c>
      <c r="L1190" s="1" t="s">
        <v>24</v>
      </c>
      <c r="M1190" s="1" t="s">
        <v>2761</v>
      </c>
      <c r="N1190" s="1" t="s">
        <v>2059</v>
      </c>
      <c r="O1190" s="2">
        <v>39507</v>
      </c>
      <c r="P1190" s="2">
        <v>39512</v>
      </c>
      <c r="Q1190" s="1" t="s">
        <v>29</v>
      </c>
      <c r="R1190" t="str">
        <f>VLOOKUP(F1190,'Seg 2 descriptions'!A:B,2)</f>
        <v>X Operations-Tri-County</v>
      </c>
      <c r="S1190" t="str">
        <f>VLOOKUP(G1190,'Seg 3 descriptions'!A:B,2)</f>
        <v>Seminars &amp; Training</v>
      </c>
    </row>
    <row r="1191" spans="1:19" x14ac:dyDescent="0.25">
      <c r="A1191" s="1" t="s">
        <v>457</v>
      </c>
      <c r="B1191" s="1" t="s">
        <v>1988</v>
      </c>
      <c r="C1191" s="1" t="s">
        <v>2053</v>
      </c>
      <c r="D1191" s="1" t="s">
        <v>2350</v>
      </c>
      <c r="E1191" s="1" t="s">
        <v>1991</v>
      </c>
      <c r="F1191" s="1" t="s">
        <v>1992</v>
      </c>
      <c r="G1191" s="1" t="s">
        <v>1270</v>
      </c>
      <c r="H1191" s="1" t="s">
        <v>103</v>
      </c>
      <c r="I1191" s="1" t="s">
        <v>2056</v>
      </c>
      <c r="J1191" s="3">
        <v>13.16</v>
      </c>
      <c r="K1191" s="1" t="s">
        <v>2760</v>
      </c>
      <c r="L1191" s="1" t="s">
        <v>24</v>
      </c>
      <c r="M1191" s="1" t="s">
        <v>2761</v>
      </c>
      <c r="N1191" s="1" t="s">
        <v>2059</v>
      </c>
      <c r="O1191" s="2">
        <v>39507</v>
      </c>
      <c r="P1191" s="2">
        <v>39512</v>
      </c>
      <c r="Q1191" s="1" t="s">
        <v>29</v>
      </c>
      <c r="R1191" t="str">
        <f>VLOOKUP(F1191,'Seg 2 descriptions'!A:B,2)</f>
        <v>X Operations-Tri-County</v>
      </c>
      <c r="S1191" t="str">
        <f>VLOOKUP(G1191,'Seg 3 descriptions'!A:B,2)</f>
        <v>Seminars &amp; Training</v>
      </c>
    </row>
    <row r="1192" spans="1:19" x14ac:dyDescent="0.25">
      <c r="A1192" s="1" t="s">
        <v>457</v>
      </c>
      <c r="B1192" s="1" t="s">
        <v>1988</v>
      </c>
      <c r="C1192" s="1" t="s">
        <v>2053</v>
      </c>
      <c r="D1192" s="1" t="s">
        <v>2773</v>
      </c>
      <c r="E1192" s="1" t="s">
        <v>1991</v>
      </c>
      <c r="F1192" s="1" t="s">
        <v>1992</v>
      </c>
      <c r="G1192" s="1" t="s">
        <v>1270</v>
      </c>
      <c r="H1192" s="1" t="s">
        <v>228</v>
      </c>
      <c r="I1192" s="1" t="s">
        <v>2056</v>
      </c>
      <c r="J1192" s="3">
        <v>63.59</v>
      </c>
      <c r="K1192" s="1" t="s">
        <v>2760</v>
      </c>
      <c r="L1192" s="1" t="s">
        <v>24</v>
      </c>
      <c r="M1192" s="1" t="s">
        <v>2761</v>
      </c>
      <c r="N1192" s="1" t="s">
        <v>2059</v>
      </c>
      <c r="O1192" s="2">
        <v>39507</v>
      </c>
      <c r="P1192" s="2">
        <v>39512</v>
      </c>
      <c r="Q1192" s="1" t="s">
        <v>29</v>
      </c>
      <c r="R1192" t="str">
        <f>VLOOKUP(F1192,'Seg 2 descriptions'!A:B,2)</f>
        <v>X Operations-Tri-County</v>
      </c>
      <c r="S1192" t="str">
        <f>VLOOKUP(G1192,'Seg 3 descriptions'!A:B,2)</f>
        <v>Seminars &amp; Training</v>
      </c>
    </row>
    <row r="1193" spans="1:19" x14ac:dyDescent="0.25">
      <c r="A1193" s="1" t="s">
        <v>457</v>
      </c>
      <c r="B1193" s="1" t="s">
        <v>1988</v>
      </c>
      <c r="C1193" s="1" t="s">
        <v>2053</v>
      </c>
      <c r="D1193" s="1" t="s">
        <v>2228</v>
      </c>
      <c r="E1193" s="1" t="s">
        <v>1991</v>
      </c>
      <c r="F1193" s="1" t="s">
        <v>1992</v>
      </c>
      <c r="G1193" s="1" t="s">
        <v>590</v>
      </c>
      <c r="H1193" s="1" t="s">
        <v>187</v>
      </c>
      <c r="I1193" s="1" t="s">
        <v>2056</v>
      </c>
      <c r="J1193" s="3">
        <v>5.59</v>
      </c>
      <c r="K1193" s="1" t="s">
        <v>2760</v>
      </c>
      <c r="L1193" s="1" t="s">
        <v>24</v>
      </c>
      <c r="M1193" s="1" t="s">
        <v>2761</v>
      </c>
      <c r="N1193" s="1" t="s">
        <v>2059</v>
      </c>
      <c r="O1193" s="2">
        <v>39507</v>
      </c>
      <c r="P1193" s="2">
        <v>39512</v>
      </c>
      <c r="Q1193" s="1" t="s">
        <v>29</v>
      </c>
      <c r="R1193" t="str">
        <f>VLOOKUP(F1193,'Seg 2 descriptions'!A:B,2)</f>
        <v>X Operations-Tri-County</v>
      </c>
      <c r="S1193" t="str">
        <f>VLOOKUP(G1193,'Seg 3 descriptions'!A:B,2)</f>
        <v>Overtime/Comp Time/On Call</v>
      </c>
    </row>
    <row r="1194" spans="1:19" x14ac:dyDescent="0.25">
      <c r="A1194" s="1" t="s">
        <v>457</v>
      </c>
      <c r="B1194" s="1" t="s">
        <v>1988</v>
      </c>
      <c r="C1194" s="1" t="s">
        <v>2053</v>
      </c>
      <c r="D1194" s="1" t="s">
        <v>2003</v>
      </c>
      <c r="E1194" s="1" t="s">
        <v>1991</v>
      </c>
      <c r="F1194" s="1" t="s">
        <v>1992</v>
      </c>
      <c r="G1194" s="1" t="s">
        <v>590</v>
      </c>
      <c r="H1194" s="1" t="s">
        <v>103</v>
      </c>
      <c r="I1194" s="1" t="s">
        <v>2056</v>
      </c>
      <c r="J1194" s="3">
        <v>17.920000000000002</v>
      </c>
      <c r="K1194" s="1" t="s">
        <v>2760</v>
      </c>
      <c r="L1194" s="1" t="s">
        <v>24</v>
      </c>
      <c r="M1194" s="1" t="s">
        <v>2761</v>
      </c>
      <c r="N1194" s="1" t="s">
        <v>2059</v>
      </c>
      <c r="O1194" s="2">
        <v>39507</v>
      </c>
      <c r="P1194" s="2">
        <v>39512</v>
      </c>
      <c r="Q1194" s="1" t="s">
        <v>29</v>
      </c>
      <c r="R1194" t="str">
        <f>VLOOKUP(F1194,'Seg 2 descriptions'!A:B,2)</f>
        <v>X Operations-Tri-County</v>
      </c>
      <c r="S1194" t="str">
        <f>VLOOKUP(G1194,'Seg 3 descriptions'!A:B,2)</f>
        <v>Overtime/Comp Time/On Call</v>
      </c>
    </row>
    <row r="1195" spans="1:19" x14ac:dyDescent="0.25">
      <c r="A1195" s="1" t="s">
        <v>457</v>
      </c>
      <c r="B1195" s="1" t="s">
        <v>1988</v>
      </c>
      <c r="C1195" s="1" t="s">
        <v>2053</v>
      </c>
      <c r="D1195" s="1" t="s">
        <v>2066</v>
      </c>
      <c r="E1195" s="1" t="s">
        <v>1991</v>
      </c>
      <c r="F1195" s="1" t="s">
        <v>1992</v>
      </c>
      <c r="G1195" s="1" t="s">
        <v>590</v>
      </c>
      <c r="H1195" s="1" t="s">
        <v>228</v>
      </c>
      <c r="I1195" s="1" t="s">
        <v>2056</v>
      </c>
      <c r="J1195" s="3">
        <v>86.65</v>
      </c>
      <c r="K1195" s="1" t="s">
        <v>2760</v>
      </c>
      <c r="L1195" s="1" t="s">
        <v>24</v>
      </c>
      <c r="M1195" s="1" t="s">
        <v>2761</v>
      </c>
      <c r="N1195" s="1" t="s">
        <v>2059</v>
      </c>
      <c r="O1195" s="2">
        <v>39507</v>
      </c>
      <c r="P1195" s="2">
        <v>39512</v>
      </c>
      <c r="Q1195" s="1" t="s">
        <v>29</v>
      </c>
      <c r="R1195" t="str">
        <f>VLOOKUP(F1195,'Seg 2 descriptions'!A:B,2)</f>
        <v>X Operations-Tri-County</v>
      </c>
      <c r="S1195" t="str">
        <f>VLOOKUP(G1195,'Seg 3 descriptions'!A:B,2)</f>
        <v>Overtime/Comp Time/On Call</v>
      </c>
    </row>
    <row r="1196" spans="1:19" x14ac:dyDescent="0.25">
      <c r="A1196" s="1" t="s">
        <v>457</v>
      </c>
      <c r="B1196" s="1" t="s">
        <v>1988</v>
      </c>
      <c r="C1196" s="1" t="s">
        <v>2053</v>
      </c>
      <c r="D1196" s="1" t="s">
        <v>2228</v>
      </c>
      <c r="E1196" s="1" t="s">
        <v>1991</v>
      </c>
      <c r="F1196" s="1" t="s">
        <v>1992</v>
      </c>
      <c r="G1196" s="1" t="s">
        <v>590</v>
      </c>
      <c r="H1196" s="1" t="s">
        <v>187</v>
      </c>
      <c r="I1196" s="1" t="s">
        <v>2056</v>
      </c>
      <c r="J1196" s="3">
        <v>0.89</v>
      </c>
      <c r="K1196" s="1" t="s">
        <v>2760</v>
      </c>
      <c r="L1196" s="1" t="s">
        <v>24</v>
      </c>
      <c r="M1196" s="1" t="s">
        <v>2761</v>
      </c>
      <c r="N1196" s="1" t="s">
        <v>2059</v>
      </c>
      <c r="O1196" s="2">
        <v>39507</v>
      </c>
      <c r="P1196" s="2">
        <v>39512</v>
      </c>
      <c r="Q1196" s="1" t="s">
        <v>29</v>
      </c>
      <c r="R1196" t="str">
        <f>VLOOKUP(F1196,'Seg 2 descriptions'!A:B,2)</f>
        <v>X Operations-Tri-County</v>
      </c>
      <c r="S1196" t="str">
        <f>VLOOKUP(G1196,'Seg 3 descriptions'!A:B,2)</f>
        <v>Overtime/Comp Time/On Call</v>
      </c>
    </row>
    <row r="1197" spans="1:19" x14ac:dyDescent="0.25">
      <c r="A1197" s="1" t="s">
        <v>457</v>
      </c>
      <c r="B1197" s="1" t="s">
        <v>1988</v>
      </c>
      <c r="C1197" s="1" t="s">
        <v>2053</v>
      </c>
      <c r="D1197" s="1" t="s">
        <v>2003</v>
      </c>
      <c r="E1197" s="1" t="s">
        <v>1991</v>
      </c>
      <c r="F1197" s="1" t="s">
        <v>1992</v>
      </c>
      <c r="G1197" s="1" t="s">
        <v>590</v>
      </c>
      <c r="H1197" s="1" t="s">
        <v>103</v>
      </c>
      <c r="I1197" s="1" t="s">
        <v>2056</v>
      </c>
      <c r="J1197" s="3">
        <v>2.84</v>
      </c>
      <c r="K1197" s="1" t="s">
        <v>2760</v>
      </c>
      <c r="L1197" s="1" t="s">
        <v>24</v>
      </c>
      <c r="M1197" s="1" t="s">
        <v>2761</v>
      </c>
      <c r="N1197" s="1" t="s">
        <v>2059</v>
      </c>
      <c r="O1197" s="2">
        <v>39507</v>
      </c>
      <c r="P1197" s="2">
        <v>39512</v>
      </c>
      <c r="Q1197" s="1" t="s">
        <v>29</v>
      </c>
      <c r="R1197" t="str">
        <f>VLOOKUP(F1197,'Seg 2 descriptions'!A:B,2)</f>
        <v>X Operations-Tri-County</v>
      </c>
      <c r="S1197" t="str">
        <f>VLOOKUP(G1197,'Seg 3 descriptions'!A:B,2)</f>
        <v>Overtime/Comp Time/On Call</v>
      </c>
    </row>
    <row r="1198" spans="1:19" x14ac:dyDescent="0.25">
      <c r="A1198" s="1" t="s">
        <v>457</v>
      </c>
      <c r="B1198" s="1" t="s">
        <v>1988</v>
      </c>
      <c r="C1198" s="1" t="s">
        <v>2053</v>
      </c>
      <c r="D1198" s="1" t="s">
        <v>2066</v>
      </c>
      <c r="E1198" s="1" t="s">
        <v>1991</v>
      </c>
      <c r="F1198" s="1" t="s">
        <v>1992</v>
      </c>
      <c r="G1198" s="1" t="s">
        <v>590</v>
      </c>
      <c r="H1198" s="1" t="s">
        <v>228</v>
      </c>
      <c r="I1198" s="1" t="s">
        <v>2056</v>
      </c>
      <c r="J1198" s="3">
        <v>13.73</v>
      </c>
      <c r="K1198" s="1" t="s">
        <v>2760</v>
      </c>
      <c r="L1198" s="1" t="s">
        <v>24</v>
      </c>
      <c r="M1198" s="1" t="s">
        <v>2761</v>
      </c>
      <c r="N1198" s="1" t="s">
        <v>2059</v>
      </c>
      <c r="O1198" s="2">
        <v>39507</v>
      </c>
      <c r="P1198" s="2">
        <v>39512</v>
      </c>
      <c r="Q1198" s="1" t="s">
        <v>29</v>
      </c>
      <c r="R1198" t="str">
        <f>VLOOKUP(F1198,'Seg 2 descriptions'!A:B,2)</f>
        <v>X Operations-Tri-County</v>
      </c>
      <c r="S1198" t="str">
        <f>VLOOKUP(G1198,'Seg 3 descriptions'!A:B,2)</f>
        <v>Overtime/Comp Time/On Call</v>
      </c>
    </row>
    <row r="1199" spans="1:19" x14ac:dyDescent="0.25">
      <c r="A1199" s="1" t="s">
        <v>457</v>
      </c>
      <c r="B1199" s="1" t="s">
        <v>1988</v>
      </c>
      <c r="C1199" s="1" t="s">
        <v>2053</v>
      </c>
      <c r="D1199" s="1" t="s">
        <v>1995</v>
      </c>
      <c r="E1199" s="1" t="s">
        <v>1991</v>
      </c>
      <c r="F1199" s="1" t="s">
        <v>1992</v>
      </c>
      <c r="G1199" s="1" t="s">
        <v>460</v>
      </c>
      <c r="H1199" s="1" t="s">
        <v>187</v>
      </c>
      <c r="I1199" s="1" t="s">
        <v>2056</v>
      </c>
      <c r="J1199" s="3">
        <v>8.91</v>
      </c>
      <c r="K1199" s="1" t="s">
        <v>2760</v>
      </c>
      <c r="L1199" s="1" t="s">
        <v>24</v>
      </c>
      <c r="M1199" s="1" t="s">
        <v>2761</v>
      </c>
      <c r="N1199" s="1" t="s">
        <v>2059</v>
      </c>
      <c r="O1199" s="2">
        <v>39507</v>
      </c>
      <c r="P1199" s="2">
        <v>39512</v>
      </c>
      <c r="Q1199" s="1" t="s">
        <v>29</v>
      </c>
      <c r="R1199" t="str">
        <f>VLOOKUP(F1199,'Seg 2 descriptions'!A:B,2)</f>
        <v>X Operations-Tri-County</v>
      </c>
      <c r="S1199" t="str">
        <f>VLOOKUP(G1199,'Seg 3 descriptions'!A:B,2)</f>
        <v>Salaries</v>
      </c>
    </row>
    <row r="1200" spans="1:19" x14ac:dyDescent="0.25">
      <c r="A1200" s="1" t="s">
        <v>457</v>
      </c>
      <c r="B1200" s="1" t="s">
        <v>1988</v>
      </c>
      <c r="C1200" s="1" t="s">
        <v>2053</v>
      </c>
      <c r="D1200" s="1" t="s">
        <v>1990</v>
      </c>
      <c r="E1200" s="1" t="s">
        <v>1991</v>
      </c>
      <c r="F1200" s="1" t="s">
        <v>1992</v>
      </c>
      <c r="G1200" s="1" t="s">
        <v>460</v>
      </c>
      <c r="H1200" s="1" t="s">
        <v>103</v>
      </c>
      <c r="I1200" s="1" t="s">
        <v>2056</v>
      </c>
      <c r="J1200" s="3">
        <v>28.57</v>
      </c>
      <c r="K1200" s="1" t="s">
        <v>2760</v>
      </c>
      <c r="L1200" s="1" t="s">
        <v>24</v>
      </c>
      <c r="M1200" s="1" t="s">
        <v>2761</v>
      </c>
      <c r="N1200" s="1" t="s">
        <v>2059</v>
      </c>
      <c r="O1200" s="2">
        <v>39507</v>
      </c>
      <c r="P1200" s="2">
        <v>39512</v>
      </c>
      <c r="Q1200" s="1" t="s">
        <v>29</v>
      </c>
      <c r="R1200" t="str">
        <f>VLOOKUP(F1200,'Seg 2 descriptions'!A:B,2)</f>
        <v>X Operations-Tri-County</v>
      </c>
      <c r="S1200" t="str">
        <f>VLOOKUP(G1200,'Seg 3 descriptions'!A:B,2)</f>
        <v>Salaries</v>
      </c>
    </row>
    <row r="1201" spans="1:19" x14ac:dyDescent="0.25">
      <c r="A1201" s="1" t="s">
        <v>457</v>
      </c>
      <c r="B1201" s="1" t="s">
        <v>1988</v>
      </c>
      <c r="C1201" s="1" t="s">
        <v>2053</v>
      </c>
      <c r="D1201" s="1" t="s">
        <v>1999</v>
      </c>
      <c r="E1201" s="1" t="s">
        <v>1991</v>
      </c>
      <c r="F1201" s="1" t="s">
        <v>1992</v>
      </c>
      <c r="G1201" s="1" t="s">
        <v>460</v>
      </c>
      <c r="H1201" s="1" t="s">
        <v>228</v>
      </c>
      <c r="I1201" s="1" t="s">
        <v>2056</v>
      </c>
      <c r="J1201" s="3">
        <v>138.12</v>
      </c>
      <c r="K1201" s="1" t="s">
        <v>2760</v>
      </c>
      <c r="L1201" s="1" t="s">
        <v>24</v>
      </c>
      <c r="M1201" s="1" t="s">
        <v>2761</v>
      </c>
      <c r="N1201" s="1" t="s">
        <v>2059</v>
      </c>
      <c r="O1201" s="2">
        <v>39507</v>
      </c>
      <c r="P1201" s="2">
        <v>39512</v>
      </c>
      <c r="Q1201" s="1" t="s">
        <v>29</v>
      </c>
      <c r="R1201" t="str">
        <f>VLOOKUP(F1201,'Seg 2 descriptions'!A:B,2)</f>
        <v>X Operations-Tri-County</v>
      </c>
      <c r="S1201" t="str">
        <f>VLOOKUP(G1201,'Seg 3 descriptions'!A:B,2)</f>
        <v>Salaries</v>
      </c>
    </row>
    <row r="1202" spans="1:19" x14ac:dyDescent="0.25">
      <c r="A1202" s="1" t="s">
        <v>1987</v>
      </c>
      <c r="B1202" s="1" t="s">
        <v>1988</v>
      </c>
      <c r="C1202" s="1" t="s">
        <v>2815</v>
      </c>
      <c r="D1202" s="1" t="s">
        <v>2082</v>
      </c>
      <c r="E1202" s="1" t="s">
        <v>20</v>
      </c>
      <c r="F1202" s="1" t="s">
        <v>2006</v>
      </c>
      <c r="G1202" s="1" t="s">
        <v>460</v>
      </c>
      <c r="H1202" s="1" t="s">
        <v>23</v>
      </c>
      <c r="I1202" s="1" t="s">
        <v>24</v>
      </c>
      <c r="J1202" s="3">
        <v>447.92</v>
      </c>
      <c r="K1202" s="1" t="s">
        <v>2816</v>
      </c>
      <c r="L1202" s="1" t="s">
        <v>24</v>
      </c>
      <c r="M1202" s="1" t="s">
        <v>2406</v>
      </c>
      <c r="N1202" s="1" t="s">
        <v>2815</v>
      </c>
      <c r="O1202" s="2">
        <v>39568</v>
      </c>
      <c r="P1202" s="2">
        <v>39568</v>
      </c>
      <c r="Q1202" s="1" t="s">
        <v>29</v>
      </c>
      <c r="R1202" t="str">
        <f>VLOOKUP(F1202,'Seg 2 descriptions'!A:B,2)</f>
        <v>X Engineering and Measurement</v>
      </c>
      <c r="S1202" t="str">
        <f>VLOOKUP(G1202,'Seg 3 descriptions'!A:B,2)</f>
        <v>Salaries</v>
      </c>
    </row>
    <row r="1203" spans="1:19" x14ac:dyDescent="0.25">
      <c r="A1203" s="1" t="s">
        <v>1987</v>
      </c>
      <c r="B1203" s="1" t="s">
        <v>1988</v>
      </c>
      <c r="C1203" s="1" t="s">
        <v>2815</v>
      </c>
      <c r="D1203" s="1" t="s">
        <v>2598</v>
      </c>
      <c r="E1203" s="1" t="s">
        <v>1991</v>
      </c>
      <c r="F1203" s="1" t="s">
        <v>2030</v>
      </c>
      <c r="G1203" s="1" t="s">
        <v>460</v>
      </c>
      <c r="H1203" s="1" t="s">
        <v>130</v>
      </c>
      <c r="I1203" s="1" t="s">
        <v>24</v>
      </c>
      <c r="J1203" s="3">
        <v>520.96</v>
      </c>
      <c r="K1203" s="1" t="s">
        <v>2816</v>
      </c>
      <c r="L1203" s="1" t="s">
        <v>24</v>
      </c>
      <c r="M1203" s="1" t="s">
        <v>2817</v>
      </c>
      <c r="N1203" s="1" t="s">
        <v>2815</v>
      </c>
      <c r="O1203" s="2">
        <v>39568</v>
      </c>
      <c r="P1203" s="2">
        <v>39568</v>
      </c>
      <c r="Q1203" s="1" t="s">
        <v>29</v>
      </c>
      <c r="R1203" t="str">
        <f>VLOOKUP(F1203,'Seg 2 descriptions'!A:B,2)</f>
        <v>X Operations-Citrus County</v>
      </c>
      <c r="S1203" t="str">
        <f>VLOOKUP(G1203,'Seg 3 descriptions'!A:B,2)</f>
        <v>Salaries</v>
      </c>
    </row>
    <row r="1204" spans="1:19" x14ac:dyDescent="0.25">
      <c r="A1204" s="1" t="s">
        <v>1987</v>
      </c>
      <c r="B1204" s="1" t="s">
        <v>1988</v>
      </c>
      <c r="C1204" s="1" t="s">
        <v>2815</v>
      </c>
      <c r="D1204" s="1" t="s">
        <v>1997</v>
      </c>
      <c r="E1204" s="1" t="s">
        <v>1991</v>
      </c>
      <c r="F1204" s="1" t="s">
        <v>1992</v>
      </c>
      <c r="G1204" s="1" t="s">
        <v>460</v>
      </c>
      <c r="H1204" s="1" t="s">
        <v>86</v>
      </c>
      <c r="I1204" s="1" t="s">
        <v>24</v>
      </c>
      <c r="J1204" s="3">
        <v>258.24</v>
      </c>
      <c r="K1204" s="1" t="s">
        <v>2816</v>
      </c>
      <c r="L1204" s="1" t="s">
        <v>24</v>
      </c>
      <c r="M1204" s="1" t="s">
        <v>2001</v>
      </c>
      <c r="N1204" s="1" t="s">
        <v>2815</v>
      </c>
      <c r="O1204" s="2">
        <v>39568</v>
      </c>
      <c r="P1204" s="2">
        <v>39568</v>
      </c>
      <c r="Q1204" s="1" t="s">
        <v>29</v>
      </c>
      <c r="R1204" t="str">
        <f>VLOOKUP(F1204,'Seg 2 descriptions'!A:B,2)</f>
        <v>X Operations-Tri-County</v>
      </c>
      <c r="S1204" t="str">
        <f>VLOOKUP(G1204,'Seg 3 descriptions'!A:B,2)</f>
        <v>Salaries</v>
      </c>
    </row>
    <row r="1205" spans="1:19" x14ac:dyDescent="0.25">
      <c r="A1205" s="1" t="s">
        <v>1987</v>
      </c>
      <c r="B1205" s="1" t="s">
        <v>1988</v>
      </c>
      <c r="C1205" s="1" t="s">
        <v>2815</v>
      </c>
      <c r="D1205" s="1" t="s">
        <v>2082</v>
      </c>
      <c r="E1205" s="1" t="s">
        <v>20</v>
      </c>
      <c r="F1205" s="1" t="s">
        <v>2006</v>
      </c>
      <c r="G1205" s="1" t="s">
        <v>460</v>
      </c>
      <c r="H1205" s="1" t="s">
        <v>23</v>
      </c>
      <c r="I1205" s="1" t="s">
        <v>24</v>
      </c>
      <c r="J1205" s="3">
        <v>144.4</v>
      </c>
      <c r="K1205" s="1" t="s">
        <v>2816</v>
      </c>
      <c r="L1205" s="1" t="s">
        <v>24</v>
      </c>
      <c r="M1205" s="1" t="s">
        <v>2007</v>
      </c>
      <c r="N1205" s="1" t="s">
        <v>2815</v>
      </c>
      <c r="O1205" s="2">
        <v>39568</v>
      </c>
      <c r="P1205" s="2">
        <v>39568</v>
      </c>
      <c r="Q1205" s="1" t="s">
        <v>29</v>
      </c>
      <c r="R1205" t="str">
        <f>VLOOKUP(F1205,'Seg 2 descriptions'!A:B,2)</f>
        <v>X Engineering and Measurement</v>
      </c>
      <c r="S1205" t="str">
        <f>VLOOKUP(G1205,'Seg 3 descriptions'!A:B,2)</f>
        <v>Salaries</v>
      </c>
    </row>
    <row r="1206" spans="1:19" x14ac:dyDescent="0.25">
      <c r="A1206" s="1" t="s">
        <v>1987</v>
      </c>
      <c r="B1206" s="1" t="s">
        <v>1988</v>
      </c>
      <c r="C1206" s="1" t="s">
        <v>2815</v>
      </c>
      <c r="D1206" s="1" t="s">
        <v>1997</v>
      </c>
      <c r="E1206" s="1" t="s">
        <v>1991</v>
      </c>
      <c r="F1206" s="1" t="s">
        <v>1992</v>
      </c>
      <c r="G1206" s="1" t="s">
        <v>460</v>
      </c>
      <c r="H1206" s="1" t="s">
        <v>86</v>
      </c>
      <c r="I1206" s="1" t="s">
        <v>24</v>
      </c>
      <c r="J1206" s="3">
        <v>90.76</v>
      </c>
      <c r="K1206" s="1" t="s">
        <v>2816</v>
      </c>
      <c r="L1206" s="1" t="s">
        <v>24</v>
      </c>
      <c r="M1206" s="1" t="s">
        <v>2010</v>
      </c>
      <c r="N1206" s="1" t="s">
        <v>2815</v>
      </c>
      <c r="O1206" s="2">
        <v>39568</v>
      </c>
      <c r="P1206" s="2">
        <v>39568</v>
      </c>
      <c r="Q1206" s="1" t="s">
        <v>29</v>
      </c>
      <c r="R1206" t="str">
        <f>VLOOKUP(F1206,'Seg 2 descriptions'!A:B,2)</f>
        <v>X Operations-Tri-County</v>
      </c>
      <c r="S1206" t="str">
        <f>VLOOKUP(G1206,'Seg 3 descriptions'!A:B,2)</f>
        <v>Salaries</v>
      </c>
    </row>
    <row r="1207" spans="1:19" x14ac:dyDescent="0.25">
      <c r="A1207" s="1" t="s">
        <v>1987</v>
      </c>
      <c r="B1207" s="1" t="s">
        <v>1988</v>
      </c>
      <c r="C1207" s="1" t="s">
        <v>2815</v>
      </c>
      <c r="D1207" s="1" t="s">
        <v>2081</v>
      </c>
      <c r="E1207" s="1" t="s">
        <v>20</v>
      </c>
      <c r="F1207" s="1" t="s">
        <v>2006</v>
      </c>
      <c r="G1207" s="1" t="s">
        <v>460</v>
      </c>
      <c r="H1207" s="1" t="s">
        <v>76</v>
      </c>
      <c r="I1207" s="1" t="s">
        <v>24</v>
      </c>
      <c r="J1207" s="3">
        <v>40.72</v>
      </c>
      <c r="K1207" s="1" t="s">
        <v>2816</v>
      </c>
      <c r="L1207" s="1" t="s">
        <v>24</v>
      </c>
      <c r="M1207" s="1" t="s">
        <v>2406</v>
      </c>
      <c r="N1207" s="1" t="s">
        <v>2815</v>
      </c>
      <c r="O1207" s="2">
        <v>39568</v>
      </c>
      <c r="P1207" s="2">
        <v>39568</v>
      </c>
      <c r="Q1207" s="1" t="s">
        <v>29</v>
      </c>
      <c r="R1207" t="str">
        <f>VLOOKUP(F1207,'Seg 2 descriptions'!A:B,2)</f>
        <v>X Engineering and Measurement</v>
      </c>
      <c r="S1207" t="str">
        <f>VLOOKUP(G1207,'Seg 3 descriptions'!A:B,2)</f>
        <v>Salaries</v>
      </c>
    </row>
    <row r="1208" spans="1:19" x14ac:dyDescent="0.25">
      <c r="A1208" s="1" t="s">
        <v>1987</v>
      </c>
      <c r="B1208" s="1" t="s">
        <v>1988</v>
      </c>
      <c r="C1208" s="1" t="s">
        <v>2815</v>
      </c>
      <c r="D1208" s="1" t="s">
        <v>2077</v>
      </c>
      <c r="E1208" s="1" t="s">
        <v>20</v>
      </c>
      <c r="F1208" s="1" t="s">
        <v>2006</v>
      </c>
      <c r="G1208" s="1" t="s">
        <v>460</v>
      </c>
      <c r="H1208" s="1" t="s">
        <v>86</v>
      </c>
      <c r="I1208" s="1" t="s">
        <v>24</v>
      </c>
      <c r="J1208" s="3">
        <v>36.1</v>
      </c>
      <c r="K1208" s="1" t="s">
        <v>2816</v>
      </c>
      <c r="L1208" s="1" t="s">
        <v>24</v>
      </c>
      <c r="M1208" s="1" t="s">
        <v>2007</v>
      </c>
      <c r="N1208" s="1" t="s">
        <v>2815</v>
      </c>
      <c r="O1208" s="2">
        <v>39568</v>
      </c>
      <c r="P1208" s="2">
        <v>39568</v>
      </c>
      <c r="Q1208" s="1" t="s">
        <v>29</v>
      </c>
      <c r="R1208" t="str">
        <f>VLOOKUP(F1208,'Seg 2 descriptions'!A:B,2)</f>
        <v>X Engineering and Measurement</v>
      </c>
      <c r="S1208" t="str">
        <f>VLOOKUP(G1208,'Seg 3 descriptions'!A:B,2)</f>
        <v>Salaries</v>
      </c>
    </row>
    <row r="1209" spans="1:19" x14ac:dyDescent="0.25">
      <c r="A1209" s="1" t="s">
        <v>1987</v>
      </c>
      <c r="B1209" s="1" t="s">
        <v>1988</v>
      </c>
      <c r="C1209" s="1" t="s">
        <v>2815</v>
      </c>
      <c r="D1209" s="1" t="s">
        <v>2080</v>
      </c>
      <c r="E1209" s="1" t="s">
        <v>20</v>
      </c>
      <c r="F1209" s="1" t="s">
        <v>2006</v>
      </c>
      <c r="G1209" s="1" t="s">
        <v>460</v>
      </c>
      <c r="H1209" s="1" t="s">
        <v>187</v>
      </c>
      <c r="I1209" s="1" t="s">
        <v>24</v>
      </c>
      <c r="J1209" s="3">
        <v>234.65</v>
      </c>
      <c r="K1209" s="1" t="s">
        <v>2816</v>
      </c>
      <c r="L1209" s="1" t="s">
        <v>24</v>
      </c>
      <c r="M1209" s="1" t="s">
        <v>2007</v>
      </c>
      <c r="N1209" s="1" t="s">
        <v>2815</v>
      </c>
      <c r="O1209" s="2">
        <v>39568</v>
      </c>
      <c r="P1209" s="2">
        <v>39568</v>
      </c>
      <c r="Q1209" s="1" t="s">
        <v>29</v>
      </c>
      <c r="R1209" t="str">
        <f>VLOOKUP(F1209,'Seg 2 descriptions'!A:B,2)</f>
        <v>X Engineering and Measurement</v>
      </c>
      <c r="S1209" t="str">
        <f>VLOOKUP(G1209,'Seg 3 descriptions'!A:B,2)</f>
        <v>Salaries</v>
      </c>
    </row>
    <row r="1210" spans="1:19" x14ac:dyDescent="0.25">
      <c r="A1210" s="1" t="s">
        <v>1987</v>
      </c>
      <c r="B1210" s="1" t="s">
        <v>1988</v>
      </c>
      <c r="C1210" s="1" t="s">
        <v>2815</v>
      </c>
      <c r="D1210" s="1" t="s">
        <v>2081</v>
      </c>
      <c r="E1210" s="1" t="s">
        <v>20</v>
      </c>
      <c r="F1210" s="1" t="s">
        <v>2006</v>
      </c>
      <c r="G1210" s="1" t="s">
        <v>460</v>
      </c>
      <c r="H1210" s="1" t="s">
        <v>76</v>
      </c>
      <c r="I1210" s="1" t="s">
        <v>24</v>
      </c>
      <c r="J1210" s="3">
        <v>90.25</v>
      </c>
      <c r="K1210" s="1" t="s">
        <v>2816</v>
      </c>
      <c r="L1210" s="1" t="s">
        <v>24</v>
      </c>
      <c r="M1210" s="1" t="s">
        <v>2007</v>
      </c>
      <c r="N1210" s="1" t="s">
        <v>2815</v>
      </c>
      <c r="O1210" s="2">
        <v>39568</v>
      </c>
      <c r="P1210" s="2">
        <v>39568</v>
      </c>
      <c r="Q1210" s="1" t="s">
        <v>29</v>
      </c>
      <c r="R1210" t="str">
        <f>VLOOKUP(F1210,'Seg 2 descriptions'!A:B,2)</f>
        <v>X Engineering and Measurement</v>
      </c>
      <c r="S1210" t="str">
        <f>VLOOKUP(G1210,'Seg 3 descriptions'!A:B,2)</f>
        <v>Salaries</v>
      </c>
    </row>
    <row r="1211" spans="1:19" x14ac:dyDescent="0.25">
      <c r="A1211" s="1" t="s">
        <v>1987</v>
      </c>
      <c r="B1211" s="1" t="s">
        <v>1988</v>
      </c>
      <c r="C1211" s="1" t="s">
        <v>2815</v>
      </c>
      <c r="D1211" s="1" t="s">
        <v>1997</v>
      </c>
      <c r="E1211" s="1" t="s">
        <v>1991</v>
      </c>
      <c r="F1211" s="1" t="s">
        <v>1992</v>
      </c>
      <c r="G1211" s="1" t="s">
        <v>460</v>
      </c>
      <c r="H1211" s="1" t="s">
        <v>86</v>
      </c>
      <c r="I1211" s="1" t="s">
        <v>24</v>
      </c>
      <c r="J1211" s="3">
        <v>352.56</v>
      </c>
      <c r="K1211" s="1" t="s">
        <v>2816</v>
      </c>
      <c r="L1211" s="1" t="s">
        <v>24</v>
      </c>
      <c r="M1211" s="1" t="s">
        <v>1998</v>
      </c>
      <c r="N1211" s="1" t="s">
        <v>2815</v>
      </c>
      <c r="O1211" s="2">
        <v>39568</v>
      </c>
      <c r="P1211" s="2">
        <v>39568</v>
      </c>
      <c r="Q1211" s="1" t="s">
        <v>29</v>
      </c>
      <c r="R1211" t="str">
        <f>VLOOKUP(F1211,'Seg 2 descriptions'!A:B,2)</f>
        <v>X Operations-Tri-County</v>
      </c>
      <c r="S1211" t="str">
        <f>VLOOKUP(G1211,'Seg 3 descriptions'!A:B,2)</f>
        <v>Salaries</v>
      </c>
    </row>
    <row r="1212" spans="1:19" x14ac:dyDescent="0.25">
      <c r="A1212" s="1" t="s">
        <v>457</v>
      </c>
      <c r="B1212" s="1" t="s">
        <v>1988</v>
      </c>
      <c r="C1212" s="1" t="s">
        <v>2070</v>
      </c>
      <c r="D1212" s="1" t="s">
        <v>2100</v>
      </c>
      <c r="E1212" s="1" t="s">
        <v>1991</v>
      </c>
      <c r="F1212" s="1" t="s">
        <v>2101</v>
      </c>
      <c r="G1212" s="1" t="s">
        <v>460</v>
      </c>
      <c r="H1212" s="1" t="s">
        <v>86</v>
      </c>
      <c r="I1212" s="1" t="s">
        <v>2056</v>
      </c>
      <c r="J1212" s="3">
        <v>-380.52</v>
      </c>
      <c r="K1212" s="1" t="s">
        <v>2751</v>
      </c>
      <c r="L1212" s="1" t="s">
        <v>24</v>
      </c>
      <c r="M1212" s="1" t="s">
        <v>2752</v>
      </c>
      <c r="N1212" s="1" t="s">
        <v>2071</v>
      </c>
      <c r="O1212" s="2">
        <v>39507</v>
      </c>
      <c r="P1212" s="2">
        <v>39512</v>
      </c>
      <c r="Q1212" s="1" t="s">
        <v>29</v>
      </c>
      <c r="R1212" t="str">
        <f>VLOOKUP(F1212,'Seg 2 descriptions'!A:B,2)</f>
        <v>X Operations Manager-Tri-County</v>
      </c>
      <c r="S1212" t="str">
        <f>VLOOKUP(G1212,'Seg 3 descriptions'!A:B,2)</f>
        <v>Salaries</v>
      </c>
    </row>
    <row r="1213" spans="1:19" x14ac:dyDescent="0.25">
      <c r="A1213" s="1" t="s">
        <v>457</v>
      </c>
      <c r="B1213" s="1" t="s">
        <v>1988</v>
      </c>
      <c r="C1213" s="1" t="s">
        <v>2070</v>
      </c>
      <c r="D1213" s="1" t="s">
        <v>2104</v>
      </c>
      <c r="E1213" s="1" t="s">
        <v>1991</v>
      </c>
      <c r="F1213" s="1" t="s">
        <v>2101</v>
      </c>
      <c r="G1213" s="1" t="s">
        <v>460</v>
      </c>
      <c r="H1213" s="1" t="s">
        <v>23</v>
      </c>
      <c r="I1213" s="1" t="s">
        <v>2056</v>
      </c>
      <c r="J1213" s="3">
        <v>-54.36</v>
      </c>
      <c r="K1213" s="1" t="s">
        <v>2751</v>
      </c>
      <c r="L1213" s="1" t="s">
        <v>24</v>
      </c>
      <c r="M1213" s="1" t="s">
        <v>2752</v>
      </c>
      <c r="N1213" s="1" t="s">
        <v>2071</v>
      </c>
      <c r="O1213" s="2">
        <v>39507</v>
      </c>
      <c r="P1213" s="2">
        <v>39512</v>
      </c>
      <c r="Q1213" s="1" t="s">
        <v>29</v>
      </c>
      <c r="R1213" t="str">
        <f>VLOOKUP(F1213,'Seg 2 descriptions'!A:B,2)</f>
        <v>X Operations Manager-Tri-County</v>
      </c>
      <c r="S1213" t="str">
        <f>VLOOKUP(G1213,'Seg 3 descriptions'!A:B,2)</f>
        <v>Salaries</v>
      </c>
    </row>
    <row r="1214" spans="1:19" x14ac:dyDescent="0.25">
      <c r="A1214" s="1" t="s">
        <v>457</v>
      </c>
      <c r="B1214" s="1" t="s">
        <v>1988</v>
      </c>
      <c r="C1214" s="1" t="s">
        <v>2070</v>
      </c>
      <c r="D1214" s="1" t="s">
        <v>2719</v>
      </c>
      <c r="E1214" s="1" t="s">
        <v>1991</v>
      </c>
      <c r="F1214" s="1" t="s">
        <v>2101</v>
      </c>
      <c r="G1214" s="1" t="s">
        <v>460</v>
      </c>
      <c r="H1214" s="1" t="s">
        <v>228</v>
      </c>
      <c r="I1214" s="1" t="s">
        <v>2056</v>
      </c>
      <c r="J1214" s="3">
        <v>-27.18</v>
      </c>
      <c r="K1214" s="1" t="s">
        <v>2751</v>
      </c>
      <c r="L1214" s="1" t="s">
        <v>24</v>
      </c>
      <c r="M1214" s="1" t="s">
        <v>2752</v>
      </c>
      <c r="N1214" s="1" t="s">
        <v>2071</v>
      </c>
      <c r="O1214" s="2">
        <v>39507</v>
      </c>
      <c r="P1214" s="2">
        <v>39512</v>
      </c>
      <c r="Q1214" s="1" t="s">
        <v>29</v>
      </c>
      <c r="R1214" t="str">
        <f>VLOOKUP(F1214,'Seg 2 descriptions'!A:B,2)</f>
        <v>X Operations Manager-Tri-County</v>
      </c>
      <c r="S1214" t="str">
        <f>VLOOKUP(G1214,'Seg 3 descriptions'!A:B,2)</f>
        <v>Salaries</v>
      </c>
    </row>
    <row r="1215" spans="1:19" x14ac:dyDescent="0.25">
      <c r="A1215" s="1" t="s">
        <v>457</v>
      </c>
      <c r="B1215" s="1" t="s">
        <v>1988</v>
      </c>
      <c r="C1215" s="1" t="s">
        <v>2070</v>
      </c>
      <c r="D1215" s="1" t="s">
        <v>2494</v>
      </c>
      <c r="E1215" s="1" t="s">
        <v>1991</v>
      </c>
      <c r="F1215" s="1" t="s">
        <v>2101</v>
      </c>
      <c r="G1215" s="1" t="s">
        <v>460</v>
      </c>
      <c r="H1215" s="1" t="s">
        <v>130</v>
      </c>
      <c r="I1215" s="1" t="s">
        <v>2056</v>
      </c>
      <c r="J1215" s="3">
        <v>-108.72</v>
      </c>
      <c r="K1215" s="1" t="s">
        <v>2751</v>
      </c>
      <c r="L1215" s="1" t="s">
        <v>24</v>
      </c>
      <c r="M1215" s="1" t="s">
        <v>2752</v>
      </c>
      <c r="N1215" s="1" t="s">
        <v>2071</v>
      </c>
      <c r="O1215" s="2">
        <v>39507</v>
      </c>
      <c r="P1215" s="2">
        <v>39512</v>
      </c>
      <c r="Q1215" s="1" t="s">
        <v>29</v>
      </c>
      <c r="R1215" t="str">
        <f>VLOOKUP(F1215,'Seg 2 descriptions'!A:B,2)</f>
        <v>X Operations Manager-Tri-County</v>
      </c>
      <c r="S1215" t="str">
        <f>VLOOKUP(G1215,'Seg 3 descriptions'!A:B,2)</f>
        <v>Salaries</v>
      </c>
    </row>
    <row r="1216" spans="1:19" x14ac:dyDescent="0.25">
      <c r="A1216" s="1" t="s">
        <v>828</v>
      </c>
      <c r="B1216" s="1" t="s">
        <v>49</v>
      </c>
      <c r="C1216" s="1" t="s">
        <v>2818</v>
      </c>
      <c r="D1216" s="1" t="s">
        <v>2505</v>
      </c>
      <c r="E1216" s="1" t="s">
        <v>20</v>
      </c>
      <c r="F1216" s="1" t="s">
        <v>2506</v>
      </c>
      <c r="G1216" s="1" t="s">
        <v>460</v>
      </c>
      <c r="H1216" s="1" t="s">
        <v>86</v>
      </c>
      <c r="I1216" s="1" t="s">
        <v>24</v>
      </c>
      <c r="J1216" s="3">
        <v>620.11</v>
      </c>
      <c r="K1216" s="1" t="s">
        <v>2819</v>
      </c>
      <c r="L1216" s="1" t="s">
        <v>24</v>
      </c>
      <c r="M1216" s="1" t="s">
        <v>24</v>
      </c>
      <c r="N1216" s="1" t="s">
        <v>2818</v>
      </c>
      <c r="O1216" s="2">
        <v>39794</v>
      </c>
      <c r="P1216" s="2">
        <v>39820</v>
      </c>
      <c r="Q1216" s="1" t="s">
        <v>29</v>
      </c>
      <c r="R1216" t="str">
        <f>VLOOKUP(F1216,'Seg 2 descriptions'!A:B,2)</f>
        <v>X Business Development Manager</v>
      </c>
      <c r="S1216" t="str">
        <f>VLOOKUP(G1216,'Seg 3 descriptions'!A:B,2)</f>
        <v>Salaries</v>
      </c>
    </row>
    <row r="1217" spans="1:19" x14ac:dyDescent="0.25">
      <c r="A1217" s="1" t="s">
        <v>828</v>
      </c>
      <c r="B1217" s="1" t="s">
        <v>49</v>
      </c>
      <c r="C1217" s="1" t="s">
        <v>2818</v>
      </c>
      <c r="D1217" s="1" t="s">
        <v>2100</v>
      </c>
      <c r="E1217" s="1" t="s">
        <v>1991</v>
      </c>
      <c r="F1217" s="1" t="s">
        <v>2101</v>
      </c>
      <c r="G1217" s="1" t="s">
        <v>460</v>
      </c>
      <c r="H1217" s="1" t="s">
        <v>86</v>
      </c>
      <c r="I1217" s="1" t="s">
        <v>24</v>
      </c>
      <c r="J1217" s="3">
        <v>297.12</v>
      </c>
      <c r="K1217" s="1" t="s">
        <v>2819</v>
      </c>
      <c r="L1217" s="1" t="s">
        <v>24</v>
      </c>
      <c r="M1217" s="1" t="s">
        <v>24</v>
      </c>
      <c r="N1217" s="1" t="s">
        <v>2818</v>
      </c>
      <c r="O1217" s="2">
        <v>39794</v>
      </c>
      <c r="P1217" s="2">
        <v>39820</v>
      </c>
      <c r="Q1217" s="1" t="s">
        <v>29</v>
      </c>
      <c r="R1217" t="str">
        <f>VLOOKUP(F1217,'Seg 2 descriptions'!A:B,2)</f>
        <v>X Operations Manager-Tri-County</v>
      </c>
      <c r="S1217" t="str">
        <f>VLOOKUP(G1217,'Seg 3 descriptions'!A:B,2)</f>
        <v>Salaries</v>
      </c>
    </row>
    <row r="1218" spans="1:19" x14ac:dyDescent="0.25">
      <c r="A1218" s="1" t="s">
        <v>1987</v>
      </c>
      <c r="B1218" s="1" t="s">
        <v>1988</v>
      </c>
      <c r="C1218" s="1" t="s">
        <v>1989</v>
      </c>
      <c r="D1218" s="1" t="s">
        <v>2008</v>
      </c>
      <c r="E1218" s="1" t="s">
        <v>20</v>
      </c>
      <c r="F1218" s="1" t="s">
        <v>2006</v>
      </c>
      <c r="G1218" s="1" t="s">
        <v>590</v>
      </c>
      <c r="H1218" s="1" t="s">
        <v>76</v>
      </c>
      <c r="I1218" s="1" t="s">
        <v>24</v>
      </c>
      <c r="J1218" s="3">
        <v>27.07</v>
      </c>
      <c r="K1218" s="1" t="s">
        <v>2820</v>
      </c>
      <c r="L1218" s="1" t="s">
        <v>24</v>
      </c>
      <c r="M1218" s="1" t="s">
        <v>2007</v>
      </c>
      <c r="N1218" s="1" t="s">
        <v>1989</v>
      </c>
      <c r="O1218" s="2">
        <v>39505</v>
      </c>
      <c r="P1218" s="2">
        <v>39505</v>
      </c>
      <c r="Q1218" s="1" t="s">
        <v>29</v>
      </c>
      <c r="R1218" t="str">
        <f>VLOOKUP(F1218,'Seg 2 descriptions'!A:B,2)</f>
        <v>X Engineering and Measurement</v>
      </c>
      <c r="S1218" t="str">
        <f>VLOOKUP(G1218,'Seg 3 descriptions'!A:B,2)</f>
        <v>Overtime/Comp Time/On Call</v>
      </c>
    </row>
    <row r="1219" spans="1:19" x14ac:dyDescent="0.25">
      <c r="A1219" s="1" t="s">
        <v>1987</v>
      </c>
      <c r="B1219" s="1" t="s">
        <v>1988</v>
      </c>
      <c r="C1219" s="1" t="s">
        <v>1989</v>
      </c>
      <c r="D1219" s="1" t="s">
        <v>2009</v>
      </c>
      <c r="E1219" s="1" t="s">
        <v>1991</v>
      </c>
      <c r="F1219" s="1" t="s">
        <v>1992</v>
      </c>
      <c r="G1219" s="1" t="s">
        <v>590</v>
      </c>
      <c r="H1219" s="1" t="s">
        <v>86</v>
      </c>
      <c r="I1219" s="1" t="s">
        <v>24</v>
      </c>
      <c r="J1219" s="3">
        <v>34.03</v>
      </c>
      <c r="K1219" s="1" t="s">
        <v>2820</v>
      </c>
      <c r="L1219" s="1" t="s">
        <v>24</v>
      </c>
      <c r="M1219" s="1" t="s">
        <v>2010</v>
      </c>
      <c r="N1219" s="1" t="s">
        <v>1989</v>
      </c>
      <c r="O1219" s="2">
        <v>39505</v>
      </c>
      <c r="P1219" s="2">
        <v>39505</v>
      </c>
      <c r="Q1219" s="1" t="s">
        <v>29</v>
      </c>
      <c r="R1219" t="str">
        <f>VLOOKUP(F1219,'Seg 2 descriptions'!A:B,2)</f>
        <v>X Operations-Tri-County</v>
      </c>
      <c r="S1219" t="str">
        <f>VLOOKUP(G1219,'Seg 3 descriptions'!A:B,2)</f>
        <v>Overtime/Comp Time/On Call</v>
      </c>
    </row>
    <row r="1220" spans="1:19" x14ac:dyDescent="0.25">
      <c r="A1220" s="1" t="s">
        <v>457</v>
      </c>
      <c r="B1220" s="1" t="s">
        <v>1988</v>
      </c>
      <c r="C1220" s="1" t="s">
        <v>2315</v>
      </c>
      <c r="D1220" s="1" t="s">
        <v>2762</v>
      </c>
      <c r="E1220" s="1" t="s">
        <v>1991</v>
      </c>
      <c r="F1220" s="1" t="s">
        <v>1992</v>
      </c>
      <c r="G1220" s="1" t="s">
        <v>1049</v>
      </c>
      <c r="H1220" s="1" t="s">
        <v>228</v>
      </c>
      <c r="I1220" s="1" t="s">
        <v>2056</v>
      </c>
      <c r="J1220" s="3">
        <v>19.100000000000001</v>
      </c>
      <c r="K1220" s="1" t="s">
        <v>2760</v>
      </c>
      <c r="L1220" s="1" t="s">
        <v>24</v>
      </c>
      <c r="M1220" s="1" t="s">
        <v>2761</v>
      </c>
      <c r="N1220" s="1" t="s">
        <v>2059</v>
      </c>
      <c r="O1220" s="2">
        <v>39478</v>
      </c>
      <c r="P1220" s="2">
        <v>39486</v>
      </c>
      <c r="Q1220" s="1" t="s">
        <v>29</v>
      </c>
      <c r="R1220" t="str">
        <f>VLOOKUP(F1220,'Seg 2 descriptions'!A:B,2)</f>
        <v>X Operations-Tri-County</v>
      </c>
      <c r="S1220" t="str">
        <f>VLOOKUP(G1220,'Seg 3 descriptions'!A:B,2)</f>
        <v>Vehicle Insurance</v>
      </c>
    </row>
    <row r="1221" spans="1:19" x14ac:dyDescent="0.25">
      <c r="A1221" s="1" t="s">
        <v>457</v>
      </c>
      <c r="B1221" s="1" t="s">
        <v>1988</v>
      </c>
      <c r="C1221" s="1" t="s">
        <v>2315</v>
      </c>
      <c r="D1221" s="1" t="s">
        <v>2763</v>
      </c>
      <c r="E1221" s="1" t="s">
        <v>1991</v>
      </c>
      <c r="F1221" s="1" t="s">
        <v>1992</v>
      </c>
      <c r="G1221" s="1" t="s">
        <v>1055</v>
      </c>
      <c r="H1221" s="1" t="s">
        <v>228</v>
      </c>
      <c r="I1221" s="1" t="s">
        <v>2056</v>
      </c>
      <c r="J1221" s="3">
        <v>81.760000000000005</v>
      </c>
      <c r="K1221" s="1" t="s">
        <v>2760</v>
      </c>
      <c r="L1221" s="1" t="s">
        <v>24</v>
      </c>
      <c r="M1221" s="1" t="s">
        <v>2761</v>
      </c>
      <c r="N1221" s="1" t="s">
        <v>2059</v>
      </c>
      <c r="O1221" s="2">
        <v>39478</v>
      </c>
      <c r="P1221" s="2">
        <v>39486</v>
      </c>
      <c r="Q1221" s="1" t="s">
        <v>29</v>
      </c>
      <c r="R1221" t="str">
        <f>VLOOKUP(F1221,'Seg 2 descriptions'!A:B,2)</f>
        <v>X Operations-Tri-County</v>
      </c>
      <c r="S1221" t="str">
        <f>VLOOKUP(G1221,'Seg 3 descriptions'!A:B,2)</f>
        <v>Vehicle Depreciation</v>
      </c>
    </row>
    <row r="1222" spans="1:19" x14ac:dyDescent="0.25">
      <c r="A1222" s="1" t="s">
        <v>457</v>
      </c>
      <c r="B1222" s="1" t="s">
        <v>1988</v>
      </c>
      <c r="C1222" s="1" t="s">
        <v>2315</v>
      </c>
      <c r="D1222" s="1" t="s">
        <v>2766</v>
      </c>
      <c r="E1222" s="1" t="s">
        <v>1991</v>
      </c>
      <c r="F1222" s="1" t="s">
        <v>1992</v>
      </c>
      <c r="G1222" s="1" t="s">
        <v>870</v>
      </c>
      <c r="H1222" s="1" t="s">
        <v>228</v>
      </c>
      <c r="I1222" s="1" t="s">
        <v>2056</v>
      </c>
      <c r="J1222" s="3">
        <v>158.65</v>
      </c>
      <c r="K1222" s="1" t="s">
        <v>2760</v>
      </c>
      <c r="L1222" s="1" t="s">
        <v>24</v>
      </c>
      <c r="M1222" s="1" t="s">
        <v>2761</v>
      </c>
      <c r="N1222" s="1" t="s">
        <v>2059</v>
      </c>
      <c r="O1222" s="2">
        <v>39478</v>
      </c>
      <c r="P1222" s="2">
        <v>39486</v>
      </c>
      <c r="Q1222" s="1" t="s">
        <v>29</v>
      </c>
      <c r="R1222" t="str">
        <f>VLOOKUP(F1222,'Seg 2 descriptions'!A:B,2)</f>
        <v>X Operations-Tri-County</v>
      </c>
      <c r="S1222" t="str">
        <f>VLOOKUP(G1222,'Seg 3 descriptions'!A:B,2)</f>
        <v>Other Vehicle Expenses</v>
      </c>
    </row>
    <row r="1223" spans="1:19" x14ac:dyDescent="0.25">
      <c r="A1223" s="1" t="s">
        <v>457</v>
      </c>
      <c r="B1223" s="1" t="s">
        <v>1988</v>
      </c>
      <c r="C1223" s="1" t="s">
        <v>2315</v>
      </c>
      <c r="D1223" s="1" t="s">
        <v>2767</v>
      </c>
      <c r="E1223" s="1" t="s">
        <v>1991</v>
      </c>
      <c r="F1223" s="1" t="s">
        <v>1992</v>
      </c>
      <c r="G1223" s="1" t="s">
        <v>869</v>
      </c>
      <c r="H1223" s="1" t="s">
        <v>228</v>
      </c>
      <c r="I1223" s="1" t="s">
        <v>2056</v>
      </c>
      <c r="J1223" s="3">
        <v>142.79</v>
      </c>
      <c r="K1223" s="1" t="s">
        <v>2760</v>
      </c>
      <c r="L1223" s="1" t="s">
        <v>24</v>
      </c>
      <c r="M1223" s="1" t="s">
        <v>2761</v>
      </c>
      <c r="N1223" s="1" t="s">
        <v>2059</v>
      </c>
      <c r="O1223" s="2">
        <v>39478</v>
      </c>
      <c r="P1223" s="2">
        <v>39486</v>
      </c>
      <c r="Q1223" s="1" t="s">
        <v>29</v>
      </c>
      <c r="R1223" t="str">
        <f>VLOOKUP(F1223,'Seg 2 descriptions'!A:B,2)</f>
        <v>X Operations-Tri-County</v>
      </c>
      <c r="S1223" t="str">
        <f>VLOOKUP(G1223,'Seg 3 descriptions'!A:B,2)</f>
        <v>Vehicle Fuel</v>
      </c>
    </row>
    <row r="1224" spans="1:19" x14ac:dyDescent="0.25">
      <c r="A1224" s="1" t="s">
        <v>457</v>
      </c>
      <c r="B1224" s="1" t="s">
        <v>49</v>
      </c>
      <c r="C1224" s="1" t="s">
        <v>2654</v>
      </c>
      <c r="D1224" s="1" t="s">
        <v>2009</v>
      </c>
      <c r="E1224" s="1" t="s">
        <v>1991</v>
      </c>
      <c r="F1224" s="1" t="s">
        <v>1992</v>
      </c>
      <c r="G1224" s="1" t="s">
        <v>590</v>
      </c>
      <c r="H1224" s="1" t="s">
        <v>86</v>
      </c>
      <c r="I1224" s="1" t="s">
        <v>24</v>
      </c>
      <c r="J1224" s="3">
        <v>-33.67</v>
      </c>
      <c r="K1224" s="1" t="s">
        <v>2398</v>
      </c>
      <c r="L1224" s="1" t="s">
        <v>24</v>
      </c>
      <c r="M1224" s="1" t="s">
        <v>2399</v>
      </c>
      <c r="N1224" s="1" t="s">
        <v>2657</v>
      </c>
      <c r="O1224" s="2">
        <v>39629</v>
      </c>
      <c r="P1224" s="2">
        <v>39636</v>
      </c>
      <c r="Q1224" s="1" t="s">
        <v>29</v>
      </c>
      <c r="R1224" t="str">
        <f>VLOOKUP(F1224,'Seg 2 descriptions'!A:B,2)</f>
        <v>X Operations-Tri-County</v>
      </c>
      <c r="S1224" t="str">
        <f>VLOOKUP(G1224,'Seg 3 descriptions'!A:B,2)</f>
        <v>Overtime/Comp Time/On Call</v>
      </c>
    </row>
    <row r="1225" spans="1:19" x14ac:dyDescent="0.25">
      <c r="A1225" s="1" t="s">
        <v>457</v>
      </c>
      <c r="B1225" s="1" t="s">
        <v>49</v>
      </c>
      <c r="C1225" s="1" t="s">
        <v>2654</v>
      </c>
      <c r="D1225" s="1" t="s">
        <v>2003</v>
      </c>
      <c r="E1225" s="1" t="s">
        <v>1991</v>
      </c>
      <c r="F1225" s="1" t="s">
        <v>1992</v>
      </c>
      <c r="G1225" s="1" t="s">
        <v>590</v>
      </c>
      <c r="H1225" s="1" t="s">
        <v>103</v>
      </c>
      <c r="I1225" s="1" t="s">
        <v>24</v>
      </c>
      <c r="J1225" s="3">
        <v>-6.4</v>
      </c>
      <c r="K1225" s="1" t="s">
        <v>2398</v>
      </c>
      <c r="L1225" s="1" t="s">
        <v>24</v>
      </c>
      <c r="M1225" s="1" t="s">
        <v>2399</v>
      </c>
      <c r="N1225" s="1" t="s">
        <v>2657</v>
      </c>
      <c r="O1225" s="2">
        <v>39629</v>
      </c>
      <c r="P1225" s="2">
        <v>39636</v>
      </c>
      <c r="Q1225" s="1" t="s">
        <v>29</v>
      </c>
      <c r="R1225" t="str">
        <f>VLOOKUP(F1225,'Seg 2 descriptions'!A:B,2)</f>
        <v>X Operations-Tri-County</v>
      </c>
      <c r="S1225" t="str">
        <f>VLOOKUP(G1225,'Seg 3 descriptions'!A:B,2)</f>
        <v>Overtime/Comp Time/On Call</v>
      </c>
    </row>
    <row r="1226" spans="1:19" x14ac:dyDescent="0.25">
      <c r="A1226" s="1" t="s">
        <v>457</v>
      </c>
      <c r="B1226" s="1" t="s">
        <v>49</v>
      </c>
      <c r="C1226" s="1" t="s">
        <v>2654</v>
      </c>
      <c r="D1226" s="1" t="s">
        <v>2066</v>
      </c>
      <c r="E1226" s="1" t="s">
        <v>1991</v>
      </c>
      <c r="F1226" s="1" t="s">
        <v>1992</v>
      </c>
      <c r="G1226" s="1" t="s">
        <v>590</v>
      </c>
      <c r="H1226" s="1" t="s">
        <v>228</v>
      </c>
      <c r="I1226" s="1" t="s">
        <v>24</v>
      </c>
      <c r="J1226" s="3">
        <v>-8.32</v>
      </c>
      <c r="K1226" s="1" t="s">
        <v>2398</v>
      </c>
      <c r="L1226" s="1" t="s">
        <v>24</v>
      </c>
      <c r="M1226" s="1" t="s">
        <v>2399</v>
      </c>
      <c r="N1226" s="1" t="s">
        <v>2657</v>
      </c>
      <c r="O1226" s="2">
        <v>39629</v>
      </c>
      <c r="P1226" s="2">
        <v>39636</v>
      </c>
      <c r="Q1226" s="1" t="s">
        <v>29</v>
      </c>
      <c r="R1226" t="str">
        <f>VLOOKUP(F1226,'Seg 2 descriptions'!A:B,2)</f>
        <v>X Operations-Tri-County</v>
      </c>
      <c r="S1226" t="str">
        <f>VLOOKUP(G1226,'Seg 3 descriptions'!A:B,2)</f>
        <v>Overtime/Comp Time/On Call</v>
      </c>
    </row>
    <row r="1227" spans="1:19" x14ac:dyDescent="0.25">
      <c r="A1227" s="1" t="s">
        <v>457</v>
      </c>
      <c r="B1227" s="1" t="s">
        <v>49</v>
      </c>
      <c r="C1227" s="1" t="s">
        <v>2654</v>
      </c>
      <c r="D1227" s="1" t="s">
        <v>2065</v>
      </c>
      <c r="E1227" s="1" t="s">
        <v>20</v>
      </c>
      <c r="F1227" s="1" t="s">
        <v>1992</v>
      </c>
      <c r="G1227" s="1" t="s">
        <v>590</v>
      </c>
      <c r="H1227" s="1" t="s">
        <v>86</v>
      </c>
      <c r="I1227" s="1" t="s">
        <v>24</v>
      </c>
      <c r="J1227" s="3">
        <v>-54.25</v>
      </c>
      <c r="K1227" s="1" t="s">
        <v>2398</v>
      </c>
      <c r="L1227" s="1" t="s">
        <v>24</v>
      </c>
      <c r="M1227" s="1" t="s">
        <v>2399</v>
      </c>
      <c r="N1227" s="1" t="s">
        <v>2657</v>
      </c>
      <c r="O1227" s="2">
        <v>39629</v>
      </c>
      <c r="P1227" s="2">
        <v>39636</v>
      </c>
      <c r="Q1227" s="1" t="s">
        <v>29</v>
      </c>
      <c r="R1227" t="str">
        <f>VLOOKUP(F1227,'Seg 2 descriptions'!A:B,2)</f>
        <v>X Operations-Tri-County</v>
      </c>
      <c r="S1227" t="str">
        <f>VLOOKUP(G1227,'Seg 3 descriptions'!A:B,2)</f>
        <v>Overtime/Comp Time/On Call</v>
      </c>
    </row>
    <row r="1228" spans="1:19" x14ac:dyDescent="0.25">
      <c r="A1228" s="1" t="s">
        <v>457</v>
      </c>
      <c r="B1228" s="1" t="s">
        <v>49</v>
      </c>
      <c r="C1228" s="1" t="s">
        <v>2654</v>
      </c>
      <c r="D1228" s="1" t="s">
        <v>2298</v>
      </c>
      <c r="E1228" s="1" t="s">
        <v>20</v>
      </c>
      <c r="F1228" s="1" t="s">
        <v>1992</v>
      </c>
      <c r="G1228" s="1" t="s">
        <v>590</v>
      </c>
      <c r="H1228" s="1" t="s">
        <v>103</v>
      </c>
      <c r="I1228" s="1" t="s">
        <v>24</v>
      </c>
      <c r="J1228" s="3">
        <v>-4.7</v>
      </c>
      <c r="K1228" s="1" t="s">
        <v>2398</v>
      </c>
      <c r="L1228" s="1" t="s">
        <v>24</v>
      </c>
      <c r="M1228" s="1" t="s">
        <v>2399</v>
      </c>
      <c r="N1228" s="1" t="s">
        <v>2657</v>
      </c>
      <c r="O1228" s="2">
        <v>39629</v>
      </c>
      <c r="P1228" s="2">
        <v>39636</v>
      </c>
      <c r="Q1228" s="1" t="s">
        <v>29</v>
      </c>
      <c r="R1228" t="str">
        <f>VLOOKUP(F1228,'Seg 2 descriptions'!A:B,2)</f>
        <v>X Operations-Tri-County</v>
      </c>
      <c r="S1228" t="str">
        <f>VLOOKUP(G1228,'Seg 3 descriptions'!A:B,2)</f>
        <v>Overtime/Comp Time/On Call</v>
      </c>
    </row>
    <row r="1229" spans="1:19" x14ac:dyDescent="0.25">
      <c r="A1229" s="1" t="s">
        <v>457</v>
      </c>
      <c r="B1229" s="1" t="s">
        <v>49</v>
      </c>
      <c r="C1229" s="1" t="s">
        <v>2654</v>
      </c>
      <c r="D1229" s="1" t="s">
        <v>2821</v>
      </c>
      <c r="E1229" s="1" t="s">
        <v>20</v>
      </c>
      <c r="F1229" s="1" t="s">
        <v>1992</v>
      </c>
      <c r="G1229" s="1" t="s">
        <v>590</v>
      </c>
      <c r="H1229" s="1" t="s">
        <v>228</v>
      </c>
      <c r="I1229" s="1" t="s">
        <v>24</v>
      </c>
      <c r="J1229" s="3">
        <v>-8.86</v>
      </c>
      <c r="K1229" s="1" t="s">
        <v>2398</v>
      </c>
      <c r="L1229" s="1" t="s">
        <v>24</v>
      </c>
      <c r="M1229" s="1" t="s">
        <v>2399</v>
      </c>
      <c r="N1229" s="1" t="s">
        <v>2657</v>
      </c>
      <c r="O1229" s="2">
        <v>39629</v>
      </c>
      <c r="P1229" s="2">
        <v>39636</v>
      </c>
      <c r="Q1229" s="1" t="s">
        <v>29</v>
      </c>
      <c r="R1229" t="str">
        <f>VLOOKUP(F1229,'Seg 2 descriptions'!A:B,2)</f>
        <v>X Operations-Tri-County</v>
      </c>
      <c r="S1229" t="str">
        <f>VLOOKUP(G1229,'Seg 3 descriptions'!A:B,2)</f>
        <v>Overtime/Comp Time/On Call</v>
      </c>
    </row>
    <row r="1230" spans="1:19" x14ac:dyDescent="0.25">
      <c r="A1230" s="1" t="s">
        <v>457</v>
      </c>
      <c r="B1230" s="1" t="s">
        <v>1988</v>
      </c>
      <c r="C1230" s="1" t="s">
        <v>2720</v>
      </c>
      <c r="D1230" s="1" t="s">
        <v>2100</v>
      </c>
      <c r="E1230" s="1" t="s">
        <v>1991</v>
      </c>
      <c r="F1230" s="1" t="s">
        <v>2101</v>
      </c>
      <c r="G1230" s="1" t="s">
        <v>460</v>
      </c>
      <c r="H1230" s="1" t="s">
        <v>86</v>
      </c>
      <c r="I1230" s="1" t="s">
        <v>2056</v>
      </c>
      <c r="J1230" s="3">
        <v>-49.83</v>
      </c>
      <c r="K1230" s="1" t="s">
        <v>2751</v>
      </c>
      <c r="L1230" s="1" t="s">
        <v>24</v>
      </c>
      <c r="M1230" s="1" t="s">
        <v>2752</v>
      </c>
      <c r="N1230" s="1" t="s">
        <v>2721</v>
      </c>
      <c r="O1230" s="2">
        <v>39478</v>
      </c>
      <c r="P1230" s="2">
        <v>39486</v>
      </c>
      <c r="Q1230" s="1" t="s">
        <v>29</v>
      </c>
      <c r="R1230" t="str">
        <f>VLOOKUP(F1230,'Seg 2 descriptions'!A:B,2)</f>
        <v>X Operations Manager-Tri-County</v>
      </c>
      <c r="S1230" t="str">
        <f>VLOOKUP(G1230,'Seg 3 descriptions'!A:B,2)</f>
        <v>Salaries</v>
      </c>
    </row>
    <row r="1231" spans="1:19" x14ac:dyDescent="0.25">
      <c r="A1231" s="1" t="s">
        <v>457</v>
      </c>
      <c r="B1231" s="1" t="s">
        <v>1988</v>
      </c>
      <c r="C1231" s="1" t="s">
        <v>2720</v>
      </c>
      <c r="D1231" s="1" t="s">
        <v>2493</v>
      </c>
      <c r="E1231" s="1" t="s">
        <v>1991</v>
      </c>
      <c r="F1231" s="1" t="s">
        <v>2101</v>
      </c>
      <c r="G1231" s="1" t="s">
        <v>460</v>
      </c>
      <c r="H1231" s="1" t="s">
        <v>187</v>
      </c>
      <c r="I1231" s="1" t="s">
        <v>2056</v>
      </c>
      <c r="J1231" s="3">
        <v>-9.06</v>
      </c>
      <c r="K1231" s="1" t="s">
        <v>2751</v>
      </c>
      <c r="L1231" s="1" t="s">
        <v>24</v>
      </c>
      <c r="M1231" s="1" t="s">
        <v>2752</v>
      </c>
      <c r="N1231" s="1" t="s">
        <v>2721</v>
      </c>
      <c r="O1231" s="2">
        <v>39478</v>
      </c>
      <c r="P1231" s="2">
        <v>39486</v>
      </c>
      <c r="Q1231" s="1" t="s">
        <v>29</v>
      </c>
      <c r="R1231" t="str">
        <f>VLOOKUP(F1231,'Seg 2 descriptions'!A:B,2)</f>
        <v>X Operations Manager-Tri-County</v>
      </c>
      <c r="S1231" t="str">
        <f>VLOOKUP(G1231,'Seg 3 descriptions'!A:B,2)</f>
        <v>Salaries</v>
      </c>
    </row>
    <row r="1232" spans="1:19" x14ac:dyDescent="0.25">
      <c r="A1232" s="1" t="s">
        <v>457</v>
      </c>
      <c r="B1232" s="1" t="s">
        <v>1988</v>
      </c>
      <c r="C1232" s="1" t="s">
        <v>2720</v>
      </c>
      <c r="D1232" s="1" t="s">
        <v>2103</v>
      </c>
      <c r="E1232" s="1" t="s">
        <v>1991</v>
      </c>
      <c r="F1232" s="1" t="s">
        <v>2101</v>
      </c>
      <c r="G1232" s="1" t="s">
        <v>460</v>
      </c>
      <c r="H1232" s="1" t="s">
        <v>76</v>
      </c>
      <c r="I1232" s="1" t="s">
        <v>2056</v>
      </c>
      <c r="J1232" s="3">
        <v>-18.12</v>
      </c>
      <c r="K1232" s="1" t="s">
        <v>2751</v>
      </c>
      <c r="L1232" s="1" t="s">
        <v>24</v>
      </c>
      <c r="M1232" s="1" t="s">
        <v>2752</v>
      </c>
      <c r="N1232" s="1" t="s">
        <v>2721</v>
      </c>
      <c r="O1232" s="2">
        <v>39478</v>
      </c>
      <c r="P1232" s="2">
        <v>39486</v>
      </c>
      <c r="Q1232" s="1" t="s">
        <v>29</v>
      </c>
      <c r="R1232" t="str">
        <f>VLOOKUP(F1232,'Seg 2 descriptions'!A:B,2)</f>
        <v>X Operations Manager-Tri-County</v>
      </c>
      <c r="S1232" t="str">
        <f>VLOOKUP(G1232,'Seg 3 descriptions'!A:B,2)</f>
        <v>Salaries</v>
      </c>
    </row>
    <row r="1233" spans="1:19" x14ac:dyDescent="0.25">
      <c r="A1233" s="1" t="s">
        <v>457</v>
      </c>
      <c r="B1233" s="1" t="s">
        <v>1988</v>
      </c>
      <c r="C1233" s="1" t="s">
        <v>2720</v>
      </c>
      <c r="D1233" s="1" t="s">
        <v>2494</v>
      </c>
      <c r="E1233" s="1" t="s">
        <v>1991</v>
      </c>
      <c r="F1233" s="1" t="s">
        <v>2101</v>
      </c>
      <c r="G1233" s="1" t="s">
        <v>460</v>
      </c>
      <c r="H1233" s="1" t="s">
        <v>130</v>
      </c>
      <c r="I1233" s="1" t="s">
        <v>2056</v>
      </c>
      <c r="J1233" s="3">
        <v>-18.12</v>
      </c>
      <c r="K1233" s="1" t="s">
        <v>2751</v>
      </c>
      <c r="L1233" s="1" t="s">
        <v>24</v>
      </c>
      <c r="M1233" s="1" t="s">
        <v>2752</v>
      </c>
      <c r="N1233" s="1" t="s">
        <v>2721</v>
      </c>
      <c r="O1233" s="2">
        <v>39478</v>
      </c>
      <c r="P1233" s="2">
        <v>39486</v>
      </c>
      <c r="Q1233" s="1" t="s">
        <v>29</v>
      </c>
      <c r="R1233" t="str">
        <f>VLOOKUP(F1233,'Seg 2 descriptions'!A:B,2)</f>
        <v>X Operations Manager-Tri-County</v>
      </c>
      <c r="S1233" t="str">
        <f>VLOOKUP(G1233,'Seg 3 descriptions'!A:B,2)</f>
        <v>Salaries</v>
      </c>
    </row>
    <row r="1234" spans="1:19" x14ac:dyDescent="0.25">
      <c r="A1234" s="1" t="s">
        <v>457</v>
      </c>
      <c r="B1234" s="1" t="s">
        <v>1988</v>
      </c>
      <c r="C1234" s="1" t="s">
        <v>2720</v>
      </c>
      <c r="D1234" s="1" t="s">
        <v>2105</v>
      </c>
      <c r="E1234" s="1" t="s">
        <v>2029</v>
      </c>
      <c r="F1234" s="1" t="s">
        <v>2101</v>
      </c>
      <c r="G1234" s="1" t="s">
        <v>460</v>
      </c>
      <c r="H1234" s="1" t="s">
        <v>86</v>
      </c>
      <c r="I1234" s="1" t="s">
        <v>2056</v>
      </c>
      <c r="J1234" s="3">
        <v>-18.12</v>
      </c>
      <c r="K1234" s="1" t="s">
        <v>2751</v>
      </c>
      <c r="L1234" s="1" t="s">
        <v>24</v>
      </c>
      <c r="M1234" s="1" t="s">
        <v>2752</v>
      </c>
      <c r="N1234" s="1" t="s">
        <v>2721</v>
      </c>
      <c r="O1234" s="2">
        <v>39478</v>
      </c>
      <c r="P1234" s="2">
        <v>39486</v>
      </c>
      <c r="Q1234" s="1" t="s">
        <v>29</v>
      </c>
      <c r="R1234" t="str">
        <f>VLOOKUP(F1234,'Seg 2 descriptions'!A:B,2)</f>
        <v>X Operations Manager-Tri-County</v>
      </c>
      <c r="S1234" t="str">
        <f>VLOOKUP(G1234,'Seg 3 descriptions'!A:B,2)</f>
        <v>Salaries</v>
      </c>
    </row>
    <row r="1235" spans="1:19" x14ac:dyDescent="0.25">
      <c r="A1235" s="1" t="s">
        <v>1987</v>
      </c>
      <c r="B1235" s="1" t="s">
        <v>1988</v>
      </c>
      <c r="C1235" s="1" t="s">
        <v>2405</v>
      </c>
      <c r="D1235" s="1" t="s">
        <v>2008</v>
      </c>
      <c r="E1235" s="1" t="s">
        <v>20</v>
      </c>
      <c r="F1235" s="1" t="s">
        <v>2006</v>
      </c>
      <c r="G1235" s="1" t="s">
        <v>590</v>
      </c>
      <c r="H1235" s="1" t="s">
        <v>76</v>
      </c>
      <c r="I1235" s="1" t="s">
        <v>24</v>
      </c>
      <c r="J1235" s="3">
        <v>-67.680000000000007</v>
      </c>
      <c r="K1235" s="1" t="s">
        <v>2403</v>
      </c>
      <c r="L1235" s="1" t="s">
        <v>24</v>
      </c>
      <c r="M1235" s="1" t="s">
        <v>2007</v>
      </c>
      <c r="N1235" s="1" t="s">
        <v>2404</v>
      </c>
      <c r="O1235" s="2">
        <v>39507</v>
      </c>
      <c r="P1235" s="2">
        <v>39514</v>
      </c>
      <c r="Q1235" s="1" t="s">
        <v>29</v>
      </c>
      <c r="R1235" t="str">
        <f>VLOOKUP(F1235,'Seg 2 descriptions'!A:B,2)</f>
        <v>X Engineering and Measurement</v>
      </c>
      <c r="S1235" t="str">
        <f>VLOOKUP(G1235,'Seg 3 descriptions'!A:B,2)</f>
        <v>Overtime/Comp Time/On Call</v>
      </c>
    </row>
    <row r="1236" spans="1:19" x14ac:dyDescent="0.25">
      <c r="A1236" s="1" t="s">
        <v>1987</v>
      </c>
      <c r="B1236" s="1" t="s">
        <v>1988</v>
      </c>
      <c r="C1236" s="1" t="s">
        <v>2404</v>
      </c>
      <c r="D1236" s="1" t="s">
        <v>2003</v>
      </c>
      <c r="E1236" s="1" t="s">
        <v>1991</v>
      </c>
      <c r="F1236" s="1" t="s">
        <v>1992</v>
      </c>
      <c r="G1236" s="1" t="s">
        <v>590</v>
      </c>
      <c r="H1236" s="1" t="s">
        <v>103</v>
      </c>
      <c r="I1236" s="1" t="s">
        <v>24</v>
      </c>
      <c r="J1236" s="3">
        <v>101.95</v>
      </c>
      <c r="K1236" s="1" t="s">
        <v>2403</v>
      </c>
      <c r="L1236" s="1" t="s">
        <v>24</v>
      </c>
      <c r="M1236" s="1" t="s">
        <v>2048</v>
      </c>
      <c r="N1236" s="1" t="s">
        <v>2404</v>
      </c>
      <c r="O1236" s="2">
        <v>39507</v>
      </c>
      <c r="P1236" s="2">
        <v>39514</v>
      </c>
      <c r="Q1236" s="1" t="s">
        <v>29</v>
      </c>
      <c r="R1236" t="str">
        <f>VLOOKUP(F1236,'Seg 2 descriptions'!A:B,2)</f>
        <v>X Operations-Tri-County</v>
      </c>
      <c r="S1236" t="str">
        <f>VLOOKUP(G1236,'Seg 3 descriptions'!A:B,2)</f>
        <v>Overtime/Comp Time/On Call</v>
      </c>
    </row>
    <row r="1237" spans="1:19" x14ac:dyDescent="0.25">
      <c r="A1237" s="1" t="s">
        <v>1987</v>
      </c>
      <c r="B1237" s="1" t="s">
        <v>1988</v>
      </c>
      <c r="C1237" s="1" t="s">
        <v>2405</v>
      </c>
      <c r="D1237" s="1" t="s">
        <v>2009</v>
      </c>
      <c r="E1237" s="1" t="s">
        <v>1991</v>
      </c>
      <c r="F1237" s="1" t="s">
        <v>1992</v>
      </c>
      <c r="G1237" s="1" t="s">
        <v>590</v>
      </c>
      <c r="H1237" s="1" t="s">
        <v>86</v>
      </c>
      <c r="I1237" s="1" t="s">
        <v>24</v>
      </c>
      <c r="J1237" s="3">
        <v>-40.68</v>
      </c>
      <c r="K1237" s="1" t="s">
        <v>2403</v>
      </c>
      <c r="L1237" s="1" t="s">
        <v>24</v>
      </c>
      <c r="M1237" s="1" t="s">
        <v>1998</v>
      </c>
      <c r="N1237" s="1" t="s">
        <v>2404</v>
      </c>
      <c r="O1237" s="2">
        <v>39507</v>
      </c>
      <c r="P1237" s="2">
        <v>39514</v>
      </c>
      <c r="Q1237" s="1" t="s">
        <v>29</v>
      </c>
      <c r="R1237" t="str">
        <f>VLOOKUP(F1237,'Seg 2 descriptions'!A:B,2)</f>
        <v>X Operations-Tri-County</v>
      </c>
      <c r="S1237" t="str">
        <f>VLOOKUP(G1237,'Seg 3 descriptions'!A:B,2)</f>
        <v>Overtime/Comp Time/On Call</v>
      </c>
    </row>
    <row r="1238" spans="1:19" x14ac:dyDescent="0.25">
      <c r="A1238" s="1" t="s">
        <v>1987</v>
      </c>
      <c r="B1238" s="1" t="s">
        <v>1988</v>
      </c>
      <c r="C1238" s="1" t="s">
        <v>2404</v>
      </c>
      <c r="D1238" s="1" t="s">
        <v>2063</v>
      </c>
      <c r="E1238" s="1" t="s">
        <v>20</v>
      </c>
      <c r="F1238" s="1" t="s">
        <v>2006</v>
      </c>
      <c r="G1238" s="1" t="s">
        <v>590</v>
      </c>
      <c r="H1238" s="1" t="s">
        <v>86</v>
      </c>
      <c r="I1238" s="1" t="s">
        <v>24</v>
      </c>
      <c r="J1238" s="3">
        <v>122.2</v>
      </c>
      <c r="K1238" s="1" t="s">
        <v>2403</v>
      </c>
      <c r="L1238" s="1" t="s">
        <v>24</v>
      </c>
      <c r="M1238" s="1" t="s">
        <v>2406</v>
      </c>
      <c r="N1238" s="1" t="s">
        <v>2404</v>
      </c>
      <c r="O1238" s="2">
        <v>39507</v>
      </c>
      <c r="P1238" s="2">
        <v>39514</v>
      </c>
      <c r="Q1238" s="1" t="s">
        <v>29</v>
      </c>
      <c r="R1238" t="str">
        <f>VLOOKUP(F1238,'Seg 2 descriptions'!A:B,2)</f>
        <v>X Engineering and Measurement</v>
      </c>
      <c r="S1238" t="str">
        <f>VLOOKUP(G1238,'Seg 3 descriptions'!A:B,2)</f>
        <v>Overtime/Comp Time/On Call</v>
      </c>
    </row>
    <row r="1239" spans="1:19" x14ac:dyDescent="0.25">
      <c r="A1239" s="1" t="s">
        <v>1987</v>
      </c>
      <c r="B1239" s="1" t="s">
        <v>1988</v>
      </c>
      <c r="C1239" s="1" t="s">
        <v>2404</v>
      </c>
      <c r="D1239" s="1" t="s">
        <v>2066</v>
      </c>
      <c r="E1239" s="1" t="s">
        <v>1991</v>
      </c>
      <c r="F1239" s="1" t="s">
        <v>1992</v>
      </c>
      <c r="G1239" s="1" t="s">
        <v>590</v>
      </c>
      <c r="H1239" s="1" t="s">
        <v>228</v>
      </c>
      <c r="I1239" s="1" t="s">
        <v>24</v>
      </c>
      <c r="J1239" s="3">
        <v>12.98</v>
      </c>
      <c r="K1239" s="1" t="s">
        <v>2403</v>
      </c>
      <c r="L1239" s="1" t="s">
        <v>24</v>
      </c>
      <c r="M1239" s="1" t="s">
        <v>2407</v>
      </c>
      <c r="N1239" s="1" t="s">
        <v>2404</v>
      </c>
      <c r="O1239" s="2">
        <v>39507</v>
      </c>
      <c r="P1239" s="2">
        <v>39514</v>
      </c>
      <c r="Q1239" s="1" t="s">
        <v>29</v>
      </c>
      <c r="R1239" t="str">
        <f>VLOOKUP(F1239,'Seg 2 descriptions'!A:B,2)</f>
        <v>X Operations-Tri-County</v>
      </c>
      <c r="S1239" t="str">
        <f>VLOOKUP(G1239,'Seg 3 descriptions'!A:B,2)</f>
        <v>Overtime/Comp Time/On Call</v>
      </c>
    </row>
    <row r="1240" spans="1:19" x14ac:dyDescent="0.25">
      <c r="A1240" s="1" t="s">
        <v>1987</v>
      </c>
      <c r="B1240" s="1" t="s">
        <v>1988</v>
      </c>
      <c r="C1240" s="1" t="s">
        <v>2404</v>
      </c>
      <c r="D1240" s="1" t="s">
        <v>2009</v>
      </c>
      <c r="E1240" s="1" t="s">
        <v>1991</v>
      </c>
      <c r="F1240" s="1" t="s">
        <v>1992</v>
      </c>
      <c r="G1240" s="1" t="s">
        <v>590</v>
      </c>
      <c r="H1240" s="1" t="s">
        <v>86</v>
      </c>
      <c r="I1240" s="1" t="s">
        <v>24</v>
      </c>
      <c r="J1240" s="3">
        <v>40.68</v>
      </c>
      <c r="K1240" s="1" t="s">
        <v>2403</v>
      </c>
      <c r="L1240" s="1" t="s">
        <v>24</v>
      </c>
      <c r="M1240" s="1" t="s">
        <v>1998</v>
      </c>
      <c r="N1240" s="1" t="s">
        <v>2404</v>
      </c>
      <c r="O1240" s="2">
        <v>39507</v>
      </c>
      <c r="P1240" s="2">
        <v>39514</v>
      </c>
      <c r="Q1240" s="1" t="s">
        <v>29</v>
      </c>
      <c r="R1240" t="str">
        <f>VLOOKUP(F1240,'Seg 2 descriptions'!A:B,2)</f>
        <v>X Operations-Tri-County</v>
      </c>
      <c r="S1240" t="str">
        <f>VLOOKUP(G1240,'Seg 3 descriptions'!A:B,2)</f>
        <v>Overtime/Comp Time/On Call</v>
      </c>
    </row>
    <row r="1241" spans="1:19" x14ac:dyDescent="0.25">
      <c r="A1241" s="1" t="s">
        <v>1987</v>
      </c>
      <c r="B1241" s="1" t="s">
        <v>1988</v>
      </c>
      <c r="C1241" s="1" t="s">
        <v>2404</v>
      </c>
      <c r="D1241" s="1" t="s">
        <v>2005</v>
      </c>
      <c r="E1241" s="1" t="s">
        <v>20</v>
      </c>
      <c r="F1241" s="1" t="s">
        <v>2006</v>
      </c>
      <c r="G1241" s="1" t="s">
        <v>590</v>
      </c>
      <c r="H1241" s="1" t="s">
        <v>187</v>
      </c>
      <c r="I1241" s="1" t="s">
        <v>24</v>
      </c>
      <c r="J1241" s="3">
        <v>27.07</v>
      </c>
      <c r="K1241" s="1" t="s">
        <v>2403</v>
      </c>
      <c r="L1241" s="1" t="s">
        <v>24</v>
      </c>
      <c r="M1241" s="1" t="s">
        <v>2007</v>
      </c>
      <c r="N1241" s="1" t="s">
        <v>2404</v>
      </c>
      <c r="O1241" s="2">
        <v>39507</v>
      </c>
      <c r="P1241" s="2">
        <v>39514</v>
      </c>
      <c r="Q1241" s="1" t="s">
        <v>29</v>
      </c>
      <c r="R1241" t="str">
        <f>VLOOKUP(F1241,'Seg 2 descriptions'!A:B,2)</f>
        <v>X Engineering and Measurement</v>
      </c>
      <c r="S1241" t="str">
        <f>VLOOKUP(G1241,'Seg 3 descriptions'!A:B,2)</f>
        <v>Overtime/Comp Time/On Call</v>
      </c>
    </row>
    <row r="1242" spans="1:19" x14ac:dyDescent="0.25">
      <c r="A1242" s="1" t="s">
        <v>1987</v>
      </c>
      <c r="B1242" s="1" t="s">
        <v>1988</v>
      </c>
      <c r="C1242" s="1" t="s">
        <v>2404</v>
      </c>
      <c r="D1242" s="1" t="s">
        <v>2008</v>
      </c>
      <c r="E1242" s="1" t="s">
        <v>20</v>
      </c>
      <c r="F1242" s="1" t="s">
        <v>2006</v>
      </c>
      <c r="G1242" s="1" t="s">
        <v>590</v>
      </c>
      <c r="H1242" s="1" t="s">
        <v>76</v>
      </c>
      <c r="I1242" s="1" t="s">
        <v>24</v>
      </c>
      <c r="J1242" s="3">
        <v>67.680000000000007</v>
      </c>
      <c r="K1242" s="1" t="s">
        <v>2403</v>
      </c>
      <c r="L1242" s="1" t="s">
        <v>24</v>
      </c>
      <c r="M1242" s="1" t="s">
        <v>2007</v>
      </c>
      <c r="N1242" s="1" t="s">
        <v>2404</v>
      </c>
      <c r="O1242" s="2">
        <v>39507</v>
      </c>
      <c r="P1242" s="2">
        <v>39514</v>
      </c>
      <c r="Q1242" s="1" t="s">
        <v>29</v>
      </c>
      <c r="R1242" t="str">
        <f>VLOOKUP(F1242,'Seg 2 descriptions'!A:B,2)</f>
        <v>X Engineering and Measurement</v>
      </c>
      <c r="S1242" t="str">
        <f>VLOOKUP(G1242,'Seg 3 descriptions'!A:B,2)</f>
        <v>Overtime/Comp Time/On Call</v>
      </c>
    </row>
    <row r="1243" spans="1:19" x14ac:dyDescent="0.25">
      <c r="A1243" s="1" t="s">
        <v>1987</v>
      </c>
      <c r="B1243" s="1" t="s">
        <v>1988</v>
      </c>
      <c r="C1243" s="1" t="s">
        <v>2402</v>
      </c>
      <c r="D1243" s="1" t="s">
        <v>2003</v>
      </c>
      <c r="E1243" s="1" t="s">
        <v>1991</v>
      </c>
      <c r="F1243" s="1" t="s">
        <v>1992</v>
      </c>
      <c r="G1243" s="1" t="s">
        <v>590</v>
      </c>
      <c r="H1243" s="1" t="s">
        <v>103</v>
      </c>
      <c r="I1243" s="1" t="s">
        <v>24</v>
      </c>
      <c r="J1243" s="3">
        <v>101.95</v>
      </c>
      <c r="K1243" s="1" t="s">
        <v>2403</v>
      </c>
      <c r="L1243" s="1" t="s">
        <v>24</v>
      </c>
      <c r="M1243" s="1" t="s">
        <v>2048</v>
      </c>
      <c r="N1243" s="1" t="s">
        <v>2404</v>
      </c>
      <c r="O1243" s="2">
        <v>39514</v>
      </c>
      <c r="P1243" s="2">
        <v>39514</v>
      </c>
      <c r="Q1243" s="1" t="s">
        <v>29</v>
      </c>
      <c r="R1243" t="str">
        <f>VLOOKUP(F1243,'Seg 2 descriptions'!A:B,2)</f>
        <v>X Operations-Tri-County</v>
      </c>
      <c r="S1243" t="str">
        <f>VLOOKUP(G1243,'Seg 3 descriptions'!A:B,2)</f>
        <v>Overtime/Comp Time/On Call</v>
      </c>
    </row>
    <row r="1244" spans="1:19" x14ac:dyDescent="0.25">
      <c r="A1244" s="1" t="s">
        <v>1987</v>
      </c>
      <c r="B1244" s="1" t="s">
        <v>1988</v>
      </c>
      <c r="C1244" s="1" t="s">
        <v>2402</v>
      </c>
      <c r="D1244" s="1" t="s">
        <v>2063</v>
      </c>
      <c r="E1244" s="1" t="s">
        <v>20</v>
      </c>
      <c r="F1244" s="1" t="s">
        <v>2006</v>
      </c>
      <c r="G1244" s="1" t="s">
        <v>590</v>
      </c>
      <c r="H1244" s="1" t="s">
        <v>86</v>
      </c>
      <c r="I1244" s="1" t="s">
        <v>24</v>
      </c>
      <c r="J1244" s="3">
        <v>122.2</v>
      </c>
      <c r="K1244" s="1" t="s">
        <v>2403</v>
      </c>
      <c r="L1244" s="1" t="s">
        <v>24</v>
      </c>
      <c r="M1244" s="1" t="s">
        <v>2406</v>
      </c>
      <c r="N1244" s="1" t="s">
        <v>2404</v>
      </c>
      <c r="O1244" s="2">
        <v>39514</v>
      </c>
      <c r="P1244" s="2">
        <v>39514</v>
      </c>
      <c r="Q1244" s="1" t="s">
        <v>29</v>
      </c>
      <c r="R1244" t="str">
        <f>VLOOKUP(F1244,'Seg 2 descriptions'!A:B,2)</f>
        <v>X Engineering and Measurement</v>
      </c>
      <c r="S1244" t="str">
        <f>VLOOKUP(G1244,'Seg 3 descriptions'!A:B,2)</f>
        <v>Overtime/Comp Time/On Call</v>
      </c>
    </row>
    <row r="1245" spans="1:19" x14ac:dyDescent="0.25">
      <c r="A1245" s="1" t="s">
        <v>1987</v>
      </c>
      <c r="B1245" s="1" t="s">
        <v>1988</v>
      </c>
      <c r="C1245" s="1" t="s">
        <v>2402</v>
      </c>
      <c r="D1245" s="1" t="s">
        <v>2066</v>
      </c>
      <c r="E1245" s="1" t="s">
        <v>1991</v>
      </c>
      <c r="F1245" s="1" t="s">
        <v>1992</v>
      </c>
      <c r="G1245" s="1" t="s">
        <v>590</v>
      </c>
      <c r="H1245" s="1" t="s">
        <v>228</v>
      </c>
      <c r="I1245" s="1" t="s">
        <v>24</v>
      </c>
      <c r="J1245" s="3">
        <v>12.98</v>
      </c>
      <c r="K1245" s="1" t="s">
        <v>2403</v>
      </c>
      <c r="L1245" s="1" t="s">
        <v>24</v>
      </c>
      <c r="M1245" s="1" t="s">
        <v>2407</v>
      </c>
      <c r="N1245" s="1" t="s">
        <v>2404</v>
      </c>
      <c r="O1245" s="2">
        <v>39514</v>
      </c>
      <c r="P1245" s="2">
        <v>39514</v>
      </c>
      <c r="Q1245" s="1" t="s">
        <v>29</v>
      </c>
      <c r="R1245" t="str">
        <f>VLOOKUP(F1245,'Seg 2 descriptions'!A:B,2)</f>
        <v>X Operations-Tri-County</v>
      </c>
      <c r="S1245" t="str">
        <f>VLOOKUP(G1245,'Seg 3 descriptions'!A:B,2)</f>
        <v>Overtime/Comp Time/On Call</v>
      </c>
    </row>
    <row r="1246" spans="1:19" x14ac:dyDescent="0.25">
      <c r="A1246" s="1" t="s">
        <v>457</v>
      </c>
      <c r="B1246" s="1" t="s">
        <v>49</v>
      </c>
      <c r="C1246" s="1" t="s">
        <v>2822</v>
      </c>
      <c r="D1246" s="1" t="s">
        <v>2334</v>
      </c>
      <c r="E1246" s="1" t="s">
        <v>1991</v>
      </c>
      <c r="F1246" s="1" t="s">
        <v>1992</v>
      </c>
      <c r="G1246" s="1" t="s">
        <v>870</v>
      </c>
      <c r="H1246" s="1" t="s">
        <v>86</v>
      </c>
      <c r="I1246" s="1" t="s">
        <v>2056</v>
      </c>
      <c r="J1246" s="3">
        <v>86.09</v>
      </c>
      <c r="K1246" s="1" t="s">
        <v>2823</v>
      </c>
      <c r="L1246" s="1" t="s">
        <v>24</v>
      </c>
      <c r="M1246" s="1" t="s">
        <v>2824</v>
      </c>
      <c r="N1246" s="1" t="s">
        <v>2059</v>
      </c>
      <c r="O1246" s="2">
        <v>39813</v>
      </c>
      <c r="P1246" s="2">
        <v>39822</v>
      </c>
      <c r="Q1246" s="1" t="s">
        <v>29</v>
      </c>
      <c r="R1246" t="str">
        <f>VLOOKUP(F1246,'Seg 2 descriptions'!A:B,2)</f>
        <v>X Operations-Tri-County</v>
      </c>
      <c r="S1246" t="str">
        <f>VLOOKUP(G1246,'Seg 3 descriptions'!A:B,2)</f>
        <v>Other Vehicle Expenses</v>
      </c>
    </row>
    <row r="1247" spans="1:19" x14ac:dyDescent="0.25">
      <c r="A1247" s="1" t="s">
        <v>457</v>
      </c>
      <c r="B1247" s="1" t="s">
        <v>49</v>
      </c>
      <c r="C1247" s="1" t="s">
        <v>2822</v>
      </c>
      <c r="D1247" s="1" t="s">
        <v>2335</v>
      </c>
      <c r="E1247" s="1" t="s">
        <v>1991</v>
      </c>
      <c r="F1247" s="1" t="s">
        <v>1992</v>
      </c>
      <c r="G1247" s="1" t="s">
        <v>870</v>
      </c>
      <c r="H1247" s="1" t="s">
        <v>103</v>
      </c>
      <c r="I1247" s="1" t="s">
        <v>2056</v>
      </c>
      <c r="J1247" s="3">
        <v>31.58</v>
      </c>
      <c r="K1247" s="1" t="s">
        <v>2823</v>
      </c>
      <c r="L1247" s="1" t="s">
        <v>24</v>
      </c>
      <c r="M1247" s="1" t="s">
        <v>2824</v>
      </c>
      <c r="N1247" s="1" t="s">
        <v>2059</v>
      </c>
      <c r="O1247" s="2">
        <v>39813</v>
      </c>
      <c r="P1247" s="2">
        <v>39822</v>
      </c>
      <c r="Q1247" s="1" t="s">
        <v>29</v>
      </c>
      <c r="R1247" t="str">
        <f>VLOOKUP(F1247,'Seg 2 descriptions'!A:B,2)</f>
        <v>X Operations-Tri-County</v>
      </c>
      <c r="S1247" t="str">
        <f>VLOOKUP(G1247,'Seg 3 descriptions'!A:B,2)</f>
        <v>Other Vehicle Expenses</v>
      </c>
    </row>
    <row r="1248" spans="1:19" x14ac:dyDescent="0.25">
      <c r="A1248" s="1" t="s">
        <v>457</v>
      </c>
      <c r="B1248" s="1" t="s">
        <v>49</v>
      </c>
      <c r="C1248" s="1" t="s">
        <v>2822</v>
      </c>
      <c r="D1248" s="1" t="s">
        <v>2766</v>
      </c>
      <c r="E1248" s="1" t="s">
        <v>1991</v>
      </c>
      <c r="F1248" s="1" t="s">
        <v>1992</v>
      </c>
      <c r="G1248" s="1" t="s">
        <v>870</v>
      </c>
      <c r="H1248" s="1" t="s">
        <v>228</v>
      </c>
      <c r="I1248" s="1" t="s">
        <v>2056</v>
      </c>
      <c r="J1248" s="3">
        <v>12.78</v>
      </c>
      <c r="K1248" s="1" t="s">
        <v>2823</v>
      </c>
      <c r="L1248" s="1" t="s">
        <v>24</v>
      </c>
      <c r="M1248" s="1" t="s">
        <v>2824</v>
      </c>
      <c r="N1248" s="1" t="s">
        <v>2059</v>
      </c>
      <c r="O1248" s="2">
        <v>39813</v>
      </c>
      <c r="P1248" s="2">
        <v>39822</v>
      </c>
      <c r="Q1248" s="1" t="s">
        <v>29</v>
      </c>
      <c r="R1248" t="str">
        <f>VLOOKUP(F1248,'Seg 2 descriptions'!A:B,2)</f>
        <v>X Operations-Tri-County</v>
      </c>
      <c r="S1248" t="str">
        <f>VLOOKUP(G1248,'Seg 3 descriptions'!A:B,2)</f>
        <v>Other Vehicle Expenses</v>
      </c>
    </row>
    <row r="1249" spans="1:19" x14ac:dyDescent="0.25">
      <c r="A1249" s="1" t="s">
        <v>457</v>
      </c>
      <c r="B1249" s="1" t="s">
        <v>49</v>
      </c>
      <c r="C1249" s="1" t="s">
        <v>2822</v>
      </c>
      <c r="D1249" s="1" t="s">
        <v>2319</v>
      </c>
      <c r="E1249" s="1" t="s">
        <v>1991</v>
      </c>
      <c r="F1249" s="1" t="s">
        <v>1992</v>
      </c>
      <c r="G1249" s="1" t="s">
        <v>1049</v>
      </c>
      <c r="H1249" s="1" t="s">
        <v>86</v>
      </c>
      <c r="I1249" s="1" t="s">
        <v>2056</v>
      </c>
      <c r="J1249" s="3">
        <v>25.74</v>
      </c>
      <c r="K1249" s="1" t="s">
        <v>2823</v>
      </c>
      <c r="L1249" s="1" t="s">
        <v>24</v>
      </c>
      <c r="M1249" s="1" t="s">
        <v>2824</v>
      </c>
      <c r="N1249" s="1" t="s">
        <v>2059</v>
      </c>
      <c r="O1249" s="2">
        <v>39813</v>
      </c>
      <c r="P1249" s="2">
        <v>39822</v>
      </c>
      <c r="Q1249" s="1" t="s">
        <v>29</v>
      </c>
      <c r="R1249" t="str">
        <f>VLOOKUP(F1249,'Seg 2 descriptions'!A:B,2)</f>
        <v>X Operations-Tri-County</v>
      </c>
      <c r="S1249" t="str">
        <f>VLOOKUP(G1249,'Seg 3 descriptions'!A:B,2)</f>
        <v>Vehicle Insurance</v>
      </c>
    </row>
    <row r="1250" spans="1:19" x14ac:dyDescent="0.25">
      <c r="A1250" s="1" t="s">
        <v>457</v>
      </c>
      <c r="B1250" s="1" t="s">
        <v>49</v>
      </c>
      <c r="C1250" s="1" t="s">
        <v>2822</v>
      </c>
      <c r="D1250" s="1" t="s">
        <v>2320</v>
      </c>
      <c r="E1250" s="1" t="s">
        <v>1991</v>
      </c>
      <c r="F1250" s="1" t="s">
        <v>1992</v>
      </c>
      <c r="G1250" s="1" t="s">
        <v>1049</v>
      </c>
      <c r="H1250" s="1" t="s">
        <v>103</v>
      </c>
      <c r="I1250" s="1" t="s">
        <v>2056</v>
      </c>
      <c r="J1250" s="3">
        <v>9.44</v>
      </c>
      <c r="K1250" s="1" t="s">
        <v>2823</v>
      </c>
      <c r="L1250" s="1" t="s">
        <v>24</v>
      </c>
      <c r="M1250" s="1" t="s">
        <v>2824</v>
      </c>
      <c r="N1250" s="1" t="s">
        <v>2059</v>
      </c>
      <c r="O1250" s="2">
        <v>39813</v>
      </c>
      <c r="P1250" s="2">
        <v>39822</v>
      </c>
      <c r="Q1250" s="1" t="s">
        <v>29</v>
      </c>
      <c r="R1250" t="str">
        <f>VLOOKUP(F1250,'Seg 2 descriptions'!A:B,2)</f>
        <v>X Operations-Tri-County</v>
      </c>
      <c r="S1250" t="str">
        <f>VLOOKUP(G1250,'Seg 3 descriptions'!A:B,2)</f>
        <v>Vehicle Insurance</v>
      </c>
    </row>
    <row r="1251" spans="1:19" x14ac:dyDescent="0.25">
      <c r="A1251" s="1" t="s">
        <v>457</v>
      </c>
      <c r="B1251" s="1" t="s">
        <v>49</v>
      </c>
      <c r="C1251" s="1" t="s">
        <v>2822</v>
      </c>
      <c r="D1251" s="1" t="s">
        <v>2762</v>
      </c>
      <c r="E1251" s="1" t="s">
        <v>1991</v>
      </c>
      <c r="F1251" s="1" t="s">
        <v>1992</v>
      </c>
      <c r="G1251" s="1" t="s">
        <v>1049</v>
      </c>
      <c r="H1251" s="1" t="s">
        <v>228</v>
      </c>
      <c r="I1251" s="1" t="s">
        <v>2056</v>
      </c>
      <c r="J1251" s="3">
        <v>3.82</v>
      </c>
      <c r="K1251" s="1" t="s">
        <v>2823</v>
      </c>
      <c r="L1251" s="1" t="s">
        <v>24</v>
      </c>
      <c r="M1251" s="1" t="s">
        <v>2824</v>
      </c>
      <c r="N1251" s="1" t="s">
        <v>2059</v>
      </c>
      <c r="O1251" s="2">
        <v>39813</v>
      </c>
      <c r="P1251" s="2">
        <v>39822</v>
      </c>
      <c r="Q1251" s="1" t="s">
        <v>29</v>
      </c>
      <c r="R1251" t="str">
        <f>VLOOKUP(F1251,'Seg 2 descriptions'!A:B,2)</f>
        <v>X Operations-Tri-County</v>
      </c>
      <c r="S1251" t="str">
        <f>VLOOKUP(G1251,'Seg 3 descriptions'!A:B,2)</f>
        <v>Vehicle Insurance</v>
      </c>
    </row>
    <row r="1252" spans="1:19" x14ac:dyDescent="0.25">
      <c r="A1252" s="1" t="s">
        <v>457</v>
      </c>
      <c r="B1252" s="1" t="s">
        <v>49</v>
      </c>
      <c r="C1252" s="1" t="s">
        <v>2822</v>
      </c>
      <c r="D1252" s="1" t="s">
        <v>2322</v>
      </c>
      <c r="E1252" s="1" t="s">
        <v>1991</v>
      </c>
      <c r="F1252" s="1" t="s">
        <v>1992</v>
      </c>
      <c r="G1252" s="1" t="s">
        <v>1055</v>
      </c>
      <c r="H1252" s="1" t="s">
        <v>86</v>
      </c>
      <c r="I1252" s="1" t="s">
        <v>2056</v>
      </c>
      <c r="J1252" s="3">
        <v>154.87</v>
      </c>
      <c r="K1252" s="1" t="s">
        <v>2823</v>
      </c>
      <c r="L1252" s="1" t="s">
        <v>24</v>
      </c>
      <c r="M1252" s="1" t="s">
        <v>2824</v>
      </c>
      <c r="N1252" s="1" t="s">
        <v>2059</v>
      </c>
      <c r="O1252" s="2">
        <v>39813</v>
      </c>
      <c r="P1252" s="2">
        <v>39822</v>
      </c>
      <c r="Q1252" s="1" t="s">
        <v>29</v>
      </c>
      <c r="R1252" t="str">
        <f>VLOOKUP(F1252,'Seg 2 descriptions'!A:B,2)</f>
        <v>X Operations-Tri-County</v>
      </c>
      <c r="S1252" t="str">
        <f>VLOOKUP(G1252,'Seg 3 descriptions'!A:B,2)</f>
        <v>Vehicle Depreciation</v>
      </c>
    </row>
    <row r="1253" spans="1:19" x14ac:dyDescent="0.25">
      <c r="A1253" s="1" t="s">
        <v>457</v>
      </c>
      <c r="B1253" s="1" t="s">
        <v>49</v>
      </c>
      <c r="C1253" s="1" t="s">
        <v>2822</v>
      </c>
      <c r="D1253" s="1" t="s">
        <v>2323</v>
      </c>
      <c r="E1253" s="1" t="s">
        <v>1991</v>
      </c>
      <c r="F1253" s="1" t="s">
        <v>1992</v>
      </c>
      <c r="G1253" s="1" t="s">
        <v>1055</v>
      </c>
      <c r="H1253" s="1" t="s">
        <v>103</v>
      </c>
      <c r="I1253" s="1" t="s">
        <v>2056</v>
      </c>
      <c r="J1253" s="3">
        <v>56.81</v>
      </c>
      <c r="K1253" s="1" t="s">
        <v>2823</v>
      </c>
      <c r="L1253" s="1" t="s">
        <v>24</v>
      </c>
      <c r="M1253" s="1" t="s">
        <v>2824</v>
      </c>
      <c r="N1253" s="1" t="s">
        <v>2059</v>
      </c>
      <c r="O1253" s="2">
        <v>39813</v>
      </c>
      <c r="P1253" s="2">
        <v>39822</v>
      </c>
      <c r="Q1253" s="1" t="s">
        <v>29</v>
      </c>
      <c r="R1253" t="str">
        <f>VLOOKUP(F1253,'Seg 2 descriptions'!A:B,2)</f>
        <v>X Operations-Tri-County</v>
      </c>
      <c r="S1253" t="str">
        <f>VLOOKUP(G1253,'Seg 3 descriptions'!A:B,2)</f>
        <v>Vehicle Depreciation</v>
      </c>
    </row>
    <row r="1254" spans="1:19" x14ac:dyDescent="0.25">
      <c r="A1254" s="1" t="s">
        <v>457</v>
      </c>
      <c r="B1254" s="1" t="s">
        <v>49</v>
      </c>
      <c r="C1254" s="1" t="s">
        <v>2822</v>
      </c>
      <c r="D1254" s="1" t="s">
        <v>2763</v>
      </c>
      <c r="E1254" s="1" t="s">
        <v>1991</v>
      </c>
      <c r="F1254" s="1" t="s">
        <v>1992</v>
      </c>
      <c r="G1254" s="1" t="s">
        <v>1055</v>
      </c>
      <c r="H1254" s="1" t="s">
        <v>228</v>
      </c>
      <c r="I1254" s="1" t="s">
        <v>2056</v>
      </c>
      <c r="J1254" s="3">
        <v>22.99</v>
      </c>
      <c r="K1254" s="1" t="s">
        <v>2823</v>
      </c>
      <c r="L1254" s="1" t="s">
        <v>24</v>
      </c>
      <c r="M1254" s="1" t="s">
        <v>2824</v>
      </c>
      <c r="N1254" s="1" t="s">
        <v>2059</v>
      </c>
      <c r="O1254" s="2">
        <v>39813</v>
      </c>
      <c r="P1254" s="2">
        <v>39822</v>
      </c>
      <c r="Q1254" s="1" t="s">
        <v>29</v>
      </c>
      <c r="R1254" t="str">
        <f>VLOOKUP(F1254,'Seg 2 descriptions'!A:B,2)</f>
        <v>X Operations-Tri-County</v>
      </c>
      <c r="S1254" t="str">
        <f>VLOOKUP(G1254,'Seg 3 descriptions'!A:B,2)</f>
        <v>Vehicle Depreciation</v>
      </c>
    </row>
    <row r="1255" spans="1:19" x14ac:dyDescent="0.25">
      <c r="A1255" s="1" t="s">
        <v>457</v>
      </c>
      <c r="B1255" s="1" t="s">
        <v>49</v>
      </c>
      <c r="C1255" s="1" t="s">
        <v>2822</v>
      </c>
      <c r="D1255" s="1" t="s">
        <v>2337</v>
      </c>
      <c r="E1255" s="1" t="s">
        <v>1991</v>
      </c>
      <c r="F1255" s="1" t="s">
        <v>1992</v>
      </c>
      <c r="G1255" s="1" t="s">
        <v>869</v>
      </c>
      <c r="H1255" s="1" t="s">
        <v>86</v>
      </c>
      <c r="I1255" s="1" t="s">
        <v>2056</v>
      </c>
      <c r="J1255" s="3">
        <v>82.76</v>
      </c>
      <c r="K1255" s="1" t="s">
        <v>2823</v>
      </c>
      <c r="L1255" s="1" t="s">
        <v>24</v>
      </c>
      <c r="M1255" s="1" t="s">
        <v>2824</v>
      </c>
      <c r="N1255" s="1" t="s">
        <v>2059</v>
      </c>
      <c r="O1255" s="2">
        <v>39813</v>
      </c>
      <c r="P1255" s="2">
        <v>39822</v>
      </c>
      <c r="Q1255" s="1" t="s">
        <v>29</v>
      </c>
      <c r="R1255" t="str">
        <f>VLOOKUP(F1255,'Seg 2 descriptions'!A:B,2)</f>
        <v>X Operations-Tri-County</v>
      </c>
      <c r="S1255" t="str">
        <f>VLOOKUP(G1255,'Seg 3 descriptions'!A:B,2)</f>
        <v>Vehicle Fuel</v>
      </c>
    </row>
    <row r="1256" spans="1:19" x14ac:dyDescent="0.25">
      <c r="A1256" s="1" t="s">
        <v>457</v>
      </c>
      <c r="B1256" s="1" t="s">
        <v>49</v>
      </c>
      <c r="C1256" s="1" t="s">
        <v>2822</v>
      </c>
      <c r="D1256" s="1" t="s">
        <v>2338</v>
      </c>
      <c r="E1256" s="1" t="s">
        <v>1991</v>
      </c>
      <c r="F1256" s="1" t="s">
        <v>1992</v>
      </c>
      <c r="G1256" s="1" t="s">
        <v>869</v>
      </c>
      <c r="H1256" s="1" t="s">
        <v>103</v>
      </c>
      <c r="I1256" s="1" t="s">
        <v>2056</v>
      </c>
      <c r="J1256" s="3">
        <v>30.36</v>
      </c>
      <c r="K1256" s="1" t="s">
        <v>2823</v>
      </c>
      <c r="L1256" s="1" t="s">
        <v>24</v>
      </c>
      <c r="M1256" s="1" t="s">
        <v>2824</v>
      </c>
      <c r="N1256" s="1" t="s">
        <v>2059</v>
      </c>
      <c r="O1256" s="2">
        <v>39813</v>
      </c>
      <c r="P1256" s="2">
        <v>39822</v>
      </c>
      <c r="Q1256" s="1" t="s">
        <v>29</v>
      </c>
      <c r="R1256" t="str">
        <f>VLOOKUP(F1256,'Seg 2 descriptions'!A:B,2)</f>
        <v>X Operations-Tri-County</v>
      </c>
      <c r="S1256" t="str">
        <f>VLOOKUP(G1256,'Seg 3 descriptions'!A:B,2)</f>
        <v>Vehicle Fuel</v>
      </c>
    </row>
    <row r="1257" spans="1:19" x14ac:dyDescent="0.25">
      <c r="A1257" s="1" t="s">
        <v>457</v>
      </c>
      <c r="B1257" s="1" t="s">
        <v>49</v>
      </c>
      <c r="C1257" s="1" t="s">
        <v>2822</v>
      </c>
      <c r="D1257" s="1" t="s">
        <v>2767</v>
      </c>
      <c r="E1257" s="1" t="s">
        <v>1991</v>
      </c>
      <c r="F1257" s="1" t="s">
        <v>1992</v>
      </c>
      <c r="G1257" s="1" t="s">
        <v>869</v>
      </c>
      <c r="H1257" s="1" t="s">
        <v>228</v>
      </c>
      <c r="I1257" s="1" t="s">
        <v>2056</v>
      </c>
      <c r="J1257" s="3">
        <v>12.29</v>
      </c>
      <c r="K1257" s="1" t="s">
        <v>2823</v>
      </c>
      <c r="L1257" s="1" t="s">
        <v>24</v>
      </c>
      <c r="M1257" s="1" t="s">
        <v>2824</v>
      </c>
      <c r="N1257" s="1" t="s">
        <v>2059</v>
      </c>
      <c r="O1257" s="2">
        <v>39813</v>
      </c>
      <c r="P1257" s="2">
        <v>39822</v>
      </c>
      <c r="Q1257" s="1" t="s">
        <v>29</v>
      </c>
      <c r="R1257" t="str">
        <f>VLOOKUP(F1257,'Seg 2 descriptions'!A:B,2)</f>
        <v>X Operations-Tri-County</v>
      </c>
      <c r="S1257" t="str">
        <f>VLOOKUP(G1257,'Seg 3 descriptions'!A:B,2)</f>
        <v>Vehicle Fuel</v>
      </c>
    </row>
    <row r="1258" spans="1:19" x14ac:dyDescent="0.25">
      <c r="A1258" s="1" t="s">
        <v>457</v>
      </c>
      <c r="B1258" s="1" t="s">
        <v>49</v>
      </c>
      <c r="C1258" s="1" t="s">
        <v>2822</v>
      </c>
      <c r="D1258" s="1" t="s">
        <v>2341</v>
      </c>
      <c r="E1258" s="1" t="s">
        <v>1991</v>
      </c>
      <c r="F1258" s="1" t="s">
        <v>1992</v>
      </c>
      <c r="G1258" s="1" t="s">
        <v>283</v>
      </c>
      <c r="H1258" s="1" t="s">
        <v>86</v>
      </c>
      <c r="I1258" s="1" t="s">
        <v>2056</v>
      </c>
      <c r="J1258" s="3">
        <v>96.73</v>
      </c>
      <c r="K1258" s="1" t="s">
        <v>2823</v>
      </c>
      <c r="L1258" s="1" t="s">
        <v>24</v>
      </c>
      <c r="M1258" s="1" t="s">
        <v>2824</v>
      </c>
      <c r="N1258" s="1" t="s">
        <v>2059</v>
      </c>
      <c r="O1258" s="2">
        <v>39813</v>
      </c>
      <c r="P1258" s="2">
        <v>39822</v>
      </c>
      <c r="Q1258" s="1" t="s">
        <v>29</v>
      </c>
      <c r="R1258" t="str">
        <f>VLOOKUP(F1258,'Seg 2 descriptions'!A:B,2)</f>
        <v>X Operations-Tri-County</v>
      </c>
      <c r="S1258" t="str">
        <f>VLOOKUP(G1258,'Seg 3 descriptions'!A:B,2)</f>
        <v>Supplies &amp; Misc Dept Expenses</v>
      </c>
    </row>
    <row r="1259" spans="1:19" x14ac:dyDescent="0.25">
      <c r="A1259" s="1" t="s">
        <v>457</v>
      </c>
      <c r="B1259" s="1" t="s">
        <v>49</v>
      </c>
      <c r="C1259" s="1" t="s">
        <v>2822</v>
      </c>
      <c r="D1259" s="1" t="s">
        <v>2336</v>
      </c>
      <c r="E1259" s="1" t="s">
        <v>1991</v>
      </c>
      <c r="F1259" s="1" t="s">
        <v>1992</v>
      </c>
      <c r="G1259" s="1" t="s">
        <v>283</v>
      </c>
      <c r="H1259" s="1" t="s">
        <v>103</v>
      </c>
      <c r="I1259" s="1" t="s">
        <v>2056</v>
      </c>
      <c r="J1259" s="3">
        <v>35.479999999999997</v>
      </c>
      <c r="K1259" s="1" t="s">
        <v>2823</v>
      </c>
      <c r="L1259" s="1" t="s">
        <v>24</v>
      </c>
      <c r="M1259" s="1" t="s">
        <v>2824</v>
      </c>
      <c r="N1259" s="1" t="s">
        <v>2059</v>
      </c>
      <c r="O1259" s="2">
        <v>39813</v>
      </c>
      <c r="P1259" s="2">
        <v>39822</v>
      </c>
      <c r="Q1259" s="1" t="s">
        <v>29</v>
      </c>
      <c r="R1259" t="str">
        <f>VLOOKUP(F1259,'Seg 2 descriptions'!A:B,2)</f>
        <v>X Operations-Tri-County</v>
      </c>
      <c r="S1259" t="str">
        <f>VLOOKUP(G1259,'Seg 3 descriptions'!A:B,2)</f>
        <v>Supplies &amp; Misc Dept Expenses</v>
      </c>
    </row>
    <row r="1260" spans="1:19" x14ac:dyDescent="0.25">
      <c r="A1260" s="1" t="s">
        <v>457</v>
      </c>
      <c r="B1260" s="1" t="s">
        <v>49</v>
      </c>
      <c r="C1260" s="1" t="s">
        <v>2822</v>
      </c>
      <c r="D1260" s="1" t="s">
        <v>2768</v>
      </c>
      <c r="E1260" s="1" t="s">
        <v>1991</v>
      </c>
      <c r="F1260" s="1" t="s">
        <v>1992</v>
      </c>
      <c r="G1260" s="1" t="s">
        <v>283</v>
      </c>
      <c r="H1260" s="1" t="s">
        <v>228</v>
      </c>
      <c r="I1260" s="1" t="s">
        <v>2056</v>
      </c>
      <c r="J1260" s="3">
        <v>14.36</v>
      </c>
      <c r="K1260" s="1" t="s">
        <v>2823</v>
      </c>
      <c r="L1260" s="1" t="s">
        <v>24</v>
      </c>
      <c r="M1260" s="1" t="s">
        <v>2824</v>
      </c>
      <c r="N1260" s="1" t="s">
        <v>2059</v>
      </c>
      <c r="O1260" s="2">
        <v>39813</v>
      </c>
      <c r="P1260" s="2">
        <v>39822</v>
      </c>
      <c r="Q1260" s="1" t="s">
        <v>29</v>
      </c>
      <c r="R1260" t="str">
        <f>VLOOKUP(F1260,'Seg 2 descriptions'!A:B,2)</f>
        <v>X Operations-Tri-County</v>
      </c>
      <c r="S1260" t="str">
        <f>VLOOKUP(G1260,'Seg 3 descriptions'!A:B,2)</f>
        <v>Supplies &amp; Misc Dept Expenses</v>
      </c>
    </row>
    <row r="1261" spans="1:19" x14ac:dyDescent="0.25">
      <c r="A1261" s="1" t="s">
        <v>457</v>
      </c>
      <c r="B1261" s="1" t="s">
        <v>49</v>
      </c>
      <c r="C1261" s="1" t="s">
        <v>2822</v>
      </c>
      <c r="D1261" s="1" t="s">
        <v>2342</v>
      </c>
      <c r="E1261" s="1" t="s">
        <v>1991</v>
      </c>
      <c r="F1261" s="1" t="s">
        <v>1992</v>
      </c>
      <c r="G1261" s="1" t="s">
        <v>1302</v>
      </c>
      <c r="H1261" s="1" t="s">
        <v>86</v>
      </c>
      <c r="I1261" s="1" t="s">
        <v>2056</v>
      </c>
      <c r="J1261" s="3">
        <v>26.03</v>
      </c>
      <c r="K1261" s="1" t="s">
        <v>2823</v>
      </c>
      <c r="L1261" s="1" t="s">
        <v>24</v>
      </c>
      <c r="M1261" s="1" t="s">
        <v>2824</v>
      </c>
      <c r="N1261" s="1" t="s">
        <v>2059</v>
      </c>
      <c r="O1261" s="2">
        <v>39813</v>
      </c>
      <c r="P1261" s="2">
        <v>39822</v>
      </c>
      <c r="Q1261" s="1" t="s">
        <v>29</v>
      </c>
      <c r="R1261" t="str">
        <f>VLOOKUP(F1261,'Seg 2 descriptions'!A:B,2)</f>
        <v>X Operations-Tri-County</v>
      </c>
      <c r="S1261" t="str">
        <f>VLOOKUP(G1261,'Seg 3 descriptions'!A:B,2)</f>
        <v>Uniforms</v>
      </c>
    </row>
    <row r="1262" spans="1:19" x14ac:dyDescent="0.25">
      <c r="A1262" s="1" t="s">
        <v>457</v>
      </c>
      <c r="B1262" s="1" t="s">
        <v>49</v>
      </c>
      <c r="C1262" s="1" t="s">
        <v>2822</v>
      </c>
      <c r="D1262" s="1" t="s">
        <v>2345</v>
      </c>
      <c r="E1262" s="1" t="s">
        <v>1991</v>
      </c>
      <c r="F1262" s="1" t="s">
        <v>1992</v>
      </c>
      <c r="G1262" s="1" t="s">
        <v>1302</v>
      </c>
      <c r="H1262" s="1" t="s">
        <v>103</v>
      </c>
      <c r="I1262" s="1" t="s">
        <v>2056</v>
      </c>
      <c r="J1262" s="3">
        <v>9.5500000000000007</v>
      </c>
      <c r="K1262" s="1" t="s">
        <v>2823</v>
      </c>
      <c r="L1262" s="1" t="s">
        <v>24</v>
      </c>
      <c r="M1262" s="1" t="s">
        <v>2824</v>
      </c>
      <c r="N1262" s="1" t="s">
        <v>2059</v>
      </c>
      <c r="O1262" s="2">
        <v>39813</v>
      </c>
      <c r="P1262" s="2">
        <v>39822</v>
      </c>
      <c r="Q1262" s="1" t="s">
        <v>29</v>
      </c>
      <c r="R1262" t="str">
        <f>VLOOKUP(F1262,'Seg 2 descriptions'!A:B,2)</f>
        <v>X Operations-Tri-County</v>
      </c>
      <c r="S1262" t="str">
        <f>VLOOKUP(G1262,'Seg 3 descriptions'!A:B,2)</f>
        <v>Uniforms</v>
      </c>
    </row>
    <row r="1263" spans="1:19" x14ac:dyDescent="0.25">
      <c r="A1263" s="1" t="s">
        <v>457</v>
      </c>
      <c r="B1263" s="1" t="s">
        <v>49</v>
      </c>
      <c r="C1263" s="1" t="s">
        <v>2822</v>
      </c>
      <c r="D1263" s="1" t="s">
        <v>2769</v>
      </c>
      <c r="E1263" s="1" t="s">
        <v>1991</v>
      </c>
      <c r="F1263" s="1" t="s">
        <v>1992</v>
      </c>
      <c r="G1263" s="1" t="s">
        <v>1302</v>
      </c>
      <c r="H1263" s="1" t="s">
        <v>228</v>
      </c>
      <c r="I1263" s="1" t="s">
        <v>2056</v>
      </c>
      <c r="J1263" s="3">
        <v>3.86</v>
      </c>
      <c r="K1263" s="1" t="s">
        <v>2823</v>
      </c>
      <c r="L1263" s="1" t="s">
        <v>24</v>
      </c>
      <c r="M1263" s="1" t="s">
        <v>2824</v>
      </c>
      <c r="N1263" s="1" t="s">
        <v>2059</v>
      </c>
      <c r="O1263" s="2">
        <v>39813</v>
      </c>
      <c r="P1263" s="2">
        <v>39822</v>
      </c>
      <c r="Q1263" s="1" t="s">
        <v>29</v>
      </c>
      <c r="R1263" t="str">
        <f>VLOOKUP(F1263,'Seg 2 descriptions'!A:B,2)</f>
        <v>X Operations-Tri-County</v>
      </c>
      <c r="S1263" t="str">
        <f>VLOOKUP(G1263,'Seg 3 descriptions'!A:B,2)</f>
        <v>Uniforms</v>
      </c>
    </row>
    <row r="1264" spans="1:19" x14ac:dyDescent="0.25">
      <c r="A1264" s="1" t="s">
        <v>457</v>
      </c>
      <c r="B1264" s="1" t="s">
        <v>49</v>
      </c>
      <c r="C1264" s="1" t="s">
        <v>2822</v>
      </c>
      <c r="D1264" s="1" t="s">
        <v>2343</v>
      </c>
      <c r="E1264" s="1" t="s">
        <v>1991</v>
      </c>
      <c r="F1264" s="1" t="s">
        <v>1992</v>
      </c>
      <c r="G1264" s="1" t="s">
        <v>868</v>
      </c>
      <c r="H1264" s="1" t="s">
        <v>86</v>
      </c>
      <c r="I1264" s="1" t="s">
        <v>2056</v>
      </c>
      <c r="J1264" s="3">
        <v>23.26</v>
      </c>
      <c r="K1264" s="1" t="s">
        <v>2823</v>
      </c>
      <c r="L1264" s="1" t="s">
        <v>24</v>
      </c>
      <c r="M1264" s="1" t="s">
        <v>2824</v>
      </c>
      <c r="N1264" s="1" t="s">
        <v>2059</v>
      </c>
      <c r="O1264" s="2">
        <v>39813</v>
      </c>
      <c r="P1264" s="2">
        <v>39822</v>
      </c>
      <c r="Q1264" s="1" t="s">
        <v>29</v>
      </c>
      <c r="R1264" t="str">
        <f>VLOOKUP(F1264,'Seg 2 descriptions'!A:B,2)</f>
        <v>X Operations-Tri-County</v>
      </c>
      <c r="S1264" t="str">
        <f>VLOOKUP(G1264,'Seg 3 descriptions'!A:B,2)</f>
        <v>Cell Phones</v>
      </c>
    </row>
    <row r="1265" spans="1:19" x14ac:dyDescent="0.25">
      <c r="A1265" s="1" t="s">
        <v>457</v>
      </c>
      <c r="B1265" s="1" t="s">
        <v>49</v>
      </c>
      <c r="C1265" s="1" t="s">
        <v>2822</v>
      </c>
      <c r="D1265" s="1" t="s">
        <v>2347</v>
      </c>
      <c r="E1265" s="1" t="s">
        <v>1991</v>
      </c>
      <c r="F1265" s="1" t="s">
        <v>1992</v>
      </c>
      <c r="G1265" s="1" t="s">
        <v>868</v>
      </c>
      <c r="H1265" s="1" t="s">
        <v>103</v>
      </c>
      <c r="I1265" s="1" t="s">
        <v>2056</v>
      </c>
      <c r="J1265" s="3">
        <v>8.5299999999999994</v>
      </c>
      <c r="K1265" s="1" t="s">
        <v>2823</v>
      </c>
      <c r="L1265" s="1" t="s">
        <v>24</v>
      </c>
      <c r="M1265" s="1" t="s">
        <v>2824</v>
      </c>
      <c r="N1265" s="1" t="s">
        <v>2059</v>
      </c>
      <c r="O1265" s="2">
        <v>39813</v>
      </c>
      <c r="P1265" s="2">
        <v>39822</v>
      </c>
      <c r="Q1265" s="1" t="s">
        <v>29</v>
      </c>
      <c r="R1265" t="str">
        <f>VLOOKUP(F1265,'Seg 2 descriptions'!A:B,2)</f>
        <v>X Operations-Tri-County</v>
      </c>
      <c r="S1265" t="str">
        <f>VLOOKUP(G1265,'Seg 3 descriptions'!A:B,2)</f>
        <v>Cell Phones</v>
      </c>
    </row>
    <row r="1266" spans="1:19" x14ac:dyDescent="0.25">
      <c r="A1266" s="1" t="s">
        <v>457</v>
      </c>
      <c r="B1266" s="1" t="s">
        <v>49</v>
      </c>
      <c r="C1266" s="1" t="s">
        <v>2822</v>
      </c>
      <c r="D1266" s="1" t="s">
        <v>2772</v>
      </c>
      <c r="E1266" s="1" t="s">
        <v>1991</v>
      </c>
      <c r="F1266" s="1" t="s">
        <v>1992</v>
      </c>
      <c r="G1266" s="1" t="s">
        <v>868</v>
      </c>
      <c r="H1266" s="1" t="s">
        <v>228</v>
      </c>
      <c r="I1266" s="1" t="s">
        <v>2056</v>
      </c>
      <c r="J1266" s="3">
        <v>3.45</v>
      </c>
      <c r="K1266" s="1" t="s">
        <v>2823</v>
      </c>
      <c r="L1266" s="1" t="s">
        <v>24</v>
      </c>
      <c r="M1266" s="1" t="s">
        <v>2824</v>
      </c>
      <c r="N1266" s="1" t="s">
        <v>2059</v>
      </c>
      <c r="O1266" s="2">
        <v>39813</v>
      </c>
      <c r="P1266" s="2">
        <v>39822</v>
      </c>
      <c r="Q1266" s="1" t="s">
        <v>29</v>
      </c>
      <c r="R1266" t="str">
        <f>VLOOKUP(F1266,'Seg 2 descriptions'!A:B,2)</f>
        <v>X Operations-Tri-County</v>
      </c>
      <c r="S1266" t="str">
        <f>VLOOKUP(G1266,'Seg 3 descriptions'!A:B,2)</f>
        <v>Cell Phones</v>
      </c>
    </row>
    <row r="1267" spans="1:19" x14ac:dyDescent="0.25">
      <c r="A1267" s="1" t="s">
        <v>457</v>
      </c>
      <c r="B1267" s="1" t="s">
        <v>49</v>
      </c>
      <c r="C1267" s="1" t="s">
        <v>2822</v>
      </c>
      <c r="D1267" s="1" t="s">
        <v>2349</v>
      </c>
      <c r="E1267" s="1" t="s">
        <v>1991</v>
      </c>
      <c r="F1267" s="1" t="s">
        <v>1992</v>
      </c>
      <c r="G1267" s="1" t="s">
        <v>1270</v>
      </c>
      <c r="H1267" s="1" t="s">
        <v>86</v>
      </c>
      <c r="I1267" s="1" t="s">
        <v>2056</v>
      </c>
      <c r="J1267" s="3">
        <v>30.68</v>
      </c>
      <c r="K1267" s="1" t="s">
        <v>2823</v>
      </c>
      <c r="L1267" s="1" t="s">
        <v>24</v>
      </c>
      <c r="M1267" s="1" t="s">
        <v>2824</v>
      </c>
      <c r="N1267" s="1" t="s">
        <v>2059</v>
      </c>
      <c r="O1267" s="2">
        <v>39813</v>
      </c>
      <c r="P1267" s="2">
        <v>39822</v>
      </c>
      <c r="Q1267" s="1" t="s">
        <v>29</v>
      </c>
      <c r="R1267" t="str">
        <f>VLOOKUP(F1267,'Seg 2 descriptions'!A:B,2)</f>
        <v>X Operations-Tri-County</v>
      </c>
      <c r="S1267" t="str">
        <f>VLOOKUP(G1267,'Seg 3 descriptions'!A:B,2)</f>
        <v>Seminars &amp; Training</v>
      </c>
    </row>
    <row r="1268" spans="1:19" x14ac:dyDescent="0.25">
      <c r="A1268" s="1" t="s">
        <v>457</v>
      </c>
      <c r="B1268" s="1" t="s">
        <v>49</v>
      </c>
      <c r="C1268" s="1" t="s">
        <v>2822</v>
      </c>
      <c r="D1268" s="1" t="s">
        <v>2350</v>
      </c>
      <c r="E1268" s="1" t="s">
        <v>1991</v>
      </c>
      <c r="F1268" s="1" t="s">
        <v>1992</v>
      </c>
      <c r="G1268" s="1" t="s">
        <v>1270</v>
      </c>
      <c r="H1268" s="1" t="s">
        <v>103</v>
      </c>
      <c r="I1268" s="1" t="s">
        <v>2056</v>
      </c>
      <c r="J1268" s="3">
        <v>11.25</v>
      </c>
      <c r="K1268" s="1" t="s">
        <v>2823</v>
      </c>
      <c r="L1268" s="1" t="s">
        <v>24</v>
      </c>
      <c r="M1268" s="1" t="s">
        <v>2824</v>
      </c>
      <c r="N1268" s="1" t="s">
        <v>2059</v>
      </c>
      <c r="O1268" s="2">
        <v>39813</v>
      </c>
      <c r="P1268" s="2">
        <v>39822</v>
      </c>
      <c r="Q1268" s="1" t="s">
        <v>29</v>
      </c>
      <c r="R1268" t="str">
        <f>VLOOKUP(F1268,'Seg 2 descriptions'!A:B,2)</f>
        <v>X Operations-Tri-County</v>
      </c>
      <c r="S1268" t="str">
        <f>VLOOKUP(G1268,'Seg 3 descriptions'!A:B,2)</f>
        <v>Seminars &amp; Training</v>
      </c>
    </row>
    <row r="1269" spans="1:19" x14ac:dyDescent="0.25">
      <c r="A1269" s="1" t="s">
        <v>457</v>
      </c>
      <c r="B1269" s="1" t="s">
        <v>49</v>
      </c>
      <c r="C1269" s="1" t="s">
        <v>2822</v>
      </c>
      <c r="D1269" s="1" t="s">
        <v>2773</v>
      </c>
      <c r="E1269" s="1" t="s">
        <v>1991</v>
      </c>
      <c r="F1269" s="1" t="s">
        <v>1992</v>
      </c>
      <c r="G1269" s="1" t="s">
        <v>1270</v>
      </c>
      <c r="H1269" s="1" t="s">
        <v>228</v>
      </c>
      <c r="I1269" s="1" t="s">
        <v>2056</v>
      </c>
      <c r="J1269" s="3">
        <v>4.55</v>
      </c>
      <c r="K1269" s="1" t="s">
        <v>2823</v>
      </c>
      <c r="L1269" s="1" t="s">
        <v>24</v>
      </c>
      <c r="M1269" s="1" t="s">
        <v>2824</v>
      </c>
      <c r="N1269" s="1" t="s">
        <v>2059</v>
      </c>
      <c r="O1269" s="2">
        <v>39813</v>
      </c>
      <c r="P1269" s="2">
        <v>39822</v>
      </c>
      <c r="Q1269" s="1" t="s">
        <v>29</v>
      </c>
      <c r="R1269" t="str">
        <f>VLOOKUP(F1269,'Seg 2 descriptions'!A:B,2)</f>
        <v>X Operations-Tri-County</v>
      </c>
      <c r="S1269" t="str">
        <f>VLOOKUP(G1269,'Seg 3 descriptions'!A:B,2)</f>
        <v>Seminars &amp; Training</v>
      </c>
    </row>
    <row r="1270" spans="1:19" x14ac:dyDescent="0.25">
      <c r="A1270" s="1" t="s">
        <v>457</v>
      </c>
      <c r="B1270" s="1" t="s">
        <v>49</v>
      </c>
      <c r="C1270" s="1" t="s">
        <v>2822</v>
      </c>
      <c r="D1270" s="1" t="s">
        <v>2825</v>
      </c>
      <c r="E1270" s="1" t="s">
        <v>1991</v>
      </c>
      <c r="F1270" s="1" t="s">
        <v>1992</v>
      </c>
      <c r="G1270" s="1" t="s">
        <v>867</v>
      </c>
      <c r="H1270" s="1" t="s">
        <v>86</v>
      </c>
      <c r="I1270" s="1" t="s">
        <v>2056</v>
      </c>
      <c r="J1270" s="3">
        <v>1.18</v>
      </c>
      <c r="K1270" s="1" t="s">
        <v>2823</v>
      </c>
      <c r="L1270" s="1" t="s">
        <v>24</v>
      </c>
      <c r="M1270" s="1" t="s">
        <v>2824</v>
      </c>
      <c r="N1270" s="1" t="s">
        <v>2059</v>
      </c>
      <c r="O1270" s="2">
        <v>39813</v>
      </c>
      <c r="P1270" s="2">
        <v>39822</v>
      </c>
      <c r="Q1270" s="1" t="s">
        <v>29</v>
      </c>
      <c r="R1270" t="str">
        <f>VLOOKUP(F1270,'Seg 2 descriptions'!A:B,2)</f>
        <v>X Operations-Tri-County</v>
      </c>
      <c r="S1270" t="str">
        <f>VLOOKUP(G1270,'Seg 3 descriptions'!A:B,2)</f>
        <v>Meals</v>
      </c>
    </row>
    <row r="1271" spans="1:19" x14ac:dyDescent="0.25">
      <c r="A1271" s="1" t="s">
        <v>457</v>
      </c>
      <c r="B1271" s="1" t="s">
        <v>49</v>
      </c>
      <c r="C1271" s="1" t="s">
        <v>2822</v>
      </c>
      <c r="D1271" s="1" t="s">
        <v>2826</v>
      </c>
      <c r="E1271" s="1" t="s">
        <v>1991</v>
      </c>
      <c r="F1271" s="1" t="s">
        <v>1992</v>
      </c>
      <c r="G1271" s="1" t="s">
        <v>867</v>
      </c>
      <c r="H1271" s="1" t="s">
        <v>103</v>
      </c>
      <c r="I1271" s="1" t="s">
        <v>2056</v>
      </c>
      <c r="J1271" s="3">
        <v>0.43</v>
      </c>
      <c r="K1271" s="1" t="s">
        <v>2823</v>
      </c>
      <c r="L1271" s="1" t="s">
        <v>24</v>
      </c>
      <c r="M1271" s="1" t="s">
        <v>2824</v>
      </c>
      <c r="N1271" s="1" t="s">
        <v>2059</v>
      </c>
      <c r="O1271" s="2">
        <v>39813</v>
      </c>
      <c r="P1271" s="2">
        <v>39822</v>
      </c>
      <c r="Q1271" s="1" t="s">
        <v>29</v>
      </c>
      <c r="R1271" t="str">
        <f>VLOOKUP(F1271,'Seg 2 descriptions'!A:B,2)</f>
        <v>X Operations-Tri-County</v>
      </c>
      <c r="S1271" t="str">
        <f>VLOOKUP(G1271,'Seg 3 descriptions'!A:B,2)</f>
        <v>Meals</v>
      </c>
    </row>
    <row r="1272" spans="1:19" x14ac:dyDescent="0.25">
      <c r="A1272" s="1" t="s">
        <v>457</v>
      </c>
      <c r="B1272" s="1" t="s">
        <v>49</v>
      </c>
      <c r="C1272" s="1" t="s">
        <v>2822</v>
      </c>
      <c r="D1272" s="1" t="s">
        <v>2827</v>
      </c>
      <c r="E1272" s="1" t="s">
        <v>1991</v>
      </c>
      <c r="F1272" s="1" t="s">
        <v>1992</v>
      </c>
      <c r="G1272" s="1" t="s">
        <v>867</v>
      </c>
      <c r="H1272" s="1" t="s">
        <v>228</v>
      </c>
      <c r="I1272" s="1" t="s">
        <v>2056</v>
      </c>
      <c r="J1272" s="3">
        <v>0.18</v>
      </c>
      <c r="K1272" s="1" t="s">
        <v>2823</v>
      </c>
      <c r="L1272" s="1" t="s">
        <v>24</v>
      </c>
      <c r="M1272" s="1" t="s">
        <v>2824</v>
      </c>
      <c r="N1272" s="1" t="s">
        <v>2059</v>
      </c>
      <c r="O1272" s="2">
        <v>39813</v>
      </c>
      <c r="P1272" s="2">
        <v>39822</v>
      </c>
      <c r="Q1272" s="1" t="s">
        <v>29</v>
      </c>
      <c r="R1272" t="str">
        <f>VLOOKUP(F1272,'Seg 2 descriptions'!A:B,2)</f>
        <v>X Operations-Tri-County</v>
      </c>
      <c r="S1272" t="str">
        <f>VLOOKUP(G1272,'Seg 3 descriptions'!A:B,2)</f>
        <v>Meals</v>
      </c>
    </row>
    <row r="1273" spans="1:19" x14ac:dyDescent="0.25">
      <c r="A1273" s="1" t="s">
        <v>457</v>
      </c>
      <c r="B1273" s="1" t="s">
        <v>49</v>
      </c>
      <c r="C1273" s="1" t="s">
        <v>2822</v>
      </c>
      <c r="D1273" s="1" t="s">
        <v>2009</v>
      </c>
      <c r="E1273" s="1" t="s">
        <v>1991</v>
      </c>
      <c r="F1273" s="1" t="s">
        <v>1992</v>
      </c>
      <c r="G1273" s="1" t="s">
        <v>590</v>
      </c>
      <c r="H1273" s="1" t="s">
        <v>86</v>
      </c>
      <c r="I1273" s="1" t="s">
        <v>2056</v>
      </c>
      <c r="J1273" s="3">
        <v>86.82</v>
      </c>
      <c r="K1273" s="1" t="s">
        <v>2823</v>
      </c>
      <c r="L1273" s="1" t="s">
        <v>24</v>
      </c>
      <c r="M1273" s="1" t="s">
        <v>2824</v>
      </c>
      <c r="N1273" s="1" t="s">
        <v>2059</v>
      </c>
      <c r="O1273" s="2">
        <v>39813</v>
      </c>
      <c r="P1273" s="2">
        <v>39822</v>
      </c>
      <c r="Q1273" s="1" t="s">
        <v>29</v>
      </c>
      <c r="R1273" t="str">
        <f>VLOOKUP(F1273,'Seg 2 descriptions'!A:B,2)</f>
        <v>X Operations-Tri-County</v>
      </c>
      <c r="S1273" t="str">
        <f>VLOOKUP(G1273,'Seg 3 descriptions'!A:B,2)</f>
        <v>Overtime/Comp Time/On Call</v>
      </c>
    </row>
    <row r="1274" spans="1:19" x14ac:dyDescent="0.25">
      <c r="A1274" s="1" t="s">
        <v>457</v>
      </c>
      <c r="B1274" s="1" t="s">
        <v>49</v>
      </c>
      <c r="C1274" s="1" t="s">
        <v>2822</v>
      </c>
      <c r="D1274" s="1" t="s">
        <v>2003</v>
      </c>
      <c r="E1274" s="1" t="s">
        <v>1991</v>
      </c>
      <c r="F1274" s="1" t="s">
        <v>1992</v>
      </c>
      <c r="G1274" s="1" t="s">
        <v>590</v>
      </c>
      <c r="H1274" s="1" t="s">
        <v>103</v>
      </c>
      <c r="I1274" s="1" t="s">
        <v>2056</v>
      </c>
      <c r="J1274" s="3">
        <v>31.85</v>
      </c>
      <c r="K1274" s="1" t="s">
        <v>2823</v>
      </c>
      <c r="L1274" s="1" t="s">
        <v>24</v>
      </c>
      <c r="M1274" s="1" t="s">
        <v>2824</v>
      </c>
      <c r="N1274" s="1" t="s">
        <v>2059</v>
      </c>
      <c r="O1274" s="2">
        <v>39813</v>
      </c>
      <c r="P1274" s="2">
        <v>39822</v>
      </c>
      <c r="Q1274" s="1" t="s">
        <v>29</v>
      </c>
      <c r="R1274" t="str">
        <f>VLOOKUP(F1274,'Seg 2 descriptions'!A:B,2)</f>
        <v>X Operations-Tri-County</v>
      </c>
      <c r="S1274" t="str">
        <f>VLOOKUP(G1274,'Seg 3 descriptions'!A:B,2)</f>
        <v>Overtime/Comp Time/On Call</v>
      </c>
    </row>
    <row r="1275" spans="1:19" x14ac:dyDescent="0.25">
      <c r="A1275" s="1" t="s">
        <v>457</v>
      </c>
      <c r="B1275" s="1" t="s">
        <v>49</v>
      </c>
      <c r="C1275" s="1" t="s">
        <v>2822</v>
      </c>
      <c r="D1275" s="1" t="s">
        <v>2066</v>
      </c>
      <c r="E1275" s="1" t="s">
        <v>1991</v>
      </c>
      <c r="F1275" s="1" t="s">
        <v>1992</v>
      </c>
      <c r="G1275" s="1" t="s">
        <v>590</v>
      </c>
      <c r="H1275" s="1" t="s">
        <v>228</v>
      </c>
      <c r="I1275" s="1" t="s">
        <v>2056</v>
      </c>
      <c r="J1275" s="3">
        <v>12.89</v>
      </c>
      <c r="K1275" s="1" t="s">
        <v>2823</v>
      </c>
      <c r="L1275" s="1" t="s">
        <v>24</v>
      </c>
      <c r="M1275" s="1" t="s">
        <v>2824</v>
      </c>
      <c r="N1275" s="1" t="s">
        <v>2059</v>
      </c>
      <c r="O1275" s="2">
        <v>39813</v>
      </c>
      <c r="P1275" s="2">
        <v>39822</v>
      </c>
      <c r="Q1275" s="1" t="s">
        <v>29</v>
      </c>
      <c r="R1275" t="str">
        <f>VLOOKUP(F1275,'Seg 2 descriptions'!A:B,2)</f>
        <v>X Operations-Tri-County</v>
      </c>
      <c r="S1275" t="str">
        <f>VLOOKUP(G1275,'Seg 3 descriptions'!A:B,2)</f>
        <v>Overtime/Comp Time/On Call</v>
      </c>
    </row>
    <row r="1276" spans="1:19" x14ac:dyDescent="0.25">
      <c r="A1276" s="1" t="s">
        <v>457</v>
      </c>
      <c r="B1276" s="1" t="s">
        <v>49</v>
      </c>
      <c r="C1276" s="1" t="s">
        <v>2822</v>
      </c>
      <c r="D1276" s="1" t="s">
        <v>1997</v>
      </c>
      <c r="E1276" s="1" t="s">
        <v>1991</v>
      </c>
      <c r="F1276" s="1" t="s">
        <v>1992</v>
      </c>
      <c r="G1276" s="1" t="s">
        <v>460</v>
      </c>
      <c r="H1276" s="1" t="s">
        <v>86</v>
      </c>
      <c r="I1276" s="1" t="s">
        <v>2056</v>
      </c>
      <c r="J1276" s="3">
        <v>343.54</v>
      </c>
      <c r="K1276" s="1" t="s">
        <v>2823</v>
      </c>
      <c r="L1276" s="1" t="s">
        <v>24</v>
      </c>
      <c r="M1276" s="1" t="s">
        <v>2824</v>
      </c>
      <c r="N1276" s="1" t="s">
        <v>2059</v>
      </c>
      <c r="O1276" s="2">
        <v>39813</v>
      </c>
      <c r="P1276" s="2">
        <v>39822</v>
      </c>
      <c r="Q1276" s="1" t="s">
        <v>29</v>
      </c>
      <c r="R1276" t="str">
        <f>VLOOKUP(F1276,'Seg 2 descriptions'!A:B,2)</f>
        <v>X Operations-Tri-County</v>
      </c>
      <c r="S1276" t="str">
        <f>VLOOKUP(G1276,'Seg 3 descriptions'!A:B,2)</f>
        <v>Salaries</v>
      </c>
    </row>
    <row r="1277" spans="1:19" x14ac:dyDescent="0.25">
      <c r="A1277" s="1" t="s">
        <v>457</v>
      </c>
      <c r="B1277" s="1" t="s">
        <v>49</v>
      </c>
      <c r="C1277" s="1" t="s">
        <v>2822</v>
      </c>
      <c r="D1277" s="1" t="s">
        <v>1990</v>
      </c>
      <c r="E1277" s="1" t="s">
        <v>1991</v>
      </c>
      <c r="F1277" s="1" t="s">
        <v>1992</v>
      </c>
      <c r="G1277" s="1" t="s">
        <v>460</v>
      </c>
      <c r="H1277" s="1" t="s">
        <v>103</v>
      </c>
      <c r="I1277" s="1" t="s">
        <v>2056</v>
      </c>
      <c r="J1277" s="3">
        <v>126.01</v>
      </c>
      <c r="K1277" s="1" t="s">
        <v>2823</v>
      </c>
      <c r="L1277" s="1" t="s">
        <v>24</v>
      </c>
      <c r="M1277" s="1" t="s">
        <v>2824</v>
      </c>
      <c r="N1277" s="1" t="s">
        <v>2059</v>
      </c>
      <c r="O1277" s="2">
        <v>39813</v>
      </c>
      <c r="P1277" s="2">
        <v>39822</v>
      </c>
      <c r="Q1277" s="1" t="s">
        <v>29</v>
      </c>
      <c r="R1277" t="str">
        <f>VLOOKUP(F1277,'Seg 2 descriptions'!A:B,2)</f>
        <v>X Operations-Tri-County</v>
      </c>
      <c r="S1277" t="str">
        <f>VLOOKUP(G1277,'Seg 3 descriptions'!A:B,2)</f>
        <v>Salaries</v>
      </c>
    </row>
    <row r="1278" spans="1:19" x14ac:dyDescent="0.25">
      <c r="A1278" s="1" t="s">
        <v>457</v>
      </c>
      <c r="B1278" s="1" t="s">
        <v>1988</v>
      </c>
      <c r="C1278" s="1" t="s">
        <v>2225</v>
      </c>
      <c r="D1278" s="1" t="s">
        <v>2100</v>
      </c>
      <c r="E1278" s="1" t="s">
        <v>1991</v>
      </c>
      <c r="F1278" s="1" t="s">
        <v>2101</v>
      </c>
      <c r="G1278" s="1" t="s">
        <v>460</v>
      </c>
      <c r="H1278" s="1" t="s">
        <v>86</v>
      </c>
      <c r="I1278" s="1" t="s">
        <v>2056</v>
      </c>
      <c r="J1278" s="3">
        <v>-258.20999999999998</v>
      </c>
      <c r="K1278" s="1" t="s">
        <v>2751</v>
      </c>
      <c r="L1278" s="1" t="s">
        <v>24</v>
      </c>
      <c r="M1278" s="1" t="s">
        <v>2752</v>
      </c>
      <c r="N1278" s="1" t="s">
        <v>2097</v>
      </c>
      <c r="O1278" s="2">
        <v>39538</v>
      </c>
      <c r="P1278" s="2">
        <v>39541</v>
      </c>
      <c r="Q1278" s="1" t="s">
        <v>29</v>
      </c>
      <c r="R1278" t="str">
        <f>VLOOKUP(F1278,'Seg 2 descriptions'!A:B,2)</f>
        <v>X Operations Manager-Tri-County</v>
      </c>
      <c r="S1278" t="str">
        <f>VLOOKUP(G1278,'Seg 3 descriptions'!A:B,2)</f>
        <v>Salaries</v>
      </c>
    </row>
    <row r="1279" spans="1:19" x14ac:dyDescent="0.25">
      <c r="A1279" s="1" t="s">
        <v>457</v>
      </c>
      <c r="B1279" s="1" t="s">
        <v>1988</v>
      </c>
      <c r="C1279" s="1" t="s">
        <v>2225</v>
      </c>
      <c r="D1279" s="1" t="s">
        <v>2493</v>
      </c>
      <c r="E1279" s="1" t="s">
        <v>1991</v>
      </c>
      <c r="F1279" s="1" t="s">
        <v>2101</v>
      </c>
      <c r="G1279" s="1" t="s">
        <v>460</v>
      </c>
      <c r="H1279" s="1" t="s">
        <v>187</v>
      </c>
      <c r="I1279" s="1" t="s">
        <v>2056</v>
      </c>
      <c r="J1279" s="3">
        <v>-43.03</v>
      </c>
      <c r="K1279" s="1" t="s">
        <v>2751</v>
      </c>
      <c r="L1279" s="1" t="s">
        <v>24</v>
      </c>
      <c r="M1279" s="1" t="s">
        <v>2752</v>
      </c>
      <c r="N1279" s="1" t="s">
        <v>2097</v>
      </c>
      <c r="O1279" s="2">
        <v>39538</v>
      </c>
      <c r="P1279" s="2">
        <v>39541</v>
      </c>
      <c r="Q1279" s="1" t="s">
        <v>29</v>
      </c>
      <c r="R1279" t="str">
        <f>VLOOKUP(F1279,'Seg 2 descriptions'!A:B,2)</f>
        <v>X Operations Manager-Tri-County</v>
      </c>
      <c r="S1279" t="str">
        <f>VLOOKUP(G1279,'Seg 3 descriptions'!A:B,2)</f>
        <v>Salaries</v>
      </c>
    </row>
    <row r="1280" spans="1:19" x14ac:dyDescent="0.25">
      <c r="A1280" s="1" t="s">
        <v>457</v>
      </c>
      <c r="B1280" s="1" t="s">
        <v>1988</v>
      </c>
      <c r="C1280" s="1" t="s">
        <v>2225</v>
      </c>
      <c r="D1280" s="1" t="s">
        <v>2104</v>
      </c>
      <c r="E1280" s="1" t="s">
        <v>1991</v>
      </c>
      <c r="F1280" s="1" t="s">
        <v>2101</v>
      </c>
      <c r="G1280" s="1" t="s">
        <v>460</v>
      </c>
      <c r="H1280" s="1" t="s">
        <v>23</v>
      </c>
      <c r="I1280" s="1" t="s">
        <v>2056</v>
      </c>
      <c r="J1280" s="3">
        <v>-43.03</v>
      </c>
      <c r="K1280" s="1" t="s">
        <v>2751</v>
      </c>
      <c r="L1280" s="1" t="s">
        <v>24</v>
      </c>
      <c r="M1280" s="1" t="s">
        <v>2752</v>
      </c>
      <c r="N1280" s="1" t="s">
        <v>2097</v>
      </c>
      <c r="O1280" s="2">
        <v>39538</v>
      </c>
      <c r="P1280" s="2">
        <v>39541</v>
      </c>
      <c r="Q1280" s="1" t="s">
        <v>29</v>
      </c>
      <c r="R1280" t="str">
        <f>VLOOKUP(F1280,'Seg 2 descriptions'!A:B,2)</f>
        <v>X Operations Manager-Tri-County</v>
      </c>
      <c r="S1280" t="str">
        <f>VLOOKUP(G1280,'Seg 3 descriptions'!A:B,2)</f>
        <v>Salaries</v>
      </c>
    </row>
    <row r="1281" spans="1:19" x14ac:dyDescent="0.25">
      <c r="A1281" s="1" t="s">
        <v>457</v>
      </c>
      <c r="B1281" s="1" t="s">
        <v>1988</v>
      </c>
      <c r="C1281" s="1" t="s">
        <v>2225</v>
      </c>
      <c r="D1281" s="1" t="s">
        <v>2105</v>
      </c>
      <c r="E1281" s="1" t="s">
        <v>2029</v>
      </c>
      <c r="F1281" s="1" t="s">
        <v>2101</v>
      </c>
      <c r="G1281" s="1" t="s">
        <v>460</v>
      </c>
      <c r="H1281" s="1" t="s">
        <v>86</v>
      </c>
      <c r="I1281" s="1" t="s">
        <v>2056</v>
      </c>
      <c r="J1281" s="3">
        <v>-172.14</v>
      </c>
      <c r="K1281" s="1" t="s">
        <v>2751</v>
      </c>
      <c r="L1281" s="1" t="s">
        <v>24</v>
      </c>
      <c r="M1281" s="1" t="s">
        <v>2752</v>
      </c>
      <c r="N1281" s="1" t="s">
        <v>2097</v>
      </c>
      <c r="O1281" s="2">
        <v>39538</v>
      </c>
      <c r="P1281" s="2">
        <v>39541</v>
      </c>
      <c r="Q1281" s="1" t="s">
        <v>29</v>
      </c>
      <c r="R1281" t="str">
        <f>VLOOKUP(F1281,'Seg 2 descriptions'!A:B,2)</f>
        <v>X Operations Manager-Tri-County</v>
      </c>
      <c r="S1281" t="str">
        <f>VLOOKUP(G1281,'Seg 3 descriptions'!A:B,2)</f>
        <v>Salaries</v>
      </c>
    </row>
    <row r="1282" spans="1:19" x14ac:dyDescent="0.25">
      <c r="A1282" s="1" t="s">
        <v>457</v>
      </c>
      <c r="B1282" s="1" t="s">
        <v>49</v>
      </c>
      <c r="C1282" s="1" t="s">
        <v>2828</v>
      </c>
      <c r="D1282" s="1" t="s">
        <v>2334</v>
      </c>
      <c r="E1282" s="1" t="s">
        <v>1991</v>
      </c>
      <c r="F1282" s="1" t="s">
        <v>1992</v>
      </c>
      <c r="G1282" s="1" t="s">
        <v>870</v>
      </c>
      <c r="H1282" s="1" t="s">
        <v>86</v>
      </c>
      <c r="I1282" s="1" t="s">
        <v>2056</v>
      </c>
      <c r="J1282" s="3">
        <v>480.12</v>
      </c>
      <c r="K1282" s="1" t="s">
        <v>2823</v>
      </c>
      <c r="L1282" s="1" t="s">
        <v>24</v>
      </c>
      <c r="M1282" s="1" t="s">
        <v>2824</v>
      </c>
      <c r="N1282" s="1" t="s">
        <v>2828</v>
      </c>
      <c r="O1282" s="2">
        <v>39629</v>
      </c>
      <c r="P1282" s="2">
        <v>39636</v>
      </c>
      <c r="Q1282" s="1" t="s">
        <v>29</v>
      </c>
      <c r="R1282" t="str">
        <f>VLOOKUP(F1282,'Seg 2 descriptions'!A:B,2)</f>
        <v>X Operations-Tri-County</v>
      </c>
      <c r="S1282" t="str">
        <f>VLOOKUP(G1282,'Seg 3 descriptions'!A:B,2)</f>
        <v>Other Vehicle Expenses</v>
      </c>
    </row>
    <row r="1283" spans="1:19" x14ac:dyDescent="0.25">
      <c r="A1283" s="1" t="s">
        <v>457</v>
      </c>
      <c r="B1283" s="1" t="s">
        <v>49</v>
      </c>
      <c r="C1283" s="1" t="s">
        <v>2828</v>
      </c>
      <c r="D1283" s="1" t="s">
        <v>2335</v>
      </c>
      <c r="E1283" s="1" t="s">
        <v>1991</v>
      </c>
      <c r="F1283" s="1" t="s">
        <v>1992</v>
      </c>
      <c r="G1283" s="1" t="s">
        <v>870</v>
      </c>
      <c r="H1283" s="1" t="s">
        <v>103</v>
      </c>
      <c r="I1283" s="1" t="s">
        <v>2056</v>
      </c>
      <c r="J1283" s="3">
        <v>8.56</v>
      </c>
      <c r="K1283" s="1" t="s">
        <v>2823</v>
      </c>
      <c r="L1283" s="1" t="s">
        <v>24</v>
      </c>
      <c r="M1283" s="1" t="s">
        <v>2824</v>
      </c>
      <c r="N1283" s="1" t="s">
        <v>2828</v>
      </c>
      <c r="O1283" s="2">
        <v>39629</v>
      </c>
      <c r="P1283" s="2">
        <v>39636</v>
      </c>
      <c r="Q1283" s="1" t="s">
        <v>29</v>
      </c>
      <c r="R1283" t="str">
        <f>VLOOKUP(F1283,'Seg 2 descriptions'!A:B,2)</f>
        <v>X Operations-Tri-County</v>
      </c>
      <c r="S1283" t="str">
        <f>VLOOKUP(G1283,'Seg 3 descriptions'!A:B,2)</f>
        <v>Other Vehicle Expenses</v>
      </c>
    </row>
    <row r="1284" spans="1:19" x14ac:dyDescent="0.25">
      <c r="A1284" s="1" t="s">
        <v>457</v>
      </c>
      <c r="B1284" s="1" t="s">
        <v>49</v>
      </c>
      <c r="C1284" s="1" t="s">
        <v>2828</v>
      </c>
      <c r="D1284" s="1" t="s">
        <v>2766</v>
      </c>
      <c r="E1284" s="1" t="s">
        <v>1991</v>
      </c>
      <c r="F1284" s="1" t="s">
        <v>1992</v>
      </c>
      <c r="G1284" s="1" t="s">
        <v>870</v>
      </c>
      <c r="H1284" s="1" t="s">
        <v>228</v>
      </c>
      <c r="I1284" s="1" t="s">
        <v>2056</v>
      </c>
      <c r="J1284" s="3">
        <v>83.94</v>
      </c>
      <c r="K1284" s="1" t="s">
        <v>2823</v>
      </c>
      <c r="L1284" s="1" t="s">
        <v>24</v>
      </c>
      <c r="M1284" s="1" t="s">
        <v>2824</v>
      </c>
      <c r="N1284" s="1" t="s">
        <v>2828</v>
      </c>
      <c r="O1284" s="2">
        <v>39629</v>
      </c>
      <c r="P1284" s="2">
        <v>39636</v>
      </c>
      <c r="Q1284" s="1" t="s">
        <v>29</v>
      </c>
      <c r="R1284" t="str">
        <f>VLOOKUP(F1284,'Seg 2 descriptions'!A:B,2)</f>
        <v>X Operations-Tri-County</v>
      </c>
      <c r="S1284" t="str">
        <f>VLOOKUP(G1284,'Seg 3 descriptions'!A:B,2)</f>
        <v>Other Vehicle Expenses</v>
      </c>
    </row>
    <row r="1285" spans="1:19" x14ac:dyDescent="0.25">
      <c r="A1285" s="1" t="s">
        <v>457</v>
      </c>
      <c r="B1285" s="1" t="s">
        <v>49</v>
      </c>
      <c r="C1285" s="1" t="s">
        <v>2828</v>
      </c>
      <c r="D1285" s="1" t="s">
        <v>2320</v>
      </c>
      <c r="E1285" s="1" t="s">
        <v>1991</v>
      </c>
      <c r="F1285" s="1" t="s">
        <v>1992</v>
      </c>
      <c r="G1285" s="1" t="s">
        <v>1049</v>
      </c>
      <c r="H1285" s="1" t="s">
        <v>103</v>
      </c>
      <c r="I1285" s="1" t="s">
        <v>2056</v>
      </c>
      <c r="J1285" s="3">
        <v>1.32</v>
      </c>
      <c r="K1285" s="1" t="s">
        <v>2823</v>
      </c>
      <c r="L1285" s="1" t="s">
        <v>24</v>
      </c>
      <c r="M1285" s="1" t="s">
        <v>2824</v>
      </c>
      <c r="N1285" s="1" t="s">
        <v>2828</v>
      </c>
      <c r="O1285" s="2">
        <v>39629</v>
      </c>
      <c r="P1285" s="2">
        <v>39636</v>
      </c>
      <c r="Q1285" s="1" t="s">
        <v>29</v>
      </c>
      <c r="R1285" t="str">
        <f>VLOOKUP(F1285,'Seg 2 descriptions'!A:B,2)</f>
        <v>X Operations-Tri-County</v>
      </c>
      <c r="S1285" t="str">
        <f>VLOOKUP(G1285,'Seg 3 descriptions'!A:B,2)</f>
        <v>Vehicle Insurance</v>
      </c>
    </row>
    <row r="1286" spans="1:19" x14ac:dyDescent="0.25">
      <c r="A1286" s="1" t="s">
        <v>457</v>
      </c>
      <c r="B1286" s="1" t="s">
        <v>49</v>
      </c>
      <c r="C1286" s="1" t="s">
        <v>2828</v>
      </c>
      <c r="D1286" s="1" t="s">
        <v>2762</v>
      </c>
      <c r="E1286" s="1" t="s">
        <v>1991</v>
      </c>
      <c r="F1286" s="1" t="s">
        <v>1992</v>
      </c>
      <c r="G1286" s="1" t="s">
        <v>1049</v>
      </c>
      <c r="H1286" s="1" t="s">
        <v>228</v>
      </c>
      <c r="I1286" s="1" t="s">
        <v>2056</v>
      </c>
      <c r="J1286" s="3">
        <v>12.91</v>
      </c>
      <c r="K1286" s="1" t="s">
        <v>2823</v>
      </c>
      <c r="L1286" s="1" t="s">
        <v>24</v>
      </c>
      <c r="M1286" s="1" t="s">
        <v>2824</v>
      </c>
      <c r="N1286" s="1" t="s">
        <v>2828</v>
      </c>
      <c r="O1286" s="2">
        <v>39629</v>
      </c>
      <c r="P1286" s="2">
        <v>39636</v>
      </c>
      <c r="Q1286" s="1" t="s">
        <v>29</v>
      </c>
      <c r="R1286" t="str">
        <f>VLOOKUP(F1286,'Seg 2 descriptions'!A:B,2)</f>
        <v>X Operations-Tri-County</v>
      </c>
      <c r="S1286" t="str">
        <f>VLOOKUP(G1286,'Seg 3 descriptions'!A:B,2)</f>
        <v>Vehicle Insurance</v>
      </c>
    </row>
    <row r="1287" spans="1:19" x14ac:dyDescent="0.25">
      <c r="A1287" s="1" t="s">
        <v>457</v>
      </c>
      <c r="B1287" s="1" t="s">
        <v>49</v>
      </c>
      <c r="C1287" s="1" t="s">
        <v>2828</v>
      </c>
      <c r="D1287" s="1" t="s">
        <v>2319</v>
      </c>
      <c r="E1287" s="1" t="s">
        <v>1991</v>
      </c>
      <c r="F1287" s="1" t="s">
        <v>1992</v>
      </c>
      <c r="G1287" s="1" t="s">
        <v>1049</v>
      </c>
      <c r="H1287" s="1" t="s">
        <v>86</v>
      </c>
      <c r="I1287" s="1" t="s">
        <v>2056</v>
      </c>
      <c r="J1287" s="3">
        <v>73.84</v>
      </c>
      <c r="K1287" s="1" t="s">
        <v>2823</v>
      </c>
      <c r="L1287" s="1" t="s">
        <v>24</v>
      </c>
      <c r="M1287" s="1" t="s">
        <v>2824</v>
      </c>
      <c r="N1287" s="1" t="s">
        <v>2828</v>
      </c>
      <c r="O1287" s="2">
        <v>39629</v>
      </c>
      <c r="P1287" s="2">
        <v>39636</v>
      </c>
      <c r="Q1287" s="1" t="s">
        <v>29</v>
      </c>
      <c r="R1287" t="str">
        <f>VLOOKUP(F1287,'Seg 2 descriptions'!A:B,2)</f>
        <v>X Operations-Tri-County</v>
      </c>
      <c r="S1287" t="str">
        <f>VLOOKUP(G1287,'Seg 3 descriptions'!A:B,2)</f>
        <v>Vehicle Insurance</v>
      </c>
    </row>
    <row r="1288" spans="1:19" x14ac:dyDescent="0.25">
      <c r="A1288" s="1" t="s">
        <v>457</v>
      </c>
      <c r="B1288" s="1" t="s">
        <v>49</v>
      </c>
      <c r="C1288" s="1" t="s">
        <v>2828</v>
      </c>
      <c r="D1288" s="1" t="s">
        <v>2322</v>
      </c>
      <c r="E1288" s="1" t="s">
        <v>1991</v>
      </c>
      <c r="F1288" s="1" t="s">
        <v>1992</v>
      </c>
      <c r="G1288" s="1" t="s">
        <v>1055</v>
      </c>
      <c r="H1288" s="1" t="s">
        <v>86</v>
      </c>
      <c r="I1288" s="1" t="s">
        <v>2056</v>
      </c>
      <c r="J1288" s="3">
        <v>454.9</v>
      </c>
      <c r="K1288" s="1" t="s">
        <v>2823</v>
      </c>
      <c r="L1288" s="1" t="s">
        <v>24</v>
      </c>
      <c r="M1288" s="1" t="s">
        <v>2824</v>
      </c>
      <c r="N1288" s="1" t="s">
        <v>2828</v>
      </c>
      <c r="O1288" s="2">
        <v>39629</v>
      </c>
      <c r="P1288" s="2">
        <v>39636</v>
      </c>
      <c r="Q1288" s="1" t="s">
        <v>29</v>
      </c>
      <c r="R1288" t="str">
        <f>VLOOKUP(F1288,'Seg 2 descriptions'!A:B,2)</f>
        <v>X Operations-Tri-County</v>
      </c>
      <c r="S1288" t="str">
        <f>VLOOKUP(G1288,'Seg 3 descriptions'!A:B,2)</f>
        <v>Vehicle Depreciation</v>
      </c>
    </row>
    <row r="1289" spans="1:19" x14ac:dyDescent="0.25">
      <c r="A1289" s="1" t="s">
        <v>457</v>
      </c>
      <c r="B1289" s="1" t="s">
        <v>49</v>
      </c>
      <c r="C1289" s="1" t="s">
        <v>2828</v>
      </c>
      <c r="D1289" s="1" t="s">
        <v>2323</v>
      </c>
      <c r="E1289" s="1" t="s">
        <v>1991</v>
      </c>
      <c r="F1289" s="1" t="s">
        <v>1992</v>
      </c>
      <c r="G1289" s="1" t="s">
        <v>1055</v>
      </c>
      <c r="H1289" s="1" t="s">
        <v>103</v>
      </c>
      <c r="I1289" s="1" t="s">
        <v>2056</v>
      </c>
      <c r="J1289" s="3">
        <v>8.11</v>
      </c>
      <c r="K1289" s="1" t="s">
        <v>2823</v>
      </c>
      <c r="L1289" s="1" t="s">
        <v>24</v>
      </c>
      <c r="M1289" s="1" t="s">
        <v>2824</v>
      </c>
      <c r="N1289" s="1" t="s">
        <v>2828</v>
      </c>
      <c r="O1289" s="2">
        <v>39629</v>
      </c>
      <c r="P1289" s="2">
        <v>39636</v>
      </c>
      <c r="Q1289" s="1" t="s">
        <v>29</v>
      </c>
      <c r="R1289" t="str">
        <f>VLOOKUP(F1289,'Seg 2 descriptions'!A:B,2)</f>
        <v>X Operations-Tri-County</v>
      </c>
      <c r="S1289" t="str">
        <f>VLOOKUP(G1289,'Seg 3 descriptions'!A:B,2)</f>
        <v>Vehicle Depreciation</v>
      </c>
    </row>
    <row r="1290" spans="1:19" x14ac:dyDescent="0.25">
      <c r="A1290" s="1" t="s">
        <v>457</v>
      </c>
      <c r="B1290" s="1" t="s">
        <v>49</v>
      </c>
      <c r="C1290" s="1" t="s">
        <v>2828</v>
      </c>
      <c r="D1290" s="1" t="s">
        <v>2763</v>
      </c>
      <c r="E1290" s="1" t="s">
        <v>1991</v>
      </c>
      <c r="F1290" s="1" t="s">
        <v>1992</v>
      </c>
      <c r="G1290" s="1" t="s">
        <v>1055</v>
      </c>
      <c r="H1290" s="1" t="s">
        <v>228</v>
      </c>
      <c r="I1290" s="1" t="s">
        <v>2056</v>
      </c>
      <c r="J1290" s="3">
        <v>79.53</v>
      </c>
      <c r="K1290" s="1" t="s">
        <v>2823</v>
      </c>
      <c r="L1290" s="1" t="s">
        <v>24</v>
      </c>
      <c r="M1290" s="1" t="s">
        <v>2824</v>
      </c>
      <c r="N1290" s="1" t="s">
        <v>2828</v>
      </c>
      <c r="O1290" s="2">
        <v>39629</v>
      </c>
      <c r="P1290" s="2">
        <v>39636</v>
      </c>
      <c r="Q1290" s="1" t="s">
        <v>29</v>
      </c>
      <c r="R1290" t="str">
        <f>VLOOKUP(F1290,'Seg 2 descriptions'!A:B,2)</f>
        <v>X Operations-Tri-County</v>
      </c>
      <c r="S1290" t="str">
        <f>VLOOKUP(G1290,'Seg 3 descriptions'!A:B,2)</f>
        <v>Vehicle Depreciation</v>
      </c>
    </row>
    <row r="1291" spans="1:19" x14ac:dyDescent="0.25">
      <c r="A1291" s="1" t="s">
        <v>457</v>
      </c>
      <c r="B1291" s="1" t="s">
        <v>49</v>
      </c>
      <c r="C1291" s="1" t="s">
        <v>2828</v>
      </c>
      <c r="D1291" s="1" t="s">
        <v>2337</v>
      </c>
      <c r="E1291" s="1" t="s">
        <v>1991</v>
      </c>
      <c r="F1291" s="1" t="s">
        <v>1992</v>
      </c>
      <c r="G1291" s="1" t="s">
        <v>869</v>
      </c>
      <c r="H1291" s="1" t="s">
        <v>86</v>
      </c>
      <c r="I1291" s="1" t="s">
        <v>2056</v>
      </c>
      <c r="J1291" s="3">
        <v>690.46</v>
      </c>
      <c r="K1291" s="1" t="s">
        <v>2823</v>
      </c>
      <c r="L1291" s="1" t="s">
        <v>24</v>
      </c>
      <c r="M1291" s="1" t="s">
        <v>2824</v>
      </c>
      <c r="N1291" s="1" t="s">
        <v>2828</v>
      </c>
      <c r="O1291" s="2">
        <v>39629</v>
      </c>
      <c r="P1291" s="2">
        <v>39636</v>
      </c>
      <c r="Q1291" s="1" t="s">
        <v>29</v>
      </c>
      <c r="R1291" t="str">
        <f>VLOOKUP(F1291,'Seg 2 descriptions'!A:B,2)</f>
        <v>X Operations-Tri-County</v>
      </c>
      <c r="S1291" t="str">
        <f>VLOOKUP(G1291,'Seg 3 descriptions'!A:B,2)</f>
        <v>Vehicle Fuel</v>
      </c>
    </row>
    <row r="1292" spans="1:19" x14ac:dyDescent="0.25">
      <c r="A1292" s="1" t="s">
        <v>457</v>
      </c>
      <c r="B1292" s="1" t="s">
        <v>49</v>
      </c>
      <c r="C1292" s="1" t="s">
        <v>2828</v>
      </c>
      <c r="D1292" s="1" t="s">
        <v>2338</v>
      </c>
      <c r="E1292" s="1" t="s">
        <v>1991</v>
      </c>
      <c r="F1292" s="1" t="s">
        <v>1992</v>
      </c>
      <c r="G1292" s="1" t="s">
        <v>869</v>
      </c>
      <c r="H1292" s="1" t="s">
        <v>103</v>
      </c>
      <c r="I1292" s="1" t="s">
        <v>2056</v>
      </c>
      <c r="J1292" s="3">
        <v>12.31</v>
      </c>
      <c r="K1292" s="1" t="s">
        <v>2823</v>
      </c>
      <c r="L1292" s="1" t="s">
        <v>24</v>
      </c>
      <c r="M1292" s="1" t="s">
        <v>2824</v>
      </c>
      <c r="N1292" s="1" t="s">
        <v>2828</v>
      </c>
      <c r="O1292" s="2">
        <v>39629</v>
      </c>
      <c r="P1292" s="2">
        <v>39636</v>
      </c>
      <c r="Q1292" s="1" t="s">
        <v>29</v>
      </c>
      <c r="R1292" t="str">
        <f>VLOOKUP(F1292,'Seg 2 descriptions'!A:B,2)</f>
        <v>X Operations-Tri-County</v>
      </c>
      <c r="S1292" t="str">
        <f>VLOOKUP(G1292,'Seg 3 descriptions'!A:B,2)</f>
        <v>Vehicle Fuel</v>
      </c>
    </row>
    <row r="1293" spans="1:19" x14ac:dyDescent="0.25">
      <c r="A1293" s="1" t="s">
        <v>457</v>
      </c>
      <c r="B1293" s="1" t="s">
        <v>49</v>
      </c>
      <c r="C1293" s="1" t="s">
        <v>2828</v>
      </c>
      <c r="D1293" s="1" t="s">
        <v>2767</v>
      </c>
      <c r="E1293" s="1" t="s">
        <v>1991</v>
      </c>
      <c r="F1293" s="1" t="s">
        <v>1992</v>
      </c>
      <c r="G1293" s="1" t="s">
        <v>869</v>
      </c>
      <c r="H1293" s="1" t="s">
        <v>228</v>
      </c>
      <c r="I1293" s="1" t="s">
        <v>2056</v>
      </c>
      <c r="J1293" s="3">
        <v>120.71</v>
      </c>
      <c r="K1293" s="1" t="s">
        <v>2823</v>
      </c>
      <c r="L1293" s="1" t="s">
        <v>24</v>
      </c>
      <c r="M1293" s="1" t="s">
        <v>2824</v>
      </c>
      <c r="N1293" s="1" t="s">
        <v>2828</v>
      </c>
      <c r="O1293" s="2">
        <v>39629</v>
      </c>
      <c r="P1293" s="2">
        <v>39636</v>
      </c>
      <c r="Q1293" s="1" t="s">
        <v>29</v>
      </c>
      <c r="R1293" t="str">
        <f>VLOOKUP(F1293,'Seg 2 descriptions'!A:B,2)</f>
        <v>X Operations-Tri-County</v>
      </c>
      <c r="S1293" t="str">
        <f>VLOOKUP(G1293,'Seg 3 descriptions'!A:B,2)</f>
        <v>Vehicle Fuel</v>
      </c>
    </row>
    <row r="1294" spans="1:19" x14ac:dyDescent="0.25">
      <c r="A1294" s="1" t="s">
        <v>457</v>
      </c>
      <c r="B1294" s="1" t="s">
        <v>49</v>
      </c>
      <c r="C1294" s="1" t="s">
        <v>2828</v>
      </c>
      <c r="D1294" s="1" t="s">
        <v>2336</v>
      </c>
      <c r="E1294" s="1" t="s">
        <v>1991</v>
      </c>
      <c r="F1294" s="1" t="s">
        <v>1992</v>
      </c>
      <c r="G1294" s="1" t="s">
        <v>283</v>
      </c>
      <c r="H1294" s="1" t="s">
        <v>103</v>
      </c>
      <c r="I1294" s="1" t="s">
        <v>2056</v>
      </c>
      <c r="J1294" s="3">
        <v>2.2800000000000002</v>
      </c>
      <c r="K1294" s="1" t="s">
        <v>2823</v>
      </c>
      <c r="L1294" s="1" t="s">
        <v>24</v>
      </c>
      <c r="M1294" s="1" t="s">
        <v>2824</v>
      </c>
      <c r="N1294" s="1" t="s">
        <v>2828</v>
      </c>
      <c r="O1294" s="2">
        <v>39629</v>
      </c>
      <c r="P1294" s="2">
        <v>39636</v>
      </c>
      <c r="Q1294" s="1" t="s">
        <v>29</v>
      </c>
      <c r="R1294" t="str">
        <f>VLOOKUP(F1294,'Seg 2 descriptions'!A:B,2)</f>
        <v>X Operations-Tri-County</v>
      </c>
      <c r="S1294" t="str">
        <f>VLOOKUP(G1294,'Seg 3 descriptions'!A:B,2)</f>
        <v>Supplies &amp; Misc Dept Expenses</v>
      </c>
    </row>
    <row r="1295" spans="1:19" x14ac:dyDescent="0.25">
      <c r="A1295" s="1" t="s">
        <v>457</v>
      </c>
      <c r="B1295" s="1" t="s">
        <v>49</v>
      </c>
      <c r="C1295" s="1" t="s">
        <v>2828</v>
      </c>
      <c r="D1295" s="1" t="s">
        <v>2768</v>
      </c>
      <c r="E1295" s="1" t="s">
        <v>1991</v>
      </c>
      <c r="F1295" s="1" t="s">
        <v>1992</v>
      </c>
      <c r="G1295" s="1" t="s">
        <v>283</v>
      </c>
      <c r="H1295" s="1" t="s">
        <v>228</v>
      </c>
      <c r="I1295" s="1" t="s">
        <v>2056</v>
      </c>
      <c r="J1295" s="3">
        <v>22.31</v>
      </c>
      <c r="K1295" s="1" t="s">
        <v>2823</v>
      </c>
      <c r="L1295" s="1" t="s">
        <v>24</v>
      </c>
      <c r="M1295" s="1" t="s">
        <v>2824</v>
      </c>
      <c r="N1295" s="1" t="s">
        <v>2828</v>
      </c>
      <c r="O1295" s="2">
        <v>39629</v>
      </c>
      <c r="P1295" s="2">
        <v>39636</v>
      </c>
      <c r="Q1295" s="1" t="s">
        <v>29</v>
      </c>
      <c r="R1295" t="str">
        <f>VLOOKUP(F1295,'Seg 2 descriptions'!A:B,2)</f>
        <v>X Operations-Tri-County</v>
      </c>
      <c r="S1295" t="str">
        <f>VLOOKUP(G1295,'Seg 3 descriptions'!A:B,2)</f>
        <v>Supplies &amp; Misc Dept Expenses</v>
      </c>
    </row>
    <row r="1296" spans="1:19" x14ac:dyDescent="0.25">
      <c r="A1296" s="1" t="s">
        <v>457</v>
      </c>
      <c r="B1296" s="1" t="s">
        <v>49</v>
      </c>
      <c r="C1296" s="1" t="s">
        <v>2828</v>
      </c>
      <c r="D1296" s="1" t="s">
        <v>2341</v>
      </c>
      <c r="E1296" s="1" t="s">
        <v>1991</v>
      </c>
      <c r="F1296" s="1" t="s">
        <v>1992</v>
      </c>
      <c r="G1296" s="1" t="s">
        <v>283</v>
      </c>
      <c r="H1296" s="1" t="s">
        <v>86</v>
      </c>
      <c r="I1296" s="1" t="s">
        <v>2056</v>
      </c>
      <c r="J1296" s="3">
        <v>127.62</v>
      </c>
      <c r="K1296" s="1" t="s">
        <v>2823</v>
      </c>
      <c r="L1296" s="1" t="s">
        <v>24</v>
      </c>
      <c r="M1296" s="1" t="s">
        <v>2824</v>
      </c>
      <c r="N1296" s="1" t="s">
        <v>2828</v>
      </c>
      <c r="O1296" s="2">
        <v>39629</v>
      </c>
      <c r="P1296" s="2">
        <v>39636</v>
      </c>
      <c r="Q1296" s="1" t="s">
        <v>29</v>
      </c>
      <c r="R1296" t="str">
        <f>VLOOKUP(F1296,'Seg 2 descriptions'!A:B,2)</f>
        <v>X Operations-Tri-County</v>
      </c>
      <c r="S1296" t="str">
        <f>VLOOKUP(G1296,'Seg 3 descriptions'!A:B,2)</f>
        <v>Supplies &amp; Misc Dept Expenses</v>
      </c>
    </row>
    <row r="1297" spans="1:19" x14ac:dyDescent="0.25">
      <c r="A1297" s="1" t="s">
        <v>457</v>
      </c>
      <c r="B1297" s="1" t="s">
        <v>49</v>
      </c>
      <c r="C1297" s="1" t="s">
        <v>2828</v>
      </c>
      <c r="D1297" s="1" t="s">
        <v>2829</v>
      </c>
      <c r="E1297" s="1" t="s">
        <v>1991</v>
      </c>
      <c r="F1297" s="1" t="s">
        <v>1992</v>
      </c>
      <c r="G1297" s="1" t="s">
        <v>1301</v>
      </c>
      <c r="H1297" s="1" t="s">
        <v>86</v>
      </c>
      <c r="I1297" s="1" t="s">
        <v>2056</v>
      </c>
      <c r="J1297" s="3">
        <v>17.89</v>
      </c>
      <c r="K1297" s="1" t="s">
        <v>2823</v>
      </c>
      <c r="L1297" s="1" t="s">
        <v>24</v>
      </c>
      <c r="M1297" s="1" t="s">
        <v>2824</v>
      </c>
      <c r="N1297" s="1" t="s">
        <v>2828</v>
      </c>
      <c r="O1297" s="2">
        <v>39629</v>
      </c>
      <c r="P1297" s="2">
        <v>39636</v>
      </c>
      <c r="Q1297" s="1" t="s">
        <v>29</v>
      </c>
      <c r="R1297" t="str">
        <f>VLOOKUP(F1297,'Seg 2 descriptions'!A:B,2)</f>
        <v>X Operations-Tri-County</v>
      </c>
      <c r="S1297" t="str">
        <f>VLOOKUP(G1297,'Seg 3 descriptions'!A:B,2)</f>
        <v>Memberships &amp; Subscriptions</v>
      </c>
    </row>
    <row r="1298" spans="1:19" x14ac:dyDescent="0.25">
      <c r="A1298" s="1" t="s">
        <v>457</v>
      </c>
      <c r="B1298" s="1" t="s">
        <v>49</v>
      </c>
      <c r="C1298" s="1" t="s">
        <v>2828</v>
      </c>
      <c r="D1298" s="1" t="s">
        <v>2830</v>
      </c>
      <c r="E1298" s="1" t="s">
        <v>1991</v>
      </c>
      <c r="F1298" s="1" t="s">
        <v>1992</v>
      </c>
      <c r="G1298" s="1" t="s">
        <v>1301</v>
      </c>
      <c r="H1298" s="1" t="s">
        <v>103</v>
      </c>
      <c r="I1298" s="1" t="s">
        <v>2056</v>
      </c>
      <c r="J1298" s="3">
        <v>0.32</v>
      </c>
      <c r="K1298" s="1" t="s">
        <v>2823</v>
      </c>
      <c r="L1298" s="1" t="s">
        <v>24</v>
      </c>
      <c r="M1298" s="1" t="s">
        <v>2824</v>
      </c>
      <c r="N1298" s="1" t="s">
        <v>2828</v>
      </c>
      <c r="O1298" s="2">
        <v>39629</v>
      </c>
      <c r="P1298" s="2">
        <v>39636</v>
      </c>
      <c r="Q1298" s="1" t="s">
        <v>29</v>
      </c>
      <c r="R1298" t="str">
        <f>VLOOKUP(F1298,'Seg 2 descriptions'!A:B,2)</f>
        <v>X Operations-Tri-County</v>
      </c>
      <c r="S1298" t="str">
        <f>VLOOKUP(G1298,'Seg 3 descriptions'!A:B,2)</f>
        <v>Memberships &amp; Subscriptions</v>
      </c>
    </row>
    <row r="1299" spans="1:19" x14ac:dyDescent="0.25">
      <c r="A1299" s="1" t="s">
        <v>457</v>
      </c>
      <c r="B1299" s="1" t="s">
        <v>49</v>
      </c>
      <c r="C1299" s="1" t="s">
        <v>2828</v>
      </c>
      <c r="D1299" s="1" t="s">
        <v>2831</v>
      </c>
      <c r="E1299" s="1" t="s">
        <v>1991</v>
      </c>
      <c r="F1299" s="1" t="s">
        <v>1992</v>
      </c>
      <c r="G1299" s="1" t="s">
        <v>1301</v>
      </c>
      <c r="H1299" s="1" t="s">
        <v>228</v>
      </c>
      <c r="I1299" s="1" t="s">
        <v>2056</v>
      </c>
      <c r="J1299" s="3">
        <v>3.13</v>
      </c>
      <c r="K1299" s="1" t="s">
        <v>2823</v>
      </c>
      <c r="L1299" s="1" t="s">
        <v>24</v>
      </c>
      <c r="M1299" s="1" t="s">
        <v>2824</v>
      </c>
      <c r="N1299" s="1" t="s">
        <v>2828</v>
      </c>
      <c r="O1299" s="2">
        <v>39629</v>
      </c>
      <c r="P1299" s="2">
        <v>39636</v>
      </c>
      <c r="Q1299" s="1" t="s">
        <v>29</v>
      </c>
      <c r="R1299" t="str">
        <f>VLOOKUP(F1299,'Seg 2 descriptions'!A:B,2)</f>
        <v>X Operations-Tri-County</v>
      </c>
      <c r="S1299" t="str">
        <f>VLOOKUP(G1299,'Seg 3 descriptions'!A:B,2)</f>
        <v>Memberships &amp; Subscriptions</v>
      </c>
    </row>
    <row r="1300" spans="1:19" x14ac:dyDescent="0.25">
      <c r="A1300" s="1" t="s">
        <v>457</v>
      </c>
      <c r="B1300" s="1" t="s">
        <v>1988</v>
      </c>
      <c r="C1300" s="1" t="s">
        <v>2318</v>
      </c>
      <c r="D1300" s="1" t="s">
        <v>2832</v>
      </c>
      <c r="E1300" s="1" t="s">
        <v>2029</v>
      </c>
      <c r="F1300" s="1" t="s">
        <v>2101</v>
      </c>
      <c r="G1300" s="1" t="s">
        <v>869</v>
      </c>
      <c r="H1300" s="1" t="s">
        <v>103</v>
      </c>
      <c r="I1300" s="1" t="s">
        <v>2056</v>
      </c>
      <c r="J1300" s="3">
        <v>41.87</v>
      </c>
      <c r="K1300" s="1" t="s">
        <v>2779</v>
      </c>
      <c r="L1300" s="1" t="s">
        <v>24</v>
      </c>
      <c r="M1300" s="1" t="s">
        <v>2780</v>
      </c>
      <c r="N1300" s="1" t="s">
        <v>2059</v>
      </c>
      <c r="O1300" s="2">
        <v>39568</v>
      </c>
      <c r="P1300" s="2">
        <v>39572</v>
      </c>
      <c r="Q1300" s="1" t="s">
        <v>29</v>
      </c>
      <c r="R1300" t="str">
        <f>VLOOKUP(F1300,'Seg 2 descriptions'!A:B,2)</f>
        <v>X Operations Manager-Tri-County</v>
      </c>
      <c r="S1300" t="str">
        <f>VLOOKUP(G1300,'Seg 3 descriptions'!A:B,2)</f>
        <v>Vehicle Fuel</v>
      </c>
    </row>
    <row r="1301" spans="1:19" x14ac:dyDescent="0.25">
      <c r="A1301" s="1" t="s">
        <v>457</v>
      </c>
      <c r="B1301" s="1" t="s">
        <v>1988</v>
      </c>
      <c r="C1301" s="1" t="s">
        <v>2318</v>
      </c>
      <c r="D1301" s="1" t="s">
        <v>2252</v>
      </c>
      <c r="E1301" s="1" t="s">
        <v>1991</v>
      </c>
      <c r="F1301" s="1" t="s">
        <v>2101</v>
      </c>
      <c r="G1301" s="1" t="s">
        <v>1055</v>
      </c>
      <c r="H1301" s="1" t="s">
        <v>86</v>
      </c>
      <c r="I1301" s="1" t="s">
        <v>2056</v>
      </c>
      <c r="J1301" s="3">
        <v>72.58</v>
      </c>
      <c r="K1301" s="1" t="s">
        <v>2779</v>
      </c>
      <c r="L1301" s="1" t="s">
        <v>24</v>
      </c>
      <c r="M1301" s="1" t="s">
        <v>2780</v>
      </c>
      <c r="N1301" s="1" t="s">
        <v>2059</v>
      </c>
      <c r="O1301" s="2">
        <v>39568</v>
      </c>
      <c r="P1301" s="2">
        <v>39572</v>
      </c>
      <c r="Q1301" s="1" t="s">
        <v>29</v>
      </c>
      <c r="R1301" t="str">
        <f>VLOOKUP(F1301,'Seg 2 descriptions'!A:B,2)</f>
        <v>X Operations Manager-Tri-County</v>
      </c>
      <c r="S1301" t="str">
        <f>VLOOKUP(G1301,'Seg 3 descriptions'!A:B,2)</f>
        <v>Vehicle Depreciation</v>
      </c>
    </row>
    <row r="1302" spans="1:19" x14ac:dyDescent="0.25">
      <c r="A1302" s="1" t="s">
        <v>457</v>
      </c>
      <c r="B1302" s="1" t="s">
        <v>1988</v>
      </c>
      <c r="C1302" s="1" t="s">
        <v>2053</v>
      </c>
      <c r="D1302" s="1" t="s">
        <v>2252</v>
      </c>
      <c r="E1302" s="1" t="s">
        <v>1991</v>
      </c>
      <c r="F1302" s="1" t="s">
        <v>2101</v>
      </c>
      <c r="G1302" s="1" t="s">
        <v>1055</v>
      </c>
      <c r="H1302" s="1" t="s">
        <v>86</v>
      </c>
      <c r="I1302" s="1" t="s">
        <v>2056</v>
      </c>
      <c r="J1302" s="3">
        <v>52.26</v>
      </c>
      <c r="K1302" s="1" t="s">
        <v>2779</v>
      </c>
      <c r="L1302" s="1" t="s">
        <v>24</v>
      </c>
      <c r="M1302" s="1" t="s">
        <v>2780</v>
      </c>
      <c r="N1302" s="1" t="s">
        <v>2059</v>
      </c>
      <c r="O1302" s="2">
        <v>39507</v>
      </c>
      <c r="P1302" s="2">
        <v>39512</v>
      </c>
      <c r="Q1302" s="1" t="s">
        <v>29</v>
      </c>
      <c r="R1302" t="str">
        <f>VLOOKUP(F1302,'Seg 2 descriptions'!A:B,2)</f>
        <v>X Operations Manager-Tri-County</v>
      </c>
      <c r="S1302" t="str">
        <f>VLOOKUP(G1302,'Seg 3 descriptions'!A:B,2)</f>
        <v>Vehicle Depreciation</v>
      </c>
    </row>
    <row r="1303" spans="1:19" x14ac:dyDescent="0.25">
      <c r="A1303" s="1" t="s">
        <v>457</v>
      </c>
      <c r="B1303" s="1" t="s">
        <v>1988</v>
      </c>
      <c r="C1303" s="1" t="s">
        <v>2053</v>
      </c>
      <c r="D1303" s="1" t="s">
        <v>2833</v>
      </c>
      <c r="E1303" s="1" t="s">
        <v>1991</v>
      </c>
      <c r="F1303" s="1" t="s">
        <v>2101</v>
      </c>
      <c r="G1303" s="1" t="s">
        <v>1055</v>
      </c>
      <c r="H1303" s="1" t="s">
        <v>187</v>
      </c>
      <c r="I1303" s="1" t="s">
        <v>2056</v>
      </c>
      <c r="J1303" s="3">
        <v>8.7100000000000009</v>
      </c>
      <c r="K1303" s="1" t="s">
        <v>2779</v>
      </c>
      <c r="L1303" s="1" t="s">
        <v>24</v>
      </c>
      <c r="M1303" s="1" t="s">
        <v>2780</v>
      </c>
      <c r="N1303" s="1" t="s">
        <v>2059</v>
      </c>
      <c r="O1303" s="2">
        <v>39507</v>
      </c>
      <c r="P1303" s="2">
        <v>39512</v>
      </c>
      <c r="Q1303" s="1" t="s">
        <v>29</v>
      </c>
      <c r="R1303" t="str">
        <f>VLOOKUP(F1303,'Seg 2 descriptions'!A:B,2)</f>
        <v>X Operations Manager-Tri-County</v>
      </c>
      <c r="S1303" t="str">
        <f>VLOOKUP(G1303,'Seg 3 descriptions'!A:B,2)</f>
        <v>Vehicle Depreciation</v>
      </c>
    </row>
    <row r="1304" spans="1:19" x14ac:dyDescent="0.25">
      <c r="A1304" s="1" t="s">
        <v>457</v>
      </c>
      <c r="B1304" s="1" t="s">
        <v>1988</v>
      </c>
      <c r="C1304" s="1" t="s">
        <v>2053</v>
      </c>
      <c r="D1304" s="1" t="s">
        <v>2784</v>
      </c>
      <c r="E1304" s="1" t="s">
        <v>1991</v>
      </c>
      <c r="F1304" s="1" t="s">
        <v>2101</v>
      </c>
      <c r="G1304" s="1" t="s">
        <v>1055</v>
      </c>
      <c r="H1304" s="1" t="s">
        <v>23</v>
      </c>
      <c r="I1304" s="1" t="s">
        <v>2056</v>
      </c>
      <c r="J1304" s="3">
        <v>8.7100000000000009</v>
      </c>
      <c r="K1304" s="1" t="s">
        <v>2779</v>
      </c>
      <c r="L1304" s="1" t="s">
        <v>24</v>
      </c>
      <c r="M1304" s="1" t="s">
        <v>2780</v>
      </c>
      <c r="N1304" s="1" t="s">
        <v>2059</v>
      </c>
      <c r="O1304" s="2">
        <v>39507</v>
      </c>
      <c r="P1304" s="2">
        <v>39512</v>
      </c>
      <c r="Q1304" s="1" t="s">
        <v>29</v>
      </c>
      <c r="R1304" t="str">
        <f>VLOOKUP(F1304,'Seg 2 descriptions'!A:B,2)</f>
        <v>X Operations Manager-Tri-County</v>
      </c>
      <c r="S1304" t="str">
        <f>VLOOKUP(G1304,'Seg 3 descriptions'!A:B,2)</f>
        <v>Vehicle Depreciation</v>
      </c>
    </row>
    <row r="1305" spans="1:19" x14ac:dyDescent="0.25">
      <c r="A1305" s="1" t="s">
        <v>457</v>
      </c>
      <c r="B1305" s="1" t="s">
        <v>1988</v>
      </c>
      <c r="C1305" s="1" t="s">
        <v>2053</v>
      </c>
      <c r="D1305" s="1" t="s">
        <v>2246</v>
      </c>
      <c r="E1305" s="1" t="s">
        <v>2029</v>
      </c>
      <c r="F1305" s="1" t="s">
        <v>2101</v>
      </c>
      <c r="G1305" s="1" t="s">
        <v>1055</v>
      </c>
      <c r="H1305" s="1" t="s">
        <v>86</v>
      </c>
      <c r="I1305" s="1" t="s">
        <v>2056</v>
      </c>
      <c r="J1305" s="3">
        <v>34.840000000000003</v>
      </c>
      <c r="K1305" s="1" t="s">
        <v>2779</v>
      </c>
      <c r="L1305" s="1" t="s">
        <v>24</v>
      </c>
      <c r="M1305" s="1" t="s">
        <v>2780</v>
      </c>
      <c r="N1305" s="1" t="s">
        <v>2059</v>
      </c>
      <c r="O1305" s="2">
        <v>39507</v>
      </c>
      <c r="P1305" s="2">
        <v>39512</v>
      </c>
      <c r="Q1305" s="1" t="s">
        <v>29</v>
      </c>
      <c r="R1305" t="str">
        <f>VLOOKUP(F1305,'Seg 2 descriptions'!A:B,2)</f>
        <v>X Operations Manager-Tri-County</v>
      </c>
      <c r="S1305" t="str">
        <f>VLOOKUP(G1305,'Seg 3 descriptions'!A:B,2)</f>
        <v>Vehicle Depreciation</v>
      </c>
    </row>
    <row r="1306" spans="1:19" x14ac:dyDescent="0.25">
      <c r="A1306" s="1" t="s">
        <v>457</v>
      </c>
      <c r="B1306" s="1" t="s">
        <v>1988</v>
      </c>
      <c r="C1306" s="1" t="s">
        <v>2053</v>
      </c>
      <c r="D1306" s="1" t="s">
        <v>2247</v>
      </c>
      <c r="E1306" s="1" t="s">
        <v>1991</v>
      </c>
      <c r="F1306" s="1" t="s">
        <v>2101</v>
      </c>
      <c r="G1306" s="1" t="s">
        <v>1049</v>
      </c>
      <c r="H1306" s="1" t="s">
        <v>86</v>
      </c>
      <c r="I1306" s="1" t="s">
        <v>2056</v>
      </c>
      <c r="J1306" s="3">
        <v>8.52</v>
      </c>
      <c r="K1306" s="1" t="s">
        <v>2779</v>
      </c>
      <c r="L1306" s="1" t="s">
        <v>24</v>
      </c>
      <c r="M1306" s="1" t="s">
        <v>2780</v>
      </c>
      <c r="N1306" s="1" t="s">
        <v>2059</v>
      </c>
      <c r="O1306" s="2">
        <v>39507</v>
      </c>
      <c r="P1306" s="2">
        <v>39512</v>
      </c>
      <c r="Q1306" s="1" t="s">
        <v>29</v>
      </c>
      <c r="R1306" t="str">
        <f>VLOOKUP(F1306,'Seg 2 descriptions'!A:B,2)</f>
        <v>X Operations Manager-Tri-County</v>
      </c>
      <c r="S1306" t="str">
        <f>VLOOKUP(G1306,'Seg 3 descriptions'!A:B,2)</f>
        <v>Vehicle Insurance</v>
      </c>
    </row>
    <row r="1307" spans="1:19" x14ac:dyDescent="0.25">
      <c r="A1307" s="1" t="s">
        <v>457</v>
      </c>
      <c r="B1307" s="1" t="s">
        <v>1988</v>
      </c>
      <c r="C1307" s="1" t="s">
        <v>2053</v>
      </c>
      <c r="D1307" s="1" t="s">
        <v>2242</v>
      </c>
      <c r="E1307" s="1" t="s">
        <v>1991</v>
      </c>
      <c r="F1307" s="1" t="s">
        <v>2101</v>
      </c>
      <c r="G1307" s="1" t="s">
        <v>870</v>
      </c>
      <c r="H1307" s="1" t="s">
        <v>86</v>
      </c>
      <c r="I1307" s="1" t="s">
        <v>2056</v>
      </c>
      <c r="J1307" s="3">
        <v>30.67</v>
      </c>
      <c r="K1307" s="1" t="s">
        <v>2779</v>
      </c>
      <c r="L1307" s="1" t="s">
        <v>24</v>
      </c>
      <c r="M1307" s="1" t="s">
        <v>2780</v>
      </c>
      <c r="N1307" s="1" t="s">
        <v>2059</v>
      </c>
      <c r="O1307" s="2">
        <v>39507</v>
      </c>
      <c r="P1307" s="2">
        <v>39512</v>
      </c>
      <c r="Q1307" s="1" t="s">
        <v>29</v>
      </c>
      <c r="R1307" t="str">
        <f>VLOOKUP(F1307,'Seg 2 descriptions'!A:B,2)</f>
        <v>X Operations Manager-Tri-County</v>
      </c>
      <c r="S1307" t="str">
        <f>VLOOKUP(G1307,'Seg 3 descriptions'!A:B,2)</f>
        <v>Other Vehicle Expenses</v>
      </c>
    </row>
    <row r="1308" spans="1:19" x14ac:dyDescent="0.25">
      <c r="A1308" s="1" t="s">
        <v>457</v>
      </c>
      <c r="B1308" s="1" t="s">
        <v>1988</v>
      </c>
      <c r="C1308" s="1" t="s">
        <v>2053</v>
      </c>
      <c r="D1308" s="1" t="s">
        <v>2834</v>
      </c>
      <c r="E1308" s="1" t="s">
        <v>1991</v>
      </c>
      <c r="F1308" s="1" t="s">
        <v>2101</v>
      </c>
      <c r="G1308" s="1" t="s">
        <v>870</v>
      </c>
      <c r="H1308" s="1" t="s">
        <v>187</v>
      </c>
      <c r="I1308" s="1" t="s">
        <v>2056</v>
      </c>
      <c r="J1308" s="3">
        <v>5.1100000000000003</v>
      </c>
      <c r="K1308" s="1" t="s">
        <v>2779</v>
      </c>
      <c r="L1308" s="1" t="s">
        <v>24</v>
      </c>
      <c r="M1308" s="1" t="s">
        <v>2780</v>
      </c>
      <c r="N1308" s="1" t="s">
        <v>2059</v>
      </c>
      <c r="O1308" s="2">
        <v>39507</v>
      </c>
      <c r="P1308" s="2">
        <v>39512</v>
      </c>
      <c r="Q1308" s="1" t="s">
        <v>29</v>
      </c>
      <c r="R1308" t="str">
        <f>VLOOKUP(F1308,'Seg 2 descriptions'!A:B,2)</f>
        <v>X Operations Manager-Tri-County</v>
      </c>
      <c r="S1308" t="str">
        <f>VLOOKUP(G1308,'Seg 3 descriptions'!A:B,2)</f>
        <v>Other Vehicle Expenses</v>
      </c>
    </row>
    <row r="1309" spans="1:19" x14ac:dyDescent="0.25">
      <c r="A1309" s="1" t="s">
        <v>457</v>
      </c>
      <c r="B1309" s="1" t="s">
        <v>1988</v>
      </c>
      <c r="C1309" s="1" t="s">
        <v>2053</v>
      </c>
      <c r="D1309" s="1" t="s">
        <v>2835</v>
      </c>
      <c r="E1309" s="1" t="s">
        <v>1991</v>
      </c>
      <c r="F1309" s="1" t="s">
        <v>2101</v>
      </c>
      <c r="G1309" s="1" t="s">
        <v>870</v>
      </c>
      <c r="H1309" s="1" t="s">
        <v>23</v>
      </c>
      <c r="I1309" s="1" t="s">
        <v>2056</v>
      </c>
      <c r="J1309" s="3">
        <v>5.1100000000000003</v>
      </c>
      <c r="K1309" s="1" t="s">
        <v>2779</v>
      </c>
      <c r="L1309" s="1" t="s">
        <v>24</v>
      </c>
      <c r="M1309" s="1" t="s">
        <v>2780</v>
      </c>
      <c r="N1309" s="1" t="s">
        <v>2059</v>
      </c>
      <c r="O1309" s="2">
        <v>39507</v>
      </c>
      <c r="P1309" s="2">
        <v>39512</v>
      </c>
      <c r="Q1309" s="1" t="s">
        <v>29</v>
      </c>
      <c r="R1309" t="str">
        <f>VLOOKUP(F1309,'Seg 2 descriptions'!A:B,2)</f>
        <v>X Operations Manager-Tri-County</v>
      </c>
      <c r="S1309" t="str">
        <f>VLOOKUP(G1309,'Seg 3 descriptions'!A:B,2)</f>
        <v>Other Vehicle Expenses</v>
      </c>
    </row>
    <row r="1310" spans="1:19" x14ac:dyDescent="0.25">
      <c r="A1310" s="1" t="s">
        <v>457</v>
      </c>
      <c r="B1310" s="1" t="s">
        <v>1988</v>
      </c>
      <c r="C1310" s="1" t="s">
        <v>2053</v>
      </c>
      <c r="D1310" s="1" t="s">
        <v>2238</v>
      </c>
      <c r="E1310" s="1" t="s">
        <v>2029</v>
      </c>
      <c r="F1310" s="1" t="s">
        <v>2101</v>
      </c>
      <c r="G1310" s="1" t="s">
        <v>870</v>
      </c>
      <c r="H1310" s="1" t="s">
        <v>86</v>
      </c>
      <c r="I1310" s="1" t="s">
        <v>2056</v>
      </c>
      <c r="J1310" s="3">
        <v>20.45</v>
      </c>
      <c r="K1310" s="1" t="s">
        <v>2779</v>
      </c>
      <c r="L1310" s="1" t="s">
        <v>24</v>
      </c>
      <c r="M1310" s="1" t="s">
        <v>2780</v>
      </c>
      <c r="N1310" s="1" t="s">
        <v>2059</v>
      </c>
      <c r="O1310" s="2">
        <v>39507</v>
      </c>
      <c r="P1310" s="2">
        <v>39512</v>
      </c>
      <c r="Q1310" s="1" t="s">
        <v>29</v>
      </c>
      <c r="R1310" t="str">
        <f>VLOOKUP(F1310,'Seg 2 descriptions'!A:B,2)</f>
        <v>X Operations Manager-Tri-County</v>
      </c>
      <c r="S1310" t="str">
        <f>VLOOKUP(G1310,'Seg 3 descriptions'!A:B,2)</f>
        <v>Other Vehicle Expenses</v>
      </c>
    </row>
    <row r="1311" spans="1:19" x14ac:dyDescent="0.25">
      <c r="A1311" s="1" t="s">
        <v>457</v>
      </c>
      <c r="B1311" s="1" t="s">
        <v>1988</v>
      </c>
      <c r="C1311" s="1" t="s">
        <v>2053</v>
      </c>
      <c r="D1311" s="1" t="s">
        <v>2256</v>
      </c>
      <c r="E1311" s="1" t="s">
        <v>2029</v>
      </c>
      <c r="F1311" s="1" t="s">
        <v>2101</v>
      </c>
      <c r="G1311" s="1" t="s">
        <v>283</v>
      </c>
      <c r="H1311" s="1" t="s">
        <v>86</v>
      </c>
      <c r="I1311" s="1" t="s">
        <v>2056</v>
      </c>
      <c r="J1311" s="3">
        <v>7.13</v>
      </c>
      <c r="K1311" s="1" t="s">
        <v>2779</v>
      </c>
      <c r="L1311" s="1" t="s">
        <v>24</v>
      </c>
      <c r="M1311" s="1" t="s">
        <v>2780</v>
      </c>
      <c r="N1311" s="1" t="s">
        <v>2059</v>
      </c>
      <c r="O1311" s="2">
        <v>39507</v>
      </c>
      <c r="P1311" s="2">
        <v>39512</v>
      </c>
      <c r="Q1311" s="1" t="s">
        <v>29</v>
      </c>
      <c r="R1311" t="str">
        <f>VLOOKUP(F1311,'Seg 2 descriptions'!A:B,2)</f>
        <v>X Operations Manager-Tri-County</v>
      </c>
      <c r="S1311" t="str">
        <f>VLOOKUP(G1311,'Seg 3 descriptions'!A:B,2)</f>
        <v>Supplies &amp; Misc Dept Expenses</v>
      </c>
    </row>
    <row r="1312" spans="1:19" x14ac:dyDescent="0.25">
      <c r="A1312" s="1" t="s">
        <v>457</v>
      </c>
      <c r="B1312" s="1" t="s">
        <v>1988</v>
      </c>
      <c r="C1312" s="1" t="s">
        <v>2053</v>
      </c>
      <c r="D1312" s="1" t="s">
        <v>2257</v>
      </c>
      <c r="E1312" s="1" t="s">
        <v>1991</v>
      </c>
      <c r="F1312" s="1" t="s">
        <v>2101</v>
      </c>
      <c r="G1312" s="1" t="s">
        <v>869</v>
      </c>
      <c r="H1312" s="1" t="s">
        <v>86</v>
      </c>
      <c r="I1312" s="1" t="s">
        <v>2056</v>
      </c>
      <c r="J1312" s="3">
        <v>41.02</v>
      </c>
      <c r="K1312" s="1" t="s">
        <v>2779</v>
      </c>
      <c r="L1312" s="1" t="s">
        <v>24</v>
      </c>
      <c r="M1312" s="1" t="s">
        <v>2780</v>
      </c>
      <c r="N1312" s="1" t="s">
        <v>2059</v>
      </c>
      <c r="O1312" s="2">
        <v>39507</v>
      </c>
      <c r="P1312" s="2">
        <v>39512</v>
      </c>
      <c r="Q1312" s="1" t="s">
        <v>29</v>
      </c>
      <c r="R1312" t="str">
        <f>VLOOKUP(F1312,'Seg 2 descriptions'!A:B,2)</f>
        <v>X Operations Manager-Tri-County</v>
      </c>
      <c r="S1312" t="str">
        <f>VLOOKUP(G1312,'Seg 3 descriptions'!A:B,2)</f>
        <v>Vehicle Fuel</v>
      </c>
    </row>
    <row r="1313" spans="1:19" x14ac:dyDescent="0.25">
      <c r="A1313" s="1" t="s">
        <v>457</v>
      </c>
      <c r="B1313" s="1" t="s">
        <v>1988</v>
      </c>
      <c r="C1313" s="1" t="s">
        <v>2053</v>
      </c>
      <c r="D1313" s="1" t="s">
        <v>2836</v>
      </c>
      <c r="E1313" s="1" t="s">
        <v>1991</v>
      </c>
      <c r="F1313" s="1" t="s">
        <v>2101</v>
      </c>
      <c r="G1313" s="1" t="s">
        <v>869</v>
      </c>
      <c r="H1313" s="1" t="s">
        <v>187</v>
      </c>
      <c r="I1313" s="1" t="s">
        <v>2056</v>
      </c>
      <c r="J1313" s="3">
        <v>6.84</v>
      </c>
      <c r="K1313" s="1" t="s">
        <v>2779</v>
      </c>
      <c r="L1313" s="1" t="s">
        <v>24</v>
      </c>
      <c r="M1313" s="1" t="s">
        <v>2780</v>
      </c>
      <c r="N1313" s="1" t="s">
        <v>2059</v>
      </c>
      <c r="O1313" s="2">
        <v>39507</v>
      </c>
      <c r="P1313" s="2">
        <v>39512</v>
      </c>
      <c r="Q1313" s="1" t="s">
        <v>29</v>
      </c>
      <c r="R1313" t="str">
        <f>VLOOKUP(F1313,'Seg 2 descriptions'!A:B,2)</f>
        <v>X Operations Manager-Tri-County</v>
      </c>
      <c r="S1313" t="str">
        <f>VLOOKUP(G1313,'Seg 3 descriptions'!A:B,2)</f>
        <v>Vehicle Fuel</v>
      </c>
    </row>
    <row r="1314" spans="1:19" x14ac:dyDescent="0.25">
      <c r="A1314" s="1" t="s">
        <v>457</v>
      </c>
      <c r="B1314" s="1" t="s">
        <v>1988</v>
      </c>
      <c r="C1314" s="1" t="s">
        <v>2053</v>
      </c>
      <c r="D1314" s="1" t="s">
        <v>2837</v>
      </c>
      <c r="E1314" s="1" t="s">
        <v>1991</v>
      </c>
      <c r="F1314" s="1" t="s">
        <v>2101</v>
      </c>
      <c r="G1314" s="1" t="s">
        <v>869</v>
      </c>
      <c r="H1314" s="1" t="s">
        <v>23</v>
      </c>
      <c r="I1314" s="1" t="s">
        <v>2056</v>
      </c>
      <c r="J1314" s="3">
        <v>6.84</v>
      </c>
      <c r="K1314" s="1" t="s">
        <v>2779</v>
      </c>
      <c r="L1314" s="1" t="s">
        <v>24</v>
      </c>
      <c r="M1314" s="1" t="s">
        <v>2780</v>
      </c>
      <c r="N1314" s="1" t="s">
        <v>2059</v>
      </c>
      <c r="O1314" s="2">
        <v>39507</v>
      </c>
      <c r="P1314" s="2">
        <v>39512</v>
      </c>
      <c r="Q1314" s="1" t="s">
        <v>29</v>
      </c>
      <c r="R1314" t="str">
        <f>VLOOKUP(F1314,'Seg 2 descriptions'!A:B,2)</f>
        <v>X Operations Manager-Tri-County</v>
      </c>
      <c r="S1314" t="str">
        <f>VLOOKUP(G1314,'Seg 3 descriptions'!A:B,2)</f>
        <v>Vehicle Fuel</v>
      </c>
    </row>
    <row r="1315" spans="1:19" x14ac:dyDescent="0.25">
      <c r="A1315" s="1" t="s">
        <v>457</v>
      </c>
      <c r="B1315" s="1" t="s">
        <v>1988</v>
      </c>
      <c r="C1315" s="1" t="s">
        <v>2053</v>
      </c>
      <c r="D1315" s="1" t="s">
        <v>2251</v>
      </c>
      <c r="E1315" s="1" t="s">
        <v>2029</v>
      </c>
      <c r="F1315" s="1" t="s">
        <v>2101</v>
      </c>
      <c r="G1315" s="1" t="s">
        <v>869</v>
      </c>
      <c r="H1315" s="1" t="s">
        <v>86</v>
      </c>
      <c r="I1315" s="1" t="s">
        <v>2056</v>
      </c>
      <c r="J1315" s="3">
        <v>27.35</v>
      </c>
      <c r="K1315" s="1" t="s">
        <v>2779</v>
      </c>
      <c r="L1315" s="1" t="s">
        <v>24</v>
      </c>
      <c r="M1315" s="1" t="s">
        <v>2780</v>
      </c>
      <c r="N1315" s="1" t="s">
        <v>2059</v>
      </c>
      <c r="O1315" s="2">
        <v>39507</v>
      </c>
      <c r="P1315" s="2">
        <v>39512</v>
      </c>
      <c r="Q1315" s="1" t="s">
        <v>29</v>
      </c>
      <c r="R1315" t="str">
        <f>VLOOKUP(F1315,'Seg 2 descriptions'!A:B,2)</f>
        <v>X Operations Manager-Tri-County</v>
      </c>
      <c r="S1315" t="str">
        <f>VLOOKUP(G1315,'Seg 3 descriptions'!A:B,2)</f>
        <v>Vehicle Fuel</v>
      </c>
    </row>
    <row r="1316" spans="1:19" x14ac:dyDescent="0.25">
      <c r="A1316" s="1" t="s">
        <v>457</v>
      </c>
      <c r="B1316" s="1" t="s">
        <v>1988</v>
      </c>
      <c r="C1316" s="1" t="s">
        <v>2325</v>
      </c>
      <c r="D1316" s="1" t="s">
        <v>2786</v>
      </c>
      <c r="E1316" s="1" t="s">
        <v>1991</v>
      </c>
      <c r="F1316" s="1" t="s">
        <v>2101</v>
      </c>
      <c r="G1316" s="1" t="s">
        <v>1049</v>
      </c>
      <c r="H1316" s="1" t="s">
        <v>187</v>
      </c>
      <c r="I1316" s="1" t="s">
        <v>2056</v>
      </c>
      <c r="J1316" s="3">
        <v>3.87</v>
      </c>
      <c r="K1316" s="1" t="s">
        <v>2779</v>
      </c>
      <c r="L1316" s="1" t="s">
        <v>24</v>
      </c>
      <c r="M1316" s="1" t="s">
        <v>2780</v>
      </c>
      <c r="N1316" s="1" t="s">
        <v>2059</v>
      </c>
      <c r="O1316" s="2">
        <v>39538</v>
      </c>
      <c r="P1316" s="2">
        <v>39541</v>
      </c>
      <c r="Q1316" s="1" t="s">
        <v>29</v>
      </c>
      <c r="R1316" t="str">
        <f>VLOOKUP(F1316,'Seg 2 descriptions'!A:B,2)</f>
        <v>X Operations Manager-Tri-County</v>
      </c>
      <c r="S1316" t="str">
        <f>VLOOKUP(G1316,'Seg 3 descriptions'!A:B,2)</f>
        <v>Vehicle Insurance</v>
      </c>
    </row>
    <row r="1317" spans="1:19" x14ac:dyDescent="0.25">
      <c r="A1317" s="1" t="s">
        <v>457</v>
      </c>
      <c r="B1317" s="1" t="s">
        <v>1988</v>
      </c>
      <c r="C1317" s="1" t="s">
        <v>2325</v>
      </c>
      <c r="D1317" s="1" t="s">
        <v>2782</v>
      </c>
      <c r="E1317" s="1" t="s">
        <v>1991</v>
      </c>
      <c r="F1317" s="1" t="s">
        <v>2101</v>
      </c>
      <c r="G1317" s="1" t="s">
        <v>1049</v>
      </c>
      <c r="H1317" s="1" t="s">
        <v>23</v>
      </c>
      <c r="I1317" s="1" t="s">
        <v>2056</v>
      </c>
      <c r="J1317" s="3">
        <v>5.81</v>
      </c>
      <c r="K1317" s="1" t="s">
        <v>2779</v>
      </c>
      <c r="L1317" s="1" t="s">
        <v>24</v>
      </c>
      <c r="M1317" s="1" t="s">
        <v>2780</v>
      </c>
      <c r="N1317" s="1" t="s">
        <v>2059</v>
      </c>
      <c r="O1317" s="2">
        <v>39538</v>
      </c>
      <c r="P1317" s="2">
        <v>39541</v>
      </c>
      <c r="Q1317" s="1" t="s">
        <v>29</v>
      </c>
      <c r="R1317" t="str">
        <f>VLOOKUP(F1317,'Seg 2 descriptions'!A:B,2)</f>
        <v>X Operations Manager-Tri-County</v>
      </c>
      <c r="S1317" t="str">
        <f>VLOOKUP(G1317,'Seg 3 descriptions'!A:B,2)</f>
        <v>Vehicle Insurance</v>
      </c>
    </row>
    <row r="1318" spans="1:19" x14ac:dyDescent="0.25">
      <c r="A1318" s="1" t="s">
        <v>457</v>
      </c>
      <c r="B1318" s="1" t="s">
        <v>1988</v>
      </c>
      <c r="C1318" s="1" t="s">
        <v>2325</v>
      </c>
      <c r="D1318" s="1" t="s">
        <v>2250</v>
      </c>
      <c r="E1318" s="1" t="s">
        <v>1991</v>
      </c>
      <c r="F1318" s="1" t="s">
        <v>2101</v>
      </c>
      <c r="G1318" s="1" t="s">
        <v>1049</v>
      </c>
      <c r="H1318" s="1" t="s">
        <v>130</v>
      </c>
      <c r="I1318" s="1" t="s">
        <v>2056</v>
      </c>
      <c r="J1318" s="3">
        <v>3.87</v>
      </c>
      <c r="K1318" s="1" t="s">
        <v>2779</v>
      </c>
      <c r="L1318" s="1" t="s">
        <v>24</v>
      </c>
      <c r="M1318" s="1" t="s">
        <v>2780</v>
      </c>
      <c r="N1318" s="1" t="s">
        <v>2059</v>
      </c>
      <c r="O1318" s="2">
        <v>39538</v>
      </c>
      <c r="P1318" s="2">
        <v>39541</v>
      </c>
      <c r="Q1318" s="1" t="s">
        <v>29</v>
      </c>
      <c r="R1318" t="str">
        <f>VLOOKUP(F1318,'Seg 2 descriptions'!A:B,2)</f>
        <v>X Operations Manager-Tri-County</v>
      </c>
      <c r="S1318" t="str">
        <f>VLOOKUP(G1318,'Seg 3 descriptions'!A:B,2)</f>
        <v>Vehicle Insurance</v>
      </c>
    </row>
    <row r="1319" spans="1:19" x14ac:dyDescent="0.25">
      <c r="A1319" s="1" t="s">
        <v>457</v>
      </c>
      <c r="B1319" s="1" t="s">
        <v>1988</v>
      </c>
      <c r="C1319" s="1" t="s">
        <v>2325</v>
      </c>
      <c r="D1319" s="1" t="s">
        <v>2241</v>
      </c>
      <c r="E1319" s="1" t="s">
        <v>2029</v>
      </c>
      <c r="F1319" s="1" t="s">
        <v>2101</v>
      </c>
      <c r="G1319" s="1" t="s">
        <v>1049</v>
      </c>
      <c r="H1319" s="1" t="s">
        <v>86</v>
      </c>
      <c r="I1319" s="1" t="s">
        <v>2056</v>
      </c>
      <c r="J1319" s="3">
        <v>1.94</v>
      </c>
      <c r="K1319" s="1" t="s">
        <v>2779</v>
      </c>
      <c r="L1319" s="1" t="s">
        <v>24</v>
      </c>
      <c r="M1319" s="1" t="s">
        <v>2780</v>
      </c>
      <c r="N1319" s="1" t="s">
        <v>2059</v>
      </c>
      <c r="O1319" s="2">
        <v>39538</v>
      </c>
      <c r="P1319" s="2">
        <v>39541</v>
      </c>
      <c r="Q1319" s="1" t="s">
        <v>29</v>
      </c>
      <c r="R1319" t="str">
        <f>VLOOKUP(F1319,'Seg 2 descriptions'!A:B,2)</f>
        <v>X Operations Manager-Tri-County</v>
      </c>
      <c r="S1319" t="str">
        <f>VLOOKUP(G1319,'Seg 3 descriptions'!A:B,2)</f>
        <v>Vehicle Insurance</v>
      </c>
    </row>
    <row r="1320" spans="1:19" x14ac:dyDescent="0.25">
      <c r="A1320" s="1" t="s">
        <v>457</v>
      </c>
      <c r="B1320" s="1" t="s">
        <v>1988</v>
      </c>
      <c r="C1320" s="1" t="s">
        <v>2053</v>
      </c>
      <c r="D1320" s="1" t="s">
        <v>2838</v>
      </c>
      <c r="E1320" s="1" t="s">
        <v>1991</v>
      </c>
      <c r="F1320" s="1" t="s">
        <v>2101</v>
      </c>
      <c r="G1320" s="1" t="s">
        <v>283</v>
      </c>
      <c r="H1320" s="1" t="s">
        <v>187</v>
      </c>
      <c r="I1320" s="1" t="s">
        <v>2056</v>
      </c>
      <c r="J1320" s="3">
        <v>1.78</v>
      </c>
      <c r="K1320" s="1" t="s">
        <v>2779</v>
      </c>
      <c r="L1320" s="1" t="s">
        <v>24</v>
      </c>
      <c r="M1320" s="1" t="s">
        <v>2780</v>
      </c>
      <c r="N1320" s="1" t="s">
        <v>2059</v>
      </c>
      <c r="O1320" s="2">
        <v>39507</v>
      </c>
      <c r="P1320" s="2">
        <v>39512</v>
      </c>
      <c r="Q1320" s="1" t="s">
        <v>29</v>
      </c>
      <c r="R1320" t="str">
        <f>VLOOKUP(F1320,'Seg 2 descriptions'!A:B,2)</f>
        <v>X Operations Manager-Tri-County</v>
      </c>
      <c r="S1320" t="str">
        <f>VLOOKUP(G1320,'Seg 3 descriptions'!A:B,2)</f>
        <v>Supplies &amp; Misc Dept Expenses</v>
      </c>
    </row>
    <row r="1321" spans="1:19" x14ac:dyDescent="0.25">
      <c r="A1321" s="1" t="s">
        <v>457</v>
      </c>
      <c r="B1321" s="1" t="s">
        <v>1988</v>
      </c>
      <c r="C1321" s="1" t="s">
        <v>2053</v>
      </c>
      <c r="D1321" s="1" t="s">
        <v>2839</v>
      </c>
      <c r="E1321" s="1" t="s">
        <v>1991</v>
      </c>
      <c r="F1321" s="1" t="s">
        <v>2101</v>
      </c>
      <c r="G1321" s="1" t="s">
        <v>283</v>
      </c>
      <c r="H1321" s="1" t="s">
        <v>23</v>
      </c>
      <c r="I1321" s="1" t="s">
        <v>2056</v>
      </c>
      <c r="J1321" s="3">
        <v>1.78</v>
      </c>
      <c r="K1321" s="1" t="s">
        <v>2779</v>
      </c>
      <c r="L1321" s="1" t="s">
        <v>24</v>
      </c>
      <c r="M1321" s="1" t="s">
        <v>2780</v>
      </c>
      <c r="N1321" s="1" t="s">
        <v>2059</v>
      </c>
      <c r="O1321" s="2">
        <v>39507</v>
      </c>
      <c r="P1321" s="2">
        <v>39512</v>
      </c>
      <c r="Q1321" s="1" t="s">
        <v>29</v>
      </c>
      <c r="R1321" t="str">
        <f>VLOOKUP(F1321,'Seg 2 descriptions'!A:B,2)</f>
        <v>X Operations Manager-Tri-County</v>
      </c>
      <c r="S1321" t="str">
        <f>VLOOKUP(G1321,'Seg 3 descriptions'!A:B,2)</f>
        <v>Supplies &amp; Misc Dept Expenses</v>
      </c>
    </row>
    <row r="1322" spans="1:19" x14ac:dyDescent="0.25">
      <c r="A1322" s="1" t="s">
        <v>457</v>
      </c>
      <c r="B1322" s="1" t="s">
        <v>1988</v>
      </c>
      <c r="C1322" s="1" t="s">
        <v>2325</v>
      </c>
      <c r="D1322" s="1" t="s">
        <v>2252</v>
      </c>
      <c r="E1322" s="1" t="s">
        <v>1991</v>
      </c>
      <c r="F1322" s="1" t="s">
        <v>2101</v>
      </c>
      <c r="G1322" s="1" t="s">
        <v>1055</v>
      </c>
      <c r="H1322" s="1" t="s">
        <v>86</v>
      </c>
      <c r="I1322" s="1" t="s">
        <v>2056</v>
      </c>
      <c r="J1322" s="3">
        <v>83.14</v>
      </c>
      <c r="K1322" s="1" t="s">
        <v>2779</v>
      </c>
      <c r="L1322" s="1" t="s">
        <v>24</v>
      </c>
      <c r="M1322" s="1" t="s">
        <v>2780</v>
      </c>
      <c r="N1322" s="1" t="s">
        <v>2059</v>
      </c>
      <c r="O1322" s="2">
        <v>39538</v>
      </c>
      <c r="P1322" s="2">
        <v>39541</v>
      </c>
      <c r="Q1322" s="1" t="s">
        <v>29</v>
      </c>
      <c r="R1322" t="str">
        <f>VLOOKUP(F1322,'Seg 2 descriptions'!A:B,2)</f>
        <v>X Operations Manager-Tri-County</v>
      </c>
      <c r="S1322" t="str">
        <f>VLOOKUP(G1322,'Seg 3 descriptions'!A:B,2)</f>
        <v>Vehicle Depreciation</v>
      </c>
    </row>
    <row r="1323" spans="1:19" x14ac:dyDescent="0.25">
      <c r="A1323" s="1" t="s">
        <v>457</v>
      </c>
      <c r="B1323" s="1" t="s">
        <v>1988</v>
      </c>
      <c r="C1323" s="1" t="s">
        <v>2325</v>
      </c>
      <c r="D1323" s="1" t="s">
        <v>2833</v>
      </c>
      <c r="E1323" s="1" t="s">
        <v>1991</v>
      </c>
      <c r="F1323" s="1" t="s">
        <v>2101</v>
      </c>
      <c r="G1323" s="1" t="s">
        <v>1055</v>
      </c>
      <c r="H1323" s="1" t="s">
        <v>187</v>
      </c>
      <c r="I1323" s="1" t="s">
        <v>2056</v>
      </c>
      <c r="J1323" s="3">
        <v>23.75</v>
      </c>
      <c r="K1323" s="1" t="s">
        <v>2779</v>
      </c>
      <c r="L1323" s="1" t="s">
        <v>24</v>
      </c>
      <c r="M1323" s="1" t="s">
        <v>2780</v>
      </c>
      <c r="N1323" s="1" t="s">
        <v>2059</v>
      </c>
      <c r="O1323" s="2">
        <v>39538</v>
      </c>
      <c r="P1323" s="2">
        <v>39541</v>
      </c>
      <c r="Q1323" s="1" t="s">
        <v>29</v>
      </c>
      <c r="R1323" t="str">
        <f>VLOOKUP(F1323,'Seg 2 descriptions'!A:B,2)</f>
        <v>X Operations Manager-Tri-County</v>
      </c>
      <c r="S1323" t="str">
        <f>VLOOKUP(G1323,'Seg 3 descriptions'!A:B,2)</f>
        <v>Vehicle Depreciation</v>
      </c>
    </row>
    <row r="1324" spans="1:19" x14ac:dyDescent="0.25">
      <c r="A1324" s="1" t="s">
        <v>457</v>
      </c>
      <c r="B1324" s="1" t="s">
        <v>1988</v>
      </c>
      <c r="C1324" s="1" t="s">
        <v>2325</v>
      </c>
      <c r="D1324" s="1" t="s">
        <v>2784</v>
      </c>
      <c r="E1324" s="1" t="s">
        <v>1991</v>
      </c>
      <c r="F1324" s="1" t="s">
        <v>2101</v>
      </c>
      <c r="G1324" s="1" t="s">
        <v>1055</v>
      </c>
      <c r="H1324" s="1" t="s">
        <v>23</v>
      </c>
      <c r="I1324" s="1" t="s">
        <v>2056</v>
      </c>
      <c r="J1324" s="3">
        <v>35.630000000000003</v>
      </c>
      <c r="K1324" s="1" t="s">
        <v>2779</v>
      </c>
      <c r="L1324" s="1" t="s">
        <v>24</v>
      </c>
      <c r="M1324" s="1" t="s">
        <v>2780</v>
      </c>
      <c r="N1324" s="1" t="s">
        <v>2059</v>
      </c>
      <c r="O1324" s="2">
        <v>39538</v>
      </c>
      <c r="P1324" s="2">
        <v>39541</v>
      </c>
      <c r="Q1324" s="1" t="s">
        <v>29</v>
      </c>
      <c r="R1324" t="str">
        <f>VLOOKUP(F1324,'Seg 2 descriptions'!A:B,2)</f>
        <v>X Operations Manager-Tri-County</v>
      </c>
      <c r="S1324" t="str">
        <f>VLOOKUP(G1324,'Seg 3 descriptions'!A:B,2)</f>
        <v>Vehicle Depreciation</v>
      </c>
    </row>
    <row r="1325" spans="1:19" x14ac:dyDescent="0.25">
      <c r="A1325" s="1" t="s">
        <v>457</v>
      </c>
      <c r="B1325" s="1" t="s">
        <v>1988</v>
      </c>
      <c r="C1325" s="1" t="s">
        <v>2325</v>
      </c>
      <c r="D1325" s="1" t="s">
        <v>2255</v>
      </c>
      <c r="E1325" s="1" t="s">
        <v>1991</v>
      </c>
      <c r="F1325" s="1" t="s">
        <v>2101</v>
      </c>
      <c r="G1325" s="1" t="s">
        <v>1055</v>
      </c>
      <c r="H1325" s="1" t="s">
        <v>130</v>
      </c>
      <c r="I1325" s="1" t="s">
        <v>2056</v>
      </c>
      <c r="J1325" s="3">
        <v>23.75</v>
      </c>
      <c r="K1325" s="1" t="s">
        <v>2779</v>
      </c>
      <c r="L1325" s="1" t="s">
        <v>24</v>
      </c>
      <c r="M1325" s="1" t="s">
        <v>2780</v>
      </c>
      <c r="N1325" s="1" t="s">
        <v>2059</v>
      </c>
      <c r="O1325" s="2">
        <v>39538</v>
      </c>
      <c r="P1325" s="2">
        <v>39541</v>
      </c>
      <c r="Q1325" s="1" t="s">
        <v>29</v>
      </c>
      <c r="R1325" t="str">
        <f>VLOOKUP(F1325,'Seg 2 descriptions'!A:B,2)</f>
        <v>X Operations Manager-Tri-County</v>
      </c>
      <c r="S1325" t="str">
        <f>VLOOKUP(G1325,'Seg 3 descriptions'!A:B,2)</f>
        <v>Vehicle Depreciation</v>
      </c>
    </row>
    <row r="1326" spans="1:19" x14ac:dyDescent="0.25">
      <c r="A1326" s="1" t="s">
        <v>457</v>
      </c>
      <c r="B1326" s="1" t="s">
        <v>1988</v>
      </c>
      <c r="C1326" s="1" t="s">
        <v>2325</v>
      </c>
      <c r="D1326" s="1" t="s">
        <v>2246</v>
      </c>
      <c r="E1326" s="1" t="s">
        <v>2029</v>
      </c>
      <c r="F1326" s="1" t="s">
        <v>2101</v>
      </c>
      <c r="G1326" s="1" t="s">
        <v>1055</v>
      </c>
      <c r="H1326" s="1" t="s">
        <v>86</v>
      </c>
      <c r="I1326" s="1" t="s">
        <v>2056</v>
      </c>
      <c r="J1326" s="3">
        <v>11.88</v>
      </c>
      <c r="K1326" s="1" t="s">
        <v>2779</v>
      </c>
      <c r="L1326" s="1" t="s">
        <v>24</v>
      </c>
      <c r="M1326" s="1" t="s">
        <v>2780</v>
      </c>
      <c r="N1326" s="1" t="s">
        <v>2059</v>
      </c>
      <c r="O1326" s="2">
        <v>39538</v>
      </c>
      <c r="P1326" s="2">
        <v>39541</v>
      </c>
      <c r="Q1326" s="1" t="s">
        <v>29</v>
      </c>
      <c r="R1326" t="str">
        <f>VLOOKUP(F1326,'Seg 2 descriptions'!A:B,2)</f>
        <v>X Operations Manager-Tri-County</v>
      </c>
      <c r="S1326" t="str">
        <f>VLOOKUP(G1326,'Seg 3 descriptions'!A:B,2)</f>
        <v>Vehicle Depreciation</v>
      </c>
    </row>
    <row r="1327" spans="1:19" x14ac:dyDescent="0.25">
      <c r="A1327" s="1" t="s">
        <v>457</v>
      </c>
      <c r="B1327" s="1" t="s">
        <v>1988</v>
      </c>
      <c r="C1327" s="1" t="s">
        <v>2325</v>
      </c>
      <c r="D1327" s="1" t="s">
        <v>2247</v>
      </c>
      <c r="E1327" s="1" t="s">
        <v>1991</v>
      </c>
      <c r="F1327" s="1" t="s">
        <v>2101</v>
      </c>
      <c r="G1327" s="1" t="s">
        <v>1049</v>
      </c>
      <c r="H1327" s="1" t="s">
        <v>86</v>
      </c>
      <c r="I1327" s="1" t="s">
        <v>2056</v>
      </c>
      <c r="J1327" s="3">
        <v>13.56</v>
      </c>
      <c r="K1327" s="1" t="s">
        <v>2779</v>
      </c>
      <c r="L1327" s="1" t="s">
        <v>24</v>
      </c>
      <c r="M1327" s="1" t="s">
        <v>2780</v>
      </c>
      <c r="N1327" s="1" t="s">
        <v>2059</v>
      </c>
      <c r="O1327" s="2">
        <v>39538</v>
      </c>
      <c r="P1327" s="2">
        <v>39541</v>
      </c>
      <c r="Q1327" s="1" t="s">
        <v>29</v>
      </c>
      <c r="R1327" t="str">
        <f>VLOOKUP(F1327,'Seg 2 descriptions'!A:B,2)</f>
        <v>X Operations Manager-Tri-County</v>
      </c>
      <c r="S1327" t="str">
        <f>VLOOKUP(G1327,'Seg 3 descriptions'!A:B,2)</f>
        <v>Vehicle Insurance</v>
      </c>
    </row>
    <row r="1328" spans="1:19" x14ac:dyDescent="0.25">
      <c r="A1328" s="1" t="s">
        <v>457</v>
      </c>
      <c r="B1328" s="1" t="s">
        <v>1988</v>
      </c>
      <c r="C1328" s="1" t="s">
        <v>2325</v>
      </c>
      <c r="D1328" s="1" t="s">
        <v>2261</v>
      </c>
      <c r="E1328" s="1" t="s">
        <v>2029</v>
      </c>
      <c r="F1328" s="1" t="s">
        <v>2101</v>
      </c>
      <c r="G1328" s="1" t="s">
        <v>868</v>
      </c>
      <c r="H1328" s="1" t="s">
        <v>86</v>
      </c>
      <c r="I1328" s="1" t="s">
        <v>2056</v>
      </c>
      <c r="J1328" s="3">
        <v>7.62</v>
      </c>
      <c r="K1328" s="1" t="s">
        <v>2779</v>
      </c>
      <c r="L1328" s="1" t="s">
        <v>24</v>
      </c>
      <c r="M1328" s="1" t="s">
        <v>2780</v>
      </c>
      <c r="N1328" s="1" t="s">
        <v>2059</v>
      </c>
      <c r="O1328" s="2">
        <v>39538</v>
      </c>
      <c r="P1328" s="2">
        <v>39541</v>
      </c>
      <c r="Q1328" s="1" t="s">
        <v>29</v>
      </c>
      <c r="R1328" t="str">
        <f>VLOOKUP(F1328,'Seg 2 descriptions'!A:B,2)</f>
        <v>X Operations Manager-Tri-County</v>
      </c>
      <c r="S1328" t="str">
        <f>VLOOKUP(G1328,'Seg 3 descriptions'!A:B,2)</f>
        <v>Cell Phones</v>
      </c>
    </row>
    <row r="1329" spans="1:19" x14ac:dyDescent="0.25">
      <c r="A1329" s="1" t="s">
        <v>457</v>
      </c>
      <c r="B1329" s="1" t="s">
        <v>1988</v>
      </c>
      <c r="C1329" s="1" t="s">
        <v>2325</v>
      </c>
      <c r="D1329" s="1" t="s">
        <v>2257</v>
      </c>
      <c r="E1329" s="1" t="s">
        <v>1991</v>
      </c>
      <c r="F1329" s="1" t="s">
        <v>2101</v>
      </c>
      <c r="G1329" s="1" t="s">
        <v>869</v>
      </c>
      <c r="H1329" s="1" t="s">
        <v>86</v>
      </c>
      <c r="I1329" s="1" t="s">
        <v>2056</v>
      </c>
      <c r="J1329" s="3">
        <v>105.95</v>
      </c>
      <c r="K1329" s="1" t="s">
        <v>2779</v>
      </c>
      <c r="L1329" s="1" t="s">
        <v>24</v>
      </c>
      <c r="M1329" s="1" t="s">
        <v>2780</v>
      </c>
      <c r="N1329" s="1" t="s">
        <v>2059</v>
      </c>
      <c r="O1329" s="2">
        <v>39538</v>
      </c>
      <c r="P1329" s="2">
        <v>39541</v>
      </c>
      <c r="Q1329" s="1" t="s">
        <v>29</v>
      </c>
      <c r="R1329" t="str">
        <f>VLOOKUP(F1329,'Seg 2 descriptions'!A:B,2)</f>
        <v>X Operations Manager-Tri-County</v>
      </c>
      <c r="S1329" t="str">
        <f>VLOOKUP(G1329,'Seg 3 descriptions'!A:B,2)</f>
        <v>Vehicle Fuel</v>
      </c>
    </row>
    <row r="1330" spans="1:19" x14ac:dyDescent="0.25">
      <c r="A1330" s="1" t="s">
        <v>457</v>
      </c>
      <c r="B1330" s="1" t="s">
        <v>1988</v>
      </c>
      <c r="C1330" s="1" t="s">
        <v>2325</v>
      </c>
      <c r="D1330" s="1" t="s">
        <v>2836</v>
      </c>
      <c r="E1330" s="1" t="s">
        <v>1991</v>
      </c>
      <c r="F1330" s="1" t="s">
        <v>2101</v>
      </c>
      <c r="G1330" s="1" t="s">
        <v>869</v>
      </c>
      <c r="H1330" s="1" t="s">
        <v>187</v>
      </c>
      <c r="I1330" s="1" t="s">
        <v>2056</v>
      </c>
      <c r="J1330" s="3">
        <v>30.27</v>
      </c>
      <c r="K1330" s="1" t="s">
        <v>2779</v>
      </c>
      <c r="L1330" s="1" t="s">
        <v>24</v>
      </c>
      <c r="M1330" s="1" t="s">
        <v>2780</v>
      </c>
      <c r="N1330" s="1" t="s">
        <v>2059</v>
      </c>
      <c r="O1330" s="2">
        <v>39538</v>
      </c>
      <c r="P1330" s="2">
        <v>39541</v>
      </c>
      <c r="Q1330" s="1" t="s">
        <v>29</v>
      </c>
      <c r="R1330" t="str">
        <f>VLOOKUP(F1330,'Seg 2 descriptions'!A:B,2)</f>
        <v>X Operations Manager-Tri-County</v>
      </c>
      <c r="S1330" t="str">
        <f>VLOOKUP(G1330,'Seg 3 descriptions'!A:B,2)</f>
        <v>Vehicle Fuel</v>
      </c>
    </row>
    <row r="1331" spans="1:19" x14ac:dyDescent="0.25">
      <c r="A1331" s="1" t="s">
        <v>457</v>
      </c>
      <c r="B1331" s="1" t="s">
        <v>1988</v>
      </c>
      <c r="C1331" s="1" t="s">
        <v>2325</v>
      </c>
      <c r="D1331" s="1" t="s">
        <v>2837</v>
      </c>
      <c r="E1331" s="1" t="s">
        <v>1991</v>
      </c>
      <c r="F1331" s="1" t="s">
        <v>2101</v>
      </c>
      <c r="G1331" s="1" t="s">
        <v>869</v>
      </c>
      <c r="H1331" s="1" t="s">
        <v>23</v>
      </c>
      <c r="I1331" s="1" t="s">
        <v>2056</v>
      </c>
      <c r="J1331" s="3">
        <v>45.41</v>
      </c>
      <c r="K1331" s="1" t="s">
        <v>2779</v>
      </c>
      <c r="L1331" s="1" t="s">
        <v>24</v>
      </c>
      <c r="M1331" s="1" t="s">
        <v>2780</v>
      </c>
      <c r="N1331" s="1" t="s">
        <v>2059</v>
      </c>
      <c r="O1331" s="2">
        <v>39538</v>
      </c>
      <c r="P1331" s="2">
        <v>39541</v>
      </c>
      <c r="Q1331" s="1" t="s">
        <v>29</v>
      </c>
      <c r="R1331" t="str">
        <f>VLOOKUP(F1331,'Seg 2 descriptions'!A:B,2)</f>
        <v>X Operations Manager-Tri-County</v>
      </c>
      <c r="S1331" t="str">
        <f>VLOOKUP(G1331,'Seg 3 descriptions'!A:B,2)</f>
        <v>Vehicle Fuel</v>
      </c>
    </row>
    <row r="1332" spans="1:19" x14ac:dyDescent="0.25">
      <c r="A1332" s="1" t="s">
        <v>457</v>
      </c>
      <c r="B1332" s="1" t="s">
        <v>1988</v>
      </c>
      <c r="C1332" s="1" t="s">
        <v>2325</v>
      </c>
      <c r="D1332" s="1" t="s">
        <v>2260</v>
      </c>
      <c r="E1332" s="1" t="s">
        <v>1991</v>
      </c>
      <c r="F1332" s="1" t="s">
        <v>2101</v>
      </c>
      <c r="G1332" s="1" t="s">
        <v>869</v>
      </c>
      <c r="H1332" s="1" t="s">
        <v>130</v>
      </c>
      <c r="I1332" s="1" t="s">
        <v>2056</v>
      </c>
      <c r="J1332" s="3">
        <v>30.27</v>
      </c>
      <c r="K1332" s="1" t="s">
        <v>2779</v>
      </c>
      <c r="L1332" s="1" t="s">
        <v>24</v>
      </c>
      <c r="M1332" s="1" t="s">
        <v>2780</v>
      </c>
      <c r="N1332" s="1" t="s">
        <v>2059</v>
      </c>
      <c r="O1332" s="2">
        <v>39538</v>
      </c>
      <c r="P1332" s="2">
        <v>39541</v>
      </c>
      <c r="Q1332" s="1" t="s">
        <v>29</v>
      </c>
      <c r="R1332" t="str">
        <f>VLOOKUP(F1332,'Seg 2 descriptions'!A:B,2)</f>
        <v>X Operations Manager-Tri-County</v>
      </c>
      <c r="S1332" t="str">
        <f>VLOOKUP(G1332,'Seg 3 descriptions'!A:B,2)</f>
        <v>Vehicle Fuel</v>
      </c>
    </row>
    <row r="1333" spans="1:19" x14ac:dyDescent="0.25">
      <c r="A1333" s="1" t="s">
        <v>457</v>
      </c>
      <c r="B1333" s="1" t="s">
        <v>1988</v>
      </c>
      <c r="C1333" s="1" t="s">
        <v>2325</v>
      </c>
      <c r="D1333" s="1" t="s">
        <v>2251</v>
      </c>
      <c r="E1333" s="1" t="s">
        <v>2029</v>
      </c>
      <c r="F1333" s="1" t="s">
        <v>2101</v>
      </c>
      <c r="G1333" s="1" t="s">
        <v>869</v>
      </c>
      <c r="H1333" s="1" t="s">
        <v>86</v>
      </c>
      <c r="I1333" s="1" t="s">
        <v>2056</v>
      </c>
      <c r="J1333" s="3">
        <v>15.14</v>
      </c>
      <c r="K1333" s="1" t="s">
        <v>2779</v>
      </c>
      <c r="L1333" s="1" t="s">
        <v>24</v>
      </c>
      <c r="M1333" s="1" t="s">
        <v>2780</v>
      </c>
      <c r="N1333" s="1" t="s">
        <v>2059</v>
      </c>
      <c r="O1333" s="2">
        <v>39538</v>
      </c>
      <c r="P1333" s="2">
        <v>39541</v>
      </c>
      <c r="Q1333" s="1" t="s">
        <v>29</v>
      </c>
      <c r="R1333" t="str">
        <f>VLOOKUP(F1333,'Seg 2 descriptions'!A:B,2)</f>
        <v>X Operations Manager-Tri-County</v>
      </c>
      <c r="S1333" t="str">
        <f>VLOOKUP(G1333,'Seg 3 descriptions'!A:B,2)</f>
        <v>Vehicle Fuel</v>
      </c>
    </row>
    <row r="1334" spans="1:19" x14ac:dyDescent="0.25">
      <c r="A1334" s="1" t="s">
        <v>457</v>
      </c>
      <c r="B1334" s="1" t="s">
        <v>1988</v>
      </c>
      <c r="C1334" s="1" t="s">
        <v>2325</v>
      </c>
      <c r="D1334" s="1" t="s">
        <v>2279</v>
      </c>
      <c r="E1334" s="1" t="s">
        <v>1991</v>
      </c>
      <c r="F1334" s="1" t="s">
        <v>2101</v>
      </c>
      <c r="G1334" s="1" t="s">
        <v>866</v>
      </c>
      <c r="H1334" s="1" t="s">
        <v>130</v>
      </c>
      <c r="I1334" s="1" t="s">
        <v>2056</v>
      </c>
      <c r="J1334" s="3">
        <v>7.83</v>
      </c>
      <c r="K1334" s="1" t="s">
        <v>2779</v>
      </c>
      <c r="L1334" s="1" t="s">
        <v>24</v>
      </c>
      <c r="M1334" s="1" t="s">
        <v>2780</v>
      </c>
      <c r="N1334" s="1" t="s">
        <v>2059</v>
      </c>
      <c r="O1334" s="2">
        <v>39538</v>
      </c>
      <c r="P1334" s="2">
        <v>39541</v>
      </c>
      <c r="Q1334" s="1" t="s">
        <v>29</v>
      </c>
      <c r="R1334" t="str">
        <f>VLOOKUP(F1334,'Seg 2 descriptions'!A:B,2)</f>
        <v>X Operations Manager-Tri-County</v>
      </c>
      <c r="S1334" t="str">
        <f>VLOOKUP(G1334,'Seg 3 descriptions'!A:B,2)</f>
        <v>Lodging &amp; Travel</v>
      </c>
    </row>
    <row r="1335" spans="1:19" x14ac:dyDescent="0.25">
      <c r="A1335" s="1" t="s">
        <v>457</v>
      </c>
      <c r="B1335" s="1" t="s">
        <v>1988</v>
      </c>
      <c r="C1335" s="1" t="s">
        <v>2325</v>
      </c>
      <c r="D1335" s="1" t="s">
        <v>2271</v>
      </c>
      <c r="E1335" s="1" t="s">
        <v>2029</v>
      </c>
      <c r="F1335" s="1" t="s">
        <v>2101</v>
      </c>
      <c r="G1335" s="1" t="s">
        <v>866</v>
      </c>
      <c r="H1335" s="1" t="s">
        <v>86</v>
      </c>
      <c r="I1335" s="1" t="s">
        <v>2056</v>
      </c>
      <c r="J1335" s="3">
        <v>3.91</v>
      </c>
      <c r="K1335" s="1" t="s">
        <v>2779</v>
      </c>
      <c r="L1335" s="1" t="s">
        <v>24</v>
      </c>
      <c r="M1335" s="1" t="s">
        <v>2780</v>
      </c>
      <c r="N1335" s="1" t="s">
        <v>2059</v>
      </c>
      <c r="O1335" s="2">
        <v>39538</v>
      </c>
      <c r="P1335" s="2">
        <v>39541</v>
      </c>
      <c r="Q1335" s="1" t="s">
        <v>29</v>
      </c>
      <c r="R1335" t="str">
        <f>VLOOKUP(F1335,'Seg 2 descriptions'!A:B,2)</f>
        <v>X Operations Manager-Tri-County</v>
      </c>
      <c r="S1335" t="str">
        <f>VLOOKUP(G1335,'Seg 3 descriptions'!A:B,2)</f>
        <v>Lodging &amp; Travel</v>
      </c>
    </row>
    <row r="1336" spans="1:19" x14ac:dyDescent="0.25">
      <c r="A1336" s="1" t="s">
        <v>457</v>
      </c>
      <c r="B1336" s="1" t="s">
        <v>49</v>
      </c>
      <c r="C1336" s="1" t="s">
        <v>2828</v>
      </c>
      <c r="D1336" s="1" t="s">
        <v>2342</v>
      </c>
      <c r="E1336" s="1" t="s">
        <v>1991</v>
      </c>
      <c r="F1336" s="1" t="s">
        <v>1992</v>
      </c>
      <c r="G1336" s="1" t="s">
        <v>1302</v>
      </c>
      <c r="H1336" s="1" t="s">
        <v>86</v>
      </c>
      <c r="I1336" s="1" t="s">
        <v>2056</v>
      </c>
      <c r="J1336" s="3">
        <v>33.17</v>
      </c>
      <c r="K1336" s="1" t="s">
        <v>2823</v>
      </c>
      <c r="L1336" s="1" t="s">
        <v>24</v>
      </c>
      <c r="M1336" s="1" t="s">
        <v>2824</v>
      </c>
      <c r="N1336" s="1" t="s">
        <v>2828</v>
      </c>
      <c r="O1336" s="2">
        <v>39629</v>
      </c>
      <c r="P1336" s="2">
        <v>39636</v>
      </c>
      <c r="Q1336" s="1" t="s">
        <v>29</v>
      </c>
      <c r="R1336" t="str">
        <f>VLOOKUP(F1336,'Seg 2 descriptions'!A:B,2)</f>
        <v>X Operations-Tri-County</v>
      </c>
      <c r="S1336" t="str">
        <f>VLOOKUP(G1336,'Seg 3 descriptions'!A:B,2)</f>
        <v>Uniforms</v>
      </c>
    </row>
    <row r="1337" spans="1:19" x14ac:dyDescent="0.25">
      <c r="A1337" s="1" t="s">
        <v>457</v>
      </c>
      <c r="B1337" s="1" t="s">
        <v>49</v>
      </c>
      <c r="C1337" s="1" t="s">
        <v>2828</v>
      </c>
      <c r="D1337" s="1" t="s">
        <v>2345</v>
      </c>
      <c r="E1337" s="1" t="s">
        <v>1991</v>
      </c>
      <c r="F1337" s="1" t="s">
        <v>1992</v>
      </c>
      <c r="G1337" s="1" t="s">
        <v>1302</v>
      </c>
      <c r="H1337" s="1" t="s">
        <v>103</v>
      </c>
      <c r="I1337" s="1" t="s">
        <v>2056</v>
      </c>
      <c r="J1337" s="3">
        <v>0.59</v>
      </c>
      <c r="K1337" s="1" t="s">
        <v>2823</v>
      </c>
      <c r="L1337" s="1" t="s">
        <v>24</v>
      </c>
      <c r="M1337" s="1" t="s">
        <v>2824</v>
      </c>
      <c r="N1337" s="1" t="s">
        <v>2828</v>
      </c>
      <c r="O1337" s="2">
        <v>39629</v>
      </c>
      <c r="P1337" s="2">
        <v>39636</v>
      </c>
      <c r="Q1337" s="1" t="s">
        <v>29</v>
      </c>
      <c r="R1337" t="str">
        <f>VLOOKUP(F1337,'Seg 2 descriptions'!A:B,2)</f>
        <v>X Operations-Tri-County</v>
      </c>
      <c r="S1337" t="str">
        <f>VLOOKUP(G1337,'Seg 3 descriptions'!A:B,2)</f>
        <v>Uniforms</v>
      </c>
    </row>
    <row r="1338" spans="1:19" x14ac:dyDescent="0.25">
      <c r="A1338" s="1" t="s">
        <v>457</v>
      </c>
      <c r="B1338" s="1" t="s">
        <v>49</v>
      </c>
      <c r="C1338" s="1" t="s">
        <v>2828</v>
      </c>
      <c r="D1338" s="1" t="s">
        <v>2769</v>
      </c>
      <c r="E1338" s="1" t="s">
        <v>1991</v>
      </c>
      <c r="F1338" s="1" t="s">
        <v>1992</v>
      </c>
      <c r="G1338" s="1" t="s">
        <v>1302</v>
      </c>
      <c r="H1338" s="1" t="s">
        <v>228</v>
      </c>
      <c r="I1338" s="1" t="s">
        <v>2056</v>
      </c>
      <c r="J1338" s="3">
        <v>5.8</v>
      </c>
      <c r="K1338" s="1" t="s">
        <v>2823</v>
      </c>
      <c r="L1338" s="1" t="s">
        <v>24</v>
      </c>
      <c r="M1338" s="1" t="s">
        <v>2824</v>
      </c>
      <c r="N1338" s="1" t="s">
        <v>2828</v>
      </c>
      <c r="O1338" s="2">
        <v>39629</v>
      </c>
      <c r="P1338" s="2">
        <v>39636</v>
      </c>
      <c r="Q1338" s="1" t="s">
        <v>29</v>
      </c>
      <c r="R1338" t="str">
        <f>VLOOKUP(F1338,'Seg 2 descriptions'!A:B,2)</f>
        <v>X Operations-Tri-County</v>
      </c>
      <c r="S1338" t="str">
        <f>VLOOKUP(G1338,'Seg 3 descriptions'!A:B,2)</f>
        <v>Uniforms</v>
      </c>
    </row>
    <row r="1339" spans="1:19" x14ac:dyDescent="0.25">
      <c r="A1339" s="1" t="s">
        <v>457</v>
      </c>
      <c r="B1339" s="1" t="s">
        <v>49</v>
      </c>
      <c r="C1339" s="1" t="s">
        <v>2828</v>
      </c>
      <c r="D1339" s="1" t="s">
        <v>2347</v>
      </c>
      <c r="E1339" s="1" t="s">
        <v>1991</v>
      </c>
      <c r="F1339" s="1" t="s">
        <v>1992</v>
      </c>
      <c r="G1339" s="1" t="s">
        <v>868</v>
      </c>
      <c r="H1339" s="1" t="s">
        <v>103</v>
      </c>
      <c r="I1339" s="1" t="s">
        <v>2056</v>
      </c>
      <c r="J1339" s="3">
        <v>1.43</v>
      </c>
      <c r="K1339" s="1" t="s">
        <v>2823</v>
      </c>
      <c r="L1339" s="1" t="s">
        <v>24</v>
      </c>
      <c r="M1339" s="1" t="s">
        <v>2824</v>
      </c>
      <c r="N1339" s="1" t="s">
        <v>2828</v>
      </c>
      <c r="O1339" s="2">
        <v>39629</v>
      </c>
      <c r="P1339" s="2">
        <v>39636</v>
      </c>
      <c r="Q1339" s="1" t="s">
        <v>29</v>
      </c>
      <c r="R1339" t="str">
        <f>VLOOKUP(F1339,'Seg 2 descriptions'!A:B,2)</f>
        <v>X Operations-Tri-County</v>
      </c>
      <c r="S1339" t="str">
        <f>VLOOKUP(G1339,'Seg 3 descriptions'!A:B,2)</f>
        <v>Cell Phones</v>
      </c>
    </row>
    <row r="1340" spans="1:19" x14ac:dyDescent="0.25">
      <c r="A1340" s="1" t="s">
        <v>457</v>
      </c>
      <c r="B1340" s="1" t="s">
        <v>49</v>
      </c>
      <c r="C1340" s="1" t="s">
        <v>2828</v>
      </c>
      <c r="D1340" s="1" t="s">
        <v>2772</v>
      </c>
      <c r="E1340" s="1" t="s">
        <v>1991</v>
      </c>
      <c r="F1340" s="1" t="s">
        <v>1992</v>
      </c>
      <c r="G1340" s="1" t="s">
        <v>868</v>
      </c>
      <c r="H1340" s="1" t="s">
        <v>228</v>
      </c>
      <c r="I1340" s="1" t="s">
        <v>2056</v>
      </c>
      <c r="J1340" s="3">
        <v>14.04</v>
      </c>
      <c r="K1340" s="1" t="s">
        <v>2823</v>
      </c>
      <c r="L1340" s="1" t="s">
        <v>24</v>
      </c>
      <c r="M1340" s="1" t="s">
        <v>2824</v>
      </c>
      <c r="N1340" s="1" t="s">
        <v>2828</v>
      </c>
      <c r="O1340" s="2">
        <v>39629</v>
      </c>
      <c r="P1340" s="2">
        <v>39636</v>
      </c>
      <c r="Q1340" s="1" t="s">
        <v>29</v>
      </c>
      <c r="R1340" t="str">
        <f>VLOOKUP(F1340,'Seg 2 descriptions'!A:B,2)</f>
        <v>X Operations-Tri-County</v>
      </c>
      <c r="S1340" t="str">
        <f>VLOOKUP(G1340,'Seg 3 descriptions'!A:B,2)</f>
        <v>Cell Phones</v>
      </c>
    </row>
    <row r="1341" spans="1:19" x14ac:dyDescent="0.25">
      <c r="A1341" s="1" t="s">
        <v>457</v>
      </c>
      <c r="B1341" s="1" t="s">
        <v>49</v>
      </c>
      <c r="C1341" s="1" t="s">
        <v>2828</v>
      </c>
      <c r="D1341" s="1" t="s">
        <v>2343</v>
      </c>
      <c r="E1341" s="1" t="s">
        <v>1991</v>
      </c>
      <c r="F1341" s="1" t="s">
        <v>1992</v>
      </c>
      <c r="G1341" s="1" t="s">
        <v>868</v>
      </c>
      <c r="H1341" s="1" t="s">
        <v>86</v>
      </c>
      <c r="I1341" s="1" t="s">
        <v>2056</v>
      </c>
      <c r="J1341" s="3">
        <v>80.290000000000006</v>
      </c>
      <c r="K1341" s="1" t="s">
        <v>2823</v>
      </c>
      <c r="L1341" s="1" t="s">
        <v>24</v>
      </c>
      <c r="M1341" s="1" t="s">
        <v>2824</v>
      </c>
      <c r="N1341" s="1" t="s">
        <v>2828</v>
      </c>
      <c r="O1341" s="2">
        <v>39629</v>
      </c>
      <c r="P1341" s="2">
        <v>39636</v>
      </c>
      <c r="Q1341" s="1" t="s">
        <v>29</v>
      </c>
      <c r="R1341" t="str">
        <f>VLOOKUP(F1341,'Seg 2 descriptions'!A:B,2)</f>
        <v>X Operations-Tri-County</v>
      </c>
      <c r="S1341" t="str">
        <f>VLOOKUP(G1341,'Seg 3 descriptions'!A:B,2)</f>
        <v>Cell Phones</v>
      </c>
    </row>
    <row r="1342" spans="1:19" x14ac:dyDescent="0.25">
      <c r="A1342" s="1" t="s">
        <v>457</v>
      </c>
      <c r="B1342" s="1" t="s">
        <v>49</v>
      </c>
      <c r="C1342" s="1" t="s">
        <v>2828</v>
      </c>
      <c r="D1342" s="1" t="s">
        <v>2349</v>
      </c>
      <c r="E1342" s="1" t="s">
        <v>1991</v>
      </c>
      <c r="F1342" s="1" t="s">
        <v>1992</v>
      </c>
      <c r="G1342" s="1" t="s">
        <v>1270</v>
      </c>
      <c r="H1342" s="1" t="s">
        <v>86</v>
      </c>
      <c r="I1342" s="1" t="s">
        <v>2056</v>
      </c>
      <c r="J1342" s="3">
        <v>24.28</v>
      </c>
      <c r="K1342" s="1" t="s">
        <v>2823</v>
      </c>
      <c r="L1342" s="1" t="s">
        <v>24</v>
      </c>
      <c r="M1342" s="1" t="s">
        <v>2824</v>
      </c>
      <c r="N1342" s="1" t="s">
        <v>2828</v>
      </c>
      <c r="O1342" s="2">
        <v>39629</v>
      </c>
      <c r="P1342" s="2">
        <v>39636</v>
      </c>
      <c r="Q1342" s="1" t="s">
        <v>29</v>
      </c>
      <c r="R1342" t="str">
        <f>VLOOKUP(F1342,'Seg 2 descriptions'!A:B,2)</f>
        <v>X Operations-Tri-County</v>
      </c>
      <c r="S1342" t="str">
        <f>VLOOKUP(G1342,'Seg 3 descriptions'!A:B,2)</f>
        <v>Seminars &amp; Training</v>
      </c>
    </row>
    <row r="1343" spans="1:19" x14ac:dyDescent="0.25">
      <c r="A1343" s="1" t="s">
        <v>457</v>
      </c>
      <c r="B1343" s="1" t="s">
        <v>49</v>
      </c>
      <c r="C1343" s="1" t="s">
        <v>2828</v>
      </c>
      <c r="D1343" s="1" t="s">
        <v>2350</v>
      </c>
      <c r="E1343" s="1" t="s">
        <v>1991</v>
      </c>
      <c r="F1343" s="1" t="s">
        <v>1992</v>
      </c>
      <c r="G1343" s="1" t="s">
        <v>1270</v>
      </c>
      <c r="H1343" s="1" t="s">
        <v>103</v>
      </c>
      <c r="I1343" s="1" t="s">
        <v>2056</v>
      </c>
      <c r="J1343" s="3">
        <v>0.43</v>
      </c>
      <c r="K1343" s="1" t="s">
        <v>2823</v>
      </c>
      <c r="L1343" s="1" t="s">
        <v>24</v>
      </c>
      <c r="M1343" s="1" t="s">
        <v>2824</v>
      </c>
      <c r="N1343" s="1" t="s">
        <v>2828</v>
      </c>
      <c r="O1343" s="2">
        <v>39629</v>
      </c>
      <c r="P1343" s="2">
        <v>39636</v>
      </c>
      <c r="Q1343" s="1" t="s">
        <v>29</v>
      </c>
      <c r="R1343" t="str">
        <f>VLOOKUP(F1343,'Seg 2 descriptions'!A:B,2)</f>
        <v>X Operations-Tri-County</v>
      </c>
      <c r="S1343" t="str">
        <f>VLOOKUP(G1343,'Seg 3 descriptions'!A:B,2)</f>
        <v>Seminars &amp; Training</v>
      </c>
    </row>
    <row r="1344" spans="1:19" x14ac:dyDescent="0.25">
      <c r="A1344" s="1" t="s">
        <v>457</v>
      </c>
      <c r="B1344" s="1" t="s">
        <v>49</v>
      </c>
      <c r="C1344" s="1" t="s">
        <v>2828</v>
      </c>
      <c r="D1344" s="1" t="s">
        <v>2773</v>
      </c>
      <c r="E1344" s="1" t="s">
        <v>1991</v>
      </c>
      <c r="F1344" s="1" t="s">
        <v>1992</v>
      </c>
      <c r="G1344" s="1" t="s">
        <v>1270</v>
      </c>
      <c r="H1344" s="1" t="s">
        <v>228</v>
      </c>
      <c r="I1344" s="1" t="s">
        <v>2056</v>
      </c>
      <c r="J1344" s="3">
        <v>4.24</v>
      </c>
      <c r="K1344" s="1" t="s">
        <v>2823</v>
      </c>
      <c r="L1344" s="1" t="s">
        <v>24</v>
      </c>
      <c r="M1344" s="1" t="s">
        <v>2824</v>
      </c>
      <c r="N1344" s="1" t="s">
        <v>2828</v>
      </c>
      <c r="O1344" s="2">
        <v>39629</v>
      </c>
      <c r="P1344" s="2">
        <v>39636</v>
      </c>
      <c r="Q1344" s="1" t="s">
        <v>29</v>
      </c>
      <c r="R1344" t="str">
        <f>VLOOKUP(F1344,'Seg 2 descriptions'!A:B,2)</f>
        <v>X Operations-Tri-County</v>
      </c>
      <c r="S1344" t="str">
        <f>VLOOKUP(G1344,'Seg 3 descriptions'!A:B,2)</f>
        <v>Seminars &amp; Training</v>
      </c>
    </row>
    <row r="1345" spans="1:19" x14ac:dyDescent="0.25">
      <c r="A1345" s="1" t="s">
        <v>457</v>
      </c>
      <c r="B1345" s="1" t="s">
        <v>49</v>
      </c>
      <c r="C1345" s="1" t="s">
        <v>2828</v>
      </c>
      <c r="D1345" s="1" t="s">
        <v>2840</v>
      </c>
      <c r="E1345" s="1" t="s">
        <v>1991</v>
      </c>
      <c r="F1345" s="1" t="s">
        <v>1992</v>
      </c>
      <c r="G1345" s="1" t="s">
        <v>866</v>
      </c>
      <c r="H1345" s="1" t="s">
        <v>86</v>
      </c>
      <c r="I1345" s="1" t="s">
        <v>2056</v>
      </c>
      <c r="J1345" s="3">
        <v>29.52</v>
      </c>
      <c r="K1345" s="1" t="s">
        <v>2823</v>
      </c>
      <c r="L1345" s="1" t="s">
        <v>24</v>
      </c>
      <c r="M1345" s="1" t="s">
        <v>2824</v>
      </c>
      <c r="N1345" s="1" t="s">
        <v>2828</v>
      </c>
      <c r="O1345" s="2">
        <v>39629</v>
      </c>
      <c r="P1345" s="2">
        <v>39636</v>
      </c>
      <c r="Q1345" s="1" t="s">
        <v>29</v>
      </c>
      <c r="R1345" t="str">
        <f>VLOOKUP(F1345,'Seg 2 descriptions'!A:B,2)</f>
        <v>X Operations-Tri-County</v>
      </c>
      <c r="S1345" t="str">
        <f>VLOOKUP(G1345,'Seg 3 descriptions'!A:B,2)</f>
        <v>Lodging &amp; Travel</v>
      </c>
    </row>
    <row r="1346" spans="1:19" x14ac:dyDescent="0.25">
      <c r="A1346" s="1" t="s">
        <v>457</v>
      </c>
      <c r="B1346" s="1" t="s">
        <v>49</v>
      </c>
      <c r="C1346" s="1" t="s">
        <v>2657</v>
      </c>
      <c r="D1346" s="1" t="s">
        <v>2009</v>
      </c>
      <c r="E1346" s="1" t="s">
        <v>1991</v>
      </c>
      <c r="F1346" s="1" t="s">
        <v>1992</v>
      </c>
      <c r="G1346" s="1" t="s">
        <v>590</v>
      </c>
      <c r="H1346" s="1" t="s">
        <v>86</v>
      </c>
      <c r="I1346" s="1" t="s">
        <v>24</v>
      </c>
      <c r="J1346" s="3">
        <v>33.67</v>
      </c>
      <c r="K1346" s="1" t="s">
        <v>2398</v>
      </c>
      <c r="L1346" s="1" t="s">
        <v>24</v>
      </c>
      <c r="M1346" s="1" t="s">
        <v>2399</v>
      </c>
      <c r="N1346" s="1" t="s">
        <v>2657</v>
      </c>
      <c r="O1346" s="2">
        <v>39599</v>
      </c>
      <c r="P1346" s="2">
        <v>39606</v>
      </c>
      <c r="Q1346" s="1" t="s">
        <v>29</v>
      </c>
      <c r="R1346" t="str">
        <f>VLOOKUP(F1346,'Seg 2 descriptions'!A:B,2)</f>
        <v>X Operations-Tri-County</v>
      </c>
      <c r="S1346" t="str">
        <f>VLOOKUP(G1346,'Seg 3 descriptions'!A:B,2)</f>
        <v>Overtime/Comp Time/On Call</v>
      </c>
    </row>
    <row r="1347" spans="1:19" x14ac:dyDescent="0.25">
      <c r="A1347" s="1" t="s">
        <v>457</v>
      </c>
      <c r="B1347" s="1" t="s">
        <v>49</v>
      </c>
      <c r="C1347" s="1" t="s">
        <v>2657</v>
      </c>
      <c r="D1347" s="1" t="s">
        <v>2003</v>
      </c>
      <c r="E1347" s="1" t="s">
        <v>1991</v>
      </c>
      <c r="F1347" s="1" t="s">
        <v>1992</v>
      </c>
      <c r="G1347" s="1" t="s">
        <v>590</v>
      </c>
      <c r="H1347" s="1" t="s">
        <v>103</v>
      </c>
      <c r="I1347" s="1" t="s">
        <v>24</v>
      </c>
      <c r="J1347" s="3">
        <v>6.4</v>
      </c>
      <c r="K1347" s="1" t="s">
        <v>2398</v>
      </c>
      <c r="L1347" s="1" t="s">
        <v>24</v>
      </c>
      <c r="M1347" s="1" t="s">
        <v>2399</v>
      </c>
      <c r="N1347" s="1" t="s">
        <v>2657</v>
      </c>
      <c r="O1347" s="2">
        <v>39599</v>
      </c>
      <c r="P1347" s="2">
        <v>39606</v>
      </c>
      <c r="Q1347" s="1" t="s">
        <v>29</v>
      </c>
      <c r="R1347" t="str">
        <f>VLOOKUP(F1347,'Seg 2 descriptions'!A:B,2)</f>
        <v>X Operations-Tri-County</v>
      </c>
      <c r="S1347" t="str">
        <f>VLOOKUP(G1347,'Seg 3 descriptions'!A:B,2)</f>
        <v>Overtime/Comp Time/On Call</v>
      </c>
    </row>
    <row r="1348" spans="1:19" x14ac:dyDescent="0.25">
      <c r="A1348" s="1" t="s">
        <v>457</v>
      </c>
      <c r="B1348" s="1" t="s">
        <v>49</v>
      </c>
      <c r="C1348" s="1" t="s">
        <v>2657</v>
      </c>
      <c r="D1348" s="1" t="s">
        <v>2066</v>
      </c>
      <c r="E1348" s="1" t="s">
        <v>1991</v>
      </c>
      <c r="F1348" s="1" t="s">
        <v>1992</v>
      </c>
      <c r="G1348" s="1" t="s">
        <v>590</v>
      </c>
      <c r="H1348" s="1" t="s">
        <v>228</v>
      </c>
      <c r="I1348" s="1" t="s">
        <v>24</v>
      </c>
      <c r="J1348" s="3">
        <v>8.32</v>
      </c>
      <c r="K1348" s="1" t="s">
        <v>2398</v>
      </c>
      <c r="L1348" s="1" t="s">
        <v>24</v>
      </c>
      <c r="M1348" s="1" t="s">
        <v>2399</v>
      </c>
      <c r="N1348" s="1" t="s">
        <v>2657</v>
      </c>
      <c r="O1348" s="2">
        <v>39599</v>
      </c>
      <c r="P1348" s="2">
        <v>39606</v>
      </c>
      <c r="Q1348" s="1" t="s">
        <v>29</v>
      </c>
      <c r="R1348" t="str">
        <f>VLOOKUP(F1348,'Seg 2 descriptions'!A:B,2)</f>
        <v>X Operations-Tri-County</v>
      </c>
      <c r="S1348" t="str">
        <f>VLOOKUP(G1348,'Seg 3 descriptions'!A:B,2)</f>
        <v>Overtime/Comp Time/On Call</v>
      </c>
    </row>
    <row r="1349" spans="1:19" x14ac:dyDescent="0.25">
      <c r="A1349" s="1" t="s">
        <v>457</v>
      </c>
      <c r="B1349" s="1" t="s">
        <v>49</v>
      </c>
      <c r="C1349" s="1" t="s">
        <v>2657</v>
      </c>
      <c r="D1349" s="1" t="s">
        <v>2065</v>
      </c>
      <c r="E1349" s="1" t="s">
        <v>20</v>
      </c>
      <c r="F1349" s="1" t="s">
        <v>1992</v>
      </c>
      <c r="G1349" s="1" t="s">
        <v>590</v>
      </c>
      <c r="H1349" s="1" t="s">
        <v>86</v>
      </c>
      <c r="I1349" s="1" t="s">
        <v>24</v>
      </c>
      <c r="J1349" s="3">
        <v>54.25</v>
      </c>
      <c r="K1349" s="1" t="s">
        <v>2398</v>
      </c>
      <c r="L1349" s="1" t="s">
        <v>24</v>
      </c>
      <c r="M1349" s="1" t="s">
        <v>2399</v>
      </c>
      <c r="N1349" s="1" t="s">
        <v>2657</v>
      </c>
      <c r="O1349" s="2">
        <v>39599</v>
      </c>
      <c r="P1349" s="2">
        <v>39606</v>
      </c>
      <c r="Q1349" s="1" t="s">
        <v>29</v>
      </c>
      <c r="R1349" t="str">
        <f>VLOOKUP(F1349,'Seg 2 descriptions'!A:B,2)</f>
        <v>X Operations-Tri-County</v>
      </c>
      <c r="S1349" t="str">
        <f>VLOOKUP(G1349,'Seg 3 descriptions'!A:B,2)</f>
        <v>Overtime/Comp Time/On Call</v>
      </c>
    </row>
    <row r="1350" spans="1:19" x14ac:dyDescent="0.25">
      <c r="A1350" s="1" t="s">
        <v>457</v>
      </c>
      <c r="B1350" s="1" t="s">
        <v>49</v>
      </c>
      <c r="C1350" s="1" t="s">
        <v>2657</v>
      </c>
      <c r="D1350" s="1" t="s">
        <v>2298</v>
      </c>
      <c r="E1350" s="1" t="s">
        <v>20</v>
      </c>
      <c r="F1350" s="1" t="s">
        <v>1992</v>
      </c>
      <c r="G1350" s="1" t="s">
        <v>590</v>
      </c>
      <c r="H1350" s="1" t="s">
        <v>103</v>
      </c>
      <c r="I1350" s="1" t="s">
        <v>24</v>
      </c>
      <c r="J1350" s="3">
        <v>4.7</v>
      </c>
      <c r="K1350" s="1" t="s">
        <v>2398</v>
      </c>
      <c r="L1350" s="1" t="s">
        <v>24</v>
      </c>
      <c r="M1350" s="1" t="s">
        <v>2399</v>
      </c>
      <c r="N1350" s="1" t="s">
        <v>2657</v>
      </c>
      <c r="O1350" s="2">
        <v>39599</v>
      </c>
      <c r="P1350" s="2">
        <v>39606</v>
      </c>
      <c r="Q1350" s="1" t="s">
        <v>29</v>
      </c>
      <c r="R1350" t="str">
        <f>VLOOKUP(F1350,'Seg 2 descriptions'!A:B,2)</f>
        <v>X Operations-Tri-County</v>
      </c>
      <c r="S1350" t="str">
        <f>VLOOKUP(G1350,'Seg 3 descriptions'!A:B,2)</f>
        <v>Overtime/Comp Time/On Call</v>
      </c>
    </row>
    <row r="1351" spans="1:19" x14ac:dyDescent="0.25">
      <c r="A1351" s="1" t="s">
        <v>457</v>
      </c>
      <c r="B1351" s="1" t="s">
        <v>49</v>
      </c>
      <c r="C1351" s="1" t="s">
        <v>2657</v>
      </c>
      <c r="D1351" s="1" t="s">
        <v>2821</v>
      </c>
      <c r="E1351" s="1" t="s">
        <v>20</v>
      </c>
      <c r="F1351" s="1" t="s">
        <v>1992</v>
      </c>
      <c r="G1351" s="1" t="s">
        <v>590</v>
      </c>
      <c r="H1351" s="1" t="s">
        <v>228</v>
      </c>
      <c r="I1351" s="1" t="s">
        <v>24</v>
      </c>
      <c r="J1351" s="3">
        <v>8.86</v>
      </c>
      <c r="K1351" s="1" t="s">
        <v>2398</v>
      </c>
      <c r="L1351" s="1" t="s">
        <v>24</v>
      </c>
      <c r="M1351" s="1" t="s">
        <v>2399</v>
      </c>
      <c r="N1351" s="1" t="s">
        <v>2657</v>
      </c>
      <c r="O1351" s="2">
        <v>39599</v>
      </c>
      <c r="P1351" s="2">
        <v>39606</v>
      </c>
      <c r="Q1351" s="1" t="s">
        <v>29</v>
      </c>
      <c r="R1351" t="str">
        <f>VLOOKUP(F1351,'Seg 2 descriptions'!A:B,2)</f>
        <v>X Operations-Tri-County</v>
      </c>
      <c r="S1351" t="str">
        <f>VLOOKUP(G1351,'Seg 3 descriptions'!A:B,2)</f>
        <v>Overtime/Comp Time/On Call</v>
      </c>
    </row>
    <row r="1352" spans="1:19" x14ac:dyDescent="0.25">
      <c r="A1352" s="1" t="s">
        <v>457</v>
      </c>
      <c r="B1352" s="1" t="s">
        <v>1988</v>
      </c>
      <c r="C1352" s="1" t="s">
        <v>2315</v>
      </c>
      <c r="D1352" s="1" t="s">
        <v>2768</v>
      </c>
      <c r="E1352" s="1" t="s">
        <v>1991</v>
      </c>
      <c r="F1352" s="1" t="s">
        <v>1992</v>
      </c>
      <c r="G1352" s="1" t="s">
        <v>283</v>
      </c>
      <c r="H1352" s="1" t="s">
        <v>228</v>
      </c>
      <c r="I1352" s="1" t="s">
        <v>2056</v>
      </c>
      <c r="J1352" s="3">
        <v>8.9700000000000006</v>
      </c>
      <c r="K1352" s="1" t="s">
        <v>2760</v>
      </c>
      <c r="L1352" s="1" t="s">
        <v>24</v>
      </c>
      <c r="M1352" s="1" t="s">
        <v>2761</v>
      </c>
      <c r="N1352" s="1" t="s">
        <v>2059</v>
      </c>
      <c r="O1352" s="2">
        <v>39478</v>
      </c>
      <c r="P1352" s="2">
        <v>39486</v>
      </c>
      <c r="Q1352" s="1" t="s">
        <v>29</v>
      </c>
      <c r="R1352" t="str">
        <f>VLOOKUP(F1352,'Seg 2 descriptions'!A:B,2)</f>
        <v>X Operations-Tri-County</v>
      </c>
      <c r="S1352" t="str">
        <f>VLOOKUP(G1352,'Seg 3 descriptions'!A:B,2)</f>
        <v>Supplies &amp; Misc Dept Expenses</v>
      </c>
    </row>
    <row r="1353" spans="1:19" x14ac:dyDescent="0.25">
      <c r="A1353" s="1" t="s">
        <v>457</v>
      </c>
      <c r="B1353" s="1" t="s">
        <v>1988</v>
      </c>
      <c r="C1353" s="1" t="s">
        <v>2315</v>
      </c>
      <c r="D1353" s="1" t="s">
        <v>2769</v>
      </c>
      <c r="E1353" s="1" t="s">
        <v>1991</v>
      </c>
      <c r="F1353" s="1" t="s">
        <v>1992</v>
      </c>
      <c r="G1353" s="1" t="s">
        <v>1302</v>
      </c>
      <c r="H1353" s="1" t="s">
        <v>228</v>
      </c>
      <c r="I1353" s="1" t="s">
        <v>2056</v>
      </c>
      <c r="J1353" s="3">
        <v>7.83</v>
      </c>
      <c r="K1353" s="1" t="s">
        <v>2760</v>
      </c>
      <c r="L1353" s="1" t="s">
        <v>24</v>
      </c>
      <c r="M1353" s="1" t="s">
        <v>2761</v>
      </c>
      <c r="N1353" s="1" t="s">
        <v>2059</v>
      </c>
      <c r="O1353" s="2">
        <v>39478</v>
      </c>
      <c r="P1353" s="2">
        <v>39486</v>
      </c>
      <c r="Q1353" s="1" t="s">
        <v>29</v>
      </c>
      <c r="R1353" t="str">
        <f>VLOOKUP(F1353,'Seg 2 descriptions'!A:B,2)</f>
        <v>X Operations-Tri-County</v>
      </c>
      <c r="S1353" t="str">
        <f>VLOOKUP(G1353,'Seg 3 descriptions'!A:B,2)</f>
        <v>Uniforms</v>
      </c>
    </row>
    <row r="1354" spans="1:19" x14ac:dyDescent="0.25">
      <c r="A1354" s="1" t="s">
        <v>457</v>
      </c>
      <c r="B1354" s="1" t="s">
        <v>1988</v>
      </c>
      <c r="C1354" s="1" t="s">
        <v>2315</v>
      </c>
      <c r="D1354" s="1" t="s">
        <v>2772</v>
      </c>
      <c r="E1354" s="1" t="s">
        <v>1991</v>
      </c>
      <c r="F1354" s="1" t="s">
        <v>1992</v>
      </c>
      <c r="G1354" s="1" t="s">
        <v>868</v>
      </c>
      <c r="H1354" s="1" t="s">
        <v>228</v>
      </c>
      <c r="I1354" s="1" t="s">
        <v>2056</v>
      </c>
      <c r="J1354" s="3">
        <v>6.03</v>
      </c>
      <c r="K1354" s="1" t="s">
        <v>2760</v>
      </c>
      <c r="L1354" s="1" t="s">
        <v>24</v>
      </c>
      <c r="M1354" s="1" t="s">
        <v>2761</v>
      </c>
      <c r="N1354" s="1" t="s">
        <v>2059</v>
      </c>
      <c r="O1354" s="2">
        <v>39478</v>
      </c>
      <c r="P1354" s="2">
        <v>39486</v>
      </c>
      <c r="Q1354" s="1" t="s">
        <v>29</v>
      </c>
      <c r="R1354" t="str">
        <f>VLOOKUP(F1354,'Seg 2 descriptions'!A:B,2)</f>
        <v>X Operations-Tri-County</v>
      </c>
      <c r="S1354" t="str">
        <f>VLOOKUP(G1354,'Seg 3 descriptions'!A:B,2)</f>
        <v>Cell Phones</v>
      </c>
    </row>
    <row r="1355" spans="1:19" x14ac:dyDescent="0.25">
      <c r="A1355" s="1" t="s">
        <v>457</v>
      </c>
      <c r="B1355" s="1" t="s">
        <v>1988</v>
      </c>
      <c r="C1355" s="1" t="s">
        <v>2315</v>
      </c>
      <c r="D1355" s="1" t="s">
        <v>2773</v>
      </c>
      <c r="E1355" s="1" t="s">
        <v>1991</v>
      </c>
      <c r="F1355" s="1" t="s">
        <v>1992</v>
      </c>
      <c r="G1355" s="1" t="s">
        <v>1270</v>
      </c>
      <c r="H1355" s="1" t="s">
        <v>228</v>
      </c>
      <c r="I1355" s="1" t="s">
        <v>2056</v>
      </c>
      <c r="J1355" s="3">
        <v>24.96</v>
      </c>
      <c r="K1355" s="1" t="s">
        <v>2760</v>
      </c>
      <c r="L1355" s="1" t="s">
        <v>24</v>
      </c>
      <c r="M1355" s="1" t="s">
        <v>2761</v>
      </c>
      <c r="N1355" s="1" t="s">
        <v>2059</v>
      </c>
      <c r="O1355" s="2">
        <v>39478</v>
      </c>
      <c r="P1355" s="2">
        <v>39486</v>
      </c>
      <c r="Q1355" s="1" t="s">
        <v>29</v>
      </c>
      <c r="R1355" t="str">
        <f>VLOOKUP(F1355,'Seg 2 descriptions'!A:B,2)</f>
        <v>X Operations-Tri-County</v>
      </c>
      <c r="S1355" t="str">
        <f>VLOOKUP(G1355,'Seg 3 descriptions'!A:B,2)</f>
        <v>Seminars &amp; Training</v>
      </c>
    </row>
    <row r="1356" spans="1:19" x14ac:dyDescent="0.25">
      <c r="A1356" s="1" t="s">
        <v>457</v>
      </c>
      <c r="B1356" s="1" t="s">
        <v>1988</v>
      </c>
      <c r="C1356" s="1" t="s">
        <v>2315</v>
      </c>
      <c r="D1356" s="1" t="s">
        <v>2827</v>
      </c>
      <c r="E1356" s="1" t="s">
        <v>1991</v>
      </c>
      <c r="F1356" s="1" t="s">
        <v>1992</v>
      </c>
      <c r="G1356" s="1" t="s">
        <v>867</v>
      </c>
      <c r="H1356" s="1" t="s">
        <v>228</v>
      </c>
      <c r="I1356" s="1" t="s">
        <v>2056</v>
      </c>
      <c r="J1356" s="3">
        <v>4.46</v>
      </c>
      <c r="K1356" s="1" t="s">
        <v>2760</v>
      </c>
      <c r="L1356" s="1" t="s">
        <v>24</v>
      </c>
      <c r="M1356" s="1" t="s">
        <v>2761</v>
      </c>
      <c r="N1356" s="1" t="s">
        <v>2059</v>
      </c>
      <c r="O1356" s="2">
        <v>39478</v>
      </c>
      <c r="P1356" s="2">
        <v>39486</v>
      </c>
      <c r="Q1356" s="1" t="s">
        <v>29</v>
      </c>
      <c r="R1356" t="str">
        <f>VLOOKUP(F1356,'Seg 2 descriptions'!A:B,2)</f>
        <v>X Operations-Tri-County</v>
      </c>
      <c r="S1356" t="str">
        <f>VLOOKUP(G1356,'Seg 3 descriptions'!A:B,2)</f>
        <v>Meals</v>
      </c>
    </row>
    <row r="1357" spans="1:19" x14ac:dyDescent="0.25">
      <c r="A1357" s="1" t="s">
        <v>457</v>
      </c>
      <c r="B1357" s="1" t="s">
        <v>1988</v>
      </c>
      <c r="C1357" s="1" t="s">
        <v>2315</v>
      </c>
      <c r="D1357" s="1" t="s">
        <v>2066</v>
      </c>
      <c r="E1357" s="1" t="s">
        <v>1991</v>
      </c>
      <c r="F1357" s="1" t="s">
        <v>1992</v>
      </c>
      <c r="G1357" s="1" t="s">
        <v>590</v>
      </c>
      <c r="H1357" s="1" t="s">
        <v>228</v>
      </c>
      <c r="I1357" s="1" t="s">
        <v>2056</v>
      </c>
      <c r="J1357" s="3">
        <v>89.73</v>
      </c>
      <c r="K1357" s="1" t="s">
        <v>2760</v>
      </c>
      <c r="L1357" s="1" t="s">
        <v>24</v>
      </c>
      <c r="M1357" s="1" t="s">
        <v>2761</v>
      </c>
      <c r="N1357" s="1" t="s">
        <v>2059</v>
      </c>
      <c r="O1357" s="2">
        <v>39478</v>
      </c>
      <c r="P1357" s="2">
        <v>39486</v>
      </c>
      <c r="Q1357" s="1" t="s">
        <v>29</v>
      </c>
      <c r="R1357" t="str">
        <f>VLOOKUP(F1357,'Seg 2 descriptions'!A:B,2)</f>
        <v>X Operations-Tri-County</v>
      </c>
      <c r="S1357" t="str">
        <f>VLOOKUP(G1357,'Seg 3 descriptions'!A:B,2)</f>
        <v>Overtime/Comp Time/On Call</v>
      </c>
    </row>
    <row r="1358" spans="1:19" x14ac:dyDescent="0.25">
      <c r="A1358" s="1" t="s">
        <v>457</v>
      </c>
      <c r="B1358" s="1" t="s">
        <v>1988</v>
      </c>
      <c r="C1358" s="1" t="s">
        <v>2315</v>
      </c>
      <c r="D1358" s="1" t="s">
        <v>2066</v>
      </c>
      <c r="E1358" s="1" t="s">
        <v>1991</v>
      </c>
      <c r="F1358" s="1" t="s">
        <v>1992</v>
      </c>
      <c r="G1358" s="1" t="s">
        <v>590</v>
      </c>
      <c r="H1358" s="1" t="s">
        <v>228</v>
      </c>
      <c r="I1358" s="1" t="s">
        <v>2056</v>
      </c>
      <c r="J1358" s="3">
        <v>16.39</v>
      </c>
      <c r="K1358" s="1" t="s">
        <v>2760</v>
      </c>
      <c r="L1358" s="1" t="s">
        <v>24</v>
      </c>
      <c r="M1358" s="1" t="s">
        <v>2761</v>
      </c>
      <c r="N1358" s="1" t="s">
        <v>2059</v>
      </c>
      <c r="O1358" s="2">
        <v>39478</v>
      </c>
      <c r="P1358" s="2">
        <v>39486</v>
      </c>
      <c r="Q1358" s="1" t="s">
        <v>29</v>
      </c>
      <c r="R1358" t="str">
        <f>VLOOKUP(F1358,'Seg 2 descriptions'!A:B,2)</f>
        <v>X Operations-Tri-County</v>
      </c>
      <c r="S1358" t="str">
        <f>VLOOKUP(G1358,'Seg 3 descriptions'!A:B,2)</f>
        <v>Overtime/Comp Time/On Call</v>
      </c>
    </row>
    <row r="1359" spans="1:19" x14ac:dyDescent="0.25">
      <c r="A1359" s="1" t="s">
        <v>1571</v>
      </c>
      <c r="B1359" s="1" t="s">
        <v>20</v>
      </c>
      <c r="C1359" s="1" t="s">
        <v>2084</v>
      </c>
      <c r="D1359" s="1" t="s">
        <v>2085</v>
      </c>
      <c r="E1359" s="1" t="s">
        <v>1991</v>
      </c>
      <c r="F1359" s="1" t="s">
        <v>2013</v>
      </c>
      <c r="G1359" s="1" t="s">
        <v>35</v>
      </c>
      <c r="H1359" s="1" t="s">
        <v>86</v>
      </c>
      <c r="I1359" s="1" t="s">
        <v>24</v>
      </c>
      <c r="J1359" s="3">
        <v>-2.59</v>
      </c>
      <c r="K1359" s="1" t="s">
        <v>2841</v>
      </c>
      <c r="L1359" s="1" t="s">
        <v>24</v>
      </c>
      <c r="M1359" s="1" t="s">
        <v>24</v>
      </c>
      <c r="N1359" s="1" t="s">
        <v>2084</v>
      </c>
      <c r="O1359" s="2">
        <v>39813</v>
      </c>
      <c r="P1359" s="2">
        <v>39818</v>
      </c>
      <c r="Q1359" s="1" t="s">
        <v>29</v>
      </c>
      <c r="R1359" t="str">
        <f>VLOOKUP(F1359,'Seg 2 descriptions'!A:B,2)</f>
        <v>X Facilities-Florida</v>
      </c>
      <c r="S1359" t="str">
        <f>VLOOKUP(G1359,'Seg 3 descriptions'!A:B,2)</f>
        <v>Other Outside Services</v>
      </c>
    </row>
    <row r="1360" spans="1:19" x14ac:dyDescent="0.25">
      <c r="A1360" s="1" t="s">
        <v>1571</v>
      </c>
      <c r="B1360" s="1" t="s">
        <v>20</v>
      </c>
      <c r="C1360" s="1" t="s">
        <v>2084</v>
      </c>
      <c r="D1360" s="1" t="s">
        <v>2085</v>
      </c>
      <c r="E1360" s="1" t="s">
        <v>1991</v>
      </c>
      <c r="F1360" s="1" t="s">
        <v>2013</v>
      </c>
      <c r="G1360" s="1" t="s">
        <v>35</v>
      </c>
      <c r="H1360" s="1" t="s">
        <v>86</v>
      </c>
      <c r="I1360" s="1" t="s">
        <v>24</v>
      </c>
      <c r="J1360" s="3">
        <v>0.02</v>
      </c>
      <c r="K1360" s="1" t="s">
        <v>2842</v>
      </c>
      <c r="L1360" s="1" t="s">
        <v>24</v>
      </c>
      <c r="M1360" s="1" t="s">
        <v>24</v>
      </c>
      <c r="N1360" s="1" t="s">
        <v>2084</v>
      </c>
      <c r="O1360" s="2">
        <v>39813</v>
      </c>
      <c r="P1360" s="2">
        <v>39818</v>
      </c>
      <c r="Q1360" s="1" t="s">
        <v>29</v>
      </c>
      <c r="R1360" t="str">
        <f>VLOOKUP(F1360,'Seg 2 descriptions'!A:B,2)</f>
        <v>X Facilities-Florida</v>
      </c>
      <c r="S1360" t="str">
        <f>VLOOKUP(G1360,'Seg 3 descriptions'!A:B,2)</f>
        <v>Other Outside Services</v>
      </c>
    </row>
    <row r="1361" spans="1:19" x14ac:dyDescent="0.25">
      <c r="A1361" s="1" t="s">
        <v>1571</v>
      </c>
      <c r="B1361" s="1" t="s">
        <v>20</v>
      </c>
      <c r="C1361" s="1" t="s">
        <v>2084</v>
      </c>
      <c r="D1361" s="1" t="s">
        <v>2390</v>
      </c>
      <c r="E1361" s="1" t="s">
        <v>2029</v>
      </c>
      <c r="F1361" s="1" t="s">
        <v>2013</v>
      </c>
      <c r="G1361" s="1" t="s">
        <v>22</v>
      </c>
      <c r="H1361" s="1" t="s">
        <v>86</v>
      </c>
      <c r="I1361" s="1" t="s">
        <v>24</v>
      </c>
      <c r="J1361" s="3">
        <v>-10.51</v>
      </c>
      <c r="K1361" s="1" t="s">
        <v>2841</v>
      </c>
      <c r="L1361" s="1" t="s">
        <v>24</v>
      </c>
      <c r="M1361" s="1" t="s">
        <v>24</v>
      </c>
      <c r="N1361" s="1" t="s">
        <v>2084</v>
      </c>
      <c r="O1361" s="2">
        <v>39813</v>
      </c>
      <c r="P1361" s="2">
        <v>39818</v>
      </c>
      <c r="Q1361" s="1" t="s">
        <v>29</v>
      </c>
      <c r="R1361" t="str">
        <f>VLOOKUP(F1361,'Seg 2 descriptions'!A:B,2)</f>
        <v>X Facilities-Florida</v>
      </c>
      <c r="S1361" t="str">
        <f>VLOOKUP(G1361,'Seg 3 descriptions'!A:B,2)</f>
        <v>Facilities Maintenance</v>
      </c>
    </row>
    <row r="1362" spans="1:19" x14ac:dyDescent="0.25">
      <c r="A1362" s="1" t="s">
        <v>1571</v>
      </c>
      <c r="B1362" s="1" t="s">
        <v>20</v>
      </c>
      <c r="C1362" s="1" t="s">
        <v>2084</v>
      </c>
      <c r="D1362" s="1" t="s">
        <v>2390</v>
      </c>
      <c r="E1362" s="1" t="s">
        <v>2029</v>
      </c>
      <c r="F1362" s="1" t="s">
        <v>2013</v>
      </c>
      <c r="G1362" s="1" t="s">
        <v>22</v>
      </c>
      <c r="H1362" s="1" t="s">
        <v>86</v>
      </c>
      <c r="I1362" s="1" t="s">
        <v>24</v>
      </c>
      <c r="J1362" s="3">
        <v>0.01</v>
      </c>
      <c r="K1362" s="1" t="s">
        <v>2842</v>
      </c>
      <c r="L1362" s="1" t="s">
        <v>24</v>
      </c>
      <c r="M1362" s="1" t="s">
        <v>24</v>
      </c>
      <c r="N1362" s="1" t="s">
        <v>2084</v>
      </c>
      <c r="O1362" s="2">
        <v>39813</v>
      </c>
      <c r="P1362" s="2">
        <v>39818</v>
      </c>
      <c r="Q1362" s="1" t="s">
        <v>29</v>
      </c>
      <c r="R1362" t="str">
        <f>VLOOKUP(F1362,'Seg 2 descriptions'!A:B,2)</f>
        <v>X Facilities-Florida</v>
      </c>
      <c r="S1362" t="str">
        <f>VLOOKUP(G1362,'Seg 3 descriptions'!A:B,2)</f>
        <v>Facilities Maintenance</v>
      </c>
    </row>
    <row r="1363" spans="1:19" x14ac:dyDescent="0.25">
      <c r="A1363" s="1" t="s">
        <v>457</v>
      </c>
      <c r="B1363" s="1" t="s">
        <v>49</v>
      </c>
      <c r="C1363" s="1" t="s">
        <v>2828</v>
      </c>
      <c r="D1363" s="1" t="s">
        <v>2604</v>
      </c>
      <c r="E1363" s="1" t="s">
        <v>2029</v>
      </c>
      <c r="F1363" s="1" t="s">
        <v>2030</v>
      </c>
      <c r="G1363" s="1" t="s">
        <v>870</v>
      </c>
      <c r="H1363" s="1" t="s">
        <v>187</v>
      </c>
      <c r="I1363" s="1" t="s">
        <v>2056</v>
      </c>
      <c r="J1363" s="3">
        <v>0.84</v>
      </c>
      <c r="K1363" s="1" t="s">
        <v>2843</v>
      </c>
      <c r="L1363" s="1" t="s">
        <v>24</v>
      </c>
      <c r="M1363" s="1" t="s">
        <v>2844</v>
      </c>
      <c r="N1363" s="1" t="s">
        <v>2828</v>
      </c>
      <c r="O1363" s="2">
        <v>39629</v>
      </c>
      <c r="P1363" s="2">
        <v>39636</v>
      </c>
      <c r="Q1363" s="1" t="s">
        <v>29</v>
      </c>
      <c r="R1363" t="str">
        <f>VLOOKUP(F1363,'Seg 2 descriptions'!A:B,2)</f>
        <v>X Operations-Citrus County</v>
      </c>
      <c r="S1363" t="str">
        <f>VLOOKUP(G1363,'Seg 3 descriptions'!A:B,2)</f>
        <v>Other Vehicle Expenses</v>
      </c>
    </row>
    <row r="1364" spans="1:19" x14ac:dyDescent="0.25">
      <c r="A1364" s="1" t="s">
        <v>457</v>
      </c>
      <c r="B1364" s="1" t="s">
        <v>49</v>
      </c>
      <c r="C1364" s="1" t="s">
        <v>2828</v>
      </c>
      <c r="D1364" s="1" t="s">
        <v>2845</v>
      </c>
      <c r="E1364" s="1" t="s">
        <v>2029</v>
      </c>
      <c r="F1364" s="1" t="s">
        <v>2030</v>
      </c>
      <c r="G1364" s="1" t="s">
        <v>870</v>
      </c>
      <c r="H1364" s="1" t="s">
        <v>103</v>
      </c>
      <c r="I1364" s="1" t="s">
        <v>2056</v>
      </c>
      <c r="J1364" s="3">
        <v>0.5</v>
      </c>
      <c r="K1364" s="1" t="s">
        <v>2843</v>
      </c>
      <c r="L1364" s="1" t="s">
        <v>24</v>
      </c>
      <c r="M1364" s="1" t="s">
        <v>2844</v>
      </c>
      <c r="N1364" s="1" t="s">
        <v>2828</v>
      </c>
      <c r="O1364" s="2">
        <v>39629</v>
      </c>
      <c r="P1364" s="2">
        <v>39636</v>
      </c>
      <c r="Q1364" s="1" t="s">
        <v>29</v>
      </c>
      <c r="R1364" t="str">
        <f>VLOOKUP(F1364,'Seg 2 descriptions'!A:B,2)</f>
        <v>X Operations-Citrus County</v>
      </c>
      <c r="S1364" t="str">
        <f>VLOOKUP(G1364,'Seg 3 descriptions'!A:B,2)</f>
        <v>Other Vehicle Expenses</v>
      </c>
    </row>
    <row r="1365" spans="1:19" x14ac:dyDescent="0.25">
      <c r="A1365" s="1" t="s">
        <v>457</v>
      </c>
      <c r="B1365" s="1" t="s">
        <v>1988</v>
      </c>
      <c r="C1365" s="1" t="s">
        <v>2325</v>
      </c>
      <c r="D1365" s="1" t="s">
        <v>2267</v>
      </c>
      <c r="E1365" s="1" t="s">
        <v>1991</v>
      </c>
      <c r="F1365" s="1" t="s">
        <v>2101</v>
      </c>
      <c r="G1365" s="1" t="s">
        <v>868</v>
      </c>
      <c r="H1365" s="1" t="s">
        <v>86</v>
      </c>
      <c r="I1365" s="1" t="s">
        <v>2056</v>
      </c>
      <c r="J1365" s="3">
        <v>53.36</v>
      </c>
      <c r="K1365" s="1" t="s">
        <v>2779</v>
      </c>
      <c r="L1365" s="1" t="s">
        <v>24</v>
      </c>
      <c r="M1365" s="1" t="s">
        <v>2780</v>
      </c>
      <c r="N1365" s="1" t="s">
        <v>2059</v>
      </c>
      <c r="O1365" s="2">
        <v>39538</v>
      </c>
      <c r="P1365" s="2">
        <v>39541</v>
      </c>
      <c r="Q1365" s="1" t="s">
        <v>29</v>
      </c>
      <c r="R1365" t="str">
        <f>VLOOKUP(F1365,'Seg 2 descriptions'!A:B,2)</f>
        <v>X Operations Manager-Tri-County</v>
      </c>
      <c r="S1365" t="str">
        <f>VLOOKUP(G1365,'Seg 3 descriptions'!A:B,2)</f>
        <v>Cell Phones</v>
      </c>
    </row>
    <row r="1366" spans="1:19" x14ac:dyDescent="0.25">
      <c r="A1366" s="1" t="s">
        <v>457</v>
      </c>
      <c r="B1366" s="1" t="s">
        <v>1988</v>
      </c>
      <c r="C1366" s="1" t="s">
        <v>2325</v>
      </c>
      <c r="D1366" s="1" t="s">
        <v>2846</v>
      </c>
      <c r="E1366" s="1" t="s">
        <v>1991</v>
      </c>
      <c r="F1366" s="1" t="s">
        <v>2101</v>
      </c>
      <c r="G1366" s="1" t="s">
        <v>868</v>
      </c>
      <c r="H1366" s="1" t="s">
        <v>187</v>
      </c>
      <c r="I1366" s="1" t="s">
        <v>2056</v>
      </c>
      <c r="J1366" s="3">
        <v>15.25</v>
      </c>
      <c r="K1366" s="1" t="s">
        <v>2779</v>
      </c>
      <c r="L1366" s="1" t="s">
        <v>24</v>
      </c>
      <c r="M1366" s="1" t="s">
        <v>2780</v>
      </c>
      <c r="N1366" s="1" t="s">
        <v>2059</v>
      </c>
      <c r="O1366" s="2">
        <v>39538</v>
      </c>
      <c r="P1366" s="2">
        <v>39541</v>
      </c>
      <c r="Q1366" s="1" t="s">
        <v>29</v>
      </c>
      <c r="R1366" t="str">
        <f>VLOOKUP(F1366,'Seg 2 descriptions'!A:B,2)</f>
        <v>X Operations Manager-Tri-County</v>
      </c>
      <c r="S1366" t="str">
        <f>VLOOKUP(G1366,'Seg 3 descriptions'!A:B,2)</f>
        <v>Cell Phones</v>
      </c>
    </row>
    <row r="1367" spans="1:19" x14ac:dyDescent="0.25">
      <c r="A1367" s="1" t="s">
        <v>457</v>
      </c>
      <c r="B1367" s="1" t="s">
        <v>1988</v>
      </c>
      <c r="C1367" s="1" t="s">
        <v>2325</v>
      </c>
      <c r="D1367" s="1" t="s">
        <v>2847</v>
      </c>
      <c r="E1367" s="1" t="s">
        <v>1991</v>
      </c>
      <c r="F1367" s="1" t="s">
        <v>2101</v>
      </c>
      <c r="G1367" s="1" t="s">
        <v>868</v>
      </c>
      <c r="H1367" s="1" t="s">
        <v>23</v>
      </c>
      <c r="I1367" s="1" t="s">
        <v>2056</v>
      </c>
      <c r="J1367" s="3">
        <v>22.87</v>
      </c>
      <c r="K1367" s="1" t="s">
        <v>2779</v>
      </c>
      <c r="L1367" s="1" t="s">
        <v>24</v>
      </c>
      <c r="M1367" s="1" t="s">
        <v>2780</v>
      </c>
      <c r="N1367" s="1" t="s">
        <v>2059</v>
      </c>
      <c r="O1367" s="2">
        <v>39538</v>
      </c>
      <c r="P1367" s="2">
        <v>39541</v>
      </c>
      <c r="Q1367" s="1" t="s">
        <v>29</v>
      </c>
      <c r="R1367" t="str">
        <f>VLOOKUP(F1367,'Seg 2 descriptions'!A:B,2)</f>
        <v>X Operations Manager-Tri-County</v>
      </c>
      <c r="S1367" t="str">
        <f>VLOOKUP(G1367,'Seg 3 descriptions'!A:B,2)</f>
        <v>Cell Phones</v>
      </c>
    </row>
    <row r="1368" spans="1:19" x14ac:dyDescent="0.25">
      <c r="A1368" s="1" t="s">
        <v>457</v>
      </c>
      <c r="B1368" s="1" t="s">
        <v>1988</v>
      </c>
      <c r="C1368" s="1" t="s">
        <v>2325</v>
      </c>
      <c r="D1368" s="1" t="s">
        <v>2270</v>
      </c>
      <c r="E1368" s="1" t="s">
        <v>1991</v>
      </c>
      <c r="F1368" s="1" t="s">
        <v>2101</v>
      </c>
      <c r="G1368" s="1" t="s">
        <v>868</v>
      </c>
      <c r="H1368" s="1" t="s">
        <v>130</v>
      </c>
      <c r="I1368" s="1" t="s">
        <v>2056</v>
      </c>
      <c r="J1368" s="3">
        <v>15.25</v>
      </c>
      <c r="K1368" s="1" t="s">
        <v>2779</v>
      </c>
      <c r="L1368" s="1" t="s">
        <v>24</v>
      </c>
      <c r="M1368" s="1" t="s">
        <v>2780</v>
      </c>
      <c r="N1368" s="1" t="s">
        <v>2059</v>
      </c>
      <c r="O1368" s="2">
        <v>39538</v>
      </c>
      <c r="P1368" s="2">
        <v>39541</v>
      </c>
      <c r="Q1368" s="1" t="s">
        <v>29</v>
      </c>
      <c r="R1368" t="str">
        <f>VLOOKUP(F1368,'Seg 2 descriptions'!A:B,2)</f>
        <v>X Operations Manager-Tri-County</v>
      </c>
      <c r="S1368" t="str">
        <f>VLOOKUP(G1368,'Seg 3 descriptions'!A:B,2)</f>
        <v>Cell Phones</v>
      </c>
    </row>
    <row r="1369" spans="1:19" x14ac:dyDescent="0.25">
      <c r="A1369" s="1" t="s">
        <v>457</v>
      </c>
      <c r="B1369" s="1" t="s">
        <v>1988</v>
      </c>
      <c r="C1369" s="1" t="s">
        <v>2318</v>
      </c>
      <c r="D1369" s="1" t="s">
        <v>2257</v>
      </c>
      <c r="E1369" s="1" t="s">
        <v>1991</v>
      </c>
      <c r="F1369" s="1" t="s">
        <v>2101</v>
      </c>
      <c r="G1369" s="1" t="s">
        <v>869</v>
      </c>
      <c r="H1369" s="1" t="s">
        <v>86</v>
      </c>
      <c r="I1369" s="1" t="s">
        <v>2056</v>
      </c>
      <c r="J1369" s="3">
        <v>104.67</v>
      </c>
      <c r="K1369" s="1" t="s">
        <v>2779</v>
      </c>
      <c r="L1369" s="1" t="s">
        <v>24</v>
      </c>
      <c r="M1369" s="1" t="s">
        <v>2780</v>
      </c>
      <c r="N1369" s="1" t="s">
        <v>2059</v>
      </c>
      <c r="O1369" s="2">
        <v>39568</v>
      </c>
      <c r="P1369" s="2">
        <v>39572</v>
      </c>
      <c r="Q1369" s="1" t="s">
        <v>29</v>
      </c>
      <c r="R1369" t="str">
        <f>VLOOKUP(F1369,'Seg 2 descriptions'!A:B,2)</f>
        <v>X Operations Manager-Tri-County</v>
      </c>
      <c r="S1369" t="str">
        <f>VLOOKUP(G1369,'Seg 3 descriptions'!A:B,2)</f>
        <v>Vehicle Fuel</v>
      </c>
    </row>
    <row r="1370" spans="1:19" x14ac:dyDescent="0.25">
      <c r="A1370" s="1" t="s">
        <v>457</v>
      </c>
      <c r="B1370" s="1" t="s">
        <v>1988</v>
      </c>
      <c r="C1370" s="1" t="s">
        <v>2318</v>
      </c>
      <c r="D1370" s="1" t="s">
        <v>2258</v>
      </c>
      <c r="E1370" s="1" t="s">
        <v>1991</v>
      </c>
      <c r="F1370" s="1" t="s">
        <v>2101</v>
      </c>
      <c r="G1370" s="1" t="s">
        <v>869</v>
      </c>
      <c r="H1370" s="1" t="s">
        <v>76</v>
      </c>
      <c r="I1370" s="1" t="s">
        <v>2056</v>
      </c>
      <c r="J1370" s="3">
        <v>41.87</v>
      </c>
      <c r="K1370" s="1" t="s">
        <v>2779</v>
      </c>
      <c r="L1370" s="1" t="s">
        <v>24</v>
      </c>
      <c r="M1370" s="1" t="s">
        <v>2780</v>
      </c>
      <c r="N1370" s="1" t="s">
        <v>2059</v>
      </c>
      <c r="O1370" s="2">
        <v>39568</v>
      </c>
      <c r="P1370" s="2">
        <v>39572</v>
      </c>
      <c r="Q1370" s="1" t="s">
        <v>29</v>
      </c>
      <c r="R1370" t="str">
        <f>VLOOKUP(F1370,'Seg 2 descriptions'!A:B,2)</f>
        <v>X Operations Manager-Tri-County</v>
      </c>
      <c r="S1370" t="str">
        <f>VLOOKUP(G1370,'Seg 3 descriptions'!A:B,2)</f>
        <v>Vehicle Fuel</v>
      </c>
    </row>
    <row r="1371" spans="1:19" x14ac:dyDescent="0.25">
      <c r="A1371" s="1" t="s">
        <v>457</v>
      </c>
      <c r="B1371" s="1" t="s">
        <v>1988</v>
      </c>
      <c r="C1371" s="1" t="s">
        <v>2318</v>
      </c>
      <c r="D1371" s="1" t="s">
        <v>2837</v>
      </c>
      <c r="E1371" s="1" t="s">
        <v>1991</v>
      </c>
      <c r="F1371" s="1" t="s">
        <v>2101</v>
      </c>
      <c r="G1371" s="1" t="s">
        <v>869</v>
      </c>
      <c r="H1371" s="1" t="s">
        <v>23</v>
      </c>
      <c r="I1371" s="1" t="s">
        <v>2056</v>
      </c>
      <c r="J1371" s="3">
        <v>41.87</v>
      </c>
      <c r="K1371" s="1" t="s">
        <v>2779</v>
      </c>
      <c r="L1371" s="1" t="s">
        <v>24</v>
      </c>
      <c r="M1371" s="1" t="s">
        <v>2780</v>
      </c>
      <c r="N1371" s="1" t="s">
        <v>2059</v>
      </c>
      <c r="O1371" s="2">
        <v>39568</v>
      </c>
      <c r="P1371" s="2">
        <v>39572</v>
      </c>
      <c r="Q1371" s="1" t="s">
        <v>29</v>
      </c>
      <c r="R1371" t="str">
        <f>VLOOKUP(F1371,'Seg 2 descriptions'!A:B,2)</f>
        <v>X Operations Manager-Tri-County</v>
      </c>
      <c r="S1371" t="str">
        <f>VLOOKUP(G1371,'Seg 3 descriptions'!A:B,2)</f>
        <v>Vehicle Fuel</v>
      </c>
    </row>
    <row r="1372" spans="1:19" x14ac:dyDescent="0.25">
      <c r="A1372" s="1" t="s">
        <v>457</v>
      </c>
      <c r="B1372" s="1" t="s">
        <v>1988</v>
      </c>
      <c r="C1372" s="1" t="s">
        <v>2325</v>
      </c>
      <c r="D1372" s="1" t="s">
        <v>2276</v>
      </c>
      <c r="E1372" s="1" t="s">
        <v>1991</v>
      </c>
      <c r="F1372" s="1" t="s">
        <v>2101</v>
      </c>
      <c r="G1372" s="1" t="s">
        <v>866</v>
      </c>
      <c r="H1372" s="1" t="s">
        <v>86</v>
      </c>
      <c r="I1372" s="1" t="s">
        <v>2056</v>
      </c>
      <c r="J1372" s="3">
        <v>27.4</v>
      </c>
      <c r="K1372" s="1" t="s">
        <v>2779</v>
      </c>
      <c r="L1372" s="1" t="s">
        <v>24</v>
      </c>
      <c r="M1372" s="1" t="s">
        <v>2780</v>
      </c>
      <c r="N1372" s="1" t="s">
        <v>2059</v>
      </c>
      <c r="O1372" s="2">
        <v>39538</v>
      </c>
      <c r="P1372" s="2">
        <v>39541</v>
      </c>
      <c r="Q1372" s="1" t="s">
        <v>29</v>
      </c>
      <c r="R1372" t="str">
        <f>VLOOKUP(F1372,'Seg 2 descriptions'!A:B,2)</f>
        <v>X Operations Manager-Tri-County</v>
      </c>
      <c r="S1372" t="str">
        <f>VLOOKUP(G1372,'Seg 3 descriptions'!A:B,2)</f>
        <v>Lodging &amp; Travel</v>
      </c>
    </row>
    <row r="1373" spans="1:19" x14ac:dyDescent="0.25">
      <c r="A1373" s="1" t="s">
        <v>457</v>
      </c>
      <c r="B1373" s="1" t="s">
        <v>1988</v>
      </c>
      <c r="C1373" s="1" t="s">
        <v>2325</v>
      </c>
      <c r="D1373" s="1" t="s">
        <v>2848</v>
      </c>
      <c r="E1373" s="1" t="s">
        <v>1991</v>
      </c>
      <c r="F1373" s="1" t="s">
        <v>2101</v>
      </c>
      <c r="G1373" s="1" t="s">
        <v>866</v>
      </c>
      <c r="H1373" s="1" t="s">
        <v>187</v>
      </c>
      <c r="I1373" s="1" t="s">
        <v>2056</v>
      </c>
      <c r="J1373" s="3">
        <v>7.83</v>
      </c>
      <c r="K1373" s="1" t="s">
        <v>2779</v>
      </c>
      <c r="L1373" s="1" t="s">
        <v>24</v>
      </c>
      <c r="M1373" s="1" t="s">
        <v>2780</v>
      </c>
      <c r="N1373" s="1" t="s">
        <v>2059</v>
      </c>
      <c r="O1373" s="2">
        <v>39538</v>
      </c>
      <c r="P1373" s="2">
        <v>39541</v>
      </c>
      <c r="Q1373" s="1" t="s">
        <v>29</v>
      </c>
      <c r="R1373" t="str">
        <f>VLOOKUP(F1373,'Seg 2 descriptions'!A:B,2)</f>
        <v>X Operations Manager-Tri-County</v>
      </c>
      <c r="S1373" t="str">
        <f>VLOOKUP(G1373,'Seg 3 descriptions'!A:B,2)</f>
        <v>Lodging &amp; Travel</v>
      </c>
    </row>
    <row r="1374" spans="1:19" x14ac:dyDescent="0.25">
      <c r="A1374" s="1" t="s">
        <v>457</v>
      </c>
      <c r="B1374" s="1" t="s">
        <v>1988</v>
      </c>
      <c r="C1374" s="1" t="s">
        <v>2325</v>
      </c>
      <c r="D1374" s="1" t="s">
        <v>2849</v>
      </c>
      <c r="E1374" s="1" t="s">
        <v>1991</v>
      </c>
      <c r="F1374" s="1" t="s">
        <v>2101</v>
      </c>
      <c r="G1374" s="1" t="s">
        <v>866</v>
      </c>
      <c r="H1374" s="1" t="s">
        <v>23</v>
      </c>
      <c r="I1374" s="1" t="s">
        <v>2056</v>
      </c>
      <c r="J1374" s="3">
        <v>11.74</v>
      </c>
      <c r="K1374" s="1" t="s">
        <v>2779</v>
      </c>
      <c r="L1374" s="1" t="s">
        <v>24</v>
      </c>
      <c r="M1374" s="1" t="s">
        <v>2780</v>
      </c>
      <c r="N1374" s="1" t="s">
        <v>2059</v>
      </c>
      <c r="O1374" s="2">
        <v>39538</v>
      </c>
      <c r="P1374" s="2">
        <v>39541</v>
      </c>
      <c r="Q1374" s="1" t="s">
        <v>29</v>
      </c>
      <c r="R1374" t="str">
        <f>VLOOKUP(F1374,'Seg 2 descriptions'!A:B,2)</f>
        <v>X Operations Manager-Tri-County</v>
      </c>
      <c r="S1374" t="str">
        <f>VLOOKUP(G1374,'Seg 3 descriptions'!A:B,2)</f>
        <v>Lodging &amp; Travel</v>
      </c>
    </row>
    <row r="1375" spans="1:19" x14ac:dyDescent="0.25">
      <c r="A1375" s="1" t="s">
        <v>457</v>
      </c>
      <c r="B1375" s="1" t="s">
        <v>1988</v>
      </c>
      <c r="C1375" s="1" t="s">
        <v>2318</v>
      </c>
      <c r="D1375" s="1" t="s">
        <v>2850</v>
      </c>
      <c r="E1375" s="1" t="s">
        <v>2029</v>
      </c>
      <c r="F1375" s="1" t="s">
        <v>2101</v>
      </c>
      <c r="G1375" s="1" t="s">
        <v>1270</v>
      </c>
      <c r="H1375" s="1" t="s">
        <v>103</v>
      </c>
      <c r="I1375" s="1" t="s">
        <v>2056</v>
      </c>
      <c r="J1375" s="3">
        <v>38.89</v>
      </c>
      <c r="K1375" s="1" t="s">
        <v>2779</v>
      </c>
      <c r="L1375" s="1" t="s">
        <v>24</v>
      </c>
      <c r="M1375" s="1" t="s">
        <v>2780</v>
      </c>
      <c r="N1375" s="1" t="s">
        <v>2059</v>
      </c>
      <c r="O1375" s="2">
        <v>39568</v>
      </c>
      <c r="P1375" s="2">
        <v>39572</v>
      </c>
      <c r="Q1375" s="1" t="s">
        <v>29</v>
      </c>
      <c r="R1375" t="str">
        <f>VLOOKUP(F1375,'Seg 2 descriptions'!A:B,2)</f>
        <v>X Operations Manager-Tri-County</v>
      </c>
      <c r="S1375" t="str">
        <f>VLOOKUP(G1375,'Seg 3 descriptions'!A:B,2)</f>
        <v>Seminars &amp; Training</v>
      </c>
    </row>
    <row r="1376" spans="1:19" x14ac:dyDescent="0.25">
      <c r="A1376" s="1" t="s">
        <v>457</v>
      </c>
      <c r="B1376" s="1" t="s">
        <v>1988</v>
      </c>
      <c r="C1376" s="1" t="s">
        <v>2318</v>
      </c>
      <c r="D1376" s="1" t="s">
        <v>2267</v>
      </c>
      <c r="E1376" s="1" t="s">
        <v>1991</v>
      </c>
      <c r="F1376" s="1" t="s">
        <v>2101</v>
      </c>
      <c r="G1376" s="1" t="s">
        <v>868</v>
      </c>
      <c r="H1376" s="1" t="s">
        <v>86</v>
      </c>
      <c r="I1376" s="1" t="s">
        <v>2056</v>
      </c>
      <c r="J1376" s="3">
        <v>64.61</v>
      </c>
      <c r="K1376" s="1" t="s">
        <v>2779</v>
      </c>
      <c r="L1376" s="1" t="s">
        <v>24</v>
      </c>
      <c r="M1376" s="1" t="s">
        <v>2780</v>
      </c>
      <c r="N1376" s="1" t="s">
        <v>2059</v>
      </c>
      <c r="O1376" s="2">
        <v>39568</v>
      </c>
      <c r="P1376" s="2">
        <v>39572</v>
      </c>
      <c r="Q1376" s="1" t="s">
        <v>29</v>
      </c>
      <c r="R1376" t="str">
        <f>VLOOKUP(F1376,'Seg 2 descriptions'!A:B,2)</f>
        <v>X Operations Manager-Tri-County</v>
      </c>
      <c r="S1376" t="str">
        <f>VLOOKUP(G1376,'Seg 3 descriptions'!A:B,2)</f>
        <v>Cell Phones</v>
      </c>
    </row>
    <row r="1377" spans="1:19" x14ac:dyDescent="0.25">
      <c r="A1377" s="1" t="s">
        <v>457</v>
      </c>
      <c r="B1377" s="1" t="s">
        <v>1988</v>
      </c>
      <c r="C1377" s="1" t="s">
        <v>2318</v>
      </c>
      <c r="D1377" s="1" t="s">
        <v>2268</v>
      </c>
      <c r="E1377" s="1" t="s">
        <v>1991</v>
      </c>
      <c r="F1377" s="1" t="s">
        <v>2101</v>
      </c>
      <c r="G1377" s="1" t="s">
        <v>868</v>
      </c>
      <c r="H1377" s="1" t="s">
        <v>76</v>
      </c>
      <c r="I1377" s="1" t="s">
        <v>2056</v>
      </c>
      <c r="J1377" s="3">
        <v>25.84</v>
      </c>
      <c r="K1377" s="1" t="s">
        <v>2779</v>
      </c>
      <c r="L1377" s="1" t="s">
        <v>24</v>
      </c>
      <c r="M1377" s="1" t="s">
        <v>2780</v>
      </c>
      <c r="N1377" s="1" t="s">
        <v>2059</v>
      </c>
      <c r="O1377" s="2">
        <v>39568</v>
      </c>
      <c r="P1377" s="2">
        <v>39572</v>
      </c>
      <c r="Q1377" s="1" t="s">
        <v>29</v>
      </c>
      <c r="R1377" t="str">
        <f>VLOOKUP(F1377,'Seg 2 descriptions'!A:B,2)</f>
        <v>X Operations Manager-Tri-County</v>
      </c>
      <c r="S1377" t="str">
        <f>VLOOKUP(G1377,'Seg 3 descriptions'!A:B,2)</f>
        <v>Cell Phones</v>
      </c>
    </row>
    <row r="1378" spans="1:19" x14ac:dyDescent="0.25">
      <c r="A1378" s="1" t="s">
        <v>457</v>
      </c>
      <c r="B1378" s="1" t="s">
        <v>1988</v>
      </c>
      <c r="C1378" s="1" t="s">
        <v>2318</v>
      </c>
      <c r="D1378" s="1" t="s">
        <v>2847</v>
      </c>
      <c r="E1378" s="1" t="s">
        <v>1991</v>
      </c>
      <c r="F1378" s="1" t="s">
        <v>2101</v>
      </c>
      <c r="G1378" s="1" t="s">
        <v>868</v>
      </c>
      <c r="H1378" s="1" t="s">
        <v>23</v>
      </c>
      <c r="I1378" s="1" t="s">
        <v>2056</v>
      </c>
      <c r="J1378" s="3">
        <v>25.84</v>
      </c>
      <c r="K1378" s="1" t="s">
        <v>2779</v>
      </c>
      <c r="L1378" s="1" t="s">
        <v>24</v>
      </c>
      <c r="M1378" s="1" t="s">
        <v>2780</v>
      </c>
      <c r="N1378" s="1" t="s">
        <v>2059</v>
      </c>
      <c r="O1378" s="2">
        <v>39568</v>
      </c>
      <c r="P1378" s="2">
        <v>39572</v>
      </c>
      <c r="Q1378" s="1" t="s">
        <v>29</v>
      </c>
      <c r="R1378" t="str">
        <f>VLOOKUP(F1378,'Seg 2 descriptions'!A:B,2)</f>
        <v>X Operations Manager-Tri-County</v>
      </c>
      <c r="S1378" t="str">
        <f>VLOOKUP(G1378,'Seg 3 descriptions'!A:B,2)</f>
        <v>Cell Phones</v>
      </c>
    </row>
    <row r="1379" spans="1:19" x14ac:dyDescent="0.25">
      <c r="A1379" s="1" t="s">
        <v>457</v>
      </c>
      <c r="B1379" s="1" t="s">
        <v>1988</v>
      </c>
      <c r="C1379" s="1" t="s">
        <v>2318</v>
      </c>
      <c r="D1379" s="1" t="s">
        <v>2261</v>
      </c>
      <c r="E1379" s="1" t="s">
        <v>2029</v>
      </c>
      <c r="F1379" s="1" t="s">
        <v>2101</v>
      </c>
      <c r="G1379" s="1" t="s">
        <v>868</v>
      </c>
      <c r="H1379" s="1" t="s">
        <v>86</v>
      </c>
      <c r="I1379" s="1" t="s">
        <v>2056</v>
      </c>
      <c r="J1379" s="3">
        <v>25.84</v>
      </c>
      <c r="K1379" s="1" t="s">
        <v>2779</v>
      </c>
      <c r="L1379" s="1" t="s">
        <v>24</v>
      </c>
      <c r="M1379" s="1" t="s">
        <v>2780</v>
      </c>
      <c r="N1379" s="1" t="s">
        <v>2059</v>
      </c>
      <c r="O1379" s="2">
        <v>39568</v>
      </c>
      <c r="P1379" s="2">
        <v>39572</v>
      </c>
      <c r="Q1379" s="1" t="s">
        <v>29</v>
      </c>
      <c r="R1379" t="str">
        <f>VLOOKUP(F1379,'Seg 2 descriptions'!A:B,2)</f>
        <v>X Operations Manager-Tri-County</v>
      </c>
      <c r="S1379" t="str">
        <f>VLOOKUP(G1379,'Seg 3 descriptions'!A:B,2)</f>
        <v>Cell Phones</v>
      </c>
    </row>
    <row r="1380" spans="1:19" x14ac:dyDescent="0.25">
      <c r="A1380" s="1" t="s">
        <v>457</v>
      </c>
      <c r="B1380" s="1" t="s">
        <v>1988</v>
      </c>
      <c r="C1380" s="1" t="s">
        <v>2318</v>
      </c>
      <c r="D1380" s="1" t="s">
        <v>2851</v>
      </c>
      <c r="E1380" s="1" t="s">
        <v>2029</v>
      </c>
      <c r="F1380" s="1" t="s">
        <v>2101</v>
      </c>
      <c r="G1380" s="1" t="s">
        <v>868</v>
      </c>
      <c r="H1380" s="1" t="s">
        <v>103</v>
      </c>
      <c r="I1380" s="1" t="s">
        <v>2056</v>
      </c>
      <c r="J1380" s="3">
        <v>25.84</v>
      </c>
      <c r="K1380" s="1" t="s">
        <v>2779</v>
      </c>
      <c r="L1380" s="1" t="s">
        <v>24</v>
      </c>
      <c r="M1380" s="1" t="s">
        <v>2780</v>
      </c>
      <c r="N1380" s="1" t="s">
        <v>2059</v>
      </c>
      <c r="O1380" s="2">
        <v>39568</v>
      </c>
      <c r="P1380" s="2">
        <v>39572</v>
      </c>
      <c r="Q1380" s="1" t="s">
        <v>29</v>
      </c>
      <c r="R1380" t="str">
        <f>VLOOKUP(F1380,'Seg 2 descriptions'!A:B,2)</f>
        <v>X Operations Manager-Tri-County</v>
      </c>
      <c r="S1380" t="str">
        <f>VLOOKUP(G1380,'Seg 3 descriptions'!A:B,2)</f>
        <v>Cell Phones</v>
      </c>
    </row>
    <row r="1381" spans="1:19" x14ac:dyDescent="0.25">
      <c r="A1381" s="1" t="s">
        <v>457</v>
      </c>
      <c r="B1381" s="1" t="s">
        <v>1988</v>
      </c>
      <c r="C1381" s="1" t="s">
        <v>2318</v>
      </c>
      <c r="D1381" s="1" t="s">
        <v>2266</v>
      </c>
      <c r="E1381" s="1" t="s">
        <v>2029</v>
      </c>
      <c r="F1381" s="1" t="s">
        <v>2101</v>
      </c>
      <c r="G1381" s="1" t="s">
        <v>867</v>
      </c>
      <c r="H1381" s="1" t="s">
        <v>86</v>
      </c>
      <c r="I1381" s="1" t="s">
        <v>2056</v>
      </c>
      <c r="J1381" s="3">
        <v>51.09</v>
      </c>
      <c r="K1381" s="1" t="s">
        <v>2779</v>
      </c>
      <c r="L1381" s="1" t="s">
        <v>24</v>
      </c>
      <c r="M1381" s="1" t="s">
        <v>2780</v>
      </c>
      <c r="N1381" s="1" t="s">
        <v>2059</v>
      </c>
      <c r="O1381" s="2">
        <v>39568</v>
      </c>
      <c r="P1381" s="2">
        <v>39572</v>
      </c>
      <c r="Q1381" s="1" t="s">
        <v>29</v>
      </c>
      <c r="R1381" t="str">
        <f>VLOOKUP(F1381,'Seg 2 descriptions'!A:B,2)</f>
        <v>X Operations Manager-Tri-County</v>
      </c>
      <c r="S1381" t="str">
        <f>VLOOKUP(G1381,'Seg 3 descriptions'!A:B,2)</f>
        <v>Meals</v>
      </c>
    </row>
    <row r="1382" spans="1:19" x14ac:dyDescent="0.25">
      <c r="A1382" s="1" t="s">
        <v>457</v>
      </c>
      <c r="B1382" s="1" t="s">
        <v>1988</v>
      </c>
      <c r="C1382" s="1" t="s">
        <v>2318</v>
      </c>
      <c r="D1382" s="1" t="s">
        <v>2852</v>
      </c>
      <c r="E1382" s="1" t="s">
        <v>2029</v>
      </c>
      <c r="F1382" s="1" t="s">
        <v>2101</v>
      </c>
      <c r="G1382" s="1" t="s">
        <v>867</v>
      </c>
      <c r="H1382" s="1" t="s">
        <v>103</v>
      </c>
      <c r="I1382" s="1" t="s">
        <v>2056</v>
      </c>
      <c r="J1382" s="3">
        <v>51.09</v>
      </c>
      <c r="K1382" s="1" t="s">
        <v>2779</v>
      </c>
      <c r="L1382" s="1" t="s">
        <v>24</v>
      </c>
      <c r="M1382" s="1" t="s">
        <v>2780</v>
      </c>
      <c r="N1382" s="1" t="s">
        <v>2059</v>
      </c>
      <c r="O1382" s="2">
        <v>39568</v>
      </c>
      <c r="P1382" s="2">
        <v>39572</v>
      </c>
      <c r="Q1382" s="1" t="s">
        <v>29</v>
      </c>
      <c r="R1382" t="str">
        <f>VLOOKUP(F1382,'Seg 2 descriptions'!A:B,2)</f>
        <v>X Operations Manager-Tri-County</v>
      </c>
      <c r="S1382" t="str">
        <f>VLOOKUP(G1382,'Seg 3 descriptions'!A:B,2)</f>
        <v>Meals</v>
      </c>
    </row>
    <row r="1383" spans="1:19" x14ac:dyDescent="0.25">
      <c r="A1383" s="1" t="s">
        <v>457</v>
      </c>
      <c r="B1383" s="1" t="s">
        <v>1988</v>
      </c>
      <c r="C1383" s="1" t="s">
        <v>2318</v>
      </c>
      <c r="D1383" s="1" t="s">
        <v>2853</v>
      </c>
      <c r="E1383" s="1" t="s">
        <v>1991</v>
      </c>
      <c r="F1383" s="1" t="s">
        <v>2101</v>
      </c>
      <c r="G1383" s="1" t="s">
        <v>1270</v>
      </c>
      <c r="H1383" s="1" t="s">
        <v>86</v>
      </c>
      <c r="I1383" s="1" t="s">
        <v>2056</v>
      </c>
      <c r="J1383" s="3">
        <v>97.22</v>
      </c>
      <c r="K1383" s="1" t="s">
        <v>2779</v>
      </c>
      <c r="L1383" s="1" t="s">
        <v>24</v>
      </c>
      <c r="M1383" s="1" t="s">
        <v>2780</v>
      </c>
      <c r="N1383" s="1" t="s">
        <v>2059</v>
      </c>
      <c r="O1383" s="2">
        <v>39568</v>
      </c>
      <c r="P1383" s="2">
        <v>39572</v>
      </c>
      <c r="Q1383" s="1" t="s">
        <v>29</v>
      </c>
      <c r="R1383" t="str">
        <f>VLOOKUP(F1383,'Seg 2 descriptions'!A:B,2)</f>
        <v>X Operations Manager-Tri-County</v>
      </c>
      <c r="S1383" t="str">
        <f>VLOOKUP(G1383,'Seg 3 descriptions'!A:B,2)</f>
        <v>Seminars &amp; Training</v>
      </c>
    </row>
    <row r="1384" spans="1:19" x14ac:dyDescent="0.25">
      <c r="A1384" s="1" t="s">
        <v>457</v>
      </c>
      <c r="B1384" s="1" t="s">
        <v>1988</v>
      </c>
      <c r="C1384" s="1" t="s">
        <v>2318</v>
      </c>
      <c r="D1384" s="1" t="s">
        <v>2854</v>
      </c>
      <c r="E1384" s="1" t="s">
        <v>1991</v>
      </c>
      <c r="F1384" s="1" t="s">
        <v>2101</v>
      </c>
      <c r="G1384" s="1" t="s">
        <v>1270</v>
      </c>
      <c r="H1384" s="1" t="s">
        <v>76</v>
      </c>
      <c r="I1384" s="1" t="s">
        <v>2056</v>
      </c>
      <c r="J1384" s="3">
        <v>38.89</v>
      </c>
      <c r="K1384" s="1" t="s">
        <v>2779</v>
      </c>
      <c r="L1384" s="1" t="s">
        <v>24</v>
      </c>
      <c r="M1384" s="1" t="s">
        <v>2780</v>
      </c>
      <c r="N1384" s="1" t="s">
        <v>2059</v>
      </c>
      <c r="O1384" s="2">
        <v>39568</v>
      </c>
      <c r="P1384" s="2">
        <v>39572</v>
      </c>
      <c r="Q1384" s="1" t="s">
        <v>29</v>
      </c>
      <c r="R1384" t="str">
        <f>VLOOKUP(F1384,'Seg 2 descriptions'!A:B,2)</f>
        <v>X Operations Manager-Tri-County</v>
      </c>
      <c r="S1384" t="str">
        <f>VLOOKUP(G1384,'Seg 3 descriptions'!A:B,2)</f>
        <v>Seminars &amp; Training</v>
      </c>
    </row>
    <row r="1385" spans="1:19" x14ac:dyDescent="0.25">
      <c r="A1385" s="1" t="s">
        <v>457</v>
      </c>
      <c r="B1385" s="1" t="s">
        <v>1988</v>
      </c>
      <c r="C1385" s="1" t="s">
        <v>2318</v>
      </c>
      <c r="D1385" s="1" t="s">
        <v>2855</v>
      </c>
      <c r="E1385" s="1" t="s">
        <v>1991</v>
      </c>
      <c r="F1385" s="1" t="s">
        <v>2101</v>
      </c>
      <c r="G1385" s="1" t="s">
        <v>1270</v>
      </c>
      <c r="H1385" s="1" t="s">
        <v>23</v>
      </c>
      <c r="I1385" s="1" t="s">
        <v>2056</v>
      </c>
      <c r="J1385" s="3">
        <v>38.89</v>
      </c>
      <c r="K1385" s="1" t="s">
        <v>2779</v>
      </c>
      <c r="L1385" s="1" t="s">
        <v>24</v>
      </c>
      <c r="M1385" s="1" t="s">
        <v>2780</v>
      </c>
      <c r="N1385" s="1" t="s">
        <v>2059</v>
      </c>
      <c r="O1385" s="2">
        <v>39568</v>
      </c>
      <c r="P1385" s="2">
        <v>39572</v>
      </c>
      <c r="Q1385" s="1" t="s">
        <v>29</v>
      </c>
      <c r="R1385" t="str">
        <f>VLOOKUP(F1385,'Seg 2 descriptions'!A:B,2)</f>
        <v>X Operations Manager-Tri-County</v>
      </c>
      <c r="S1385" t="str">
        <f>VLOOKUP(G1385,'Seg 3 descriptions'!A:B,2)</f>
        <v>Seminars &amp; Training</v>
      </c>
    </row>
    <row r="1386" spans="1:19" x14ac:dyDescent="0.25">
      <c r="A1386" s="1" t="s">
        <v>457</v>
      </c>
      <c r="B1386" s="1" t="s">
        <v>1988</v>
      </c>
      <c r="C1386" s="1" t="s">
        <v>2318</v>
      </c>
      <c r="D1386" s="1" t="s">
        <v>2856</v>
      </c>
      <c r="E1386" s="1" t="s">
        <v>2029</v>
      </c>
      <c r="F1386" s="1" t="s">
        <v>2101</v>
      </c>
      <c r="G1386" s="1" t="s">
        <v>1270</v>
      </c>
      <c r="H1386" s="1" t="s">
        <v>86</v>
      </c>
      <c r="I1386" s="1" t="s">
        <v>2056</v>
      </c>
      <c r="J1386" s="3">
        <v>38.89</v>
      </c>
      <c r="K1386" s="1" t="s">
        <v>2779</v>
      </c>
      <c r="L1386" s="1" t="s">
        <v>24</v>
      </c>
      <c r="M1386" s="1" t="s">
        <v>2780</v>
      </c>
      <c r="N1386" s="1" t="s">
        <v>2059</v>
      </c>
      <c r="O1386" s="2">
        <v>39568</v>
      </c>
      <c r="P1386" s="2">
        <v>39572</v>
      </c>
      <c r="Q1386" s="1" t="s">
        <v>29</v>
      </c>
      <c r="R1386" t="str">
        <f>VLOOKUP(F1386,'Seg 2 descriptions'!A:B,2)</f>
        <v>X Operations Manager-Tri-County</v>
      </c>
      <c r="S1386" t="str">
        <f>VLOOKUP(G1386,'Seg 3 descriptions'!A:B,2)</f>
        <v>Seminars &amp; Training</v>
      </c>
    </row>
    <row r="1387" spans="1:19" x14ac:dyDescent="0.25">
      <c r="A1387" s="1" t="s">
        <v>457</v>
      </c>
      <c r="B1387" s="1" t="s">
        <v>1988</v>
      </c>
      <c r="C1387" s="1" t="s">
        <v>2318</v>
      </c>
      <c r="D1387" s="1" t="s">
        <v>2849</v>
      </c>
      <c r="E1387" s="1" t="s">
        <v>1991</v>
      </c>
      <c r="F1387" s="1" t="s">
        <v>2101</v>
      </c>
      <c r="G1387" s="1" t="s">
        <v>866</v>
      </c>
      <c r="H1387" s="1" t="s">
        <v>23</v>
      </c>
      <c r="I1387" s="1" t="s">
        <v>2056</v>
      </c>
      <c r="J1387" s="3">
        <v>27.24</v>
      </c>
      <c r="K1387" s="1" t="s">
        <v>2779</v>
      </c>
      <c r="L1387" s="1" t="s">
        <v>24</v>
      </c>
      <c r="M1387" s="1" t="s">
        <v>2780</v>
      </c>
      <c r="N1387" s="1" t="s">
        <v>2059</v>
      </c>
      <c r="O1387" s="2">
        <v>39568</v>
      </c>
      <c r="P1387" s="2">
        <v>39572</v>
      </c>
      <c r="Q1387" s="1" t="s">
        <v>29</v>
      </c>
      <c r="R1387" t="str">
        <f>VLOOKUP(F1387,'Seg 2 descriptions'!A:B,2)</f>
        <v>X Operations Manager-Tri-County</v>
      </c>
      <c r="S1387" t="str">
        <f>VLOOKUP(G1387,'Seg 3 descriptions'!A:B,2)</f>
        <v>Lodging &amp; Travel</v>
      </c>
    </row>
    <row r="1388" spans="1:19" x14ac:dyDescent="0.25">
      <c r="A1388" s="1" t="s">
        <v>457</v>
      </c>
      <c r="B1388" s="1" t="s">
        <v>1988</v>
      </c>
      <c r="C1388" s="1" t="s">
        <v>2318</v>
      </c>
      <c r="D1388" s="1" t="s">
        <v>2271</v>
      </c>
      <c r="E1388" s="1" t="s">
        <v>2029</v>
      </c>
      <c r="F1388" s="1" t="s">
        <v>2101</v>
      </c>
      <c r="G1388" s="1" t="s">
        <v>866</v>
      </c>
      <c r="H1388" s="1" t="s">
        <v>86</v>
      </c>
      <c r="I1388" s="1" t="s">
        <v>2056</v>
      </c>
      <c r="J1388" s="3">
        <v>27.24</v>
      </c>
      <c r="K1388" s="1" t="s">
        <v>2779</v>
      </c>
      <c r="L1388" s="1" t="s">
        <v>24</v>
      </c>
      <c r="M1388" s="1" t="s">
        <v>2780</v>
      </c>
      <c r="N1388" s="1" t="s">
        <v>2059</v>
      </c>
      <c r="O1388" s="2">
        <v>39568</v>
      </c>
      <c r="P1388" s="2">
        <v>39572</v>
      </c>
      <c r="Q1388" s="1" t="s">
        <v>29</v>
      </c>
      <c r="R1388" t="str">
        <f>VLOOKUP(F1388,'Seg 2 descriptions'!A:B,2)</f>
        <v>X Operations Manager-Tri-County</v>
      </c>
      <c r="S1388" t="str">
        <f>VLOOKUP(G1388,'Seg 3 descriptions'!A:B,2)</f>
        <v>Lodging &amp; Travel</v>
      </c>
    </row>
    <row r="1389" spans="1:19" x14ac:dyDescent="0.25">
      <c r="A1389" s="1" t="s">
        <v>457</v>
      </c>
      <c r="B1389" s="1" t="s">
        <v>1988</v>
      </c>
      <c r="C1389" s="1" t="s">
        <v>2318</v>
      </c>
      <c r="D1389" s="1" t="s">
        <v>2857</v>
      </c>
      <c r="E1389" s="1" t="s">
        <v>2029</v>
      </c>
      <c r="F1389" s="1" t="s">
        <v>2101</v>
      </c>
      <c r="G1389" s="1" t="s">
        <v>866</v>
      </c>
      <c r="H1389" s="1" t="s">
        <v>103</v>
      </c>
      <c r="I1389" s="1" t="s">
        <v>2056</v>
      </c>
      <c r="J1389" s="3">
        <v>27.24</v>
      </c>
      <c r="K1389" s="1" t="s">
        <v>2779</v>
      </c>
      <c r="L1389" s="1" t="s">
        <v>24</v>
      </c>
      <c r="M1389" s="1" t="s">
        <v>2780</v>
      </c>
      <c r="N1389" s="1" t="s">
        <v>2059</v>
      </c>
      <c r="O1389" s="2">
        <v>39568</v>
      </c>
      <c r="P1389" s="2">
        <v>39572</v>
      </c>
      <c r="Q1389" s="1" t="s">
        <v>29</v>
      </c>
      <c r="R1389" t="str">
        <f>VLOOKUP(F1389,'Seg 2 descriptions'!A:B,2)</f>
        <v>X Operations Manager-Tri-County</v>
      </c>
      <c r="S1389" t="str">
        <f>VLOOKUP(G1389,'Seg 3 descriptions'!A:B,2)</f>
        <v>Lodging &amp; Travel</v>
      </c>
    </row>
    <row r="1390" spans="1:19" x14ac:dyDescent="0.25">
      <c r="A1390" s="1" t="s">
        <v>457</v>
      </c>
      <c r="B1390" s="1" t="s">
        <v>1988</v>
      </c>
      <c r="C1390" s="1" t="s">
        <v>2318</v>
      </c>
      <c r="D1390" s="1" t="s">
        <v>2272</v>
      </c>
      <c r="E1390" s="1" t="s">
        <v>1991</v>
      </c>
      <c r="F1390" s="1" t="s">
        <v>2101</v>
      </c>
      <c r="G1390" s="1" t="s">
        <v>867</v>
      </c>
      <c r="H1390" s="1" t="s">
        <v>86</v>
      </c>
      <c r="I1390" s="1" t="s">
        <v>2056</v>
      </c>
      <c r="J1390" s="3">
        <v>127.72</v>
      </c>
      <c r="K1390" s="1" t="s">
        <v>2779</v>
      </c>
      <c r="L1390" s="1" t="s">
        <v>24</v>
      </c>
      <c r="M1390" s="1" t="s">
        <v>2780</v>
      </c>
      <c r="N1390" s="1" t="s">
        <v>2059</v>
      </c>
      <c r="O1390" s="2">
        <v>39568</v>
      </c>
      <c r="P1390" s="2">
        <v>39572</v>
      </c>
      <c r="Q1390" s="1" t="s">
        <v>29</v>
      </c>
      <c r="R1390" t="str">
        <f>VLOOKUP(F1390,'Seg 2 descriptions'!A:B,2)</f>
        <v>X Operations Manager-Tri-County</v>
      </c>
      <c r="S1390" t="str">
        <f>VLOOKUP(G1390,'Seg 3 descriptions'!A:B,2)</f>
        <v>Meals</v>
      </c>
    </row>
    <row r="1391" spans="1:19" x14ac:dyDescent="0.25">
      <c r="A1391" s="1" t="s">
        <v>457</v>
      </c>
      <c r="B1391" s="1" t="s">
        <v>1988</v>
      </c>
      <c r="C1391" s="1" t="s">
        <v>2318</v>
      </c>
      <c r="D1391" s="1" t="s">
        <v>2273</v>
      </c>
      <c r="E1391" s="1" t="s">
        <v>1991</v>
      </c>
      <c r="F1391" s="1" t="s">
        <v>2101</v>
      </c>
      <c r="G1391" s="1" t="s">
        <v>867</v>
      </c>
      <c r="H1391" s="1" t="s">
        <v>76</v>
      </c>
      <c r="I1391" s="1" t="s">
        <v>2056</v>
      </c>
      <c r="J1391" s="3">
        <v>51.09</v>
      </c>
      <c r="K1391" s="1" t="s">
        <v>2779</v>
      </c>
      <c r="L1391" s="1" t="s">
        <v>24</v>
      </c>
      <c r="M1391" s="1" t="s">
        <v>2780</v>
      </c>
      <c r="N1391" s="1" t="s">
        <v>2059</v>
      </c>
      <c r="O1391" s="2">
        <v>39568</v>
      </c>
      <c r="P1391" s="2">
        <v>39572</v>
      </c>
      <c r="Q1391" s="1" t="s">
        <v>29</v>
      </c>
      <c r="R1391" t="str">
        <f>VLOOKUP(F1391,'Seg 2 descriptions'!A:B,2)</f>
        <v>X Operations Manager-Tri-County</v>
      </c>
      <c r="S1391" t="str">
        <f>VLOOKUP(G1391,'Seg 3 descriptions'!A:B,2)</f>
        <v>Meals</v>
      </c>
    </row>
    <row r="1392" spans="1:19" x14ac:dyDescent="0.25">
      <c r="A1392" s="1" t="s">
        <v>457</v>
      </c>
      <c r="B1392" s="1" t="s">
        <v>1988</v>
      </c>
      <c r="C1392" s="1" t="s">
        <v>2318</v>
      </c>
      <c r="D1392" s="1" t="s">
        <v>2781</v>
      </c>
      <c r="E1392" s="1" t="s">
        <v>1991</v>
      </c>
      <c r="F1392" s="1" t="s">
        <v>2101</v>
      </c>
      <c r="G1392" s="1" t="s">
        <v>867</v>
      </c>
      <c r="H1392" s="1" t="s">
        <v>23</v>
      </c>
      <c r="I1392" s="1" t="s">
        <v>2056</v>
      </c>
      <c r="J1392" s="3">
        <v>51.09</v>
      </c>
      <c r="K1392" s="1" t="s">
        <v>2779</v>
      </c>
      <c r="L1392" s="1" t="s">
        <v>24</v>
      </c>
      <c r="M1392" s="1" t="s">
        <v>2780</v>
      </c>
      <c r="N1392" s="1" t="s">
        <v>2059</v>
      </c>
      <c r="O1392" s="2">
        <v>39568</v>
      </c>
      <c r="P1392" s="2">
        <v>39572</v>
      </c>
      <c r="Q1392" s="1" t="s">
        <v>29</v>
      </c>
      <c r="R1392" t="str">
        <f>VLOOKUP(F1392,'Seg 2 descriptions'!A:B,2)</f>
        <v>X Operations Manager-Tri-County</v>
      </c>
      <c r="S1392" t="str">
        <f>VLOOKUP(G1392,'Seg 3 descriptions'!A:B,2)</f>
        <v>Meals</v>
      </c>
    </row>
    <row r="1393" spans="1:19" x14ac:dyDescent="0.25">
      <c r="A1393" s="1" t="s">
        <v>457</v>
      </c>
      <c r="B1393" s="1" t="s">
        <v>1988</v>
      </c>
      <c r="C1393" s="1" t="s">
        <v>2318</v>
      </c>
      <c r="D1393" s="1" t="s">
        <v>2103</v>
      </c>
      <c r="E1393" s="1" t="s">
        <v>1991</v>
      </c>
      <c r="F1393" s="1" t="s">
        <v>2101</v>
      </c>
      <c r="G1393" s="1" t="s">
        <v>460</v>
      </c>
      <c r="H1393" s="1" t="s">
        <v>76</v>
      </c>
      <c r="I1393" s="1" t="s">
        <v>2056</v>
      </c>
      <c r="J1393" s="3">
        <v>315.57</v>
      </c>
      <c r="K1393" s="1" t="s">
        <v>2779</v>
      </c>
      <c r="L1393" s="1" t="s">
        <v>24</v>
      </c>
      <c r="M1393" s="1" t="s">
        <v>2780</v>
      </c>
      <c r="N1393" s="1" t="s">
        <v>2059</v>
      </c>
      <c r="O1393" s="2">
        <v>39568</v>
      </c>
      <c r="P1393" s="2">
        <v>39572</v>
      </c>
      <c r="Q1393" s="1" t="s">
        <v>29</v>
      </c>
      <c r="R1393" t="str">
        <f>VLOOKUP(F1393,'Seg 2 descriptions'!A:B,2)</f>
        <v>X Operations Manager-Tri-County</v>
      </c>
      <c r="S1393" t="str">
        <f>VLOOKUP(G1393,'Seg 3 descriptions'!A:B,2)</f>
        <v>Salaries</v>
      </c>
    </row>
    <row r="1394" spans="1:19" x14ac:dyDescent="0.25">
      <c r="A1394" s="1" t="s">
        <v>457</v>
      </c>
      <c r="B1394" s="1" t="s">
        <v>1988</v>
      </c>
      <c r="C1394" s="1" t="s">
        <v>2318</v>
      </c>
      <c r="D1394" s="1" t="s">
        <v>2104</v>
      </c>
      <c r="E1394" s="1" t="s">
        <v>1991</v>
      </c>
      <c r="F1394" s="1" t="s">
        <v>2101</v>
      </c>
      <c r="G1394" s="1" t="s">
        <v>460</v>
      </c>
      <c r="H1394" s="1" t="s">
        <v>23</v>
      </c>
      <c r="I1394" s="1" t="s">
        <v>2056</v>
      </c>
      <c r="J1394" s="3">
        <v>315.57</v>
      </c>
      <c r="K1394" s="1" t="s">
        <v>2779</v>
      </c>
      <c r="L1394" s="1" t="s">
        <v>24</v>
      </c>
      <c r="M1394" s="1" t="s">
        <v>2780</v>
      </c>
      <c r="N1394" s="1" t="s">
        <v>2059</v>
      </c>
      <c r="O1394" s="2">
        <v>39568</v>
      </c>
      <c r="P1394" s="2">
        <v>39572</v>
      </c>
      <c r="Q1394" s="1" t="s">
        <v>29</v>
      </c>
      <c r="R1394" t="str">
        <f>VLOOKUP(F1394,'Seg 2 descriptions'!A:B,2)</f>
        <v>X Operations Manager-Tri-County</v>
      </c>
      <c r="S1394" t="str">
        <f>VLOOKUP(G1394,'Seg 3 descriptions'!A:B,2)</f>
        <v>Salaries</v>
      </c>
    </row>
    <row r="1395" spans="1:19" x14ac:dyDescent="0.25">
      <c r="A1395" s="1" t="s">
        <v>457</v>
      </c>
      <c r="B1395" s="1" t="s">
        <v>1988</v>
      </c>
      <c r="C1395" s="1" t="s">
        <v>2318</v>
      </c>
      <c r="D1395" s="1" t="s">
        <v>2105</v>
      </c>
      <c r="E1395" s="1" t="s">
        <v>2029</v>
      </c>
      <c r="F1395" s="1" t="s">
        <v>2101</v>
      </c>
      <c r="G1395" s="1" t="s">
        <v>460</v>
      </c>
      <c r="H1395" s="1" t="s">
        <v>86</v>
      </c>
      <c r="I1395" s="1" t="s">
        <v>2056</v>
      </c>
      <c r="J1395" s="3">
        <v>315.57</v>
      </c>
      <c r="K1395" s="1" t="s">
        <v>2779</v>
      </c>
      <c r="L1395" s="1" t="s">
        <v>24</v>
      </c>
      <c r="M1395" s="1" t="s">
        <v>2780</v>
      </c>
      <c r="N1395" s="1" t="s">
        <v>2059</v>
      </c>
      <c r="O1395" s="2">
        <v>39568</v>
      </c>
      <c r="P1395" s="2">
        <v>39572</v>
      </c>
      <c r="Q1395" s="1" t="s">
        <v>29</v>
      </c>
      <c r="R1395" t="str">
        <f>VLOOKUP(F1395,'Seg 2 descriptions'!A:B,2)</f>
        <v>X Operations Manager-Tri-County</v>
      </c>
      <c r="S1395" t="str">
        <f>VLOOKUP(G1395,'Seg 3 descriptions'!A:B,2)</f>
        <v>Salaries</v>
      </c>
    </row>
    <row r="1396" spans="1:19" x14ac:dyDescent="0.25">
      <c r="A1396" s="1" t="s">
        <v>457</v>
      </c>
      <c r="B1396" s="1" t="s">
        <v>1988</v>
      </c>
      <c r="C1396" s="1" t="s">
        <v>2318</v>
      </c>
      <c r="D1396" s="1" t="s">
        <v>2106</v>
      </c>
      <c r="E1396" s="1" t="s">
        <v>2029</v>
      </c>
      <c r="F1396" s="1" t="s">
        <v>2101</v>
      </c>
      <c r="G1396" s="1" t="s">
        <v>460</v>
      </c>
      <c r="H1396" s="1" t="s">
        <v>103</v>
      </c>
      <c r="I1396" s="1" t="s">
        <v>2056</v>
      </c>
      <c r="J1396" s="3">
        <v>315.57</v>
      </c>
      <c r="K1396" s="1" t="s">
        <v>2779</v>
      </c>
      <c r="L1396" s="1" t="s">
        <v>24</v>
      </c>
      <c r="M1396" s="1" t="s">
        <v>2780</v>
      </c>
      <c r="N1396" s="1" t="s">
        <v>2059</v>
      </c>
      <c r="O1396" s="2">
        <v>39568</v>
      </c>
      <c r="P1396" s="2">
        <v>39572</v>
      </c>
      <c r="Q1396" s="1" t="s">
        <v>29</v>
      </c>
      <c r="R1396" t="str">
        <f>VLOOKUP(F1396,'Seg 2 descriptions'!A:B,2)</f>
        <v>X Operations Manager-Tri-County</v>
      </c>
      <c r="S1396" t="str">
        <f>VLOOKUP(G1396,'Seg 3 descriptions'!A:B,2)</f>
        <v>Salaries</v>
      </c>
    </row>
    <row r="1397" spans="1:19" x14ac:dyDescent="0.25">
      <c r="A1397" s="1" t="s">
        <v>457</v>
      </c>
      <c r="B1397" s="1" t="s">
        <v>1988</v>
      </c>
      <c r="C1397" s="1" t="s">
        <v>2318</v>
      </c>
      <c r="D1397" s="1" t="s">
        <v>2276</v>
      </c>
      <c r="E1397" s="1" t="s">
        <v>1991</v>
      </c>
      <c r="F1397" s="1" t="s">
        <v>2101</v>
      </c>
      <c r="G1397" s="1" t="s">
        <v>866</v>
      </c>
      <c r="H1397" s="1" t="s">
        <v>86</v>
      </c>
      <c r="I1397" s="1" t="s">
        <v>2056</v>
      </c>
      <c r="J1397" s="3">
        <v>68.11</v>
      </c>
      <c r="K1397" s="1" t="s">
        <v>2779</v>
      </c>
      <c r="L1397" s="1" t="s">
        <v>24</v>
      </c>
      <c r="M1397" s="1" t="s">
        <v>2780</v>
      </c>
      <c r="N1397" s="1" t="s">
        <v>2059</v>
      </c>
      <c r="O1397" s="2">
        <v>39568</v>
      </c>
      <c r="P1397" s="2">
        <v>39572</v>
      </c>
      <c r="Q1397" s="1" t="s">
        <v>29</v>
      </c>
      <c r="R1397" t="str">
        <f>VLOOKUP(F1397,'Seg 2 descriptions'!A:B,2)</f>
        <v>X Operations Manager-Tri-County</v>
      </c>
      <c r="S1397" t="str">
        <f>VLOOKUP(G1397,'Seg 3 descriptions'!A:B,2)</f>
        <v>Lodging &amp; Travel</v>
      </c>
    </row>
    <row r="1398" spans="1:19" x14ac:dyDescent="0.25">
      <c r="A1398" s="1" t="s">
        <v>457</v>
      </c>
      <c r="B1398" s="1" t="s">
        <v>1988</v>
      </c>
      <c r="C1398" s="1" t="s">
        <v>2318</v>
      </c>
      <c r="D1398" s="1" t="s">
        <v>2277</v>
      </c>
      <c r="E1398" s="1" t="s">
        <v>1991</v>
      </c>
      <c r="F1398" s="1" t="s">
        <v>2101</v>
      </c>
      <c r="G1398" s="1" t="s">
        <v>866</v>
      </c>
      <c r="H1398" s="1" t="s">
        <v>76</v>
      </c>
      <c r="I1398" s="1" t="s">
        <v>2056</v>
      </c>
      <c r="J1398" s="3">
        <v>27.24</v>
      </c>
      <c r="K1398" s="1" t="s">
        <v>2779</v>
      </c>
      <c r="L1398" s="1" t="s">
        <v>24</v>
      </c>
      <c r="M1398" s="1" t="s">
        <v>2780</v>
      </c>
      <c r="N1398" s="1" t="s">
        <v>2059</v>
      </c>
      <c r="O1398" s="2">
        <v>39568</v>
      </c>
      <c r="P1398" s="2">
        <v>39572</v>
      </c>
      <c r="Q1398" s="1" t="s">
        <v>29</v>
      </c>
      <c r="R1398" t="str">
        <f>VLOOKUP(F1398,'Seg 2 descriptions'!A:B,2)</f>
        <v>X Operations Manager-Tri-County</v>
      </c>
      <c r="S1398" t="str">
        <f>VLOOKUP(G1398,'Seg 3 descriptions'!A:B,2)</f>
        <v>Lodging &amp; Travel</v>
      </c>
    </row>
    <row r="1399" spans="1:19" x14ac:dyDescent="0.25">
      <c r="A1399" s="1" t="s">
        <v>457</v>
      </c>
      <c r="B1399" s="1" t="s">
        <v>1988</v>
      </c>
      <c r="C1399" s="1" t="s">
        <v>2325</v>
      </c>
      <c r="D1399" s="1" t="s">
        <v>2493</v>
      </c>
      <c r="E1399" s="1" t="s">
        <v>1991</v>
      </c>
      <c r="F1399" s="1" t="s">
        <v>2101</v>
      </c>
      <c r="G1399" s="1" t="s">
        <v>460</v>
      </c>
      <c r="H1399" s="1" t="s">
        <v>187</v>
      </c>
      <c r="I1399" s="1" t="s">
        <v>2056</v>
      </c>
      <c r="J1399" s="3">
        <v>211.24</v>
      </c>
      <c r="K1399" s="1" t="s">
        <v>2779</v>
      </c>
      <c r="L1399" s="1" t="s">
        <v>24</v>
      </c>
      <c r="M1399" s="1" t="s">
        <v>2780</v>
      </c>
      <c r="N1399" s="1" t="s">
        <v>2059</v>
      </c>
      <c r="O1399" s="2">
        <v>39538</v>
      </c>
      <c r="P1399" s="2">
        <v>39541</v>
      </c>
      <c r="Q1399" s="1" t="s">
        <v>29</v>
      </c>
      <c r="R1399" t="str">
        <f>VLOOKUP(F1399,'Seg 2 descriptions'!A:B,2)</f>
        <v>X Operations Manager-Tri-County</v>
      </c>
      <c r="S1399" t="str">
        <f>VLOOKUP(G1399,'Seg 3 descriptions'!A:B,2)</f>
        <v>Salaries</v>
      </c>
    </row>
    <row r="1400" spans="1:19" x14ac:dyDescent="0.25">
      <c r="A1400" s="1" t="s">
        <v>457</v>
      </c>
      <c r="B1400" s="1" t="s">
        <v>1988</v>
      </c>
      <c r="C1400" s="1" t="s">
        <v>2325</v>
      </c>
      <c r="D1400" s="1" t="s">
        <v>2104</v>
      </c>
      <c r="E1400" s="1" t="s">
        <v>1991</v>
      </c>
      <c r="F1400" s="1" t="s">
        <v>2101</v>
      </c>
      <c r="G1400" s="1" t="s">
        <v>460</v>
      </c>
      <c r="H1400" s="1" t="s">
        <v>23</v>
      </c>
      <c r="I1400" s="1" t="s">
        <v>2056</v>
      </c>
      <c r="J1400" s="3">
        <v>316.86</v>
      </c>
      <c r="K1400" s="1" t="s">
        <v>2779</v>
      </c>
      <c r="L1400" s="1" t="s">
        <v>24</v>
      </c>
      <c r="M1400" s="1" t="s">
        <v>2780</v>
      </c>
      <c r="N1400" s="1" t="s">
        <v>2059</v>
      </c>
      <c r="O1400" s="2">
        <v>39538</v>
      </c>
      <c r="P1400" s="2">
        <v>39541</v>
      </c>
      <c r="Q1400" s="1" t="s">
        <v>29</v>
      </c>
      <c r="R1400" t="str">
        <f>VLOOKUP(F1400,'Seg 2 descriptions'!A:B,2)</f>
        <v>X Operations Manager-Tri-County</v>
      </c>
      <c r="S1400" t="str">
        <f>VLOOKUP(G1400,'Seg 3 descriptions'!A:B,2)</f>
        <v>Salaries</v>
      </c>
    </row>
    <row r="1401" spans="1:19" x14ac:dyDescent="0.25">
      <c r="A1401" s="1" t="s">
        <v>457</v>
      </c>
      <c r="B1401" s="1" t="s">
        <v>1988</v>
      </c>
      <c r="C1401" s="1" t="s">
        <v>2325</v>
      </c>
      <c r="D1401" s="1" t="s">
        <v>2494</v>
      </c>
      <c r="E1401" s="1" t="s">
        <v>1991</v>
      </c>
      <c r="F1401" s="1" t="s">
        <v>2101</v>
      </c>
      <c r="G1401" s="1" t="s">
        <v>460</v>
      </c>
      <c r="H1401" s="1" t="s">
        <v>130</v>
      </c>
      <c r="I1401" s="1" t="s">
        <v>2056</v>
      </c>
      <c r="J1401" s="3">
        <v>211.24</v>
      </c>
      <c r="K1401" s="1" t="s">
        <v>2779</v>
      </c>
      <c r="L1401" s="1" t="s">
        <v>24</v>
      </c>
      <c r="M1401" s="1" t="s">
        <v>2780</v>
      </c>
      <c r="N1401" s="1" t="s">
        <v>2059</v>
      </c>
      <c r="O1401" s="2">
        <v>39538</v>
      </c>
      <c r="P1401" s="2">
        <v>39541</v>
      </c>
      <c r="Q1401" s="1" t="s">
        <v>29</v>
      </c>
      <c r="R1401" t="str">
        <f>VLOOKUP(F1401,'Seg 2 descriptions'!A:B,2)</f>
        <v>X Operations Manager-Tri-County</v>
      </c>
      <c r="S1401" t="str">
        <f>VLOOKUP(G1401,'Seg 3 descriptions'!A:B,2)</f>
        <v>Salaries</v>
      </c>
    </row>
    <row r="1402" spans="1:19" x14ac:dyDescent="0.25">
      <c r="A1402" s="1" t="s">
        <v>457</v>
      </c>
      <c r="B1402" s="1" t="s">
        <v>1988</v>
      </c>
      <c r="C1402" s="1" t="s">
        <v>2325</v>
      </c>
      <c r="D1402" s="1" t="s">
        <v>2105</v>
      </c>
      <c r="E1402" s="1" t="s">
        <v>2029</v>
      </c>
      <c r="F1402" s="1" t="s">
        <v>2101</v>
      </c>
      <c r="G1402" s="1" t="s">
        <v>460</v>
      </c>
      <c r="H1402" s="1" t="s">
        <v>86</v>
      </c>
      <c r="I1402" s="1" t="s">
        <v>2056</v>
      </c>
      <c r="J1402" s="3">
        <v>105.62</v>
      </c>
      <c r="K1402" s="1" t="s">
        <v>2779</v>
      </c>
      <c r="L1402" s="1" t="s">
        <v>24</v>
      </c>
      <c r="M1402" s="1" t="s">
        <v>2780</v>
      </c>
      <c r="N1402" s="1" t="s">
        <v>2059</v>
      </c>
      <c r="O1402" s="2">
        <v>39538</v>
      </c>
      <c r="P1402" s="2">
        <v>39541</v>
      </c>
      <c r="Q1402" s="1" t="s">
        <v>29</v>
      </c>
      <c r="R1402" t="str">
        <f>VLOOKUP(F1402,'Seg 2 descriptions'!A:B,2)</f>
        <v>X Operations Manager-Tri-County</v>
      </c>
      <c r="S1402" t="str">
        <f>VLOOKUP(G1402,'Seg 3 descriptions'!A:B,2)</f>
        <v>Salaries</v>
      </c>
    </row>
    <row r="1403" spans="1:19" x14ac:dyDescent="0.25">
      <c r="A1403" s="1" t="s">
        <v>457</v>
      </c>
      <c r="B1403" s="1" t="s">
        <v>1988</v>
      </c>
      <c r="C1403" s="1" t="s">
        <v>2315</v>
      </c>
      <c r="D1403" s="1" t="s">
        <v>2250</v>
      </c>
      <c r="E1403" s="1" t="s">
        <v>1991</v>
      </c>
      <c r="F1403" s="1" t="s">
        <v>2101</v>
      </c>
      <c r="G1403" s="1" t="s">
        <v>1049</v>
      </c>
      <c r="H1403" s="1" t="s">
        <v>130</v>
      </c>
      <c r="I1403" s="1" t="s">
        <v>2056</v>
      </c>
      <c r="J1403" s="3">
        <v>4.49</v>
      </c>
      <c r="K1403" s="1" t="s">
        <v>2779</v>
      </c>
      <c r="L1403" s="1" t="s">
        <v>24</v>
      </c>
      <c r="M1403" s="1" t="s">
        <v>2780</v>
      </c>
      <c r="N1403" s="1" t="s">
        <v>2059</v>
      </c>
      <c r="O1403" s="2">
        <v>39478</v>
      </c>
      <c r="P1403" s="2">
        <v>39486</v>
      </c>
      <c r="Q1403" s="1" t="s">
        <v>29</v>
      </c>
      <c r="R1403" t="str">
        <f>VLOOKUP(F1403,'Seg 2 descriptions'!A:B,2)</f>
        <v>X Operations Manager-Tri-County</v>
      </c>
      <c r="S1403" t="str">
        <f>VLOOKUP(G1403,'Seg 3 descriptions'!A:B,2)</f>
        <v>Vehicle Insurance</v>
      </c>
    </row>
    <row r="1404" spans="1:19" x14ac:dyDescent="0.25">
      <c r="A1404" s="1" t="s">
        <v>457</v>
      </c>
      <c r="B1404" s="1" t="s">
        <v>1988</v>
      </c>
      <c r="C1404" s="1" t="s">
        <v>2318</v>
      </c>
      <c r="D1404" s="1" t="s">
        <v>2100</v>
      </c>
      <c r="E1404" s="1" t="s">
        <v>1991</v>
      </c>
      <c r="F1404" s="1" t="s">
        <v>2101</v>
      </c>
      <c r="G1404" s="1" t="s">
        <v>460</v>
      </c>
      <c r="H1404" s="1" t="s">
        <v>86</v>
      </c>
      <c r="I1404" s="1" t="s">
        <v>2056</v>
      </c>
      <c r="J1404" s="3">
        <v>788.91</v>
      </c>
      <c r="K1404" s="1" t="s">
        <v>2779</v>
      </c>
      <c r="L1404" s="1" t="s">
        <v>24</v>
      </c>
      <c r="M1404" s="1" t="s">
        <v>2780</v>
      </c>
      <c r="N1404" s="1" t="s">
        <v>2059</v>
      </c>
      <c r="O1404" s="2">
        <v>39568</v>
      </c>
      <c r="P1404" s="2">
        <v>39572</v>
      </c>
      <c r="Q1404" s="1" t="s">
        <v>29</v>
      </c>
      <c r="R1404" t="str">
        <f>VLOOKUP(F1404,'Seg 2 descriptions'!A:B,2)</f>
        <v>X Operations Manager-Tri-County</v>
      </c>
      <c r="S1404" t="str">
        <f>VLOOKUP(G1404,'Seg 3 descriptions'!A:B,2)</f>
        <v>Salaries</v>
      </c>
    </row>
    <row r="1405" spans="1:19" x14ac:dyDescent="0.25">
      <c r="A1405" s="1" t="s">
        <v>457</v>
      </c>
      <c r="B1405" s="1" t="s">
        <v>1988</v>
      </c>
      <c r="C1405" s="1" t="s">
        <v>2053</v>
      </c>
      <c r="D1405" s="1" t="s">
        <v>2846</v>
      </c>
      <c r="E1405" s="1" t="s">
        <v>1991</v>
      </c>
      <c r="F1405" s="1" t="s">
        <v>2101</v>
      </c>
      <c r="G1405" s="1" t="s">
        <v>868</v>
      </c>
      <c r="H1405" s="1" t="s">
        <v>187</v>
      </c>
      <c r="I1405" s="1" t="s">
        <v>2056</v>
      </c>
      <c r="J1405" s="3">
        <v>5.59</v>
      </c>
      <c r="K1405" s="1" t="s">
        <v>2779</v>
      </c>
      <c r="L1405" s="1" t="s">
        <v>24</v>
      </c>
      <c r="M1405" s="1" t="s">
        <v>2780</v>
      </c>
      <c r="N1405" s="1" t="s">
        <v>2059</v>
      </c>
      <c r="O1405" s="2">
        <v>39507</v>
      </c>
      <c r="P1405" s="2">
        <v>39512</v>
      </c>
      <c r="Q1405" s="1" t="s">
        <v>29</v>
      </c>
      <c r="R1405" t="str">
        <f>VLOOKUP(F1405,'Seg 2 descriptions'!A:B,2)</f>
        <v>X Operations Manager-Tri-County</v>
      </c>
      <c r="S1405" t="str">
        <f>VLOOKUP(G1405,'Seg 3 descriptions'!A:B,2)</f>
        <v>Cell Phones</v>
      </c>
    </row>
    <row r="1406" spans="1:19" x14ac:dyDescent="0.25">
      <c r="A1406" s="1" t="s">
        <v>457</v>
      </c>
      <c r="B1406" s="1" t="s">
        <v>1988</v>
      </c>
      <c r="C1406" s="1" t="s">
        <v>2053</v>
      </c>
      <c r="D1406" s="1" t="s">
        <v>2847</v>
      </c>
      <c r="E1406" s="1" t="s">
        <v>1991</v>
      </c>
      <c r="F1406" s="1" t="s">
        <v>2101</v>
      </c>
      <c r="G1406" s="1" t="s">
        <v>868</v>
      </c>
      <c r="H1406" s="1" t="s">
        <v>23</v>
      </c>
      <c r="I1406" s="1" t="s">
        <v>2056</v>
      </c>
      <c r="J1406" s="3">
        <v>5.59</v>
      </c>
      <c r="K1406" s="1" t="s">
        <v>2779</v>
      </c>
      <c r="L1406" s="1" t="s">
        <v>24</v>
      </c>
      <c r="M1406" s="1" t="s">
        <v>2780</v>
      </c>
      <c r="N1406" s="1" t="s">
        <v>2059</v>
      </c>
      <c r="O1406" s="2">
        <v>39507</v>
      </c>
      <c r="P1406" s="2">
        <v>39512</v>
      </c>
      <c r="Q1406" s="1" t="s">
        <v>29</v>
      </c>
      <c r="R1406" t="str">
        <f>VLOOKUP(F1406,'Seg 2 descriptions'!A:B,2)</f>
        <v>X Operations Manager-Tri-County</v>
      </c>
      <c r="S1406" t="str">
        <f>VLOOKUP(G1406,'Seg 3 descriptions'!A:B,2)</f>
        <v>Cell Phones</v>
      </c>
    </row>
    <row r="1407" spans="1:19" x14ac:dyDescent="0.25">
      <c r="A1407" s="1" t="s">
        <v>457</v>
      </c>
      <c r="B1407" s="1" t="s">
        <v>1988</v>
      </c>
      <c r="C1407" s="1" t="s">
        <v>2053</v>
      </c>
      <c r="D1407" s="1" t="s">
        <v>2261</v>
      </c>
      <c r="E1407" s="1" t="s">
        <v>2029</v>
      </c>
      <c r="F1407" s="1" t="s">
        <v>2101</v>
      </c>
      <c r="G1407" s="1" t="s">
        <v>868</v>
      </c>
      <c r="H1407" s="1" t="s">
        <v>86</v>
      </c>
      <c r="I1407" s="1" t="s">
        <v>2056</v>
      </c>
      <c r="J1407" s="3">
        <v>22.36</v>
      </c>
      <c r="K1407" s="1" t="s">
        <v>2779</v>
      </c>
      <c r="L1407" s="1" t="s">
        <v>24</v>
      </c>
      <c r="M1407" s="1" t="s">
        <v>2780</v>
      </c>
      <c r="N1407" s="1" t="s">
        <v>2059</v>
      </c>
      <c r="O1407" s="2">
        <v>39507</v>
      </c>
      <c r="P1407" s="2">
        <v>39512</v>
      </c>
      <c r="Q1407" s="1" t="s">
        <v>29</v>
      </c>
      <c r="R1407" t="str">
        <f>VLOOKUP(F1407,'Seg 2 descriptions'!A:B,2)</f>
        <v>X Operations Manager-Tri-County</v>
      </c>
      <c r="S1407" t="str">
        <f>VLOOKUP(G1407,'Seg 3 descriptions'!A:B,2)</f>
        <v>Cell Phones</v>
      </c>
    </row>
    <row r="1408" spans="1:19" x14ac:dyDescent="0.25">
      <c r="A1408" s="1" t="s">
        <v>457</v>
      </c>
      <c r="B1408" s="1" t="s">
        <v>1988</v>
      </c>
      <c r="C1408" s="1" t="s">
        <v>2053</v>
      </c>
      <c r="D1408" s="1" t="s">
        <v>2262</v>
      </c>
      <c r="E1408" s="1" t="s">
        <v>1991</v>
      </c>
      <c r="F1408" s="1" t="s">
        <v>2101</v>
      </c>
      <c r="G1408" s="1" t="s">
        <v>283</v>
      </c>
      <c r="H1408" s="1" t="s">
        <v>86</v>
      </c>
      <c r="I1408" s="1" t="s">
        <v>2056</v>
      </c>
      <c r="J1408" s="3">
        <v>10.69</v>
      </c>
      <c r="K1408" s="1" t="s">
        <v>2779</v>
      </c>
      <c r="L1408" s="1" t="s">
        <v>24</v>
      </c>
      <c r="M1408" s="1" t="s">
        <v>2780</v>
      </c>
      <c r="N1408" s="1" t="s">
        <v>2059</v>
      </c>
      <c r="O1408" s="2">
        <v>39507</v>
      </c>
      <c r="P1408" s="2">
        <v>39512</v>
      </c>
      <c r="Q1408" s="1" t="s">
        <v>29</v>
      </c>
      <c r="R1408" t="str">
        <f>VLOOKUP(F1408,'Seg 2 descriptions'!A:B,2)</f>
        <v>X Operations Manager-Tri-County</v>
      </c>
      <c r="S1408" t="str">
        <f>VLOOKUP(G1408,'Seg 3 descriptions'!A:B,2)</f>
        <v>Supplies &amp; Misc Dept Expenses</v>
      </c>
    </row>
    <row r="1409" spans="1:19" x14ac:dyDescent="0.25">
      <c r="A1409" s="1" t="s">
        <v>457</v>
      </c>
      <c r="B1409" s="1" t="s">
        <v>1988</v>
      </c>
      <c r="C1409" s="1" t="s">
        <v>2325</v>
      </c>
      <c r="D1409" s="1" t="s">
        <v>2100</v>
      </c>
      <c r="E1409" s="1" t="s">
        <v>1991</v>
      </c>
      <c r="F1409" s="1" t="s">
        <v>2101</v>
      </c>
      <c r="G1409" s="1" t="s">
        <v>460</v>
      </c>
      <c r="H1409" s="1" t="s">
        <v>86</v>
      </c>
      <c r="I1409" s="1" t="s">
        <v>2056</v>
      </c>
      <c r="J1409" s="3">
        <v>739.33</v>
      </c>
      <c r="K1409" s="1" t="s">
        <v>2779</v>
      </c>
      <c r="L1409" s="1" t="s">
        <v>24</v>
      </c>
      <c r="M1409" s="1" t="s">
        <v>2780</v>
      </c>
      <c r="N1409" s="1" t="s">
        <v>2059</v>
      </c>
      <c r="O1409" s="2">
        <v>39538</v>
      </c>
      <c r="P1409" s="2">
        <v>39541</v>
      </c>
      <c r="Q1409" s="1" t="s">
        <v>29</v>
      </c>
      <c r="R1409" t="str">
        <f>VLOOKUP(F1409,'Seg 2 descriptions'!A:B,2)</f>
        <v>X Operations Manager-Tri-County</v>
      </c>
      <c r="S1409" t="str">
        <f>VLOOKUP(G1409,'Seg 3 descriptions'!A:B,2)</f>
        <v>Salaries</v>
      </c>
    </row>
    <row r="1410" spans="1:19" x14ac:dyDescent="0.25">
      <c r="A1410" s="1" t="s">
        <v>457</v>
      </c>
      <c r="B1410" s="1" t="s">
        <v>1988</v>
      </c>
      <c r="C1410" s="1" t="s">
        <v>2053</v>
      </c>
      <c r="D1410" s="1" t="s">
        <v>2853</v>
      </c>
      <c r="E1410" s="1" t="s">
        <v>1991</v>
      </c>
      <c r="F1410" s="1" t="s">
        <v>2101</v>
      </c>
      <c r="G1410" s="1" t="s">
        <v>1270</v>
      </c>
      <c r="H1410" s="1" t="s">
        <v>86</v>
      </c>
      <c r="I1410" s="1" t="s">
        <v>2056</v>
      </c>
      <c r="J1410" s="3">
        <v>40</v>
      </c>
      <c r="K1410" s="1" t="s">
        <v>2779</v>
      </c>
      <c r="L1410" s="1" t="s">
        <v>24</v>
      </c>
      <c r="M1410" s="1" t="s">
        <v>2780</v>
      </c>
      <c r="N1410" s="1" t="s">
        <v>2059</v>
      </c>
      <c r="O1410" s="2">
        <v>39507</v>
      </c>
      <c r="P1410" s="2">
        <v>39512</v>
      </c>
      <c r="Q1410" s="1" t="s">
        <v>29</v>
      </c>
      <c r="R1410" t="str">
        <f>VLOOKUP(F1410,'Seg 2 descriptions'!A:B,2)</f>
        <v>X Operations Manager-Tri-County</v>
      </c>
      <c r="S1410" t="str">
        <f>VLOOKUP(G1410,'Seg 3 descriptions'!A:B,2)</f>
        <v>Seminars &amp; Training</v>
      </c>
    </row>
    <row r="1411" spans="1:19" x14ac:dyDescent="0.25">
      <c r="A1411" s="1" t="s">
        <v>457</v>
      </c>
      <c r="B1411" s="1" t="s">
        <v>1988</v>
      </c>
      <c r="C1411" s="1" t="s">
        <v>2053</v>
      </c>
      <c r="D1411" s="1" t="s">
        <v>2858</v>
      </c>
      <c r="E1411" s="1" t="s">
        <v>1991</v>
      </c>
      <c r="F1411" s="1" t="s">
        <v>2101</v>
      </c>
      <c r="G1411" s="1" t="s">
        <v>1270</v>
      </c>
      <c r="H1411" s="1" t="s">
        <v>187</v>
      </c>
      <c r="I1411" s="1" t="s">
        <v>2056</v>
      </c>
      <c r="J1411" s="3">
        <v>6.67</v>
      </c>
      <c r="K1411" s="1" t="s">
        <v>2779</v>
      </c>
      <c r="L1411" s="1" t="s">
        <v>24</v>
      </c>
      <c r="M1411" s="1" t="s">
        <v>2780</v>
      </c>
      <c r="N1411" s="1" t="s">
        <v>2059</v>
      </c>
      <c r="O1411" s="2">
        <v>39507</v>
      </c>
      <c r="P1411" s="2">
        <v>39512</v>
      </c>
      <c r="Q1411" s="1" t="s">
        <v>29</v>
      </c>
      <c r="R1411" t="str">
        <f>VLOOKUP(F1411,'Seg 2 descriptions'!A:B,2)</f>
        <v>X Operations Manager-Tri-County</v>
      </c>
      <c r="S1411" t="str">
        <f>VLOOKUP(G1411,'Seg 3 descriptions'!A:B,2)</f>
        <v>Seminars &amp; Training</v>
      </c>
    </row>
    <row r="1412" spans="1:19" x14ac:dyDescent="0.25">
      <c r="A1412" s="1" t="s">
        <v>457</v>
      </c>
      <c r="B1412" s="1" t="s">
        <v>1988</v>
      </c>
      <c r="C1412" s="1" t="s">
        <v>2053</v>
      </c>
      <c r="D1412" s="1" t="s">
        <v>2855</v>
      </c>
      <c r="E1412" s="1" t="s">
        <v>1991</v>
      </c>
      <c r="F1412" s="1" t="s">
        <v>2101</v>
      </c>
      <c r="G1412" s="1" t="s">
        <v>1270</v>
      </c>
      <c r="H1412" s="1" t="s">
        <v>23</v>
      </c>
      <c r="I1412" s="1" t="s">
        <v>2056</v>
      </c>
      <c r="J1412" s="3">
        <v>6.67</v>
      </c>
      <c r="K1412" s="1" t="s">
        <v>2779</v>
      </c>
      <c r="L1412" s="1" t="s">
        <v>24</v>
      </c>
      <c r="M1412" s="1" t="s">
        <v>2780</v>
      </c>
      <c r="N1412" s="1" t="s">
        <v>2059</v>
      </c>
      <c r="O1412" s="2">
        <v>39507</v>
      </c>
      <c r="P1412" s="2">
        <v>39512</v>
      </c>
      <c r="Q1412" s="1" t="s">
        <v>29</v>
      </c>
      <c r="R1412" t="str">
        <f>VLOOKUP(F1412,'Seg 2 descriptions'!A:B,2)</f>
        <v>X Operations Manager-Tri-County</v>
      </c>
      <c r="S1412" t="str">
        <f>VLOOKUP(G1412,'Seg 3 descriptions'!A:B,2)</f>
        <v>Seminars &amp; Training</v>
      </c>
    </row>
    <row r="1413" spans="1:19" x14ac:dyDescent="0.25">
      <c r="A1413" s="1" t="s">
        <v>457</v>
      </c>
      <c r="B1413" s="1" t="s">
        <v>1988</v>
      </c>
      <c r="C1413" s="1" t="s">
        <v>2053</v>
      </c>
      <c r="D1413" s="1" t="s">
        <v>2856</v>
      </c>
      <c r="E1413" s="1" t="s">
        <v>2029</v>
      </c>
      <c r="F1413" s="1" t="s">
        <v>2101</v>
      </c>
      <c r="G1413" s="1" t="s">
        <v>1270</v>
      </c>
      <c r="H1413" s="1" t="s">
        <v>86</v>
      </c>
      <c r="I1413" s="1" t="s">
        <v>2056</v>
      </c>
      <c r="J1413" s="3">
        <v>26.67</v>
      </c>
      <c r="K1413" s="1" t="s">
        <v>2779</v>
      </c>
      <c r="L1413" s="1" t="s">
        <v>24</v>
      </c>
      <c r="M1413" s="1" t="s">
        <v>2780</v>
      </c>
      <c r="N1413" s="1" t="s">
        <v>2059</v>
      </c>
      <c r="O1413" s="2">
        <v>39507</v>
      </c>
      <c r="P1413" s="2">
        <v>39512</v>
      </c>
      <c r="Q1413" s="1" t="s">
        <v>29</v>
      </c>
      <c r="R1413" t="str">
        <f>VLOOKUP(F1413,'Seg 2 descriptions'!A:B,2)</f>
        <v>X Operations Manager-Tri-County</v>
      </c>
      <c r="S1413" t="str">
        <f>VLOOKUP(G1413,'Seg 3 descriptions'!A:B,2)</f>
        <v>Seminars &amp; Training</v>
      </c>
    </row>
    <row r="1414" spans="1:19" x14ac:dyDescent="0.25">
      <c r="A1414" s="1" t="s">
        <v>457</v>
      </c>
      <c r="B1414" s="1" t="s">
        <v>1988</v>
      </c>
      <c r="C1414" s="1" t="s">
        <v>2053</v>
      </c>
      <c r="D1414" s="1" t="s">
        <v>2267</v>
      </c>
      <c r="E1414" s="1" t="s">
        <v>1991</v>
      </c>
      <c r="F1414" s="1" t="s">
        <v>2101</v>
      </c>
      <c r="G1414" s="1" t="s">
        <v>868</v>
      </c>
      <c r="H1414" s="1" t="s">
        <v>86</v>
      </c>
      <c r="I1414" s="1" t="s">
        <v>2056</v>
      </c>
      <c r="J1414" s="3">
        <v>33.54</v>
      </c>
      <c r="K1414" s="1" t="s">
        <v>2779</v>
      </c>
      <c r="L1414" s="1" t="s">
        <v>24</v>
      </c>
      <c r="M1414" s="1" t="s">
        <v>2780</v>
      </c>
      <c r="N1414" s="1" t="s">
        <v>2059</v>
      </c>
      <c r="O1414" s="2">
        <v>39507</v>
      </c>
      <c r="P1414" s="2">
        <v>39512</v>
      </c>
      <c r="Q1414" s="1" t="s">
        <v>29</v>
      </c>
      <c r="R1414" t="str">
        <f>VLOOKUP(F1414,'Seg 2 descriptions'!A:B,2)</f>
        <v>X Operations Manager-Tri-County</v>
      </c>
      <c r="S1414" t="str">
        <f>VLOOKUP(G1414,'Seg 3 descriptions'!A:B,2)</f>
        <v>Cell Phones</v>
      </c>
    </row>
    <row r="1415" spans="1:19" x14ac:dyDescent="0.25">
      <c r="A1415" s="1" t="s">
        <v>457</v>
      </c>
      <c r="B1415" s="1" t="s">
        <v>1988</v>
      </c>
      <c r="C1415" s="1" t="s">
        <v>2053</v>
      </c>
      <c r="D1415" s="1" t="s">
        <v>2272</v>
      </c>
      <c r="E1415" s="1" t="s">
        <v>1991</v>
      </c>
      <c r="F1415" s="1" t="s">
        <v>2101</v>
      </c>
      <c r="G1415" s="1" t="s">
        <v>867</v>
      </c>
      <c r="H1415" s="1" t="s">
        <v>86</v>
      </c>
      <c r="I1415" s="1" t="s">
        <v>2056</v>
      </c>
      <c r="J1415" s="3">
        <v>48.89</v>
      </c>
      <c r="K1415" s="1" t="s">
        <v>2779</v>
      </c>
      <c r="L1415" s="1" t="s">
        <v>24</v>
      </c>
      <c r="M1415" s="1" t="s">
        <v>2780</v>
      </c>
      <c r="N1415" s="1" t="s">
        <v>2059</v>
      </c>
      <c r="O1415" s="2">
        <v>39507</v>
      </c>
      <c r="P1415" s="2">
        <v>39512</v>
      </c>
      <c r="Q1415" s="1" t="s">
        <v>29</v>
      </c>
      <c r="R1415" t="str">
        <f>VLOOKUP(F1415,'Seg 2 descriptions'!A:B,2)</f>
        <v>X Operations Manager-Tri-County</v>
      </c>
      <c r="S1415" t="str">
        <f>VLOOKUP(G1415,'Seg 3 descriptions'!A:B,2)</f>
        <v>Meals</v>
      </c>
    </row>
    <row r="1416" spans="1:19" x14ac:dyDescent="0.25">
      <c r="A1416" s="1" t="s">
        <v>457</v>
      </c>
      <c r="B1416" s="1" t="s">
        <v>1988</v>
      </c>
      <c r="C1416" s="1" t="s">
        <v>2053</v>
      </c>
      <c r="D1416" s="1" t="s">
        <v>2859</v>
      </c>
      <c r="E1416" s="1" t="s">
        <v>1991</v>
      </c>
      <c r="F1416" s="1" t="s">
        <v>2101</v>
      </c>
      <c r="G1416" s="1" t="s">
        <v>867</v>
      </c>
      <c r="H1416" s="1" t="s">
        <v>187</v>
      </c>
      <c r="I1416" s="1" t="s">
        <v>2056</v>
      </c>
      <c r="J1416" s="3">
        <v>8.15</v>
      </c>
      <c r="K1416" s="1" t="s">
        <v>2779</v>
      </c>
      <c r="L1416" s="1" t="s">
        <v>24</v>
      </c>
      <c r="M1416" s="1" t="s">
        <v>2780</v>
      </c>
      <c r="N1416" s="1" t="s">
        <v>2059</v>
      </c>
      <c r="O1416" s="2">
        <v>39507</v>
      </c>
      <c r="P1416" s="2">
        <v>39512</v>
      </c>
      <c r="Q1416" s="1" t="s">
        <v>29</v>
      </c>
      <c r="R1416" t="str">
        <f>VLOOKUP(F1416,'Seg 2 descriptions'!A:B,2)</f>
        <v>X Operations Manager-Tri-County</v>
      </c>
      <c r="S1416" t="str">
        <f>VLOOKUP(G1416,'Seg 3 descriptions'!A:B,2)</f>
        <v>Meals</v>
      </c>
    </row>
    <row r="1417" spans="1:19" x14ac:dyDescent="0.25">
      <c r="A1417" s="1" t="s">
        <v>457</v>
      </c>
      <c r="B1417" s="1" t="s">
        <v>1988</v>
      </c>
      <c r="C1417" s="1" t="s">
        <v>2053</v>
      </c>
      <c r="D1417" s="1" t="s">
        <v>2781</v>
      </c>
      <c r="E1417" s="1" t="s">
        <v>1991</v>
      </c>
      <c r="F1417" s="1" t="s">
        <v>2101</v>
      </c>
      <c r="G1417" s="1" t="s">
        <v>867</v>
      </c>
      <c r="H1417" s="1" t="s">
        <v>23</v>
      </c>
      <c r="I1417" s="1" t="s">
        <v>2056</v>
      </c>
      <c r="J1417" s="3">
        <v>8.15</v>
      </c>
      <c r="K1417" s="1" t="s">
        <v>2779</v>
      </c>
      <c r="L1417" s="1" t="s">
        <v>24</v>
      </c>
      <c r="M1417" s="1" t="s">
        <v>2780</v>
      </c>
      <c r="N1417" s="1" t="s">
        <v>2059</v>
      </c>
      <c r="O1417" s="2">
        <v>39507</v>
      </c>
      <c r="P1417" s="2">
        <v>39512</v>
      </c>
      <c r="Q1417" s="1" t="s">
        <v>29</v>
      </c>
      <c r="R1417" t="str">
        <f>VLOOKUP(F1417,'Seg 2 descriptions'!A:B,2)</f>
        <v>X Operations Manager-Tri-County</v>
      </c>
      <c r="S1417" t="str">
        <f>VLOOKUP(G1417,'Seg 3 descriptions'!A:B,2)</f>
        <v>Meals</v>
      </c>
    </row>
    <row r="1418" spans="1:19" x14ac:dyDescent="0.25">
      <c r="A1418" s="1" t="s">
        <v>457</v>
      </c>
      <c r="B1418" s="1" t="s">
        <v>1988</v>
      </c>
      <c r="C1418" s="1" t="s">
        <v>2053</v>
      </c>
      <c r="D1418" s="1" t="s">
        <v>2266</v>
      </c>
      <c r="E1418" s="1" t="s">
        <v>2029</v>
      </c>
      <c r="F1418" s="1" t="s">
        <v>2101</v>
      </c>
      <c r="G1418" s="1" t="s">
        <v>867</v>
      </c>
      <c r="H1418" s="1" t="s">
        <v>86</v>
      </c>
      <c r="I1418" s="1" t="s">
        <v>2056</v>
      </c>
      <c r="J1418" s="3">
        <v>32.590000000000003</v>
      </c>
      <c r="K1418" s="1" t="s">
        <v>2779</v>
      </c>
      <c r="L1418" s="1" t="s">
        <v>24</v>
      </c>
      <c r="M1418" s="1" t="s">
        <v>2780</v>
      </c>
      <c r="N1418" s="1" t="s">
        <v>2059</v>
      </c>
      <c r="O1418" s="2">
        <v>39507</v>
      </c>
      <c r="P1418" s="2">
        <v>39512</v>
      </c>
      <c r="Q1418" s="1" t="s">
        <v>29</v>
      </c>
      <c r="R1418" t="str">
        <f>VLOOKUP(F1418,'Seg 2 descriptions'!A:B,2)</f>
        <v>X Operations Manager-Tri-County</v>
      </c>
      <c r="S1418" t="str">
        <f>VLOOKUP(G1418,'Seg 3 descriptions'!A:B,2)</f>
        <v>Meals</v>
      </c>
    </row>
    <row r="1419" spans="1:19" x14ac:dyDescent="0.25">
      <c r="A1419" s="1" t="s">
        <v>457</v>
      </c>
      <c r="B1419" s="1" t="s">
        <v>1988</v>
      </c>
      <c r="C1419" s="1" t="s">
        <v>2067</v>
      </c>
      <c r="D1419" s="1" t="s">
        <v>1990</v>
      </c>
      <c r="E1419" s="1" t="s">
        <v>1991</v>
      </c>
      <c r="F1419" s="1" t="s">
        <v>1992</v>
      </c>
      <c r="G1419" s="1" t="s">
        <v>460</v>
      </c>
      <c r="H1419" s="1" t="s">
        <v>103</v>
      </c>
      <c r="I1419" s="1" t="s">
        <v>2056</v>
      </c>
      <c r="J1419" s="3">
        <v>7.59</v>
      </c>
      <c r="K1419" s="1" t="s">
        <v>2226</v>
      </c>
      <c r="L1419" s="1" t="s">
        <v>24</v>
      </c>
      <c r="M1419" s="1" t="s">
        <v>2227</v>
      </c>
      <c r="N1419" s="1" t="s">
        <v>2059</v>
      </c>
      <c r="O1419" s="2">
        <v>39568</v>
      </c>
      <c r="P1419" s="2">
        <v>39573</v>
      </c>
      <c r="Q1419" s="1" t="s">
        <v>29</v>
      </c>
      <c r="R1419" t="str">
        <f>VLOOKUP(F1419,'Seg 2 descriptions'!A:B,2)</f>
        <v>X Operations-Tri-County</v>
      </c>
      <c r="S1419" t="str">
        <f>VLOOKUP(G1419,'Seg 3 descriptions'!A:B,2)</f>
        <v>Salaries</v>
      </c>
    </row>
    <row r="1420" spans="1:19" x14ac:dyDescent="0.25">
      <c r="A1420" s="1" t="s">
        <v>457</v>
      </c>
      <c r="B1420" s="1" t="s">
        <v>1988</v>
      </c>
      <c r="C1420" s="1" t="s">
        <v>2067</v>
      </c>
      <c r="D1420" s="1" t="s">
        <v>2218</v>
      </c>
      <c r="E1420" s="1" t="s">
        <v>1991</v>
      </c>
      <c r="F1420" s="1" t="s">
        <v>1992</v>
      </c>
      <c r="G1420" s="1" t="s">
        <v>460</v>
      </c>
      <c r="H1420" s="1" t="s">
        <v>130</v>
      </c>
      <c r="I1420" s="1" t="s">
        <v>2056</v>
      </c>
      <c r="J1420" s="3">
        <v>207.22</v>
      </c>
      <c r="K1420" s="1" t="s">
        <v>2226</v>
      </c>
      <c r="L1420" s="1" t="s">
        <v>24</v>
      </c>
      <c r="M1420" s="1" t="s">
        <v>2227</v>
      </c>
      <c r="N1420" s="1" t="s">
        <v>2059</v>
      </c>
      <c r="O1420" s="2">
        <v>39568</v>
      </c>
      <c r="P1420" s="2">
        <v>39573</v>
      </c>
      <c r="Q1420" s="1" t="s">
        <v>29</v>
      </c>
      <c r="R1420" t="str">
        <f>VLOOKUP(F1420,'Seg 2 descriptions'!A:B,2)</f>
        <v>X Operations-Tri-County</v>
      </c>
      <c r="S1420" t="str">
        <f>VLOOKUP(G1420,'Seg 3 descriptions'!A:B,2)</f>
        <v>Salaries</v>
      </c>
    </row>
    <row r="1421" spans="1:19" x14ac:dyDescent="0.25">
      <c r="A1421" s="1" t="s">
        <v>457</v>
      </c>
      <c r="B1421" s="1" t="s">
        <v>1988</v>
      </c>
      <c r="C1421" s="1" t="s">
        <v>2097</v>
      </c>
      <c r="D1421" s="1" t="s">
        <v>1997</v>
      </c>
      <c r="E1421" s="1" t="s">
        <v>1991</v>
      </c>
      <c r="F1421" s="1" t="s">
        <v>1992</v>
      </c>
      <c r="G1421" s="1" t="s">
        <v>460</v>
      </c>
      <c r="H1421" s="1" t="s">
        <v>86</v>
      </c>
      <c r="I1421" s="1" t="s">
        <v>2056</v>
      </c>
      <c r="J1421" s="3">
        <v>193.4</v>
      </c>
      <c r="K1421" s="1" t="s">
        <v>2226</v>
      </c>
      <c r="L1421" s="1" t="s">
        <v>24</v>
      </c>
      <c r="M1421" s="1" t="s">
        <v>2227</v>
      </c>
      <c r="N1421" s="1" t="s">
        <v>2059</v>
      </c>
      <c r="O1421" s="2">
        <v>39507</v>
      </c>
      <c r="P1421" s="2">
        <v>39512</v>
      </c>
      <c r="Q1421" s="1" t="s">
        <v>29</v>
      </c>
      <c r="R1421" t="str">
        <f>VLOOKUP(F1421,'Seg 2 descriptions'!A:B,2)</f>
        <v>X Operations-Tri-County</v>
      </c>
      <c r="S1421" t="str">
        <f>VLOOKUP(G1421,'Seg 3 descriptions'!A:B,2)</f>
        <v>Salaries</v>
      </c>
    </row>
    <row r="1422" spans="1:19" x14ac:dyDescent="0.25">
      <c r="A1422" s="1" t="s">
        <v>457</v>
      </c>
      <c r="B1422" s="1" t="s">
        <v>1988</v>
      </c>
      <c r="C1422" s="1" t="s">
        <v>2097</v>
      </c>
      <c r="D1422" s="1" t="s">
        <v>1995</v>
      </c>
      <c r="E1422" s="1" t="s">
        <v>1991</v>
      </c>
      <c r="F1422" s="1" t="s">
        <v>1992</v>
      </c>
      <c r="G1422" s="1" t="s">
        <v>460</v>
      </c>
      <c r="H1422" s="1" t="s">
        <v>187</v>
      </c>
      <c r="I1422" s="1" t="s">
        <v>2056</v>
      </c>
      <c r="J1422" s="3">
        <v>8.11</v>
      </c>
      <c r="K1422" s="1" t="s">
        <v>2226</v>
      </c>
      <c r="L1422" s="1" t="s">
        <v>24</v>
      </c>
      <c r="M1422" s="1" t="s">
        <v>2227</v>
      </c>
      <c r="N1422" s="1" t="s">
        <v>2059</v>
      </c>
      <c r="O1422" s="2">
        <v>39507</v>
      </c>
      <c r="P1422" s="2">
        <v>39512</v>
      </c>
      <c r="Q1422" s="1" t="s">
        <v>29</v>
      </c>
      <c r="R1422" t="str">
        <f>VLOOKUP(F1422,'Seg 2 descriptions'!A:B,2)</f>
        <v>X Operations-Tri-County</v>
      </c>
      <c r="S1422" t="str">
        <f>VLOOKUP(G1422,'Seg 3 descriptions'!A:B,2)</f>
        <v>Salaries</v>
      </c>
    </row>
    <row r="1423" spans="1:19" x14ac:dyDescent="0.25">
      <c r="A1423" s="1" t="s">
        <v>457</v>
      </c>
      <c r="B1423" s="1" t="s">
        <v>1988</v>
      </c>
      <c r="C1423" s="1" t="s">
        <v>2097</v>
      </c>
      <c r="D1423" s="1" t="s">
        <v>1990</v>
      </c>
      <c r="E1423" s="1" t="s">
        <v>1991</v>
      </c>
      <c r="F1423" s="1" t="s">
        <v>1992</v>
      </c>
      <c r="G1423" s="1" t="s">
        <v>460</v>
      </c>
      <c r="H1423" s="1" t="s">
        <v>103</v>
      </c>
      <c r="I1423" s="1" t="s">
        <v>2056</v>
      </c>
      <c r="J1423" s="3">
        <v>11.49</v>
      </c>
      <c r="K1423" s="1" t="s">
        <v>2226</v>
      </c>
      <c r="L1423" s="1" t="s">
        <v>24</v>
      </c>
      <c r="M1423" s="1" t="s">
        <v>2227</v>
      </c>
      <c r="N1423" s="1" t="s">
        <v>2059</v>
      </c>
      <c r="O1423" s="2">
        <v>39507</v>
      </c>
      <c r="P1423" s="2">
        <v>39512</v>
      </c>
      <c r="Q1423" s="1" t="s">
        <v>29</v>
      </c>
      <c r="R1423" t="str">
        <f>VLOOKUP(F1423,'Seg 2 descriptions'!A:B,2)</f>
        <v>X Operations-Tri-County</v>
      </c>
      <c r="S1423" t="str">
        <f>VLOOKUP(G1423,'Seg 3 descriptions'!A:B,2)</f>
        <v>Salaries</v>
      </c>
    </row>
    <row r="1424" spans="1:19" x14ac:dyDescent="0.25">
      <c r="A1424" s="1" t="s">
        <v>457</v>
      </c>
      <c r="B1424" s="1" t="s">
        <v>1988</v>
      </c>
      <c r="C1424" s="1" t="s">
        <v>2530</v>
      </c>
      <c r="D1424" s="1" t="s">
        <v>2009</v>
      </c>
      <c r="E1424" s="1" t="s">
        <v>1991</v>
      </c>
      <c r="F1424" s="1" t="s">
        <v>1992</v>
      </c>
      <c r="G1424" s="1" t="s">
        <v>590</v>
      </c>
      <c r="H1424" s="1" t="s">
        <v>86</v>
      </c>
      <c r="I1424" s="1" t="s">
        <v>2056</v>
      </c>
      <c r="J1424" s="3">
        <v>14.34</v>
      </c>
      <c r="K1424" s="1" t="s">
        <v>2226</v>
      </c>
      <c r="L1424" s="1" t="s">
        <v>24</v>
      </c>
      <c r="M1424" s="1" t="s">
        <v>2227</v>
      </c>
      <c r="N1424" s="1" t="s">
        <v>2059</v>
      </c>
      <c r="O1424" s="2">
        <v>39538</v>
      </c>
      <c r="P1424" s="2">
        <v>39541</v>
      </c>
      <c r="Q1424" s="1" t="s">
        <v>29</v>
      </c>
      <c r="R1424" t="str">
        <f>VLOOKUP(F1424,'Seg 2 descriptions'!A:B,2)</f>
        <v>X Operations-Tri-County</v>
      </c>
      <c r="S1424" t="str">
        <f>VLOOKUP(G1424,'Seg 3 descriptions'!A:B,2)</f>
        <v>Overtime/Comp Time/On Call</v>
      </c>
    </row>
    <row r="1425" spans="1:19" x14ac:dyDescent="0.25">
      <c r="A1425" s="1" t="s">
        <v>457</v>
      </c>
      <c r="B1425" s="1" t="s">
        <v>1988</v>
      </c>
      <c r="C1425" s="1" t="s">
        <v>2530</v>
      </c>
      <c r="D1425" s="1" t="s">
        <v>2098</v>
      </c>
      <c r="E1425" s="1" t="s">
        <v>1991</v>
      </c>
      <c r="F1425" s="1" t="s">
        <v>1992</v>
      </c>
      <c r="G1425" s="1" t="s">
        <v>590</v>
      </c>
      <c r="H1425" s="1" t="s">
        <v>76</v>
      </c>
      <c r="I1425" s="1" t="s">
        <v>2056</v>
      </c>
      <c r="J1425" s="3">
        <v>1.28</v>
      </c>
      <c r="K1425" s="1" t="s">
        <v>2226</v>
      </c>
      <c r="L1425" s="1" t="s">
        <v>24</v>
      </c>
      <c r="M1425" s="1" t="s">
        <v>2227</v>
      </c>
      <c r="N1425" s="1" t="s">
        <v>2059</v>
      </c>
      <c r="O1425" s="2">
        <v>39538</v>
      </c>
      <c r="P1425" s="2">
        <v>39541</v>
      </c>
      <c r="Q1425" s="1" t="s">
        <v>29</v>
      </c>
      <c r="R1425" t="str">
        <f>VLOOKUP(F1425,'Seg 2 descriptions'!A:B,2)</f>
        <v>X Operations-Tri-County</v>
      </c>
      <c r="S1425" t="str">
        <f>VLOOKUP(G1425,'Seg 3 descriptions'!A:B,2)</f>
        <v>Overtime/Comp Time/On Call</v>
      </c>
    </row>
    <row r="1426" spans="1:19" x14ac:dyDescent="0.25">
      <c r="A1426" s="1" t="s">
        <v>457</v>
      </c>
      <c r="B1426" s="1" t="s">
        <v>1988</v>
      </c>
      <c r="C1426" s="1" t="s">
        <v>2530</v>
      </c>
      <c r="D1426" s="1" t="s">
        <v>2003</v>
      </c>
      <c r="E1426" s="1" t="s">
        <v>1991</v>
      </c>
      <c r="F1426" s="1" t="s">
        <v>1992</v>
      </c>
      <c r="G1426" s="1" t="s">
        <v>590</v>
      </c>
      <c r="H1426" s="1" t="s">
        <v>103</v>
      </c>
      <c r="I1426" s="1" t="s">
        <v>2056</v>
      </c>
      <c r="J1426" s="3">
        <v>5.44</v>
      </c>
      <c r="K1426" s="1" t="s">
        <v>2226</v>
      </c>
      <c r="L1426" s="1" t="s">
        <v>24</v>
      </c>
      <c r="M1426" s="1" t="s">
        <v>2227</v>
      </c>
      <c r="N1426" s="1" t="s">
        <v>2059</v>
      </c>
      <c r="O1426" s="2">
        <v>39538</v>
      </c>
      <c r="P1426" s="2">
        <v>39541</v>
      </c>
      <c r="Q1426" s="1" t="s">
        <v>29</v>
      </c>
      <c r="R1426" t="str">
        <f>VLOOKUP(F1426,'Seg 2 descriptions'!A:B,2)</f>
        <v>X Operations-Tri-County</v>
      </c>
      <c r="S1426" t="str">
        <f>VLOOKUP(G1426,'Seg 3 descriptions'!A:B,2)</f>
        <v>Overtime/Comp Time/On Call</v>
      </c>
    </row>
    <row r="1427" spans="1:19" x14ac:dyDescent="0.25">
      <c r="A1427" s="1" t="s">
        <v>457</v>
      </c>
      <c r="B1427" s="1" t="s">
        <v>1988</v>
      </c>
      <c r="C1427" s="1" t="s">
        <v>2530</v>
      </c>
      <c r="D1427" s="1" t="s">
        <v>2352</v>
      </c>
      <c r="E1427" s="1" t="s">
        <v>1991</v>
      </c>
      <c r="F1427" s="1" t="s">
        <v>1992</v>
      </c>
      <c r="G1427" s="1" t="s">
        <v>590</v>
      </c>
      <c r="H1427" s="1" t="s">
        <v>130</v>
      </c>
      <c r="I1427" s="1" t="s">
        <v>2056</v>
      </c>
      <c r="J1427" s="3">
        <v>16.82</v>
      </c>
      <c r="K1427" s="1" t="s">
        <v>2226</v>
      </c>
      <c r="L1427" s="1" t="s">
        <v>24</v>
      </c>
      <c r="M1427" s="1" t="s">
        <v>2227</v>
      </c>
      <c r="N1427" s="1" t="s">
        <v>2059</v>
      </c>
      <c r="O1427" s="2">
        <v>39538</v>
      </c>
      <c r="P1427" s="2">
        <v>39541</v>
      </c>
      <c r="Q1427" s="1" t="s">
        <v>29</v>
      </c>
      <c r="R1427" t="str">
        <f>VLOOKUP(F1427,'Seg 2 descriptions'!A:B,2)</f>
        <v>X Operations-Tri-County</v>
      </c>
      <c r="S1427" t="str">
        <f>VLOOKUP(G1427,'Seg 3 descriptions'!A:B,2)</f>
        <v>Overtime/Comp Time/On Call</v>
      </c>
    </row>
    <row r="1428" spans="1:19" x14ac:dyDescent="0.25">
      <c r="A1428" s="1" t="s">
        <v>457</v>
      </c>
      <c r="B1428" s="1" t="s">
        <v>1988</v>
      </c>
      <c r="C1428" s="1" t="s">
        <v>2071</v>
      </c>
      <c r="D1428" s="1" t="s">
        <v>2009</v>
      </c>
      <c r="E1428" s="1" t="s">
        <v>1991</v>
      </c>
      <c r="F1428" s="1" t="s">
        <v>1992</v>
      </c>
      <c r="G1428" s="1" t="s">
        <v>590</v>
      </c>
      <c r="H1428" s="1" t="s">
        <v>86</v>
      </c>
      <c r="I1428" s="1" t="s">
        <v>2056</v>
      </c>
      <c r="J1428" s="3">
        <v>24.95</v>
      </c>
      <c r="K1428" s="1" t="s">
        <v>2226</v>
      </c>
      <c r="L1428" s="1" t="s">
        <v>24</v>
      </c>
      <c r="M1428" s="1" t="s">
        <v>2227</v>
      </c>
      <c r="N1428" s="1" t="s">
        <v>2059</v>
      </c>
      <c r="O1428" s="2">
        <v>39478</v>
      </c>
      <c r="P1428" s="2">
        <v>39486</v>
      </c>
      <c r="Q1428" s="1" t="s">
        <v>29</v>
      </c>
      <c r="R1428" t="str">
        <f>VLOOKUP(F1428,'Seg 2 descriptions'!A:B,2)</f>
        <v>X Operations-Tri-County</v>
      </c>
      <c r="S1428" t="str">
        <f>VLOOKUP(G1428,'Seg 3 descriptions'!A:B,2)</f>
        <v>Overtime/Comp Time/On Call</v>
      </c>
    </row>
    <row r="1429" spans="1:19" x14ac:dyDescent="0.25">
      <c r="A1429" s="1" t="s">
        <v>457</v>
      </c>
      <c r="B1429" s="1" t="s">
        <v>1988</v>
      </c>
      <c r="C1429" s="1" t="s">
        <v>2071</v>
      </c>
      <c r="D1429" s="1" t="s">
        <v>2003</v>
      </c>
      <c r="E1429" s="1" t="s">
        <v>1991</v>
      </c>
      <c r="F1429" s="1" t="s">
        <v>1992</v>
      </c>
      <c r="G1429" s="1" t="s">
        <v>590</v>
      </c>
      <c r="H1429" s="1" t="s">
        <v>103</v>
      </c>
      <c r="I1429" s="1" t="s">
        <v>2056</v>
      </c>
      <c r="J1429" s="3">
        <v>5.4</v>
      </c>
      <c r="K1429" s="1" t="s">
        <v>2226</v>
      </c>
      <c r="L1429" s="1" t="s">
        <v>24</v>
      </c>
      <c r="M1429" s="1" t="s">
        <v>2227</v>
      </c>
      <c r="N1429" s="1" t="s">
        <v>2059</v>
      </c>
      <c r="O1429" s="2">
        <v>39478</v>
      </c>
      <c r="P1429" s="2">
        <v>39486</v>
      </c>
      <c r="Q1429" s="1" t="s">
        <v>29</v>
      </c>
      <c r="R1429" t="str">
        <f>VLOOKUP(F1429,'Seg 2 descriptions'!A:B,2)</f>
        <v>X Operations-Tri-County</v>
      </c>
      <c r="S1429" t="str">
        <f>VLOOKUP(G1429,'Seg 3 descriptions'!A:B,2)</f>
        <v>Overtime/Comp Time/On Call</v>
      </c>
    </row>
    <row r="1430" spans="1:19" x14ac:dyDescent="0.25">
      <c r="A1430" s="1" t="s">
        <v>457</v>
      </c>
      <c r="B1430" s="1" t="s">
        <v>1988</v>
      </c>
      <c r="C1430" s="1" t="s">
        <v>2530</v>
      </c>
      <c r="D1430" s="1" t="s">
        <v>2352</v>
      </c>
      <c r="E1430" s="1" t="s">
        <v>1991</v>
      </c>
      <c r="F1430" s="1" t="s">
        <v>1992</v>
      </c>
      <c r="G1430" s="1" t="s">
        <v>590</v>
      </c>
      <c r="H1430" s="1" t="s">
        <v>130</v>
      </c>
      <c r="I1430" s="1" t="s">
        <v>2056</v>
      </c>
      <c r="J1430" s="3">
        <v>89.13</v>
      </c>
      <c r="K1430" s="1" t="s">
        <v>2226</v>
      </c>
      <c r="L1430" s="1" t="s">
        <v>24</v>
      </c>
      <c r="M1430" s="1" t="s">
        <v>2227</v>
      </c>
      <c r="N1430" s="1" t="s">
        <v>2059</v>
      </c>
      <c r="O1430" s="2">
        <v>39538</v>
      </c>
      <c r="P1430" s="2">
        <v>39541</v>
      </c>
      <c r="Q1430" s="1" t="s">
        <v>29</v>
      </c>
      <c r="R1430" t="str">
        <f>VLOOKUP(F1430,'Seg 2 descriptions'!A:B,2)</f>
        <v>X Operations-Tri-County</v>
      </c>
      <c r="S1430" t="str">
        <f>VLOOKUP(G1430,'Seg 3 descriptions'!A:B,2)</f>
        <v>Overtime/Comp Time/On Call</v>
      </c>
    </row>
    <row r="1431" spans="1:19" x14ac:dyDescent="0.25">
      <c r="A1431" s="1" t="s">
        <v>457</v>
      </c>
      <c r="B1431" s="1" t="s">
        <v>49</v>
      </c>
      <c r="C1431" s="1" t="s">
        <v>2828</v>
      </c>
      <c r="D1431" s="1" t="s">
        <v>2600</v>
      </c>
      <c r="E1431" s="1" t="s">
        <v>2029</v>
      </c>
      <c r="F1431" s="1" t="s">
        <v>2030</v>
      </c>
      <c r="G1431" s="1" t="s">
        <v>1049</v>
      </c>
      <c r="H1431" s="1" t="s">
        <v>187</v>
      </c>
      <c r="I1431" s="1" t="s">
        <v>2056</v>
      </c>
      <c r="J1431" s="3">
        <v>3.83</v>
      </c>
      <c r="K1431" s="1" t="s">
        <v>2843</v>
      </c>
      <c r="L1431" s="1" t="s">
        <v>24</v>
      </c>
      <c r="M1431" s="1" t="s">
        <v>2844</v>
      </c>
      <c r="N1431" s="1" t="s">
        <v>2828</v>
      </c>
      <c r="O1431" s="2">
        <v>39629</v>
      </c>
      <c r="P1431" s="2">
        <v>39636</v>
      </c>
      <c r="Q1431" s="1" t="s">
        <v>29</v>
      </c>
      <c r="R1431" t="str">
        <f>VLOOKUP(F1431,'Seg 2 descriptions'!A:B,2)</f>
        <v>X Operations-Citrus County</v>
      </c>
      <c r="S1431" t="str">
        <f>VLOOKUP(G1431,'Seg 3 descriptions'!A:B,2)</f>
        <v>Vehicle Insurance</v>
      </c>
    </row>
    <row r="1432" spans="1:19" x14ac:dyDescent="0.25">
      <c r="A1432" s="1" t="s">
        <v>457</v>
      </c>
      <c r="B1432" s="1" t="s">
        <v>49</v>
      </c>
      <c r="C1432" s="1" t="s">
        <v>2828</v>
      </c>
      <c r="D1432" s="1" t="s">
        <v>2860</v>
      </c>
      <c r="E1432" s="1" t="s">
        <v>2029</v>
      </c>
      <c r="F1432" s="1" t="s">
        <v>2030</v>
      </c>
      <c r="G1432" s="1" t="s">
        <v>1049</v>
      </c>
      <c r="H1432" s="1" t="s">
        <v>103</v>
      </c>
      <c r="I1432" s="1" t="s">
        <v>2056</v>
      </c>
      <c r="J1432" s="3">
        <v>2.2999999999999998</v>
      </c>
      <c r="K1432" s="1" t="s">
        <v>2843</v>
      </c>
      <c r="L1432" s="1" t="s">
        <v>24</v>
      </c>
      <c r="M1432" s="1" t="s">
        <v>2844</v>
      </c>
      <c r="N1432" s="1" t="s">
        <v>2828</v>
      </c>
      <c r="O1432" s="2">
        <v>39629</v>
      </c>
      <c r="P1432" s="2">
        <v>39636</v>
      </c>
      <c r="Q1432" s="1" t="s">
        <v>29</v>
      </c>
      <c r="R1432" t="str">
        <f>VLOOKUP(F1432,'Seg 2 descriptions'!A:B,2)</f>
        <v>X Operations-Citrus County</v>
      </c>
      <c r="S1432" t="str">
        <f>VLOOKUP(G1432,'Seg 3 descriptions'!A:B,2)</f>
        <v>Vehicle Insurance</v>
      </c>
    </row>
    <row r="1433" spans="1:19" x14ac:dyDescent="0.25">
      <c r="A1433" s="1" t="s">
        <v>457</v>
      </c>
      <c r="B1433" s="1" t="s">
        <v>49</v>
      </c>
      <c r="C1433" s="1" t="s">
        <v>2828</v>
      </c>
      <c r="D1433" s="1" t="s">
        <v>2602</v>
      </c>
      <c r="E1433" s="1" t="s">
        <v>2029</v>
      </c>
      <c r="F1433" s="1" t="s">
        <v>2030</v>
      </c>
      <c r="G1433" s="1" t="s">
        <v>1055</v>
      </c>
      <c r="H1433" s="1" t="s">
        <v>187</v>
      </c>
      <c r="I1433" s="1" t="s">
        <v>2056</v>
      </c>
      <c r="J1433" s="3">
        <v>23.23</v>
      </c>
      <c r="K1433" s="1" t="s">
        <v>2843</v>
      </c>
      <c r="L1433" s="1" t="s">
        <v>24</v>
      </c>
      <c r="M1433" s="1" t="s">
        <v>2844</v>
      </c>
      <c r="N1433" s="1" t="s">
        <v>2828</v>
      </c>
      <c r="O1433" s="2">
        <v>39629</v>
      </c>
      <c r="P1433" s="2">
        <v>39636</v>
      </c>
      <c r="Q1433" s="1" t="s">
        <v>29</v>
      </c>
      <c r="R1433" t="str">
        <f>VLOOKUP(F1433,'Seg 2 descriptions'!A:B,2)</f>
        <v>X Operations-Citrus County</v>
      </c>
      <c r="S1433" t="str">
        <f>VLOOKUP(G1433,'Seg 3 descriptions'!A:B,2)</f>
        <v>Vehicle Depreciation</v>
      </c>
    </row>
    <row r="1434" spans="1:19" x14ac:dyDescent="0.25">
      <c r="A1434" s="1" t="s">
        <v>457</v>
      </c>
      <c r="B1434" s="1" t="s">
        <v>49</v>
      </c>
      <c r="C1434" s="1" t="s">
        <v>2828</v>
      </c>
      <c r="D1434" s="1" t="s">
        <v>2861</v>
      </c>
      <c r="E1434" s="1" t="s">
        <v>2029</v>
      </c>
      <c r="F1434" s="1" t="s">
        <v>2030</v>
      </c>
      <c r="G1434" s="1" t="s">
        <v>1055</v>
      </c>
      <c r="H1434" s="1" t="s">
        <v>103</v>
      </c>
      <c r="I1434" s="1" t="s">
        <v>2056</v>
      </c>
      <c r="J1434" s="3">
        <v>13.94</v>
      </c>
      <c r="K1434" s="1" t="s">
        <v>2843</v>
      </c>
      <c r="L1434" s="1" t="s">
        <v>24</v>
      </c>
      <c r="M1434" s="1" t="s">
        <v>2844</v>
      </c>
      <c r="N1434" s="1" t="s">
        <v>2828</v>
      </c>
      <c r="O1434" s="2">
        <v>39629</v>
      </c>
      <c r="P1434" s="2">
        <v>39636</v>
      </c>
      <c r="Q1434" s="1" t="s">
        <v>29</v>
      </c>
      <c r="R1434" t="str">
        <f>VLOOKUP(F1434,'Seg 2 descriptions'!A:B,2)</f>
        <v>X Operations-Citrus County</v>
      </c>
      <c r="S1434" t="str">
        <f>VLOOKUP(G1434,'Seg 3 descriptions'!A:B,2)</f>
        <v>Vehicle Depreciation</v>
      </c>
    </row>
    <row r="1435" spans="1:19" x14ac:dyDescent="0.25">
      <c r="A1435" s="1" t="s">
        <v>457</v>
      </c>
      <c r="B1435" s="1" t="s">
        <v>49</v>
      </c>
      <c r="C1435" s="1" t="s">
        <v>2828</v>
      </c>
      <c r="D1435" s="1" t="s">
        <v>2606</v>
      </c>
      <c r="E1435" s="1" t="s">
        <v>2029</v>
      </c>
      <c r="F1435" s="1" t="s">
        <v>2030</v>
      </c>
      <c r="G1435" s="1" t="s">
        <v>869</v>
      </c>
      <c r="H1435" s="1" t="s">
        <v>187</v>
      </c>
      <c r="I1435" s="1" t="s">
        <v>2056</v>
      </c>
      <c r="J1435" s="3">
        <v>40.83</v>
      </c>
      <c r="K1435" s="1" t="s">
        <v>2843</v>
      </c>
      <c r="L1435" s="1" t="s">
        <v>24</v>
      </c>
      <c r="M1435" s="1" t="s">
        <v>2844</v>
      </c>
      <c r="N1435" s="1" t="s">
        <v>2828</v>
      </c>
      <c r="O1435" s="2">
        <v>39629</v>
      </c>
      <c r="P1435" s="2">
        <v>39636</v>
      </c>
      <c r="Q1435" s="1" t="s">
        <v>29</v>
      </c>
      <c r="R1435" t="str">
        <f>VLOOKUP(F1435,'Seg 2 descriptions'!A:B,2)</f>
        <v>X Operations-Citrus County</v>
      </c>
      <c r="S1435" t="str">
        <f>VLOOKUP(G1435,'Seg 3 descriptions'!A:B,2)</f>
        <v>Vehicle Fuel</v>
      </c>
    </row>
    <row r="1436" spans="1:19" x14ac:dyDescent="0.25">
      <c r="A1436" s="1" t="s">
        <v>457</v>
      </c>
      <c r="B1436" s="1" t="s">
        <v>49</v>
      </c>
      <c r="C1436" s="1" t="s">
        <v>2828</v>
      </c>
      <c r="D1436" s="1" t="s">
        <v>2862</v>
      </c>
      <c r="E1436" s="1" t="s">
        <v>2029</v>
      </c>
      <c r="F1436" s="1" t="s">
        <v>2030</v>
      </c>
      <c r="G1436" s="1" t="s">
        <v>869</v>
      </c>
      <c r="H1436" s="1" t="s">
        <v>103</v>
      </c>
      <c r="I1436" s="1" t="s">
        <v>2056</v>
      </c>
      <c r="J1436" s="3">
        <v>24.5</v>
      </c>
      <c r="K1436" s="1" t="s">
        <v>2843</v>
      </c>
      <c r="L1436" s="1" t="s">
        <v>24</v>
      </c>
      <c r="M1436" s="1" t="s">
        <v>2844</v>
      </c>
      <c r="N1436" s="1" t="s">
        <v>2828</v>
      </c>
      <c r="O1436" s="2">
        <v>39629</v>
      </c>
      <c r="P1436" s="2">
        <v>39636</v>
      </c>
      <c r="Q1436" s="1" t="s">
        <v>29</v>
      </c>
      <c r="R1436" t="str">
        <f>VLOOKUP(F1436,'Seg 2 descriptions'!A:B,2)</f>
        <v>X Operations-Citrus County</v>
      </c>
      <c r="S1436" t="str">
        <f>VLOOKUP(G1436,'Seg 3 descriptions'!A:B,2)</f>
        <v>Vehicle Fuel</v>
      </c>
    </row>
    <row r="1437" spans="1:19" x14ac:dyDescent="0.25">
      <c r="A1437" s="1" t="s">
        <v>1571</v>
      </c>
      <c r="B1437" s="1" t="s">
        <v>49</v>
      </c>
      <c r="C1437" s="1" t="s">
        <v>2410</v>
      </c>
      <c r="D1437" s="1" t="s">
        <v>2183</v>
      </c>
      <c r="E1437" s="1" t="s">
        <v>1991</v>
      </c>
      <c r="F1437" s="1" t="s">
        <v>2013</v>
      </c>
      <c r="G1437" s="1" t="s">
        <v>22</v>
      </c>
      <c r="H1437" s="1" t="s">
        <v>103</v>
      </c>
      <c r="I1437" s="1" t="s">
        <v>24</v>
      </c>
      <c r="J1437" s="3">
        <v>207.47</v>
      </c>
      <c r="K1437" s="1" t="s">
        <v>2863</v>
      </c>
      <c r="L1437" s="1" t="s">
        <v>24</v>
      </c>
      <c r="M1437" s="1" t="s">
        <v>24</v>
      </c>
      <c r="N1437" s="1" t="s">
        <v>2410</v>
      </c>
      <c r="O1437" s="2">
        <v>39813</v>
      </c>
      <c r="P1437" s="2">
        <v>39819</v>
      </c>
      <c r="Q1437" s="1" t="s">
        <v>29</v>
      </c>
      <c r="R1437" t="str">
        <f>VLOOKUP(F1437,'Seg 2 descriptions'!A:B,2)</f>
        <v>X Facilities-Florida</v>
      </c>
      <c r="S1437" t="str">
        <f>VLOOKUP(G1437,'Seg 3 descriptions'!A:B,2)</f>
        <v>Facilities Maintenance</v>
      </c>
    </row>
    <row r="1438" spans="1:19" x14ac:dyDescent="0.25">
      <c r="A1438" s="1" t="s">
        <v>457</v>
      </c>
      <c r="B1438" s="1" t="s">
        <v>49</v>
      </c>
      <c r="C1438" s="1" t="s">
        <v>2532</v>
      </c>
      <c r="D1438" s="1" t="s">
        <v>2003</v>
      </c>
      <c r="E1438" s="1" t="s">
        <v>1991</v>
      </c>
      <c r="F1438" s="1" t="s">
        <v>1992</v>
      </c>
      <c r="G1438" s="1" t="s">
        <v>590</v>
      </c>
      <c r="H1438" s="1" t="s">
        <v>103</v>
      </c>
      <c r="I1438" s="1" t="s">
        <v>2056</v>
      </c>
      <c r="J1438" s="3">
        <v>-9.6199999999999992</v>
      </c>
      <c r="K1438" s="1" t="s">
        <v>2398</v>
      </c>
      <c r="L1438" s="1" t="s">
        <v>24</v>
      </c>
      <c r="M1438" s="1" t="s">
        <v>2399</v>
      </c>
      <c r="N1438" s="1" t="s">
        <v>2096</v>
      </c>
      <c r="O1438" s="2">
        <v>39813</v>
      </c>
      <c r="P1438" s="2">
        <v>39822</v>
      </c>
      <c r="Q1438" s="1" t="s">
        <v>29</v>
      </c>
      <c r="R1438" t="str">
        <f>VLOOKUP(F1438,'Seg 2 descriptions'!A:B,2)</f>
        <v>X Operations-Tri-County</v>
      </c>
      <c r="S1438" t="str">
        <f>VLOOKUP(G1438,'Seg 3 descriptions'!A:B,2)</f>
        <v>Overtime/Comp Time/On Call</v>
      </c>
    </row>
    <row r="1439" spans="1:19" x14ac:dyDescent="0.25">
      <c r="A1439" s="1" t="s">
        <v>457</v>
      </c>
      <c r="B1439" s="1" t="s">
        <v>49</v>
      </c>
      <c r="C1439" s="1" t="s">
        <v>2532</v>
      </c>
      <c r="D1439" s="1" t="s">
        <v>2066</v>
      </c>
      <c r="E1439" s="1" t="s">
        <v>1991</v>
      </c>
      <c r="F1439" s="1" t="s">
        <v>1992</v>
      </c>
      <c r="G1439" s="1" t="s">
        <v>590</v>
      </c>
      <c r="H1439" s="1" t="s">
        <v>228</v>
      </c>
      <c r="I1439" s="1" t="s">
        <v>2056</v>
      </c>
      <c r="J1439" s="3">
        <v>-10.49</v>
      </c>
      <c r="K1439" s="1" t="s">
        <v>2398</v>
      </c>
      <c r="L1439" s="1" t="s">
        <v>24</v>
      </c>
      <c r="M1439" s="1" t="s">
        <v>2399</v>
      </c>
      <c r="N1439" s="1" t="s">
        <v>2096</v>
      </c>
      <c r="O1439" s="2">
        <v>39813</v>
      </c>
      <c r="P1439" s="2">
        <v>39822</v>
      </c>
      <c r="Q1439" s="1" t="s">
        <v>29</v>
      </c>
      <c r="R1439" t="str">
        <f>VLOOKUP(F1439,'Seg 2 descriptions'!A:B,2)</f>
        <v>X Operations-Tri-County</v>
      </c>
      <c r="S1439" t="str">
        <f>VLOOKUP(G1439,'Seg 3 descriptions'!A:B,2)</f>
        <v>Overtime/Comp Time/On Call</v>
      </c>
    </row>
    <row r="1440" spans="1:19" x14ac:dyDescent="0.25">
      <c r="A1440" s="1" t="s">
        <v>457</v>
      </c>
      <c r="B1440" s="1" t="s">
        <v>49</v>
      </c>
      <c r="C1440" s="1" t="s">
        <v>2532</v>
      </c>
      <c r="D1440" s="1" t="s">
        <v>2352</v>
      </c>
      <c r="E1440" s="1" t="s">
        <v>1991</v>
      </c>
      <c r="F1440" s="1" t="s">
        <v>1992</v>
      </c>
      <c r="G1440" s="1" t="s">
        <v>590</v>
      </c>
      <c r="H1440" s="1" t="s">
        <v>130</v>
      </c>
      <c r="I1440" s="1" t="s">
        <v>2056</v>
      </c>
      <c r="J1440" s="3">
        <v>-17.12</v>
      </c>
      <c r="K1440" s="1" t="s">
        <v>2398</v>
      </c>
      <c r="L1440" s="1" t="s">
        <v>24</v>
      </c>
      <c r="M1440" s="1" t="s">
        <v>2399</v>
      </c>
      <c r="N1440" s="1" t="s">
        <v>2096</v>
      </c>
      <c r="O1440" s="2">
        <v>39813</v>
      </c>
      <c r="P1440" s="2">
        <v>39822</v>
      </c>
      <c r="Q1440" s="1" t="s">
        <v>29</v>
      </c>
      <c r="R1440" t="str">
        <f>VLOOKUP(F1440,'Seg 2 descriptions'!A:B,2)</f>
        <v>X Operations-Tri-County</v>
      </c>
      <c r="S1440" t="str">
        <f>VLOOKUP(G1440,'Seg 3 descriptions'!A:B,2)</f>
        <v>Overtime/Comp Time/On Call</v>
      </c>
    </row>
    <row r="1441" spans="1:19" x14ac:dyDescent="0.25">
      <c r="A1441" s="1" t="s">
        <v>457</v>
      </c>
      <c r="B1441" s="1" t="s">
        <v>1988</v>
      </c>
      <c r="C1441" s="1" t="s">
        <v>2071</v>
      </c>
      <c r="D1441" s="1" t="s">
        <v>2009</v>
      </c>
      <c r="E1441" s="1" t="s">
        <v>1991</v>
      </c>
      <c r="F1441" s="1" t="s">
        <v>1992</v>
      </c>
      <c r="G1441" s="1" t="s">
        <v>590</v>
      </c>
      <c r="H1441" s="1" t="s">
        <v>86</v>
      </c>
      <c r="I1441" s="1" t="s">
        <v>2056</v>
      </c>
      <c r="J1441" s="3">
        <v>139.62</v>
      </c>
      <c r="K1441" s="1" t="s">
        <v>2226</v>
      </c>
      <c r="L1441" s="1" t="s">
        <v>24</v>
      </c>
      <c r="M1441" s="1" t="s">
        <v>2227</v>
      </c>
      <c r="N1441" s="1" t="s">
        <v>2059</v>
      </c>
      <c r="O1441" s="2">
        <v>39478</v>
      </c>
      <c r="P1441" s="2">
        <v>39486</v>
      </c>
      <c r="Q1441" s="1" t="s">
        <v>29</v>
      </c>
      <c r="R1441" t="str">
        <f>VLOOKUP(F1441,'Seg 2 descriptions'!A:B,2)</f>
        <v>X Operations-Tri-County</v>
      </c>
      <c r="S1441" t="str">
        <f>VLOOKUP(G1441,'Seg 3 descriptions'!A:B,2)</f>
        <v>Overtime/Comp Time/On Call</v>
      </c>
    </row>
    <row r="1442" spans="1:19" x14ac:dyDescent="0.25">
      <c r="A1442" s="1" t="s">
        <v>457</v>
      </c>
      <c r="B1442" s="1" t="s">
        <v>1988</v>
      </c>
      <c r="C1442" s="1" t="s">
        <v>2071</v>
      </c>
      <c r="D1442" s="1" t="s">
        <v>2003</v>
      </c>
      <c r="E1442" s="1" t="s">
        <v>1991</v>
      </c>
      <c r="F1442" s="1" t="s">
        <v>1992</v>
      </c>
      <c r="G1442" s="1" t="s">
        <v>590</v>
      </c>
      <c r="H1442" s="1" t="s">
        <v>103</v>
      </c>
      <c r="I1442" s="1" t="s">
        <v>2056</v>
      </c>
      <c r="J1442" s="3">
        <v>30.23</v>
      </c>
      <c r="K1442" s="1" t="s">
        <v>2226</v>
      </c>
      <c r="L1442" s="1" t="s">
        <v>24</v>
      </c>
      <c r="M1442" s="1" t="s">
        <v>2227</v>
      </c>
      <c r="N1442" s="1" t="s">
        <v>2059</v>
      </c>
      <c r="O1442" s="2">
        <v>39478</v>
      </c>
      <c r="P1442" s="2">
        <v>39486</v>
      </c>
      <c r="Q1442" s="1" t="s">
        <v>29</v>
      </c>
      <c r="R1442" t="str">
        <f>VLOOKUP(F1442,'Seg 2 descriptions'!A:B,2)</f>
        <v>X Operations-Tri-County</v>
      </c>
      <c r="S1442" t="str">
        <f>VLOOKUP(G1442,'Seg 3 descriptions'!A:B,2)</f>
        <v>Overtime/Comp Time/On Call</v>
      </c>
    </row>
    <row r="1443" spans="1:19" x14ac:dyDescent="0.25">
      <c r="A1443" s="1" t="s">
        <v>457</v>
      </c>
      <c r="B1443" s="1" t="s">
        <v>1988</v>
      </c>
      <c r="C1443" s="1" t="s">
        <v>2530</v>
      </c>
      <c r="D1443" s="1" t="s">
        <v>2003</v>
      </c>
      <c r="E1443" s="1" t="s">
        <v>1991</v>
      </c>
      <c r="F1443" s="1" t="s">
        <v>1992</v>
      </c>
      <c r="G1443" s="1" t="s">
        <v>590</v>
      </c>
      <c r="H1443" s="1" t="s">
        <v>103</v>
      </c>
      <c r="I1443" s="1" t="s">
        <v>2056</v>
      </c>
      <c r="J1443" s="3">
        <v>28.83</v>
      </c>
      <c r="K1443" s="1" t="s">
        <v>2226</v>
      </c>
      <c r="L1443" s="1" t="s">
        <v>24</v>
      </c>
      <c r="M1443" s="1" t="s">
        <v>2227</v>
      </c>
      <c r="N1443" s="1" t="s">
        <v>2059</v>
      </c>
      <c r="O1443" s="2">
        <v>39538</v>
      </c>
      <c r="P1443" s="2">
        <v>39541</v>
      </c>
      <c r="Q1443" s="1" t="s">
        <v>29</v>
      </c>
      <c r="R1443" t="str">
        <f>VLOOKUP(F1443,'Seg 2 descriptions'!A:B,2)</f>
        <v>X Operations-Tri-County</v>
      </c>
      <c r="S1443" t="str">
        <f>VLOOKUP(G1443,'Seg 3 descriptions'!A:B,2)</f>
        <v>Overtime/Comp Time/On Call</v>
      </c>
    </row>
    <row r="1444" spans="1:19" x14ac:dyDescent="0.25">
      <c r="A1444" s="1" t="s">
        <v>457</v>
      </c>
      <c r="B1444" s="1" t="s">
        <v>1988</v>
      </c>
      <c r="C1444" s="1" t="s">
        <v>2071</v>
      </c>
      <c r="D1444" s="1" t="s">
        <v>1997</v>
      </c>
      <c r="E1444" s="1" t="s">
        <v>1991</v>
      </c>
      <c r="F1444" s="1" t="s">
        <v>1992</v>
      </c>
      <c r="G1444" s="1" t="s">
        <v>460</v>
      </c>
      <c r="H1444" s="1" t="s">
        <v>86</v>
      </c>
      <c r="I1444" s="1" t="s">
        <v>2056</v>
      </c>
      <c r="J1444" s="3">
        <v>634.94000000000005</v>
      </c>
      <c r="K1444" s="1" t="s">
        <v>2226</v>
      </c>
      <c r="L1444" s="1" t="s">
        <v>24</v>
      </c>
      <c r="M1444" s="1" t="s">
        <v>2227</v>
      </c>
      <c r="N1444" s="1" t="s">
        <v>2059</v>
      </c>
      <c r="O1444" s="2">
        <v>39478</v>
      </c>
      <c r="P1444" s="2">
        <v>39486</v>
      </c>
      <c r="Q1444" s="1" t="s">
        <v>29</v>
      </c>
      <c r="R1444" t="str">
        <f>VLOOKUP(F1444,'Seg 2 descriptions'!A:B,2)</f>
        <v>X Operations-Tri-County</v>
      </c>
      <c r="S1444" t="str">
        <f>VLOOKUP(G1444,'Seg 3 descriptions'!A:B,2)</f>
        <v>Salaries</v>
      </c>
    </row>
    <row r="1445" spans="1:19" x14ac:dyDescent="0.25">
      <c r="A1445" s="1" t="s">
        <v>457</v>
      </c>
      <c r="B1445" s="1" t="s">
        <v>1988</v>
      </c>
      <c r="C1445" s="1" t="s">
        <v>2071</v>
      </c>
      <c r="D1445" s="1" t="s">
        <v>1990</v>
      </c>
      <c r="E1445" s="1" t="s">
        <v>1991</v>
      </c>
      <c r="F1445" s="1" t="s">
        <v>1992</v>
      </c>
      <c r="G1445" s="1" t="s">
        <v>460</v>
      </c>
      <c r="H1445" s="1" t="s">
        <v>103</v>
      </c>
      <c r="I1445" s="1" t="s">
        <v>2056</v>
      </c>
      <c r="J1445" s="3">
        <v>137.46</v>
      </c>
      <c r="K1445" s="1" t="s">
        <v>2226</v>
      </c>
      <c r="L1445" s="1" t="s">
        <v>24</v>
      </c>
      <c r="M1445" s="1" t="s">
        <v>2227</v>
      </c>
      <c r="N1445" s="1" t="s">
        <v>2059</v>
      </c>
      <c r="O1445" s="2">
        <v>39478</v>
      </c>
      <c r="P1445" s="2">
        <v>39486</v>
      </c>
      <c r="Q1445" s="1" t="s">
        <v>29</v>
      </c>
      <c r="R1445" t="str">
        <f>VLOOKUP(F1445,'Seg 2 descriptions'!A:B,2)</f>
        <v>X Operations-Tri-County</v>
      </c>
      <c r="S1445" t="str">
        <f>VLOOKUP(G1445,'Seg 3 descriptions'!A:B,2)</f>
        <v>Salaries</v>
      </c>
    </row>
    <row r="1446" spans="1:19" x14ac:dyDescent="0.25">
      <c r="A1446" s="1" t="s">
        <v>457</v>
      </c>
      <c r="B1446" s="1" t="s">
        <v>1988</v>
      </c>
      <c r="C1446" s="1" t="s">
        <v>2530</v>
      </c>
      <c r="D1446" s="1" t="s">
        <v>2218</v>
      </c>
      <c r="E1446" s="1" t="s">
        <v>1991</v>
      </c>
      <c r="F1446" s="1" t="s">
        <v>1992</v>
      </c>
      <c r="G1446" s="1" t="s">
        <v>460</v>
      </c>
      <c r="H1446" s="1" t="s">
        <v>130</v>
      </c>
      <c r="I1446" s="1" t="s">
        <v>2056</v>
      </c>
      <c r="J1446" s="3">
        <v>374.52</v>
      </c>
      <c r="K1446" s="1" t="s">
        <v>2226</v>
      </c>
      <c r="L1446" s="1" t="s">
        <v>24</v>
      </c>
      <c r="M1446" s="1" t="s">
        <v>2227</v>
      </c>
      <c r="N1446" s="1" t="s">
        <v>2059</v>
      </c>
      <c r="O1446" s="2">
        <v>39538</v>
      </c>
      <c r="P1446" s="2">
        <v>39541</v>
      </c>
      <c r="Q1446" s="1" t="s">
        <v>29</v>
      </c>
      <c r="R1446" t="str">
        <f>VLOOKUP(F1446,'Seg 2 descriptions'!A:B,2)</f>
        <v>X Operations-Tri-County</v>
      </c>
      <c r="S1446" t="str">
        <f>VLOOKUP(G1446,'Seg 3 descriptions'!A:B,2)</f>
        <v>Salaries</v>
      </c>
    </row>
    <row r="1447" spans="1:19" x14ac:dyDescent="0.25">
      <c r="A1447" s="1" t="s">
        <v>457</v>
      </c>
      <c r="B1447" s="1" t="s">
        <v>1988</v>
      </c>
      <c r="C1447" s="1" t="s">
        <v>2530</v>
      </c>
      <c r="D1447" s="1" t="s">
        <v>2009</v>
      </c>
      <c r="E1447" s="1" t="s">
        <v>1991</v>
      </c>
      <c r="F1447" s="1" t="s">
        <v>1992</v>
      </c>
      <c r="G1447" s="1" t="s">
        <v>590</v>
      </c>
      <c r="H1447" s="1" t="s">
        <v>86</v>
      </c>
      <c r="I1447" s="1" t="s">
        <v>2056</v>
      </c>
      <c r="J1447" s="3">
        <v>75.989999999999995</v>
      </c>
      <c r="K1447" s="1" t="s">
        <v>2226</v>
      </c>
      <c r="L1447" s="1" t="s">
        <v>24</v>
      </c>
      <c r="M1447" s="1" t="s">
        <v>2227</v>
      </c>
      <c r="N1447" s="1" t="s">
        <v>2059</v>
      </c>
      <c r="O1447" s="2">
        <v>39538</v>
      </c>
      <c r="P1447" s="2">
        <v>39541</v>
      </c>
      <c r="Q1447" s="1" t="s">
        <v>29</v>
      </c>
      <c r="R1447" t="str">
        <f>VLOOKUP(F1447,'Seg 2 descriptions'!A:B,2)</f>
        <v>X Operations-Tri-County</v>
      </c>
      <c r="S1447" t="str">
        <f>VLOOKUP(G1447,'Seg 3 descriptions'!A:B,2)</f>
        <v>Overtime/Comp Time/On Call</v>
      </c>
    </row>
    <row r="1448" spans="1:19" x14ac:dyDescent="0.25">
      <c r="A1448" s="1" t="s">
        <v>457</v>
      </c>
      <c r="B1448" s="1" t="s">
        <v>1988</v>
      </c>
      <c r="C1448" s="1" t="s">
        <v>2530</v>
      </c>
      <c r="D1448" s="1" t="s">
        <v>2098</v>
      </c>
      <c r="E1448" s="1" t="s">
        <v>1991</v>
      </c>
      <c r="F1448" s="1" t="s">
        <v>1992</v>
      </c>
      <c r="G1448" s="1" t="s">
        <v>590</v>
      </c>
      <c r="H1448" s="1" t="s">
        <v>76</v>
      </c>
      <c r="I1448" s="1" t="s">
        <v>2056</v>
      </c>
      <c r="J1448" s="3">
        <v>6.79</v>
      </c>
      <c r="K1448" s="1" t="s">
        <v>2226</v>
      </c>
      <c r="L1448" s="1" t="s">
        <v>24</v>
      </c>
      <c r="M1448" s="1" t="s">
        <v>2227</v>
      </c>
      <c r="N1448" s="1" t="s">
        <v>2059</v>
      </c>
      <c r="O1448" s="2">
        <v>39538</v>
      </c>
      <c r="P1448" s="2">
        <v>39541</v>
      </c>
      <c r="Q1448" s="1" t="s">
        <v>29</v>
      </c>
      <c r="R1448" t="str">
        <f>VLOOKUP(F1448,'Seg 2 descriptions'!A:B,2)</f>
        <v>X Operations-Tri-County</v>
      </c>
      <c r="S1448" t="str">
        <f>VLOOKUP(G1448,'Seg 3 descriptions'!A:B,2)</f>
        <v>Overtime/Comp Time/On Call</v>
      </c>
    </row>
    <row r="1449" spans="1:19" x14ac:dyDescent="0.25">
      <c r="A1449" s="1" t="s">
        <v>1571</v>
      </c>
      <c r="B1449" s="1" t="s">
        <v>49</v>
      </c>
      <c r="C1449" s="1" t="s">
        <v>2409</v>
      </c>
      <c r="D1449" s="1" t="s">
        <v>2044</v>
      </c>
      <c r="E1449" s="1" t="s">
        <v>1991</v>
      </c>
      <c r="F1449" s="1" t="s">
        <v>2013</v>
      </c>
      <c r="G1449" s="1" t="s">
        <v>22</v>
      </c>
      <c r="H1449" s="1" t="s">
        <v>86</v>
      </c>
      <c r="I1449" s="1" t="s">
        <v>24</v>
      </c>
      <c r="J1449" s="3">
        <v>52.52</v>
      </c>
      <c r="K1449" s="1" t="s">
        <v>2224</v>
      </c>
      <c r="L1449" s="1" t="s">
        <v>24</v>
      </c>
      <c r="M1449" s="1" t="s">
        <v>24</v>
      </c>
      <c r="N1449" s="1" t="s">
        <v>2409</v>
      </c>
      <c r="O1449" s="2">
        <v>39782</v>
      </c>
      <c r="P1449" s="2">
        <v>39784</v>
      </c>
      <c r="Q1449" s="1" t="s">
        <v>29</v>
      </c>
      <c r="R1449" t="str">
        <f>VLOOKUP(F1449,'Seg 2 descriptions'!A:B,2)</f>
        <v>X Facilities-Florida</v>
      </c>
      <c r="S1449" t="str">
        <f>VLOOKUP(G1449,'Seg 3 descriptions'!A:B,2)</f>
        <v>Facilities Maintenance</v>
      </c>
    </row>
    <row r="1450" spans="1:19" x14ac:dyDescent="0.25">
      <c r="A1450" s="1" t="s">
        <v>1571</v>
      </c>
      <c r="B1450" s="1" t="s">
        <v>49</v>
      </c>
      <c r="C1450" s="1" t="s">
        <v>2409</v>
      </c>
      <c r="D1450" s="1" t="s">
        <v>2044</v>
      </c>
      <c r="E1450" s="1" t="s">
        <v>1991</v>
      </c>
      <c r="F1450" s="1" t="s">
        <v>2013</v>
      </c>
      <c r="G1450" s="1" t="s">
        <v>22</v>
      </c>
      <c r="H1450" s="1" t="s">
        <v>86</v>
      </c>
      <c r="I1450" s="1" t="s">
        <v>24</v>
      </c>
      <c r="J1450" s="3">
        <v>52.52</v>
      </c>
      <c r="K1450" s="1" t="s">
        <v>2224</v>
      </c>
      <c r="L1450" s="1" t="s">
        <v>24</v>
      </c>
      <c r="M1450" s="1" t="s">
        <v>24</v>
      </c>
      <c r="N1450" s="1" t="s">
        <v>2409</v>
      </c>
      <c r="O1450" s="2">
        <v>39782</v>
      </c>
      <c r="P1450" s="2">
        <v>39784</v>
      </c>
      <c r="Q1450" s="1" t="s">
        <v>29</v>
      </c>
      <c r="R1450" t="str">
        <f>VLOOKUP(F1450,'Seg 2 descriptions'!A:B,2)</f>
        <v>X Facilities-Florida</v>
      </c>
      <c r="S1450" t="str">
        <f>VLOOKUP(G1450,'Seg 3 descriptions'!A:B,2)</f>
        <v>Facilities Maintenance</v>
      </c>
    </row>
    <row r="1451" spans="1:19" x14ac:dyDescent="0.25">
      <c r="A1451" s="1" t="s">
        <v>1571</v>
      </c>
      <c r="B1451" s="1" t="s">
        <v>49</v>
      </c>
      <c r="C1451" s="1" t="s">
        <v>2223</v>
      </c>
      <c r="D1451" s="1" t="s">
        <v>2044</v>
      </c>
      <c r="E1451" s="1" t="s">
        <v>1991</v>
      </c>
      <c r="F1451" s="1" t="s">
        <v>2013</v>
      </c>
      <c r="G1451" s="1" t="s">
        <v>22</v>
      </c>
      <c r="H1451" s="1" t="s">
        <v>86</v>
      </c>
      <c r="I1451" s="1" t="s">
        <v>24</v>
      </c>
      <c r="J1451" s="3">
        <v>8.92</v>
      </c>
      <c r="K1451" s="1" t="s">
        <v>2864</v>
      </c>
      <c r="L1451" s="1" t="s">
        <v>24</v>
      </c>
      <c r="M1451" s="1" t="s">
        <v>24</v>
      </c>
      <c r="N1451" s="1" t="s">
        <v>2223</v>
      </c>
      <c r="O1451" s="2">
        <v>39691</v>
      </c>
      <c r="P1451" s="2">
        <v>39695</v>
      </c>
      <c r="Q1451" s="1" t="s">
        <v>29</v>
      </c>
      <c r="R1451" t="str">
        <f>VLOOKUP(F1451,'Seg 2 descriptions'!A:B,2)</f>
        <v>X Facilities-Florida</v>
      </c>
      <c r="S1451" t="str">
        <f>VLOOKUP(G1451,'Seg 3 descriptions'!A:B,2)</f>
        <v>Facilities Maintenance</v>
      </c>
    </row>
    <row r="1452" spans="1:19" x14ac:dyDescent="0.25">
      <c r="A1452" s="1" t="s">
        <v>17</v>
      </c>
      <c r="B1452" s="1" t="s">
        <v>1988</v>
      </c>
      <c r="C1452" s="1" t="s">
        <v>2865</v>
      </c>
      <c r="D1452" s="1" t="s">
        <v>2116</v>
      </c>
      <c r="E1452" s="1" t="s">
        <v>1991</v>
      </c>
      <c r="F1452" s="1" t="s">
        <v>1992</v>
      </c>
      <c r="G1452" s="1" t="s">
        <v>35</v>
      </c>
      <c r="H1452" s="1" t="s">
        <v>228</v>
      </c>
      <c r="I1452" s="1" t="s">
        <v>24</v>
      </c>
      <c r="J1452" s="3">
        <v>265</v>
      </c>
      <c r="K1452" s="1" t="s">
        <v>36</v>
      </c>
      <c r="L1452" s="1" t="s">
        <v>24</v>
      </c>
      <c r="M1452" s="1" t="s">
        <v>2866</v>
      </c>
      <c r="N1452" s="1" t="s">
        <v>2867</v>
      </c>
      <c r="O1452" s="2">
        <v>39575</v>
      </c>
      <c r="P1452" s="2">
        <v>39575</v>
      </c>
      <c r="Q1452" s="1" t="s">
        <v>29</v>
      </c>
      <c r="R1452" t="str">
        <f>VLOOKUP(F1452,'Seg 2 descriptions'!A:B,2)</f>
        <v>X Operations-Tri-County</v>
      </c>
      <c r="S1452" t="str">
        <f>VLOOKUP(G1452,'Seg 3 descriptions'!A:B,2)</f>
        <v>Other Outside Services</v>
      </c>
    </row>
    <row r="1453" spans="1:19" x14ac:dyDescent="0.25">
      <c r="A1453" s="1" t="s">
        <v>17</v>
      </c>
      <c r="B1453" s="1" t="s">
        <v>1988</v>
      </c>
      <c r="C1453" s="1" t="s">
        <v>2865</v>
      </c>
      <c r="D1453" s="1" t="s">
        <v>2116</v>
      </c>
      <c r="E1453" s="1" t="s">
        <v>1991</v>
      </c>
      <c r="F1453" s="1" t="s">
        <v>1992</v>
      </c>
      <c r="G1453" s="1" t="s">
        <v>35</v>
      </c>
      <c r="H1453" s="1" t="s">
        <v>228</v>
      </c>
      <c r="I1453" s="1" t="s">
        <v>24</v>
      </c>
      <c r="J1453" s="3">
        <v>25</v>
      </c>
      <c r="K1453" s="1" t="s">
        <v>36</v>
      </c>
      <c r="L1453" s="1" t="s">
        <v>24</v>
      </c>
      <c r="M1453" s="1" t="s">
        <v>2866</v>
      </c>
      <c r="N1453" s="1" t="s">
        <v>2867</v>
      </c>
      <c r="O1453" s="2">
        <v>39575</v>
      </c>
      <c r="P1453" s="2">
        <v>39575</v>
      </c>
      <c r="Q1453" s="1" t="s">
        <v>29</v>
      </c>
      <c r="R1453" t="str">
        <f>VLOOKUP(F1453,'Seg 2 descriptions'!A:B,2)</f>
        <v>X Operations-Tri-County</v>
      </c>
      <c r="S1453" t="str">
        <f>VLOOKUP(G1453,'Seg 3 descriptions'!A:B,2)</f>
        <v>Other Outside Services</v>
      </c>
    </row>
    <row r="1454" spans="1:19" x14ac:dyDescent="0.25">
      <c r="A1454" s="1" t="s">
        <v>1987</v>
      </c>
      <c r="B1454" s="1" t="s">
        <v>1988</v>
      </c>
      <c r="C1454" s="1" t="s">
        <v>2868</v>
      </c>
      <c r="D1454" s="1" t="s">
        <v>2080</v>
      </c>
      <c r="E1454" s="1" t="s">
        <v>20</v>
      </c>
      <c r="F1454" s="1" t="s">
        <v>2006</v>
      </c>
      <c r="G1454" s="1" t="s">
        <v>460</v>
      </c>
      <c r="H1454" s="1" t="s">
        <v>187</v>
      </c>
      <c r="I1454" s="1" t="s">
        <v>24</v>
      </c>
      <c r="J1454" s="3">
        <v>252.7</v>
      </c>
      <c r="K1454" s="1" t="s">
        <v>2869</v>
      </c>
      <c r="L1454" s="1" t="s">
        <v>24</v>
      </c>
      <c r="M1454" s="1" t="s">
        <v>2007</v>
      </c>
      <c r="N1454" s="1" t="s">
        <v>2868</v>
      </c>
      <c r="O1454" s="2">
        <v>39584</v>
      </c>
      <c r="P1454" s="2">
        <v>39602</v>
      </c>
      <c r="Q1454" s="1" t="s">
        <v>29</v>
      </c>
      <c r="R1454" t="str">
        <f>VLOOKUP(F1454,'Seg 2 descriptions'!A:B,2)</f>
        <v>X Engineering and Measurement</v>
      </c>
      <c r="S1454" t="str">
        <f>VLOOKUP(G1454,'Seg 3 descriptions'!A:B,2)</f>
        <v>Salaries</v>
      </c>
    </row>
    <row r="1455" spans="1:19" x14ac:dyDescent="0.25">
      <c r="A1455" s="1" t="s">
        <v>1987</v>
      </c>
      <c r="B1455" s="1" t="s">
        <v>1988</v>
      </c>
      <c r="C1455" s="1" t="s">
        <v>2868</v>
      </c>
      <c r="D1455" s="1" t="s">
        <v>2081</v>
      </c>
      <c r="E1455" s="1" t="s">
        <v>20</v>
      </c>
      <c r="F1455" s="1" t="s">
        <v>2006</v>
      </c>
      <c r="G1455" s="1" t="s">
        <v>460</v>
      </c>
      <c r="H1455" s="1" t="s">
        <v>76</v>
      </c>
      <c r="I1455" s="1" t="s">
        <v>24</v>
      </c>
      <c r="J1455" s="3">
        <v>126.35</v>
      </c>
      <c r="K1455" s="1" t="s">
        <v>2869</v>
      </c>
      <c r="L1455" s="1" t="s">
        <v>24</v>
      </c>
      <c r="M1455" s="1" t="s">
        <v>2007</v>
      </c>
      <c r="N1455" s="1" t="s">
        <v>2868</v>
      </c>
      <c r="O1455" s="2">
        <v>39584</v>
      </c>
      <c r="P1455" s="2">
        <v>39602</v>
      </c>
      <c r="Q1455" s="1" t="s">
        <v>29</v>
      </c>
      <c r="R1455" t="str">
        <f>VLOOKUP(F1455,'Seg 2 descriptions'!A:B,2)</f>
        <v>X Engineering and Measurement</v>
      </c>
      <c r="S1455" t="str">
        <f>VLOOKUP(G1455,'Seg 3 descriptions'!A:B,2)</f>
        <v>Salaries</v>
      </c>
    </row>
    <row r="1456" spans="1:19" x14ac:dyDescent="0.25">
      <c r="A1456" s="1" t="s">
        <v>1987</v>
      </c>
      <c r="B1456" s="1" t="s">
        <v>1988</v>
      </c>
      <c r="C1456" s="1" t="s">
        <v>2868</v>
      </c>
      <c r="D1456" s="1" t="s">
        <v>2082</v>
      </c>
      <c r="E1456" s="1" t="s">
        <v>20</v>
      </c>
      <c r="F1456" s="1" t="s">
        <v>2006</v>
      </c>
      <c r="G1456" s="1" t="s">
        <v>460</v>
      </c>
      <c r="H1456" s="1" t="s">
        <v>23</v>
      </c>
      <c r="I1456" s="1" t="s">
        <v>24</v>
      </c>
      <c r="J1456" s="3">
        <v>54.15</v>
      </c>
      <c r="K1456" s="1" t="s">
        <v>2869</v>
      </c>
      <c r="L1456" s="1" t="s">
        <v>24</v>
      </c>
      <c r="M1456" s="1" t="s">
        <v>2007</v>
      </c>
      <c r="N1456" s="1" t="s">
        <v>2868</v>
      </c>
      <c r="O1456" s="2">
        <v>39584</v>
      </c>
      <c r="P1456" s="2">
        <v>39602</v>
      </c>
      <c r="Q1456" s="1" t="s">
        <v>29</v>
      </c>
      <c r="R1456" t="str">
        <f>VLOOKUP(F1456,'Seg 2 descriptions'!A:B,2)</f>
        <v>X Engineering and Measurement</v>
      </c>
      <c r="S1456" t="str">
        <f>VLOOKUP(G1456,'Seg 3 descriptions'!A:B,2)</f>
        <v>Salaries</v>
      </c>
    </row>
    <row r="1457" spans="1:19" x14ac:dyDescent="0.25">
      <c r="A1457" s="1" t="s">
        <v>1987</v>
      </c>
      <c r="B1457" s="1" t="s">
        <v>1988</v>
      </c>
      <c r="C1457" s="1" t="s">
        <v>2868</v>
      </c>
      <c r="D1457" s="1" t="s">
        <v>2330</v>
      </c>
      <c r="E1457" s="1" t="s">
        <v>20</v>
      </c>
      <c r="F1457" s="1" t="s">
        <v>2006</v>
      </c>
      <c r="G1457" s="1" t="s">
        <v>460</v>
      </c>
      <c r="H1457" s="1" t="s">
        <v>130</v>
      </c>
      <c r="I1457" s="1" t="s">
        <v>24</v>
      </c>
      <c r="J1457" s="3">
        <v>18.05</v>
      </c>
      <c r="K1457" s="1" t="s">
        <v>2869</v>
      </c>
      <c r="L1457" s="1" t="s">
        <v>24</v>
      </c>
      <c r="M1457" s="1" t="s">
        <v>2007</v>
      </c>
      <c r="N1457" s="1" t="s">
        <v>2868</v>
      </c>
      <c r="O1457" s="2">
        <v>39584</v>
      </c>
      <c r="P1457" s="2">
        <v>39602</v>
      </c>
      <c r="Q1457" s="1" t="s">
        <v>29</v>
      </c>
      <c r="R1457" t="str">
        <f>VLOOKUP(F1457,'Seg 2 descriptions'!A:B,2)</f>
        <v>X Engineering and Measurement</v>
      </c>
      <c r="S1457" t="str">
        <f>VLOOKUP(G1457,'Seg 3 descriptions'!A:B,2)</f>
        <v>Salaries</v>
      </c>
    </row>
    <row r="1458" spans="1:19" x14ac:dyDescent="0.25">
      <c r="A1458" s="1" t="s">
        <v>457</v>
      </c>
      <c r="B1458" s="1" t="s">
        <v>49</v>
      </c>
      <c r="C1458" s="1" t="s">
        <v>2532</v>
      </c>
      <c r="D1458" s="1" t="s">
        <v>2009</v>
      </c>
      <c r="E1458" s="1" t="s">
        <v>1991</v>
      </c>
      <c r="F1458" s="1" t="s">
        <v>1992</v>
      </c>
      <c r="G1458" s="1" t="s">
        <v>590</v>
      </c>
      <c r="H1458" s="1" t="s">
        <v>86</v>
      </c>
      <c r="I1458" s="1" t="s">
        <v>2056</v>
      </c>
      <c r="J1458" s="3">
        <v>-200.36</v>
      </c>
      <c r="K1458" s="1" t="s">
        <v>2398</v>
      </c>
      <c r="L1458" s="1" t="s">
        <v>24</v>
      </c>
      <c r="M1458" s="1" t="s">
        <v>2399</v>
      </c>
      <c r="N1458" s="1" t="s">
        <v>2096</v>
      </c>
      <c r="O1458" s="2">
        <v>39813</v>
      </c>
      <c r="P1458" s="2">
        <v>39822</v>
      </c>
      <c r="Q1458" s="1" t="s">
        <v>29</v>
      </c>
      <c r="R1458" t="str">
        <f>VLOOKUP(F1458,'Seg 2 descriptions'!A:B,2)</f>
        <v>X Operations-Tri-County</v>
      </c>
      <c r="S1458" t="str">
        <f>VLOOKUP(G1458,'Seg 3 descriptions'!A:B,2)</f>
        <v>Overtime/Comp Time/On Call</v>
      </c>
    </row>
    <row r="1459" spans="1:19" x14ac:dyDescent="0.25">
      <c r="A1459" s="1" t="s">
        <v>457</v>
      </c>
      <c r="B1459" s="1" t="s">
        <v>49</v>
      </c>
      <c r="C1459" s="1" t="s">
        <v>2822</v>
      </c>
      <c r="D1459" s="1" t="s">
        <v>2845</v>
      </c>
      <c r="E1459" s="1" t="s">
        <v>2029</v>
      </c>
      <c r="F1459" s="1" t="s">
        <v>2030</v>
      </c>
      <c r="G1459" s="1" t="s">
        <v>870</v>
      </c>
      <c r="H1459" s="1" t="s">
        <v>103</v>
      </c>
      <c r="I1459" s="1" t="s">
        <v>2056</v>
      </c>
      <c r="J1459" s="3">
        <v>3.98</v>
      </c>
      <c r="K1459" s="1" t="s">
        <v>2843</v>
      </c>
      <c r="L1459" s="1" t="s">
        <v>24</v>
      </c>
      <c r="M1459" s="1" t="s">
        <v>2844</v>
      </c>
      <c r="N1459" s="1" t="s">
        <v>2059</v>
      </c>
      <c r="O1459" s="2">
        <v>39813</v>
      </c>
      <c r="P1459" s="2">
        <v>39822</v>
      </c>
      <c r="Q1459" s="1" t="s">
        <v>29</v>
      </c>
      <c r="R1459" t="str">
        <f>VLOOKUP(F1459,'Seg 2 descriptions'!A:B,2)</f>
        <v>X Operations-Citrus County</v>
      </c>
      <c r="S1459" t="str">
        <f>VLOOKUP(G1459,'Seg 3 descriptions'!A:B,2)</f>
        <v>Other Vehicle Expenses</v>
      </c>
    </row>
    <row r="1460" spans="1:19" x14ac:dyDescent="0.25">
      <c r="A1460" s="1" t="s">
        <v>457</v>
      </c>
      <c r="B1460" s="1" t="s">
        <v>49</v>
      </c>
      <c r="C1460" s="1" t="s">
        <v>2822</v>
      </c>
      <c r="D1460" s="1" t="s">
        <v>2870</v>
      </c>
      <c r="E1460" s="1" t="s">
        <v>2029</v>
      </c>
      <c r="F1460" s="1" t="s">
        <v>2030</v>
      </c>
      <c r="G1460" s="1" t="s">
        <v>870</v>
      </c>
      <c r="H1460" s="1" t="s">
        <v>228</v>
      </c>
      <c r="I1460" s="1" t="s">
        <v>2056</v>
      </c>
      <c r="J1460" s="3">
        <v>16.93</v>
      </c>
      <c r="K1460" s="1" t="s">
        <v>2843</v>
      </c>
      <c r="L1460" s="1" t="s">
        <v>24</v>
      </c>
      <c r="M1460" s="1" t="s">
        <v>2844</v>
      </c>
      <c r="N1460" s="1" t="s">
        <v>2059</v>
      </c>
      <c r="O1460" s="2">
        <v>39813</v>
      </c>
      <c r="P1460" s="2">
        <v>39822</v>
      </c>
      <c r="Q1460" s="1" t="s">
        <v>29</v>
      </c>
      <c r="R1460" t="str">
        <f>VLOOKUP(F1460,'Seg 2 descriptions'!A:B,2)</f>
        <v>X Operations-Citrus County</v>
      </c>
      <c r="S1460" t="str">
        <f>VLOOKUP(G1460,'Seg 3 descriptions'!A:B,2)</f>
        <v>Other Vehicle Expenses</v>
      </c>
    </row>
    <row r="1461" spans="1:19" x14ac:dyDescent="0.25">
      <c r="A1461" s="1" t="s">
        <v>457</v>
      </c>
      <c r="B1461" s="1" t="s">
        <v>49</v>
      </c>
      <c r="C1461" s="1" t="s">
        <v>2822</v>
      </c>
      <c r="D1461" s="1" t="s">
        <v>2871</v>
      </c>
      <c r="E1461" s="1" t="s">
        <v>2029</v>
      </c>
      <c r="F1461" s="1" t="s">
        <v>2030</v>
      </c>
      <c r="G1461" s="1" t="s">
        <v>1049</v>
      </c>
      <c r="H1461" s="1" t="s">
        <v>228</v>
      </c>
      <c r="I1461" s="1" t="s">
        <v>2056</v>
      </c>
      <c r="J1461" s="3">
        <v>13.35</v>
      </c>
      <c r="K1461" s="1" t="s">
        <v>2843</v>
      </c>
      <c r="L1461" s="1" t="s">
        <v>24</v>
      </c>
      <c r="M1461" s="1" t="s">
        <v>2844</v>
      </c>
      <c r="N1461" s="1" t="s">
        <v>2059</v>
      </c>
      <c r="O1461" s="2">
        <v>39813</v>
      </c>
      <c r="P1461" s="2">
        <v>39822</v>
      </c>
      <c r="Q1461" s="1" t="s">
        <v>29</v>
      </c>
      <c r="R1461" t="str">
        <f>VLOOKUP(F1461,'Seg 2 descriptions'!A:B,2)</f>
        <v>X Operations-Citrus County</v>
      </c>
      <c r="S1461" t="str">
        <f>VLOOKUP(G1461,'Seg 3 descriptions'!A:B,2)</f>
        <v>Vehicle Insurance</v>
      </c>
    </row>
    <row r="1462" spans="1:19" x14ac:dyDescent="0.25">
      <c r="A1462" s="1" t="s">
        <v>828</v>
      </c>
      <c r="B1462" s="1" t="s">
        <v>49</v>
      </c>
      <c r="C1462" s="1" t="s">
        <v>2872</v>
      </c>
      <c r="D1462" s="1" t="s">
        <v>2100</v>
      </c>
      <c r="E1462" s="1" t="s">
        <v>1991</v>
      </c>
      <c r="F1462" s="1" t="s">
        <v>2101</v>
      </c>
      <c r="G1462" s="1" t="s">
        <v>460</v>
      </c>
      <c r="H1462" s="1" t="s">
        <v>86</v>
      </c>
      <c r="I1462" s="1" t="s">
        <v>24</v>
      </c>
      <c r="J1462" s="3">
        <v>129.11000000000001</v>
      </c>
      <c r="K1462" s="1" t="s">
        <v>2873</v>
      </c>
      <c r="L1462" s="1" t="s">
        <v>24</v>
      </c>
      <c r="M1462" s="1" t="s">
        <v>24</v>
      </c>
      <c r="N1462" s="1" t="s">
        <v>2872</v>
      </c>
      <c r="O1462" s="2">
        <v>39598</v>
      </c>
      <c r="P1462" s="2">
        <v>39604</v>
      </c>
      <c r="Q1462" s="1" t="s">
        <v>29</v>
      </c>
      <c r="R1462" t="str">
        <f>VLOOKUP(F1462,'Seg 2 descriptions'!A:B,2)</f>
        <v>X Operations Manager-Tri-County</v>
      </c>
      <c r="S1462" t="str">
        <f>VLOOKUP(G1462,'Seg 3 descriptions'!A:B,2)</f>
        <v>Salaries</v>
      </c>
    </row>
    <row r="1463" spans="1:19" x14ac:dyDescent="0.25">
      <c r="A1463" s="1" t="s">
        <v>828</v>
      </c>
      <c r="B1463" s="1" t="s">
        <v>49</v>
      </c>
      <c r="C1463" s="1" t="s">
        <v>2872</v>
      </c>
      <c r="D1463" s="1" t="s">
        <v>2103</v>
      </c>
      <c r="E1463" s="1" t="s">
        <v>1991</v>
      </c>
      <c r="F1463" s="1" t="s">
        <v>2101</v>
      </c>
      <c r="G1463" s="1" t="s">
        <v>460</v>
      </c>
      <c r="H1463" s="1" t="s">
        <v>76</v>
      </c>
      <c r="I1463" s="1" t="s">
        <v>24</v>
      </c>
      <c r="J1463" s="3">
        <v>258.20999999999998</v>
      </c>
      <c r="K1463" s="1" t="s">
        <v>2873</v>
      </c>
      <c r="L1463" s="1" t="s">
        <v>24</v>
      </c>
      <c r="M1463" s="1" t="s">
        <v>24</v>
      </c>
      <c r="N1463" s="1" t="s">
        <v>2872</v>
      </c>
      <c r="O1463" s="2">
        <v>39598</v>
      </c>
      <c r="P1463" s="2">
        <v>39604</v>
      </c>
      <c r="Q1463" s="1" t="s">
        <v>29</v>
      </c>
      <c r="R1463" t="str">
        <f>VLOOKUP(F1463,'Seg 2 descriptions'!A:B,2)</f>
        <v>X Operations Manager-Tri-County</v>
      </c>
      <c r="S1463" t="str">
        <f>VLOOKUP(G1463,'Seg 3 descriptions'!A:B,2)</f>
        <v>Salaries</v>
      </c>
    </row>
    <row r="1464" spans="1:19" x14ac:dyDescent="0.25">
      <c r="A1464" s="1" t="s">
        <v>828</v>
      </c>
      <c r="B1464" s="1" t="s">
        <v>49</v>
      </c>
      <c r="C1464" s="1" t="s">
        <v>2872</v>
      </c>
      <c r="D1464" s="1" t="s">
        <v>2494</v>
      </c>
      <c r="E1464" s="1" t="s">
        <v>1991</v>
      </c>
      <c r="F1464" s="1" t="s">
        <v>2101</v>
      </c>
      <c r="G1464" s="1" t="s">
        <v>460</v>
      </c>
      <c r="H1464" s="1" t="s">
        <v>130</v>
      </c>
      <c r="I1464" s="1" t="s">
        <v>24</v>
      </c>
      <c r="J1464" s="3">
        <v>516.42999999999995</v>
      </c>
      <c r="K1464" s="1" t="s">
        <v>2873</v>
      </c>
      <c r="L1464" s="1" t="s">
        <v>24</v>
      </c>
      <c r="M1464" s="1" t="s">
        <v>24</v>
      </c>
      <c r="N1464" s="1" t="s">
        <v>2872</v>
      </c>
      <c r="O1464" s="2">
        <v>39598</v>
      </c>
      <c r="P1464" s="2">
        <v>39604</v>
      </c>
      <c r="Q1464" s="1" t="s">
        <v>29</v>
      </c>
      <c r="R1464" t="str">
        <f>VLOOKUP(F1464,'Seg 2 descriptions'!A:B,2)</f>
        <v>X Operations Manager-Tri-County</v>
      </c>
      <c r="S1464" t="str">
        <f>VLOOKUP(G1464,'Seg 3 descriptions'!A:B,2)</f>
        <v>Salaries</v>
      </c>
    </row>
    <row r="1465" spans="1:19" x14ac:dyDescent="0.25">
      <c r="A1465" s="1" t="s">
        <v>828</v>
      </c>
      <c r="B1465" s="1" t="s">
        <v>49</v>
      </c>
      <c r="C1465" s="1" t="s">
        <v>2728</v>
      </c>
      <c r="D1465" s="1" t="s">
        <v>1999</v>
      </c>
      <c r="E1465" s="1" t="s">
        <v>1991</v>
      </c>
      <c r="F1465" s="1" t="s">
        <v>1992</v>
      </c>
      <c r="G1465" s="1" t="s">
        <v>460</v>
      </c>
      <c r="H1465" s="1" t="s">
        <v>228</v>
      </c>
      <c r="I1465" s="1" t="s">
        <v>24</v>
      </c>
      <c r="J1465" s="3">
        <v>12.46</v>
      </c>
      <c r="K1465" s="1" t="s">
        <v>2874</v>
      </c>
      <c r="L1465" s="1" t="s">
        <v>24</v>
      </c>
      <c r="M1465" s="1" t="s">
        <v>24</v>
      </c>
      <c r="N1465" s="1" t="s">
        <v>2728</v>
      </c>
      <c r="O1465" s="2">
        <v>39717</v>
      </c>
      <c r="P1465" s="2">
        <v>39722</v>
      </c>
      <c r="Q1465" s="1" t="s">
        <v>29</v>
      </c>
      <c r="R1465" t="str">
        <f>VLOOKUP(F1465,'Seg 2 descriptions'!A:B,2)</f>
        <v>X Operations-Tri-County</v>
      </c>
      <c r="S1465" t="str">
        <f>VLOOKUP(G1465,'Seg 3 descriptions'!A:B,2)</f>
        <v>Salaries</v>
      </c>
    </row>
    <row r="1466" spans="1:19" x14ac:dyDescent="0.25">
      <c r="A1466" s="1" t="s">
        <v>828</v>
      </c>
      <c r="B1466" s="1" t="s">
        <v>49</v>
      </c>
      <c r="C1466" s="1" t="s">
        <v>2728</v>
      </c>
      <c r="D1466" s="1" t="s">
        <v>2080</v>
      </c>
      <c r="E1466" s="1" t="s">
        <v>20</v>
      </c>
      <c r="F1466" s="1" t="s">
        <v>2006</v>
      </c>
      <c r="G1466" s="1" t="s">
        <v>460</v>
      </c>
      <c r="H1466" s="1" t="s">
        <v>187</v>
      </c>
      <c r="I1466" s="1" t="s">
        <v>24</v>
      </c>
      <c r="J1466" s="3">
        <v>244.37</v>
      </c>
      <c r="K1466" s="1" t="s">
        <v>2874</v>
      </c>
      <c r="L1466" s="1" t="s">
        <v>24</v>
      </c>
      <c r="M1466" s="1" t="s">
        <v>24</v>
      </c>
      <c r="N1466" s="1" t="s">
        <v>2728</v>
      </c>
      <c r="O1466" s="2">
        <v>39717</v>
      </c>
      <c r="P1466" s="2">
        <v>39722</v>
      </c>
      <c r="Q1466" s="1" t="s">
        <v>29</v>
      </c>
      <c r="R1466" t="str">
        <f>VLOOKUP(F1466,'Seg 2 descriptions'!A:B,2)</f>
        <v>X Engineering and Measurement</v>
      </c>
      <c r="S1466" t="str">
        <f>VLOOKUP(G1466,'Seg 3 descriptions'!A:B,2)</f>
        <v>Salaries</v>
      </c>
    </row>
    <row r="1467" spans="1:19" x14ac:dyDescent="0.25">
      <c r="A1467" s="1" t="s">
        <v>828</v>
      </c>
      <c r="B1467" s="1" t="s">
        <v>49</v>
      </c>
      <c r="C1467" s="1" t="s">
        <v>2728</v>
      </c>
      <c r="D1467" s="1" t="s">
        <v>2081</v>
      </c>
      <c r="E1467" s="1" t="s">
        <v>20</v>
      </c>
      <c r="F1467" s="1" t="s">
        <v>2006</v>
      </c>
      <c r="G1467" s="1" t="s">
        <v>460</v>
      </c>
      <c r="H1467" s="1" t="s">
        <v>76</v>
      </c>
      <c r="I1467" s="1" t="s">
        <v>24</v>
      </c>
      <c r="J1467" s="3">
        <v>285.10000000000002</v>
      </c>
      <c r="K1467" s="1" t="s">
        <v>2874</v>
      </c>
      <c r="L1467" s="1" t="s">
        <v>24</v>
      </c>
      <c r="M1467" s="1" t="s">
        <v>24</v>
      </c>
      <c r="N1467" s="1" t="s">
        <v>2728</v>
      </c>
      <c r="O1467" s="2">
        <v>39717</v>
      </c>
      <c r="P1467" s="2">
        <v>39722</v>
      </c>
      <c r="Q1467" s="1" t="s">
        <v>29</v>
      </c>
      <c r="R1467" t="str">
        <f>VLOOKUP(F1467,'Seg 2 descriptions'!A:B,2)</f>
        <v>X Engineering and Measurement</v>
      </c>
      <c r="S1467" t="str">
        <f>VLOOKUP(G1467,'Seg 3 descriptions'!A:B,2)</f>
        <v>Salaries</v>
      </c>
    </row>
    <row r="1468" spans="1:19" x14ac:dyDescent="0.25">
      <c r="A1468" s="1" t="s">
        <v>457</v>
      </c>
      <c r="B1468" s="1" t="s">
        <v>49</v>
      </c>
      <c r="C1468" s="1" t="s">
        <v>2822</v>
      </c>
      <c r="D1468" s="1" t="s">
        <v>2860</v>
      </c>
      <c r="E1468" s="1" t="s">
        <v>2029</v>
      </c>
      <c r="F1468" s="1" t="s">
        <v>2030</v>
      </c>
      <c r="G1468" s="1" t="s">
        <v>1049</v>
      </c>
      <c r="H1468" s="1" t="s">
        <v>103</v>
      </c>
      <c r="I1468" s="1" t="s">
        <v>2056</v>
      </c>
      <c r="J1468" s="3">
        <v>3.14</v>
      </c>
      <c r="K1468" s="1" t="s">
        <v>2843</v>
      </c>
      <c r="L1468" s="1" t="s">
        <v>24</v>
      </c>
      <c r="M1468" s="1" t="s">
        <v>2844</v>
      </c>
      <c r="N1468" s="1" t="s">
        <v>2059</v>
      </c>
      <c r="O1468" s="2">
        <v>39813</v>
      </c>
      <c r="P1468" s="2">
        <v>39822</v>
      </c>
      <c r="Q1468" s="1" t="s">
        <v>29</v>
      </c>
      <c r="R1468" t="str">
        <f>VLOOKUP(F1468,'Seg 2 descriptions'!A:B,2)</f>
        <v>X Operations-Citrus County</v>
      </c>
      <c r="S1468" t="str">
        <f>VLOOKUP(G1468,'Seg 3 descriptions'!A:B,2)</f>
        <v>Vehicle Insurance</v>
      </c>
    </row>
    <row r="1469" spans="1:19" x14ac:dyDescent="0.25">
      <c r="A1469" s="1" t="s">
        <v>457</v>
      </c>
      <c r="B1469" s="1" t="s">
        <v>49</v>
      </c>
      <c r="C1469" s="1" t="s">
        <v>2822</v>
      </c>
      <c r="D1469" s="1" t="s">
        <v>2861</v>
      </c>
      <c r="E1469" s="1" t="s">
        <v>2029</v>
      </c>
      <c r="F1469" s="1" t="s">
        <v>2030</v>
      </c>
      <c r="G1469" s="1" t="s">
        <v>1055</v>
      </c>
      <c r="H1469" s="1" t="s">
        <v>103</v>
      </c>
      <c r="I1469" s="1" t="s">
        <v>2056</v>
      </c>
      <c r="J1469" s="3">
        <v>19.05</v>
      </c>
      <c r="K1469" s="1" t="s">
        <v>2843</v>
      </c>
      <c r="L1469" s="1" t="s">
        <v>24</v>
      </c>
      <c r="M1469" s="1" t="s">
        <v>2844</v>
      </c>
      <c r="N1469" s="1" t="s">
        <v>2059</v>
      </c>
      <c r="O1469" s="2">
        <v>39813</v>
      </c>
      <c r="P1469" s="2">
        <v>39822</v>
      </c>
      <c r="Q1469" s="1" t="s">
        <v>29</v>
      </c>
      <c r="R1469" t="str">
        <f>VLOOKUP(F1469,'Seg 2 descriptions'!A:B,2)</f>
        <v>X Operations-Citrus County</v>
      </c>
      <c r="S1469" t="str">
        <f>VLOOKUP(G1469,'Seg 3 descriptions'!A:B,2)</f>
        <v>Vehicle Depreciation</v>
      </c>
    </row>
    <row r="1470" spans="1:19" x14ac:dyDescent="0.25">
      <c r="A1470" s="1" t="s">
        <v>457</v>
      </c>
      <c r="B1470" s="1" t="s">
        <v>49</v>
      </c>
      <c r="C1470" s="1" t="s">
        <v>2822</v>
      </c>
      <c r="D1470" s="1" t="s">
        <v>2875</v>
      </c>
      <c r="E1470" s="1" t="s">
        <v>2029</v>
      </c>
      <c r="F1470" s="1" t="s">
        <v>2030</v>
      </c>
      <c r="G1470" s="1" t="s">
        <v>1055</v>
      </c>
      <c r="H1470" s="1" t="s">
        <v>228</v>
      </c>
      <c r="I1470" s="1" t="s">
        <v>2056</v>
      </c>
      <c r="J1470" s="3">
        <v>80.959999999999994</v>
      </c>
      <c r="K1470" s="1" t="s">
        <v>2843</v>
      </c>
      <c r="L1470" s="1" t="s">
        <v>24</v>
      </c>
      <c r="M1470" s="1" t="s">
        <v>2844</v>
      </c>
      <c r="N1470" s="1" t="s">
        <v>2059</v>
      </c>
      <c r="O1470" s="2">
        <v>39813</v>
      </c>
      <c r="P1470" s="2">
        <v>39822</v>
      </c>
      <c r="Q1470" s="1" t="s">
        <v>29</v>
      </c>
      <c r="R1470" t="str">
        <f>VLOOKUP(F1470,'Seg 2 descriptions'!A:B,2)</f>
        <v>X Operations-Citrus County</v>
      </c>
      <c r="S1470" t="str">
        <f>VLOOKUP(G1470,'Seg 3 descriptions'!A:B,2)</f>
        <v>Vehicle Depreciation</v>
      </c>
    </row>
    <row r="1471" spans="1:19" x14ac:dyDescent="0.25">
      <c r="A1471" s="1" t="s">
        <v>457</v>
      </c>
      <c r="B1471" s="1" t="s">
        <v>49</v>
      </c>
      <c r="C1471" s="1" t="s">
        <v>2822</v>
      </c>
      <c r="D1471" s="1" t="s">
        <v>2862</v>
      </c>
      <c r="E1471" s="1" t="s">
        <v>2029</v>
      </c>
      <c r="F1471" s="1" t="s">
        <v>2030</v>
      </c>
      <c r="G1471" s="1" t="s">
        <v>869</v>
      </c>
      <c r="H1471" s="1" t="s">
        <v>103</v>
      </c>
      <c r="I1471" s="1" t="s">
        <v>2056</v>
      </c>
      <c r="J1471" s="3">
        <v>11.12</v>
      </c>
      <c r="K1471" s="1" t="s">
        <v>2843</v>
      </c>
      <c r="L1471" s="1" t="s">
        <v>24</v>
      </c>
      <c r="M1471" s="1" t="s">
        <v>2844</v>
      </c>
      <c r="N1471" s="1" t="s">
        <v>2059</v>
      </c>
      <c r="O1471" s="2">
        <v>39813</v>
      </c>
      <c r="P1471" s="2">
        <v>39822</v>
      </c>
      <c r="Q1471" s="1" t="s">
        <v>29</v>
      </c>
      <c r="R1471" t="str">
        <f>VLOOKUP(F1471,'Seg 2 descriptions'!A:B,2)</f>
        <v>X Operations-Citrus County</v>
      </c>
      <c r="S1471" t="str">
        <f>VLOOKUP(G1471,'Seg 3 descriptions'!A:B,2)</f>
        <v>Vehicle Fuel</v>
      </c>
    </row>
    <row r="1472" spans="1:19" x14ac:dyDescent="0.25">
      <c r="A1472" s="1" t="s">
        <v>457</v>
      </c>
      <c r="B1472" s="1" t="s">
        <v>49</v>
      </c>
      <c r="C1472" s="1" t="s">
        <v>2822</v>
      </c>
      <c r="D1472" s="1" t="s">
        <v>2876</v>
      </c>
      <c r="E1472" s="1" t="s">
        <v>2029</v>
      </c>
      <c r="F1472" s="1" t="s">
        <v>2030</v>
      </c>
      <c r="G1472" s="1" t="s">
        <v>869</v>
      </c>
      <c r="H1472" s="1" t="s">
        <v>228</v>
      </c>
      <c r="I1472" s="1" t="s">
        <v>2056</v>
      </c>
      <c r="J1472" s="3">
        <v>47.26</v>
      </c>
      <c r="K1472" s="1" t="s">
        <v>2843</v>
      </c>
      <c r="L1472" s="1" t="s">
        <v>24</v>
      </c>
      <c r="M1472" s="1" t="s">
        <v>2844</v>
      </c>
      <c r="N1472" s="1" t="s">
        <v>2059</v>
      </c>
      <c r="O1472" s="2">
        <v>39813</v>
      </c>
      <c r="P1472" s="2">
        <v>39822</v>
      </c>
      <c r="Q1472" s="1" t="s">
        <v>29</v>
      </c>
      <c r="R1472" t="str">
        <f>VLOOKUP(F1472,'Seg 2 descriptions'!A:B,2)</f>
        <v>X Operations-Citrus County</v>
      </c>
      <c r="S1472" t="str">
        <f>VLOOKUP(G1472,'Seg 3 descriptions'!A:B,2)</f>
        <v>Vehicle Fuel</v>
      </c>
    </row>
    <row r="1473" spans="1:19" x14ac:dyDescent="0.25">
      <c r="A1473" s="1" t="s">
        <v>457</v>
      </c>
      <c r="B1473" s="1" t="s">
        <v>49</v>
      </c>
      <c r="C1473" s="1" t="s">
        <v>2822</v>
      </c>
      <c r="D1473" s="1" t="s">
        <v>2877</v>
      </c>
      <c r="E1473" s="1" t="s">
        <v>2029</v>
      </c>
      <c r="F1473" s="1" t="s">
        <v>2030</v>
      </c>
      <c r="G1473" s="1" t="s">
        <v>283</v>
      </c>
      <c r="H1473" s="1" t="s">
        <v>228</v>
      </c>
      <c r="I1473" s="1" t="s">
        <v>2056</v>
      </c>
      <c r="J1473" s="3">
        <v>41.48</v>
      </c>
      <c r="K1473" s="1" t="s">
        <v>2843</v>
      </c>
      <c r="L1473" s="1" t="s">
        <v>24</v>
      </c>
      <c r="M1473" s="1" t="s">
        <v>2844</v>
      </c>
      <c r="N1473" s="1" t="s">
        <v>2059</v>
      </c>
      <c r="O1473" s="2">
        <v>39813</v>
      </c>
      <c r="P1473" s="2">
        <v>39822</v>
      </c>
      <c r="Q1473" s="1" t="s">
        <v>29</v>
      </c>
      <c r="R1473" t="str">
        <f>VLOOKUP(F1473,'Seg 2 descriptions'!A:B,2)</f>
        <v>X Operations-Citrus County</v>
      </c>
      <c r="S1473" t="str">
        <f>VLOOKUP(G1473,'Seg 3 descriptions'!A:B,2)</f>
        <v>Supplies &amp; Misc Dept Expenses</v>
      </c>
    </row>
    <row r="1474" spans="1:19" x14ac:dyDescent="0.25">
      <c r="A1474" s="1" t="s">
        <v>457</v>
      </c>
      <c r="B1474" s="1" t="s">
        <v>49</v>
      </c>
      <c r="C1474" s="1" t="s">
        <v>2822</v>
      </c>
      <c r="D1474" s="1" t="s">
        <v>2878</v>
      </c>
      <c r="E1474" s="1" t="s">
        <v>2029</v>
      </c>
      <c r="F1474" s="1" t="s">
        <v>2030</v>
      </c>
      <c r="G1474" s="1" t="s">
        <v>283</v>
      </c>
      <c r="H1474" s="1" t="s">
        <v>103</v>
      </c>
      <c r="I1474" s="1" t="s">
        <v>2056</v>
      </c>
      <c r="J1474" s="3">
        <v>9.76</v>
      </c>
      <c r="K1474" s="1" t="s">
        <v>2843</v>
      </c>
      <c r="L1474" s="1" t="s">
        <v>24</v>
      </c>
      <c r="M1474" s="1" t="s">
        <v>2844</v>
      </c>
      <c r="N1474" s="1" t="s">
        <v>2059</v>
      </c>
      <c r="O1474" s="2">
        <v>39813</v>
      </c>
      <c r="P1474" s="2">
        <v>39822</v>
      </c>
      <c r="Q1474" s="1" t="s">
        <v>29</v>
      </c>
      <c r="R1474" t="str">
        <f>VLOOKUP(F1474,'Seg 2 descriptions'!A:B,2)</f>
        <v>X Operations-Citrus County</v>
      </c>
      <c r="S1474" t="str">
        <f>VLOOKUP(G1474,'Seg 3 descriptions'!A:B,2)</f>
        <v>Supplies &amp; Misc Dept Expenses</v>
      </c>
    </row>
    <row r="1475" spans="1:19" x14ac:dyDescent="0.25">
      <c r="A1475" s="1" t="s">
        <v>457</v>
      </c>
      <c r="B1475" s="1" t="s">
        <v>49</v>
      </c>
      <c r="C1475" s="1" t="s">
        <v>2822</v>
      </c>
      <c r="D1475" s="1" t="s">
        <v>2879</v>
      </c>
      <c r="E1475" s="1" t="s">
        <v>2029</v>
      </c>
      <c r="F1475" s="1" t="s">
        <v>2030</v>
      </c>
      <c r="G1475" s="1" t="s">
        <v>1302</v>
      </c>
      <c r="H1475" s="1" t="s">
        <v>103</v>
      </c>
      <c r="I1475" s="1" t="s">
        <v>2056</v>
      </c>
      <c r="J1475" s="3">
        <v>3.01</v>
      </c>
      <c r="K1475" s="1" t="s">
        <v>2843</v>
      </c>
      <c r="L1475" s="1" t="s">
        <v>24</v>
      </c>
      <c r="M1475" s="1" t="s">
        <v>2844</v>
      </c>
      <c r="N1475" s="1" t="s">
        <v>2059</v>
      </c>
      <c r="O1475" s="2">
        <v>39813</v>
      </c>
      <c r="P1475" s="2">
        <v>39822</v>
      </c>
      <c r="Q1475" s="1" t="s">
        <v>29</v>
      </c>
      <c r="R1475" t="str">
        <f>VLOOKUP(F1475,'Seg 2 descriptions'!A:B,2)</f>
        <v>X Operations-Citrus County</v>
      </c>
      <c r="S1475" t="str">
        <f>VLOOKUP(G1475,'Seg 3 descriptions'!A:B,2)</f>
        <v>Uniforms</v>
      </c>
    </row>
    <row r="1476" spans="1:19" x14ac:dyDescent="0.25">
      <c r="A1476" s="1" t="s">
        <v>457</v>
      </c>
      <c r="B1476" s="1" t="s">
        <v>49</v>
      </c>
      <c r="C1476" s="1" t="s">
        <v>2822</v>
      </c>
      <c r="D1476" s="1" t="s">
        <v>2880</v>
      </c>
      <c r="E1476" s="1" t="s">
        <v>2029</v>
      </c>
      <c r="F1476" s="1" t="s">
        <v>2030</v>
      </c>
      <c r="G1476" s="1" t="s">
        <v>1302</v>
      </c>
      <c r="H1476" s="1" t="s">
        <v>228</v>
      </c>
      <c r="I1476" s="1" t="s">
        <v>2056</v>
      </c>
      <c r="J1476" s="3">
        <v>12.79</v>
      </c>
      <c r="K1476" s="1" t="s">
        <v>2843</v>
      </c>
      <c r="L1476" s="1" t="s">
        <v>24</v>
      </c>
      <c r="M1476" s="1" t="s">
        <v>2844</v>
      </c>
      <c r="N1476" s="1" t="s">
        <v>2059</v>
      </c>
      <c r="O1476" s="2">
        <v>39813</v>
      </c>
      <c r="P1476" s="2">
        <v>39822</v>
      </c>
      <c r="Q1476" s="1" t="s">
        <v>29</v>
      </c>
      <c r="R1476" t="str">
        <f>VLOOKUP(F1476,'Seg 2 descriptions'!A:B,2)</f>
        <v>X Operations-Citrus County</v>
      </c>
      <c r="S1476" t="str">
        <f>VLOOKUP(G1476,'Seg 3 descriptions'!A:B,2)</f>
        <v>Uniforms</v>
      </c>
    </row>
    <row r="1477" spans="1:19" x14ac:dyDescent="0.25">
      <c r="A1477" s="1" t="s">
        <v>457</v>
      </c>
      <c r="B1477" s="1" t="s">
        <v>49</v>
      </c>
      <c r="C1477" s="1" t="s">
        <v>2822</v>
      </c>
      <c r="D1477" s="1" t="s">
        <v>2881</v>
      </c>
      <c r="E1477" s="1" t="s">
        <v>2029</v>
      </c>
      <c r="F1477" s="1" t="s">
        <v>2030</v>
      </c>
      <c r="G1477" s="1" t="s">
        <v>868</v>
      </c>
      <c r="H1477" s="1" t="s">
        <v>103</v>
      </c>
      <c r="I1477" s="1" t="s">
        <v>2056</v>
      </c>
      <c r="J1477" s="3">
        <v>5.35</v>
      </c>
      <c r="K1477" s="1" t="s">
        <v>2843</v>
      </c>
      <c r="L1477" s="1" t="s">
        <v>24</v>
      </c>
      <c r="M1477" s="1" t="s">
        <v>2844</v>
      </c>
      <c r="N1477" s="1" t="s">
        <v>2059</v>
      </c>
      <c r="O1477" s="2">
        <v>39813</v>
      </c>
      <c r="P1477" s="2">
        <v>39822</v>
      </c>
      <c r="Q1477" s="1" t="s">
        <v>29</v>
      </c>
      <c r="R1477" t="str">
        <f>VLOOKUP(F1477,'Seg 2 descriptions'!A:B,2)</f>
        <v>X Operations-Citrus County</v>
      </c>
      <c r="S1477" t="str">
        <f>VLOOKUP(G1477,'Seg 3 descriptions'!A:B,2)</f>
        <v>Cell Phones</v>
      </c>
    </row>
    <row r="1478" spans="1:19" x14ac:dyDescent="0.25">
      <c r="A1478" s="1" t="s">
        <v>457</v>
      </c>
      <c r="B1478" s="1" t="s">
        <v>49</v>
      </c>
      <c r="C1478" s="1" t="s">
        <v>2822</v>
      </c>
      <c r="D1478" s="1" t="s">
        <v>2882</v>
      </c>
      <c r="E1478" s="1" t="s">
        <v>2029</v>
      </c>
      <c r="F1478" s="1" t="s">
        <v>2030</v>
      </c>
      <c r="G1478" s="1" t="s">
        <v>868</v>
      </c>
      <c r="H1478" s="1" t="s">
        <v>228</v>
      </c>
      <c r="I1478" s="1" t="s">
        <v>2056</v>
      </c>
      <c r="J1478" s="3">
        <v>22.76</v>
      </c>
      <c r="K1478" s="1" t="s">
        <v>2843</v>
      </c>
      <c r="L1478" s="1" t="s">
        <v>24</v>
      </c>
      <c r="M1478" s="1" t="s">
        <v>2844</v>
      </c>
      <c r="N1478" s="1" t="s">
        <v>2059</v>
      </c>
      <c r="O1478" s="2">
        <v>39813</v>
      </c>
      <c r="P1478" s="2">
        <v>39822</v>
      </c>
      <c r="Q1478" s="1" t="s">
        <v>29</v>
      </c>
      <c r="R1478" t="str">
        <f>VLOOKUP(F1478,'Seg 2 descriptions'!A:B,2)</f>
        <v>X Operations-Citrus County</v>
      </c>
      <c r="S1478" t="str">
        <f>VLOOKUP(G1478,'Seg 3 descriptions'!A:B,2)</f>
        <v>Cell Phones</v>
      </c>
    </row>
    <row r="1479" spans="1:19" x14ac:dyDescent="0.25">
      <c r="A1479" s="1" t="s">
        <v>457</v>
      </c>
      <c r="B1479" s="1" t="s">
        <v>49</v>
      </c>
      <c r="C1479" s="1" t="s">
        <v>2822</v>
      </c>
      <c r="D1479" s="1" t="s">
        <v>2883</v>
      </c>
      <c r="E1479" s="1" t="s">
        <v>2029</v>
      </c>
      <c r="F1479" s="1" t="s">
        <v>2030</v>
      </c>
      <c r="G1479" s="1" t="s">
        <v>1270</v>
      </c>
      <c r="H1479" s="1" t="s">
        <v>228</v>
      </c>
      <c r="I1479" s="1" t="s">
        <v>2056</v>
      </c>
      <c r="J1479" s="3">
        <v>15.38</v>
      </c>
      <c r="K1479" s="1" t="s">
        <v>2843</v>
      </c>
      <c r="L1479" s="1" t="s">
        <v>24</v>
      </c>
      <c r="M1479" s="1" t="s">
        <v>2844</v>
      </c>
      <c r="N1479" s="1" t="s">
        <v>2059</v>
      </c>
      <c r="O1479" s="2">
        <v>39813</v>
      </c>
      <c r="P1479" s="2">
        <v>39822</v>
      </c>
      <c r="Q1479" s="1" t="s">
        <v>29</v>
      </c>
      <c r="R1479" t="str">
        <f>VLOOKUP(F1479,'Seg 2 descriptions'!A:B,2)</f>
        <v>X Operations-Citrus County</v>
      </c>
      <c r="S1479" t="str">
        <f>VLOOKUP(G1479,'Seg 3 descriptions'!A:B,2)</f>
        <v>Seminars &amp; Training</v>
      </c>
    </row>
    <row r="1480" spans="1:19" x14ac:dyDescent="0.25">
      <c r="A1480" s="1" t="s">
        <v>457</v>
      </c>
      <c r="B1480" s="1" t="s">
        <v>49</v>
      </c>
      <c r="C1480" s="1" t="s">
        <v>2822</v>
      </c>
      <c r="D1480" s="1" t="s">
        <v>2884</v>
      </c>
      <c r="E1480" s="1" t="s">
        <v>2029</v>
      </c>
      <c r="F1480" s="1" t="s">
        <v>2030</v>
      </c>
      <c r="G1480" s="1" t="s">
        <v>1270</v>
      </c>
      <c r="H1480" s="1" t="s">
        <v>103</v>
      </c>
      <c r="I1480" s="1" t="s">
        <v>2056</v>
      </c>
      <c r="J1480" s="3">
        <v>3.62</v>
      </c>
      <c r="K1480" s="1" t="s">
        <v>2843</v>
      </c>
      <c r="L1480" s="1" t="s">
        <v>24</v>
      </c>
      <c r="M1480" s="1" t="s">
        <v>2844</v>
      </c>
      <c r="N1480" s="1" t="s">
        <v>2059</v>
      </c>
      <c r="O1480" s="2">
        <v>39813</v>
      </c>
      <c r="P1480" s="2">
        <v>39822</v>
      </c>
      <c r="Q1480" s="1" t="s">
        <v>29</v>
      </c>
      <c r="R1480" t="str">
        <f>VLOOKUP(F1480,'Seg 2 descriptions'!A:B,2)</f>
        <v>X Operations-Citrus County</v>
      </c>
      <c r="S1480" t="str">
        <f>VLOOKUP(G1480,'Seg 3 descriptions'!A:B,2)</f>
        <v>Seminars &amp; Training</v>
      </c>
    </row>
    <row r="1481" spans="1:19" x14ac:dyDescent="0.25">
      <c r="A1481" s="1" t="s">
        <v>457</v>
      </c>
      <c r="B1481" s="1" t="s">
        <v>49</v>
      </c>
      <c r="C1481" s="1" t="s">
        <v>2822</v>
      </c>
      <c r="D1481" s="1" t="s">
        <v>2885</v>
      </c>
      <c r="E1481" s="1" t="s">
        <v>2029</v>
      </c>
      <c r="F1481" s="1" t="s">
        <v>2030</v>
      </c>
      <c r="G1481" s="1" t="s">
        <v>867</v>
      </c>
      <c r="H1481" s="1" t="s">
        <v>103</v>
      </c>
      <c r="I1481" s="1" t="s">
        <v>2056</v>
      </c>
      <c r="J1481" s="3">
        <v>3.82</v>
      </c>
      <c r="K1481" s="1" t="s">
        <v>2843</v>
      </c>
      <c r="L1481" s="1" t="s">
        <v>24</v>
      </c>
      <c r="M1481" s="1" t="s">
        <v>2844</v>
      </c>
      <c r="N1481" s="1" t="s">
        <v>2059</v>
      </c>
      <c r="O1481" s="2">
        <v>39813</v>
      </c>
      <c r="P1481" s="2">
        <v>39822</v>
      </c>
      <c r="Q1481" s="1" t="s">
        <v>29</v>
      </c>
      <c r="R1481" t="str">
        <f>VLOOKUP(F1481,'Seg 2 descriptions'!A:B,2)</f>
        <v>X Operations-Citrus County</v>
      </c>
      <c r="S1481" t="str">
        <f>VLOOKUP(G1481,'Seg 3 descriptions'!A:B,2)</f>
        <v>Meals</v>
      </c>
    </row>
    <row r="1482" spans="1:19" x14ac:dyDescent="0.25">
      <c r="A1482" s="1" t="s">
        <v>457</v>
      </c>
      <c r="B1482" s="1" t="s">
        <v>49</v>
      </c>
      <c r="C1482" s="1" t="s">
        <v>2822</v>
      </c>
      <c r="D1482" s="1" t="s">
        <v>2886</v>
      </c>
      <c r="E1482" s="1" t="s">
        <v>2029</v>
      </c>
      <c r="F1482" s="1" t="s">
        <v>2030</v>
      </c>
      <c r="G1482" s="1" t="s">
        <v>867</v>
      </c>
      <c r="H1482" s="1" t="s">
        <v>228</v>
      </c>
      <c r="I1482" s="1" t="s">
        <v>2056</v>
      </c>
      <c r="J1482" s="3">
        <v>16.22</v>
      </c>
      <c r="K1482" s="1" t="s">
        <v>2843</v>
      </c>
      <c r="L1482" s="1" t="s">
        <v>24</v>
      </c>
      <c r="M1482" s="1" t="s">
        <v>2844</v>
      </c>
      <c r="N1482" s="1" t="s">
        <v>2059</v>
      </c>
      <c r="O1482" s="2">
        <v>39813</v>
      </c>
      <c r="P1482" s="2">
        <v>39822</v>
      </c>
      <c r="Q1482" s="1" t="s">
        <v>29</v>
      </c>
      <c r="R1482" t="str">
        <f>VLOOKUP(F1482,'Seg 2 descriptions'!A:B,2)</f>
        <v>X Operations-Citrus County</v>
      </c>
      <c r="S1482" t="str">
        <f>VLOOKUP(G1482,'Seg 3 descriptions'!A:B,2)</f>
        <v>Meals</v>
      </c>
    </row>
    <row r="1483" spans="1:19" x14ac:dyDescent="0.25">
      <c r="A1483" s="1" t="s">
        <v>457</v>
      </c>
      <c r="B1483" s="1" t="s">
        <v>49</v>
      </c>
      <c r="C1483" s="1" t="s">
        <v>2822</v>
      </c>
      <c r="D1483" s="1" t="s">
        <v>2887</v>
      </c>
      <c r="E1483" s="1" t="s">
        <v>2029</v>
      </c>
      <c r="F1483" s="1" t="s">
        <v>2030</v>
      </c>
      <c r="G1483" s="1" t="s">
        <v>866</v>
      </c>
      <c r="H1483" s="1" t="s">
        <v>103</v>
      </c>
      <c r="I1483" s="1" t="s">
        <v>2056</v>
      </c>
      <c r="J1483" s="3">
        <v>13.43</v>
      </c>
      <c r="K1483" s="1" t="s">
        <v>2843</v>
      </c>
      <c r="L1483" s="1" t="s">
        <v>24</v>
      </c>
      <c r="M1483" s="1" t="s">
        <v>2844</v>
      </c>
      <c r="N1483" s="1" t="s">
        <v>2059</v>
      </c>
      <c r="O1483" s="2">
        <v>39813</v>
      </c>
      <c r="P1483" s="2">
        <v>39822</v>
      </c>
      <c r="Q1483" s="1" t="s">
        <v>29</v>
      </c>
      <c r="R1483" t="str">
        <f>VLOOKUP(F1483,'Seg 2 descriptions'!A:B,2)</f>
        <v>X Operations-Citrus County</v>
      </c>
      <c r="S1483" t="str">
        <f>VLOOKUP(G1483,'Seg 3 descriptions'!A:B,2)</f>
        <v>Lodging &amp; Travel</v>
      </c>
    </row>
    <row r="1484" spans="1:19" x14ac:dyDescent="0.25">
      <c r="A1484" s="1" t="s">
        <v>457</v>
      </c>
      <c r="B1484" s="1" t="s">
        <v>49</v>
      </c>
      <c r="C1484" s="1" t="s">
        <v>2822</v>
      </c>
      <c r="D1484" s="1" t="s">
        <v>2888</v>
      </c>
      <c r="E1484" s="1" t="s">
        <v>2029</v>
      </c>
      <c r="F1484" s="1" t="s">
        <v>2030</v>
      </c>
      <c r="G1484" s="1" t="s">
        <v>866</v>
      </c>
      <c r="H1484" s="1" t="s">
        <v>228</v>
      </c>
      <c r="I1484" s="1" t="s">
        <v>2056</v>
      </c>
      <c r="J1484" s="3">
        <v>57.09</v>
      </c>
      <c r="K1484" s="1" t="s">
        <v>2843</v>
      </c>
      <c r="L1484" s="1" t="s">
        <v>24</v>
      </c>
      <c r="M1484" s="1" t="s">
        <v>2844</v>
      </c>
      <c r="N1484" s="1" t="s">
        <v>2059</v>
      </c>
      <c r="O1484" s="2">
        <v>39813</v>
      </c>
      <c r="P1484" s="2">
        <v>39822</v>
      </c>
      <c r="Q1484" s="1" t="s">
        <v>29</v>
      </c>
      <c r="R1484" t="str">
        <f>VLOOKUP(F1484,'Seg 2 descriptions'!A:B,2)</f>
        <v>X Operations-Citrus County</v>
      </c>
      <c r="S1484" t="str">
        <f>VLOOKUP(G1484,'Seg 3 descriptions'!A:B,2)</f>
        <v>Lodging &amp; Travel</v>
      </c>
    </row>
    <row r="1485" spans="1:19" x14ac:dyDescent="0.25">
      <c r="A1485" s="1" t="s">
        <v>457</v>
      </c>
      <c r="B1485" s="1" t="s">
        <v>49</v>
      </c>
      <c r="C1485" s="1" t="s">
        <v>2822</v>
      </c>
      <c r="D1485" s="1" t="s">
        <v>2535</v>
      </c>
      <c r="E1485" s="1" t="s">
        <v>2029</v>
      </c>
      <c r="F1485" s="1" t="s">
        <v>2030</v>
      </c>
      <c r="G1485" s="1" t="s">
        <v>590</v>
      </c>
      <c r="H1485" s="1" t="s">
        <v>228</v>
      </c>
      <c r="I1485" s="1" t="s">
        <v>2056</v>
      </c>
      <c r="J1485" s="3">
        <v>46.06</v>
      </c>
      <c r="K1485" s="1" t="s">
        <v>2843</v>
      </c>
      <c r="L1485" s="1" t="s">
        <v>24</v>
      </c>
      <c r="M1485" s="1" t="s">
        <v>2844</v>
      </c>
      <c r="N1485" s="1" t="s">
        <v>2059</v>
      </c>
      <c r="O1485" s="2">
        <v>39813</v>
      </c>
      <c r="P1485" s="2">
        <v>39822</v>
      </c>
      <c r="Q1485" s="1" t="s">
        <v>29</v>
      </c>
      <c r="R1485" t="str">
        <f>VLOOKUP(F1485,'Seg 2 descriptions'!A:B,2)</f>
        <v>X Operations-Citrus County</v>
      </c>
      <c r="S1485" t="str">
        <f>VLOOKUP(G1485,'Seg 3 descriptions'!A:B,2)</f>
        <v>Overtime/Comp Time/On Call</v>
      </c>
    </row>
    <row r="1486" spans="1:19" x14ac:dyDescent="0.25">
      <c r="A1486" s="1" t="s">
        <v>457</v>
      </c>
      <c r="B1486" s="1" t="s">
        <v>49</v>
      </c>
      <c r="C1486" s="1" t="s">
        <v>2822</v>
      </c>
      <c r="D1486" s="1" t="s">
        <v>2534</v>
      </c>
      <c r="E1486" s="1" t="s">
        <v>2029</v>
      </c>
      <c r="F1486" s="1" t="s">
        <v>2030</v>
      </c>
      <c r="G1486" s="1" t="s">
        <v>590</v>
      </c>
      <c r="H1486" s="1" t="s">
        <v>103</v>
      </c>
      <c r="I1486" s="1" t="s">
        <v>2056</v>
      </c>
      <c r="J1486" s="3">
        <v>10.84</v>
      </c>
      <c r="K1486" s="1" t="s">
        <v>2843</v>
      </c>
      <c r="L1486" s="1" t="s">
        <v>24</v>
      </c>
      <c r="M1486" s="1" t="s">
        <v>2844</v>
      </c>
      <c r="N1486" s="1" t="s">
        <v>2059</v>
      </c>
      <c r="O1486" s="2">
        <v>39813</v>
      </c>
      <c r="P1486" s="2">
        <v>39822</v>
      </c>
      <c r="Q1486" s="1" t="s">
        <v>29</v>
      </c>
      <c r="R1486" t="str">
        <f>VLOOKUP(F1486,'Seg 2 descriptions'!A:B,2)</f>
        <v>X Operations-Citrus County</v>
      </c>
      <c r="S1486" t="str">
        <f>VLOOKUP(G1486,'Seg 3 descriptions'!A:B,2)</f>
        <v>Overtime/Comp Time/On Call</v>
      </c>
    </row>
    <row r="1487" spans="1:19" x14ac:dyDescent="0.25">
      <c r="A1487" s="1" t="s">
        <v>457</v>
      </c>
      <c r="B1487" s="1" t="s">
        <v>49</v>
      </c>
      <c r="C1487" s="1" t="s">
        <v>2822</v>
      </c>
      <c r="D1487" s="1" t="s">
        <v>2715</v>
      </c>
      <c r="E1487" s="1" t="s">
        <v>2029</v>
      </c>
      <c r="F1487" s="1" t="s">
        <v>2030</v>
      </c>
      <c r="G1487" s="1" t="s">
        <v>460</v>
      </c>
      <c r="H1487" s="1" t="s">
        <v>103</v>
      </c>
      <c r="I1487" s="1" t="s">
        <v>2056</v>
      </c>
      <c r="J1487" s="3">
        <v>51.33</v>
      </c>
      <c r="K1487" s="1" t="s">
        <v>2843</v>
      </c>
      <c r="L1487" s="1" t="s">
        <v>24</v>
      </c>
      <c r="M1487" s="1" t="s">
        <v>2844</v>
      </c>
      <c r="N1487" s="1" t="s">
        <v>2059</v>
      </c>
      <c r="O1487" s="2">
        <v>39813</v>
      </c>
      <c r="P1487" s="2">
        <v>39822</v>
      </c>
      <c r="Q1487" s="1" t="s">
        <v>29</v>
      </c>
      <c r="R1487" t="str">
        <f>VLOOKUP(F1487,'Seg 2 descriptions'!A:B,2)</f>
        <v>X Operations-Citrus County</v>
      </c>
      <c r="S1487" t="str">
        <f>VLOOKUP(G1487,'Seg 3 descriptions'!A:B,2)</f>
        <v>Salaries</v>
      </c>
    </row>
    <row r="1488" spans="1:19" x14ac:dyDescent="0.25">
      <c r="A1488" s="1" t="s">
        <v>457</v>
      </c>
      <c r="B1488" s="1" t="s">
        <v>49</v>
      </c>
      <c r="C1488" s="1" t="s">
        <v>2822</v>
      </c>
      <c r="D1488" s="1" t="s">
        <v>2716</v>
      </c>
      <c r="E1488" s="1" t="s">
        <v>2029</v>
      </c>
      <c r="F1488" s="1" t="s">
        <v>2030</v>
      </c>
      <c r="G1488" s="1" t="s">
        <v>460</v>
      </c>
      <c r="H1488" s="1" t="s">
        <v>228</v>
      </c>
      <c r="I1488" s="1" t="s">
        <v>2056</v>
      </c>
      <c r="J1488" s="3">
        <v>218.21</v>
      </c>
      <c r="K1488" s="1" t="s">
        <v>2843</v>
      </c>
      <c r="L1488" s="1" t="s">
        <v>24</v>
      </c>
      <c r="M1488" s="1" t="s">
        <v>2844</v>
      </c>
      <c r="N1488" s="1" t="s">
        <v>2059</v>
      </c>
      <c r="O1488" s="2">
        <v>39813</v>
      </c>
      <c r="P1488" s="2">
        <v>39822</v>
      </c>
      <c r="Q1488" s="1" t="s">
        <v>29</v>
      </c>
      <c r="R1488" t="str">
        <f>VLOOKUP(F1488,'Seg 2 descriptions'!A:B,2)</f>
        <v>X Operations-Citrus County</v>
      </c>
      <c r="S1488" t="str">
        <f>VLOOKUP(G1488,'Seg 3 descriptions'!A:B,2)</f>
        <v>Salaries</v>
      </c>
    </row>
    <row r="1489" spans="1:19" x14ac:dyDescent="0.25">
      <c r="A1489" s="1" t="s">
        <v>457</v>
      </c>
      <c r="B1489" s="1" t="s">
        <v>49</v>
      </c>
      <c r="C1489" s="1" t="s">
        <v>2544</v>
      </c>
      <c r="D1489" s="1" t="s">
        <v>2009</v>
      </c>
      <c r="E1489" s="1" t="s">
        <v>1991</v>
      </c>
      <c r="F1489" s="1" t="s">
        <v>1992</v>
      </c>
      <c r="G1489" s="1" t="s">
        <v>590</v>
      </c>
      <c r="H1489" s="1" t="s">
        <v>86</v>
      </c>
      <c r="I1489" s="1" t="s">
        <v>24</v>
      </c>
      <c r="J1489" s="3">
        <v>8.8699999999999992</v>
      </c>
      <c r="K1489" s="1" t="s">
        <v>2398</v>
      </c>
      <c r="L1489" s="1" t="s">
        <v>24</v>
      </c>
      <c r="M1489" s="1" t="s">
        <v>2399</v>
      </c>
      <c r="N1489" s="1" t="s">
        <v>2544</v>
      </c>
      <c r="O1489" s="2">
        <v>39629</v>
      </c>
      <c r="P1489" s="2">
        <v>39637</v>
      </c>
      <c r="Q1489" s="1" t="s">
        <v>29</v>
      </c>
      <c r="R1489" t="str">
        <f>VLOOKUP(F1489,'Seg 2 descriptions'!A:B,2)</f>
        <v>X Operations-Tri-County</v>
      </c>
      <c r="S1489" t="str">
        <f>VLOOKUP(G1489,'Seg 3 descriptions'!A:B,2)</f>
        <v>Overtime/Comp Time/On Call</v>
      </c>
    </row>
    <row r="1490" spans="1:19" x14ac:dyDescent="0.25">
      <c r="A1490" s="1" t="s">
        <v>457</v>
      </c>
      <c r="B1490" s="1" t="s">
        <v>49</v>
      </c>
      <c r="C1490" s="1" t="s">
        <v>2544</v>
      </c>
      <c r="D1490" s="1" t="s">
        <v>2003</v>
      </c>
      <c r="E1490" s="1" t="s">
        <v>1991</v>
      </c>
      <c r="F1490" s="1" t="s">
        <v>1992</v>
      </c>
      <c r="G1490" s="1" t="s">
        <v>590</v>
      </c>
      <c r="H1490" s="1" t="s">
        <v>103</v>
      </c>
      <c r="I1490" s="1" t="s">
        <v>24</v>
      </c>
      <c r="J1490" s="3">
        <v>0.16</v>
      </c>
      <c r="K1490" s="1" t="s">
        <v>2398</v>
      </c>
      <c r="L1490" s="1" t="s">
        <v>24</v>
      </c>
      <c r="M1490" s="1" t="s">
        <v>2399</v>
      </c>
      <c r="N1490" s="1" t="s">
        <v>2544</v>
      </c>
      <c r="O1490" s="2">
        <v>39629</v>
      </c>
      <c r="P1490" s="2">
        <v>39637</v>
      </c>
      <c r="Q1490" s="1" t="s">
        <v>29</v>
      </c>
      <c r="R1490" t="str">
        <f>VLOOKUP(F1490,'Seg 2 descriptions'!A:B,2)</f>
        <v>X Operations-Tri-County</v>
      </c>
      <c r="S1490" t="str">
        <f>VLOOKUP(G1490,'Seg 3 descriptions'!A:B,2)</f>
        <v>Overtime/Comp Time/On Call</v>
      </c>
    </row>
    <row r="1491" spans="1:19" x14ac:dyDescent="0.25">
      <c r="A1491" s="1" t="s">
        <v>457</v>
      </c>
      <c r="B1491" s="1" t="s">
        <v>49</v>
      </c>
      <c r="C1491" s="1" t="s">
        <v>2544</v>
      </c>
      <c r="D1491" s="1" t="s">
        <v>2066</v>
      </c>
      <c r="E1491" s="1" t="s">
        <v>1991</v>
      </c>
      <c r="F1491" s="1" t="s">
        <v>1992</v>
      </c>
      <c r="G1491" s="1" t="s">
        <v>590</v>
      </c>
      <c r="H1491" s="1" t="s">
        <v>228</v>
      </c>
      <c r="I1491" s="1" t="s">
        <v>24</v>
      </c>
      <c r="J1491" s="3">
        <v>1.53</v>
      </c>
      <c r="K1491" s="1" t="s">
        <v>2398</v>
      </c>
      <c r="L1491" s="1" t="s">
        <v>24</v>
      </c>
      <c r="M1491" s="1" t="s">
        <v>2399</v>
      </c>
      <c r="N1491" s="1" t="s">
        <v>2544</v>
      </c>
      <c r="O1491" s="2">
        <v>39629</v>
      </c>
      <c r="P1491" s="2">
        <v>39637</v>
      </c>
      <c r="Q1491" s="1" t="s">
        <v>29</v>
      </c>
      <c r="R1491" t="str">
        <f>VLOOKUP(F1491,'Seg 2 descriptions'!A:B,2)</f>
        <v>X Operations-Tri-County</v>
      </c>
      <c r="S1491" t="str">
        <f>VLOOKUP(G1491,'Seg 3 descriptions'!A:B,2)</f>
        <v>Overtime/Comp Time/On Call</v>
      </c>
    </row>
    <row r="1492" spans="1:19" x14ac:dyDescent="0.25">
      <c r="A1492" s="1" t="s">
        <v>828</v>
      </c>
      <c r="B1492" s="1" t="s">
        <v>49</v>
      </c>
      <c r="C1492" s="1" t="s">
        <v>2889</v>
      </c>
      <c r="D1492" s="1" t="s">
        <v>2080</v>
      </c>
      <c r="E1492" s="1" t="s">
        <v>20</v>
      </c>
      <c r="F1492" s="1" t="s">
        <v>2006</v>
      </c>
      <c r="G1492" s="1" t="s">
        <v>460</v>
      </c>
      <c r="H1492" s="1" t="s">
        <v>187</v>
      </c>
      <c r="I1492" s="1" t="s">
        <v>24</v>
      </c>
      <c r="J1492" s="3">
        <v>173.54</v>
      </c>
      <c r="K1492" s="1" t="s">
        <v>2890</v>
      </c>
      <c r="L1492" s="1" t="s">
        <v>24</v>
      </c>
      <c r="M1492" s="1" t="s">
        <v>24</v>
      </c>
      <c r="N1492" s="1" t="s">
        <v>2889</v>
      </c>
      <c r="O1492" s="2">
        <v>39813</v>
      </c>
      <c r="P1492" s="2">
        <v>39821</v>
      </c>
      <c r="Q1492" s="1" t="s">
        <v>29</v>
      </c>
      <c r="R1492" t="str">
        <f>VLOOKUP(F1492,'Seg 2 descriptions'!A:B,2)</f>
        <v>X Engineering and Measurement</v>
      </c>
      <c r="S1492" t="str">
        <f>VLOOKUP(G1492,'Seg 3 descriptions'!A:B,2)</f>
        <v>Salaries</v>
      </c>
    </row>
    <row r="1493" spans="1:19" x14ac:dyDescent="0.25">
      <c r="A1493" s="1" t="s">
        <v>828</v>
      </c>
      <c r="B1493" s="1" t="s">
        <v>49</v>
      </c>
      <c r="C1493" s="1" t="s">
        <v>2889</v>
      </c>
      <c r="D1493" s="1" t="s">
        <v>1997</v>
      </c>
      <c r="E1493" s="1" t="s">
        <v>1991</v>
      </c>
      <c r="F1493" s="1" t="s">
        <v>1992</v>
      </c>
      <c r="G1493" s="1" t="s">
        <v>460</v>
      </c>
      <c r="H1493" s="1" t="s">
        <v>86</v>
      </c>
      <c r="I1493" s="1" t="s">
        <v>24</v>
      </c>
      <c r="J1493" s="3">
        <v>113.65</v>
      </c>
      <c r="K1493" s="1" t="s">
        <v>2890</v>
      </c>
      <c r="L1493" s="1" t="s">
        <v>24</v>
      </c>
      <c r="M1493" s="1" t="s">
        <v>24</v>
      </c>
      <c r="N1493" s="1" t="s">
        <v>2889</v>
      </c>
      <c r="O1493" s="2">
        <v>39813</v>
      </c>
      <c r="P1493" s="2">
        <v>39821</v>
      </c>
      <c r="Q1493" s="1" t="s">
        <v>29</v>
      </c>
      <c r="R1493" t="str">
        <f>VLOOKUP(F1493,'Seg 2 descriptions'!A:B,2)</f>
        <v>X Operations-Tri-County</v>
      </c>
      <c r="S1493" t="str">
        <f>VLOOKUP(G1493,'Seg 3 descriptions'!A:B,2)</f>
        <v>Salaries</v>
      </c>
    </row>
    <row r="1494" spans="1:19" x14ac:dyDescent="0.25">
      <c r="A1494" s="1" t="s">
        <v>1571</v>
      </c>
      <c r="B1494" s="1" t="s">
        <v>49</v>
      </c>
      <c r="C1494" s="1" t="s">
        <v>2410</v>
      </c>
      <c r="D1494" s="1" t="s">
        <v>2183</v>
      </c>
      <c r="E1494" s="1" t="s">
        <v>1991</v>
      </c>
      <c r="F1494" s="1" t="s">
        <v>2013</v>
      </c>
      <c r="G1494" s="1" t="s">
        <v>22</v>
      </c>
      <c r="H1494" s="1" t="s">
        <v>103</v>
      </c>
      <c r="I1494" s="1" t="s">
        <v>24</v>
      </c>
      <c r="J1494" s="3">
        <v>8.1999999999999993</v>
      </c>
      <c r="K1494" s="1" t="s">
        <v>2891</v>
      </c>
      <c r="L1494" s="1" t="s">
        <v>24</v>
      </c>
      <c r="M1494" s="1" t="s">
        <v>24</v>
      </c>
      <c r="N1494" s="1" t="s">
        <v>2410</v>
      </c>
      <c r="O1494" s="2">
        <v>39813</v>
      </c>
      <c r="P1494" s="2">
        <v>39819</v>
      </c>
      <c r="Q1494" s="1" t="s">
        <v>29</v>
      </c>
      <c r="R1494" t="str">
        <f>VLOOKUP(F1494,'Seg 2 descriptions'!A:B,2)</f>
        <v>X Facilities-Florida</v>
      </c>
      <c r="S1494" t="str">
        <f>VLOOKUP(G1494,'Seg 3 descriptions'!A:B,2)</f>
        <v>Facilities Maintenance</v>
      </c>
    </row>
    <row r="1495" spans="1:19" x14ac:dyDescent="0.25">
      <c r="A1495" s="1" t="s">
        <v>1571</v>
      </c>
      <c r="B1495" s="1" t="s">
        <v>49</v>
      </c>
      <c r="C1495" s="1" t="s">
        <v>2223</v>
      </c>
      <c r="D1495" s="1" t="s">
        <v>2044</v>
      </c>
      <c r="E1495" s="1" t="s">
        <v>1991</v>
      </c>
      <c r="F1495" s="1" t="s">
        <v>2013</v>
      </c>
      <c r="G1495" s="1" t="s">
        <v>22</v>
      </c>
      <c r="H1495" s="1" t="s">
        <v>86</v>
      </c>
      <c r="I1495" s="1" t="s">
        <v>24</v>
      </c>
      <c r="J1495" s="3">
        <v>10.02</v>
      </c>
      <c r="K1495" s="1" t="s">
        <v>2892</v>
      </c>
      <c r="L1495" s="1" t="s">
        <v>24</v>
      </c>
      <c r="M1495" s="1" t="s">
        <v>24</v>
      </c>
      <c r="N1495" s="1" t="s">
        <v>2223</v>
      </c>
      <c r="O1495" s="2">
        <v>39691</v>
      </c>
      <c r="P1495" s="2">
        <v>39695</v>
      </c>
      <c r="Q1495" s="1" t="s">
        <v>29</v>
      </c>
      <c r="R1495" t="str">
        <f>VLOOKUP(F1495,'Seg 2 descriptions'!A:B,2)</f>
        <v>X Facilities-Florida</v>
      </c>
      <c r="S1495" t="str">
        <f>VLOOKUP(G1495,'Seg 3 descriptions'!A:B,2)</f>
        <v>Facilities Maintenance</v>
      </c>
    </row>
    <row r="1496" spans="1:19" x14ac:dyDescent="0.25">
      <c r="A1496" s="1" t="s">
        <v>1571</v>
      </c>
      <c r="B1496" s="1" t="s">
        <v>49</v>
      </c>
      <c r="C1496" s="1" t="s">
        <v>2223</v>
      </c>
      <c r="D1496" s="1" t="s">
        <v>2044</v>
      </c>
      <c r="E1496" s="1" t="s">
        <v>1991</v>
      </c>
      <c r="F1496" s="1" t="s">
        <v>2013</v>
      </c>
      <c r="G1496" s="1" t="s">
        <v>22</v>
      </c>
      <c r="H1496" s="1" t="s">
        <v>86</v>
      </c>
      <c r="I1496" s="1" t="s">
        <v>24</v>
      </c>
      <c r="J1496" s="3">
        <v>4.0999999999999996</v>
      </c>
      <c r="K1496" s="1" t="s">
        <v>2891</v>
      </c>
      <c r="L1496" s="1" t="s">
        <v>24</v>
      </c>
      <c r="M1496" s="1" t="s">
        <v>24</v>
      </c>
      <c r="N1496" s="1" t="s">
        <v>2223</v>
      </c>
      <c r="O1496" s="2">
        <v>39691</v>
      </c>
      <c r="P1496" s="2">
        <v>39695</v>
      </c>
      <c r="Q1496" s="1" t="s">
        <v>29</v>
      </c>
      <c r="R1496" t="str">
        <f>VLOOKUP(F1496,'Seg 2 descriptions'!A:B,2)</f>
        <v>X Facilities-Florida</v>
      </c>
      <c r="S1496" t="str">
        <f>VLOOKUP(G1496,'Seg 3 descriptions'!A:B,2)</f>
        <v>Facilities Maintenance</v>
      </c>
    </row>
    <row r="1497" spans="1:19" x14ac:dyDescent="0.25">
      <c r="A1497" s="1" t="s">
        <v>1987</v>
      </c>
      <c r="B1497" s="1" t="s">
        <v>1988</v>
      </c>
      <c r="C1497" s="1" t="s">
        <v>2868</v>
      </c>
      <c r="D1497" s="1" t="s">
        <v>2077</v>
      </c>
      <c r="E1497" s="1" t="s">
        <v>20</v>
      </c>
      <c r="F1497" s="1" t="s">
        <v>2006</v>
      </c>
      <c r="G1497" s="1" t="s">
        <v>460</v>
      </c>
      <c r="H1497" s="1" t="s">
        <v>86</v>
      </c>
      <c r="I1497" s="1" t="s">
        <v>24</v>
      </c>
      <c r="J1497" s="3">
        <v>18.05</v>
      </c>
      <c r="K1497" s="1" t="s">
        <v>2869</v>
      </c>
      <c r="L1497" s="1" t="s">
        <v>24</v>
      </c>
      <c r="M1497" s="1" t="s">
        <v>2007</v>
      </c>
      <c r="N1497" s="1" t="s">
        <v>2868</v>
      </c>
      <c r="O1497" s="2">
        <v>39584</v>
      </c>
      <c r="P1497" s="2">
        <v>39602</v>
      </c>
      <c r="Q1497" s="1" t="s">
        <v>29</v>
      </c>
      <c r="R1497" t="str">
        <f>VLOOKUP(F1497,'Seg 2 descriptions'!A:B,2)</f>
        <v>X Engineering and Measurement</v>
      </c>
      <c r="S1497" t="str">
        <f>VLOOKUP(G1497,'Seg 3 descriptions'!A:B,2)</f>
        <v>Salaries</v>
      </c>
    </row>
    <row r="1498" spans="1:19" x14ac:dyDescent="0.25">
      <c r="A1498" s="1" t="s">
        <v>1987</v>
      </c>
      <c r="B1498" s="1" t="s">
        <v>1988</v>
      </c>
      <c r="C1498" s="1" t="s">
        <v>2868</v>
      </c>
      <c r="D1498" s="1" t="s">
        <v>1997</v>
      </c>
      <c r="E1498" s="1" t="s">
        <v>1991</v>
      </c>
      <c r="F1498" s="1" t="s">
        <v>1992</v>
      </c>
      <c r="G1498" s="1" t="s">
        <v>460</v>
      </c>
      <c r="H1498" s="1" t="s">
        <v>86</v>
      </c>
      <c r="I1498" s="1" t="s">
        <v>24</v>
      </c>
      <c r="J1498" s="3">
        <v>420.36</v>
      </c>
      <c r="K1498" s="1" t="s">
        <v>2869</v>
      </c>
      <c r="L1498" s="1" t="s">
        <v>24</v>
      </c>
      <c r="M1498" s="1" t="s">
        <v>1998</v>
      </c>
      <c r="N1498" s="1" t="s">
        <v>2868</v>
      </c>
      <c r="O1498" s="2">
        <v>39584</v>
      </c>
      <c r="P1498" s="2">
        <v>39602</v>
      </c>
      <c r="Q1498" s="1" t="s">
        <v>29</v>
      </c>
      <c r="R1498" t="str">
        <f>VLOOKUP(F1498,'Seg 2 descriptions'!A:B,2)</f>
        <v>X Operations-Tri-County</v>
      </c>
      <c r="S1498" t="str">
        <f>VLOOKUP(G1498,'Seg 3 descriptions'!A:B,2)</f>
        <v>Salaries</v>
      </c>
    </row>
    <row r="1499" spans="1:19" x14ac:dyDescent="0.25">
      <c r="A1499" s="1" t="s">
        <v>1987</v>
      </c>
      <c r="B1499" s="1" t="s">
        <v>1988</v>
      </c>
      <c r="C1499" s="1" t="s">
        <v>2868</v>
      </c>
      <c r="D1499" s="1" t="s">
        <v>1990</v>
      </c>
      <c r="E1499" s="1" t="s">
        <v>1991</v>
      </c>
      <c r="F1499" s="1" t="s">
        <v>1992</v>
      </c>
      <c r="G1499" s="1" t="s">
        <v>460</v>
      </c>
      <c r="H1499" s="1" t="s">
        <v>103</v>
      </c>
      <c r="I1499" s="1" t="s">
        <v>24</v>
      </c>
      <c r="J1499" s="3">
        <v>81.540000000000006</v>
      </c>
      <c r="K1499" s="1" t="s">
        <v>2869</v>
      </c>
      <c r="L1499" s="1" t="s">
        <v>24</v>
      </c>
      <c r="M1499" s="1" t="s">
        <v>2048</v>
      </c>
      <c r="N1499" s="1" t="s">
        <v>2868</v>
      </c>
      <c r="O1499" s="2">
        <v>39584</v>
      </c>
      <c r="P1499" s="2">
        <v>39602</v>
      </c>
      <c r="Q1499" s="1" t="s">
        <v>29</v>
      </c>
      <c r="R1499" t="str">
        <f>VLOOKUP(F1499,'Seg 2 descriptions'!A:B,2)</f>
        <v>X Operations-Tri-County</v>
      </c>
      <c r="S1499" t="str">
        <f>VLOOKUP(G1499,'Seg 3 descriptions'!A:B,2)</f>
        <v>Salaries</v>
      </c>
    </row>
    <row r="1500" spans="1:19" x14ac:dyDescent="0.25">
      <c r="A1500" s="1" t="s">
        <v>17</v>
      </c>
      <c r="B1500" s="1" t="s">
        <v>1988</v>
      </c>
      <c r="C1500" s="1" t="s">
        <v>2169</v>
      </c>
      <c r="D1500" s="1" t="s">
        <v>2028</v>
      </c>
      <c r="E1500" s="1" t="s">
        <v>2029</v>
      </c>
      <c r="F1500" s="1" t="s">
        <v>2030</v>
      </c>
      <c r="G1500" s="1" t="s">
        <v>35</v>
      </c>
      <c r="H1500" s="1" t="s">
        <v>228</v>
      </c>
      <c r="I1500" s="1" t="s">
        <v>24</v>
      </c>
      <c r="J1500" s="3">
        <v>30</v>
      </c>
      <c r="K1500" s="1" t="s">
        <v>178</v>
      </c>
      <c r="L1500" s="1" t="s">
        <v>2166</v>
      </c>
      <c r="M1500" s="1" t="s">
        <v>2893</v>
      </c>
      <c r="N1500" s="1" t="s">
        <v>2894</v>
      </c>
      <c r="O1500" s="2">
        <v>39813</v>
      </c>
      <c r="P1500" s="2">
        <v>39819</v>
      </c>
      <c r="Q1500" s="1" t="s">
        <v>29</v>
      </c>
      <c r="R1500" t="str">
        <f>VLOOKUP(F1500,'Seg 2 descriptions'!A:B,2)</f>
        <v>X Operations-Citrus County</v>
      </c>
      <c r="S1500" t="str">
        <f>VLOOKUP(G1500,'Seg 3 descriptions'!A:B,2)</f>
        <v>Other Outside Services</v>
      </c>
    </row>
    <row r="1501" spans="1:19" x14ac:dyDescent="0.25">
      <c r="A1501" s="1" t="s">
        <v>17</v>
      </c>
      <c r="B1501" s="1" t="s">
        <v>1988</v>
      </c>
      <c r="C1501" s="1" t="s">
        <v>2169</v>
      </c>
      <c r="D1501" s="1" t="s">
        <v>2028</v>
      </c>
      <c r="E1501" s="1" t="s">
        <v>2029</v>
      </c>
      <c r="F1501" s="1" t="s">
        <v>2030</v>
      </c>
      <c r="G1501" s="1" t="s">
        <v>35</v>
      </c>
      <c r="H1501" s="1" t="s">
        <v>228</v>
      </c>
      <c r="I1501" s="1" t="s">
        <v>24</v>
      </c>
      <c r="J1501" s="3">
        <v>30</v>
      </c>
      <c r="K1501" s="1" t="s">
        <v>178</v>
      </c>
      <c r="L1501" s="1" t="s">
        <v>2166</v>
      </c>
      <c r="M1501" s="1" t="s">
        <v>2895</v>
      </c>
      <c r="N1501" s="1" t="s">
        <v>2896</v>
      </c>
      <c r="O1501" s="2">
        <v>39813</v>
      </c>
      <c r="P1501" s="2">
        <v>39819</v>
      </c>
      <c r="Q1501" s="1" t="s">
        <v>29</v>
      </c>
      <c r="R1501" t="str">
        <f>VLOOKUP(F1501,'Seg 2 descriptions'!A:B,2)</f>
        <v>X Operations-Citrus County</v>
      </c>
      <c r="S1501" t="str">
        <f>VLOOKUP(G1501,'Seg 3 descriptions'!A:B,2)</f>
        <v>Other Outside Services</v>
      </c>
    </row>
    <row r="1502" spans="1:19" x14ac:dyDescent="0.25">
      <c r="A1502" s="1" t="s">
        <v>17</v>
      </c>
      <c r="B1502" s="1" t="s">
        <v>1988</v>
      </c>
      <c r="C1502" s="1" t="s">
        <v>2017</v>
      </c>
      <c r="D1502" s="1" t="s">
        <v>2012</v>
      </c>
      <c r="E1502" s="1" t="s">
        <v>1991</v>
      </c>
      <c r="F1502" s="1" t="s">
        <v>2013</v>
      </c>
      <c r="G1502" s="1" t="s">
        <v>22</v>
      </c>
      <c r="H1502" s="1" t="s">
        <v>228</v>
      </c>
      <c r="I1502" s="1" t="s">
        <v>24</v>
      </c>
      <c r="J1502" s="3">
        <v>1456</v>
      </c>
      <c r="K1502" s="1" t="s">
        <v>2897</v>
      </c>
      <c r="L1502" s="1" t="s">
        <v>84</v>
      </c>
      <c r="M1502" s="1" t="s">
        <v>2898</v>
      </c>
      <c r="N1502" s="1" t="s">
        <v>2899</v>
      </c>
      <c r="O1502" s="2">
        <v>39752</v>
      </c>
      <c r="P1502" s="2">
        <v>39755</v>
      </c>
      <c r="Q1502" s="1" t="s">
        <v>29</v>
      </c>
      <c r="R1502" t="str">
        <f>VLOOKUP(F1502,'Seg 2 descriptions'!A:B,2)</f>
        <v>X Facilities-Florida</v>
      </c>
      <c r="S1502" t="str">
        <f>VLOOKUP(G1502,'Seg 3 descriptions'!A:B,2)</f>
        <v>Facilities Maintenance</v>
      </c>
    </row>
    <row r="1503" spans="1:19" x14ac:dyDescent="0.25">
      <c r="A1503" s="1" t="s">
        <v>17</v>
      </c>
      <c r="B1503" s="1" t="s">
        <v>1988</v>
      </c>
      <c r="C1503" s="1" t="s">
        <v>2900</v>
      </c>
      <c r="D1503" s="1" t="s">
        <v>2111</v>
      </c>
      <c r="E1503" s="1" t="s">
        <v>1991</v>
      </c>
      <c r="F1503" s="1" t="s">
        <v>2013</v>
      </c>
      <c r="G1503" s="1" t="s">
        <v>35</v>
      </c>
      <c r="H1503" s="1" t="s">
        <v>23</v>
      </c>
      <c r="I1503" s="1" t="s">
        <v>24</v>
      </c>
      <c r="J1503" s="3">
        <v>559.12</v>
      </c>
      <c r="K1503" s="1" t="s">
        <v>2901</v>
      </c>
      <c r="L1503" s="1" t="s">
        <v>2642</v>
      </c>
      <c r="M1503" s="1" t="s">
        <v>2902</v>
      </c>
      <c r="N1503" s="1" t="s">
        <v>2903</v>
      </c>
      <c r="O1503" s="2">
        <v>39617</v>
      </c>
      <c r="P1503" s="2">
        <v>39617</v>
      </c>
      <c r="Q1503" s="1" t="s">
        <v>29</v>
      </c>
      <c r="R1503" t="str">
        <f>VLOOKUP(F1503,'Seg 2 descriptions'!A:B,2)</f>
        <v>X Facilities-Florida</v>
      </c>
      <c r="S1503" t="str">
        <f>VLOOKUP(G1503,'Seg 3 descriptions'!A:B,2)</f>
        <v>Other Outside Services</v>
      </c>
    </row>
    <row r="1504" spans="1:19" x14ac:dyDescent="0.25">
      <c r="A1504" s="1" t="s">
        <v>17</v>
      </c>
      <c r="B1504" s="1" t="s">
        <v>1988</v>
      </c>
      <c r="C1504" s="1" t="s">
        <v>2633</v>
      </c>
      <c r="D1504" s="1" t="s">
        <v>2132</v>
      </c>
      <c r="E1504" s="1" t="s">
        <v>1991</v>
      </c>
      <c r="F1504" s="1" t="s">
        <v>2013</v>
      </c>
      <c r="G1504" s="1" t="s">
        <v>22</v>
      </c>
      <c r="H1504" s="1" t="s">
        <v>76</v>
      </c>
      <c r="I1504" s="1" t="s">
        <v>24</v>
      </c>
      <c r="J1504" s="3">
        <v>225</v>
      </c>
      <c r="K1504" s="1" t="s">
        <v>2904</v>
      </c>
      <c r="L1504" s="1" t="s">
        <v>2453</v>
      </c>
      <c r="M1504" s="1" t="s">
        <v>2905</v>
      </c>
      <c r="N1504" s="1" t="s">
        <v>2906</v>
      </c>
      <c r="O1504" s="2">
        <v>39707</v>
      </c>
      <c r="P1504" s="2">
        <v>39708</v>
      </c>
      <c r="Q1504" s="1" t="s">
        <v>29</v>
      </c>
      <c r="R1504" t="str">
        <f>VLOOKUP(F1504,'Seg 2 descriptions'!A:B,2)</f>
        <v>X Facilities-Florida</v>
      </c>
      <c r="S1504" t="str">
        <f>VLOOKUP(G1504,'Seg 3 descriptions'!A:B,2)</f>
        <v>Facilities Maintenance</v>
      </c>
    </row>
    <row r="1505" spans="1:19" x14ac:dyDescent="0.25">
      <c r="A1505" s="1" t="s">
        <v>17</v>
      </c>
      <c r="B1505" s="1" t="s">
        <v>1988</v>
      </c>
      <c r="C1505" s="1" t="s">
        <v>2143</v>
      </c>
      <c r="D1505" s="1" t="s">
        <v>2144</v>
      </c>
      <c r="E1505" s="1" t="s">
        <v>1991</v>
      </c>
      <c r="F1505" s="1" t="s">
        <v>2013</v>
      </c>
      <c r="G1505" s="1" t="s">
        <v>1496</v>
      </c>
      <c r="H1505" s="1" t="s">
        <v>76</v>
      </c>
      <c r="I1505" s="1" t="s">
        <v>24</v>
      </c>
      <c r="J1505" s="3">
        <v>75</v>
      </c>
      <c r="K1505" s="1" t="s">
        <v>2907</v>
      </c>
      <c r="L1505" s="1" t="s">
        <v>84</v>
      </c>
      <c r="M1505" s="1" t="s">
        <v>2146</v>
      </c>
      <c r="N1505" s="1" t="s">
        <v>2147</v>
      </c>
      <c r="O1505" s="2">
        <v>39813</v>
      </c>
      <c r="P1505" s="2">
        <v>39821</v>
      </c>
      <c r="Q1505" s="1" t="s">
        <v>29</v>
      </c>
      <c r="R1505" t="str">
        <f>VLOOKUP(F1505,'Seg 2 descriptions'!A:B,2)</f>
        <v>X Facilities-Florida</v>
      </c>
      <c r="S1505" t="str">
        <f>VLOOKUP(G1505,'Seg 3 descriptions'!A:B,2)</f>
        <v>Other Facilities Costs</v>
      </c>
    </row>
    <row r="1506" spans="1:19" x14ac:dyDescent="0.25">
      <c r="A1506" s="1" t="s">
        <v>17</v>
      </c>
      <c r="B1506" s="1" t="s">
        <v>1988</v>
      </c>
      <c r="C1506" s="1" t="s">
        <v>2908</v>
      </c>
      <c r="D1506" s="1" t="s">
        <v>2044</v>
      </c>
      <c r="E1506" s="1" t="s">
        <v>1991</v>
      </c>
      <c r="F1506" s="1" t="s">
        <v>2013</v>
      </c>
      <c r="G1506" s="1" t="s">
        <v>22</v>
      </c>
      <c r="H1506" s="1" t="s">
        <v>86</v>
      </c>
      <c r="I1506" s="1" t="s">
        <v>24</v>
      </c>
      <c r="J1506" s="3">
        <v>308.45</v>
      </c>
      <c r="K1506" s="1" t="s">
        <v>2909</v>
      </c>
      <c r="L1506" s="1" t="s">
        <v>2910</v>
      </c>
      <c r="M1506" s="1" t="s">
        <v>2911</v>
      </c>
      <c r="N1506" s="1" t="s">
        <v>2912</v>
      </c>
      <c r="O1506" s="2">
        <v>39695</v>
      </c>
      <c r="P1506" s="2">
        <v>39695</v>
      </c>
      <c r="Q1506" s="1" t="s">
        <v>29</v>
      </c>
      <c r="R1506" t="str">
        <f>VLOOKUP(F1506,'Seg 2 descriptions'!A:B,2)</f>
        <v>X Facilities-Florida</v>
      </c>
      <c r="S1506" t="str">
        <f>VLOOKUP(G1506,'Seg 3 descriptions'!A:B,2)</f>
        <v>Facilities Maintenance</v>
      </c>
    </row>
    <row r="1507" spans="1:19" x14ac:dyDescent="0.25">
      <c r="A1507" s="1" t="s">
        <v>17</v>
      </c>
      <c r="B1507" s="1" t="s">
        <v>1988</v>
      </c>
      <c r="C1507" s="1" t="s">
        <v>2913</v>
      </c>
      <c r="D1507" s="1" t="s">
        <v>2022</v>
      </c>
      <c r="E1507" s="1" t="s">
        <v>1991</v>
      </c>
      <c r="F1507" s="1" t="s">
        <v>1992</v>
      </c>
      <c r="G1507" s="1" t="s">
        <v>35</v>
      </c>
      <c r="H1507" s="1" t="s">
        <v>86</v>
      </c>
      <c r="I1507" s="1" t="s">
        <v>24</v>
      </c>
      <c r="J1507" s="3">
        <v>490</v>
      </c>
      <c r="K1507" s="1" t="s">
        <v>2914</v>
      </c>
      <c r="L1507" s="1" t="s">
        <v>2024</v>
      </c>
      <c r="M1507" s="1" t="s">
        <v>2915</v>
      </c>
      <c r="N1507" s="1" t="s">
        <v>2916</v>
      </c>
      <c r="O1507" s="2">
        <v>39752</v>
      </c>
      <c r="P1507" s="2">
        <v>39755</v>
      </c>
      <c r="Q1507" s="1" t="s">
        <v>29</v>
      </c>
      <c r="R1507" t="str">
        <f>VLOOKUP(F1507,'Seg 2 descriptions'!A:B,2)</f>
        <v>X Operations-Tri-County</v>
      </c>
      <c r="S1507" t="str">
        <f>VLOOKUP(G1507,'Seg 3 descriptions'!A:B,2)</f>
        <v>Other Outside Services</v>
      </c>
    </row>
    <row r="1508" spans="1:19" x14ac:dyDescent="0.25">
      <c r="A1508" s="1" t="s">
        <v>17</v>
      </c>
      <c r="B1508" s="1" t="s">
        <v>1988</v>
      </c>
      <c r="C1508" s="1" t="s">
        <v>2115</v>
      </c>
      <c r="D1508" s="1" t="s">
        <v>2044</v>
      </c>
      <c r="E1508" s="1" t="s">
        <v>1991</v>
      </c>
      <c r="F1508" s="1" t="s">
        <v>2013</v>
      </c>
      <c r="G1508" s="1" t="s">
        <v>22</v>
      </c>
      <c r="H1508" s="1" t="s">
        <v>86</v>
      </c>
      <c r="I1508" s="1" t="s">
        <v>24</v>
      </c>
      <c r="J1508" s="3">
        <v>315.88</v>
      </c>
      <c r="K1508" s="1" t="s">
        <v>2485</v>
      </c>
      <c r="L1508" s="1" t="s">
        <v>110</v>
      </c>
      <c r="M1508" s="1" t="s">
        <v>2917</v>
      </c>
      <c r="N1508" s="1" t="s">
        <v>2918</v>
      </c>
      <c r="O1508" s="2">
        <v>39625</v>
      </c>
      <c r="P1508" s="2">
        <v>39625</v>
      </c>
      <c r="Q1508" s="1" t="s">
        <v>29</v>
      </c>
      <c r="R1508" t="str">
        <f>VLOOKUP(F1508,'Seg 2 descriptions'!A:B,2)</f>
        <v>X Facilities-Florida</v>
      </c>
      <c r="S1508" t="str">
        <f>VLOOKUP(G1508,'Seg 3 descriptions'!A:B,2)</f>
        <v>Facilities Maintenance</v>
      </c>
    </row>
    <row r="1509" spans="1:19" x14ac:dyDescent="0.25">
      <c r="A1509" s="1" t="s">
        <v>17</v>
      </c>
      <c r="B1509" s="1" t="s">
        <v>1988</v>
      </c>
      <c r="C1509" s="1" t="s">
        <v>2919</v>
      </c>
      <c r="D1509" s="1" t="s">
        <v>2022</v>
      </c>
      <c r="E1509" s="1" t="s">
        <v>1991</v>
      </c>
      <c r="F1509" s="1" t="s">
        <v>1992</v>
      </c>
      <c r="G1509" s="1" t="s">
        <v>35</v>
      </c>
      <c r="H1509" s="1" t="s">
        <v>86</v>
      </c>
      <c r="I1509" s="1" t="s">
        <v>24</v>
      </c>
      <c r="J1509" s="3">
        <v>638</v>
      </c>
      <c r="K1509" s="1" t="s">
        <v>2920</v>
      </c>
      <c r="L1509" s="1" t="s">
        <v>2024</v>
      </c>
      <c r="M1509" s="1" t="s">
        <v>2921</v>
      </c>
      <c r="N1509" s="1" t="s">
        <v>2922</v>
      </c>
      <c r="O1509" s="2">
        <v>39785</v>
      </c>
      <c r="P1509" s="2">
        <v>39785</v>
      </c>
      <c r="Q1509" s="1" t="s">
        <v>29</v>
      </c>
      <c r="R1509" t="str">
        <f>VLOOKUP(F1509,'Seg 2 descriptions'!A:B,2)</f>
        <v>X Operations-Tri-County</v>
      </c>
      <c r="S1509" t="str">
        <f>VLOOKUP(G1509,'Seg 3 descriptions'!A:B,2)</f>
        <v>Other Outside Services</v>
      </c>
    </row>
    <row r="1510" spans="1:19" x14ac:dyDescent="0.25">
      <c r="A1510" s="1" t="s">
        <v>1987</v>
      </c>
      <c r="B1510" s="1" t="s">
        <v>1988</v>
      </c>
      <c r="C1510" s="1" t="s">
        <v>2868</v>
      </c>
      <c r="D1510" s="1" t="s">
        <v>1990</v>
      </c>
      <c r="E1510" s="1" t="s">
        <v>1991</v>
      </c>
      <c r="F1510" s="1" t="s">
        <v>1992</v>
      </c>
      <c r="G1510" s="1" t="s">
        <v>460</v>
      </c>
      <c r="H1510" s="1" t="s">
        <v>103</v>
      </c>
      <c r="I1510" s="1" t="s">
        <v>24</v>
      </c>
      <c r="J1510" s="3">
        <v>64.56</v>
      </c>
      <c r="K1510" s="1" t="s">
        <v>2869</v>
      </c>
      <c r="L1510" s="1" t="s">
        <v>24</v>
      </c>
      <c r="M1510" s="1" t="s">
        <v>2001</v>
      </c>
      <c r="N1510" s="1" t="s">
        <v>2868</v>
      </c>
      <c r="O1510" s="2">
        <v>39584</v>
      </c>
      <c r="P1510" s="2">
        <v>39602</v>
      </c>
      <c r="Q1510" s="1" t="s">
        <v>29</v>
      </c>
      <c r="R1510" t="str">
        <f>VLOOKUP(F1510,'Seg 2 descriptions'!A:B,2)</f>
        <v>X Operations-Tri-County</v>
      </c>
      <c r="S1510" t="str">
        <f>VLOOKUP(G1510,'Seg 3 descriptions'!A:B,2)</f>
        <v>Salaries</v>
      </c>
    </row>
    <row r="1511" spans="1:19" x14ac:dyDescent="0.25">
      <c r="A1511" s="1" t="s">
        <v>1987</v>
      </c>
      <c r="B1511" s="1" t="s">
        <v>1988</v>
      </c>
      <c r="C1511" s="1" t="s">
        <v>2868</v>
      </c>
      <c r="D1511" s="1" t="s">
        <v>1997</v>
      </c>
      <c r="E1511" s="1" t="s">
        <v>1991</v>
      </c>
      <c r="F1511" s="1" t="s">
        <v>1992</v>
      </c>
      <c r="G1511" s="1" t="s">
        <v>460</v>
      </c>
      <c r="H1511" s="1" t="s">
        <v>86</v>
      </c>
      <c r="I1511" s="1" t="s">
        <v>24</v>
      </c>
      <c r="J1511" s="3">
        <v>163.08000000000001</v>
      </c>
      <c r="K1511" s="1" t="s">
        <v>2869</v>
      </c>
      <c r="L1511" s="1" t="s">
        <v>24</v>
      </c>
      <c r="M1511" s="1" t="s">
        <v>2048</v>
      </c>
      <c r="N1511" s="1" t="s">
        <v>2868</v>
      </c>
      <c r="O1511" s="2">
        <v>39584</v>
      </c>
      <c r="P1511" s="2">
        <v>39602</v>
      </c>
      <c r="Q1511" s="1" t="s">
        <v>29</v>
      </c>
      <c r="R1511" t="str">
        <f>VLOOKUP(F1511,'Seg 2 descriptions'!A:B,2)</f>
        <v>X Operations-Tri-County</v>
      </c>
      <c r="S1511" t="str">
        <f>VLOOKUP(G1511,'Seg 3 descriptions'!A:B,2)</f>
        <v>Salaries</v>
      </c>
    </row>
    <row r="1512" spans="1:19" x14ac:dyDescent="0.25">
      <c r="A1512" s="1" t="s">
        <v>17</v>
      </c>
      <c r="B1512" s="1" t="s">
        <v>1988</v>
      </c>
      <c r="C1512" s="1" t="s">
        <v>2923</v>
      </c>
      <c r="D1512" s="1" t="s">
        <v>2116</v>
      </c>
      <c r="E1512" s="1" t="s">
        <v>1991</v>
      </c>
      <c r="F1512" s="1" t="s">
        <v>1992</v>
      </c>
      <c r="G1512" s="1" t="s">
        <v>35</v>
      </c>
      <c r="H1512" s="1" t="s">
        <v>228</v>
      </c>
      <c r="I1512" s="1" t="s">
        <v>24</v>
      </c>
      <c r="J1512" s="3">
        <v>325</v>
      </c>
      <c r="K1512" s="1" t="s">
        <v>36</v>
      </c>
      <c r="L1512" s="1" t="s">
        <v>24</v>
      </c>
      <c r="M1512" s="1" t="s">
        <v>2924</v>
      </c>
      <c r="N1512" s="1" t="s">
        <v>2925</v>
      </c>
      <c r="O1512" s="2">
        <v>39538</v>
      </c>
      <c r="P1512" s="2">
        <v>39539</v>
      </c>
      <c r="Q1512" s="1" t="s">
        <v>29</v>
      </c>
      <c r="R1512" t="str">
        <f>VLOOKUP(F1512,'Seg 2 descriptions'!A:B,2)</f>
        <v>X Operations-Tri-County</v>
      </c>
      <c r="S1512" t="str">
        <f>VLOOKUP(G1512,'Seg 3 descriptions'!A:B,2)</f>
        <v>Other Outside Services</v>
      </c>
    </row>
    <row r="1513" spans="1:19" x14ac:dyDescent="0.25">
      <c r="A1513" s="1" t="s">
        <v>17</v>
      </c>
      <c r="B1513" s="1" t="s">
        <v>1988</v>
      </c>
      <c r="C1513" s="1" t="s">
        <v>2923</v>
      </c>
      <c r="D1513" s="1" t="s">
        <v>2116</v>
      </c>
      <c r="E1513" s="1" t="s">
        <v>1991</v>
      </c>
      <c r="F1513" s="1" t="s">
        <v>1992</v>
      </c>
      <c r="G1513" s="1" t="s">
        <v>35</v>
      </c>
      <c r="H1513" s="1" t="s">
        <v>228</v>
      </c>
      <c r="I1513" s="1" t="s">
        <v>24</v>
      </c>
      <c r="J1513" s="3">
        <v>90</v>
      </c>
      <c r="K1513" s="1" t="s">
        <v>36</v>
      </c>
      <c r="L1513" s="1" t="s">
        <v>24</v>
      </c>
      <c r="M1513" s="1" t="s">
        <v>2924</v>
      </c>
      <c r="N1513" s="1" t="s">
        <v>2925</v>
      </c>
      <c r="O1513" s="2">
        <v>39538</v>
      </c>
      <c r="P1513" s="2">
        <v>39539</v>
      </c>
      <c r="Q1513" s="1" t="s">
        <v>29</v>
      </c>
      <c r="R1513" t="str">
        <f>VLOOKUP(F1513,'Seg 2 descriptions'!A:B,2)</f>
        <v>X Operations-Tri-County</v>
      </c>
      <c r="S1513" t="str">
        <f>VLOOKUP(G1513,'Seg 3 descriptions'!A:B,2)</f>
        <v>Other Outside Services</v>
      </c>
    </row>
    <row r="1514" spans="1:19" x14ac:dyDescent="0.25">
      <c r="A1514" s="1" t="s">
        <v>457</v>
      </c>
      <c r="B1514" s="1" t="s">
        <v>49</v>
      </c>
      <c r="C1514" s="1" t="s">
        <v>2654</v>
      </c>
      <c r="D1514" s="1" t="s">
        <v>1997</v>
      </c>
      <c r="E1514" s="1" t="s">
        <v>1991</v>
      </c>
      <c r="F1514" s="1" t="s">
        <v>1992</v>
      </c>
      <c r="G1514" s="1" t="s">
        <v>460</v>
      </c>
      <c r="H1514" s="1" t="s">
        <v>86</v>
      </c>
      <c r="I1514" s="1" t="s">
        <v>24</v>
      </c>
      <c r="J1514" s="3">
        <v>-98.13</v>
      </c>
      <c r="K1514" s="1" t="s">
        <v>2670</v>
      </c>
      <c r="L1514" s="1" t="s">
        <v>24</v>
      </c>
      <c r="M1514" s="1" t="s">
        <v>2671</v>
      </c>
      <c r="N1514" s="1" t="s">
        <v>2657</v>
      </c>
      <c r="O1514" s="2">
        <v>39629</v>
      </c>
      <c r="P1514" s="2">
        <v>39636</v>
      </c>
      <c r="Q1514" s="1" t="s">
        <v>29</v>
      </c>
      <c r="R1514" t="str">
        <f>VLOOKUP(F1514,'Seg 2 descriptions'!A:B,2)</f>
        <v>X Operations-Tri-County</v>
      </c>
      <c r="S1514" t="str">
        <f>VLOOKUP(G1514,'Seg 3 descriptions'!A:B,2)</f>
        <v>Salaries</v>
      </c>
    </row>
    <row r="1515" spans="1:19" x14ac:dyDescent="0.25">
      <c r="A1515" s="1" t="s">
        <v>457</v>
      </c>
      <c r="B1515" s="1" t="s">
        <v>49</v>
      </c>
      <c r="C1515" s="1" t="s">
        <v>2654</v>
      </c>
      <c r="D1515" s="1" t="s">
        <v>1990</v>
      </c>
      <c r="E1515" s="1" t="s">
        <v>1991</v>
      </c>
      <c r="F1515" s="1" t="s">
        <v>1992</v>
      </c>
      <c r="G1515" s="1" t="s">
        <v>460</v>
      </c>
      <c r="H1515" s="1" t="s">
        <v>103</v>
      </c>
      <c r="I1515" s="1" t="s">
        <v>24</v>
      </c>
      <c r="J1515" s="3">
        <v>-18.64</v>
      </c>
      <c r="K1515" s="1" t="s">
        <v>2670</v>
      </c>
      <c r="L1515" s="1" t="s">
        <v>24</v>
      </c>
      <c r="M1515" s="1" t="s">
        <v>2671</v>
      </c>
      <c r="N1515" s="1" t="s">
        <v>2657</v>
      </c>
      <c r="O1515" s="2">
        <v>39629</v>
      </c>
      <c r="P1515" s="2">
        <v>39636</v>
      </c>
      <c r="Q1515" s="1" t="s">
        <v>29</v>
      </c>
      <c r="R1515" t="str">
        <f>VLOOKUP(F1515,'Seg 2 descriptions'!A:B,2)</f>
        <v>X Operations-Tri-County</v>
      </c>
      <c r="S1515" t="str">
        <f>VLOOKUP(G1515,'Seg 3 descriptions'!A:B,2)</f>
        <v>Salaries</v>
      </c>
    </row>
    <row r="1516" spans="1:19" x14ac:dyDescent="0.25">
      <c r="A1516" s="1" t="s">
        <v>457</v>
      </c>
      <c r="B1516" s="1" t="s">
        <v>49</v>
      </c>
      <c r="C1516" s="1" t="s">
        <v>2654</v>
      </c>
      <c r="D1516" s="1" t="s">
        <v>1999</v>
      </c>
      <c r="E1516" s="1" t="s">
        <v>1991</v>
      </c>
      <c r="F1516" s="1" t="s">
        <v>1992</v>
      </c>
      <c r="G1516" s="1" t="s">
        <v>460</v>
      </c>
      <c r="H1516" s="1" t="s">
        <v>228</v>
      </c>
      <c r="I1516" s="1" t="s">
        <v>24</v>
      </c>
      <c r="J1516" s="3">
        <v>-24.25</v>
      </c>
      <c r="K1516" s="1" t="s">
        <v>2670</v>
      </c>
      <c r="L1516" s="1" t="s">
        <v>24</v>
      </c>
      <c r="M1516" s="1" t="s">
        <v>2671</v>
      </c>
      <c r="N1516" s="1" t="s">
        <v>2657</v>
      </c>
      <c r="O1516" s="2">
        <v>39629</v>
      </c>
      <c r="P1516" s="2">
        <v>39636</v>
      </c>
      <c r="Q1516" s="1" t="s">
        <v>29</v>
      </c>
      <c r="R1516" t="str">
        <f>VLOOKUP(F1516,'Seg 2 descriptions'!A:B,2)</f>
        <v>X Operations-Tri-County</v>
      </c>
      <c r="S1516" t="str">
        <f>VLOOKUP(G1516,'Seg 3 descriptions'!A:B,2)</f>
        <v>Salaries</v>
      </c>
    </row>
    <row r="1517" spans="1:19" x14ac:dyDescent="0.25">
      <c r="A1517" s="1" t="s">
        <v>457</v>
      </c>
      <c r="B1517" s="1" t="s">
        <v>49</v>
      </c>
      <c r="C1517" s="1" t="s">
        <v>2654</v>
      </c>
      <c r="D1517" s="1" t="s">
        <v>2083</v>
      </c>
      <c r="E1517" s="1" t="s">
        <v>20</v>
      </c>
      <c r="F1517" s="1" t="s">
        <v>1992</v>
      </c>
      <c r="G1517" s="1" t="s">
        <v>460</v>
      </c>
      <c r="H1517" s="1" t="s">
        <v>86</v>
      </c>
      <c r="I1517" s="1" t="s">
        <v>24</v>
      </c>
      <c r="J1517" s="3">
        <v>-158.11000000000001</v>
      </c>
      <c r="K1517" s="1" t="s">
        <v>2670</v>
      </c>
      <c r="L1517" s="1" t="s">
        <v>24</v>
      </c>
      <c r="M1517" s="1" t="s">
        <v>2671</v>
      </c>
      <c r="N1517" s="1" t="s">
        <v>2657</v>
      </c>
      <c r="O1517" s="2">
        <v>39629</v>
      </c>
      <c r="P1517" s="2">
        <v>39636</v>
      </c>
      <c r="Q1517" s="1" t="s">
        <v>29</v>
      </c>
      <c r="R1517" t="str">
        <f>VLOOKUP(F1517,'Seg 2 descriptions'!A:B,2)</f>
        <v>X Operations-Tri-County</v>
      </c>
      <c r="S1517" t="str">
        <f>VLOOKUP(G1517,'Seg 3 descriptions'!A:B,2)</f>
        <v>Salaries</v>
      </c>
    </row>
    <row r="1518" spans="1:19" x14ac:dyDescent="0.25">
      <c r="A1518" s="1" t="s">
        <v>457</v>
      </c>
      <c r="B1518" s="1" t="s">
        <v>49</v>
      </c>
      <c r="C1518" s="1" t="s">
        <v>2654</v>
      </c>
      <c r="D1518" s="1" t="s">
        <v>2676</v>
      </c>
      <c r="E1518" s="1" t="s">
        <v>20</v>
      </c>
      <c r="F1518" s="1" t="s">
        <v>1992</v>
      </c>
      <c r="G1518" s="1" t="s">
        <v>460</v>
      </c>
      <c r="H1518" s="1" t="s">
        <v>103</v>
      </c>
      <c r="I1518" s="1" t="s">
        <v>24</v>
      </c>
      <c r="J1518" s="3">
        <v>-13.71</v>
      </c>
      <c r="K1518" s="1" t="s">
        <v>2670</v>
      </c>
      <c r="L1518" s="1" t="s">
        <v>24</v>
      </c>
      <c r="M1518" s="1" t="s">
        <v>2671</v>
      </c>
      <c r="N1518" s="1" t="s">
        <v>2657</v>
      </c>
      <c r="O1518" s="2">
        <v>39629</v>
      </c>
      <c r="P1518" s="2">
        <v>39636</v>
      </c>
      <c r="Q1518" s="1" t="s">
        <v>29</v>
      </c>
      <c r="R1518" t="str">
        <f>VLOOKUP(F1518,'Seg 2 descriptions'!A:B,2)</f>
        <v>X Operations-Tri-County</v>
      </c>
      <c r="S1518" t="str">
        <f>VLOOKUP(G1518,'Seg 3 descriptions'!A:B,2)</f>
        <v>Salaries</v>
      </c>
    </row>
    <row r="1519" spans="1:19" x14ac:dyDescent="0.25">
      <c r="A1519" s="1" t="s">
        <v>457</v>
      </c>
      <c r="B1519" s="1" t="s">
        <v>49</v>
      </c>
      <c r="C1519" s="1" t="s">
        <v>2654</v>
      </c>
      <c r="D1519" s="1" t="s">
        <v>2727</v>
      </c>
      <c r="E1519" s="1" t="s">
        <v>20</v>
      </c>
      <c r="F1519" s="1" t="s">
        <v>1992</v>
      </c>
      <c r="G1519" s="1" t="s">
        <v>460</v>
      </c>
      <c r="H1519" s="1" t="s">
        <v>228</v>
      </c>
      <c r="I1519" s="1" t="s">
        <v>24</v>
      </c>
      <c r="J1519" s="3">
        <v>-25.81</v>
      </c>
      <c r="K1519" s="1" t="s">
        <v>2670</v>
      </c>
      <c r="L1519" s="1" t="s">
        <v>24</v>
      </c>
      <c r="M1519" s="1" t="s">
        <v>2671</v>
      </c>
      <c r="N1519" s="1" t="s">
        <v>2657</v>
      </c>
      <c r="O1519" s="2">
        <v>39629</v>
      </c>
      <c r="P1519" s="2">
        <v>39636</v>
      </c>
      <c r="Q1519" s="1" t="s">
        <v>29</v>
      </c>
      <c r="R1519" t="str">
        <f>VLOOKUP(F1519,'Seg 2 descriptions'!A:B,2)</f>
        <v>X Operations-Tri-County</v>
      </c>
      <c r="S1519" t="str">
        <f>VLOOKUP(G1519,'Seg 3 descriptions'!A:B,2)</f>
        <v>Salaries</v>
      </c>
    </row>
    <row r="1520" spans="1:19" x14ac:dyDescent="0.25">
      <c r="A1520" s="1" t="s">
        <v>17</v>
      </c>
      <c r="B1520" s="1" t="s">
        <v>1988</v>
      </c>
      <c r="C1520" s="1" t="s">
        <v>2926</v>
      </c>
      <c r="D1520" s="1" t="s">
        <v>2132</v>
      </c>
      <c r="E1520" s="1" t="s">
        <v>1991</v>
      </c>
      <c r="F1520" s="1" t="s">
        <v>2013</v>
      </c>
      <c r="G1520" s="1" t="s">
        <v>22</v>
      </c>
      <c r="H1520" s="1" t="s">
        <v>76</v>
      </c>
      <c r="I1520" s="1" t="s">
        <v>24</v>
      </c>
      <c r="J1520" s="3">
        <v>310.74</v>
      </c>
      <c r="K1520" s="1" t="s">
        <v>2927</v>
      </c>
      <c r="L1520" s="1" t="s">
        <v>24</v>
      </c>
      <c r="M1520" s="1" t="s">
        <v>2928</v>
      </c>
      <c r="N1520" s="1" t="s">
        <v>2929</v>
      </c>
      <c r="O1520" s="2">
        <v>39552</v>
      </c>
      <c r="P1520" s="2">
        <v>39552</v>
      </c>
      <c r="Q1520" s="1" t="s">
        <v>29</v>
      </c>
      <c r="R1520" t="str">
        <f>VLOOKUP(F1520,'Seg 2 descriptions'!A:B,2)</f>
        <v>X Facilities-Florida</v>
      </c>
      <c r="S1520" t="str">
        <f>VLOOKUP(G1520,'Seg 3 descriptions'!A:B,2)</f>
        <v>Facilities Maintenance</v>
      </c>
    </row>
    <row r="1521" spans="1:19" x14ac:dyDescent="0.25">
      <c r="A1521" s="1" t="s">
        <v>457</v>
      </c>
      <c r="B1521" s="1" t="s">
        <v>49</v>
      </c>
      <c r="C1521" s="1" t="s">
        <v>2828</v>
      </c>
      <c r="D1521" s="1" t="s">
        <v>2607</v>
      </c>
      <c r="E1521" s="1" t="s">
        <v>2029</v>
      </c>
      <c r="F1521" s="1" t="s">
        <v>2030</v>
      </c>
      <c r="G1521" s="1" t="s">
        <v>283</v>
      </c>
      <c r="H1521" s="1" t="s">
        <v>187</v>
      </c>
      <c r="I1521" s="1" t="s">
        <v>2056</v>
      </c>
      <c r="J1521" s="3">
        <v>7.01</v>
      </c>
      <c r="K1521" s="1" t="s">
        <v>2843</v>
      </c>
      <c r="L1521" s="1" t="s">
        <v>24</v>
      </c>
      <c r="M1521" s="1" t="s">
        <v>2844</v>
      </c>
      <c r="N1521" s="1" t="s">
        <v>2828</v>
      </c>
      <c r="O1521" s="2">
        <v>39629</v>
      </c>
      <c r="P1521" s="2">
        <v>39636</v>
      </c>
      <c r="Q1521" s="1" t="s">
        <v>29</v>
      </c>
      <c r="R1521" t="str">
        <f>VLOOKUP(F1521,'Seg 2 descriptions'!A:B,2)</f>
        <v>X Operations-Citrus County</v>
      </c>
      <c r="S1521" t="str">
        <f>VLOOKUP(G1521,'Seg 3 descriptions'!A:B,2)</f>
        <v>Supplies &amp; Misc Dept Expenses</v>
      </c>
    </row>
    <row r="1522" spans="1:19" x14ac:dyDescent="0.25">
      <c r="A1522" s="1" t="s">
        <v>457</v>
      </c>
      <c r="B1522" s="1" t="s">
        <v>49</v>
      </c>
      <c r="C1522" s="1" t="s">
        <v>2828</v>
      </c>
      <c r="D1522" s="1" t="s">
        <v>2878</v>
      </c>
      <c r="E1522" s="1" t="s">
        <v>2029</v>
      </c>
      <c r="F1522" s="1" t="s">
        <v>2030</v>
      </c>
      <c r="G1522" s="1" t="s">
        <v>283</v>
      </c>
      <c r="H1522" s="1" t="s">
        <v>103</v>
      </c>
      <c r="I1522" s="1" t="s">
        <v>2056</v>
      </c>
      <c r="J1522" s="3">
        <v>4.2</v>
      </c>
      <c r="K1522" s="1" t="s">
        <v>2843</v>
      </c>
      <c r="L1522" s="1" t="s">
        <v>24</v>
      </c>
      <c r="M1522" s="1" t="s">
        <v>2844</v>
      </c>
      <c r="N1522" s="1" t="s">
        <v>2828</v>
      </c>
      <c r="O1522" s="2">
        <v>39629</v>
      </c>
      <c r="P1522" s="2">
        <v>39636</v>
      </c>
      <c r="Q1522" s="1" t="s">
        <v>29</v>
      </c>
      <c r="R1522" t="str">
        <f>VLOOKUP(F1522,'Seg 2 descriptions'!A:B,2)</f>
        <v>X Operations-Citrus County</v>
      </c>
      <c r="S1522" t="str">
        <f>VLOOKUP(G1522,'Seg 3 descriptions'!A:B,2)</f>
        <v>Supplies &amp; Misc Dept Expenses</v>
      </c>
    </row>
    <row r="1523" spans="1:19" x14ac:dyDescent="0.25">
      <c r="A1523" s="1" t="s">
        <v>457</v>
      </c>
      <c r="B1523" s="1" t="s">
        <v>49</v>
      </c>
      <c r="C1523" s="1" t="s">
        <v>2828</v>
      </c>
      <c r="D1523" s="1" t="s">
        <v>2612</v>
      </c>
      <c r="E1523" s="1" t="s">
        <v>2029</v>
      </c>
      <c r="F1523" s="1" t="s">
        <v>2030</v>
      </c>
      <c r="G1523" s="1" t="s">
        <v>1302</v>
      </c>
      <c r="H1523" s="1" t="s">
        <v>187</v>
      </c>
      <c r="I1523" s="1" t="s">
        <v>2056</v>
      </c>
      <c r="J1523" s="3">
        <v>1.48</v>
      </c>
      <c r="K1523" s="1" t="s">
        <v>2843</v>
      </c>
      <c r="L1523" s="1" t="s">
        <v>24</v>
      </c>
      <c r="M1523" s="1" t="s">
        <v>2844</v>
      </c>
      <c r="N1523" s="1" t="s">
        <v>2828</v>
      </c>
      <c r="O1523" s="2">
        <v>39629</v>
      </c>
      <c r="P1523" s="2">
        <v>39636</v>
      </c>
      <c r="Q1523" s="1" t="s">
        <v>29</v>
      </c>
      <c r="R1523" t="str">
        <f>VLOOKUP(F1523,'Seg 2 descriptions'!A:B,2)</f>
        <v>X Operations-Citrus County</v>
      </c>
      <c r="S1523" t="str">
        <f>VLOOKUP(G1523,'Seg 3 descriptions'!A:B,2)</f>
        <v>Uniforms</v>
      </c>
    </row>
    <row r="1524" spans="1:19" x14ac:dyDescent="0.25">
      <c r="A1524" s="1" t="s">
        <v>457</v>
      </c>
      <c r="B1524" s="1" t="s">
        <v>49</v>
      </c>
      <c r="C1524" s="1" t="s">
        <v>2828</v>
      </c>
      <c r="D1524" s="1" t="s">
        <v>2879</v>
      </c>
      <c r="E1524" s="1" t="s">
        <v>2029</v>
      </c>
      <c r="F1524" s="1" t="s">
        <v>2030</v>
      </c>
      <c r="G1524" s="1" t="s">
        <v>1302</v>
      </c>
      <c r="H1524" s="1" t="s">
        <v>103</v>
      </c>
      <c r="I1524" s="1" t="s">
        <v>2056</v>
      </c>
      <c r="J1524" s="3">
        <v>0.89</v>
      </c>
      <c r="K1524" s="1" t="s">
        <v>2843</v>
      </c>
      <c r="L1524" s="1" t="s">
        <v>24</v>
      </c>
      <c r="M1524" s="1" t="s">
        <v>2844</v>
      </c>
      <c r="N1524" s="1" t="s">
        <v>2828</v>
      </c>
      <c r="O1524" s="2">
        <v>39629</v>
      </c>
      <c r="P1524" s="2">
        <v>39636</v>
      </c>
      <c r="Q1524" s="1" t="s">
        <v>29</v>
      </c>
      <c r="R1524" t="str">
        <f>VLOOKUP(F1524,'Seg 2 descriptions'!A:B,2)</f>
        <v>X Operations-Citrus County</v>
      </c>
      <c r="S1524" t="str">
        <f>VLOOKUP(G1524,'Seg 3 descriptions'!A:B,2)</f>
        <v>Uniforms</v>
      </c>
    </row>
    <row r="1525" spans="1:19" x14ac:dyDescent="0.25">
      <c r="A1525" s="1" t="s">
        <v>457</v>
      </c>
      <c r="B1525" s="1" t="s">
        <v>49</v>
      </c>
      <c r="C1525" s="1" t="s">
        <v>2828</v>
      </c>
      <c r="D1525" s="1" t="s">
        <v>2618</v>
      </c>
      <c r="E1525" s="1" t="s">
        <v>2029</v>
      </c>
      <c r="F1525" s="1" t="s">
        <v>2030</v>
      </c>
      <c r="G1525" s="1" t="s">
        <v>867</v>
      </c>
      <c r="H1525" s="1" t="s">
        <v>187</v>
      </c>
      <c r="I1525" s="1" t="s">
        <v>2056</v>
      </c>
      <c r="J1525" s="3">
        <v>1.77</v>
      </c>
      <c r="K1525" s="1" t="s">
        <v>2843</v>
      </c>
      <c r="L1525" s="1" t="s">
        <v>24</v>
      </c>
      <c r="M1525" s="1" t="s">
        <v>2844</v>
      </c>
      <c r="N1525" s="1" t="s">
        <v>2828</v>
      </c>
      <c r="O1525" s="2">
        <v>39629</v>
      </c>
      <c r="P1525" s="2">
        <v>39636</v>
      </c>
      <c r="Q1525" s="1" t="s">
        <v>29</v>
      </c>
      <c r="R1525" t="str">
        <f>VLOOKUP(F1525,'Seg 2 descriptions'!A:B,2)</f>
        <v>X Operations-Citrus County</v>
      </c>
      <c r="S1525" t="str">
        <f>VLOOKUP(G1525,'Seg 3 descriptions'!A:B,2)</f>
        <v>Meals</v>
      </c>
    </row>
    <row r="1526" spans="1:19" x14ac:dyDescent="0.25">
      <c r="A1526" s="1" t="s">
        <v>457</v>
      </c>
      <c r="B1526" s="1" t="s">
        <v>49</v>
      </c>
      <c r="C1526" s="1" t="s">
        <v>2828</v>
      </c>
      <c r="D1526" s="1" t="s">
        <v>2885</v>
      </c>
      <c r="E1526" s="1" t="s">
        <v>2029</v>
      </c>
      <c r="F1526" s="1" t="s">
        <v>2030</v>
      </c>
      <c r="G1526" s="1" t="s">
        <v>867</v>
      </c>
      <c r="H1526" s="1" t="s">
        <v>103</v>
      </c>
      <c r="I1526" s="1" t="s">
        <v>2056</v>
      </c>
      <c r="J1526" s="3">
        <v>1.06</v>
      </c>
      <c r="K1526" s="1" t="s">
        <v>2843</v>
      </c>
      <c r="L1526" s="1" t="s">
        <v>24</v>
      </c>
      <c r="M1526" s="1" t="s">
        <v>2844</v>
      </c>
      <c r="N1526" s="1" t="s">
        <v>2828</v>
      </c>
      <c r="O1526" s="2">
        <v>39629</v>
      </c>
      <c r="P1526" s="2">
        <v>39636</v>
      </c>
      <c r="Q1526" s="1" t="s">
        <v>29</v>
      </c>
      <c r="R1526" t="str">
        <f>VLOOKUP(F1526,'Seg 2 descriptions'!A:B,2)</f>
        <v>X Operations-Citrus County</v>
      </c>
      <c r="S1526" t="str">
        <f>VLOOKUP(G1526,'Seg 3 descriptions'!A:B,2)</f>
        <v>Meals</v>
      </c>
    </row>
    <row r="1527" spans="1:19" x14ac:dyDescent="0.25">
      <c r="A1527" s="1" t="s">
        <v>457</v>
      </c>
      <c r="B1527" s="1" t="s">
        <v>49</v>
      </c>
      <c r="C1527" s="1" t="s">
        <v>2828</v>
      </c>
      <c r="D1527" s="1" t="s">
        <v>2620</v>
      </c>
      <c r="E1527" s="1" t="s">
        <v>2029</v>
      </c>
      <c r="F1527" s="1" t="s">
        <v>2030</v>
      </c>
      <c r="G1527" s="1" t="s">
        <v>866</v>
      </c>
      <c r="H1527" s="1" t="s">
        <v>187</v>
      </c>
      <c r="I1527" s="1" t="s">
        <v>2056</v>
      </c>
      <c r="J1527" s="3">
        <v>0.91</v>
      </c>
      <c r="K1527" s="1" t="s">
        <v>2843</v>
      </c>
      <c r="L1527" s="1" t="s">
        <v>24</v>
      </c>
      <c r="M1527" s="1" t="s">
        <v>2844</v>
      </c>
      <c r="N1527" s="1" t="s">
        <v>2828</v>
      </c>
      <c r="O1527" s="2">
        <v>39629</v>
      </c>
      <c r="P1527" s="2">
        <v>39636</v>
      </c>
      <c r="Q1527" s="1" t="s">
        <v>29</v>
      </c>
      <c r="R1527" t="str">
        <f>VLOOKUP(F1527,'Seg 2 descriptions'!A:B,2)</f>
        <v>X Operations-Citrus County</v>
      </c>
      <c r="S1527" t="str">
        <f>VLOOKUP(G1527,'Seg 3 descriptions'!A:B,2)</f>
        <v>Lodging &amp; Travel</v>
      </c>
    </row>
    <row r="1528" spans="1:19" x14ac:dyDescent="0.25">
      <c r="A1528" s="1" t="s">
        <v>457</v>
      </c>
      <c r="B1528" s="1" t="s">
        <v>49</v>
      </c>
      <c r="C1528" s="1" t="s">
        <v>2828</v>
      </c>
      <c r="D1528" s="1" t="s">
        <v>2887</v>
      </c>
      <c r="E1528" s="1" t="s">
        <v>2029</v>
      </c>
      <c r="F1528" s="1" t="s">
        <v>2030</v>
      </c>
      <c r="G1528" s="1" t="s">
        <v>866</v>
      </c>
      <c r="H1528" s="1" t="s">
        <v>103</v>
      </c>
      <c r="I1528" s="1" t="s">
        <v>2056</v>
      </c>
      <c r="J1528" s="3">
        <v>0.54</v>
      </c>
      <c r="K1528" s="1" t="s">
        <v>2843</v>
      </c>
      <c r="L1528" s="1" t="s">
        <v>24</v>
      </c>
      <c r="M1528" s="1" t="s">
        <v>2844</v>
      </c>
      <c r="N1528" s="1" t="s">
        <v>2828</v>
      </c>
      <c r="O1528" s="2">
        <v>39629</v>
      </c>
      <c r="P1528" s="2">
        <v>39636</v>
      </c>
      <c r="Q1528" s="1" t="s">
        <v>29</v>
      </c>
      <c r="R1528" t="str">
        <f>VLOOKUP(F1528,'Seg 2 descriptions'!A:B,2)</f>
        <v>X Operations-Citrus County</v>
      </c>
      <c r="S1528" t="str">
        <f>VLOOKUP(G1528,'Seg 3 descriptions'!A:B,2)</f>
        <v>Lodging &amp; Travel</v>
      </c>
    </row>
    <row r="1529" spans="1:19" x14ac:dyDescent="0.25">
      <c r="A1529" s="1" t="s">
        <v>457</v>
      </c>
      <c r="B1529" s="1" t="s">
        <v>49</v>
      </c>
      <c r="C1529" s="1" t="s">
        <v>2828</v>
      </c>
      <c r="D1529" s="1" t="s">
        <v>2621</v>
      </c>
      <c r="E1529" s="1" t="s">
        <v>2029</v>
      </c>
      <c r="F1529" s="1" t="s">
        <v>2030</v>
      </c>
      <c r="G1529" s="1" t="s">
        <v>590</v>
      </c>
      <c r="H1529" s="1" t="s">
        <v>187</v>
      </c>
      <c r="I1529" s="1" t="s">
        <v>2056</v>
      </c>
      <c r="J1529" s="3">
        <v>14.63</v>
      </c>
      <c r="K1529" s="1" t="s">
        <v>2843</v>
      </c>
      <c r="L1529" s="1" t="s">
        <v>24</v>
      </c>
      <c r="M1529" s="1" t="s">
        <v>2844</v>
      </c>
      <c r="N1529" s="1" t="s">
        <v>2828</v>
      </c>
      <c r="O1529" s="2">
        <v>39629</v>
      </c>
      <c r="P1529" s="2">
        <v>39636</v>
      </c>
      <c r="Q1529" s="1" t="s">
        <v>29</v>
      </c>
      <c r="R1529" t="str">
        <f>VLOOKUP(F1529,'Seg 2 descriptions'!A:B,2)</f>
        <v>X Operations-Citrus County</v>
      </c>
      <c r="S1529" t="str">
        <f>VLOOKUP(G1529,'Seg 3 descriptions'!A:B,2)</f>
        <v>Overtime/Comp Time/On Call</v>
      </c>
    </row>
    <row r="1530" spans="1:19" x14ac:dyDescent="0.25">
      <c r="A1530" s="1" t="s">
        <v>457</v>
      </c>
      <c r="B1530" s="1" t="s">
        <v>49</v>
      </c>
      <c r="C1530" s="1" t="s">
        <v>2828</v>
      </c>
      <c r="D1530" s="1" t="s">
        <v>2534</v>
      </c>
      <c r="E1530" s="1" t="s">
        <v>2029</v>
      </c>
      <c r="F1530" s="1" t="s">
        <v>2030</v>
      </c>
      <c r="G1530" s="1" t="s">
        <v>590</v>
      </c>
      <c r="H1530" s="1" t="s">
        <v>103</v>
      </c>
      <c r="I1530" s="1" t="s">
        <v>2056</v>
      </c>
      <c r="J1530" s="3">
        <v>8.7799999999999994</v>
      </c>
      <c r="K1530" s="1" t="s">
        <v>2843</v>
      </c>
      <c r="L1530" s="1" t="s">
        <v>24</v>
      </c>
      <c r="M1530" s="1" t="s">
        <v>2844</v>
      </c>
      <c r="N1530" s="1" t="s">
        <v>2828</v>
      </c>
      <c r="O1530" s="2">
        <v>39629</v>
      </c>
      <c r="P1530" s="2">
        <v>39636</v>
      </c>
      <c r="Q1530" s="1" t="s">
        <v>29</v>
      </c>
      <c r="R1530" t="str">
        <f>VLOOKUP(F1530,'Seg 2 descriptions'!A:B,2)</f>
        <v>X Operations-Citrus County</v>
      </c>
      <c r="S1530" t="str">
        <f>VLOOKUP(G1530,'Seg 3 descriptions'!A:B,2)</f>
        <v>Overtime/Comp Time/On Call</v>
      </c>
    </row>
    <row r="1531" spans="1:19" x14ac:dyDescent="0.25">
      <c r="A1531" s="1" t="s">
        <v>457</v>
      </c>
      <c r="B1531" s="1" t="s">
        <v>49</v>
      </c>
      <c r="C1531" s="1" t="s">
        <v>2828</v>
      </c>
      <c r="D1531" s="1" t="s">
        <v>2079</v>
      </c>
      <c r="E1531" s="1" t="s">
        <v>2029</v>
      </c>
      <c r="F1531" s="1" t="s">
        <v>2030</v>
      </c>
      <c r="G1531" s="1" t="s">
        <v>460</v>
      </c>
      <c r="H1531" s="1" t="s">
        <v>187</v>
      </c>
      <c r="I1531" s="1" t="s">
        <v>2056</v>
      </c>
      <c r="J1531" s="3">
        <v>18.149999999999999</v>
      </c>
      <c r="K1531" s="1" t="s">
        <v>2843</v>
      </c>
      <c r="L1531" s="1" t="s">
        <v>24</v>
      </c>
      <c r="M1531" s="1" t="s">
        <v>2844</v>
      </c>
      <c r="N1531" s="1" t="s">
        <v>2828</v>
      </c>
      <c r="O1531" s="2">
        <v>39629</v>
      </c>
      <c r="P1531" s="2">
        <v>39636</v>
      </c>
      <c r="Q1531" s="1" t="s">
        <v>29</v>
      </c>
      <c r="R1531" t="str">
        <f>VLOOKUP(F1531,'Seg 2 descriptions'!A:B,2)</f>
        <v>X Operations-Citrus County</v>
      </c>
      <c r="S1531" t="str">
        <f>VLOOKUP(G1531,'Seg 3 descriptions'!A:B,2)</f>
        <v>Salaries</v>
      </c>
    </row>
    <row r="1532" spans="1:19" x14ac:dyDescent="0.25">
      <c r="A1532" s="1" t="s">
        <v>457</v>
      </c>
      <c r="B1532" s="1" t="s">
        <v>49</v>
      </c>
      <c r="C1532" s="1" t="s">
        <v>2828</v>
      </c>
      <c r="D1532" s="1" t="s">
        <v>2715</v>
      </c>
      <c r="E1532" s="1" t="s">
        <v>2029</v>
      </c>
      <c r="F1532" s="1" t="s">
        <v>2030</v>
      </c>
      <c r="G1532" s="1" t="s">
        <v>460</v>
      </c>
      <c r="H1532" s="1" t="s">
        <v>103</v>
      </c>
      <c r="I1532" s="1" t="s">
        <v>2056</v>
      </c>
      <c r="J1532" s="3">
        <v>10.89</v>
      </c>
      <c r="K1532" s="1" t="s">
        <v>2843</v>
      </c>
      <c r="L1532" s="1" t="s">
        <v>24</v>
      </c>
      <c r="M1532" s="1" t="s">
        <v>2844</v>
      </c>
      <c r="N1532" s="1" t="s">
        <v>2828</v>
      </c>
      <c r="O1532" s="2">
        <v>39629</v>
      </c>
      <c r="P1532" s="2">
        <v>39636</v>
      </c>
      <c r="Q1532" s="1" t="s">
        <v>29</v>
      </c>
      <c r="R1532" t="str">
        <f>VLOOKUP(F1532,'Seg 2 descriptions'!A:B,2)</f>
        <v>X Operations-Citrus County</v>
      </c>
      <c r="S1532" t="str">
        <f>VLOOKUP(G1532,'Seg 3 descriptions'!A:B,2)</f>
        <v>Salaries</v>
      </c>
    </row>
    <row r="1533" spans="1:19" x14ac:dyDescent="0.25">
      <c r="A1533" s="1" t="s">
        <v>457</v>
      </c>
      <c r="B1533" s="1" t="s">
        <v>49</v>
      </c>
      <c r="C1533" s="1" t="s">
        <v>2828</v>
      </c>
      <c r="D1533" s="1" t="s">
        <v>2930</v>
      </c>
      <c r="E1533" s="1" t="s">
        <v>1991</v>
      </c>
      <c r="F1533" s="1" t="s">
        <v>1992</v>
      </c>
      <c r="G1533" s="1" t="s">
        <v>866</v>
      </c>
      <c r="H1533" s="1" t="s">
        <v>103</v>
      </c>
      <c r="I1533" s="1" t="s">
        <v>2056</v>
      </c>
      <c r="J1533" s="3">
        <v>0.53</v>
      </c>
      <c r="K1533" s="1" t="s">
        <v>2823</v>
      </c>
      <c r="L1533" s="1" t="s">
        <v>24</v>
      </c>
      <c r="M1533" s="1" t="s">
        <v>2824</v>
      </c>
      <c r="N1533" s="1" t="s">
        <v>2828</v>
      </c>
      <c r="O1533" s="2">
        <v>39629</v>
      </c>
      <c r="P1533" s="2">
        <v>39636</v>
      </c>
      <c r="Q1533" s="1" t="s">
        <v>29</v>
      </c>
      <c r="R1533" t="str">
        <f>VLOOKUP(F1533,'Seg 2 descriptions'!A:B,2)</f>
        <v>X Operations-Tri-County</v>
      </c>
      <c r="S1533" t="str">
        <f>VLOOKUP(G1533,'Seg 3 descriptions'!A:B,2)</f>
        <v>Lodging &amp; Travel</v>
      </c>
    </row>
    <row r="1534" spans="1:19" x14ac:dyDescent="0.25">
      <c r="A1534" s="1" t="s">
        <v>457</v>
      </c>
      <c r="B1534" s="1" t="s">
        <v>49</v>
      </c>
      <c r="C1534" s="1" t="s">
        <v>2828</v>
      </c>
      <c r="D1534" s="1" t="s">
        <v>2808</v>
      </c>
      <c r="E1534" s="1" t="s">
        <v>1991</v>
      </c>
      <c r="F1534" s="1" t="s">
        <v>1992</v>
      </c>
      <c r="G1534" s="1" t="s">
        <v>866</v>
      </c>
      <c r="H1534" s="1" t="s">
        <v>228</v>
      </c>
      <c r="I1534" s="1" t="s">
        <v>2056</v>
      </c>
      <c r="J1534" s="3">
        <v>5.16</v>
      </c>
      <c r="K1534" s="1" t="s">
        <v>2823</v>
      </c>
      <c r="L1534" s="1" t="s">
        <v>24</v>
      </c>
      <c r="M1534" s="1" t="s">
        <v>2824</v>
      </c>
      <c r="N1534" s="1" t="s">
        <v>2828</v>
      </c>
      <c r="O1534" s="2">
        <v>39629</v>
      </c>
      <c r="P1534" s="2">
        <v>39636</v>
      </c>
      <c r="Q1534" s="1" t="s">
        <v>29</v>
      </c>
      <c r="R1534" t="str">
        <f>VLOOKUP(F1534,'Seg 2 descriptions'!A:B,2)</f>
        <v>X Operations-Tri-County</v>
      </c>
      <c r="S1534" t="str">
        <f>VLOOKUP(G1534,'Seg 3 descriptions'!A:B,2)</f>
        <v>Lodging &amp; Travel</v>
      </c>
    </row>
    <row r="1535" spans="1:19" x14ac:dyDescent="0.25">
      <c r="A1535" s="1" t="s">
        <v>457</v>
      </c>
      <c r="B1535" s="1" t="s">
        <v>49</v>
      </c>
      <c r="C1535" s="1" t="s">
        <v>2828</v>
      </c>
      <c r="D1535" s="1" t="s">
        <v>2003</v>
      </c>
      <c r="E1535" s="1" t="s">
        <v>1991</v>
      </c>
      <c r="F1535" s="1" t="s">
        <v>1992</v>
      </c>
      <c r="G1535" s="1" t="s">
        <v>590</v>
      </c>
      <c r="H1535" s="1" t="s">
        <v>103</v>
      </c>
      <c r="I1535" s="1" t="s">
        <v>2056</v>
      </c>
      <c r="J1535" s="3">
        <v>4.32</v>
      </c>
      <c r="K1535" s="1" t="s">
        <v>2823</v>
      </c>
      <c r="L1535" s="1" t="s">
        <v>24</v>
      </c>
      <c r="M1535" s="1" t="s">
        <v>2824</v>
      </c>
      <c r="N1535" s="1" t="s">
        <v>2828</v>
      </c>
      <c r="O1535" s="2">
        <v>39629</v>
      </c>
      <c r="P1535" s="2">
        <v>39636</v>
      </c>
      <c r="Q1535" s="1" t="s">
        <v>29</v>
      </c>
      <c r="R1535" t="str">
        <f>VLOOKUP(F1535,'Seg 2 descriptions'!A:B,2)</f>
        <v>X Operations-Tri-County</v>
      </c>
      <c r="S1535" t="str">
        <f>VLOOKUP(G1535,'Seg 3 descriptions'!A:B,2)</f>
        <v>Overtime/Comp Time/On Call</v>
      </c>
    </row>
    <row r="1536" spans="1:19" x14ac:dyDescent="0.25">
      <c r="A1536" s="1" t="s">
        <v>457</v>
      </c>
      <c r="B1536" s="1" t="s">
        <v>49</v>
      </c>
      <c r="C1536" s="1" t="s">
        <v>2828</v>
      </c>
      <c r="D1536" s="1" t="s">
        <v>2066</v>
      </c>
      <c r="E1536" s="1" t="s">
        <v>1991</v>
      </c>
      <c r="F1536" s="1" t="s">
        <v>1992</v>
      </c>
      <c r="G1536" s="1" t="s">
        <v>590</v>
      </c>
      <c r="H1536" s="1" t="s">
        <v>228</v>
      </c>
      <c r="I1536" s="1" t="s">
        <v>2056</v>
      </c>
      <c r="J1536" s="3">
        <v>42.37</v>
      </c>
      <c r="K1536" s="1" t="s">
        <v>2823</v>
      </c>
      <c r="L1536" s="1" t="s">
        <v>24</v>
      </c>
      <c r="M1536" s="1" t="s">
        <v>2824</v>
      </c>
      <c r="N1536" s="1" t="s">
        <v>2828</v>
      </c>
      <c r="O1536" s="2">
        <v>39629</v>
      </c>
      <c r="P1536" s="2">
        <v>39636</v>
      </c>
      <c r="Q1536" s="1" t="s">
        <v>29</v>
      </c>
      <c r="R1536" t="str">
        <f>VLOOKUP(F1536,'Seg 2 descriptions'!A:B,2)</f>
        <v>X Operations-Tri-County</v>
      </c>
      <c r="S1536" t="str">
        <f>VLOOKUP(G1536,'Seg 3 descriptions'!A:B,2)</f>
        <v>Overtime/Comp Time/On Call</v>
      </c>
    </row>
    <row r="1537" spans="1:19" x14ac:dyDescent="0.25">
      <c r="A1537" s="1" t="s">
        <v>457</v>
      </c>
      <c r="B1537" s="1" t="s">
        <v>49</v>
      </c>
      <c r="C1537" s="1" t="s">
        <v>2828</v>
      </c>
      <c r="D1537" s="1" t="s">
        <v>2009</v>
      </c>
      <c r="E1537" s="1" t="s">
        <v>1991</v>
      </c>
      <c r="F1537" s="1" t="s">
        <v>1992</v>
      </c>
      <c r="G1537" s="1" t="s">
        <v>590</v>
      </c>
      <c r="H1537" s="1" t="s">
        <v>86</v>
      </c>
      <c r="I1537" s="1" t="s">
        <v>2056</v>
      </c>
      <c r="J1537" s="3">
        <v>242.38</v>
      </c>
      <c r="K1537" s="1" t="s">
        <v>2823</v>
      </c>
      <c r="L1537" s="1" t="s">
        <v>24</v>
      </c>
      <c r="M1537" s="1" t="s">
        <v>2824</v>
      </c>
      <c r="N1537" s="1" t="s">
        <v>2828</v>
      </c>
      <c r="O1537" s="2">
        <v>39629</v>
      </c>
      <c r="P1537" s="2">
        <v>39636</v>
      </c>
      <c r="Q1537" s="1" t="s">
        <v>29</v>
      </c>
      <c r="R1537" t="str">
        <f>VLOOKUP(F1537,'Seg 2 descriptions'!A:B,2)</f>
        <v>X Operations-Tri-County</v>
      </c>
      <c r="S1537" t="str">
        <f>VLOOKUP(G1537,'Seg 3 descriptions'!A:B,2)</f>
        <v>Overtime/Comp Time/On Call</v>
      </c>
    </row>
    <row r="1538" spans="1:19" x14ac:dyDescent="0.25">
      <c r="A1538" s="1" t="s">
        <v>457</v>
      </c>
      <c r="B1538" s="1" t="s">
        <v>49</v>
      </c>
      <c r="C1538" s="1" t="s">
        <v>2828</v>
      </c>
      <c r="D1538" s="1" t="s">
        <v>1997</v>
      </c>
      <c r="E1538" s="1" t="s">
        <v>1991</v>
      </c>
      <c r="F1538" s="1" t="s">
        <v>1992</v>
      </c>
      <c r="G1538" s="1" t="s">
        <v>460</v>
      </c>
      <c r="H1538" s="1" t="s">
        <v>86</v>
      </c>
      <c r="I1538" s="1" t="s">
        <v>2056</v>
      </c>
      <c r="J1538" s="3">
        <v>369.18</v>
      </c>
      <c r="K1538" s="1" t="s">
        <v>2823</v>
      </c>
      <c r="L1538" s="1" t="s">
        <v>24</v>
      </c>
      <c r="M1538" s="1" t="s">
        <v>2824</v>
      </c>
      <c r="N1538" s="1" t="s">
        <v>2828</v>
      </c>
      <c r="O1538" s="2">
        <v>39629</v>
      </c>
      <c r="P1538" s="2">
        <v>39636</v>
      </c>
      <c r="Q1538" s="1" t="s">
        <v>29</v>
      </c>
      <c r="R1538" t="str">
        <f>VLOOKUP(F1538,'Seg 2 descriptions'!A:B,2)</f>
        <v>X Operations-Tri-County</v>
      </c>
      <c r="S1538" t="str">
        <f>VLOOKUP(G1538,'Seg 3 descriptions'!A:B,2)</f>
        <v>Salaries</v>
      </c>
    </row>
    <row r="1539" spans="1:19" x14ac:dyDescent="0.25">
      <c r="A1539" s="1" t="s">
        <v>457</v>
      </c>
      <c r="B1539" s="1" t="s">
        <v>49</v>
      </c>
      <c r="C1539" s="1" t="s">
        <v>2828</v>
      </c>
      <c r="D1539" s="1" t="s">
        <v>1990</v>
      </c>
      <c r="E1539" s="1" t="s">
        <v>1991</v>
      </c>
      <c r="F1539" s="1" t="s">
        <v>1992</v>
      </c>
      <c r="G1539" s="1" t="s">
        <v>460</v>
      </c>
      <c r="H1539" s="1" t="s">
        <v>103</v>
      </c>
      <c r="I1539" s="1" t="s">
        <v>2056</v>
      </c>
      <c r="J1539" s="3">
        <v>6.58</v>
      </c>
      <c r="K1539" s="1" t="s">
        <v>2823</v>
      </c>
      <c r="L1539" s="1" t="s">
        <v>24</v>
      </c>
      <c r="M1539" s="1" t="s">
        <v>2824</v>
      </c>
      <c r="N1539" s="1" t="s">
        <v>2828</v>
      </c>
      <c r="O1539" s="2">
        <v>39629</v>
      </c>
      <c r="P1539" s="2">
        <v>39636</v>
      </c>
      <c r="Q1539" s="1" t="s">
        <v>29</v>
      </c>
      <c r="R1539" t="str">
        <f>VLOOKUP(F1539,'Seg 2 descriptions'!A:B,2)</f>
        <v>X Operations-Tri-County</v>
      </c>
      <c r="S1539" t="str">
        <f>VLOOKUP(G1539,'Seg 3 descriptions'!A:B,2)</f>
        <v>Salaries</v>
      </c>
    </row>
    <row r="1540" spans="1:19" x14ac:dyDescent="0.25">
      <c r="A1540" s="1" t="s">
        <v>457</v>
      </c>
      <c r="B1540" s="1" t="s">
        <v>49</v>
      </c>
      <c r="C1540" s="1" t="s">
        <v>2828</v>
      </c>
      <c r="D1540" s="1" t="s">
        <v>1999</v>
      </c>
      <c r="E1540" s="1" t="s">
        <v>1991</v>
      </c>
      <c r="F1540" s="1" t="s">
        <v>1992</v>
      </c>
      <c r="G1540" s="1" t="s">
        <v>460</v>
      </c>
      <c r="H1540" s="1" t="s">
        <v>228</v>
      </c>
      <c r="I1540" s="1" t="s">
        <v>2056</v>
      </c>
      <c r="J1540" s="3">
        <v>64.540000000000006</v>
      </c>
      <c r="K1540" s="1" t="s">
        <v>2823</v>
      </c>
      <c r="L1540" s="1" t="s">
        <v>24</v>
      </c>
      <c r="M1540" s="1" t="s">
        <v>2824</v>
      </c>
      <c r="N1540" s="1" t="s">
        <v>2828</v>
      </c>
      <c r="O1540" s="2">
        <v>39629</v>
      </c>
      <c r="P1540" s="2">
        <v>39636</v>
      </c>
      <c r="Q1540" s="1" t="s">
        <v>29</v>
      </c>
      <c r="R1540" t="str">
        <f>VLOOKUP(F1540,'Seg 2 descriptions'!A:B,2)</f>
        <v>X Operations-Tri-County</v>
      </c>
      <c r="S1540" t="str">
        <f>VLOOKUP(G1540,'Seg 3 descriptions'!A:B,2)</f>
        <v>Salaries</v>
      </c>
    </row>
    <row r="1541" spans="1:19" x14ac:dyDescent="0.25">
      <c r="A1541" s="1" t="s">
        <v>457</v>
      </c>
      <c r="B1541" s="1" t="s">
        <v>49</v>
      </c>
      <c r="C1541" s="1" t="s">
        <v>2822</v>
      </c>
      <c r="D1541" s="1" t="s">
        <v>1999</v>
      </c>
      <c r="E1541" s="1" t="s">
        <v>1991</v>
      </c>
      <c r="F1541" s="1" t="s">
        <v>1992</v>
      </c>
      <c r="G1541" s="1" t="s">
        <v>460</v>
      </c>
      <c r="H1541" s="1" t="s">
        <v>228</v>
      </c>
      <c r="I1541" s="1" t="s">
        <v>2056</v>
      </c>
      <c r="J1541" s="3">
        <v>51</v>
      </c>
      <c r="K1541" s="1" t="s">
        <v>2823</v>
      </c>
      <c r="L1541" s="1" t="s">
        <v>24</v>
      </c>
      <c r="M1541" s="1" t="s">
        <v>2824</v>
      </c>
      <c r="N1541" s="1" t="s">
        <v>2059</v>
      </c>
      <c r="O1541" s="2">
        <v>39813</v>
      </c>
      <c r="P1541" s="2">
        <v>39822</v>
      </c>
      <c r="Q1541" s="1" t="s">
        <v>29</v>
      </c>
      <c r="R1541" t="str">
        <f>VLOOKUP(F1541,'Seg 2 descriptions'!A:B,2)</f>
        <v>X Operations-Tri-County</v>
      </c>
      <c r="S1541" t="str">
        <f>VLOOKUP(G1541,'Seg 3 descriptions'!A:B,2)</f>
        <v>Salaries</v>
      </c>
    </row>
    <row r="1542" spans="1:19" x14ac:dyDescent="0.25">
      <c r="A1542" s="1" t="s">
        <v>457</v>
      </c>
      <c r="B1542" s="1" t="s">
        <v>49</v>
      </c>
      <c r="C1542" s="1" t="s">
        <v>2931</v>
      </c>
      <c r="D1542" s="1" t="s">
        <v>2334</v>
      </c>
      <c r="E1542" s="1" t="s">
        <v>1991</v>
      </c>
      <c r="F1542" s="1" t="s">
        <v>1992</v>
      </c>
      <c r="G1542" s="1" t="s">
        <v>870</v>
      </c>
      <c r="H1542" s="1" t="s">
        <v>86</v>
      </c>
      <c r="I1542" s="1" t="s">
        <v>2056</v>
      </c>
      <c r="J1542" s="3">
        <v>103.98</v>
      </c>
      <c r="K1542" s="1" t="s">
        <v>2823</v>
      </c>
      <c r="L1542" s="1" t="s">
        <v>24</v>
      </c>
      <c r="M1542" s="1" t="s">
        <v>2824</v>
      </c>
      <c r="N1542" s="1" t="s">
        <v>2059</v>
      </c>
      <c r="O1542" s="2">
        <v>39660</v>
      </c>
      <c r="P1542" s="2">
        <v>39665</v>
      </c>
      <c r="Q1542" s="1" t="s">
        <v>29</v>
      </c>
      <c r="R1542" t="str">
        <f>VLOOKUP(F1542,'Seg 2 descriptions'!A:B,2)</f>
        <v>X Operations-Tri-County</v>
      </c>
      <c r="S1542" t="str">
        <f>VLOOKUP(G1542,'Seg 3 descriptions'!A:B,2)</f>
        <v>Other Vehicle Expenses</v>
      </c>
    </row>
    <row r="1543" spans="1:19" x14ac:dyDescent="0.25">
      <c r="A1543" s="1" t="s">
        <v>457</v>
      </c>
      <c r="B1543" s="1" t="s">
        <v>49</v>
      </c>
      <c r="C1543" s="1" t="s">
        <v>2931</v>
      </c>
      <c r="D1543" s="1" t="s">
        <v>2335</v>
      </c>
      <c r="E1543" s="1" t="s">
        <v>1991</v>
      </c>
      <c r="F1543" s="1" t="s">
        <v>1992</v>
      </c>
      <c r="G1543" s="1" t="s">
        <v>870</v>
      </c>
      <c r="H1543" s="1" t="s">
        <v>103</v>
      </c>
      <c r="I1543" s="1" t="s">
        <v>2056</v>
      </c>
      <c r="J1543" s="3">
        <v>23.22</v>
      </c>
      <c r="K1543" s="1" t="s">
        <v>2823</v>
      </c>
      <c r="L1543" s="1" t="s">
        <v>24</v>
      </c>
      <c r="M1543" s="1" t="s">
        <v>2824</v>
      </c>
      <c r="N1543" s="1" t="s">
        <v>2059</v>
      </c>
      <c r="O1543" s="2">
        <v>39660</v>
      </c>
      <c r="P1543" s="2">
        <v>39665</v>
      </c>
      <c r="Q1543" s="1" t="s">
        <v>29</v>
      </c>
      <c r="R1543" t="str">
        <f>VLOOKUP(F1543,'Seg 2 descriptions'!A:B,2)</f>
        <v>X Operations-Tri-County</v>
      </c>
      <c r="S1543" t="str">
        <f>VLOOKUP(G1543,'Seg 3 descriptions'!A:B,2)</f>
        <v>Other Vehicle Expenses</v>
      </c>
    </row>
    <row r="1544" spans="1:19" x14ac:dyDescent="0.25">
      <c r="A1544" s="1" t="s">
        <v>457</v>
      </c>
      <c r="B1544" s="1" t="s">
        <v>49</v>
      </c>
      <c r="C1544" s="1" t="s">
        <v>2931</v>
      </c>
      <c r="D1544" s="1" t="s">
        <v>2766</v>
      </c>
      <c r="E1544" s="1" t="s">
        <v>1991</v>
      </c>
      <c r="F1544" s="1" t="s">
        <v>1992</v>
      </c>
      <c r="G1544" s="1" t="s">
        <v>870</v>
      </c>
      <c r="H1544" s="1" t="s">
        <v>228</v>
      </c>
      <c r="I1544" s="1" t="s">
        <v>2056</v>
      </c>
      <c r="J1544" s="3">
        <v>56.05</v>
      </c>
      <c r="K1544" s="1" t="s">
        <v>2823</v>
      </c>
      <c r="L1544" s="1" t="s">
        <v>24</v>
      </c>
      <c r="M1544" s="1" t="s">
        <v>2824</v>
      </c>
      <c r="N1544" s="1" t="s">
        <v>2059</v>
      </c>
      <c r="O1544" s="2">
        <v>39660</v>
      </c>
      <c r="P1544" s="2">
        <v>39665</v>
      </c>
      <c r="Q1544" s="1" t="s">
        <v>29</v>
      </c>
      <c r="R1544" t="str">
        <f>VLOOKUP(F1544,'Seg 2 descriptions'!A:B,2)</f>
        <v>X Operations-Tri-County</v>
      </c>
      <c r="S1544" t="str">
        <f>VLOOKUP(G1544,'Seg 3 descriptions'!A:B,2)</f>
        <v>Other Vehicle Expenses</v>
      </c>
    </row>
    <row r="1545" spans="1:19" x14ac:dyDescent="0.25">
      <c r="A1545" s="1" t="s">
        <v>457</v>
      </c>
      <c r="B1545" s="1" t="s">
        <v>49</v>
      </c>
      <c r="C1545" s="1" t="s">
        <v>2931</v>
      </c>
      <c r="D1545" s="1" t="s">
        <v>2319</v>
      </c>
      <c r="E1545" s="1" t="s">
        <v>1991</v>
      </c>
      <c r="F1545" s="1" t="s">
        <v>1992</v>
      </c>
      <c r="G1545" s="1" t="s">
        <v>1049</v>
      </c>
      <c r="H1545" s="1" t="s">
        <v>86</v>
      </c>
      <c r="I1545" s="1" t="s">
        <v>2056</v>
      </c>
      <c r="J1545" s="3">
        <v>32.36</v>
      </c>
      <c r="K1545" s="1" t="s">
        <v>2823</v>
      </c>
      <c r="L1545" s="1" t="s">
        <v>24</v>
      </c>
      <c r="M1545" s="1" t="s">
        <v>2824</v>
      </c>
      <c r="N1545" s="1" t="s">
        <v>2059</v>
      </c>
      <c r="O1545" s="2">
        <v>39660</v>
      </c>
      <c r="P1545" s="2">
        <v>39665</v>
      </c>
      <c r="Q1545" s="1" t="s">
        <v>29</v>
      </c>
      <c r="R1545" t="str">
        <f>VLOOKUP(F1545,'Seg 2 descriptions'!A:B,2)</f>
        <v>X Operations-Tri-County</v>
      </c>
      <c r="S1545" t="str">
        <f>VLOOKUP(G1545,'Seg 3 descriptions'!A:B,2)</f>
        <v>Vehicle Insurance</v>
      </c>
    </row>
    <row r="1546" spans="1:19" x14ac:dyDescent="0.25">
      <c r="A1546" s="1" t="s">
        <v>457</v>
      </c>
      <c r="B1546" s="1" t="s">
        <v>49</v>
      </c>
      <c r="C1546" s="1" t="s">
        <v>2931</v>
      </c>
      <c r="D1546" s="1" t="s">
        <v>2320</v>
      </c>
      <c r="E1546" s="1" t="s">
        <v>1991</v>
      </c>
      <c r="F1546" s="1" t="s">
        <v>1992</v>
      </c>
      <c r="G1546" s="1" t="s">
        <v>1049</v>
      </c>
      <c r="H1546" s="1" t="s">
        <v>103</v>
      </c>
      <c r="I1546" s="1" t="s">
        <v>2056</v>
      </c>
      <c r="J1546" s="3">
        <v>7.23</v>
      </c>
      <c r="K1546" s="1" t="s">
        <v>2823</v>
      </c>
      <c r="L1546" s="1" t="s">
        <v>24</v>
      </c>
      <c r="M1546" s="1" t="s">
        <v>2824</v>
      </c>
      <c r="N1546" s="1" t="s">
        <v>2059</v>
      </c>
      <c r="O1546" s="2">
        <v>39660</v>
      </c>
      <c r="P1546" s="2">
        <v>39665</v>
      </c>
      <c r="Q1546" s="1" t="s">
        <v>29</v>
      </c>
      <c r="R1546" t="str">
        <f>VLOOKUP(F1546,'Seg 2 descriptions'!A:B,2)</f>
        <v>X Operations-Tri-County</v>
      </c>
      <c r="S1546" t="str">
        <f>VLOOKUP(G1546,'Seg 3 descriptions'!A:B,2)</f>
        <v>Vehicle Insurance</v>
      </c>
    </row>
    <row r="1547" spans="1:19" x14ac:dyDescent="0.25">
      <c r="A1547" s="1" t="s">
        <v>457</v>
      </c>
      <c r="B1547" s="1" t="s">
        <v>49</v>
      </c>
      <c r="C1547" s="1" t="s">
        <v>2931</v>
      </c>
      <c r="D1547" s="1" t="s">
        <v>2762</v>
      </c>
      <c r="E1547" s="1" t="s">
        <v>1991</v>
      </c>
      <c r="F1547" s="1" t="s">
        <v>1992</v>
      </c>
      <c r="G1547" s="1" t="s">
        <v>1049</v>
      </c>
      <c r="H1547" s="1" t="s">
        <v>228</v>
      </c>
      <c r="I1547" s="1" t="s">
        <v>2056</v>
      </c>
      <c r="J1547" s="3">
        <v>17.440000000000001</v>
      </c>
      <c r="K1547" s="1" t="s">
        <v>2823</v>
      </c>
      <c r="L1547" s="1" t="s">
        <v>24</v>
      </c>
      <c r="M1547" s="1" t="s">
        <v>2824</v>
      </c>
      <c r="N1547" s="1" t="s">
        <v>2059</v>
      </c>
      <c r="O1547" s="2">
        <v>39660</v>
      </c>
      <c r="P1547" s="2">
        <v>39665</v>
      </c>
      <c r="Q1547" s="1" t="s">
        <v>29</v>
      </c>
      <c r="R1547" t="str">
        <f>VLOOKUP(F1547,'Seg 2 descriptions'!A:B,2)</f>
        <v>X Operations-Tri-County</v>
      </c>
      <c r="S1547" t="str">
        <f>VLOOKUP(G1547,'Seg 3 descriptions'!A:B,2)</f>
        <v>Vehicle Insurance</v>
      </c>
    </row>
    <row r="1548" spans="1:19" x14ac:dyDescent="0.25">
      <c r="A1548" s="1" t="s">
        <v>457</v>
      </c>
      <c r="B1548" s="1" t="s">
        <v>49</v>
      </c>
      <c r="C1548" s="1" t="s">
        <v>2931</v>
      </c>
      <c r="D1548" s="1" t="s">
        <v>2932</v>
      </c>
      <c r="E1548" s="1" t="s">
        <v>20</v>
      </c>
      <c r="F1548" s="1" t="s">
        <v>1992</v>
      </c>
      <c r="G1548" s="1" t="s">
        <v>870</v>
      </c>
      <c r="H1548" s="1" t="s">
        <v>86</v>
      </c>
      <c r="I1548" s="1" t="s">
        <v>2056</v>
      </c>
      <c r="J1548" s="3">
        <v>17.48</v>
      </c>
      <c r="K1548" s="1" t="s">
        <v>2823</v>
      </c>
      <c r="L1548" s="1" t="s">
        <v>24</v>
      </c>
      <c r="M1548" s="1" t="s">
        <v>2824</v>
      </c>
      <c r="N1548" s="1" t="s">
        <v>2059</v>
      </c>
      <c r="O1548" s="2">
        <v>39660</v>
      </c>
      <c r="P1548" s="2">
        <v>39665</v>
      </c>
      <c r="Q1548" s="1" t="s">
        <v>29</v>
      </c>
      <c r="R1548" t="str">
        <f>VLOOKUP(F1548,'Seg 2 descriptions'!A:B,2)</f>
        <v>X Operations-Tri-County</v>
      </c>
      <c r="S1548" t="str">
        <f>VLOOKUP(G1548,'Seg 3 descriptions'!A:B,2)</f>
        <v>Other Vehicle Expenses</v>
      </c>
    </row>
    <row r="1549" spans="1:19" x14ac:dyDescent="0.25">
      <c r="A1549" s="1" t="s">
        <v>457</v>
      </c>
      <c r="B1549" s="1" t="s">
        <v>49</v>
      </c>
      <c r="C1549" s="1" t="s">
        <v>2933</v>
      </c>
      <c r="D1549" s="1" t="s">
        <v>2604</v>
      </c>
      <c r="E1549" s="1" t="s">
        <v>2029</v>
      </c>
      <c r="F1549" s="1" t="s">
        <v>2030</v>
      </c>
      <c r="G1549" s="1" t="s">
        <v>870</v>
      </c>
      <c r="H1549" s="1" t="s">
        <v>187</v>
      </c>
      <c r="I1549" s="1" t="s">
        <v>2056</v>
      </c>
      <c r="J1549" s="3">
        <v>-4.71</v>
      </c>
      <c r="K1549" s="1" t="s">
        <v>2843</v>
      </c>
      <c r="L1549" s="1" t="s">
        <v>24</v>
      </c>
      <c r="M1549" s="1" t="s">
        <v>2844</v>
      </c>
      <c r="N1549" s="1" t="s">
        <v>2059</v>
      </c>
      <c r="O1549" s="2">
        <v>39752</v>
      </c>
      <c r="P1549" s="2">
        <v>39758</v>
      </c>
      <c r="Q1549" s="1" t="s">
        <v>29</v>
      </c>
      <c r="R1549" t="str">
        <f>VLOOKUP(F1549,'Seg 2 descriptions'!A:B,2)</f>
        <v>X Operations-Citrus County</v>
      </c>
      <c r="S1549" t="str">
        <f>VLOOKUP(G1549,'Seg 3 descriptions'!A:B,2)</f>
        <v>Other Vehicle Expenses</v>
      </c>
    </row>
    <row r="1550" spans="1:19" x14ac:dyDescent="0.25">
      <c r="A1550" s="1" t="s">
        <v>457</v>
      </c>
      <c r="B1550" s="1" t="s">
        <v>49</v>
      </c>
      <c r="C1550" s="1" t="s">
        <v>2657</v>
      </c>
      <c r="D1550" s="1" t="s">
        <v>1997</v>
      </c>
      <c r="E1550" s="1" t="s">
        <v>1991</v>
      </c>
      <c r="F1550" s="1" t="s">
        <v>1992</v>
      </c>
      <c r="G1550" s="1" t="s">
        <v>460</v>
      </c>
      <c r="H1550" s="1" t="s">
        <v>86</v>
      </c>
      <c r="I1550" s="1" t="s">
        <v>24</v>
      </c>
      <c r="J1550" s="3">
        <v>98.13</v>
      </c>
      <c r="K1550" s="1" t="s">
        <v>2670</v>
      </c>
      <c r="L1550" s="1" t="s">
        <v>24</v>
      </c>
      <c r="M1550" s="1" t="s">
        <v>2671</v>
      </c>
      <c r="N1550" s="1" t="s">
        <v>2657</v>
      </c>
      <c r="O1550" s="2">
        <v>39599</v>
      </c>
      <c r="P1550" s="2">
        <v>39606</v>
      </c>
      <c r="Q1550" s="1" t="s">
        <v>29</v>
      </c>
      <c r="R1550" t="str">
        <f>VLOOKUP(F1550,'Seg 2 descriptions'!A:B,2)</f>
        <v>X Operations-Tri-County</v>
      </c>
      <c r="S1550" t="str">
        <f>VLOOKUP(G1550,'Seg 3 descriptions'!A:B,2)</f>
        <v>Salaries</v>
      </c>
    </row>
    <row r="1551" spans="1:19" x14ac:dyDescent="0.25">
      <c r="A1551" s="1" t="s">
        <v>457</v>
      </c>
      <c r="B1551" s="1" t="s">
        <v>49</v>
      </c>
      <c r="C1551" s="1" t="s">
        <v>2657</v>
      </c>
      <c r="D1551" s="1" t="s">
        <v>1990</v>
      </c>
      <c r="E1551" s="1" t="s">
        <v>1991</v>
      </c>
      <c r="F1551" s="1" t="s">
        <v>1992</v>
      </c>
      <c r="G1551" s="1" t="s">
        <v>460</v>
      </c>
      <c r="H1551" s="1" t="s">
        <v>103</v>
      </c>
      <c r="I1551" s="1" t="s">
        <v>24</v>
      </c>
      <c r="J1551" s="3">
        <v>18.64</v>
      </c>
      <c r="K1551" s="1" t="s">
        <v>2670</v>
      </c>
      <c r="L1551" s="1" t="s">
        <v>24</v>
      </c>
      <c r="M1551" s="1" t="s">
        <v>2671</v>
      </c>
      <c r="N1551" s="1" t="s">
        <v>2657</v>
      </c>
      <c r="O1551" s="2">
        <v>39599</v>
      </c>
      <c r="P1551" s="2">
        <v>39606</v>
      </c>
      <c r="Q1551" s="1" t="s">
        <v>29</v>
      </c>
      <c r="R1551" t="str">
        <f>VLOOKUP(F1551,'Seg 2 descriptions'!A:B,2)</f>
        <v>X Operations-Tri-County</v>
      </c>
      <c r="S1551" t="str">
        <f>VLOOKUP(G1551,'Seg 3 descriptions'!A:B,2)</f>
        <v>Salaries</v>
      </c>
    </row>
    <row r="1552" spans="1:19" x14ac:dyDescent="0.25">
      <c r="A1552" s="1" t="s">
        <v>457</v>
      </c>
      <c r="B1552" s="1" t="s">
        <v>49</v>
      </c>
      <c r="C1552" s="1" t="s">
        <v>2657</v>
      </c>
      <c r="D1552" s="1" t="s">
        <v>1999</v>
      </c>
      <c r="E1552" s="1" t="s">
        <v>1991</v>
      </c>
      <c r="F1552" s="1" t="s">
        <v>1992</v>
      </c>
      <c r="G1552" s="1" t="s">
        <v>460</v>
      </c>
      <c r="H1552" s="1" t="s">
        <v>228</v>
      </c>
      <c r="I1552" s="1" t="s">
        <v>24</v>
      </c>
      <c r="J1552" s="3">
        <v>24.25</v>
      </c>
      <c r="K1552" s="1" t="s">
        <v>2670</v>
      </c>
      <c r="L1552" s="1" t="s">
        <v>24</v>
      </c>
      <c r="M1552" s="1" t="s">
        <v>2671</v>
      </c>
      <c r="N1552" s="1" t="s">
        <v>2657</v>
      </c>
      <c r="O1552" s="2">
        <v>39599</v>
      </c>
      <c r="P1552" s="2">
        <v>39606</v>
      </c>
      <c r="Q1552" s="1" t="s">
        <v>29</v>
      </c>
      <c r="R1552" t="str">
        <f>VLOOKUP(F1552,'Seg 2 descriptions'!A:B,2)</f>
        <v>X Operations-Tri-County</v>
      </c>
      <c r="S1552" t="str">
        <f>VLOOKUP(G1552,'Seg 3 descriptions'!A:B,2)</f>
        <v>Salaries</v>
      </c>
    </row>
    <row r="1553" spans="1:19" x14ac:dyDescent="0.25">
      <c r="A1553" s="1" t="s">
        <v>457</v>
      </c>
      <c r="B1553" s="1" t="s">
        <v>49</v>
      </c>
      <c r="C1553" s="1" t="s">
        <v>2657</v>
      </c>
      <c r="D1553" s="1" t="s">
        <v>2083</v>
      </c>
      <c r="E1553" s="1" t="s">
        <v>20</v>
      </c>
      <c r="F1553" s="1" t="s">
        <v>1992</v>
      </c>
      <c r="G1553" s="1" t="s">
        <v>460</v>
      </c>
      <c r="H1553" s="1" t="s">
        <v>86</v>
      </c>
      <c r="I1553" s="1" t="s">
        <v>24</v>
      </c>
      <c r="J1553" s="3">
        <v>158.11000000000001</v>
      </c>
      <c r="K1553" s="1" t="s">
        <v>2670</v>
      </c>
      <c r="L1553" s="1" t="s">
        <v>24</v>
      </c>
      <c r="M1553" s="1" t="s">
        <v>2671</v>
      </c>
      <c r="N1553" s="1" t="s">
        <v>2657</v>
      </c>
      <c r="O1553" s="2">
        <v>39599</v>
      </c>
      <c r="P1553" s="2">
        <v>39606</v>
      </c>
      <c r="Q1553" s="1" t="s">
        <v>29</v>
      </c>
      <c r="R1553" t="str">
        <f>VLOOKUP(F1553,'Seg 2 descriptions'!A:B,2)</f>
        <v>X Operations-Tri-County</v>
      </c>
      <c r="S1553" t="str">
        <f>VLOOKUP(G1553,'Seg 3 descriptions'!A:B,2)</f>
        <v>Salaries</v>
      </c>
    </row>
    <row r="1554" spans="1:19" x14ac:dyDescent="0.25">
      <c r="A1554" s="1" t="s">
        <v>457</v>
      </c>
      <c r="B1554" s="1" t="s">
        <v>49</v>
      </c>
      <c r="C1554" s="1" t="s">
        <v>2657</v>
      </c>
      <c r="D1554" s="1" t="s">
        <v>2676</v>
      </c>
      <c r="E1554" s="1" t="s">
        <v>20</v>
      </c>
      <c r="F1554" s="1" t="s">
        <v>1992</v>
      </c>
      <c r="G1554" s="1" t="s">
        <v>460</v>
      </c>
      <c r="H1554" s="1" t="s">
        <v>103</v>
      </c>
      <c r="I1554" s="1" t="s">
        <v>24</v>
      </c>
      <c r="J1554" s="3">
        <v>13.71</v>
      </c>
      <c r="K1554" s="1" t="s">
        <v>2670</v>
      </c>
      <c r="L1554" s="1" t="s">
        <v>24</v>
      </c>
      <c r="M1554" s="1" t="s">
        <v>2671</v>
      </c>
      <c r="N1554" s="1" t="s">
        <v>2657</v>
      </c>
      <c r="O1554" s="2">
        <v>39599</v>
      </c>
      <c r="P1554" s="2">
        <v>39606</v>
      </c>
      <c r="Q1554" s="1" t="s">
        <v>29</v>
      </c>
      <c r="R1554" t="str">
        <f>VLOOKUP(F1554,'Seg 2 descriptions'!A:B,2)</f>
        <v>X Operations-Tri-County</v>
      </c>
      <c r="S1554" t="str">
        <f>VLOOKUP(G1554,'Seg 3 descriptions'!A:B,2)</f>
        <v>Salaries</v>
      </c>
    </row>
    <row r="1555" spans="1:19" x14ac:dyDescent="0.25">
      <c r="A1555" s="1" t="s">
        <v>457</v>
      </c>
      <c r="B1555" s="1" t="s">
        <v>49</v>
      </c>
      <c r="C1555" s="1" t="s">
        <v>2657</v>
      </c>
      <c r="D1555" s="1" t="s">
        <v>2727</v>
      </c>
      <c r="E1555" s="1" t="s">
        <v>20</v>
      </c>
      <c r="F1555" s="1" t="s">
        <v>1992</v>
      </c>
      <c r="G1555" s="1" t="s">
        <v>460</v>
      </c>
      <c r="H1555" s="1" t="s">
        <v>228</v>
      </c>
      <c r="I1555" s="1" t="s">
        <v>24</v>
      </c>
      <c r="J1555" s="3">
        <v>25.81</v>
      </c>
      <c r="K1555" s="1" t="s">
        <v>2670</v>
      </c>
      <c r="L1555" s="1" t="s">
        <v>24</v>
      </c>
      <c r="M1555" s="1" t="s">
        <v>2671</v>
      </c>
      <c r="N1555" s="1" t="s">
        <v>2657</v>
      </c>
      <c r="O1555" s="2">
        <v>39599</v>
      </c>
      <c r="P1555" s="2">
        <v>39606</v>
      </c>
      <c r="Q1555" s="1" t="s">
        <v>29</v>
      </c>
      <c r="R1555" t="str">
        <f>VLOOKUP(F1555,'Seg 2 descriptions'!A:B,2)</f>
        <v>X Operations-Tri-County</v>
      </c>
      <c r="S1555" t="str">
        <f>VLOOKUP(G1555,'Seg 3 descriptions'!A:B,2)</f>
        <v>Salaries</v>
      </c>
    </row>
    <row r="1556" spans="1:19" x14ac:dyDescent="0.25">
      <c r="A1556" s="1" t="s">
        <v>457</v>
      </c>
      <c r="B1556" s="1" t="s">
        <v>1988</v>
      </c>
      <c r="C1556" s="1" t="s">
        <v>2315</v>
      </c>
      <c r="D1556" s="1" t="s">
        <v>2934</v>
      </c>
      <c r="E1556" s="1" t="s">
        <v>1991</v>
      </c>
      <c r="F1556" s="1" t="s">
        <v>2101</v>
      </c>
      <c r="G1556" s="1" t="s">
        <v>1049</v>
      </c>
      <c r="H1556" s="1" t="s">
        <v>228</v>
      </c>
      <c r="I1556" s="1" t="s">
        <v>2056</v>
      </c>
      <c r="J1556" s="3">
        <v>1.1200000000000001</v>
      </c>
      <c r="K1556" s="1" t="s">
        <v>2779</v>
      </c>
      <c r="L1556" s="1" t="s">
        <v>24</v>
      </c>
      <c r="M1556" s="1" t="s">
        <v>2780</v>
      </c>
      <c r="N1556" s="1" t="s">
        <v>2059</v>
      </c>
      <c r="O1556" s="2">
        <v>39478</v>
      </c>
      <c r="P1556" s="2">
        <v>39486</v>
      </c>
      <c r="Q1556" s="1" t="s">
        <v>29</v>
      </c>
      <c r="R1556" t="str">
        <f>VLOOKUP(F1556,'Seg 2 descriptions'!A:B,2)</f>
        <v>X Operations Manager-Tri-County</v>
      </c>
      <c r="S1556" t="str">
        <f>VLOOKUP(G1556,'Seg 3 descriptions'!A:B,2)</f>
        <v>Vehicle Insurance</v>
      </c>
    </row>
    <row r="1557" spans="1:19" x14ac:dyDescent="0.25">
      <c r="A1557" s="1" t="s">
        <v>457</v>
      </c>
      <c r="B1557" s="1" t="s">
        <v>1988</v>
      </c>
      <c r="C1557" s="1" t="s">
        <v>2053</v>
      </c>
      <c r="D1557" s="1" t="s">
        <v>2100</v>
      </c>
      <c r="E1557" s="1" t="s">
        <v>1991</v>
      </c>
      <c r="F1557" s="1" t="s">
        <v>2101</v>
      </c>
      <c r="G1557" s="1" t="s">
        <v>460</v>
      </c>
      <c r="H1557" s="1" t="s">
        <v>86</v>
      </c>
      <c r="I1557" s="1" t="s">
        <v>2056</v>
      </c>
      <c r="J1557" s="3">
        <v>258.13</v>
      </c>
      <c r="K1557" s="1" t="s">
        <v>2779</v>
      </c>
      <c r="L1557" s="1" t="s">
        <v>24</v>
      </c>
      <c r="M1557" s="1" t="s">
        <v>2780</v>
      </c>
      <c r="N1557" s="1" t="s">
        <v>2059</v>
      </c>
      <c r="O1557" s="2">
        <v>39507</v>
      </c>
      <c r="P1557" s="2">
        <v>39512</v>
      </c>
      <c r="Q1557" s="1" t="s">
        <v>29</v>
      </c>
      <c r="R1557" t="str">
        <f>VLOOKUP(F1557,'Seg 2 descriptions'!A:B,2)</f>
        <v>X Operations Manager-Tri-County</v>
      </c>
      <c r="S1557" t="str">
        <f>VLOOKUP(G1557,'Seg 3 descriptions'!A:B,2)</f>
        <v>Salaries</v>
      </c>
    </row>
    <row r="1558" spans="1:19" x14ac:dyDescent="0.25">
      <c r="A1558" s="1" t="s">
        <v>457</v>
      </c>
      <c r="B1558" s="1" t="s">
        <v>1988</v>
      </c>
      <c r="C1558" s="1" t="s">
        <v>2053</v>
      </c>
      <c r="D1558" s="1" t="s">
        <v>2493</v>
      </c>
      <c r="E1558" s="1" t="s">
        <v>1991</v>
      </c>
      <c r="F1558" s="1" t="s">
        <v>2101</v>
      </c>
      <c r="G1558" s="1" t="s">
        <v>460</v>
      </c>
      <c r="H1558" s="1" t="s">
        <v>187</v>
      </c>
      <c r="I1558" s="1" t="s">
        <v>2056</v>
      </c>
      <c r="J1558" s="3">
        <v>43.02</v>
      </c>
      <c r="K1558" s="1" t="s">
        <v>2779</v>
      </c>
      <c r="L1558" s="1" t="s">
        <v>24</v>
      </c>
      <c r="M1558" s="1" t="s">
        <v>2780</v>
      </c>
      <c r="N1558" s="1" t="s">
        <v>2059</v>
      </c>
      <c r="O1558" s="2">
        <v>39507</v>
      </c>
      <c r="P1558" s="2">
        <v>39512</v>
      </c>
      <c r="Q1558" s="1" t="s">
        <v>29</v>
      </c>
      <c r="R1558" t="str">
        <f>VLOOKUP(F1558,'Seg 2 descriptions'!A:B,2)</f>
        <v>X Operations Manager-Tri-County</v>
      </c>
      <c r="S1558" t="str">
        <f>VLOOKUP(G1558,'Seg 3 descriptions'!A:B,2)</f>
        <v>Salaries</v>
      </c>
    </row>
    <row r="1559" spans="1:19" x14ac:dyDescent="0.25">
      <c r="A1559" s="1" t="s">
        <v>457</v>
      </c>
      <c r="B1559" s="1" t="s">
        <v>1988</v>
      </c>
      <c r="C1559" s="1" t="s">
        <v>2053</v>
      </c>
      <c r="D1559" s="1" t="s">
        <v>2104</v>
      </c>
      <c r="E1559" s="1" t="s">
        <v>1991</v>
      </c>
      <c r="F1559" s="1" t="s">
        <v>2101</v>
      </c>
      <c r="G1559" s="1" t="s">
        <v>460</v>
      </c>
      <c r="H1559" s="1" t="s">
        <v>23</v>
      </c>
      <c r="I1559" s="1" t="s">
        <v>2056</v>
      </c>
      <c r="J1559" s="3">
        <v>43.02</v>
      </c>
      <c r="K1559" s="1" t="s">
        <v>2779</v>
      </c>
      <c r="L1559" s="1" t="s">
        <v>24</v>
      </c>
      <c r="M1559" s="1" t="s">
        <v>2780</v>
      </c>
      <c r="N1559" s="1" t="s">
        <v>2059</v>
      </c>
      <c r="O1559" s="2">
        <v>39507</v>
      </c>
      <c r="P1559" s="2">
        <v>39512</v>
      </c>
      <c r="Q1559" s="1" t="s">
        <v>29</v>
      </c>
      <c r="R1559" t="str">
        <f>VLOOKUP(F1559,'Seg 2 descriptions'!A:B,2)</f>
        <v>X Operations Manager-Tri-County</v>
      </c>
      <c r="S1559" t="str">
        <f>VLOOKUP(G1559,'Seg 3 descriptions'!A:B,2)</f>
        <v>Salaries</v>
      </c>
    </row>
    <row r="1560" spans="1:19" x14ac:dyDescent="0.25">
      <c r="A1560" s="1" t="s">
        <v>457</v>
      </c>
      <c r="B1560" s="1" t="s">
        <v>1988</v>
      </c>
      <c r="C1560" s="1" t="s">
        <v>2053</v>
      </c>
      <c r="D1560" s="1" t="s">
        <v>2105</v>
      </c>
      <c r="E1560" s="1" t="s">
        <v>2029</v>
      </c>
      <c r="F1560" s="1" t="s">
        <v>2101</v>
      </c>
      <c r="G1560" s="1" t="s">
        <v>460</v>
      </c>
      <c r="H1560" s="1" t="s">
        <v>86</v>
      </c>
      <c r="I1560" s="1" t="s">
        <v>2056</v>
      </c>
      <c r="J1560" s="3">
        <v>172.09</v>
      </c>
      <c r="K1560" s="1" t="s">
        <v>2779</v>
      </c>
      <c r="L1560" s="1" t="s">
        <v>24</v>
      </c>
      <c r="M1560" s="1" t="s">
        <v>2780</v>
      </c>
      <c r="N1560" s="1" t="s">
        <v>2059</v>
      </c>
      <c r="O1560" s="2">
        <v>39507</v>
      </c>
      <c r="P1560" s="2">
        <v>39512</v>
      </c>
      <c r="Q1560" s="1" t="s">
        <v>29</v>
      </c>
      <c r="R1560" t="str">
        <f>VLOOKUP(F1560,'Seg 2 descriptions'!A:B,2)</f>
        <v>X Operations Manager-Tri-County</v>
      </c>
      <c r="S1560" t="str">
        <f>VLOOKUP(G1560,'Seg 3 descriptions'!A:B,2)</f>
        <v>Salaries</v>
      </c>
    </row>
    <row r="1561" spans="1:19" x14ac:dyDescent="0.25">
      <c r="A1561" s="1" t="s">
        <v>457</v>
      </c>
      <c r="B1561" s="1" t="s">
        <v>1988</v>
      </c>
      <c r="C1561" s="1" t="s">
        <v>2315</v>
      </c>
      <c r="D1561" s="1" t="s">
        <v>2252</v>
      </c>
      <c r="E1561" s="1" t="s">
        <v>1991</v>
      </c>
      <c r="F1561" s="1" t="s">
        <v>2101</v>
      </c>
      <c r="G1561" s="1" t="s">
        <v>1055</v>
      </c>
      <c r="H1561" s="1" t="s">
        <v>86</v>
      </c>
      <c r="I1561" s="1" t="s">
        <v>2056</v>
      </c>
      <c r="J1561" s="3">
        <v>96.27</v>
      </c>
      <c r="K1561" s="1" t="s">
        <v>2779</v>
      </c>
      <c r="L1561" s="1" t="s">
        <v>24</v>
      </c>
      <c r="M1561" s="1" t="s">
        <v>2780</v>
      </c>
      <c r="N1561" s="1" t="s">
        <v>2059</v>
      </c>
      <c r="O1561" s="2">
        <v>39478</v>
      </c>
      <c r="P1561" s="2">
        <v>39486</v>
      </c>
      <c r="Q1561" s="1" t="s">
        <v>29</v>
      </c>
      <c r="R1561" t="str">
        <f>VLOOKUP(F1561,'Seg 2 descriptions'!A:B,2)</f>
        <v>X Operations Manager-Tri-County</v>
      </c>
      <c r="S1561" t="str">
        <f>VLOOKUP(G1561,'Seg 3 descriptions'!A:B,2)</f>
        <v>Vehicle Depreciation</v>
      </c>
    </row>
    <row r="1562" spans="1:19" x14ac:dyDescent="0.25">
      <c r="A1562" s="1" t="s">
        <v>457</v>
      </c>
      <c r="B1562" s="1" t="s">
        <v>1988</v>
      </c>
      <c r="C1562" s="1" t="s">
        <v>2315</v>
      </c>
      <c r="D1562" s="1" t="s">
        <v>2784</v>
      </c>
      <c r="E1562" s="1" t="s">
        <v>1991</v>
      </c>
      <c r="F1562" s="1" t="s">
        <v>2101</v>
      </c>
      <c r="G1562" s="1" t="s">
        <v>1055</v>
      </c>
      <c r="H1562" s="1" t="s">
        <v>23</v>
      </c>
      <c r="I1562" s="1" t="s">
        <v>2056</v>
      </c>
      <c r="J1562" s="3">
        <v>13.75</v>
      </c>
      <c r="K1562" s="1" t="s">
        <v>2779</v>
      </c>
      <c r="L1562" s="1" t="s">
        <v>24</v>
      </c>
      <c r="M1562" s="1" t="s">
        <v>2780</v>
      </c>
      <c r="N1562" s="1" t="s">
        <v>2059</v>
      </c>
      <c r="O1562" s="2">
        <v>39478</v>
      </c>
      <c r="P1562" s="2">
        <v>39486</v>
      </c>
      <c r="Q1562" s="1" t="s">
        <v>29</v>
      </c>
      <c r="R1562" t="str">
        <f>VLOOKUP(F1562,'Seg 2 descriptions'!A:B,2)</f>
        <v>X Operations Manager-Tri-County</v>
      </c>
      <c r="S1562" t="str">
        <f>VLOOKUP(G1562,'Seg 3 descriptions'!A:B,2)</f>
        <v>Vehicle Depreciation</v>
      </c>
    </row>
    <row r="1563" spans="1:19" x14ac:dyDescent="0.25">
      <c r="A1563" s="1" t="s">
        <v>457</v>
      </c>
      <c r="B1563" s="1" t="s">
        <v>1988</v>
      </c>
      <c r="C1563" s="1" t="s">
        <v>2315</v>
      </c>
      <c r="D1563" s="1" t="s">
        <v>2935</v>
      </c>
      <c r="E1563" s="1" t="s">
        <v>1991</v>
      </c>
      <c r="F1563" s="1" t="s">
        <v>2101</v>
      </c>
      <c r="G1563" s="1" t="s">
        <v>1055</v>
      </c>
      <c r="H1563" s="1" t="s">
        <v>228</v>
      </c>
      <c r="I1563" s="1" t="s">
        <v>2056</v>
      </c>
      <c r="J1563" s="3">
        <v>6.88</v>
      </c>
      <c r="K1563" s="1" t="s">
        <v>2779</v>
      </c>
      <c r="L1563" s="1" t="s">
        <v>24</v>
      </c>
      <c r="M1563" s="1" t="s">
        <v>2780</v>
      </c>
      <c r="N1563" s="1" t="s">
        <v>2059</v>
      </c>
      <c r="O1563" s="2">
        <v>39478</v>
      </c>
      <c r="P1563" s="2">
        <v>39486</v>
      </c>
      <c r="Q1563" s="1" t="s">
        <v>29</v>
      </c>
      <c r="R1563" t="str">
        <f>VLOOKUP(F1563,'Seg 2 descriptions'!A:B,2)</f>
        <v>X Operations Manager-Tri-County</v>
      </c>
      <c r="S1563" t="str">
        <f>VLOOKUP(G1563,'Seg 3 descriptions'!A:B,2)</f>
        <v>Vehicle Depreciation</v>
      </c>
    </row>
    <row r="1564" spans="1:19" x14ac:dyDescent="0.25">
      <c r="A1564" s="1" t="s">
        <v>457</v>
      </c>
      <c r="B1564" s="1" t="s">
        <v>1988</v>
      </c>
      <c r="C1564" s="1" t="s">
        <v>2315</v>
      </c>
      <c r="D1564" s="1" t="s">
        <v>2255</v>
      </c>
      <c r="E1564" s="1" t="s">
        <v>1991</v>
      </c>
      <c r="F1564" s="1" t="s">
        <v>2101</v>
      </c>
      <c r="G1564" s="1" t="s">
        <v>1055</v>
      </c>
      <c r="H1564" s="1" t="s">
        <v>130</v>
      </c>
      <c r="I1564" s="1" t="s">
        <v>2056</v>
      </c>
      <c r="J1564" s="3">
        <v>27.51</v>
      </c>
      <c r="K1564" s="1" t="s">
        <v>2779</v>
      </c>
      <c r="L1564" s="1" t="s">
        <v>24</v>
      </c>
      <c r="M1564" s="1" t="s">
        <v>2780</v>
      </c>
      <c r="N1564" s="1" t="s">
        <v>2059</v>
      </c>
      <c r="O1564" s="2">
        <v>39478</v>
      </c>
      <c r="P1564" s="2">
        <v>39486</v>
      </c>
      <c r="Q1564" s="1" t="s">
        <v>29</v>
      </c>
      <c r="R1564" t="str">
        <f>VLOOKUP(F1564,'Seg 2 descriptions'!A:B,2)</f>
        <v>X Operations Manager-Tri-County</v>
      </c>
      <c r="S1564" t="str">
        <f>VLOOKUP(G1564,'Seg 3 descriptions'!A:B,2)</f>
        <v>Vehicle Depreciation</v>
      </c>
    </row>
    <row r="1565" spans="1:19" x14ac:dyDescent="0.25">
      <c r="A1565" s="1" t="s">
        <v>457</v>
      </c>
      <c r="B1565" s="1" t="s">
        <v>1988</v>
      </c>
      <c r="C1565" s="1" t="s">
        <v>2315</v>
      </c>
      <c r="D1565" s="1" t="s">
        <v>2247</v>
      </c>
      <c r="E1565" s="1" t="s">
        <v>1991</v>
      </c>
      <c r="F1565" s="1" t="s">
        <v>2101</v>
      </c>
      <c r="G1565" s="1" t="s">
        <v>1049</v>
      </c>
      <c r="H1565" s="1" t="s">
        <v>86</v>
      </c>
      <c r="I1565" s="1" t="s">
        <v>2056</v>
      </c>
      <c r="J1565" s="3">
        <v>15.7</v>
      </c>
      <c r="K1565" s="1" t="s">
        <v>2779</v>
      </c>
      <c r="L1565" s="1" t="s">
        <v>24</v>
      </c>
      <c r="M1565" s="1" t="s">
        <v>2780</v>
      </c>
      <c r="N1565" s="1" t="s">
        <v>2059</v>
      </c>
      <c r="O1565" s="2">
        <v>39478</v>
      </c>
      <c r="P1565" s="2">
        <v>39486</v>
      </c>
      <c r="Q1565" s="1" t="s">
        <v>29</v>
      </c>
      <c r="R1565" t="str">
        <f>VLOOKUP(F1565,'Seg 2 descriptions'!A:B,2)</f>
        <v>X Operations Manager-Tri-County</v>
      </c>
      <c r="S1565" t="str">
        <f>VLOOKUP(G1565,'Seg 3 descriptions'!A:B,2)</f>
        <v>Vehicle Insurance</v>
      </c>
    </row>
    <row r="1566" spans="1:19" x14ac:dyDescent="0.25">
      <c r="A1566" s="1" t="s">
        <v>457</v>
      </c>
      <c r="B1566" s="1" t="s">
        <v>1988</v>
      </c>
      <c r="C1566" s="1" t="s">
        <v>2315</v>
      </c>
      <c r="D1566" s="1" t="s">
        <v>2782</v>
      </c>
      <c r="E1566" s="1" t="s">
        <v>1991</v>
      </c>
      <c r="F1566" s="1" t="s">
        <v>2101</v>
      </c>
      <c r="G1566" s="1" t="s">
        <v>1049</v>
      </c>
      <c r="H1566" s="1" t="s">
        <v>23</v>
      </c>
      <c r="I1566" s="1" t="s">
        <v>2056</v>
      </c>
      <c r="J1566" s="3">
        <v>2.2400000000000002</v>
      </c>
      <c r="K1566" s="1" t="s">
        <v>2779</v>
      </c>
      <c r="L1566" s="1" t="s">
        <v>24</v>
      </c>
      <c r="M1566" s="1" t="s">
        <v>2780</v>
      </c>
      <c r="N1566" s="1" t="s">
        <v>2059</v>
      </c>
      <c r="O1566" s="2">
        <v>39478</v>
      </c>
      <c r="P1566" s="2">
        <v>39486</v>
      </c>
      <c r="Q1566" s="1" t="s">
        <v>29</v>
      </c>
      <c r="R1566" t="str">
        <f>VLOOKUP(F1566,'Seg 2 descriptions'!A:B,2)</f>
        <v>X Operations Manager-Tri-County</v>
      </c>
      <c r="S1566" t="str">
        <f>VLOOKUP(G1566,'Seg 3 descriptions'!A:B,2)</f>
        <v>Vehicle Insurance</v>
      </c>
    </row>
    <row r="1567" spans="1:19" x14ac:dyDescent="0.25">
      <c r="A1567" s="1" t="s">
        <v>457</v>
      </c>
      <c r="B1567" s="1" t="s">
        <v>1988</v>
      </c>
      <c r="C1567" s="1" t="s">
        <v>2315</v>
      </c>
      <c r="D1567" s="1" t="s">
        <v>2936</v>
      </c>
      <c r="E1567" s="1" t="s">
        <v>1991</v>
      </c>
      <c r="F1567" s="1" t="s">
        <v>2101</v>
      </c>
      <c r="G1567" s="1" t="s">
        <v>869</v>
      </c>
      <c r="H1567" s="1" t="s">
        <v>228</v>
      </c>
      <c r="I1567" s="1" t="s">
        <v>2056</v>
      </c>
      <c r="J1567" s="3">
        <v>8.36</v>
      </c>
      <c r="K1567" s="1" t="s">
        <v>2779</v>
      </c>
      <c r="L1567" s="1" t="s">
        <v>24</v>
      </c>
      <c r="M1567" s="1" t="s">
        <v>2780</v>
      </c>
      <c r="N1567" s="1" t="s">
        <v>2059</v>
      </c>
      <c r="O1567" s="2">
        <v>39478</v>
      </c>
      <c r="P1567" s="2">
        <v>39486</v>
      </c>
      <c r="Q1567" s="1" t="s">
        <v>29</v>
      </c>
      <c r="R1567" t="str">
        <f>VLOOKUP(F1567,'Seg 2 descriptions'!A:B,2)</f>
        <v>X Operations Manager-Tri-County</v>
      </c>
      <c r="S1567" t="str">
        <f>VLOOKUP(G1567,'Seg 3 descriptions'!A:B,2)</f>
        <v>Vehicle Fuel</v>
      </c>
    </row>
    <row r="1568" spans="1:19" x14ac:dyDescent="0.25">
      <c r="A1568" s="1" t="s">
        <v>457</v>
      </c>
      <c r="B1568" s="1" t="s">
        <v>1988</v>
      </c>
      <c r="C1568" s="1" t="s">
        <v>2315</v>
      </c>
      <c r="D1568" s="1" t="s">
        <v>2260</v>
      </c>
      <c r="E1568" s="1" t="s">
        <v>1991</v>
      </c>
      <c r="F1568" s="1" t="s">
        <v>2101</v>
      </c>
      <c r="G1568" s="1" t="s">
        <v>869</v>
      </c>
      <c r="H1568" s="1" t="s">
        <v>130</v>
      </c>
      <c r="I1568" s="1" t="s">
        <v>2056</v>
      </c>
      <c r="J1568" s="3">
        <v>33.450000000000003</v>
      </c>
      <c r="K1568" s="1" t="s">
        <v>2779</v>
      </c>
      <c r="L1568" s="1" t="s">
        <v>24</v>
      </c>
      <c r="M1568" s="1" t="s">
        <v>2780</v>
      </c>
      <c r="N1568" s="1" t="s">
        <v>2059</v>
      </c>
      <c r="O1568" s="2">
        <v>39478</v>
      </c>
      <c r="P1568" s="2">
        <v>39486</v>
      </c>
      <c r="Q1568" s="1" t="s">
        <v>29</v>
      </c>
      <c r="R1568" t="str">
        <f>VLOOKUP(F1568,'Seg 2 descriptions'!A:B,2)</f>
        <v>X Operations Manager-Tri-County</v>
      </c>
      <c r="S1568" t="str">
        <f>VLOOKUP(G1568,'Seg 3 descriptions'!A:B,2)</f>
        <v>Vehicle Fuel</v>
      </c>
    </row>
    <row r="1569" spans="1:19" x14ac:dyDescent="0.25">
      <c r="A1569" s="1" t="s">
        <v>457</v>
      </c>
      <c r="B1569" s="1" t="s">
        <v>1988</v>
      </c>
      <c r="C1569" s="1" t="s">
        <v>2315</v>
      </c>
      <c r="D1569" s="1" t="s">
        <v>2242</v>
      </c>
      <c r="E1569" s="1" t="s">
        <v>1991</v>
      </c>
      <c r="F1569" s="1" t="s">
        <v>2101</v>
      </c>
      <c r="G1569" s="1" t="s">
        <v>870</v>
      </c>
      <c r="H1569" s="1" t="s">
        <v>86</v>
      </c>
      <c r="I1569" s="1" t="s">
        <v>2056</v>
      </c>
      <c r="J1569" s="3">
        <v>14.41</v>
      </c>
      <c r="K1569" s="1" t="s">
        <v>2779</v>
      </c>
      <c r="L1569" s="1" t="s">
        <v>24</v>
      </c>
      <c r="M1569" s="1" t="s">
        <v>2780</v>
      </c>
      <c r="N1569" s="1" t="s">
        <v>2059</v>
      </c>
      <c r="O1569" s="2">
        <v>39478</v>
      </c>
      <c r="P1569" s="2">
        <v>39486</v>
      </c>
      <c r="Q1569" s="1" t="s">
        <v>29</v>
      </c>
      <c r="R1569" t="str">
        <f>VLOOKUP(F1569,'Seg 2 descriptions'!A:B,2)</f>
        <v>X Operations Manager-Tri-County</v>
      </c>
      <c r="S1569" t="str">
        <f>VLOOKUP(G1569,'Seg 3 descriptions'!A:B,2)</f>
        <v>Other Vehicle Expenses</v>
      </c>
    </row>
    <row r="1570" spans="1:19" x14ac:dyDescent="0.25">
      <c r="A1570" s="1" t="s">
        <v>457</v>
      </c>
      <c r="B1570" s="1" t="s">
        <v>1988</v>
      </c>
      <c r="C1570" s="1" t="s">
        <v>2315</v>
      </c>
      <c r="D1570" s="1" t="s">
        <v>2835</v>
      </c>
      <c r="E1570" s="1" t="s">
        <v>1991</v>
      </c>
      <c r="F1570" s="1" t="s">
        <v>2101</v>
      </c>
      <c r="G1570" s="1" t="s">
        <v>870</v>
      </c>
      <c r="H1570" s="1" t="s">
        <v>23</v>
      </c>
      <c r="I1570" s="1" t="s">
        <v>2056</v>
      </c>
      <c r="J1570" s="3">
        <v>2.06</v>
      </c>
      <c r="K1570" s="1" t="s">
        <v>2779</v>
      </c>
      <c r="L1570" s="1" t="s">
        <v>24</v>
      </c>
      <c r="M1570" s="1" t="s">
        <v>2780</v>
      </c>
      <c r="N1570" s="1" t="s">
        <v>2059</v>
      </c>
      <c r="O1570" s="2">
        <v>39478</v>
      </c>
      <c r="P1570" s="2">
        <v>39486</v>
      </c>
      <c r="Q1570" s="1" t="s">
        <v>29</v>
      </c>
      <c r="R1570" t="str">
        <f>VLOOKUP(F1570,'Seg 2 descriptions'!A:B,2)</f>
        <v>X Operations Manager-Tri-County</v>
      </c>
      <c r="S1570" t="str">
        <f>VLOOKUP(G1570,'Seg 3 descriptions'!A:B,2)</f>
        <v>Other Vehicle Expenses</v>
      </c>
    </row>
    <row r="1571" spans="1:19" x14ac:dyDescent="0.25">
      <c r="A1571" s="1" t="s">
        <v>457</v>
      </c>
      <c r="B1571" s="1" t="s">
        <v>1988</v>
      </c>
      <c r="C1571" s="1" t="s">
        <v>2315</v>
      </c>
      <c r="D1571" s="1" t="s">
        <v>2937</v>
      </c>
      <c r="E1571" s="1" t="s">
        <v>1991</v>
      </c>
      <c r="F1571" s="1" t="s">
        <v>2101</v>
      </c>
      <c r="G1571" s="1" t="s">
        <v>870</v>
      </c>
      <c r="H1571" s="1" t="s">
        <v>228</v>
      </c>
      <c r="I1571" s="1" t="s">
        <v>2056</v>
      </c>
      <c r="J1571" s="3">
        <v>1.03</v>
      </c>
      <c r="K1571" s="1" t="s">
        <v>2779</v>
      </c>
      <c r="L1571" s="1" t="s">
        <v>24</v>
      </c>
      <c r="M1571" s="1" t="s">
        <v>2780</v>
      </c>
      <c r="N1571" s="1" t="s">
        <v>2059</v>
      </c>
      <c r="O1571" s="2">
        <v>39478</v>
      </c>
      <c r="P1571" s="2">
        <v>39486</v>
      </c>
      <c r="Q1571" s="1" t="s">
        <v>29</v>
      </c>
      <c r="R1571" t="str">
        <f>VLOOKUP(F1571,'Seg 2 descriptions'!A:B,2)</f>
        <v>X Operations Manager-Tri-County</v>
      </c>
      <c r="S1571" t="str">
        <f>VLOOKUP(G1571,'Seg 3 descriptions'!A:B,2)</f>
        <v>Other Vehicle Expenses</v>
      </c>
    </row>
    <row r="1572" spans="1:19" x14ac:dyDescent="0.25">
      <c r="A1572" s="1" t="s">
        <v>457</v>
      </c>
      <c r="B1572" s="1" t="s">
        <v>49</v>
      </c>
      <c r="C1572" s="1" t="s">
        <v>2933</v>
      </c>
      <c r="D1572" s="1" t="s">
        <v>2603</v>
      </c>
      <c r="E1572" s="1" t="s">
        <v>2029</v>
      </c>
      <c r="F1572" s="1" t="s">
        <v>2030</v>
      </c>
      <c r="G1572" s="1" t="s">
        <v>870</v>
      </c>
      <c r="H1572" s="1" t="s">
        <v>86</v>
      </c>
      <c r="I1572" s="1" t="s">
        <v>2056</v>
      </c>
      <c r="J1572" s="3">
        <v>-1.96</v>
      </c>
      <c r="K1572" s="1" t="s">
        <v>2843</v>
      </c>
      <c r="L1572" s="1" t="s">
        <v>24</v>
      </c>
      <c r="M1572" s="1" t="s">
        <v>2844</v>
      </c>
      <c r="N1572" s="1" t="s">
        <v>2059</v>
      </c>
      <c r="O1572" s="2">
        <v>39752</v>
      </c>
      <c r="P1572" s="2">
        <v>39758</v>
      </c>
      <c r="Q1572" s="1" t="s">
        <v>29</v>
      </c>
      <c r="R1572" t="str">
        <f>VLOOKUP(F1572,'Seg 2 descriptions'!A:B,2)</f>
        <v>X Operations-Citrus County</v>
      </c>
      <c r="S1572" t="str">
        <f>VLOOKUP(G1572,'Seg 3 descriptions'!A:B,2)</f>
        <v>Other Vehicle Expenses</v>
      </c>
    </row>
    <row r="1573" spans="1:19" x14ac:dyDescent="0.25">
      <c r="A1573" s="1" t="s">
        <v>457</v>
      </c>
      <c r="B1573" s="1" t="s">
        <v>49</v>
      </c>
      <c r="C1573" s="1" t="s">
        <v>2938</v>
      </c>
      <c r="D1573" s="1" t="s">
        <v>2939</v>
      </c>
      <c r="E1573" s="1" t="s">
        <v>2029</v>
      </c>
      <c r="F1573" s="1" t="s">
        <v>2030</v>
      </c>
      <c r="G1573" s="1" t="s">
        <v>870</v>
      </c>
      <c r="H1573" s="1" t="s">
        <v>130</v>
      </c>
      <c r="I1573" s="1" t="s">
        <v>2056</v>
      </c>
      <c r="J1573" s="3">
        <v>2.1800000000000002</v>
      </c>
      <c r="K1573" s="1" t="s">
        <v>2843</v>
      </c>
      <c r="L1573" s="1" t="s">
        <v>24</v>
      </c>
      <c r="M1573" s="1" t="s">
        <v>2844</v>
      </c>
      <c r="N1573" s="1" t="s">
        <v>2059</v>
      </c>
      <c r="O1573" s="2">
        <v>39782</v>
      </c>
      <c r="P1573" s="2">
        <v>39785</v>
      </c>
      <c r="Q1573" s="1" t="s">
        <v>29</v>
      </c>
      <c r="R1573" t="str">
        <f>VLOOKUP(F1573,'Seg 2 descriptions'!A:B,2)</f>
        <v>X Operations-Citrus County</v>
      </c>
      <c r="S1573" t="str">
        <f>VLOOKUP(G1573,'Seg 3 descriptions'!A:B,2)</f>
        <v>Other Vehicle Expenses</v>
      </c>
    </row>
    <row r="1574" spans="1:19" x14ac:dyDescent="0.25">
      <c r="A1574" s="1" t="s">
        <v>457</v>
      </c>
      <c r="B1574" s="1" t="s">
        <v>49</v>
      </c>
      <c r="C1574" s="1" t="s">
        <v>2938</v>
      </c>
      <c r="D1574" s="1" t="s">
        <v>2940</v>
      </c>
      <c r="E1574" s="1" t="s">
        <v>2029</v>
      </c>
      <c r="F1574" s="1" t="s">
        <v>2030</v>
      </c>
      <c r="G1574" s="1" t="s">
        <v>1049</v>
      </c>
      <c r="H1574" s="1" t="s">
        <v>130</v>
      </c>
      <c r="I1574" s="1" t="s">
        <v>2056</v>
      </c>
      <c r="J1574" s="3">
        <v>0.84</v>
      </c>
      <c r="K1574" s="1" t="s">
        <v>2843</v>
      </c>
      <c r="L1574" s="1" t="s">
        <v>24</v>
      </c>
      <c r="M1574" s="1" t="s">
        <v>2844</v>
      </c>
      <c r="N1574" s="1" t="s">
        <v>2059</v>
      </c>
      <c r="O1574" s="2">
        <v>39782</v>
      </c>
      <c r="P1574" s="2">
        <v>39785</v>
      </c>
      <c r="Q1574" s="1" t="s">
        <v>29</v>
      </c>
      <c r="R1574" t="str">
        <f>VLOOKUP(F1574,'Seg 2 descriptions'!A:B,2)</f>
        <v>X Operations-Citrus County</v>
      </c>
      <c r="S1574" t="str">
        <f>VLOOKUP(G1574,'Seg 3 descriptions'!A:B,2)</f>
        <v>Vehicle Insurance</v>
      </c>
    </row>
    <row r="1575" spans="1:19" x14ac:dyDescent="0.25">
      <c r="A1575" s="1" t="s">
        <v>457</v>
      </c>
      <c r="B1575" s="1" t="s">
        <v>49</v>
      </c>
      <c r="C1575" s="1" t="s">
        <v>2938</v>
      </c>
      <c r="D1575" s="1" t="s">
        <v>2941</v>
      </c>
      <c r="E1575" s="1" t="s">
        <v>2029</v>
      </c>
      <c r="F1575" s="1" t="s">
        <v>2030</v>
      </c>
      <c r="G1575" s="1" t="s">
        <v>1055</v>
      </c>
      <c r="H1575" s="1" t="s">
        <v>130</v>
      </c>
      <c r="I1575" s="1" t="s">
        <v>2056</v>
      </c>
      <c r="J1575" s="3">
        <v>5.1100000000000003</v>
      </c>
      <c r="K1575" s="1" t="s">
        <v>2843</v>
      </c>
      <c r="L1575" s="1" t="s">
        <v>24</v>
      </c>
      <c r="M1575" s="1" t="s">
        <v>2844</v>
      </c>
      <c r="N1575" s="1" t="s">
        <v>2059</v>
      </c>
      <c r="O1575" s="2">
        <v>39782</v>
      </c>
      <c r="P1575" s="2">
        <v>39785</v>
      </c>
      <c r="Q1575" s="1" t="s">
        <v>29</v>
      </c>
      <c r="R1575" t="str">
        <f>VLOOKUP(F1575,'Seg 2 descriptions'!A:B,2)</f>
        <v>X Operations-Citrus County</v>
      </c>
      <c r="S1575" t="str">
        <f>VLOOKUP(G1575,'Seg 3 descriptions'!A:B,2)</f>
        <v>Vehicle Depreciation</v>
      </c>
    </row>
    <row r="1576" spans="1:19" x14ac:dyDescent="0.25">
      <c r="A1576" s="1" t="s">
        <v>457</v>
      </c>
      <c r="B1576" s="1" t="s">
        <v>49</v>
      </c>
      <c r="C1576" s="1" t="s">
        <v>2938</v>
      </c>
      <c r="D1576" s="1" t="s">
        <v>2942</v>
      </c>
      <c r="E1576" s="1" t="s">
        <v>2029</v>
      </c>
      <c r="F1576" s="1" t="s">
        <v>2030</v>
      </c>
      <c r="G1576" s="1" t="s">
        <v>869</v>
      </c>
      <c r="H1576" s="1" t="s">
        <v>130</v>
      </c>
      <c r="I1576" s="1" t="s">
        <v>2056</v>
      </c>
      <c r="J1576" s="3">
        <v>5.41</v>
      </c>
      <c r="K1576" s="1" t="s">
        <v>2843</v>
      </c>
      <c r="L1576" s="1" t="s">
        <v>24</v>
      </c>
      <c r="M1576" s="1" t="s">
        <v>2844</v>
      </c>
      <c r="N1576" s="1" t="s">
        <v>2059</v>
      </c>
      <c r="O1576" s="2">
        <v>39782</v>
      </c>
      <c r="P1576" s="2">
        <v>39785</v>
      </c>
      <c r="Q1576" s="1" t="s">
        <v>29</v>
      </c>
      <c r="R1576" t="str">
        <f>VLOOKUP(F1576,'Seg 2 descriptions'!A:B,2)</f>
        <v>X Operations-Citrus County</v>
      </c>
      <c r="S1576" t="str">
        <f>VLOOKUP(G1576,'Seg 3 descriptions'!A:B,2)</f>
        <v>Vehicle Fuel</v>
      </c>
    </row>
    <row r="1577" spans="1:19" x14ac:dyDescent="0.25">
      <c r="A1577" s="1" t="s">
        <v>457</v>
      </c>
      <c r="B1577" s="1" t="s">
        <v>49</v>
      </c>
      <c r="C1577" s="1" t="s">
        <v>2931</v>
      </c>
      <c r="D1577" s="1" t="s">
        <v>2323</v>
      </c>
      <c r="E1577" s="1" t="s">
        <v>1991</v>
      </c>
      <c r="F1577" s="1" t="s">
        <v>1992</v>
      </c>
      <c r="G1577" s="1" t="s">
        <v>1055</v>
      </c>
      <c r="H1577" s="1" t="s">
        <v>103</v>
      </c>
      <c r="I1577" s="1" t="s">
        <v>2056</v>
      </c>
      <c r="J1577" s="3">
        <v>70.14</v>
      </c>
      <c r="K1577" s="1" t="s">
        <v>2823</v>
      </c>
      <c r="L1577" s="1" t="s">
        <v>24</v>
      </c>
      <c r="M1577" s="1" t="s">
        <v>2824</v>
      </c>
      <c r="N1577" s="1" t="s">
        <v>2059</v>
      </c>
      <c r="O1577" s="2">
        <v>39660</v>
      </c>
      <c r="P1577" s="2">
        <v>39665</v>
      </c>
      <c r="Q1577" s="1" t="s">
        <v>29</v>
      </c>
      <c r="R1577" t="str">
        <f>VLOOKUP(F1577,'Seg 2 descriptions'!A:B,2)</f>
        <v>X Operations-Tri-County</v>
      </c>
      <c r="S1577" t="str">
        <f>VLOOKUP(G1577,'Seg 3 descriptions'!A:B,2)</f>
        <v>Vehicle Depreciation</v>
      </c>
    </row>
    <row r="1578" spans="1:19" x14ac:dyDescent="0.25">
      <c r="A1578" s="1" t="s">
        <v>457</v>
      </c>
      <c r="B1578" s="1" t="s">
        <v>49</v>
      </c>
      <c r="C1578" s="1" t="s">
        <v>2931</v>
      </c>
      <c r="D1578" s="1" t="s">
        <v>2763</v>
      </c>
      <c r="E1578" s="1" t="s">
        <v>1991</v>
      </c>
      <c r="F1578" s="1" t="s">
        <v>1992</v>
      </c>
      <c r="G1578" s="1" t="s">
        <v>1055</v>
      </c>
      <c r="H1578" s="1" t="s">
        <v>228</v>
      </c>
      <c r="I1578" s="1" t="s">
        <v>2056</v>
      </c>
      <c r="J1578" s="3">
        <v>169.3</v>
      </c>
      <c r="K1578" s="1" t="s">
        <v>2823</v>
      </c>
      <c r="L1578" s="1" t="s">
        <v>24</v>
      </c>
      <c r="M1578" s="1" t="s">
        <v>2824</v>
      </c>
      <c r="N1578" s="1" t="s">
        <v>2059</v>
      </c>
      <c r="O1578" s="2">
        <v>39660</v>
      </c>
      <c r="P1578" s="2">
        <v>39665</v>
      </c>
      <c r="Q1578" s="1" t="s">
        <v>29</v>
      </c>
      <c r="R1578" t="str">
        <f>VLOOKUP(F1578,'Seg 2 descriptions'!A:B,2)</f>
        <v>X Operations-Tri-County</v>
      </c>
      <c r="S1578" t="str">
        <f>VLOOKUP(G1578,'Seg 3 descriptions'!A:B,2)</f>
        <v>Vehicle Depreciation</v>
      </c>
    </row>
    <row r="1579" spans="1:19" x14ac:dyDescent="0.25">
      <c r="A1579" s="1" t="s">
        <v>457</v>
      </c>
      <c r="B1579" s="1" t="s">
        <v>49</v>
      </c>
      <c r="C1579" s="1" t="s">
        <v>2931</v>
      </c>
      <c r="D1579" s="1" t="s">
        <v>2943</v>
      </c>
      <c r="E1579" s="1" t="s">
        <v>20</v>
      </c>
      <c r="F1579" s="1" t="s">
        <v>1992</v>
      </c>
      <c r="G1579" s="1" t="s">
        <v>1049</v>
      </c>
      <c r="H1579" s="1" t="s">
        <v>86</v>
      </c>
      <c r="I1579" s="1" t="s">
        <v>2056</v>
      </c>
      <c r="J1579" s="3">
        <v>5.44</v>
      </c>
      <c r="K1579" s="1" t="s">
        <v>2823</v>
      </c>
      <c r="L1579" s="1" t="s">
        <v>24</v>
      </c>
      <c r="M1579" s="1" t="s">
        <v>2824</v>
      </c>
      <c r="N1579" s="1" t="s">
        <v>2059</v>
      </c>
      <c r="O1579" s="2">
        <v>39660</v>
      </c>
      <c r="P1579" s="2">
        <v>39665</v>
      </c>
      <c r="Q1579" s="1" t="s">
        <v>29</v>
      </c>
      <c r="R1579" t="str">
        <f>VLOOKUP(F1579,'Seg 2 descriptions'!A:B,2)</f>
        <v>X Operations-Tri-County</v>
      </c>
      <c r="S1579" t="str">
        <f>VLOOKUP(G1579,'Seg 3 descriptions'!A:B,2)</f>
        <v>Vehicle Insurance</v>
      </c>
    </row>
    <row r="1580" spans="1:19" x14ac:dyDescent="0.25">
      <c r="A1580" s="1" t="s">
        <v>457</v>
      </c>
      <c r="B1580" s="1" t="s">
        <v>49</v>
      </c>
      <c r="C1580" s="1" t="s">
        <v>2931</v>
      </c>
      <c r="D1580" s="1" t="s">
        <v>2322</v>
      </c>
      <c r="E1580" s="1" t="s">
        <v>1991</v>
      </c>
      <c r="F1580" s="1" t="s">
        <v>1992</v>
      </c>
      <c r="G1580" s="1" t="s">
        <v>1055</v>
      </c>
      <c r="H1580" s="1" t="s">
        <v>86</v>
      </c>
      <c r="I1580" s="1" t="s">
        <v>2056</v>
      </c>
      <c r="J1580" s="3">
        <v>314.08999999999997</v>
      </c>
      <c r="K1580" s="1" t="s">
        <v>2823</v>
      </c>
      <c r="L1580" s="1" t="s">
        <v>24</v>
      </c>
      <c r="M1580" s="1" t="s">
        <v>2824</v>
      </c>
      <c r="N1580" s="1" t="s">
        <v>2059</v>
      </c>
      <c r="O1580" s="2">
        <v>39660</v>
      </c>
      <c r="P1580" s="2">
        <v>39665</v>
      </c>
      <c r="Q1580" s="1" t="s">
        <v>29</v>
      </c>
      <c r="R1580" t="str">
        <f>VLOOKUP(F1580,'Seg 2 descriptions'!A:B,2)</f>
        <v>X Operations-Tri-County</v>
      </c>
      <c r="S1580" t="str">
        <f>VLOOKUP(G1580,'Seg 3 descriptions'!A:B,2)</f>
        <v>Vehicle Depreciation</v>
      </c>
    </row>
    <row r="1581" spans="1:19" x14ac:dyDescent="0.25">
      <c r="A1581" s="1" t="s">
        <v>457</v>
      </c>
      <c r="B1581" s="1" t="s">
        <v>49</v>
      </c>
      <c r="C1581" s="1" t="s">
        <v>2931</v>
      </c>
      <c r="D1581" s="1" t="s">
        <v>2337</v>
      </c>
      <c r="E1581" s="1" t="s">
        <v>1991</v>
      </c>
      <c r="F1581" s="1" t="s">
        <v>1992</v>
      </c>
      <c r="G1581" s="1" t="s">
        <v>869</v>
      </c>
      <c r="H1581" s="1" t="s">
        <v>86</v>
      </c>
      <c r="I1581" s="1" t="s">
        <v>2056</v>
      </c>
      <c r="J1581" s="3">
        <v>292.25</v>
      </c>
      <c r="K1581" s="1" t="s">
        <v>2823</v>
      </c>
      <c r="L1581" s="1" t="s">
        <v>24</v>
      </c>
      <c r="M1581" s="1" t="s">
        <v>2824</v>
      </c>
      <c r="N1581" s="1" t="s">
        <v>2059</v>
      </c>
      <c r="O1581" s="2">
        <v>39660</v>
      </c>
      <c r="P1581" s="2">
        <v>39665</v>
      </c>
      <c r="Q1581" s="1" t="s">
        <v>29</v>
      </c>
      <c r="R1581" t="str">
        <f>VLOOKUP(F1581,'Seg 2 descriptions'!A:B,2)</f>
        <v>X Operations-Tri-County</v>
      </c>
      <c r="S1581" t="str">
        <f>VLOOKUP(G1581,'Seg 3 descriptions'!A:B,2)</f>
        <v>Vehicle Fuel</v>
      </c>
    </row>
    <row r="1582" spans="1:19" x14ac:dyDescent="0.25">
      <c r="A1582" s="1" t="s">
        <v>457</v>
      </c>
      <c r="B1582" s="1" t="s">
        <v>49</v>
      </c>
      <c r="C1582" s="1" t="s">
        <v>2931</v>
      </c>
      <c r="D1582" s="1" t="s">
        <v>2338</v>
      </c>
      <c r="E1582" s="1" t="s">
        <v>1991</v>
      </c>
      <c r="F1582" s="1" t="s">
        <v>1992</v>
      </c>
      <c r="G1582" s="1" t="s">
        <v>869</v>
      </c>
      <c r="H1582" s="1" t="s">
        <v>103</v>
      </c>
      <c r="I1582" s="1" t="s">
        <v>2056</v>
      </c>
      <c r="J1582" s="3">
        <v>65.27</v>
      </c>
      <c r="K1582" s="1" t="s">
        <v>2823</v>
      </c>
      <c r="L1582" s="1" t="s">
        <v>24</v>
      </c>
      <c r="M1582" s="1" t="s">
        <v>2824</v>
      </c>
      <c r="N1582" s="1" t="s">
        <v>2059</v>
      </c>
      <c r="O1582" s="2">
        <v>39660</v>
      </c>
      <c r="P1582" s="2">
        <v>39665</v>
      </c>
      <c r="Q1582" s="1" t="s">
        <v>29</v>
      </c>
      <c r="R1582" t="str">
        <f>VLOOKUP(F1582,'Seg 2 descriptions'!A:B,2)</f>
        <v>X Operations-Tri-County</v>
      </c>
      <c r="S1582" t="str">
        <f>VLOOKUP(G1582,'Seg 3 descriptions'!A:B,2)</f>
        <v>Vehicle Fuel</v>
      </c>
    </row>
    <row r="1583" spans="1:19" x14ac:dyDescent="0.25">
      <c r="A1583" s="1" t="s">
        <v>457</v>
      </c>
      <c r="B1583" s="1" t="s">
        <v>49</v>
      </c>
      <c r="C1583" s="1" t="s">
        <v>2931</v>
      </c>
      <c r="D1583" s="1" t="s">
        <v>2767</v>
      </c>
      <c r="E1583" s="1" t="s">
        <v>1991</v>
      </c>
      <c r="F1583" s="1" t="s">
        <v>1992</v>
      </c>
      <c r="G1583" s="1" t="s">
        <v>869</v>
      </c>
      <c r="H1583" s="1" t="s">
        <v>228</v>
      </c>
      <c r="I1583" s="1" t="s">
        <v>2056</v>
      </c>
      <c r="J1583" s="3">
        <v>157.53</v>
      </c>
      <c r="K1583" s="1" t="s">
        <v>2823</v>
      </c>
      <c r="L1583" s="1" t="s">
        <v>24</v>
      </c>
      <c r="M1583" s="1" t="s">
        <v>2824</v>
      </c>
      <c r="N1583" s="1" t="s">
        <v>2059</v>
      </c>
      <c r="O1583" s="2">
        <v>39660</v>
      </c>
      <c r="P1583" s="2">
        <v>39665</v>
      </c>
      <c r="Q1583" s="1" t="s">
        <v>29</v>
      </c>
      <c r="R1583" t="str">
        <f>VLOOKUP(F1583,'Seg 2 descriptions'!A:B,2)</f>
        <v>X Operations-Tri-County</v>
      </c>
      <c r="S1583" t="str">
        <f>VLOOKUP(G1583,'Seg 3 descriptions'!A:B,2)</f>
        <v>Vehicle Fuel</v>
      </c>
    </row>
    <row r="1584" spans="1:19" x14ac:dyDescent="0.25">
      <c r="A1584" s="1" t="s">
        <v>457</v>
      </c>
      <c r="B1584" s="1" t="s">
        <v>49</v>
      </c>
      <c r="C1584" s="1" t="s">
        <v>2931</v>
      </c>
      <c r="D1584" s="1" t="s">
        <v>2944</v>
      </c>
      <c r="E1584" s="1" t="s">
        <v>20</v>
      </c>
      <c r="F1584" s="1" t="s">
        <v>1992</v>
      </c>
      <c r="G1584" s="1" t="s">
        <v>1055</v>
      </c>
      <c r="H1584" s="1" t="s">
        <v>86</v>
      </c>
      <c r="I1584" s="1" t="s">
        <v>2056</v>
      </c>
      <c r="J1584" s="3">
        <v>52.81</v>
      </c>
      <c r="K1584" s="1" t="s">
        <v>2823</v>
      </c>
      <c r="L1584" s="1" t="s">
        <v>24</v>
      </c>
      <c r="M1584" s="1" t="s">
        <v>2824</v>
      </c>
      <c r="N1584" s="1" t="s">
        <v>2059</v>
      </c>
      <c r="O1584" s="2">
        <v>39660</v>
      </c>
      <c r="P1584" s="2">
        <v>39665</v>
      </c>
      <c r="Q1584" s="1" t="s">
        <v>29</v>
      </c>
      <c r="R1584" t="str">
        <f>VLOOKUP(F1584,'Seg 2 descriptions'!A:B,2)</f>
        <v>X Operations-Tri-County</v>
      </c>
      <c r="S1584" t="str">
        <f>VLOOKUP(G1584,'Seg 3 descriptions'!A:B,2)</f>
        <v>Vehicle Depreciation</v>
      </c>
    </row>
    <row r="1585" spans="1:19" x14ac:dyDescent="0.25">
      <c r="A1585" s="1" t="s">
        <v>457</v>
      </c>
      <c r="B1585" s="1" t="s">
        <v>49</v>
      </c>
      <c r="C1585" s="1" t="s">
        <v>2931</v>
      </c>
      <c r="D1585" s="1" t="s">
        <v>2336</v>
      </c>
      <c r="E1585" s="1" t="s">
        <v>1991</v>
      </c>
      <c r="F1585" s="1" t="s">
        <v>1992</v>
      </c>
      <c r="G1585" s="1" t="s">
        <v>283</v>
      </c>
      <c r="H1585" s="1" t="s">
        <v>103</v>
      </c>
      <c r="I1585" s="1" t="s">
        <v>2056</v>
      </c>
      <c r="J1585" s="3">
        <v>41.76</v>
      </c>
      <c r="K1585" s="1" t="s">
        <v>2823</v>
      </c>
      <c r="L1585" s="1" t="s">
        <v>24</v>
      </c>
      <c r="M1585" s="1" t="s">
        <v>2824</v>
      </c>
      <c r="N1585" s="1" t="s">
        <v>2059</v>
      </c>
      <c r="O1585" s="2">
        <v>39660</v>
      </c>
      <c r="P1585" s="2">
        <v>39665</v>
      </c>
      <c r="Q1585" s="1" t="s">
        <v>29</v>
      </c>
      <c r="R1585" t="str">
        <f>VLOOKUP(F1585,'Seg 2 descriptions'!A:B,2)</f>
        <v>X Operations-Tri-County</v>
      </c>
      <c r="S1585" t="str">
        <f>VLOOKUP(G1585,'Seg 3 descriptions'!A:B,2)</f>
        <v>Supplies &amp; Misc Dept Expenses</v>
      </c>
    </row>
    <row r="1586" spans="1:19" x14ac:dyDescent="0.25">
      <c r="A1586" s="1" t="s">
        <v>457</v>
      </c>
      <c r="B1586" s="1" t="s">
        <v>49</v>
      </c>
      <c r="C1586" s="1" t="s">
        <v>2931</v>
      </c>
      <c r="D1586" s="1" t="s">
        <v>2768</v>
      </c>
      <c r="E1586" s="1" t="s">
        <v>1991</v>
      </c>
      <c r="F1586" s="1" t="s">
        <v>1992</v>
      </c>
      <c r="G1586" s="1" t="s">
        <v>283</v>
      </c>
      <c r="H1586" s="1" t="s">
        <v>228</v>
      </c>
      <c r="I1586" s="1" t="s">
        <v>2056</v>
      </c>
      <c r="J1586" s="3">
        <v>100.78</v>
      </c>
      <c r="K1586" s="1" t="s">
        <v>2823</v>
      </c>
      <c r="L1586" s="1" t="s">
        <v>24</v>
      </c>
      <c r="M1586" s="1" t="s">
        <v>2824</v>
      </c>
      <c r="N1586" s="1" t="s">
        <v>2059</v>
      </c>
      <c r="O1586" s="2">
        <v>39660</v>
      </c>
      <c r="P1586" s="2">
        <v>39665</v>
      </c>
      <c r="Q1586" s="1" t="s">
        <v>29</v>
      </c>
      <c r="R1586" t="str">
        <f>VLOOKUP(F1586,'Seg 2 descriptions'!A:B,2)</f>
        <v>X Operations-Tri-County</v>
      </c>
      <c r="S1586" t="str">
        <f>VLOOKUP(G1586,'Seg 3 descriptions'!A:B,2)</f>
        <v>Supplies &amp; Misc Dept Expenses</v>
      </c>
    </row>
    <row r="1587" spans="1:19" x14ac:dyDescent="0.25">
      <c r="A1587" s="1" t="s">
        <v>457</v>
      </c>
      <c r="B1587" s="1" t="s">
        <v>49</v>
      </c>
      <c r="C1587" s="1" t="s">
        <v>2931</v>
      </c>
      <c r="D1587" s="1" t="s">
        <v>2945</v>
      </c>
      <c r="E1587" s="1" t="s">
        <v>20</v>
      </c>
      <c r="F1587" s="1" t="s">
        <v>1992</v>
      </c>
      <c r="G1587" s="1" t="s">
        <v>869</v>
      </c>
      <c r="H1587" s="1" t="s">
        <v>86</v>
      </c>
      <c r="I1587" s="1" t="s">
        <v>2056</v>
      </c>
      <c r="J1587" s="3">
        <v>49.14</v>
      </c>
      <c r="K1587" s="1" t="s">
        <v>2823</v>
      </c>
      <c r="L1587" s="1" t="s">
        <v>24</v>
      </c>
      <c r="M1587" s="1" t="s">
        <v>2824</v>
      </c>
      <c r="N1587" s="1" t="s">
        <v>2059</v>
      </c>
      <c r="O1587" s="2">
        <v>39660</v>
      </c>
      <c r="P1587" s="2">
        <v>39665</v>
      </c>
      <c r="Q1587" s="1" t="s">
        <v>29</v>
      </c>
      <c r="R1587" t="str">
        <f>VLOOKUP(F1587,'Seg 2 descriptions'!A:B,2)</f>
        <v>X Operations-Tri-County</v>
      </c>
      <c r="S1587" t="str">
        <f>VLOOKUP(G1587,'Seg 3 descriptions'!A:B,2)</f>
        <v>Vehicle Fuel</v>
      </c>
    </row>
    <row r="1588" spans="1:19" x14ac:dyDescent="0.25">
      <c r="A1588" s="1" t="s">
        <v>457</v>
      </c>
      <c r="B1588" s="1" t="s">
        <v>49</v>
      </c>
      <c r="C1588" s="1" t="s">
        <v>2931</v>
      </c>
      <c r="D1588" s="1" t="s">
        <v>2946</v>
      </c>
      <c r="E1588" s="1" t="s">
        <v>20</v>
      </c>
      <c r="F1588" s="1" t="s">
        <v>1992</v>
      </c>
      <c r="G1588" s="1" t="s">
        <v>283</v>
      </c>
      <c r="H1588" s="1" t="s">
        <v>86</v>
      </c>
      <c r="I1588" s="1" t="s">
        <v>2056</v>
      </c>
      <c r="J1588" s="3">
        <v>31.44</v>
      </c>
      <c r="K1588" s="1" t="s">
        <v>2823</v>
      </c>
      <c r="L1588" s="1" t="s">
        <v>24</v>
      </c>
      <c r="M1588" s="1" t="s">
        <v>2824</v>
      </c>
      <c r="N1588" s="1" t="s">
        <v>2059</v>
      </c>
      <c r="O1588" s="2">
        <v>39660</v>
      </c>
      <c r="P1588" s="2">
        <v>39665</v>
      </c>
      <c r="Q1588" s="1" t="s">
        <v>29</v>
      </c>
      <c r="R1588" t="str">
        <f>VLOOKUP(F1588,'Seg 2 descriptions'!A:B,2)</f>
        <v>X Operations-Tri-County</v>
      </c>
      <c r="S1588" t="str">
        <f>VLOOKUP(G1588,'Seg 3 descriptions'!A:B,2)</f>
        <v>Supplies &amp; Misc Dept Expenses</v>
      </c>
    </row>
    <row r="1589" spans="1:19" x14ac:dyDescent="0.25">
      <c r="A1589" s="1" t="s">
        <v>457</v>
      </c>
      <c r="B1589" s="1" t="s">
        <v>49</v>
      </c>
      <c r="C1589" s="1" t="s">
        <v>2931</v>
      </c>
      <c r="D1589" s="1" t="s">
        <v>2341</v>
      </c>
      <c r="E1589" s="1" t="s">
        <v>1991</v>
      </c>
      <c r="F1589" s="1" t="s">
        <v>1992</v>
      </c>
      <c r="G1589" s="1" t="s">
        <v>283</v>
      </c>
      <c r="H1589" s="1" t="s">
        <v>86</v>
      </c>
      <c r="I1589" s="1" t="s">
        <v>2056</v>
      </c>
      <c r="J1589" s="3">
        <v>186.97</v>
      </c>
      <c r="K1589" s="1" t="s">
        <v>2823</v>
      </c>
      <c r="L1589" s="1" t="s">
        <v>24</v>
      </c>
      <c r="M1589" s="1" t="s">
        <v>2824</v>
      </c>
      <c r="N1589" s="1" t="s">
        <v>2059</v>
      </c>
      <c r="O1589" s="2">
        <v>39660</v>
      </c>
      <c r="P1589" s="2">
        <v>39665</v>
      </c>
      <c r="Q1589" s="1" t="s">
        <v>29</v>
      </c>
      <c r="R1589" t="str">
        <f>VLOOKUP(F1589,'Seg 2 descriptions'!A:B,2)</f>
        <v>X Operations-Tri-County</v>
      </c>
      <c r="S1589" t="str">
        <f>VLOOKUP(G1589,'Seg 3 descriptions'!A:B,2)</f>
        <v>Supplies &amp; Misc Dept Expenses</v>
      </c>
    </row>
    <row r="1590" spans="1:19" x14ac:dyDescent="0.25">
      <c r="A1590" s="1" t="s">
        <v>457</v>
      </c>
      <c r="B1590" s="1" t="s">
        <v>49</v>
      </c>
      <c r="C1590" s="1" t="s">
        <v>2931</v>
      </c>
      <c r="D1590" s="1" t="s">
        <v>2342</v>
      </c>
      <c r="E1590" s="1" t="s">
        <v>1991</v>
      </c>
      <c r="F1590" s="1" t="s">
        <v>1992</v>
      </c>
      <c r="G1590" s="1" t="s">
        <v>1302</v>
      </c>
      <c r="H1590" s="1" t="s">
        <v>86</v>
      </c>
      <c r="I1590" s="1" t="s">
        <v>2056</v>
      </c>
      <c r="J1590" s="3">
        <v>20.399999999999999</v>
      </c>
      <c r="K1590" s="1" t="s">
        <v>2823</v>
      </c>
      <c r="L1590" s="1" t="s">
        <v>24</v>
      </c>
      <c r="M1590" s="1" t="s">
        <v>2824</v>
      </c>
      <c r="N1590" s="1" t="s">
        <v>2059</v>
      </c>
      <c r="O1590" s="2">
        <v>39660</v>
      </c>
      <c r="P1590" s="2">
        <v>39665</v>
      </c>
      <c r="Q1590" s="1" t="s">
        <v>29</v>
      </c>
      <c r="R1590" t="str">
        <f>VLOOKUP(F1590,'Seg 2 descriptions'!A:B,2)</f>
        <v>X Operations-Tri-County</v>
      </c>
      <c r="S1590" t="str">
        <f>VLOOKUP(G1590,'Seg 3 descriptions'!A:B,2)</f>
        <v>Uniforms</v>
      </c>
    </row>
    <row r="1591" spans="1:19" x14ac:dyDescent="0.25">
      <c r="A1591" s="1" t="s">
        <v>457</v>
      </c>
      <c r="B1591" s="1" t="s">
        <v>49</v>
      </c>
      <c r="C1591" s="1" t="s">
        <v>2931</v>
      </c>
      <c r="D1591" s="1" t="s">
        <v>2345</v>
      </c>
      <c r="E1591" s="1" t="s">
        <v>1991</v>
      </c>
      <c r="F1591" s="1" t="s">
        <v>1992</v>
      </c>
      <c r="G1591" s="1" t="s">
        <v>1302</v>
      </c>
      <c r="H1591" s="1" t="s">
        <v>103</v>
      </c>
      <c r="I1591" s="1" t="s">
        <v>2056</v>
      </c>
      <c r="J1591" s="3">
        <v>4.55</v>
      </c>
      <c r="K1591" s="1" t="s">
        <v>2823</v>
      </c>
      <c r="L1591" s="1" t="s">
        <v>24</v>
      </c>
      <c r="M1591" s="1" t="s">
        <v>2824</v>
      </c>
      <c r="N1591" s="1" t="s">
        <v>2059</v>
      </c>
      <c r="O1591" s="2">
        <v>39660</v>
      </c>
      <c r="P1591" s="2">
        <v>39665</v>
      </c>
      <c r="Q1591" s="1" t="s">
        <v>29</v>
      </c>
      <c r="R1591" t="str">
        <f>VLOOKUP(F1591,'Seg 2 descriptions'!A:B,2)</f>
        <v>X Operations-Tri-County</v>
      </c>
      <c r="S1591" t="str">
        <f>VLOOKUP(G1591,'Seg 3 descriptions'!A:B,2)</f>
        <v>Uniforms</v>
      </c>
    </row>
    <row r="1592" spans="1:19" x14ac:dyDescent="0.25">
      <c r="A1592" s="1" t="s">
        <v>457</v>
      </c>
      <c r="B1592" s="1" t="s">
        <v>49</v>
      </c>
      <c r="C1592" s="1" t="s">
        <v>2931</v>
      </c>
      <c r="D1592" s="1" t="s">
        <v>2769</v>
      </c>
      <c r="E1592" s="1" t="s">
        <v>1991</v>
      </c>
      <c r="F1592" s="1" t="s">
        <v>1992</v>
      </c>
      <c r="G1592" s="1" t="s">
        <v>1302</v>
      </c>
      <c r="H1592" s="1" t="s">
        <v>228</v>
      </c>
      <c r="I1592" s="1" t="s">
        <v>2056</v>
      </c>
      <c r="J1592" s="3">
        <v>10.99</v>
      </c>
      <c r="K1592" s="1" t="s">
        <v>2823</v>
      </c>
      <c r="L1592" s="1" t="s">
        <v>24</v>
      </c>
      <c r="M1592" s="1" t="s">
        <v>2824</v>
      </c>
      <c r="N1592" s="1" t="s">
        <v>2059</v>
      </c>
      <c r="O1592" s="2">
        <v>39660</v>
      </c>
      <c r="P1592" s="2">
        <v>39665</v>
      </c>
      <c r="Q1592" s="1" t="s">
        <v>29</v>
      </c>
      <c r="R1592" t="str">
        <f>VLOOKUP(F1592,'Seg 2 descriptions'!A:B,2)</f>
        <v>X Operations-Tri-County</v>
      </c>
      <c r="S1592" t="str">
        <f>VLOOKUP(G1592,'Seg 3 descriptions'!A:B,2)</f>
        <v>Uniforms</v>
      </c>
    </row>
    <row r="1593" spans="1:19" x14ac:dyDescent="0.25">
      <c r="A1593" s="1" t="s">
        <v>457</v>
      </c>
      <c r="B1593" s="1" t="s">
        <v>49</v>
      </c>
      <c r="C1593" s="1" t="s">
        <v>2931</v>
      </c>
      <c r="D1593" s="1" t="s">
        <v>2343</v>
      </c>
      <c r="E1593" s="1" t="s">
        <v>1991</v>
      </c>
      <c r="F1593" s="1" t="s">
        <v>1992</v>
      </c>
      <c r="G1593" s="1" t="s">
        <v>868</v>
      </c>
      <c r="H1593" s="1" t="s">
        <v>86</v>
      </c>
      <c r="I1593" s="1" t="s">
        <v>2056</v>
      </c>
      <c r="J1593" s="3">
        <v>37.15</v>
      </c>
      <c r="K1593" s="1" t="s">
        <v>2823</v>
      </c>
      <c r="L1593" s="1" t="s">
        <v>24</v>
      </c>
      <c r="M1593" s="1" t="s">
        <v>2824</v>
      </c>
      <c r="N1593" s="1" t="s">
        <v>2059</v>
      </c>
      <c r="O1593" s="2">
        <v>39660</v>
      </c>
      <c r="P1593" s="2">
        <v>39665</v>
      </c>
      <c r="Q1593" s="1" t="s">
        <v>29</v>
      </c>
      <c r="R1593" t="str">
        <f>VLOOKUP(F1593,'Seg 2 descriptions'!A:B,2)</f>
        <v>X Operations-Tri-County</v>
      </c>
      <c r="S1593" t="str">
        <f>VLOOKUP(G1593,'Seg 3 descriptions'!A:B,2)</f>
        <v>Cell Phones</v>
      </c>
    </row>
    <row r="1594" spans="1:19" x14ac:dyDescent="0.25">
      <c r="A1594" s="1" t="s">
        <v>457</v>
      </c>
      <c r="B1594" s="1" t="s">
        <v>49</v>
      </c>
      <c r="C1594" s="1" t="s">
        <v>2931</v>
      </c>
      <c r="D1594" s="1" t="s">
        <v>2347</v>
      </c>
      <c r="E1594" s="1" t="s">
        <v>1991</v>
      </c>
      <c r="F1594" s="1" t="s">
        <v>1992</v>
      </c>
      <c r="G1594" s="1" t="s">
        <v>868</v>
      </c>
      <c r="H1594" s="1" t="s">
        <v>103</v>
      </c>
      <c r="I1594" s="1" t="s">
        <v>2056</v>
      </c>
      <c r="J1594" s="3">
        <v>8.3000000000000007</v>
      </c>
      <c r="K1594" s="1" t="s">
        <v>2823</v>
      </c>
      <c r="L1594" s="1" t="s">
        <v>24</v>
      </c>
      <c r="M1594" s="1" t="s">
        <v>2824</v>
      </c>
      <c r="N1594" s="1" t="s">
        <v>2059</v>
      </c>
      <c r="O1594" s="2">
        <v>39660</v>
      </c>
      <c r="P1594" s="2">
        <v>39665</v>
      </c>
      <c r="Q1594" s="1" t="s">
        <v>29</v>
      </c>
      <c r="R1594" t="str">
        <f>VLOOKUP(F1594,'Seg 2 descriptions'!A:B,2)</f>
        <v>X Operations-Tri-County</v>
      </c>
      <c r="S1594" t="str">
        <f>VLOOKUP(G1594,'Seg 3 descriptions'!A:B,2)</f>
        <v>Cell Phones</v>
      </c>
    </row>
    <row r="1595" spans="1:19" x14ac:dyDescent="0.25">
      <c r="A1595" s="1" t="s">
        <v>457</v>
      </c>
      <c r="B1595" s="1" t="s">
        <v>49</v>
      </c>
      <c r="C1595" s="1" t="s">
        <v>2931</v>
      </c>
      <c r="D1595" s="1" t="s">
        <v>2772</v>
      </c>
      <c r="E1595" s="1" t="s">
        <v>1991</v>
      </c>
      <c r="F1595" s="1" t="s">
        <v>1992</v>
      </c>
      <c r="G1595" s="1" t="s">
        <v>868</v>
      </c>
      <c r="H1595" s="1" t="s">
        <v>228</v>
      </c>
      <c r="I1595" s="1" t="s">
        <v>2056</v>
      </c>
      <c r="J1595" s="3">
        <v>20.02</v>
      </c>
      <c r="K1595" s="1" t="s">
        <v>2823</v>
      </c>
      <c r="L1595" s="1" t="s">
        <v>24</v>
      </c>
      <c r="M1595" s="1" t="s">
        <v>2824</v>
      </c>
      <c r="N1595" s="1" t="s">
        <v>2059</v>
      </c>
      <c r="O1595" s="2">
        <v>39660</v>
      </c>
      <c r="P1595" s="2">
        <v>39665</v>
      </c>
      <c r="Q1595" s="1" t="s">
        <v>29</v>
      </c>
      <c r="R1595" t="str">
        <f>VLOOKUP(F1595,'Seg 2 descriptions'!A:B,2)</f>
        <v>X Operations-Tri-County</v>
      </c>
      <c r="S1595" t="str">
        <f>VLOOKUP(G1595,'Seg 3 descriptions'!A:B,2)</f>
        <v>Cell Phones</v>
      </c>
    </row>
    <row r="1596" spans="1:19" x14ac:dyDescent="0.25">
      <c r="A1596" s="1" t="s">
        <v>457</v>
      </c>
      <c r="B1596" s="1" t="s">
        <v>49</v>
      </c>
      <c r="C1596" s="1" t="s">
        <v>2938</v>
      </c>
      <c r="D1596" s="1" t="s">
        <v>2539</v>
      </c>
      <c r="E1596" s="1" t="s">
        <v>2029</v>
      </c>
      <c r="F1596" s="1" t="s">
        <v>2030</v>
      </c>
      <c r="G1596" s="1" t="s">
        <v>283</v>
      </c>
      <c r="H1596" s="1" t="s">
        <v>130</v>
      </c>
      <c r="I1596" s="1" t="s">
        <v>2056</v>
      </c>
      <c r="J1596" s="3">
        <v>2.2799999999999998</v>
      </c>
      <c r="K1596" s="1" t="s">
        <v>2843</v>
      </c>
      <c r="L1596" s="1" t="s">
        <v>24</v>
      </c>
      <c r="M1596" s="1" t="s">
        <v>2844</v>
      </c>
      <c r="N1596" s="1" t="s">
        <v>2059</v>
      </c>
      <c r="O1596" s="2">
        <v>39782</v>
      </c>
      <c r="P1596" s="2">
        <v>39785</v>
      </c>
      <c r="Q1596" s="1" t="s">
        <v>29</v>
      </c>
      <c r="R1596" t="str">
        <f>VLOOKUP(F1596,'Seg 2 descriptions'!A:B,2)</f>
        <v>X Operations-Citrus County</v>
      </c>
      <c r="S1596" t="str">
        <f>VLOOKUP(G1596,'Seg 3 descriptions'!A:B,2)</f>
        <v>Supplies &amp; Misc Dept Expenses</v>
      </c>
    </row>
    <row r="1597" spans="1:19" x14ac:dyDescent="0.25">
      <c r="A1597" s="1" t="s">
        <v>457</v>
      </c>
      <c r="B1597" s="1" t="s">
        <v>49</v>
      </c>
      <c r="C1597" s="1" t="s">
        <v>2933</v>
      </c>
      <c r="D1597" s="1" t="s">
        <v>2600</v>
      </c>
      <c r="E1597" s="1" t="s">
        <v>2029</v>
      </c>
      <c r="F1597" s="1" t="s">
        <v>2030</v>
      </c>
      <c r="G1597" s="1" t="s">
        <v>1049</v>
      </c>
      <c r="H1597" s="1" t="s">
        <v>187</v>
      </c>
      <c r="I1597" s="1" t="s">
        <v>2056</v>
      </c>
      <c r="J1597" s="3">
        <v>-3.22</v>
      </c>
      <c r="K1597" s="1" t="s">
        <v>2843</v>
      </c>
      <c r="L1597" s="1" t="s">
        <v>24</v>
      </c>
      <c r="M1597" s="1" t="s">
        <v>2844</v>
      </c>
      <c r="N1597" s="1" t="s">
        <v>2059</v>
      </c>
      <c r="O1597" s="2">
        <v>39752</v>
      </c>
      <c r="P1597" s="2">
        <v>39758</v>
      </c>
      <c r="Q1597" s="1" t="s">
        <v>29</v>
      </c>
      <c r="R1597" t="str">
        <f>VLOOKUP(F1597,'Seg 2 descriptions'!A:B,2)</f>
        <v>X Operations-Citrus County</v>
      </c>
      <c r="S1597" t="str">
        <f>VLOOKUP(G1597,'Seg 3 descriptions'!A:B,2)</f>
        <v>Vehicle Insurance</v>
      </c>
    </row>
    <row r="1598" spans="1:19" x14ac:dyDescent="0.25">
      <c r="A1598" s="1" t="s">
        <v>457</v>
      </c>
      <c r="B1598" s="1" t="s">
        <v>49</v>
      </c>
      <c r="C1598" s="1" t="s">
        <v>2933</v>
      </c>
      <c r="D1598" s="1" t="s">
        <v>2599</v>
      </c>
      <c r="E1598" s="1" t="s">
        <v>2029</v>
      </c>
      <c r="F1598" s="1" t="s">
        <v>2030</v>
      </c>
      <c r="G1598" s="1" t="s">
        <v>1049</v>
      </c>
      <c r="H1598" s="1" t="s">
        <v>86</v>
      </c>
      <c r="I1598" s="1" t="s">
        <v>2056</v>
      </c>
      <c r="J1598" s="3">
        <v>-1.34</v>
      </c>
      <c r="K1598" s="1" t="s">
        <v>2843</v>
      </c>
      <c r="L1598" s="1" t="s">
        <v>24</v>
      </c>
      <c r="M1598" s="1" t="s">
        <v>2844</v>
      </c>
      <c r="N1598" s="1" t="s">
        <v>2059</v>
      </c>
      <c r="O1598" s="2">
        <v>39752</v>
      </c>
      <c r="P1598" s="2">
        <v>39758</v>
      </c>
      <c r="Q1598" s="1" t="s">
        <v>29</v>
      </c>
      <c r="R1598" t="str">
        <f>VLOOKUP(F1598,'Seg 2 descriptions'!A:B,2)</f>
        <v>X Operations-Citrus County</v>
      </c>
      <c r="S1598" t="str">
        <f>VLOOKUP(G1598,'Seg 3 descriptions'!A:B,2)</f>
        <v>Vehicle Insurance</v>
      </c>
    </row>
    <row r="1599" spans="1:19" x14ac:dyDescent="0.25">
      <c r="A1599" s="1" t="s">
        <v>457</v>
      </c>
      <c r="B1599" s="1" t="s">
        <v>49</v>
      </c>
      <c r="C1599" s="1" t="s">
        <v>2933</v>
      </c>
      <c r="D1599" s="1" t="s">
        <v>2601</v>
      </c>
      <c r="E1599" s="1" t="s">
        <v>2029</v>
      </c>
      <c r="F1599" s="1" t="s">
        <v>2030</v>
      </c>
      <c r="G1599" s="1" t="s">
        <v>1055</v>
      </c>
      <c r="H1599" s="1" t="s">
        <v>86</v>
      </c>
      <c r="I1599" s="1" t="s">
        <v>2056</v>
      </c>
      <c r="J1599" s="3">
        <v>-8.15</v>
      </c>
      <c r="K1599" s="1" t="s">
        <v>2843</v>
      </c>
      <c r="L1599" s="1" t="s">
        <v>24</v>
      </c>
      <c r="M1599" s="1" t="s">
        <v>2844</v>
      </c>
      <c r="N1599" s="1" t="s">
        <v>2059</v>
      </c>
      <c r="O1599" s="2">
        <v>39752</v>
      </c>
      <c r="P1599" s="2">
        <v>39758</v>
      </c>
      <c r="Q1599" s="1" t="s">
        <v>29</v>
      </c>
      <c r="R1599" t="str">
        <f>VLOOKUP(F1599,'Seg 2 descriptions'!A:B,2)</f>
        <v>X Operations-Citrus County</v>
      </c>
      <c r="S1599" t="str">
        <f>VLOOKUP(G1599,'Seg 3 descriptions'!A:B,2)</f>
        <v>Vehicle Depreciation</v>
      </c>
    </row>
    <row r="1600" spans="1:19" x14ac:dyDescent="0.25">
      <c r="A1600" s="1" t="s">
        <v>457</v>
      </c>
      <c r="B1600" s="1" t="s">
        <v>49</v>
      </c>
      <c r="C1600" s="1" t="s">
        <v>2933</v>
      </c>
      <c r="D1600" s="1" t="s">
        <v>2602</v>
      </c>
      <c r="E1600" s="1" t="s">
        <v>2029</v>
      </c>
      <c r="F1600" s="1" t="s">
        <v>2030</v>
      </c>
      <c r="G1600" s="1" t="s">
        <v>1055</v>
      </c>
      <c r="H1600" s="1" t="s">
        <v>187</v>
      </c>
      <c r="I1600" s="1" t="s">
        <v>2056</v>
      </c>
      <c r="J1600" s="3">
        <v>-19.55</v>
      </c>
      <c r="K1600" s="1" t="s">
        <v>2843</v>
      </c>
      <c r="L1600" s="1" t="s">
        <v>24</v>
      </c>
      <c r="M1600" s="1" t="s">
        <v>2844</v>
      </c>
      <c r="N1600" s="1" t="s">
        <v>2059</v>
      </c>
      <c r="O1600" s="2">
        <v>39752</v>
      </c>
      <c r="P1600" s="2">
        <v>39758</v>
      </c>
      <c r="Q1600" s="1" t="s">
        <v>29</v>
      </c>
      <c r="R1600" t="str">
        <f>VLOOKUP(F1600,'Seg 2 descriptions'!A:B,2)</f>
        <v>X Operations-Citrus County</v>
      </c>
      <c r="S1600" t="str">
        <f>VLOOKUP(G1600,'Seg 3 descriptions'!A:B,2)</f>
        <v>Vehicle Depreciation</v>
      </c>
    </row>
    <row r="1601" spans="1:19" x14ac:dyDescent="0.25">
      <c r="A1601" s="1" t="s">
        <v>457</v>
      </c>
      <c r="B1601" s="1" t="s">
        <v>1988</v>
      </c>
      <c r="C1601" s="1" t="s">
        <v>2315</v>
      </c>
      <c r="D1601" s="1" t="s">
        <v>2245</v>
      </c>
      <c r="E1601" s="1" t="s">
        <v>1991</v>
      </c>
      <c r="F1601" s="1" t="s">
        <v>2101</v>
      </c>
      <c r="G1601" s="1" t="s">
        <v>870</v>
      </c>
      <c r="H1601" s="1" t="s">
        <v>130</v>
      </c>
      <c r="I1601" s="1" t="s">
        <v>2056</v>
      </c>
      <c r="J1601" s="3">
        <v>4.12</v>
      </c>
      <c r="K1601" s="1" t="s">
        <v>2779</v>
      </c>
      <c r="L1601" s="1" t="s">
        <v>24</v>
      </c>
      <c r="M1601" s="1" t="s">
        <v>2780</v>
      </c>
      <c r="N1601" s="1" t="s">
        <v>2059</v>
      </c>
      <c r="O1601" s="2">
        <v>39478</v>
      </c>
      <c r="P1601" s="2">
        <v>39486</v>
      </c>
      <c r="Q1601" s="1" t="s">
        <v>29</v>
      </c>
      <c r="R1601" t="str">
        <f>VLOOKUP(F1601,'Seg 2 descriptions'!A:B,2)</f>
        <v>X Operations Manager-Tri-County</v>
      </c>
      <c r="S1601" t="str">
        <f>VLOOKUP(G1601,'Seg 3 descriptions'!A:B,2)</f>
        <v>Other Vehicle Expenses</v>
      </c>
    </row>
    <row r="1602" spans="1:19" x14ac:dyDescent="0.25">
      <c r="A1602" s="1" t="s">
        <v>457</v>
      </c>
      <c r="B1602" s="1" t="s">
        <v>1988</v>
      </c>
      <c r="C1602" s="1" t="s">
        <v>2315</v>
      </c>
      <c r="D1602" s="1" t="s">
        <v>2267</v>
      </c>
      <c r="E1602" s="1" t="s">
        <v>1991</v>
      </c>
      <c r="F1602" s="1" t="s">
        <v>2101</v>
      </c>
      <c r="G1602" s="1" t="s">
        <v>868</v>
      </c>
      <c r="H1602" s="1" t="s">
        <v>86</v>
      </c>
      <c r="I1602" s="1" t="s">
        <v>2056</v>
      </c>
      <c r="J1602" s="3">
        <v>62.55</v>
      </c>
      <c r="K1602" s="1" t="s">
        <v>2779</v>
      </c>
      <c r="L1602" s="1" t="s">
        <v>24</v>
      </c>
      <c r="M1602" s="1" t="s">
        <v>2780</v>
      </c>
      <c r="N1602" s="1" t="s">
        <v>2059</v>
      </c>
      <c r="O1602" s="2">
        <v>39478</v>
      </c>
      <c r="P1602" s="2">
        <v>39486</v>
      </c>
      <c r="Q1602" s="1" t="s">
        <v>29</v>
      </c>
      <c r="R1602" t="str">
        <f>VLOOKUP(F1602,'Seg 2 descriptions'!A:B,2)</f>
        <v>X Operations Manager-Tri-County</v>
      </c>
      <c r="S1602" t="str">
        <f>VLOOKUP(G1602,'Seg 3 descriptions'!A:B,2)</f>
        <v>Cell Phones</v>
      </c>
    </row>
    <row r="1603" spans="1:19" x14ac:dyDescent="0.25">
      <c r="A1603" s="1" t="s">
        <v>457</v>
      </c>
      <c r="B1603" s="1" t="s">
        <v>1988</v>
      </c>
      <c r="C1603" s="1" t="s">
        <v>2315</v>
      </c>
      <c r="D1603" s="1" t="s">
        <v>2847</v>
      </c>
      <c r="E1603" s="1" t="s">
        <v>1991</v>
      </c>
      <c r="F1603" s="1" t="s">
        <v>2101</v>
      </c>
      <c r="G1603" s="1" t="s">
        <v>868</v>
      </c>
      <c r="H1603" s="1" t="s">
        <v>23</v>
      </c>
      <c r="I1603" s="1" t="s">
        <v>2056</v>
      </c>
      <c r="J1603" s="3">
        <v>8.94</v>
      </c>
      <c r="K1603" s="1" t="s">
        <v>2779</v>
      </c>
      <c r="L1603" s="1" t="s">
        <v>24</v>
      </c>
      <c r="M1603" s="1" t="s">
        <v>2780</v>
      </c>
      <c r="N1603" s="1" t="s">
        <v>2059</v>
      </c>
      <c r="O1603" s="2">
        <v>39478</v>
      </c>
      <c r="P1603" s="2">
        <v>39486</v>
      </c>
      <c r="Q1603" s="1" t="s">
        <v>29</v>
      </c>
      <c r="R1603" t="str">
        <f>VLOOKUP(F1603,'Seg 2 descriptions'!A:B,2)</f>
        <v>X Operations Manager-Tri-County</v>
      </c>
      <c r="S1603" t="str">
        <f>VLOOKUP(G1603,'Seg 3 descriptions'!A:B,2)</f>
        <v>Cell Phones</v>
      </c>
    </row>
    <row r="1604" spans="1:19" x14ac:dyDescent="0.25">
      <c r="A1604" s="1" t="s">
        <v>457</v>
      </c>
      <c r="B1604" s="1" t="s">
        <v>1988</v>
      </c>
      <c r="C1604" s="1" t="s">
        <v>2315</v>
      </c>
      <c r="D1604" s="1" t="s">
        <v>2947</v>
      </c>
      <c r="E1604" s="1" t="s">
        <v>1991</v>
      </c>
      <c r="F1604" s="1" t="s">
        <v>2101</v>
      </c>
      <c r="G1604" s="1" t="s">
        <v>868</v>
      </c>
      <c r="H1604" s="1" t="s">
        <v>228</v>
      </c>
      <c r="I1604" s="1" t="s">
        <v>2056</v>
      </c>
      <c r="J1604" s="3">
        <v>4.47</v>
      </c>
      <c r="K1604" s="1" t="s">
        <v>2779</v>
      </c>
      <c r="L1604" s="1" t="s">
        <v>24</v>
      </c>
      <c r="M1604" s="1" t="s">
        <v>2780</v>
      </c>
      <c r="N1604" s="1" t="s">
        <v>2059</v>
      </c>
      <c r="O1604" s="2">
        <v>39478</v>
      </c>
      <c r="P1604" s="2">
        <v>39486</v>
      </c>
      <c r="Q1604" s="1" t="s">
        <v>29</v>
      </c>
      <c r="R1604" t="str">
        <f>VLOOKUP(F1604,'Seg 2 descriptions'!A:B,2)</f>
        <v>X Operations Manager-Tri-County</v>
      </c>
      <c r="S1604" t="str">
        <f>VLOOKUP(G1604,'Seg 3 descriptions'!A:B,2)</f>
        <v>Cell Phones</v>
      </c>
    </row>
    <row r="1605" spans="1:19" x14ac:dyDescent="0.25">
      <c r="A1605" s="1" t="s">
        <v>457</v>
      </c>
      <c r="B1605" s="1" t="s">
        <v>1988</v>
      </c>
      <c r="C1605" s="1" t="s">
        <v>2315</v>
      </c>
      <c r="D1605" s="1" t="s">
        <v>2270</v>
      </c>
      <c r="E1605" s="1" t="s">
        <v>1991</v>
      </c>
      <c r="F1605" s="1" t="s">
        <v>2101</v>
      </c>
      <c r="G1605" s="1" t="s">
        <v>868</v>
      </c>
      <c r="H1605" s="1" t="s">
        <v>130</v>
      </c>
      <c r="I1605" s="1" t="s">
        <v>2056</v>
      </c>
      <c r="J1605" s="3">
        <v>17.87</v>
      </c>
      <c r="K1605" s="1" t="s">
        <v>2779</v>
      </c>
      <c r="L1605" s="1" t="s">
        <v>24</v>
      </c>
      <c r="M1605" s="1" t="s">
        <v>2780</v>
      </c>
      <c r="N1605" s="1" t="s">
        <v>2059</v>
      </c>
      <c r="O1605" s="2">
        <v>39478</v>
      </c>
      <c r="P1605" s="2">
        <v>39486</v>
      </c>
      <c r="Q1605" s="1" t="s">
        <v>29</v>
      </c>
      <c r="R1605" t="str">
        <f>VLOOKUP(F1605,'Seg 2 descriptions'!A:B,2)</f>
        <v>X Operations Manager-Tri-County</v>
      </c>
      <c r="S1605" t="str">
        <f>VLOOKUP(G1605,'Seg 3 descriptions'!A:B,2)</f>
        <v>Cell Phones</v>
      </c>
    </row>
    <row r="1606" spans="1:19" x14ac:dyDescent="0.25">
      <c r="A1606" s="1" t="s">
        <v>457</v>
      </c>
      <c r="B1606" s="1" t="s">
        <v>1988</v>
      </c>
      <c r="C1606" s="1" t="s">
        <v>2315</v>
      </c>
      <c r="D1606" s="1" t="s">
        <v>2257</v>
      </c>
      <c r="E1606" s="1" t="s">
        <v>1991</v>
      </c>
      <c r="F1606" s="1" t="s">
        <v>2101</v>
      </c>
      <c r="G1606" s="1" t="s">
        <v>869</v>
      </c>
      <c r="H1606" s="1" t="s">
        <v>86</v>
      </c>
      <c r="I1606" s="1" t="s">
        <v>2056</v>
      </c>
      <c r="J1606" s="3">
        <v>117.08</v>
      </c>
      <c r="K1606" s="1" t="s">
        <v>2779</v>
      </c>
      <c r="L1606" s="1" t="s">
        <v>24</v>
      </c>
      <c r="M1606" s="1" t="s">
        <v>2780</v>
      </c>
      <c r="N1606" s="1" t="s">
        <v>2059</v>
      </c>
      <c r="O1606" s="2">
        <v>39478</v>
      </c>
      <c r="P1606" s="2">
        <v>39486</v>
      </c>
      <c r="Q1606" s="1" t="s">
        <v>29</v>
      </c>
      <c r="R1606" t="str">
        <f>VLOOKUP(F1606,'Seg 2 descriptions'!A:B,2)</f>
        <v>X Operations Manager-Tri-County</v>
      </c>
      <c r="S1606" t="str">
        <f>VLOOKUP(G1606,'Seg 3 descriptions'!A:B,2)</f>
        <v>Vehicle Fuel</v>
      </c>
    </row>
    <row r="1607" spans="1:19" x14ac:dyDescent="0.25">
      <c r="A1607" s="1" t="s">
        <v>457</v>
      </c>
      <c r="B1607" s="1" t="s">
        <v>1988</v>
      </c>
      <c r="C1607" s="1" t="s">
        <v>2315</v>
      </c>
      <c r="D1607" s="1" t="s">
        <v>2837</v>
      </c>
      <c r="E1607" s="1" t="s">
        <v>1991</v>
      </c>
      <c r="F1607" s="1" t="s">
        <v>2101</v>
      </c>
      <c r="G1607" s="1" t="s">
        <v>869</v>
      </c>
      <c r="H1607" s="1" t="s">
        <v>23</v>
      </c>
      <c r="I1607" s="1" t="s">
        <v>2056</v>
      </c>
      <c r="J1607" s="3">
        <v>16.73</v>
      </c>
      <c r="K1607" s="1" t="s">
        <v>2779</v>
      </c>
      <c r="L1607" s="1" t="s">
        <v>24</v>
      </c>
      <c r="M1607" s="1" t="s">
        <v>2780</v>
      </c>
      <c r="N1607" s="1" t="s">
        <v>2059</v>
      </c>
      <c r="O1607" s="2">
        <v>39478</v>
      </c>
      <c r="P1607" s="2">
        <v>39486</v>
      </c>
      <c r="Q1607" s="1" t="s">
        <v>29</v>
      </c>
      <c r="R1607" t="str">
        <f>VLOOKUP(F1607,'Seg 2 descriptions'!A:B,2)</f>
        <v>X Operations Manager-Tri-County</v>
      </c>
      <c r="S1607" t="str">
        <f>VLOOKUP(G1607,'Seg 3 descriptions'!A:B,2)</f>
        <v>Vehicle Fuel</v>
      </c>
    </row>
    <row r="1608" spans="1:19" x14ac:dyDescent="0.25">
      <c r="A1608" s="1" t="s">
        <v>457</v>
      </c>
      <c r="B1608" s="1" t="s">
        <v>1988</v>
      </c>
      <c r="C1608" s="1" t="s">
        <v>2315</v>
      </c>
      <c r="D1608" s="1" t="s">
        <v>2948</v>
      </c>
      <c r="E1608" s="1" t="s">
        <v>1991</v>
      </c>
      <c r="F1608" s="1" t="s">
        <v>2101</v>
      </c>
      <c r="G1608" s="1" t="s">
        <v>867</v>
      </c>
      <c r="H1608" s="1" t="s">
        <v>228</v>
      </c>
      <c r="I1608" s="1" t="s">
        <v>2056</v>
      </c>
      <c r="J1608" s="3">
        <v>6.47</v>
      </c>
      <c r="K1608" s="1" t="s">
        <v>2779</v>
      </c>
      <c r="L1608" s="1" t="s">
        <v>24</v>
      </c>
      <c r="M1608" s="1" t="s">
        <v>2780</v>
      </c>
      <c r="N1608" s="1" t="s">
        <v>2059</v>
      </c>
      <c r="O1608" s="2">
        <v>39478</v>
      </c>
      <c r="P1608" s="2">
        <v>39486</v>
      </c>
      <c r="Q1608" s="1" t="s">
        <v>29</v>
      </c>
      <c r="R1608" t="str">
        <f>VLOOKUP(F1608,'Seg 2 descriptions'!A:B,2)</f>
        <v>X Operations Manager-Tri-County</v>
      </c>
      <c r="S1608" t="str">
        <f>VLOOKUP(G1608,'Seg 3 descriptions'!A:B,2)</f>
        <v>Meals</v>
      </c>
    </row>
    <row r="1609" spans="1:19" x14ac:dyDescent="0.25">
      <c r="A1609" s="1" t="s">
        <v>457</v>
      </c>
      <c r="B1609" s="1" t="s">
        <v>1988</v>
      </c>
      <c r="C1609" s="1" t="s">
        <v>2315</v>
      </c>
      <c r="D1609" s="1" t="s">
        <v>2275</v>
      </c>
      <c r="E1609" s="1" t="s">
        <v>1991</v>
      </c>
      <c r="F1609" s="1" t="s">
        <v>2101</v>
      </c>
      <c r="G1609" s="1" t="s">
        <v>867</v>
      </c>
      <c r="H1609" s="1" t="s">
        <v>130</v>
      </c>
      <c r="I1609" s="1" t="s">
        <v>2056</v>
      </c>
      <c r="J1609" s="3">
        <v>25.88</v>
      </c>
      <c r="K1609" s="1" t="s">
        <v>2779</v>
      </c>
      <c r="L1609" s="1" t="s">
        <v>24</v>
      </c>
      <c r="M1609" s="1" t="s">
        <v>2780</v>
      </c>
      <c r="N1609" s="1" t="s">
        <v>2059</v>
      </c>
      <c r="O1609" s="2">
        <v>39478</v>
      </c>
      <c r="P1609" s="2">
        <v>39486</v>
      </c>
      <c r="Q1609" s="1" t="s">
        <v>29</v>
      </c>
      <c r="R1609" t="str">
        <f>VLOOKUP(F1609,'Seg 2 descriptions'!A:B,2)</f>
        <v>X Operations Manager-Tri-County</v>
      </c>
      <c r="S1609" t="str">
        <f>VLOOKUP(G1609,'Seg 3 descriptions'!A:B,2)</f>
        <v>Meals</v>
      </c>
    </row>
    <row r="1610" spans="1:19" x14ac:dyDescent="0.25">
      <c r="A1610" s="1" t="s">
        <v>457</v>
      </c>
      <c r="B1610" s="1" t="s">
        <v>1988</v>
      </c>
      <c r="C1610" s="1" t="s">
        <v>2315</v>
      </c>
      <c r="D1610" s="1" t="s">
        <v>2853</v>
      </c>
      <c r="E1610" s="1" t="s">
        <v>1991</v>
      </c>
      <c r="F1610" s="1" t="s">
        <v>2101</v>
      </c>
      <c r="G1610" s="1" t="s">
        <v>1270</v>
      </c>
      <c r="H1610" s="1" t="s">
        <v>86</v>
      </c>
      <c r="I1610" s="1" t="s">
        <v>2056</v>
      </c>
      <c r="J1610" s="3">
        <v>3.68</v>
      </c>
      <c r="K1610" s="1" t="s">
        <v>2779</v>
      </c>
      <c r="L1610" s="1" t="s">
        <v>24</v>
      </c>
      <c r="M1610" s="1" t="s">
        <v>2780</v>
      </c>
      <c r="N1610" s="1" t="s">
        <v>2059</v>
      </c>
      <c r="O1610" s="2">
        <v>39478</v>
      </c>
      <c r="P1610" s="2">
        <v>39486</v>
      </c>
      <c r="Q1610" s="1" t="s">
        <v>29</v>
      </c>
      <c r="R1610" t="str">
        <f>VLOOKUP(F1610,'Seg 2 descriptions'!A:B,2)</f>
        <v>X Operations Manager-Tri-County</v>
      </c>
      <c r="S1610" t="str">
        <f>VLOOKUP(G1610,'Seg 3 descriptions'!A:B,2)</f>
        <v>Seminars &amp; Training</v>
      </c>
    </row>
    <row r="1611" spans="1:19" x14ac:dyDescent="0.25">
      <c r="A1611" s="1" t="s">
        <v>457</v>
      </c>
      <c r="B1611" s="1" t="s">
        <v>1988</v>
      </c>
      <c r="C1611" s="1" t="s">
        <v>2315</v>
      </c>
      <c r="D1611" s="1" t="s">
        <v>2855</v>
      </c>
      <c r="E1611" s="1" t="s">
        <v>1991</v>
      </c>
      <c r="F1611" s="1" t="s">
        <v>2101</v>
      </c>
      <c r="G1611" s="1" t="s">
        <v>1270</v>
      </c>
      <c r="H1611" s="1" t="s">
        <v>23</v>
      </c>
      <c r="I1611" s="1" t="s">
        <v>2056</v>
      </c>
      <c r="J1611" s="3">
        <v>0.53</v>
      </c>
      <c r="K1611" s="1" t="s">
        <v>2779</v>
      </c>
      <c r="L1611" s="1" t="s">
        <v>24</v>
      </c>
      <c r="M1611" s="1" t="s">
        <v>2780</v>
      </c>
      <c r="N1611" s="1" t="s">
        <v>2059</v>
      </c>
      <c r="O1611" s="2">
        <v>39478</v>
      </c>
      <c r="P1611" s="2">
        <v>39486</v>
      </c>
      <c r="Q1611" s="1" t="s">
        <v>29</v>
      </c>
      <c r="R1611" t="str">
        <f>VLOOKUP(F1611,'Seg 2 descriptions'!A:B,2)</f>
        <v>X Operations Manager-Tri-County</v>
      </c>
      <c r="S1611" t="str">
        <f>VLOOKUP(G1611,'Seg 3 descriptions'!A:B,2)</f>
        <v>Seminars &amp; Training</v>
      </c>
    </row>
    <row r="1612" spans="1:19" x14ac:dyDescent="0.25">
      <c r="A1612" s="1" t="s">
        <v>457</v>
      </c>
      <c r="B1612" s="1" t="s">
        <v>1988</v>
      </c>
      <c r="C1612" s="1" t="s">
        <v>2315</v>
      </c>
      <c r="D1612" s="1" t="s">
        <v>2949</v>
      </c>
      <c r="E1612" s="1" t="s">
        <v>1991</v>
      </c>
      <c r="F1612" s="1" t="s">
        <v>2101</v>
      </c>
      <c r="G1612" s="1" t="s">
        <v>1270</v>
      </c>
      <c r="H1612" s="1" t="s">
        <v>228</v>
      </c>
      <c r="I1612" s="1" t="s">
        <v>2056</v>
      </c>
      <c r="J1612" s="3">
        <v>0.26</v>
      </c>
      <c r="K1612" s="1" t="s">
        <v>2779</v>
      </c>
      <c r="L1612" s="1" t="s">
        <v>24</v>
      </c>
      <c r="M1612" s="1" t="s">
        <v>2780</v>
      </c>
      <c r="N1612" s="1" t="s">
        <v>2059</v>
      </c>
      <c r="O1612" s="2">
        <v>39478</v>
      </c>
      <c r="P1612" s="2">
        <v>39486</v>
      </c>
      <c r="Q1612" s="1" t="s">
        <v>29</v>
      </c>
      <c r="R1612" t="str">
        <f>VLOOKUP(F1612,'Seg 2 descriptions'!A:B,2)</f>
        <v>X Operations Manager-Tri-County</v>
      </c>
      <c r="S1612" t="str">
        <f>VLOOKUP(G1612,'Seg 3 descriptions'!A:B,2)</f>
        <v>Seminars &amp; Training</v>
      </c>
    </row>
    <row r="1613" spans="1:19" x14ac:dyDescent="0.25">
      <c r="A1613" s="1" t="s">
        <v>457</v>
      </c>
      <c r="B1613" s="1" t="s">
        <v>1988</v>
      </c>
      <c r="C1613" s="1" t="s">
        <v>2315</v>
      </c>
      <c r="D1613" s="1" t="s">
        <v>2950</v>
      </c>
      <c r="E1613" s="1" t="s">
        <v>1991</v>
      </c>
      <c r="F1613" s="1" t="s">
        <v>2101</v>
      </c>
      <c r="G1613" s="1" t="s">
        <v>1270</v>
      </c>
      <c r="H1613" s="1" t="s">
        <v>130</v>
      </c>
      <c r="I1613" s="1" t="s">
        <v>2056</v>
      </c>
      <c r="J1613" s="3">
        <v>1.05</v>
      </c>
      <c r="K1613" s="1" t="s">
        <v>2779</v>
      </c>
      <c r="L1613" s="1" t="s">
        <v>24</v>
      </c>
      <c r="M1613" s="1" t="s">
        <v>2780</v>
      </c>
      <c r="N1613" s="1" t="s">
        <v>2059</v>
      </c>
      <c r="O1613" s="2">
        <v>39478</v>
      </c>
      <c r="P1613" s="2">
        <v>39486</v>
      </c>
      <c r="Q1613" s="1" t="s">
        <v>29</v>
      </c>
      <c r="R1613" t="str">
        <f>VLOOKUP(F1613,'Seg 2 descriptions'!A:B,2)</f>
        <v>X Operations Manager-Tri-County</v>
      </c>
      <c r="S1613" t="str">
        <f>VLOOKUP(G1613,'Seg 3 descriptions'!A:B,2)</f>
        <v>Seminars &amp; Training</v>
      </c>
    </row>
    <row r="1614" spans="1:19" x14ac:dyDescent="0.25">
      <c r="A1614" s="1" t="s">
        <v>457</v>
      </c>
      <c r="B1614" s="1" t="s">
        <v>1988</v>
      </c>
      <c r="C1614" s="1" t="s">
        <v>2720</v>
      </c>
      <c r="D1614" s="1" t="s">
        <v>2505</v>
      </c>
      <c r="E1614" s="1" t="s">
        <v>20</v>
      </c>
      <c r="F1614" s="1" t="s">
        <v>2506</v>
      </c>
      <c r="G1614" s="1" t="s">
        <v>460</v>
      </c>
      <c r="H1614" s="1" t="s">
        <v>86</v>
      </c>
      <c r="I1614" s="1" t="s">
        <v>2056</v>
      </c>
      <c r="J1614" s="3">
        <v>-19.12</v>
      </c>
      <c r="K1614" s="1" t="s">
        <v>2686</v>
      </c>
      <c r="L1614" s="1" t="s">
        <v>24</v>
      </c>
      <c r="M1614" s="1" t="s">
        <v>2687</v>
      </c>
      <c r="N1614" s="1" t="s">
        <v>2721</v>
      </c>
      <c r="O1614" s="2">
        <v>39478</v>
      </c>
      <c r="P1614" s="2">
        <v>39486</v>
      </c>
      <c r="Q1614" s="1" t="s">
        <v>29</v>
      </c>
      <c r="R1614" t="str">
        <f>VLOOKUP(F1614,'Seg 2 descriptions'!A:B,2)</f>
        <v>X Business Development Manager</v>
      </c>
      <c r="S1614" t="str">
        <f>VLOOKUP(G1614,'Seg 3 descriptions'!A:B,2)</f>
        <v>Salaries</v>
      </c>
    </row>
    <row r="1615" spans="1:19" x14ac:dyDescent="0.25">
      <c r="A1615" s="1" t="s">
        <v>1571</v>
      </c>
      <c r="B1615" s="1" t="s">
        <v>20</v>
      </c>
      <c r="C1615" s="1" t="s">
        <v>2084</v>
      </c>
      <c r="D1615" s="1" t="s">
        <v>2085</v>
      </c>
      <c r="E1615" s="1" t="s">
        <v>1991</v>
      </c>
      <c r="F1615" s="1" t="s">
        <v>2013</v>
      </c>
      <c r="G1615" s="1" t="s">
        <v>35</v>
      </c>
      <c r="H1615" s="1" t="s">
        <v>86</v>
      </c>
      <c r="I1615" s="1" t="s">
        <v>24</v>
      </c>
      <c r="J1615" s="3">
        <v>881.3</v>
      </c>
      <c r="K1615" s="1" t="s">
        <v>2951</v>
      </c>
      <c r="L1615" s="1" t="s">
        <v>24</v>
      </c>
      <c r="M1615" s="1" t="s">
        <v>24</v>
      </c>
      <c r="N1615" s="1" t="s">
        <v>2084</v>
      </c>
      <c r="O1615" s="2">
        <v>39813</v>
      </c>
      <c r="P1615" s="2">
        <v>39818</v>
      </c>
      <c r="Q1615" s="1" t="s">
        <v>29</v>
      </c>
      <c r="R1615" t="str">
        <f>VLOOKUP(F1615,'Seg 2 descriptions'!A:B,2)</f>
        <v>X Facilities-Florida</v>
      </c>
      <c r="S1615" t="str">
        <f>VLOOKUP(G1615,'Seg 3 descriptions'!A:B,2)</f>
        <v>Other Outside Services</v>
      </c>
    </row>
    <row r="1616" spans="1:19" x14ac:dyDescent="0.25">
      <c r="A1616" s="1" t="s">
        <v>457</v>
      </c>
      <c r="B1616" s="1" t="s">
        <v>1988</v>
      </c>
      <c r="C1616" s="1" t="s">
        <v>2529</v>
      </c>
      <c r="D1616" s="1" t="s">
        <v>1997</v>
      </c>
      <c r="E1616" s="1" t="s">
        <v>1991</v>
      </c>
      <c r="F1616" s="1" t="s">
        <v>1992</v>
      </c>
      <c r="G1616" s="1" t="s">
        <v>460</v>
      </c>
      <c r="H1616" s="1" t="s">
        <v>86</v>
      </c>
      <c r="I1616" s="1" t="s">
        <v>2056</v>
      </c>
      <c r="J1616" s="3">
        <v>-319.3</v>
      </c>
      <c r="K1616" s="1" t="s">
        <v>2226</v>
      </c>
      <c r="L1616" s="1" t="s">
        <v>24</v>
      </c>
      <c r="M1616" s="1" t="s">
        <v>2227</v>
      </c>
      <c r="N1616" s="1" t="s">
        <v>2530</v>
      </c>
      <c r="O1616" s="2">
        <v>39568</v>
      </c>
      <c r="P1616" s="2">
        <v>39573</v>
      </c>
      <c r="Q1616" s="1" t="s">
        <v>29</v>
      </c>
      <c r="R1616" t="str">
        <f>VLOOKUP(F1616,'Seg 2 descriptions'!A:B,2)</f>
        <v>X Operations-Tri-County</v>
      </c>
      <c r="S1616" t="str">
        <f>VLOOKUP(G1616,'Seg 3 descriptions'!A:B,2)</f>
        <v>Salaries</v>
      </c>
    </row>
    <row r="1617" spans="1:19" x14ac:dyDescent="0.25">
      <c r="A1617" s="1" t="s">
        <v>457</v>
      </c>
      <c r="B1617" s="1" t="s">
        <v>1988</v>
      </c>
      <c r="C1617" s="1" t="s">
        <v>2529</v>
      </c>
      <c r="D1617" s="1" t="s">
        <v>2389</v>
      </c>
      <c r="E1617" s="1" t="s">
        <v>1991</v>
      </c>
      <c r="F1617" s="1" t="s">
        <v>1992</v>
      </c>
      <c r="G1617" s="1" t="s">
        <v>460</v>
      </c>
      <c r="H1617" s="1" t="s">
        <v>76</v>
      </c>
      <c r="I1617" s="1" t="s">
        <v>2056</v>
      </c>
      <c r="J1617" s="3">
        <v>-28.53</v>
      </c>
      <c r="K1617" s="1" t="s">
        <v>2226</v>
      </c>
      <c r="L1617" s="1" t="s">
        <v>24</v>
      </c>
      <c r="M1617" s="1" t="s">
        <v>2227</v>
      </c>
      <c r="N1617" s="1" t="s">
        <v>2530</v>
      </c>
      <c r="O1617" s="2">
        <v>39568</v>
      </c>
      <c r="P1617" s="2">
        <v>39573</v>
      </c>
      <c r="Q1617" s="1" t="s">
        <v>29</v>
      </c>
      <c r="R1617" t="str">
        <f>VLOOKUP(F1617,'Seg 2 descriptions'!A:B,2)</f>
        <v>X Operations-Tri-County</v>
      </c>
      <c r="S1617" t="str">
        <f>VLOOKUP(G1617,'Seg 3 descriptions'!A:B,2)</f>
        <v>Salaries</v>
      </c>
    </row>
    <row r="1618" spans="1:19" x14ac:dyDescent="0.25">
      <c r="A1618" s="1" t="s">
        <v>457</v>
      </c>
      <c r="B1618" s="1" t="s">
        <v>1988</v>
      </c>
      <c r="C1618" s="1" t="s">
        <v>2529</v>
      </c>
      <c r="D1618" s="1" t="s">
        <v>1990</v>
      </c>
      <c r="E1618" s="1" t="s">
        <v>1991</v>
      </c>
      <c r="F1618" s="1" t="s">
        <v>1992</v>
      </c>
      <c r="G1618" s="1" t="s">
        <v>460</v>
      </c>
      <c r="H1618" s="1" t="s">
        <v>103</v>
      </c>
      <c r="I1618" s="1" t="s">
        <v>2056</v>
      </c>
      <c r="J1618" s="3">
        <v>-121.15</v>
      </c>
      <c r="K1618" s="1" t="s">
        <v>2226</v>
      </c>
      <c r="L1618" s="1" t="s">
        <v>24</v>
      </c>
      <c r="M1618" s="1" t="s">
        <v>2227</v>
      </c>
      <c r="N1618" s="1" t="s">
        <v>2530</v>
      </c>
      <c r="O1618" s="2">
        <v>39568</v>
      </c>
      <c r="P1618" s="2">
        <v>39573</v>
      </c>
      <c r="Q1618" s="1" t="s">
        <v>29</v>
      </c>
      <c r="R1618" t="str">
        <f>VLOOKUP(F1618,'Seg 2 descriptions'!A:B,2)</f>
        <v>X Operations-Tri-County</v>
      </c>
      <c r="S1618" t="str">
        <f>VLOOKUP(G1618,'Seg 3 descriptions'!A:B,2)</f>
        <v>Salaries</v>
      </c>
    </row>
    <row r="1619" spans="1:19" x14ac:dyDescent="0.25">
      <c r="A1619" s="1" t="s">
        <v>457</v>
      </c>
      <c r="B1619" s="1" t="s">
        <v>1988</v>
      </c>
      <c r="C1619" s="1" t="s">
        <v>2529</v>
      </c>
      <c r="D1619" s="1" t="s">
        <v>2098</v>
      </c>
      <c r="E1619" s="1" t="s">
        <v>1991</v>
      </c>
      <c r="F1619" s="1" t="s">
        <v>1992</v>
      </c>
      <c r="G1619" s="1" t="s">
        <v>590</v>
      </c>
      <c r="H1619" s="1" t="s">
        <v>76</v>
      </c>
      <c r="I1619" s="1" t="s">
        <v>2056</v>
      </c>
      <c r="J1619" s="3">
        <v>-1.28</v>
      </c>
      <c r="K1619" s="1" t="s">
        <v>2226</v>
      </c>
      <c r="L1619" s="1" t="s">
        <v>24</v>
      </c>
      <c r="M1619" s="1" t="s">
        <v>2227</v>
      </c>
      <c r="N1619" s="1" t="s">
        <v>2530</v>
      </c>
      <c r="O1619" s="2">
        <v>39568</v>
      </c>
      <c r="P1619" s="2">
        <v>39573</v>
      </c>
      <c r="Q1619" s="1" t="s">
        <v>29</v>
      </c>
      <c r="R1619" t="str">
        <f>VLOOKUP(F1619,'Seg 2 descriptions'!A:B,2)</f>
        <v>X Operations-Tri-County</v>
      </c>
      <c r="S1619" t="str">
        <f>VLOOKUP(G1619,'Seg 3 descriptions'!A:B,2)</f>
        <v>Overtime/Comp Time/On Call</v>
      </c>
    </row>
    <row r="1620" spans="1:19" x14ac:dyDescent="0.25">
      <c r="A1620" s="1" t="s">
        <v>457</v>
      </c>
      <c r="B1620" s="1" t="s">
        <v>1988</v>
      </c>
      <c r="C1620" s="1" t="s">
        <v>2529</v>
      </c>
      <c r="D1620" s="1" t="s">
        <v>2003</v>
      </c>
      <c r="E1620" s="1" t="s">
        <v>1991</v>
      </c>
      <c r="F1620" s="1" t="s">
        <v>1992</v>
      </c>
      <c r="G1620" s="1" t="s">
        <v>590</v>
      </c>
      <c r="H1620" s="1" t="s">
        <v>103</v>
      </c>
      <c r="I1620" s="1" t="s">
        <v>2056</v>
      </c>
      <c r="J1620" s="3">
        <v>-5.44</v>
      </c>
      <c r="K1620" s="1" t="s">
        <v>2226</v>
      </c>
      <c r="L1620" s="1" t="s">
        <v>24</v>
      </c>
      <c r="M1620" s="1" t="s">
        <v>2227</v>
      </c>
      <c r="N1620" s="1" t="s">
        <v>2530</v>
      </c>
      <c r="O1620" s="2">
        <v>39568</v>
      </c>
      <c r="P1620" s="2">
        <v>39573</v>
      </c>
      <c r="Q1620" s="1" t="s">
        <v>29</v>
      </c>
      <c r="R1620" t="str">
        <f>VLOOKUP(F1620,'Seg 2 descriptions'!A:B,2)</f>
        <v>X Operations-Tri-County</v>
      </c>
      <c r="S1620" t="str">
        <f>VLOOKUP(G1620,'Seg 3 descriptions'!A:B,2)</f>
        <v>Overtime/Comp Time/On Call</v>
      </c>
    </row>
    <row r="1621" spans="1:19" x14ac:dyDescent="0.25">
      <c r="A1621" s="1" t="s">
        <v>457</v>
      </c>
      <c r="B1621" s="1" t="s">
        <v>1988</v>
      </c>
      <c r="C1621" s="1" t="s">
        <v>2097</v>
      </c>
      <c r="D1621" s="1" t="s">
        <v>2299</v>
      </c>
      <c r="E1621" s="1" t="s">
        <v>2029</v>
      </c>
      <c r="F1621" s="1" t="s">
        <v>2030</v>
      </c>
      <c r="G1621" s="1" t="s">
        <v>590</v>
      </c>
      <c r="H1621" s="1" t="s">
        <v>86</v>
      </c>
      <c r="I1621" s="1" t="s">
        <v>2056</v>
      </c>
      <c r="J1621" s="3">
        <v>3.21</v>
      </c>
      <c r="K1621" s="1" t="s">
        <v>2738</v>
      </c>
      <c r="L1621" s="1" t="s">
        <v>24</v>
      </c>
      <c r="M1621" s="1" t="s">
        <v>2739</v>
      </c>
      <c r="N1621" s="1" t="s">
        <v>2059</v>
      </c>
      <c r="O1621" s="2">
        <v>39507</v>
      </c>
      <c r="P1621" s="2">
        <v>39512</v>
      </c>
      <c r="Q1621" s="1" t="s">
        <v>29</v>
      </c>
      <c r="R1621" t="str">
        <f>VLOOKUP(F1621,'Seg 2 descriptions'!A:B,2)</f>
        <v>X Operations-Citrus County</v>
      </c>
      <c r="S1621" t="str">
        <f>VLOOKUP(G1621,'Seg 3 descriptions'!A:B,2)</f>
        <v>Overtime/Comp Time/On Call</v>
      </c>
    </row>
    <row r="1622" spans="1:19" x14ac:dyDescent="0.25">
      <c r="A1622" s="1" t="s">
        <v>457</v>
      </c>
      <c r="B1622" s="1" t="s">
        <v>1988</v>
      </c>
      <c r="C1622" s="1" t="s">
        <v>2097</v>
      </c>
      <c r="D1622" s="1" t="s">
        <v>2307</v>
      </c>
      <c r="E1622" s="1" t="s">
        <v>2029</v>
      </c>
      <c r="F1622" s="1" t="s">
        <v>2030</v>
      </c>
      <c r="G1622" s="1" t="s">
        <v>460</v>
      </c>
      <c r="H1622" s="1" t="s">
        <v>86</v>
      </c>
      <c r="I1622" s="1" t="s">
        <v>2056</v>
      </c>
      <c r="J1622" s="3">
        <v>40.619999999999997</v>
      </c>
      <c r="K1622" s="1" t="s">
        <v>2738</v>
      </c>
      <c r="L1622" s="1" t="s">
        <v>24</v>
      </c>
      <c r="M1622" s="1" t="s">
        <v>2739</v>
      </c>
      <c r="N1622" s="1" t="s">
        <v>2059</v>
      </c>
      <c r="O1622" s="2">
        <v>39507</v>
      </c>
      <c r="P1622" s="2">
        <v>39512</v>
      </c>
      <c r="Q1622" s="1" t="s">
        <v>29</v>
      </c>
      <c r="R1622" t="str">
        <f>VLOOKUP(F1622,'Seg 2 descriptions'!A:B,2)</f>
        <v>X Operations-Citrus County</v>
      </c>
      <c r="S1622" t="str">
        <f>VLOOKUP(G1622,'Seg 3 descriptions'!A:B,2)</f>
        <v>Salaries</v>
      </c>
    </row>
    <row r="1623" spans="1:19" x14ac:dyDescent="0.25">
      <c r="A1623" s="1" t="s">
        <v>457</v>
      </c>
      <c r="B1623" s="1" t="s">
        <v>1988</v>
      </c>
      <c r="C1623" s="1" t="s">
        <v>2530</v>
      </c>
      <c r="D1623" s="1" t="s">
        <v>2299</v>
      </c>
      <c r="E1623" s="1" t="s">
        <v>2029</v>
      </c>
      <c r="F1623" s="1" t="s">
        <v>2030</v>
      </c>
      <c r="G1623" s="1" t="s">
        <v>590</v>
      </c>
      <c r="H1623" s="1" t="s">
        <v>86</v>
      </c>
      <c r="I1623" s="1" t="s">
        <v>2056</v>
      </c>
      <c r="J1623" s="3">
        <v>13.02</v>
      </c>
      <c r="K1623" s="1" t="s">
        <v>2738</v>
      </c>
      <c r="L1623" s="1" t="s">
        <v>24</v>
      </c>
      <c r="M1623" s="1" t="s">
        <v>2739</v>
      </c>
      <c r="N1623" s="1" t="s">
        <v>2059</v>
      </c>
      <c r="O1623" s="2">
        <v>39538</v>
      </c>
      <c r="P1623" s="2">
        <v>39541</v>
      </c>
      <c r="Q1623" s="1" t="s">
        <v>29</v>
      </c>
      <c r="R1623" t="str">
        <f>VLOOKUP(F1623,'Seg 2 descriptions'!A:B,2)</f>
        <v>X Operations-Citrus County</v>
      </c>
      <c r="S1623" t="str">
        <f>VLOOKUP(G1623,'Seg 3 descriptions'!A:B,2)</f>
        <v>Overtime/Comp Time/On Call</v>
      </c>
    </row>
    <row r="1624" spans="1:19" x14ac:dyDescent="0.25">
      <c r="A1624" s="1" t="s">
        <v>457</v>
      </c>
      <c r="B1624" s="1" t="s">
        <v>1988</v>
      </c>
      <c r="C1624" s="1" t="s">
        <v>2530</v>
      </c>
      <c r="D1624" s="1" t="s">
        <v>2621</v>
      </c>
      <c r="E1624" s="1" t="s">
        <v>2029</v>
      </c>
      <c r="F1624" s="1" t="s">
        <v>2030</v>
      </c>
      <c r="G1624" s="1" t="s">
        <v>590</v>
      </c>
      <c r="H1624" s="1" t="s">
        <v>187</v>
      </c>
      <c r="I1624" s="1" t="s">
        <v>2056</v>
      </c>
      <c r="J1624" s="3">
        <v>1</v>
      </c>
      <c r="K1624" s="1" t="s">
        <v>2738</v>
      </c>
      <c r="L1624" s="1" t="s">
        <v>24</v>
      </c>
      <c r="M1624" s="1" t="s">
        <v>2739</v>
      </c>
      <c r="N1624" s="1" t="s">
        <v>2059</v>
      </c>
      <c r="O1624" s="2">
        <v>39538</v>
      </c>
      <c r="P1624" s="2">
        <v>39541</v>
      </c>
      <c r="Q1624" s="1" t="s">
        <v>29</v>
      </c>
      <c r="R1624" t="str">
        <f>VLOOKUP(F1624,'Seg 2 descriptions'!A:B,2)</f>
        <v>X Operations-Citrus County</v>
      </c>
      <c r="S1624" t="str">
        <f>VLOOKUP(G1624,'Seg 3 descriptions'!A:B,2)</f>
        <v>Overtime/Comp Time/On Call</v>
      </c>
    </row>
    <row r="1625" spans="1:19" x14ac:dyDescent="0.25">
      <c r="A1625" s="1" t="s">
        <v>457</v>
      </c>
      <c r="B1625" s="1" t="s">
        <v>49</v>
      </c>
      <c r="C1625" s="1" t="s">
        <v>2933</v>
      </c>
      <c r="D1625" s="1" t="s">
        <v>2605</v>
      </c>
      <c r="E1625" s="1" t="s">
        <v>2029</v>
      </c>
      <c r="F1625" s="1" t="s">
        <v>2030</v>
      </c>
      <c r="G1625" s="1" t="s">
        <v>869</v>
      </c>
      <c r="H1625" s="1" t="s">
        <v>86</v>
      </c>
      <c r="I1625" s="1" t="s">
        <v>2056</v>
      </c>
      <c r="J1625" s="3">
        <v>-10.49</v>
      </c>
      <c r="K1625" s="1" t="s">
        <v>2843</v>
      </c>
      <c r="L1625" s="1" t="s">
        <v>24</v>
      </c>
      <c r="M1625" s="1" t="s">
        <v>2844</v>
      </c>
      <c r="N1625" s="1" t="s">
        <v>2059</v>
      </c>
      <c r="O1625" s="2">
        <v>39752</v>
      </c>
      <c r="P1625" s="2">
        <v>39758</v>
      </c>
      <c r="Q1625" s="1" t="s">
        <v>29</v>
      </c>
      <c r="R1625" t="str">
        <f>VLOOKUP(F1625,'Seg 2 descriptions'!A:B,2)</f>
        <v>X Operations-Citrus County</v>
      </c>
      <c r="S1625" t="str">
        <f>VLOOKUP(G1625,'Seg 3 descriptions'!A:B,2)</f>
        <v>Vehicle Fuel</v>
      </c>
    </row>
    <row r="1626" spans="1:19" x14ac:dyDescent="0.25">
      <c r="A1626" s="1" t="s">
        <v>457</v>
      </c>
      <c r="B1626" s="1" t="s">
        <v>49</v>
      </c>
      <c r="C1626" s="1" t="s">
        <v>2933</v>
      </c>
      <c r="D1626" s="1" t="s">
        <v>2606</v>
      </c>
      <c r="E1626" s="1" t="s">
        <v>2029</v>
      </c>
      <c r="F1626" s="1" t="s">
        <v>2030</v>
      </c>
      <c r="G1626" s="1" t="s">
        <v>869</v>
      </c>
      <c r="H1626" s="1" t="s">
        <v>187</v>
      </c>
      <c r="I1626" s="1" t="s">
        <v>2056</v>
      </c>
      <c r="J1626" s="3">
        <v>-25.18</v>
      </c>
      <c r="K1626" s="1" t="s">
        <v>2843</v>
      </c>
      <c r="L1626" s="1" t="s">
        <v>24</v>
      </c>
      <c r="M1626" s="1" t="s">
        <v>2844</v>
      </c>
      <c r="N1626" s="1" t="s">
        <v>2059</v>
      </c>
      <c r="O1626" s="2">
        <v>39752</v>
      </c>
      <c r="P1626" s="2">
        <v>39758</v>
      </c>
      <c r="Q1626" s="1" t="s">
        <v>29</v>
      </c>
      <c r="R1626" t="str">
        <f>VLOOKUP(F1626,'Seg 2 descriptions'!A:B,2)</f>
        <v>X Operations-Citrus County</v>
      </c>
      <c r="S1626" t="str">
        <f>VLOOKUP(G1626,'Seg 3 descriptions'!A:B,2)</f>
        <v>Vehicle Fuel</v>
      </c>
    </row>
    <row r="1627" spans="1:19" x14ac:dyDescent="0.25">
      <c r="A1627" s="1" t="s">
        <v>457</v>
      </c>
      <c r="B1627" s="1" t="s">
        <v>49</v>
      </c>
      <c r="C1627" s="1" t="s">
        <v>2933</v>
      </c>
      <c r="D1627" s="1" t="s">
        <v>2607</v>
      </c>
      <c r="E1627" s="1" t="s">
        <v>2029</v>
      </c>
      <c r="F1627" s="1" t="s">
        <v>2030</v>
      </c>
      <c r="G1627" s="1" t="s">
        <v>283</v>
      </c>
      <c r="H1627" s="1" t="s">
        <v>187</v>
      </c>
      <c r="I1627" s="1" t="s">
        <v>2056</v>
      </c>
      <c r="J1627" s="3">
        <v>-2.5099999999999998</v>
      </c>
      <c r="K1627" s="1" t="s">
        <v>2843</v>
      </c>
      <c r="L1627" s="1" t="s">
        <v>24</v>
      </c>
      <c r="M1627" s="1" t="s">
        <v>2844</v>
      </c>
      <c r="N1627" s="1" t="s">
        <v>2059</v>
      </c>
      <c r="O1627" s="2">
        <v>39752</v>
      </c>
      <c r="P1627" s="2">
        <v>39758</v>
      </c>
      <c r="Q1627" s="1" t="s">
        <v>29</v>
      </c>
      <c r="R1627" t="str">
        <f>VLOOKUP(F1627,'Seg 2 descriptions'!A:B,2)</f>
        <v>X Operations-Citrus County</v>
      </c>
      <c r="S1627" t="str">
        <f>VLOOKUP(G1627,'Seg 3 descriptions'!A:B,2)</f>
        <v>Supplies &amp; Misc Dept Expenses</v>
      </c>
    </row>
    <row r="1628" spans="1:19" x14ac:dyDescent="0.25">
      <c r="A1628" s="1" t="s">
        <v>457</v>
      </c>
      <c r="B1628" s="1" t="s">
        <v>49</v>
      </c>
      <c r="C1628" s="1" t="s">
        <v>2933</v>
      </c>
      <c r="D1628" s="1" t="s">
        <v>2608</v>
      </c>
      <c r="E1628" s="1" t="s">
        <v>2029</v>
      </c>
      <c r="F1628" s="1" t="s">
        <v>2030</v>
      </c>
      <c r="G1628" s="1" t="s">
        <v>283</v>
      </c>
      <c r="H1628" s="1" t="s">
        <v>86</v>
      </c>
      <c r="I1628" s="1" t="s">
        <v>2056</v>
      </c>
      <c r="J1628" s="3">
        <v>-1.05</v>
      </c>
      <c r="K1628" s="1" t="s">
        <v>2843</v>
      </c>
      <c r="L1628" s="1" t="s">
        <v>24</v>
      </c>
      <c r="M1628" s="1" t="s">
        <v>2844</v>
      </c>
      <c r="N1628" s="1" t="s">
        <v>2059</v>
      </c>
      <c r="O1628" s="2">
        <v>39752</v>
      </c>
      <c r="P1628" s="2">
        <v>39758</v>
      </c>
      <c r="Q1628" s="1" t="s">
        <v>29</v>
      </c>
      <c r="R1628" t="str">
        <f>VLOOKUP(F1628,'Seg 2 descriptions'!A:B,2)</f>
        <v>X Operations-Citrus County</v>
      </c>
      <c r="S1628" t="str">
        <f>VLOOKUP(G1628,'Seg 3 descriptions'!A:B,2)</f>
        <v>Supplies &amp; Misc Dept Expenses</v>
      </c>
    </row>
    <row r="1629" spans="1:19" x14ac:dyDescent="0.25">
      <c r="A1629" s="1" t="s">
        <v>457</v>
      </c>
      <c r="B1629" s="1" t="s">
        <v>49</v>
      </c>
      <c r="C1629" s="1" t="s">
        <v>2933</v>
      </c>
      <c r="D1629" s="1" t="s">
        <v>2611</v>
      </c>
      <c r="E1629" s="1" t="s">
        <v>2029</v>
      </c>
      <c r="F1629" s="1" t="s">
        <v>2030</v>
      </c>
      <c r="G1629" s="1" t="s">
        <v>1302</v>
      </c>
      <c r="H1629" s="1" t="s">
        <v>86</v>
      </c>
      <c r="I1629" s="1" t="s">
        <v>2056</v>
      </c>
      <c r="J1629" s="3">
        <v>-0.84</v>
      </c>
      <c r="K1629" s="1" t="s">
        <v>2843</v>
      </c>
      <c r="L1629" s="1" t="s">
        <v>24</v>
      </c>
      <c r="M1629" s="1" t="s">
        <v>2844</v>
      </c>
      <c r="N1629" s="1" t="s">
        <v>2059</v>
      </c>
      <c r="O1629" s="2">
        <v>39752</v>
      </c>
      <c r="P1629" s="2">
        <v>39758</v>
      </c>
      <c r="Q1629" s="1" t="s">
        <v>29</v>
      </c>
      <c r="R1629" t="str">
        <f>VLOOKUP(F1629,'Seg 2 descriptions'!A:B,2)</f>
        <v>X Operations-Citrus County</v>
      </c>
      <c r="S1629" t="str">
        <f>VLOOKUP(G1629,'Seg 3 descriptions'!A:B,2)</f>
        <v>Uniforms</v>
      </c>
    </row>
    <row r="1630" spans="1:19" x14ac:dyDescent="0.25">
      <c r="A1630" s="1" t="s">
        <v>457</v>
      </c>
      <c r="B1630" s="1" t="s">
        <v>49</v>
      </c>
      <c r="C1630" s="1" t="s">
        <v>2933</v>
      </c>
      <c r="D1630" s="1" t="s">
        <v>2612</v>
      </c>
      <c r="E1630" s="1" t="s">
        <v>2029</v>
      </c>
      <c r="F1630" s="1" t="s">
        <v>2030</v>
      </c>
      <c r="G1630" s="1" t="s">
        <v>1302</v>
      </c>
      <c r="H1630" s="1" t="s">
        <v>187</v>
      </c>
      <c r="I1630" s="1" t="s">
        <v>2056</v>
      </c>
      <c r="J1630" s="3">
        <v>-2.02</v>
      </c>
      <c r="K1630" s="1" t="s">
        <v>2843</v>
      </c>
      <c r="L1630" s="1" t="s">
        <v>24</v>
      </c>
      <c r="M1630" s="1" t="s">
        <v>2844</v>
      </c>
      <c r="N1630" s="1" t="s">
        <v>2059</v>
      </c>
      <c r="O1630" s="2">
        <v>39752</v>
      </c>
      <c r="P1630" s="2">
        <v>39758</v>
      </c>
      <c r="Q1630" s="1" t="s">
        <v>29</v>
      </c>
      <c r="R1630" t="str">
        <f>VLOOKUP(F1630,'Seg 2 descriptions'!A:B,2)</f>
        <v>X Operations-Citrus County</v>
      </c>
      <c r="S1630" t="str">
        <f>VLOOKUP(G1630,'Seg 3 descriptions'!A:B,2)</f>
        <v>Uniforms</v>
      </c>
    </row>
    <row r="1631" spans="1:19" x14ac:dyDescent="0.25">
      <c r="A1631" s="1" t="s">
        <v>828</v>
      </c>
      <c r="B1631" s="1" t="s">
        <v>49</v>
      </c>
      <c r="C1631" s="1" t="s">
        <v>2952</v>
      </c>
      <c r="D1631" s="1" t="s">
        <v>2100</v>
      </c>
      <c r="E1631" s="1" t="s">
        <v>1991</v>
      </c>
      <c r="F1631" s="1" t="s">
        <v>2101</v>
      </c>
      <c r="G1631" s="1" t="s">
        <v>460</v>
      </c>
      <c r="H1631" s="1" t="s">
        <v>86</v>
      </c>
      <c r="I1631" s="1" t="s">
        <v>24</v>
      </c>
      <c r="J1631" s="3">
        <v>516.42999999999995</v>
      </c>
      <c r="K1631" s="1" t="s">
        <v>2953</v>
      </c>
      <c r="L1631" s="1" t="s">
        <v>24</v>
      </c>
      <c r="M1631" s="1" t="s">
        <v>24</v>
      </c>
      <c r="N1631" s="1" t="s">
        <v>2952</v>
      </c>
      <c r="O1631" s="2">
        <v>39626</v>
      </c>
      <c r="P1631" s="2">
        <v>39630</v>
      </c>
      <c r="Q1631" s="1" t="s">
        <v>29</v>
      </c>
      <c r="R1631" t="str">
        <f>VLOOKUP(F1631,'Seg 2 descriptions'!A:B,2)</f>
        <v>X Operations Manager-Tri-County</v>
      </c>
      <c r="S1631" t="str">
        <f>VLOOKUP(G1631,'Seg 3 descriptions'!A:B,2)</f>
        <v>Salaries</v>
      </c>
    </row>
    <row r="1632" spans="1:19" x14ac:dyDescent="0.25">
      <c r="A1632" s="1" t="s">
        <v>828</v>
      </c>
      <c r="B1632" s="1" t="s">
        <v>49</v>
      </c>
      <c r="C1632" s="1" t="s">
        <v>2952</v>
      </c>
      <c r="D1632" s="1" t="s">
        <v>2104</v>
      </c>
      <c r="E1632" s="1" t="s">
        <v>1991</v>
      </c>
      <c r="F1632" s="1" t="s">
        <v>2101</v>
      </c>
      <c r="G1632" s="1" t="s">
        <v>460</v>
      </c>
      <c r="H1632" s="1" t="s">
        <v>23</v>
      </c>
      <c r="I1632" s="1" t="s">
        <v>24</v>
      </c>
      <c r="J1632" s="3">
        <v>258.20999999999998</v>
      </c>
      <c r="K1632" s="1" t="s">
        <v>2953</v>
      </c>
      <c r="L1632" s="1" t="s">
        <v>24</v>
      </c>
      <c r="M1632" s="1" t="s">
        <v>24</v>
      </c>
      <c r="N1632" s="1" t="s">
        <v>2952</v>
      </c>
      <c r="O1632" s="2">
        <v>39626</v>
      </c>
      <c r="P1632" s="2">
        <v>39630</v>
      </c>
      <c r="Q1632" s="1" t="s">
        <v>29</v>
      </c>
      <c r="R1632" t="str">
        <f>VLOOKUP(F1632,'Seg 2 descriptions'!A:B,2)</f>
        <v>X Operations Manager-Tri-County</v>
      </c>
      <c r="S1632" t="str">
        <f>VLOOKUP(G1632,'Seg 3 descriptions'!A:B,2)</f>
        <v>Salaries</v>
      </c>
    </row>
    <row r="1633" spans="1:19" x14ac:dyDescent="0.25">
      <c r="A1633" s="1" t="s">
        <v>1987</v>
      </c>
      <c r="B1633" s="1" t="s">
        <v>1988</v>
      </c>
      <c r="C1633" s="1" t="s">
        <v>2672</v>
      </c>
      <c r="D1633" s="1" t="s">
        <v>2003</v>
      </c>
      <c r="E1633" s="1" t="s">
        <v>1991</v>
      </c>
      <c r="F1633" s="1" t="s">
        <v>1992</v>
      </c>
      <c r="G1633" s="1" t="s">
        <v>590</v>
      </c>
      <c r="H1633" s="1" t="s">
        <v>103</v>
      </c>
      <c r="I1633" s="1" t="s">
        <v>24</v>
      </c>
      <c r="J1633" s="3">
        <v>81.36</v>
      </c>
      <c r="K1633" s="1" t="s">
        <v>2954</v>
      </c>
      <c r="L1633" s="1" t="s">
        <v>24</v>
      </c>
      <c r="M1633" s="1" t="s">
        <v>1998</v>
      </c>
      <c r="N1633" s="1" t="s">
        <v>2672</v>
      </c>
      <c r="O1633" s="2">
        <v>39464</v>
      </c>
      <c r="P1633" s="2">
        <v>39464</v>
      </c>
      <c r="Q1633" s="1" t="s">
        <v>29</v>
      </c>
      <c r="R1633" t="str">
        <f>VLOOKUP(F1633,'Seg 2 descriptions'!A:B,2)</f>
        <v>X Operations-Tri-County</v>
      </c>
      <c r="S1633" t="str">
        <f>VLOOKUP(G1633,'Seg 3 descriptions'!A:B,2)</f>
        <v>Overtime/Comp Time/On Call</v>
      </c>
    </row>
    <row r="1634" spans="1:19" x14ac:dyDescent="0.25">
      <c r="A1634" s="1" t="s">
        <v>1987</v>
      </c>
      <c r="B1634" s="1" t="s">
        <v>1988</v>
      </c>
      <c r="C1634" s="1" t="s">
        <v>2672</v>
      </c>
      <c r="D1634" s="1" t="s">
        <v>2005</v>
      </c>
      <c r="E1634" s="1" t="s">
        <v>20</v>
      </c>
      <c r="F1634" s="1" t="s">
        <v>2006</v>
      </c>
      <c r="G1634" s="1" t="s">
        <v>590</v>
      </c>
      <c r="H1634" s="1" t="s">
        <v>187</v>
      </c>
      <c r="I1634" s="1" t="s">
        <v>24</v>
      </c>
      <c r="J1634" s="3">
        <v>27.07</v>
      </c>
      <c r="K1634" s="1" t="s">
        <v>2954</v>
      </c>
      <c r="L1634" s="1" t="s">
        <v>24</v>
      </c>
      <c r="M1634" s="1" t="s">
        <v>2007</v>
      </c>
      <c r="N1634" s="1" t="s">
        <v>2672</v>
      </c>
      <c r="O1634" s="2">
        <v>39464</v>
      </c>
      <c r="P1634" s="2">
        <v>39464</v>
      </c>
      <c r="Q1634" s="1" t="s">
        <v>29</v>
      </c>
      <c r="R1634" t="str">
        <f>VLOOKUP(F1634,'Seg 2 descriptions'!A:B,2)</f>
        <v>X Engineering and Measurement</v>
      </c>
      <c r="S1634" t="str">
        <f>VLOOKUP(G1634,'Seg 3 descriptions'!A:B,2)</f>
        <v>Overtime/Comp Time/On Call</v>
      </c>
    </row>
    <row r="1635" spans="1:19" x14ac:dyDescent="0.25">
      <c r="A1635" s="1" t="s">
        <v>1987</v>
      </c>
      <c r="B1635" s="1" t="s">
        <v>1988</v>
      </c>
      <c r="C1635" s="1" t="s">
        <v>2672</v>
      </c>
      <c r="D1635" s="1" t="s">
        <v>2009</v>
      </c>
      <c r="E1635" s="1" t="s">
        <v>1991</v>
      </c>
      <c r="F1635" s="1" t="s">
        <v>1992</v>
      </c>
      <c r="G1635" s="1" t="s">
        <v>590</v>
      </c>
      <c r="H1635" s="1" t="s">
        <v>86</v>
      </c>
      <c r="I1635" s="1" t="s">
        <v>24</v>
      </c>
      <c r="J1635" s="3">
        <v>50.97</v>
      </c>
      <c r="K1635" s="1" t="s">
        <v>2954</v>
      </c>
      <c r="L1635" s="1" t="s">
        <v>24</v>
      </c>
      <c r="M1635" s="1" t="s">
        <v>2048</v>
      </c>
      <c r="N1635" s="1" t="s">
        <v>2672</v>
      </c>
      <c r="O1635" s="2">
        <v>39464</v>
      </c>
      <c r="P1635" s="2">
        <v>39464</v>
      </c>
      <c r="Q1635" s="1" t="s">
        <v>29</v>
      </c>
      <c r="R1635" t="str">
        <f>VLOOKUP(F1635,'Seg 2 descriptions'!A:B,2)</f>
        <v>X Operations-Tri-County</v>
      </c>
      <c r="S1635" t="str">
        <f>VLOOKUP(G1635,'Seg 3 descriptions'!A:B,2)</f>
        <v>Overtime/Comp Time/On Call</v>
      </c>
    </row>
    <row r="1636" spans="1:19" x14ac:dyDescent="0.25">
      <c r="A1636" s="1" t="s">
        <v>1987</v>
      </c>
      <c r="B1636" s="1" t="s">
        <v>1988</v>
      </c>
      <c r="C1636" s="1" t="s">
        <v>2672</v>
      </c>
      <c r="D1636" s="1" t="s">
        <v>2003</v>
      </c>
      <c r="E1636" s="1" t="s">
        <v>1991</v>
      </c>
      <c r="F1636" s="1" t="s">
        <v>1992</v>
      </c>
      <c r="G1636" s="1" t="s">
        <v>590</v>
      </c>
      <c r="H1636" s="1" t="s">
        <v>103</v>
      </c>
      <c r="I1636" s="1" t="s">
        <v>24</v>
      </c>
      <c r="J1636" s="3">
        <v>81.56</v>
      </c>
      <c r="K1636" s="1" t="s">
        <v>2954</v>
      </c>
      <c r="L1636" s="1" t="s">
        <v>24</v>
      </c>
      <c r="M1636" s="1" t="s">
        <v>2048</v>
      </c>
      <c r="N1636" s="1" t="s">
        <v>2672</v>
      </c>
      <c r="O1636" s="2">
        <v>39464</v>
      </c>
      <c r="P1636" s="2">
        <v>39464</v>
      </c>
      <c r="Q1636" s="1" t="s">
        <v>29</v>
      </c>
      <c r="R1636" t="str">
        <f>VLOOKUP(F1636,'Seg 2 descriptions'!A:B,2)</f>
        <v>X Operations-Tri-County</v>
      </c>
      <c r="S1636" t="str">
        <f>VLOOKUP(G1636,'Seg 3 descriptions'!A:B,2)</f>
        <v>Overtime/Comp Time/On Call</v>
      </c>
    </row>
    <row r="1637" spans="1:19" x14ac:dyDescent="0.25">
      <c r="A1637" s="1" t="s">
        <v>457</v>
      </c>
      <c r="B1637" s="1" t="s">
        <v>49</v>
      </c>
      <c r="C1637" s="1" t="s">
        <v>2544</v>
      </c>
      <c r="D1637" s="1" t="s">
        <v>2077</v>
      </c>
      <c r="E1637" s="1" t="s">
        <v>20</v>
      </c>
      <c r="F1637" s="1" t="s">
        <v>2006</v>
      </c>
      <c r="G1637" s="1" t="s">
        <v>460</v>
      </c>
      <c r="H1637" s="1" t="s">
        <v>86</v>
      </c>
      <c r="I1637" s="1" t="s">
        <v>24</v>
      </c>
      <c r="J1637" s="3">
        <v>0.22</v>
      </c>
      <c r="K1637" s="1" t="s">
        <v>2655</v>
      </c>
      <c r="L1637" s="1" t="s">
        <v>24</v>
      </c>
      <c r="M1637" s="1" t="s">
        <v>2656</v>
      </c>
      <c r="N1637" s="1" t="s">
        <v>2544</v>
      </c>
      <c r="O1637" s="2">
        <v>39629</v>
      </c>
      <c r="P1637" s="2">
        <v>39637</v>
      </c>
      <c r="Q1637" s="1" t="s">
        <v>29</v>
      </c>
      <c r="R1637" t="str">
        <f>VLOOKUP(F1637,'Seg 2 descriptions'!A:B,2)</f>
        <v>X Engineering and Measurement</v>
      </c>
      <c r="S1637" t="str">
        <f>VLOOKUP(G1637,'Seg 3 descriptions'!A:B,2)</f>
        <v>Salaries</v>
      </c>
    </row>
    <row r="1638" spans="1:19" x14ac:dyDescent="0.25">
      <c r="A1638" s="1" t="s">
        <v>457</v>
      </c>
      <c r="B1638" s="1" t="s">
        <v>49</v>
      </c>
      <c r="C1638" s="1" t="s">
        <v>2544</v>
      </c>
      <c r="D1638" s="1" t="s">
        <v>2080</v>
      </c>
      <c r="E1638" s="1" t="s">
        <v>20</v>
      </c>
      <c r="F1638" s="1" t="s">
        <v>2006</v>
      </c>
      <c r="G1638" s="1" t="s">
        <v>460</v>
      </c>
      <c r="H1638" s="1" t="s">
        <v>187</v>
      </c>
      <c r="I1638" s="1" t="s">
        <v>24</v>
      </c>
      <c r="J1638" s="3">
        <v>0.15</v>
      </c>
      <c r="K1638" s="1" t="s">
        <v>2655</v>
      </c>
      <c r="L1638" s="1" t="s">
        <v>24</v>
      </c>
      <c r="M1638" s="1" t="s">
        <v>2656</v>
      </c>
      <c r="N1638" s="1" t="s">
        <v>2544</v>
      </c>
      <c r="O1638" s="2">
        <v>39629</v>
      </c>
      <c r="P1638" s="2">
        <v>39637</v>
      </c>
      <c r="Q1638" s="1" t="s">
        <v>29</v>
      </c>
      <c r="R1638" t="str">
        <f>VLOOKUP(F1638,'Seg 2 descriptions'!A:B,2)</f>
        <v>X Engineering and Measurement</v>
      </c>
      <c r="S1638" t="str">
        <f>VLOOKUP(G1638,'Seg 3 descriptions'!A:B,2)</f>
        <v>Salaries</v>
      </c>
    </row>
    <row r="1639" spans="1:19" x14ac:dyDescent="0.25">
      <c r="A1639" s="1" t="s">
        <v>457</v>
      </c>
      <c r="B1639" s="1" t="s">
        <v>49</v>
      </c>
      <c r="C1639" s="1" t="s">
        <v>2544</v>
      </c>
      <c r="D1639" s="1" t="s">
        <v>2081</v>
      </c>
      <c r="E1639" s="1" t="s">
        <v>20</v>
      </c>
      <c r="F1639" s="1" t="s">
        <v>2006</v>
      </c>
      <c r="G1639" s="1" t="s">
        <v>460</v>
      </c>
      <c r="H1639" s="1" t="s">
        <v>76</v>
      </c>
      <c r="I1639" s="1" t="s">
        <v>24</v>
      </c>
      <c r="J1639" s="3">
        <v>0.31</v>
      </c>
      <c r="K1639" s="1" t="s">
        <v>2655</v>
      </c>
      <c r="L1639" s="1" t="s">
        <v>24</v>
      </c>
      <c r="M1639" s="1" t="s">
        <v>2656</v>
      </c>
      <c r="N1639" s="1" t="s">
        <v>2544</v>
      </c>
      <c r="O1639" s="2">
        <v>39629</v>
      </c>
      <c r="P1639" s="2">
        <v>39637</v>
      </c>
      <c r="Q1639" s="1" t="s">
        <v>29</v>
      </c>
      <c r="R1639" t="str">
        <f>VLOOKUP(F1639,'Seg 2 descriptions'!A:B,2)</f>
        <v>X Engineering and Measurement</v>
      </c>
      <c r="S1639" t="str">
        <f>VLOOKUP(G1639,'Seg 3 descriptions'!A:B,2)</f>
        <v>Salaries</v>
      </c>
    </row>
    <row r="1640" spans="1:19" x14ac:dyDescent="0.25">
      <c r="A1640" s="1" t="s">
        <v>457</v>
      </c>
      <c r="B1640" s="1" t="s">
        <v>49</v>
      </c>
      <c r="C1640" s="1" t="s">
        <v>2544</v>
      </c>
      <c r="D1640" s="1" t="s">
        <v>2082</v>
      </c>
      <c r="E1640" s="1" t="s">
        <v>20</v>
      </c>
      <c r="F1640" s="1" t="s">
        <v>2006</v>
      </c>
      <c r="G1640" s="1" t="s">
        <v>460</v>
      </c>
      <c r="H1640" s="1" t="s">
        <v>23</v>
      </c>
      <c r="I1640" s="1" t="s">
        <v>24</v>
      </c>
      <c r="J1640" s="3">
        <v>0.41</v>
      </c>
      <c r="K1640" s="1" t="s">
        <v>2655</v>
      </c>
      <c r="L1640" s="1" t="s">
        <v>24</v>
      </c>
      <c r="M1640" s="1" t="s">
        <v>2656</v>
      </c>
      <c r="N1640" s="1" t="s">
        <v>2544</v>
      </c>
      <c r="O1640" s="2">
        <v>39629</v>
      </c>
      <c r="P1640" s="2">
        <v>39637</v>
      </c>
      <c r="Q1640" s="1" t="s">
        <v>29</v>
      </c>
      <c r="R1640" t="str">
        <f>VLOOKUP(F1640,'Seg 2 descriptions'!A:B,2)</f>
        <v>X Engineering and Measurement</v>
      </c>
      <c r="S1640" t="str">
        <f>VLOOKUP(G1640,'Seg 3 descriptions'!A:B,2)</f>
        <v>Salaries</v>
      </c>
    </row>
    <row r="1641" spans="1:19" x14ac:dyDescent="0.25">
      <c r="A1641" s="1" t="s">
        <v>457</v>
      </c>
      <c r="B1641" s="1" t="s">
        <v>49</v>
      </c>
      <c r="C1641" s="1" t="s">
        <v>2544</v>
      </c>
      <c r="D1641" s="1" t="s">
        <v>2393</v>
      </c>
      <c r="E1641" s="1" t="s">
        <v>20</v>
      </c>
      <c r="F1641" s="1" t="s">
        <v>2006</v>
      </c>
      <c r="G1641" s="1" t="s">
        <v>460</v>
      </c>
      <c r="H1641" s="1" t="s">
        <v>228</v>
      </c>
      <c r="I1641" s="1" t="s">
        <v>24</v>
      </c>
      <c r="J1641" s="3">
        <v>0.2</v>
      </c>
      <c r="K1641" s="1" t="s">
        <v>2655</v>
      </c>
      <c r="L1641" s="1" t="s">
        <v>24</v>
      </c>
      <c r="M1641" s="1" t="s">
        <v>2656</v>
      </c>
      <c r="N1641" s="1" t="s">
        <v>2544</v>
      </c>
      <c r="O1641" s="2">
        <v>39629</v>
      </c>
      <c r="P1641" s="2">
        <v>39637</v>
      </c>
      <c r="Q1641" s="1" t="s">
        <v>29</v>
      </c>
      <c r="R1641" t="str">
        <f>VLOOKUP(F1641,'Seg 2 descriptions'!A:B,2)</f>
        <v>X Engineering and Measurement</v>
      </c>
      <c r="S1641" t="str">
        <f>VLOOKUP(G1641,'Seg 3 descriptions'!A:B,2)</f>
        <v>Salaries</v>
      </c>
    </row>
    <row r="1642" spans="1:19" x14ac:dyDescent="0.25">
      <c r="A1642" s="1" t="s">
        <v>828</v>
      </c>
      <c r="B1642" s="1" t="s">
        <v>49</v>
      </c>
      <c r="C1642" s="1" t="s">
        <v>2955</v>
      </c>
      <c r="D1642" s="1" t="s">
        <v>2063</v>
      </c>
      <c r="E1642" s="1" t="s">
        <v>20</v>
      </c>
      <c r="F1642" s="1" t="s">
        <v>2006</v>
      </c>
      <c r="G1642" s="1" t="s">
        <v>590</v>
      </c>
      <c r="H1642" s="1" t="s">
        <v>86</v>
      </c>
      <c r="I1642" s="1" t="s">
        <v>24</v>
      </c>
      <c r="J1642" s="3">
        <v>91.64</v>
      </c>
      <c r="K1642" s="1" t="s">
        <v>2956</v>
      </c>
      <c r="L1642" s="1" t="s">
        <v>24</v>
      </c>
      <c r="M1642" s="1" t="s">
        <v>24</v>
      </c>
      <c r="N1642" s="1" t="s">
        <v>2955</v>
      </c>
      <c r="O1642" s="2">
        <v>39629</v>
      </c>
      <c r="P1642" s="2">
        <v>39631</v>
      </c>
      <c r="Q1642" s="1" t="s">
        <v>29</v>
      </c>
      <c r="R1642" t="str">
        <f>VLOOKUP(F1642,'Seg 2 descriptions'!A:B,2)</f>
        <v>X Engineering and Measurement</v>
      </c>
      <c r="S1642" t="str">
        <f>VLOOKUP(G1642,'Seg 3 descriptions'!A:B,2)</f>
        <v>Overtime/Comp Time/On Call</v>
      </c>
    </row>
    <row r="1643" spans="1:19" x14ac:dyDescent="0.25">
      <c r="A1643" s="1" t="s">
        <v>828</v>
      </c>
      <c r="B1643" s="1" t="s">
        <v>49</v>
      </c>
      <c r="C1643" s="1" t="s">
        <v>2955</v>
      </c>
      <c r="D1643" s="1" t="s">
        <v>2009</v>
      </c>
      <c r="E1643" s="1" t="s">
        <v>1991</v>
      </c>
      <c r="F1643" s="1" t="s">
        <v>1992</v>
      </c>
      <c r="G1643" s="1" t="s">
        <v>590</v>
      </c>
      <c r="H1643" s="1" t="s">
        <v>86</v>
      </c>
      <c r="I1643" s="1" t="s">
        <v>24</v>
      </c>
      <c r="J1643" s="3">
        <v>150.24</v>
      </c>
      <c r="K1643" s="1" t="s">
        <v>2956</v>
      </c>
      <c r="L1643" s="1" t="s">
        <v>24</v>
      </c>
      <c r="M1643" s="1" t="s">
        <v>24</v>
      </c>
      <c r="N1643" s="1" t="s">
        <v>2955</v>
      </c>
      <c r="O1643" s="2">
        <v>39629</v>
      </c>
      <c r="P1643" s="2">
        <v>39631</v>
      </c>
      <c r="Q1643" s="1" t="s">
        <v>29</v>
      </c>
      <c r="R1643" t="str">
        <f>VLOOKUP(F1643,'Seg 2 descriptions'!A:B,2)</f>
        <v>X Operations-Tri-County</v>
      </c>
      <c r="S1643" t="str">
        <f>VLOOKUP(G1643,'Seg 3 descriptions'!A:B,2)</f>
        <v>Overtime/Comp Time/On Call</v>
      </c>
    </row>
    <row r="1644" spans="1:19" x14ac:dyDescent="0.25">
      <c r="A1644" s="1" t="s">
        <v>2509</v>
      </c>
      <c r="B1644" s="1" t="s">
        <v>1988</v>
      </c>
      <c r="C1644" s="1" t="s">
        <v>2510</v>
      </c>
      <c r="D1644" s="1" t="s">
        <v>2514</v>
      </c>
      <c r="E1644" s="1" t="s">
        <v>2029</v>
      </c>
      <c r="F1644" s="1" t="s">
        <v>2030</v>
      </c>
      <c r="G1644" s="1" t="s">
        <v>35</v>
      </c>
      <c r="H1644" s="1" t="s">
        <v>86</v>
      </c>
      <c r="I1644" s="1" t="s">
        <v>24</v>
      </c>
      <c r="J1644" s="3">
        <v>-398.54</v>
      </c>
      <c r="K1644" s="1" t="s">
        <v>2658</v>
      </c>
      <c r="L1644" s="1" t="s">
        <v>24</v>
      </c>
      <c r="M1644" s="1" t="s">
        <v>24</v>
      </c>
      <c r="N1644" s="1" t="s">
        <v>2510</v>
      </c>
      <c r="O1644" s="2">
        <v>39554</v>
      </c>
      <c r="P1644" s="2">
        <v>39569</v>
      </c>
      <c r="Q1644" s="1" t="s">
        <v>29</v>
      </c>
      <c r="R1644" t="str">
        <f>VLOOKUP(F1644,'Seg 2 descriptions'!A:B,2)</f>
        <v>X Operations-Citrus County</v>
      </c>
      <c r="S1644" t="str">
        <f>VLOOKUP(G1644,'Seg 3 descriptions'!A:B,2)</f>
        <v>Other Outside Services</v>
      </c>
    </row>
    <row r="1645" spans="1:19" x14ac:dyDescent="0.25">
      <c r="A1645" s="1" t="s">
        <v>828</v>
      </c>
      <c r="B1645" s="1" t="s">
        <v>49</v>
      </c>
      <c r="C1645" s="1" t="s">
        <v>2957</v>
      </c>
      <c r="D1645" s="1" t="s">
        <v>2100</v>
      </c>
      <c r="E1645" s="1" t="s">
        <v>1991</v>
      </c>
      <c r="F1645" s="1" t="s">
        <v>2101</v>
      </c>
      <c r="G1645" s="1" t="s">
        <v>460</v>
      </c>
      <c r="H1645" s="1" t="s">
        <v>86</v>
      </c>
      <c r="I1645" s="1" t="s">
        <v>24</v>
      </c>
      <c r="J1645" s="3">
        <v>51.64</v>
      </c>
      <c r="K1645" s="1" t="s">
        <v>2958</v>
      </c>
      <c r="L1645" s="1" t="s">
        <v>24</v>
      </c>
      <c r="M1645" s="1" t="s">
        <v>24</v>
      </c>
      <c r="N1645" s="1" t="s">
        <v>2957</v>
      </c>
      <c r="O1645" s="2">
        <v>39629</v>
      </c>
      <c r="P1645" s="2">
        <v>39636</v>
      </c>
      <c r="Q1645" s="1" t="s">
        <v>29</v>
      </c>
      <c r="R1645" t="str">
        <f>VLOOKUP(F1645,'Seg 2 descriptions'!A:B,2)</f>
        <v>X Operations Manager-Tri-County</v>
      </c>
      <c r="S1645" t="str">
        <f>VLOOKUP(G1645,'Seg 3 descriptions'!A:B,2)</f>
        <v>Salaries</v>
      </c>
    </row>
    <row r="1646" spans="1:19" x14ac:dyDescent="0.25">
      <c r="A1646" s="1" t="s">
        <v>828</v>
      </c>
      <c r="B1646" s="1" t="s">
        <v>49</v>
      </c>
      <c r="C1646" s="1" t="s">
        <v>2957</v>
      </c>
      <c r="D1646" s="1" t="s">
        <v>2104</v>
      </c>
      <c r="E1646" s="1" t="s">
        <v>1991</v>
      </c>
      <c r="F1646" s="1" t="s">
        <v>2101</v>
      </c>
      <c r="G1646" s="1" t="s">
        <v>460</v>
      </c>
      <c r="H1646" s="1" t="s">
        <v>23</v>
      </c>
      <c r="I1646" s="1" t="s">
        <v>24</v>
      </c>
      <c r="J1646" s="3">
        <v>25.82</v>
      </c>
      <c r="K1646" s="1" t="s">
        <v>2958</v>
      </c>
      <c r="L1646" s="1" t="s">
        <v>24</v>
      </c>
      <c r="M1646" s="1" t="s">
        <v>24</v>
      </c>
      <c r="N1646" s="1" t="s">
        <v>2957</v>
      </c>
      <c r="O1646" s="2">
        <v>39629</v>
      </c>
      <c r="P1646" s="2">
        <v>39636</v>
      </c>
      <c r="Q1646" s="1" t="s">
        <v>29</v>
      </c>
      <c r="R1646" t="str">
        <f>VLOOKUP(F1646,'Seg 2 descriptions'!A:B,2)</f>
        <v>X Operations Manager-Tri-County</v>
      </c>
      <c r="S1646" t="str">
        <f>VLOOKUP(G1646,'Seg 3 descriptions'!A:B,2)</f>
        <v>Salaries</v>
      </c>
    </row>
    <row r="1647" spans="1:19" x14ac:dyDescent="0.25">
      <c r="A1647" s="1" t="s">
        <v>828</v>
      </c>
      <c r="B1647" s="1" t="s">
        <v>49</v>
      </c>
      <c r="C1647" s="1" t="s">
        <v>2959</v>
      </c>
      <c r="D1647" s="1" t="s">
        <v>2100</v>
      </c>
      <c r="E1647" s="1" t="s">
        <v>1991</v>
      </c>
      <c r="F1647" s="1" t="s">
        <v>2101</v>
      </c>
      <c r="G1647" s="1" t="s">
        <v>460</v>
      </c>
      <c r="H1647" s="1" t="s">
        <v>86</v>
      </c>
      <c r="I1647" s="1" t="s">
        <v>24</v>
      </c>
      <c r="J1647" s="3">
        <v>-51.64</v>
      </c>
      <c r="K1647" s="1" t="s">
        <v>2958</v>
      </c>
      <c r="L1647" s="1" t="s">
        <v>24</v>
      </c>
      <c r="M1647" s="1" t="s">
        <v>24</v>
      </c>
      <c r="N1647" s="1" t="s">
        <v>2957</v>
      </c>
      <c r="O1647" s="2">
        <v>39660</v>
      </c>
      <c r="P1647" s="2">
        <v>39666</v>
      </c>
      <c r="Q1647" s="1" t="s">
        <v>29</v>
      </c>
      <c r="R1647" t="str">
        <f>VLOOKUP(F1647,'Seg 2 descriptions'!A:B,2)</f>
        <v>X Operations Manager-Tri-County</v>
      </c>
      <c r="S1647" t="str">
        <f>VLOOKUP(G1647,'Seg 3 descriptions'!A:B,2)</f>
        <v>Salaries</v>
      </c>
    </row>
    <row r="1648" spans="1:19" x14ac:dyDescent="0.25">
      <c r="A1648" s="1" t="s">
        <v>828</v>
      </c>
      <c r="B1648" s="1" t="s">
        <v>49</v>
      </c>
      <c r="C1648" s="1" t="s">
        <v>2959</v>
      </c>
      <c r="D1648" s="1" t="s">
        <v>2104</v>
      </c>
      <c r="E1648" s="1" t="s">
        <v>1991</v>
      </c>
      <c r="F1648" s="1" t="s">
        <v>2101</v>
      </c>
      <c r="G1648" s="1" t="s">
        <v>460</v>
      </c>
      <c r="H1648" s="1" t="s">
        <v>23</v>
      </c>
      <c r="I1648" s="1" t="s">
        <v>24</v>
      </c>
      <c r="J1648" s="3">
        <v>-25.82</v>
      </c>
      <c r="K1648" s="1" t="s">
        <v>2958</v>
      </c>
      <c r="L1648" s="1" t="s">
        <v>24</v>
      </c>
      <c r="M1648" s="1" t="s">
        <v>24</v>
      </c>
      <c r="N1648" s="1" t="s">
        <v>2957</v>
      </c>
      <c r="O1648" s="2">
        <v>39660</v>
      </c>
      <c r="P1648" s="2">
        <v>39666</v>
      </c>
      <c r="Q1648" s="1" t="s">
        <v>29</v>
      </c>
      <c r="R1648" t="str">
        <f>VLOOKUP(F1648,'Seg 2 descriptions'!A:B,2)</f>
        <v>X Operations Manager-Tri-County</v>
      </c>
      <c r="S1648" t="str">
        <f>VLOOKUP(G1648,'Seg 3 descriptions'!A:B,2)</f>
        <v>Salaries</v>
      </c>
    </row>
    <row r="1649" spans="1:19" x14ac:dyDescent="0.25">
      <c r="A1649" s="1" t="s">
        <v>1987</v>
      </c>
      <c r="B1649" s="1" t="s">
        <v>1988</v>
      </c>
      <c r="C1649" s="1" t="s">
        <v>2652</v>
      </c>
      <c r="D1649" s="1" t="s">
        <v>2081</v>
      </c>
      <c r="E1649" s="1" t="s">
        <v>20</v>
      </c>
      <c r="F1649" s="1" t="s">
        <v>2006</v>
      </c>
      <c r="G1649" s="1" t="s">
        <v>460</v>
      </c>
      <c r="H1649" s="1" t="s">
        <v>76</v>
      </c>
      <c r="I1649" s="1" t="s">
        <v>24</v>
      </c>
      <c r="J1649" s="3">
        <v>90.25</v>
      </c>
      <c r="K1649" s="1" t="s">
        <v>2653</v>
      </c>
      <c r="L1649" s="1" t="s">
        <v>24</v>
      </c>
      <c r="M1649" s="1" t="s">
        <v>2007</v>
      </c>
      <c r="N1649" s="1" t="s">
        <v>2652</v>
      </c>
      <c r="O1649" s="2">
        <v>39553</v>
      </c>
      <c r="P1649" s="2">
        <v>39553</v>
      </c>
      <c r="Q1649" s="1" t="s">
        <v>29</v>
      </c>
      <c r="R1649" t="str">
        <f>VLOOKUP(F1649,'Seg 2 descriptions'!A:B,2)</f>
        <v>X Engineering and Measurement</v>
      </c>
      <c r="S1649" t="str">
        <f>VLOOKUP(G1649,'Seg 3 descriptions'!A:B,2)</f>
        <v>Salaries</v>
      </c>
    </row>
    <row r="1650" spans="1:19" x14ac:dyDescent="0.25">
      <c r="A1650" s="1" t="s">
        <v>17</v>
      </c>
      <c r="B1650" s="1" t="s">
        <v>1988</v>
      </c>
      <c r="C1650" s="1" t="s">
        <v>2960</v>
      </c>
      <c r="D1650" s="1" t="s">
        <v>2044</v>
      </c>
      <c r="E1650" s="1" t="s">
        <v>1991</v>
      </c>
      <c r="F1650" s="1" t="s">
        <v>2013</v>
      </c>
      <c r="G1650" s="1" t="s">
        <v>22</v>
      </c>
      <c r="H1650" s="1" t="s">
        <v>86</v>
      </c>
      <c r="I1650" s="1" t="s">
        <v>24</v>
      </c>
      <c r="J1650" s="3">
        <v>1983.75</v>
      </c>
      <c r="K1650" s="1" t="s">
        <v>2289</v>
      </c>
      <c r="L1650" s="1" t="s">
        <v>24</v>
      </c>
      <c r="M1650" s="1" t="s">
        <v>2961</v>
      </c>
      <c r="N1650" s="1" t="s">
        <v>2962</v>
      </c>
      <c r="O1650" s="2">
        <v>39568</v>
      </c>
      <c r="P1650" s="2">
        <v>39569</v>
      </c>
      <c r="Q1650" s="1" t="s">
        <v>29</v>
      </c>
      <c r="R1650" t="str">
        <f>VLOOKUP(F1650,'Seg 2 descriptions'!A:B,2)</f>
        <v>X Facilities-Florida</v>
      </c>
      <c r="S1650" t="str">
        <f>VLOOKUP(G1650,'Seg 3 descriptions'!A:B,2)</f>
        <v>Facilities Maintenance</v>
      </c>
    </row>
    <row r="1651" spans="1:19" x14ac:dyDescent="0.25">
      <c r="A1651" s="1" t="s">
        <v>17</v>
      </c>
      <c r="B1651" s="1" t="s">
        <v>1988</v>
      </c>
      <c r="C1651" s="1" t="s">
        <v>2963</v>
      </c>
      <c r="D1651" s="1" t="s">
        <v>2044</v>
      </c>
      <c r="E1651" s="1" t="s">
        <v>1991</v>
      </c>
      <c r="F1651" s="1" t="s">
        <v>2013</v>
      </c>
      <c r="G1651" s="1" t="s">
        <v>22</v>
      </c>
      <c r="H1651" s="1" t="s">
        <v>86</v>
      </c>
      <c r="I1651" s="1" t="s">
        <v>24</v>
      </c>
      <c r="J1651" s="3">
        <v>246</v>
      </c>
      <c r="K1651" s="1" t="s">
        <v>2289</v>
      </c>
      <c r="L1651" s="1" t="s">
        <v>24</v>
      </c>
      <c r="M1651" s="1" t="s">
        <v>2964</v>
      </c>
      <c r="N1651" s="1" t="s">
        <v>2965</v>
      </c>
      <c r="O1651" s="2">
        <v>39531</v>
      </c>
      <c r="P1651" s="2">
        <v>39531</v>
      </c>
      <c r="Q1651" s="1" t="s">
        <v>29</v>
      </c>
      <c r="R1651" t="str">
        <f>VLOOKUP(F1651,'Seg 2 descriptions'!A:B,2)</f>
        <v>X Facilities-Florida</v>
      </c>
      <c r="S1651" t="str">
        <f>VLOOKUP(G1651,'Seg 3 descriptions'!A:B,2)</f>
        <v>Facilities Maintenance</v>
      </c>
    </row>
    <row r="1652" spans="1:19" x14ac:dyDescent="0.25">
      <c r="A1652" s="1" t="s">
        <v>17</v>
      </c>
      <c r="B1652" s="1" t="s">
        <v>1988</v>
      </c>
      <c r="C1652" s="1" t="s">
        <v>2288</v>
      </c>
      <c r="D1652" s="1" t="s">
        <v>2044</v>
      </c>
      <c r="E1652" s="1" t="s">
        <v>1991</v>
      </c>
      <c r="F1652" s="1" t="s">
        <v>2013</v>
      </c>
      <c r="G1652" s="1" t="s">
        <v>22</v>
      </c>
      <c r="H1652" s="1" t="s">
        <v>86</v>
      </c>
      <c r="I1652" s="1" t="s">
        <v>24</v>
      </c>
      <c r="J1652" s="3">
        <v>2035</v>
      </c>
      <c r="K1652" s="1" t="s">
        <v>2289</v>
      </c>
      <c r="L1652" s="1" t="s">
        <v>24</v>
      </c>
      <c r="M1652" s="1" t="s">
        <v>2966</v>
      </c>
      <c r="N1652" s="1" t="s">
        <v>2967</v>
      </c>
      <c r="O1652" s="2">
        <v>39477</v>
      </c>
      <c r="P1652" s="2">
        <v>39477</v>
      </c>
      <c r="Q1652" s="1" t="s">
        <v>29</v>
      </c>
      <c r="R1652" t="str">
        <f>VLOOKUP(F1652,'Seg 2 descriptions'!A:B,2)</f>
        <v>X Facilities-Florida</v>
      </c>
      <c r="S1652" t="str">
        <f>VLOOKUP(G1652,'Seg 3 descriptions'!A:B,2)</f>
        <v>Facilities Maintenance</v>
      </c>
    </row>
    <row r="1653" spans="1:19" x14ac:dyDescent="0.25">
      <c r="A1653" s="1" t="s">
        <v>17</v>
      </c>
      <c r="B1653" s="1" t="s">
        <v>1988</v>
      </c>
      <c r="C1653" s="1" t="s">
        <v>2968</v>
      </c>
      <c r="D1653" s="1" t="s">
        <v>2044</v>
      </c>
      <c r="E1653" s="1" t="s">
        <v>1991</v>
      </c>
      <c r="F1653" s="1" t="s">
        <v>2013</v>
      </c>
      <c r="G1653" s="1" t="s">
        <v>22</v>
      </c>
      <c r="H1653" s="1" t="s">
        <v>86</v>
      </c>
      <c r="I1653" s="1" t="s">
        <v>24</v>
      </c>
      <c r="J1653" s="3">
        <v>460</v>
      </c>
      <c r="K1653" s="1" t="s">
        <v>2289</v>
      </c>
      <c r="L1653" s="1" t="s">
        <v>24</v>
      </c>
      <c r="M1653" s="1" t="s">
        <v>2969</v>
      </c>
      <c r="N1653" s="1" t="s">
        <v>2970</v>
      </c>
      <c r="O1653" s="2">
        <v>39538</v>
      </c>
      <c r="P1653" s="2">
        <v>39539</v>
      </c>
      <c r="Q1653" s="1" t="s">
        <v>29</v>
      </c>
      <c r="R1653" t="str">
        <f>VLOOKUP(F1653,'Seg 2 descriptions'!A:B,2)</f>
        <v>X Facilities-Florida</v>
      </c>
      <c r="S1653" t="str">
        <f>VLOOKUP(G1653,'Seg 3 descriptions'!A:B,2)</f>
        <v>Facilities Maintenance</v>
      </c>
    </row>
    <row r="1654" spans="1:19" x14ac:dyDescent="0.25">
      <c r="A1654" s="1" t="s">
        <v>457</v>
      </c>
      <c r="B1654" s="1" t="s">
        <v>1988</v>
      </c>
      <c r="C1654" s="1" t="s">
        <v>2071</v>
      </c>
      <c r="D1654" s="1" t="s">
        <v>1999</v>
      </c>
      <c r="E1654" s="1" t="s">
        <v>1991</v>
      </c>
      <c r="F1654" s="1" t="s">
        <v>1992</v>
      </c>
      <c r="G1654" s="1" t="s">
        <v>460</v>
      </c>
      <c r="H1654" s="1" t="s">
        <v>228</v>
      </c>
      <c r="I1654" s="1" t="s">
        <v>2056</v>
      </c>
      <c r="J1654" s="3">
        <v>187.7</v>
      </c>
      <c r="K1654" s="1" t="s">
        <v>2414</v>
      </c>
      <c r="L1654" s="1" t="s">
        <v>24</v>
      </c>
      <c r="M1654" s="1" t="s">
        <v>2415</v>
      </c>
      <c r="N1654" s="1" t="s">
        <v>2059</v>
      </c>
      <c r="O1654" s="2">
        <v>39478</v>
      </c>
      <c r="P1654" s="2">
        <v>39486</v>
      </c>
      <c r="Q1654" s="1" t="s">
        <v>29</v>
      </c>
      <c r="R1654" t="str">
        <f>VLOOKUP(F1654,'Seg 2 descriptions'!A:B,2)</f>
        <v>X Operations-Tri-County</v>
      </c>
      <c r="S1654" t="str">
        <f>VLOOKUP(G1654,'Seg 3 descriptions'!A:B,2)</f>
        <v>Salaries</v>
      </c>
    </row>
    <row r="1655" spans="1:19" x14ac:dyDescent="0.25">
      <c r="A1655" s="1" t="s">
        <v>457</v>
      </c>
      <c r="B1655" s="1" t="s">
        <v>1988</v>
      </c>
      <c r="C1655" s="1" t="s">
        <v>2067</v>
      </c>
      <c r="D1655" s="1" t="s">
        <v>1990</v>
      </c>
      <c r="E1655" s="1" t="s">
        <v>1991</v>
      </c>
      <c r="F1655" s="1" t="s">
        <v>1992</v>
      </c>
      <c r="G1655" s="1" t="s">
        <v>460</v>
      </c>
      <c r="H1655" s="1" t="s">
        <v>103</v>
      </c>
      <c r="I1655" s="1" t="s">
        <v>2056</v>
      </c>
      <c r="J1655" s="3">
        <v>9.93</v>
      </c>
      <c r="K1655" s="1" t="s">
        <v>2414</v>
      </c>
      <c r="L1655" s="1" t="s">
        <v>24</v>
      </c>
      <c r="M1655" s="1" t="s">
        <v>2415</v>
      </c>
      <c r="N1655" s="1" t="s">
        <v>2059</v>
      </c>
      <c r="O1655" s="2">
        <v>39568</v>
      </c>
      <c r="P1655" s="2">
        <v>39573</v>
      </c>
      <c r="Q1655" s="1" t="s">
        <v>29</v>
      </c>
      <c r="R1655" t="str">
        <f>VLOOKUP(F1655,'Seg 2 descriptions'!A:B,2)</f>
        <v>X Operations-Tri-County</v>
      </c>
      <c r="S1655" t="str">
        <f>VLOOKUP(G1655,'Seg 3 descriptions'!A:B,2)</f>
        <v>Salaries</v>
      </c>
    </row>
    <row r="1656" spans="1:19" x14ac:dyDescent="0.25">
      <c r="A1656" s="1" t="s">
        <v>457</v>
      </c>
      <c r="B1656" s="1" t="s">
        <v>1988</v>
      </c>
      <c r="C1656" s="1" t="s">
        <v>2067</v>
      </c>
      <c r="D1656" s="1" t="s">
        <v>1999</v>
      </c>
      <c r="E1656" s="1" t="s">
        <v>1991</v>
      </c>
      <c r="F1656" s="1" t="s">
        <v>1992</v>
      </c>
      <c r="G1656" s="1" t="s">
        <v>460</v>
      </c>
      <c r="H1656" s="1" t="s">
        <v>228</v>
      </c>
      <c r="I1656" s="1" t="s">
        <v>2056</v>
      </c>
      <c r="J1656" s="3">
        <v>150.36000000000001</v>
      </c>
      <c r="K1656" s="1" t="s">
        <v>2414</v>
      </c>
      <c r="L1656" s="1" t="s">
        <v>24</v>
      </c>
      <c r="M1656" s="1" t="s">
        <v>2415</v>
      </c>
      <c r="N1656" s="1" t="s">
        <v>2059</v>
      </c>
      <c r="O1656" s="2">
        <v>39568</v>
      </c>
      <c r="P1656" s="2">
        <v>39573</v>
      </c>
      <c r="Q1656" s="1" t="s">
        <v>29</v>
      </c>
      <c r="R1656" t="str">
        <f>VLOOKUP(F1656,'Seg 2 descriptions'!A:B,2)</f>
        <v>X Operations-Tri-County</v>
      </c>
      <c r="S1656" t="str">
        <f>VLOOKUP(G1656,'Seg 3 descriptions'!A:B,2)</f>
        <v>Salaries</v>
      </c>
    </row>
    <row r="1657" spans="1:19" x14ac:dyDescent="0.25">
      <c r="A1657" s="1" t="s">
        <v>457</v>
      </c>
      <c r="B1657" s="1" t="s">
        <v>1988</v>
      </c>
      <c r="C1657" s="1" t="s">
        <v>2097</v>
      </c>
      <c r="D1657" s="1" t="s">
        <v>2228</v>
      </c>
      <c r="E1657" s="1" t="s">
        <v>1991</v>
      </c>
      <c r="F1657" s="1" t="s">
        <v>1992</v>
      </c>
      <c r="G1657" s="1" t="s">
        <v>590</v>
      </c>
      <c r="H1657" s="1" t="s">
        <v>187</v>
      </c>
      <c r="I1657" s="1" t="s">
        <v>2056</v>
      </c>
      <c r="J1657" s="3">
        <v>1.8</v>
      </c>
      <c r="K1657" s="1" t="s">
        <v>2414</v>
      </c>
      <c r="L1657" s="1" t="s">
        <v>24</v>
      </c>
      <c r="M1657" s="1" t="s">
        <v>2415</v>
      </c>
      <c r="N1657" s="1" t="s">
        <v>2059</v>
      </c>
      <c r="O1657" s="2">
        <v>39507</v>
      </c>
      <c r="P1657" s="2">
        <v>39512</v>
      </c>
      <c r="Q1657" s="1" t="s">
        <v>29</v>
      </c>
      <c r="R1657" t="str">
        <f>VLOOKUP(F1657,'Seg 2 descriptions'!A:B,2)</f>
        <v>X Operations-Tri-County</v>
      </c>
      <c r="S1657" t="str">
        <f>VLOOKUP(G1657,'Seg 3 descriptions'!A:B,2)</f>
        <v>Overtime/Comp Time/On Call</v>
      </c>
    </row>
    <row r="1658" spans="1:19" x14ac:dyDescent="0.25">
      <c r="A1658" s="1" t="s">
        <v>457</v>
      </c>
      <c r="B1658" s="1" t="s">
        <v>1988</v>
      </c>
      <c r="C1658" s="1" t="s">
        <v>2097</v>
      </c>
      <c r="D1658" s="1" t="s">
        <v>2003</v>
      </c>
      <c r="E1658" s="1" t="s">
        <v>1991</v>
      </c>
      <c r="F1658" s="1" t="s">
        <v>1992</v>
      </c>
      <c r="G1658" s="1" t="s">
        <v>590</v>
      </c>
      <c r="H1658" s="1" t="s">
        <v>103</v>
      </c>
      <c r="I1658" s="1" t="s">
        <v>2056</v>
      </c>
      <c r="J1658" s="3">
        <v>5.76</v>
      </c>
      <c r="K1658" s="1" t="s">
        <v>2414</v>
      </c>
      <c r="L1658" s="1" t="s">
        <v>24</v>
      </c>
      <c r="M1658" s="1" t="s">
        <v>2415</v>
      </c>
      <c r="N1658" s="1" t="s">
        <v>2059</v>
      </c>
      <c r="O1658" s="2">
        <v>39507</v>
      </c>
      <c r="P1658" s="2">
        <v>39512</v>
      </c>
      <c r="Q1658" s="1" t="s">
        <v>29</v>
      </c>
      <c r="R1658" t="str">
        <f>VLOOKUP(F1658,'Seg 2 descriptions'!A:B,2)</f>
        <v>X Operations-Tri-County</v>
      </c>
      <c r="S1658" t="str">
        <f>VLOOKUP(G1658,'Seg 3 descriptions'!A:B,2)</f>
        <v>Overtime/Comp Time/On Call</v>
      </c>
    </row>
    <row r="1659" spans="1:19" x14ac:dyDescent="0.25">
      <c r="A1659" s="1" t="s">
        <v>457</v>
      </c>
      <c r="B1659" s="1" t="s">
        <v>1988</v>
      </c>
      <c r="C1659" s="1" t="s">
        <v>2097</v>
      </c>
      <c r="D1659" s="1" t="s">
        <v>2066</v>
      </c>
      <c r="E1659" s="1" t="s">
        <v>1991</v>
      </c>
      <c r="F1659" s="1" t="s">
        <v>1992</v>
      </c>
      <c r="G1659" s="1" t="s">
        <v>590</v>
      </c>
      <c r="H1659" s="1" t="s">
        <v>228</v>
      </c>
      <c r="I1659" s="1" t="s">
        <v>2056</v>
      </c>
      <c r="J1659" s="3">
        <v>27.82</v>
      </c>
      <c r="K1659" s="1" t="s">
        <v>2414</v>
      </c>
      <c r="L1659" s="1" t="s">
        <v>24</v>
      </c>
      <c r="M1659" s="1" t="s">
        <v>2415</v>
      </c>
      <c r="N1659" s="1" t="s">
        <v>2059</v>
      </c>
      <c r="O1659" s="2">
        <v>39507</v>
      </c>
      <c r="P1659" s="2">
        <v>39512</v>
      </c>
      <c r="Q1659" s="1" t="s">
        <v>29</v>
      </c>
      <c r="R1659" t="str">
        <f>VLOOKUP(F1659,'Seg 2 descriptions'!A:B,2)</f>
        <v>X Operations-Tri-County</v>
      </c>
      <c r="S1659" t="str">
        <f>VLOOKUP(G1659,'Seg 3 descriptions'!A:B,2)</f>
        <v>Overtime/Comp Time/On Call</v>
      </c>
    </row>
    <row r="1660" spans="1:19" x14ac:dyDescent="0.25">
      <c r="A1660" s="1" t="s">
        <v>457</v>
      </c>
      <c r="B1660" s="1" t="s">
        <v>1988</v>
      </c>
      <c r="C1660" s="1" t="s">
        <v>2097</v>
      </c>
      <c r="D1660" s="1" t="s">
        <v>2228</v>
      </c>
      <c r="E1660" s="1" t="s">
        <v>1991</v>
      </c>
      <c r="F1660" s="1" t="s">
        <v>1992</v>
      </c>
      <c r="G1660" s="1" t="s">
        <v>590</v>
      </c>
      <c r="H1660" s="1" t="s">
        <v>187</v>
      </c>
      <c r="I1660" s="1" t="s">
        <v>2056</v>
      </c>
      <c r="J1660" s="3">
        <v>3.03</v>
      </c>
      <c r="K1660" s="1" t="s">
        <v>2414</v>
      </c>
      <c r="L1660" s="1" t="s">
        <v>24</v>
      </c>
      <c r="M1660" s="1" t="s">
        <v>2415</v>
      </c>
      <c r="N1660" s="1" t="s">
        <v>2059</v>
      </c>
      <c r="O1660" s="2">
        <v>39507</v>
      </c>
      <c r="P1660" s="2">
        <v>39512</v>
      </c>
      <c r="Q1660" s="1" t="s">
        <v>29</v>
      </c>
      <c r="R1660" t="str">
        <f>VLOOKUP(F1660,'Seg 2 descriptions'!A:B,2)</f>
        <v>X Operations-Tri-County</v>
      </c>
      <c r="S1660" t="str">
        <f>VLOOKUP(G1660,'Seg 3 descriptions'!A:B,2)</f>
        <v>Overtime/Comp Time/On Call</v>
      </c>
    </row>
    <row r="1661" spans="1:19" x14ac:dyDescent="0.25">
      <c r="A1661" s="1" t="s">
        <v>457</v>
      </c>
      <c r="B1661" s="1" t="s">
        <v>1988</v>
      </c>
      <c r="C1661" s="1" t="s">
        <v>2097</v>
      </c>
      <c r="D1661" s="1" t="s">
        <v>2003</v>
      </c>
      <c r="E1661" s="1" t="s">
        <v>1991</v>
      </c>
      <c r="F1661" s="1" t="s">
        <v>1992</v>
      </c>
      <c r="G1661" s="1" t="s">
        <v>590</v>
      </c>
      <c r="H1661" s="1" t="s">
        <v>103</v>
      </c>
      <c r="I1661" s="1" t="s">
        <v>2056</v>
      </c>
      <c r="J1661" s="3">
        <v>9.7200000000000006</v>
      </c>
      <c r="K1661" s="1" t="s">
        <v>2414</v>
      </c>
      <c r="L1661" s="1" t="s">
        <v>24</v>
      </c>
      <c r="M1661" s="1" t="s">
        <v>2415</v>
      </c>
      <c r="N1661" s="1" t="s">
        <v>2059</v>
      </c>
      <c r="O1661" s="2">
        <v>39507</v>
      </c>
      <c r="P1661" s="2">
        <v>39512</v>
      </c>
      <c r="Q1661" s="1" t="s">
        <v>29</v>
      </c>
      <c r="R1661" t="str">
        <f>VLOOKUP(F1661,'Seg 2 descriptions'!A:B,2)</f>
        <v>X Operations-Tri-County</v>
      </c>
      <c r="S1661" t="str">
        <f>VLOOKUP(G1661,'Seg 3 descriptions'!A:B,2)</f>
        <v>Overtime/Comp Time/On Call</v>
      </c>
    </row>
    <row r="1662" spans="1:19" x14ac:dyDescent="0.25">
      <c r="A1662" s="1" t="s">
        <v>828</v>
      </c>
      <c r="B1662" s="1" t="s">
        <v>49</v>
      </c>
      <c r="C1662" s="1" t="s">
        <v>2971</v>
      </c>
      <c r="D1662" s="1" t="s">
        <v>2005</v>
      </c>
      <c r="E1662" s="1" t="s">
        <v>20</v>
      </c>
      <c r="F1662" s="1" t="s">
        <v>2006</v>
      </c>
      <c r="G1662" s="1" t="s">
        <v>590</v>
      </c>
      <c r="H1662" s="1" t="s">
        <v>187</v>
      </c>
      <c r="I1662" s="1" t="s">
        <v>24</v>
      </c>
      <c r="J1662" s="3">
        <v>81.209999999999994</v>
      </c>
      <c r="K1662" s="1" t="s">
        <v>2972</v>
      </c>
      <c r="L1662" s="1" t="s">
        <v>24</v>
      </c>
      <c r="M1662" s="1" t="s">
        <v>24</v>
      </c>
      <c r="N1662" s="1" t="s">
        <v>2971</v>
      </c>
      <c r="O1662" s="2">
        <v>39591</v>
      </c>
      <c r="P1662" s="2">
        <v>39603</v>
      </c>
      <c r="Q1662" s="1" t="s">
        <v>29</v>
      </c>
      <c r="R1662" t="str">
        <f>VLOOKUP(F1662,'Seg 2 descriptions'!A:B,2)</f>
        <v>X Engineering and Measurement</v>
      </c>
      <c r="S1662" t="str">
        <f>VLOOKUP(G1662,'Seg 3 descriptions'!A:B,2)</f>
        <v>Overtime/Comp Time/On Call</v>
      </c>
    </row>
    <row r="1663" spans="1:19" x14ac:dyDescent="0.25">
      <c r="A1663" s="1" t="s">
        <v>457</v>
      </c>
      <c r="B1663" s="1" t="s">
        <v>49</v>
      </c>
      <c r="C1663" s="1" t="s">
        <v>2397</v>
      </c>
      <c r="D1663" s="1" t="s">
        <v>2100</v>
      </c>
      <c r="E1663" s="1" t="s">
        <v>1991</v>
      </c>
      <c r="F1663" s="1" t="s">
        <v>2101</v>
      </c>
      <c r="G1663" s="1" t="s">
        <v>460</v>
      </c>
      <c r="H1663" s="1" t="s">
        <v>86</v>
      </c>
      <c r="I1663" s="1" t="s">
        <v>2056</v>
      </c>
      <c r="J1663" s="3">
        <v>69.23</v>
      </c>
      <c r="K1663" s="1" t="s">
        <v>2973</v>
      </c>
      <c r="L1663" s="1" t="s">
        <v>24</v>
      </c>
      <c r="M1663" s="1" t="s">
        <v>2974</v>
      </c>
      <c r="N1663" s="1" t="s">
        <v>2059</v>
      </c>
      <c r="O1663" s="2">
        <v>39813</v>
      </c>
      <c r="P1663" s="2">
        <v>39822</v>
      </c>
      <c r="Q1663" s="1" t="s">
        <v>29</v>
      </c>
      <c r="R1663" t="str">
        <f>VLOOKUP(F1663,'Seg 2 descriptions'!A:B,2)</f>
        <v>X Operations Manager-Tri-County</v>
      </c>
      <c r="S1663" t="str">
        <f>VLOOKUP(G1663,'Seg 3 descriptions'!A:B,2)</f>
        <v>Salaries</v>
      </c>
    </row>
    <row r="1664" spans="1:19" x14ac:dyDescent="0.25">
      <c r="A1664" s="1" t="s">
        <v>457</v>
      </c>
      <c r="B1664" s="1" t="s">
        <v>49</v>
      </c>
      <c r="C1664" s="1" t="s">
        <v>2094</v>
      </c>
      <c r="D1664" s="1" t="s">
        <v>2105</v>
      </c>
      <c r="E1664" s="1" t="s">
        <v>2029</v>
      </c>
      <c r="F1664" s="1" t="s">
        <v>2101</v>
      </c>
      <c r="G1664" s="1" t="s">
        <v>460</v>
      </c>
      <c r="H1664" s="1" t="s">
        <v>86</v>
      </c>
      <c r="I1664" s="1" t="s">
        <v>2056</v>
      </c>
      <c r="J1664" s="3">
        <v>-143.44999999999999</v>
      </c>
      <c r="K1664" s="1" t="s">
        <v>2973</v>
      </c>
      <c r="L1664" s="1" t="s">
        <v>24</v>
      </c>
      <c r="M1664" s="1" t="s">
        <v>2974</v>
      </c>
      <c r="N1664" s="1" t="s">
        <v>2059</v>
      </c>
      <c r="O1664" s="2">
        <v>39721</v>
      </c>
      <c r="P1664" s="2">
        <v>39727</v>
      </c>
      <c r="Q1664" s="1" t="s">
        <v>29</v>
      </c>
      <c r="R1664" t="str">
        <f>VLOOKUP(F1664,'Seg 2 descriptions'!A:B,2)</f>
        <v>X Operations Manager-Tri-County</v>
      </c>
      <c r="S1664" t="str">
        <f>VLOOKUP(G1664,'Seg 3 descriptions'!A:B,2)</f>
        <v>Salaries</v>
      </c>
    </row>
    <row r="1665" spans="1:19" x14ac:dyDescent="0.25">
      <c r="A1665" s="1" t="s">
        <v>457</v>
      </c>
      <c r="B1665" s="1" t="s">
        <v>49</v>
      </c>
      <c r="C1665" s="1" t="s">
        <v>2089</v>
      </c>
      <c r="D1665" s="1" t="s">
        <v>2975</v>
      </c>
      <c r="E1665" s="1" t="s">
        <v>20</v>
      </c>
      <c r="F1665" s="1" t="s">
        <v>2101</v>
      </c>
      <c r="G1665" s="1" t="s">
        <v>460</v>
      </c>
      <c r="H1665" s="1" t="s">
        <v>86</v>
      </c>
      <c r="I1665" s="1" t="s">
        <v>2056</v>
      </c>
      <c r="J1665" s="3">
        <v>903.75</v>
      </c>
      <c r="K1665" s="1" t="s">
        <v>2973</v>
      </c>
      <c r="L1665" s="1" t="s">
        <v>24</v>
      </c>
      <c r="M1665" s="1" t="s">
        <v>2974</v>
      </c>
      <c r="N1665" s="1" t="s">
        <v>2059</v>
      </c>
      <c r="O1665" s="2">
        <v>39721</v>
      </c>
      <c r="P1665" s="2">
        <v>39727</v>
      </c>
      <c r="Q1665" s="1" t="s">
        <v>29</v>
      </c>
      <c r="R1665" t="str">
        <f>VLOOKUP(F1665,'Seg 2 descriptions'!A:B,2)</f>
        <v>X Operations Manager-Tri-County</v>
      </c>
      <c r="S1665" t="str">
        <f>VLOOKUP(G1665,'Seg 3 descriptions'!A:B,2)</f>
        <v>Salaries</v>
      </c>
    </row>
    <row r="1666" spans="1:19" x14ac:dyDescent="0.25">
      <c r="A1666" s="1" t="s">
        <v>457</v>
      </c>
      <c r="B1666" s="1" t="s">
        <v>49</v>
      </c>
      <c r="C1666" s="1" t="s">
        <v>2089</v>
      </c>
      <c r="D1666" s="1" t="s">
        <v>2100</v>
      </c>
      <c r="E1666" s="1" t="s">
        <v>1991</v>
      </c>
      <c r="F1666" s="1" t="s">
        <v>2101</v>
      </c>
      <c r="G1666" s="1" t="s">
        <v>460</v>
      </c>
      <c r="H1666" s="1" t="s">
        <v>86</v>
      </c>
      <c r="I1666" s="1" t="s">
        <v>2056</v>
      </c>
      <c r="J1666" s="3">
        <v>602.5</v>
      </c>
      <c r="K1666" s="1" t="s">
        <v>2973</v>
      </c>
      <c r="L1666" s="1" t="s">
        <v>24</v>
      </c>
      <c r="M1666" s="1" t="s">
        <v>2974</v>
      </c>
      <c r="N1666" s="1" t="s">
        <v>2059</v>
      </c>
      <c r="O1666" s="2">
        <v>39721</v>
      </c>
      <c r="P1666" s="2">
        <v>39727</v>
      </c>
      <c r="Q1666" s="1" t="s">
        <v>29</v>
      </c>
      <c r="R1666" t="str">
        <f>VLOOKUP(F1666,'Seg 2 descriptions'!A:B,2)</f>
        <v>X Operations Manager-Tri-County</v>
      </c>
      <c r="S1666" t="str">
        <f>VLOOKUP(G1666,'Seg 3 descriptions'!A:B,2)</f>
        <v>Salaries</v>
      </c>
    </row>
    <row r="1667" spans="1:19" x14ac:dyDescent="0.25">
      <c r="A1667" s="1" t="s">
        <v>457</v>
      </c>
      <c r="B1667" s="1" t="s">
        <v>49</v>
      </c>
      <c r="C1667" s="1" t="s">
        <v>2397</v>
      </c>
      <c r="D1667" s="1" t="s">
        <v>2975</v>
      </c>
      <c r="E1667" s="1" t="s">
        <v>20</v>
      </c>
      <c r="F1667" s="1" t="s">
        <v>2101</v>
      </c>
      <c r="G1667" s="1" t="s">
        <v>460</v>
      </c>
      <c r="H1667" s="1" t="s">
        <v>86</v>
      </c>
      <c r="I1667" s="1" t="s">
        <v>2056</v>
      </c>
      <c r="J1667" s="3">
        <v>10.39</v>
      </c>
      <c r="K1667" s="1" t="s">
        <v>2973</v>
      </c>
      <c r="L1667" s="1" t="s">
        <v>24</v>
      </c>
      <c r="M1667" s="1" t="s">
        <v>2974</v>
      </c>
      <c r="N1667" s="1" t="s">
        <v>2059</v>
      </c>
      <c r="O1667" s="2">
        <v>39813</v>
      </c>
      <c r="P1667" s="2">
        <v>39822</v>
      </c>
      <c r="Q1667" s="1" t="s">
        <v>29</v>
      </c>
      <c r="R1667" t="str">
        <f>VLOOKUP(F1667,'Seg 2 descriptions'!A:B,2)</f>
        <v>X Operations Manager-Tri-County</v>
      </c>
      <c r="S1667" t="str">
        <f>VLOOKUP(G1667,'Seg 3 descriptions'!A:B,2)</f>
        <v>Salaries</v>
      </c>
    </row>
    <row r="1668" spans="1:19" x14ac:dyDescent="0.25">
      <c r="A1668" s="1" t="s">
        <v>457</v>
      </c>
      <c r="B1668" s="1" t="s">
        <v>49</v>
      </c>
      <c r="C1668" s="1" t="s">
        <v>2310</v>
      </c>
      <c r="D1668" s="1" t="s">
        <v>2100</v>
      </c>
      <c r="E1668" s="1" t="s">
        <v>1991</v>
      </c>
      <c r="F1668" s="1" t="s">
        <v>2101</v>
      </c>
      <c r="G1668" s="1" t="s">
        <v>460</v>
      </c>
      <c r="H1668" s="1" t="s">
        <v>86</v>
      </c>
      <c r="I1668" s="1" t="s">
        <v>2056</v>
      </c>
      <c r="J1668" s="3">
        <v>710.08</v>
      </c>
      <c r="K1668" s="1" t="s">
        <v>2973</v>
      </c>
      <c r="L1668" s="1" t="s">
        <v>24</v>
      </c>
      <c r="M1668" s="1" t="s">
        <v>2974</v>
      </c>
      <c r="N1668" s="1" t="s">
        <v>2059</v>
      </c>
      <c r="O1668" s="2">
        <v>39660</v>
      </c>
      <c r="P1668" s="2">
        <v>39666</v>
      </c>
      <c r="Q1668" s="1" t="s">
        <v>29</v>
      </c>
      <c r="R1668" t="str">
        <f>VLOOKUP(F1668,'Seg 2 descriptions'!A:B,2)</f>
        <v>X Operations Manager-Tri-County</v>
      </c>
      <c r="S1668" t="str">
        <f>VLOOKUP(G1668,'Seg 3 descriptions'!A:B,2)</f>
        <v>Salaries</v>
      </c>
    </row>
    <row r="1669" spans="1:19" x14ac:dyDescent="0.25">
      <c r="A1669" s="1" t="s">
        <v>457</v>
      </c>
      <c r="B1669" s="1" t="s">
        <v>49</v>
      </c>
      <c r="C1669" s="1" t="s">
        <v>2545</v>
      </c>
      <c r="D1669" s="1" t="s">
        <v>2100</v>
      </c>
      <c r="E1669" s="1" t="s">
        <v>1991</v>
      </c>
      <c r="F1669" s="1" t="s">
        <v>2101</v>
      </c>
      <c r="G1669" s="1" t="s">
        <v>460</v>
      </c>
      <c r="H1669" s="1" t="s">
        <v>86</v>
      </c>
      <c r="I1669" s="1" t="s">
        <v>2056</v>
      </c>
      <c r="J1669" s="3">
        <v>717.27</v>
      </c>
      <c r="K1669" s="1" t="s">
        <v>2973</v>
      </c>
      <c r="L1669" s="1" t="s">
        <v>24</v>
      </c>
      <c r="M1669" s="1" t="s">
        <v>2974</v>
      </c>
      <c r="N1669" s="1" t="s">
        <v>2059</v>
      </c>
      <c r="O1669" s="2">
        <v>39691</v>
      </c>
      <c r="P1669" s="2">
        <v>39696</v>
      </c>
      <c r="Q1669" s="1" t="s">
        <v>29</v>
      </c>
      <c r="R1669" t="str">
        <f>VLOOKUP(F1669,'Seg 2 descriptions'!A:B,2)</f>
        <v>X Operations Manager-Tri-County</v>
      </c>
      <c r="S1669" t="str">
        <f>VLOOKUP(G1669,'Seg 3 descriptions'!A:B,2)</f>
        <v>Salaries</v>
      </c>
    </row>
    <row r="1670" spans="1:19" x14ac:dyDescent="0.25">
      <c r="A1670" s="1" t="s">
        <v>457</v>
      </c>
      <c r="B1670" s="1" t="s">
        <v>49</v>
      </c>
      <c r="C1670" s="1" t="s">
        <v>2545</v>
      </c>
      <c r="D1670" s="1" t="s">
        <v>2105</v>
      </c>
      <c r="E1670" s="1" t="s">
        <v>2029</v>
      </c>
      <c r="F1670" s="1" t="s">
        <v>2101</v>
      </c>
      <c r="G1670" s="1" t="s">
        <v>460</v>
      </c>
      <c r="H1670" s="1" t="s">
        <v>86</v>
      </c>
      <c r="I1670" s="1" t="s">
        <v>2056</v>
      </c>
      <c r="J1670" s="3">
        <v>143.44999999999999</v>
      </c>
      <c r="K1670" s="1" t="s">
        <v>2973</v>
      </c>
      <c r="L1670" s="1" t="s">
        <v>24</v>
      </c>
      <c r="M1670" s="1" t="s">
        <v>2974</v>
      </c>
      <c r="N1670" s="1" t="s">
        <v>2059</v>
      </c>
      <c r="O1670" s="2">
        <v>39691</v>
      </c>
      <c r="P1670" s="2">
        <v>39696</v>
      </c>
      <c r="Q1670" s="1" t="s">
        <v>29</v>
      </c>
      <c r="R1670" t="str">
        <f>VLOOKUP(F1670,'Seg 2 descriptions'!A:B,2)</f>
        <v>X Operations Manager-Tri-County</v>
      </c>
      <c r="S1670" t="str">
        <f>VLOOKUP(G1670,'Seg 3 descriptions'!A:B,2)</f>
        <v>Salaries</v>
      </c>
    </row>
    <row r="1671" spans="1:19" x14ac:dyDescent="0.25">
      <c r="A1671" s="1" t="s">
        <v>457</v>
      </c>
      <c r="B1671" s="1" t="s">
        <v>49</v>
      </c>
      <c r="C1671" s="1" t="s">
        <v>2094</v>
      </c>
      <c r="D1671" s="1" t="s">
        <v>2100</v>
      </c>
      <c r="E1671" s="1" t="s">
        <v>1991</v>
      </c>
      <c r="F1671" s="1" t="s">
        <v>2101</v>
      </c>
      <c r="G1671" s="1" t="s">
        <v>460</v>
      </c>
      <c r="H1671" s="1" t="s">
        <v>86</v>
      </c>
      <c r="I1671" s="1" t="s">
        <v>2056</v>
      </c>
      <c r="J1671" s="3">
        <v>-717.27</v>
      </c>
      <c r="K1671" s="1" t="s">
        <v>2973</v>
      </c>
      <c r="L1671" s="1" t="s">
        <v>24</v>
      </c>
      <c r="M1671" s="1" t="s">
        <v>2974</v>
      </c>
      <c r="N1671" s="1" t="s">
        <v>2059</v>
      </c>
      <c r="O1671" s="2">
        <v>39721</v>
      </c>
      <c r="P1671" s="2">
        <v>39727</v>
      </c>
      <c r="Q1671" s="1" t="s">
        <v>29</v>
      </c>
      <c r="R1671" t="str">
        <f>VLOOKUP(F1671,'Seg 2 descriptions'!A:B,2)</f>
        <v>X Operations Manager-Tri-County</v>
      </c>
      <c r="S1671" t="str">
        <f>VLOOKUP(G1671,'Seg 3 descriptions'!A:B,2)</f>
        <v>Salaries</v>
      </c>
    </row>
    <row r="1672" spans="1:19" x14ac:dyDescent="0.25">
      <c r="A1672" s="1" t="s">
        <v>828</v>
      </c>
      <c r="B1672" s="1" t="s">
        <v>49</v>
      </c>
      <c r="C1672" s="1" t="s">
        <v>2971</v>
      </c>
      <c r="D1672" s="1" t="s">
        <v>2065</v>
      </c>
      <c r="E1672" s="1" t="s">
        <v>20</v>
      </c>
      <c r="F1672" s="1" t="s">
        <v>1992</v>
      </c>
      <c r="G1672" s="1" t="s">
        <v>590</v>
      </c>
      <c r="H1672" s="1" t="s">
        <v>86</v>
      </c>
      <c r="I1672" s="1" t="s">
        <v>24</v>
      </c>
      <c r="J1672" s="3">
        <v>125.14</v>
      </c>
      <c r="K1672" s="1" t="s">
        <v>2972</v>
      </c>
      <c r="L1672" s="1" t="s">
        <v>24</v>
      </c>
      <c r="M1672" s="1" t="s">
        <v>24</v>
      </c>
      <c r="N1672" s="1" t="s">
        <v>2971</v>
      </c>
      <c r="O1672" s="2">
        <v>39591</v>
      </c>
      <c r="P1672" s="2">
        <v>39603</v>
      </c>
      <c r="Q1672" s="1" t="s">
        <v>29</v>
      </c>
      <c r="R1672" t="str">
        <f>VLOOKUP(F1672,'Seg 2 descriptions'!A:B,2)</f>
        <v>X Operations-Tri-County</v>
      </c>
      <c r="S1672" t="str">
        <f>VLOOKUP(G1672,'Seg 3 descriptions'!A:B,2)</f>
        <v>Overtime/Comp Time/On Call</v>
      </c>
    </row>
    <row r="1673" spans="1:19" x14ac:dyDescent="0.25">
      <c r="A1673" s="1" t="s">
        <v>1571</v>
      </c>
      <c r="B1673" s="1" t="s">
        <v>49</v>
      </c>
      <c r="C1673" s="1" t="s">
        <v>2409</v>
      </c>
      <c r="D1673" s="1" t="s">
        <v>2044</v>
      </c>
      <c r="E1673" s="1" t="s">
        <v>1991</v>
      </c>
      <c r="F1673" s="1" t="s">
        <v>2013</v>
      </c>
      <c r="G1673" s="1" t="s">
        <v>22</v>
      </c>
      <c r="H1673" s="1" t="s">
        <v>86</v>
      </c>
      <c r="I1673" s="1" t="s">
        <v>24</v>
      </c>
      <c r="J1673" s="3">
        <v>59.78</v>
      </c>
      <c r="K1673" s="1" t="s">
        <v>2976</v>
      </c>
      <c r="L1673" s="1" t="s">
        <v>24</v>
      </c>
      <c r="M1673" s="1" t="s">
        <v>24</v>
      </c>
      <c r="N1673" s="1" t="s">
        <v>2409</v>
      </c>
      <c r="O1673" s="2">
        <v>39782</v>
      </c>
      <c r="P1673" s="2">
        <v>39784</v>
      </c>
      <c r="Q1673" s="1" t="s">
        <v>29</v>
      </c>
      <c r="R1673" t="str">
        <f>VLOOKUP(F1673,'Seg 2 descriptions'!A:B,2)</f>
        <v>X Facilities-Florida</v>
      </c>
      <c r="S1673" t="str">
        <f>VLOOKUP(G1673,'Seg 3 descriptions'!A:B,2)</f>
        <v>Facilities Maintenance</v>
      </c>
    </row>
    <row r="1674" spans="1:19" x14ac:dyDescent="0.25">
      <c r="A1674" s="1" t="s">
        <v>1571</v>
      </c>
      <c r="B1674" s="1" t="s">
        <v>49</v>
      </c>
      <c r="C1674" s="1" t="s">
        <v>2409</v>
      </c>
      <c r="D1674" s="1" t="s">
        <v>2044</v>
      </c>
      <c r="E1674" s="1" t="s">
        <v>1991</v>
      </c>
      <c r="F1674" s="1" t="s">
        <v>2013</v>
      </c>
      <c r="G1674" s="1" t="s">
        <v>22</v>
      </c>
      <c r="H1674" s="1" t="s">
        <v>86</v>
      </c>
      <c r="I1674" s="1" t="s">
        <v>24</v>
      </c>
      <c r="J1674" s="3">
        <v>59.78</v>
      </c>
      <c r="K1674" s="1" t="s">
        <v>2976</v>
      </c>
      <c r="L1674" s="1" t="s">
        <v>24</v>
      </c>
      <c r="M1674" s="1" t="s">
        <v>24</v>
      </c>
      <c r="N1674" s="1" t="s">
        <v>2409</v>
      </c>
      <c r="O1674" s="2">
        <v>39782</v>
      </c>
      <c r="P1674" s="2">
        <v>39784</v>
      </c>
      <c r="Q1674" s="1" t="s">
        <v>29</v>
      </c>
      <c r="R1674" t="str">
        <f>VLOOKUP(F1674,'Seg 2 descriptions'!A:B,2)</f>
        <v>X Facilities-Florida</v>
      </c>
      <c r="S1674" t="str">
        <f>VLOOKUP(G1674,'Seg 3 descriptions'!A:B,2)</f>
        <v>Facilities Maintenance</v>
      </c>
    </row>
    <row r="1675" spans="1:19" x14ac:dyDescent="0.25">
      <c r="A1675" s="1" t="s">
        <v>1571</v>
      </c>
      <c r="B1675" s="1" t="s">
        <v>20</v>
      </c>
      <c r="C1675" s="1" t="s">
        <v>2084</v>
      </c>
      <c r="D1675" s="1" t="s">
        <v>2085</v>
      </c>
      <c r="E1675" s="1" t="s">
        <v>1991</v>
      </c>
      <c r="F1675" s="1" t="s">
        <v>2013</v>
      </c>
      <c r="G1675" s="1" t="s">
        <v>35</v>
      </c>
      <c r="H1675" s="1" t="s">
        <v>86</v>
      </c>
      <c r="I1675" s="1" t="s">
        <v>24</v>
      </c>
      <c r="J1675" s="3">
        <v>474.42</v>
      </c>
      <c r="K1675" s="1" t="s">
        <v>2977</v>
      </c>
      <c r="L1675" s="1" t="s">
        <v>24</v>
      </c>
      <c r="M1675" s="1" t="s">
        <v>24</v>
      </c>
      <c r="N1675" s="1" t="s">
        <v>2084</v>
      </c>
      <c r="O1675" s="2">
        <v>39813</v>
      </c>
      <c r="P1675" s="2">
        <v>39818</v>
      </c>
      <c r="Q1675" s="1" t="s">
        <v>29</v>
      </c>
      <c r="R1675" t="str">
        <f>VLOOKUP(F1675,'Seg 2 descriptions'!A:B,2)</f>
        <v>X Facilities-Florida</v>
      </c>
      <c r="S1675" t="str">
        <f>VLOOKUP(G1675,'Seg 3 descriptions'!A:B,2)</f>
        <v>Other Outside Services</v>
      </c>
    </row>
    <row r="1676" spans="1:19" x14ac:dyDescent="0.25">
      <c r="A1676" s="1" t="s">
        <v>2311</v>
      </c>
      <c r="B1676" s="1" t="s">
        <v>1988</v>
      </c>
      <c r="C1676" s="1" t="s">
        <v>2312</v>
      </c>
      <c r="D1676" s="1" t="s">
        <v>2044</v>
      </c>
      <c r="E1676" s="1" t="s">
        <v>1991</v>
      </c>
      <c r="F1676" s="1" t="s">
        <v>2013</v>
      </c>
      <c r="G1676" s="1" t="s">
        <v>22</v>
      </c>
      <c r="H1676" s="1" t="s">
        <v>86</v>
      </c>
      <c r="I1676" s="1" t="s">
        <v>24</v>
      </c>
      <c r="J1676" s="3">
        <v>-4049</v>
      </c>
      <c r="K1676" s="1" t="s">
        <v>2313</v>
      </c>
      <c r="L1676" s="1" t="s">
        <v>24</v>
      </c>
      <c r="M1676" s="1" t="s">
        <v>24</v>
      </c>
      <c r="N1676" s="1" t="s">
        <v>2314</v>
      </c>
      <c r="O1676" s="2">
        <v>39478</v>
      </c>
      <c r="P1676" s="2">
        <v>39458</v>
      </c>
      <c r="Q1676" s="1" t="s">
        <v>29</v>
      </c>
      <c r="R1676" t="str">
        <f>VLOOKUP(F1676,'Seg 2 descriptions'!A:B,2)</f>
        <v>X Facilities-Florida</v>
      </c>
      <c r="S1676" t="str">
        <f>VLOOKUP(G1676,'Seg 3 descriptions'!A:B,2)</f>
        <v>Facilities Maintenance</v>
      </c>
    </row>
    <row r="1677" spans="1:19" x14ac:dyDescent="0.25">
      <c r="A1677" s="1" t="s">
        <v>2311</v>
      </c>
      <c r="B1677" s="1" t="s">
        <v>1988</v>
      </c>
      <c r="C1677" s="1" t="s">
        <v>2312</v>
      </c>
      <c r="D1677" s="1" t="s">
        <v>2044</v>
      </c>
      <c r="E1677" s="1" t="s">
        <v>1991</v>
      </c>
      <c r="F1677" s="1" t="s">
        <v>2013</v>
      </c>
      <c r="G1677" s="1" t="s">
        <v>22</v>
      </c>
      <c r="H1677" s="1" t="s">
        <v>86</v>
      </c>
      <c r="I1677" s="1" t="s">
        <v>24</v>
      </c>
      <c r="J1677" s="3">
        <v>-3756.5</v>
      </c>
      <c r="K1677" s="1" t="s">
        <v>2313</v>
      </c>
      <c r="L1677" s="1" t="s">
        <v>24</v>
      </c>
      <c r="M1677" s="1" t="s">
        <v>24</v>
      </c>
      <c r="N1677" s="1" t="s">
        <v>2314</v>
      </c>
      <c r="O1677" s="2">
        <v>39478</v>
      </c>
      <c r="P1677" s="2">
        <v>39458</v>
      </c>
      <c r="Q1677" s="1" t="s">
        <v>29</v>
      </c>
      <c r="R1677" t="str">
        <f>VLOOKUP(F1677,'Seg 2 descriptions'!A:B,2)</f>
        <v>X Facilities-Florida</v>
      </c>
      <c r="S1677" t="str">
        <f>VLOOKUP(G1677,'Seg 3 descriptions'!A:B,2)</f>
        <v>Facilities Maintenance</v>
      </c>
    </row>
    <row r="1678" spans="1:19" x14ac:dyDescent="0.25">
      <c r="A1678" s="1" t="s">
        <v>1571</v>
      </c>
      <c r="B1678" s="1" t="s">
        <v>49</v>
      </c>
      <c r="C1678" s="1" t="s">
        <v>2410</v>
      </c>
      <c r="D1678" s="1" t="s">
        <v>2183</v>
      </c>
      <c r="E1678" s="1" t="s">
        <v>1991</v>
      </c>
      <c r="F1678" s="1" t="s">
        <v>2013</v>
      </c>
      <c r="G1678" s="1" t="s">
        <v>22</v>
      </c>
      <c r="H1678" s="1" t="s">
        <v>103</v>
      </c>
      <c r="I1678" s="1" t="s">
        <v>24</v>
      </c>
      <c r="J1678" s="3">
        <v>14.94</v>
      </c>
      <c r="K1678" s="1" t="s">
        <v>2976</v>
      </c>
      <c r="L1678" s="1" t="s">
        <v>24</v>
      </c>
      <c r="M1678" s="1" t="s">
        <v>24</v>
      </c>
      <c r="N1678" s="1" t="s">
        <v>2410</v>
      </c>
      <c r="O1678" s="2">
        <v>39813</v>
      </c>
      <c r="P1678" s="2">
        <v>39819</v>
      </c>
      <c r="Q1678" s="1" t="s">
        <v>29</v>
      </c>
      <c r="R1678" t="str">
        <f>VLOOKUP(F1678,'Seg 2 descriptions'!A:B,2)</f>
        <v>X Facilities-Florida</v>
      </c>
      <c r="S1678" t="str">
        <f>VLOOKUP(G1678,'Seg 3 descriptions'!A:B,2)</f>
        <v>Facilities Maintenance</v>
      </c>
    </row>
    <row r="1679" spans="1:19" x14ac:dyDescent="0.25">
      <c r="A1679" s="1" t="s">
        <v>17</v>
      </c>
      <c r="B1679" s="1" t="s">
        <v>1988</v>
      </c>
      <c r="C1679" s="1" t="s">
        <v>2978</v>
      </c>
      <c r="D1679" s="1" t="s">
        <v>2012</v>
      </c>
      <c r="E1679" s="1" t="s">
        <v>1991</v>
      </c>
      <c r="F1679" s="1" t="s">
        <v>2013</v>
      </c>
      <c r="G1679" s="1" t="s">
        <v>22</v>
      </c>
      <c r="H1679" s="1" t="s">
        <v>228</v>
      </c>
      <c r="I1679" s="1" t="s">
        <v>24</v>
      </c>
      <c r="J1679" s="3">
        <v>825</v>
      </c>
      <c r="K1679" s="1" t="s">
        <v>84</v>
      </c>
      <c r="L1679" s="1" t="s">
        <v>24</v>
      </c>
      <c r="M1679" s="1" t="s">
        <v>2979</v>
      </c>
      <c r="N1679" s="1" t="s">
        <v>2980</v>
      </c>
      <c r="O1679" s="2">
        <v>39507</v>
      </c>
      <c r="P1679" s="2">
        <v>39511</v>
      </c>
      <c r="Q1679" s="1" t="s">
        <v>29</v>
      </c>
      <c r="R1679" t="str">
        <f>VLOOKUP(F1679,'Seg 2 descriptions'!A:B,2)</f>
        <v>X Facilities-Florida</v>
      </c>
      <c r="S1679" t="str">
        <f>VLOOKUP(G1679,'Seg 3 descriptions'!A:B,2)</f>
        <v>Facilities Maintenance</v>
      </c>
    </row>
    <row r="1680" spans="1:19" x14ac:dyDescent="0.25">
      <c r="A1680" s="1" t="s">
        <v>828</v>
      </c>
      <c r="B1680" s="1" t="s">
        <v>49</v>
      </c>
      <c r="C1680" s="1" t="s">
        <v>2566</v>
      </c>
      <c r="D1680" s="1" t="s">
        <v>2393</v>
      </c>
      <c r="E1680" s="1" t="s">
        <v>20</v>
      </c>
      <c r="F1680" s="1" t="s">
        <v>2006</v>
      </c>
      <c r="G1680" s="1" t="s">
        <v>460</v>
      </c>
      <c r="H1680" s="1" t="s">
        <v>228</v>
      </c>
      <c r="I1680" s="1" t="s">
        <v>24</v>
      </c>
      <c r="J1680" s="3">
        <v>40.729999999999997</v>
      </c>
      <c r="K1680" s="1" t="s">
        <v>2981</v>
      </c>
      <c r="L1680" s="1" t="s">
        <v>24</v>
      </c>
      <c r="M1680" s="1" t="s">
        <v>24</v>
      </c>
      <c r="N1680" s="1" t="s">
        <v>2566</v>
      </c>
      <c r="O1680" s="2">
        <v>39619</v>
      </c>
      <c r="P1680" s="2">
        <v>39630</v>
      </c>
      <c r="Q1680" s="1" t="s">
        <v>29</v>
      </c>
      <c r="R1680" t="str">
        <f>VLOOKUP(F1680,'Seg 2 descriptions'!A:B,2)</f>
        <v>X Engineering and Measurement</v>
      </c>
      <c r="S1680" t="str">
        <f>VLOOKUP(G1680,'Seg 3 descriptions'!A:B,2)</f>
        <v>Salaries</v>
      </c>
    </row>
    <row r="1681" spans="1:19" x14ac:dyDescent="0.25">
      <c r="A1681" s="1" t="s">
        <v>828</v>
      </c>
      <c r="B1681" s="1" t="s">
        <v>49</v>
      </c>
      <c r="C1681" s="1" t="s">
        <v>2566</v>
      </c>
      <c r="D1681" s="1" t="s">
        <v>1999</v>
      </c>
      <c r="E1681" s="1" t="s">
        <v>1991</v>
      </c>
      <c r="F1681" s="1" t="s">
        <v>1992</v>
      </c>
      <c r="G1681" s="1" t="s">
        <v>460</v>
      </c>
      <c r="H1681" s="1" t="s">
        <v>228</v>
      </c>
      <c r="I1681" s="1" t="s">
        <v>24</v>
      </c>
      <c r="J1681" s="3">
        <v>209.19</v>
      </c>
      <c r="K1681" s="1" t="s">
        <v>2981</v>
      </c>
      <c r="L1681" s="1" t="s">
        <v>24</v>
      </c>
      <c r="M1681" s="1" t="s">
        <v>24</v>
      </c>
      <c r="N1681" s="1" t="s">
        <v>2566</v>
      </c>
      <c r="O1681" s="2">
        <v>39619</v>
      </c>
      <c r="P1681" s="2">
        <v>39630</v>
      </c>
      <c r="Q1681" s="1" t="s">
        <v>29</v>
      </c>
      <c r="R1681" t="str">
        <f>VLOOKUP(F1681,'Seg 2 descriptions'!A:B,2)</f>
        <v>X Operations-Tri-County</v>
      </c>
      <c r="S1681" t="str">
        <f>VLOOKUP(G1681,'Seg 3 descriptions'!A:B,2)</f>
        <v>Salaries</v>
      </c>
    </row>
    <row r="1682" spans="1:19" x14ac:dyDescent="0.25">
      <c r="A1682" s="1" t="s">
        <v>828</v>
      </c>
      <c r="B1682" s="1" t="s">
        <v>49</v>
      </c>
      <c r="C1682" s="1" t="s">
        <v>2566</v>
      </c>
      <c r="D1682" s="1" t="s">
        <v>2715</v>
      </c>
      <c r="E1682" s="1" t="s">
        <v>2029</v>
      </c>
      <c r="F1682" s="1" t="s">
        <v>2030</v>
      </c>
      <c r="G1682" s="1" t="s">
        <v>460</v>
      </c>
      <c r="H1682" s="1" t="s">
        <v>103</v>
      </c>
      <c r="I1682" s="1" t="s">
        <v>24</v>
      </c>
      <c r="J1682" s="3">
        <v>82.58</v>
      </c>
      <c r="K1682" s="1" t="s">
        <v>2981</v>
      </c>
      <c r="L1682" s="1" t="s">
        <v>24</v>
      </c>
      <c r="M1682" s="1" t="s">
        <v>24</v>
      </c>
      <c r="N1682" s="1" t="s">
        <v>2566</v>
      </c>
      <c r="O1682" s="2">
        <v>39619</v>
      </c>
      <c r="P1682" s="2">
        <v>39630</v>
      </c>
      <c r="Q1682" s="1" t="s">
        <v>29</v>
      </c>
      <c r="R1682" t="str">
        <f>VLOOKUP(F1682,'Seg 2 descriptions'!A:B,2)</f>
        <v>X Operations-Citrus County</v>
      </c>
      <c r="S1682" t="str">
        <f>VLOOKUP(G1682,'Seg 3 descriptions'!A:B,2)</f>
        <v>Salaries</v>
      </c>
    </row>
    <row r="1683" spans="1:19" x14ac:dyDescent="0.25">
      <c r="A1683" s="1" t="s">
        <v>828</v>
      </c>
      <c r="B1683" s="1" t="s">
        <v>49</v>
      </c>
      <c r="C1683" s="1" t="s">
        <v>2566</v>
      </c>
      <c r="D1683" s="1" t="s">
        <v>1997</v>
      </c>
      <c r="E1683" s="1" t="s">
        <v>1991</v>
      </c>
      <c r="F1683" s="1" t="s">
        <v>1992</v>
      </c>
      <c r="G1683" s="1" t="s">
        <v>460</v>
      </c>
      <c r="H1683" s="1" t="s">
        <v>86</v>
      </c>
      <c r="I1683" s="1" t="s">
        <v>24</v>
      </c>
      <c r="J1683" s="3">
        <v>929.74</v>
      </c>
      <c r="K1683" s="1" t="s">
        <v>2981</v>
      </c>
      <c r="L1683" s="1" t="s">
        <v>24</v>
      </c>
      <c r="M1683" s="1" t="s">
        <v>24</v>
      </c>
      <c r="N1683" s="1" t="s">
        <v>2566</v>
      </c>
      <c r="O1683" s="2">
        <v>39619</v>
      </c>
      <c r="P1683" s="2">
        <v>39630</v>
      </c>
      <c r="Q1683" s="1" t="s">
        <v>29</v>
      </c>
      <c r="R1683" t="str">
        <f>VLOOKUP(F1683,'Seg 2 descriptions'!A:B,2)</f>
        <v>X Operations-Tri-County</v>
      </c>
      <c r="S1683" t="str">
        <f>VLOOKUP(G1683,'Seg 3 descriptions'!A:B,2)</f>
        <v>Salaries</v>
      </c>
    </row>
    <row r="1684" spans="1:19" x14ac:dyDescent="0.25">
      <c r="A1684" s="1" t="s">
        <v>1571</v>
      </c>
      <c r="B1684" s="1" t="s">
        <v>49</v>
      </c>
      <c r="C1684" s="1" t="s">
        <v>2294</v>
      </c>
      <c r="D1684" s="1" t="s">
        <v>2044</v>
      </c>
      <c r="E1684" s="1" t="s">
        <v>1991</v>
      </c>
      <c r="F1684" s="1" t="s">
        <v>2013</v>
      </c>
      <c r="G1684" s="1" t="s">
        <v>22</v>
      </c>
      <c r="H1684" s="1" t="s">
        <v>86</v>
      </c>
      <c r="I1684" s="1" t="s">
        <v>24</v>
      </c>
      <c r="J1684" s="3">
        <v>79.069999999999993</v>
      </c>
      <c r="K1684" s="1" t="s">
        <v>2804</v>
      </c>
      <c r="L1684" s="1" t="s">
        <v>24</v>
      </c>
      <c r="M1684" s="1" t="s">
        <v>24</v>
      </c>
      <c r="N1684" s="1" t="s">
        <v>2294</v>
      </c>
      <c r="O1684" s="2">
        <v>39752</v>
      </c>
      <c r="P1684" s="2">
        <v>39756</v>
      </c>
      <c r="Q1684" s="1" t="s">
        <v>29</v>
      </c>
      <c r="R1684" t="str">
        <f>VLOOKUP(F1684,'Seg 2 descriptions'!A:B,2)</f>
        <v>X Facilities-Florida</v>
      </c>
      <c r="S1684" t="str">
        <f>VLOOKUP(G1684,'Seg 3 descriptions'!A:B,2)</f>
        <v>Facilities Maintenance</v>
      </c>
    </row>
    <row r="1685" spans="1:19" x14ac:dyDescent="0.25">
      <c r="A1685" s="1" t="s">
        <v>1571</v>
      </c>
      <c r="B1685" s="1" t="s">
        <v>49</v>
      </c>
      <c r="C1685" s="1" t="s">
        <v>2982</v>
      </c>
      <c r="D1685" s="1" t="s">
        <v>2044</v>
      </c>
      <c r="E1685" s="1" t="s">
        <v>1991</v>
      </c>
      <c r="F1685" s="1" t="s">
        <v>2013</v>
      </c>
      <c r="G1685" s="1" t="s">
        <v>22</v>
      </c>
      <c r="H1685" s="1" t="s">
        <v>86</v>
      </c>
      <c r="I1685" s="1" t="s">
        <v>24</v>
      </c>
      <c r="J1685" s="3">
        <v>409.62</v>
      </c>
      <c r="K1685" s="1" t="s">
        <v>2983</v>
      </c>
      <c r="L1685" s="1" t="s">
        <v>24</v>
      </c>
      <c r="M1685" s="1" t="s">
        <v>24</v>
      </c>
      <c r="N1685" s="1" t="s">
        <v>2982</v>
      </c>
      <c r="O1685" s="2">
        <v>39782</v>
      </c>
      <c r="P1685" s="2">
        <v>39784</v>
      </c>
      <c r="Q1685" s="1" t="s">
        <v>29</v>
      </c>
      <c r="R1685" t="str">
        <f>VLOOKUP(F1685,'Seg 2 descriptions'!A:B,2)</f>
        <v>X Facilities-Florida</v>
      </c>
      <c r="S1685" t="str">
        <f>VLOOKUP(G1685,'Seg 3 descriptions'!A:B,2)</f>
        <v>Facilities Maintenance</v>
      </c>
    </row>
    <row r="1686" spans="1:19" x14ac:dyDescent="0.25">
      <c r="A1686" s="1" t="s">
        <v>1571</v>
      </c>
      <c r="B1686" s="1" t="s">
        <v>49</v>
      </c>
      <c r="C1686" s="1" t="s">
        <v>2223</v>
      </c>
      <c r="D1686" s="1" t="s">
        <v>2044</v>
      </c>
      <c r="E1686" s="1" t="s">
        <v>1991</v>
      </c>
      <c r="F1686" s="1" t="s">
        <v>2013</v>
      </c>
      <c r="G1686" s="1" t="s">
        <v>22</v>
      </c>
      <c r="H1686" s="1" t="s">
        <v>86</v>
      </c>
      <c r="I1686" s="1" t="s">
        <v>24</v>
      </c>
      <c r="J1686" s="3">
        <v>29.89</v>
      </c>
      <c r="K1686" s="1" t="s">
        <v>2976</v>
      </c>
      <c r="L1686" s="1" t="s">
        <v>24</v>
      </c>
      <c r="M1686" s="1" t="s">
        <v>24</v>
      </c>
      <c r="N1686" s="1" t="s">
        <v>2223</v>
      </c>
      <c r="O1686" s="2">
        <v>39691</v>
      </c>
      <c r="P1686" s="2">
        <v>39695</v>
      </c>
      <c r="Q1686" s="1" t="s">
        <v>29</v>
      </c>
      <c r="R1686" t="str">
        <f>VLOOKUP(F1686,'Seg 2 descriptions'!A:B,2)</f>
        <v>X Facilities-Florida</v>
      </c>
      <c r="S1686" t="str">
        <f>VLOOKUP(G1686,'Seg 3 descriptions'!A:B,2)</f>
        <v>Facilities Maintenance</v>
      </c>
    </row>
    <row r="1687" spans="1:19" x14ac:dyDescent="0.25">
      <c r="A1687" s="1" t="s">
        <v>2285</v>
      </c>
      <c r="B1687" s="1" t="s">
        <v>20</v>
      </c>
      <c r="C1687" s="1" t="s">
        <v>2984</v>
      </c>
      <c r="D1687" s="1" t="s">
        <v>2022</v>
      </c>
      <c r="E1687" s="1" t="s">
        <v>1991</v>
      </c>
      <c r="F1687" s="1" t="s">
        <v>1992</v>
      </c>
      <c r="G1687" s="1" t="s">
        <v>35</v>
      </c>
      <c r="H1687" s="1" t="s">
        <v>86</v>
      </c>
      <c r="I1687" s="1" t="s">
        <v>24</v>
      </c>
      <c r="J1687" s="3">
        <v>-1606</v>
      </c>
      <c r="K1687" s="1" t="s">
        <v>2985</v>
      </c>
      <c r="L1687" s="1" t="s">
        <v>24</v>
      </c>
      <c r="M1687" s="1" t="s">
        <v>24</v>
      </c>
      <c r="N1687" s="1" t="s">
        <v>2986</v>
      </c>
      <c r="O1687" s="2">
        <v>39813</v>
      </c>
      <c r="P1687" s="2">
        <v>39790</v>
      </c>
      <c r="Q1687" s="1" t="s">
        <v>29</v>
      </c>
      <c r="R1687" t="str">
        <f>VLOOKUP(F1687,'Seg 2 descriptions'!A:B,2)</f>
        <v>X Operations-Tri-County</v>
      </c>
      <c r="S1687" t="str">
        <f>VLOOKUP(G1687,'Seg 3 descriptions'!A:B,2)</f>
        <v>Other Outside Services</v>
      </c>
    </row>
    <row r="1688" spans="1:19" x14ac:dyDescent="0.25">
      <c r="A1688" s="1" t="s">
        <v>2285</v>
      </c>
      <c r="B1688" s="1" t="s">
        <v>20</v>
      </c>
      <c r="C1688" s="1" t="s">
        <v>2986</v>
      </c>
      <c r="D1688" s="1" t="s">
        <v>2022</v>
      </c>
      <c r="E1688" s="1" t="s">
        <v>1991</v>
      </c>
      <c r="F1688" s="1" t="s">
        <v>1992</v>
      </c>
      <c r="G1688" s="1" t="s">
        <v>35</v>
      </c>
      <c r="H1688" s="1" t="s">
        <v>86</v>
      </c>
      <c r="I1688" s="1" t="s">
        <v>24</v>
      </c>
      <c r="J1688" s="3">
        <v>1606</v>
      </c>
      <c r="K1688" s="1" t="s">
        <v>2985</v>
      </c>
      <c r="L1688" s="1" t="s">
        <v>24</v>
      </c>
      <c r="M1688" s="1" t="s">
        <v>24</v>
      </c>
      <c r="N1688" s="1" t="s">
        <v>2986</v>
      </c>
      <c r="O1688" s="2">
        <v>39773</v>
      </c>
      <c r="P1688" s="2">
        <v>39790</v>
      </c>
      <c r="Q1688" s="1" t="s">
        <v>29</v>
      </c>
      <c r="R1688" t="str">
        <f>VLOOKUP(F1688,'Seg 2 descriptions'!A:B,2)</f>
        <v>X Operations-Tri-County</v>
      </c>
      <c r="S1688" t="str">
        <f>VLOOKUP(G1688,'Seg 3 descriptions'!A:B,2)</f>
        <v>Other Outside Services</v>
      </c>
    </row>
    <row r="1689" spans="1:19" x14ac:dyDescent="0.25">
      <c r="A1689" s="1" t="s">
        <v>457</v>
      </c>
      <c r="B1689" s="1" t="s">
        <v>49</v>
      </c>
      <c r="C1689" s="1" t="s">
        <v>2504</v>
      </c>
      <c r="D1689" s="1" t="s">
        <v>2975</v>
      </c>
      <c r="E1689" s="1" t="s">
        <v>20</v>
      </c>
      <c r="F1689" s="1" t="s">
        <v>2101</v>
      </c>
      <c r="G1689" s="1" t="s">
        <v>460</v>
      </c>
      <c r="H1689" s="1" t="s">
        <v>86</v>
      </c>
      <c r="I1689" s="1" t="s">
        <v>2056</v>
      </c>
      <c r="J1689" s="3">
        <v>-903.75</v>
      </c>
      <c r="K1689" s="1" t="s">
        <v>2973</v>
      </c>
      <c r="L1689" s="1" t="s">
        <v>24</v>
      </c>
      <c r="M1689" s="1" t="s">
        <v>2974</v>
      </c>
      <c r="N1689" s="1" t="s">
        <v>2089</v>
      </c>
      <c r="O1689" s="2">
        <v>39752</v>
      </c>
      <c r="P1689" s="2">
        <v>39758</v>
      </c>
      <c r="Q1689" s="1" t="s">
        <v>29</v>
      </c>
      <c r="R1689" t="str">
        <f>VLOOKUP(F1689,'Seg 2 descriptions'!A:B,2)</f>
        <v>X Operations Manager-Tri-County</v>
      </c>
      <c r="S1689" t="str">
        <f>VLOOKUP(G1689,'Seg 3 descriptions'!A:B,2)</f>
        <v>Salaries</v>
      </c>
    </row>
    <row r="1690" spans="1:19" x14ac:dyDescent="0.25">
      <c r="A1690" s="1" t="s">
        <v>457</v>
      </c>
      <c r="B1690" s="1" t="s">
        <v>49</v>
      </c>
      <c r="C1690" s="1" t="s">
        <v>2504</v>
      </c>
      <c r="D1690" s="1" t="s">
        <v>2100</v>
      </c>
      <c r="E1690" s="1" t="s">
        <v>1991</v>
      </c>
      <c r="F1690" s="1" t="s">
        <v>2101</v>
      </c>
      <c r="G1690" s="1" t="s">
        <v>460</v>
      </c>
      <c r="H1690" s="1" t="s">
        <v>86</v>
      </c>
      <c r="I1690" s="1" t="s">
        <v>2056</v>
      </c>
      <c r="J1690" s="3">
        <v>-602.5</v>
      </c>
      <c r="K1690" s="1" t="s">
        <v>2973</v>
      </c>
      <c r="L1690" s="1" t="s">
        <v>24</v>
      </c>
      <c r="M1690" s="1" t="s">
        <v>2974</v>
      </c>
      <c r="N1690" s="1" t="s">
        <v>2089</v>
      </c>
      <c r="O1690" s="2">
        <v>39752</v>
      </c>
      <c r="P1690" s="2">
        <v>39758</v>
      </c>
      <c r="Q1690" s="1" t="s">
        <v>29</v>
      </c>
      <c r="R1690" t="str">
        <f>VLOOKUP(F1690,'Seg 2 descriptions'!A:B,2)</f>
        <v>X Operations Manager-Tri-County</v>
      </c>
      <c r="S1690" t="str">
        <f>VLOOKUP(G1690,'Seg 3 descriptions'!A:B,2)</f>
        <v>Salaries</v>
      </c>
    </row>
    <row r="1691" spans="1:19" x14ac:dyDescent="0.25">
      <c r="A1691" s="1" t="s">
        <v>828</v>
      </c>
      <c r="B1691" s="1" t="s">
        <v>49</v>
      </c>
      <c r="C1691" s="1" t="s">
        <v>2749</v>
      </c>
      <c r="D1691" s="1" t="s">
        <v>2063</v>
      </c>
      <c r="E1691" s="1" t="s">
        <v>20</v>
      </c>
      <c r="F1691" s="1" t="s">
        <v>2006</v>
      </c>
      <c r="G1691" s="1" t="s">
        <v>590</v>
      </c>
      <c r="H1691" s="1" t="s">
        <v>86</v>
      </c>
      <c r="I1691" s="1" t="s">
        <v>24</v>
      </c>
      <c r="J1691" s="3">
        <v>113.89</v>
      </c>
      <c r="K1691" s="1" t="s">
        <v>2987</v>
      </c>
      <c r="L1691" s="1" t="s">
        <v>24</v>
      </c>
      <c r="M1691" s="1" t="s">
        <v>24</v>
      </c>
      <c r="N1691" s="1" t="s">
        <v>2749</v>
      </c>
      <c r="O1691" s="2">
        <v>39808</v>
      </c>
      <c r="P1691" s="2">
        <v>39820</v>
      </c>
      <c r="Q1691" s="1" t="s">
        <v>29</v>
      </c>
      <c r="R1691" t="str">
        <f>VLOOKUP(F1691,'Seg 2 descriptions'!A:B,2)</f>
        <v>X Engineering and Measurement</v>
      </c>
      <c r="S1691" t="str">
        <f>VLOOKUP(G1691,'Seg 3 descriptions'!A:B,2)</f>
        <v>Overtime/Comp Time/On Call</v>
      </c>
    </row>
    <row r="1692" spans="1:19" x14ac:dyDescent="0.25">
      <c r="A1692" s="1" t="s">
        <v>828</v>
      </c>
      <c r="B1692" s="1" t="s">
        <v>49</v>
      </c>
      <c r="C1692" s="1" t="s">
        <v>2749</v>
      </c>
      <c r="D1692" s="1" t="s">
        <v>2064</v>
      </c>
      <c r="E1692" s="1" t="s">
        <v>20</v>
      </c>
      <c r="F1692" s="1" t="s">
        <v>2006</v>
      </c>
      <c r="G1692" s="1" t="s">
        <v>590</v>
      </c>
      <c r="H1692" s="1" t="s">
        <v>23</v>
      </c>
      <c r="I1692" s="1" t="s">
        <v>24</v>
      </c>
      <c r="J1692" s="3">
        <v>32.54</v>
      </c>
      <c r="K1692" s="1" t="s">
        <v>2987</v>
      </c>
      <c r="L1692" s="1" t="s">
        <v>24</v>
      </c>
      <c r="M1692" s="1" t="s">
        <v>24</v>
      </c>
      <c r="N1692" s="1" t="s">
        <v>2749</v>
      </c>
      <c r="O1692" s="2">
        <v>39808</v>
      </c>
      <c r="P1692" s="2">
        <v>39820</v>
      </c>
      <c r="Q1692" s="1" t="s">
        <v>29</v>
      </c>
      <c r="R1692" t="str">
        <f>VLOOKUP(F1692,'Seg 2 descriptions'!A:B,2)</f>
        <v>X Engineering and Measurement</v>
      </c>
      <c r="S1692" t="str">
        <f>VLOOKUP(G1692,'Seg 3 descriptions'!A:B,2)</f>
        <v>Overtime/Comp Time/On Call</v>
      </c>
    </row>
    <row r="1693" spans="1:19" x14ac:dyDescent="0.25">
      <c r="A1693" s="1" t="s">
        <v>828</v>
      </c>
      <c r="B1693" s="1" t="s">
        <v>49</v>
      </c>
      <c r="C1693" s="1" t="s">
        <v>2749</v>
      </c>
      <c r="D1693" s="1" t="s">
        <v>2066</v>
      </c>
      <c r="E1693" s="1" t="s">
        <v>1991</v>
      </c>
      <c r="F1693" s="1" t="s">
        <v>1992</v>
      </c>
      <c r="G1693" s="1" t="s">
        <v>590</v>
      </c>
      <c r="H1693" s="1" t="s">
        <v>228</v>
      </c>
      <c r="I1693" s="1" t="s">
        <v>24</v>
      </c>
      <c r="J1693" s="3">
        <v>50.98</v>
      </c>
      <c r="K1693" s="1" t="s">
        <v>2987</v>
      </c>
      <c r="L1693" s="1" t="s">
        <v>24</v>
      </c>
      <c r="M1693" s="1" t="s">
        <v>24</v>
      </c>
      <c r="N1693" s="1" t="s">
        <v>2749</v>
      </c>
      <c r="O1693" s="2">
        <v>39808</v>
      </c>
      <c r="P1693" s="2">
        <v>39820</v>
      </c>
      <c r="Q1693" s="1" t="s">
        <v>29</v>
      </c>
      <c r="R1693" t="str">
        <f>VLOOKUP(F1693,'Seg 2 descriptions'!A:B,2)</f>
        <v>X Operations-Tri-County</v>
      </c>
      <c r="S1693" t="str">
        <f>VLOOKUP(G1693,'Seg 3 descriptions'!A:B,2)</f>
        <v>Overtime/Comp Time/On Call</v>
      </c>
    </row>
    <row r="1694" spans="1:19" x14ac:dyDescent="0.25">
      <c r="A1694" s="1" t="s">
        <v>457</v>
      </c>
      <c r="B1694" s="1" t="s">
        <v>1988</v>
      </c>
      <c r="C1694" s="1" t="s">
        <v>2530</v>
      </c>
      <c r="D1694" s="1" t="s">
        <v>2299</v>
      </c>
      <c r="E1694" s="1" t="s">
        <v>2029</v>
      </c>
      <c r="F1694" s="1" t="s">
        <v>2030</v>
      </c>
      <c r="G1694" s="1" t="s">
        <v>590</v>
      </c>
      <c r="H1694" s="1" t="s">
        <v>86</v>
      </c>
      <c r="I1694" s="1" t="s">
        <v>2056</v>
      </c>
      <c r="J1694" s="3">
        <v>5.83</v>
      </c>
      <c r="K1694" s="1" t="s">
        <v>2738</v>
      </c>
      <c r="L1694" s="1" t="s">
        <v>24</v>
      </c>
      <c r="M1694" s="1" t="s">
        <v>2739</v>
      </c>
      <c r="N1694" s="1" t="s">
        <v>2059</v>
      </c>
      <c r="O1694" s="2">
        <v>39538</v>
      </c>
      <c r="P1694" s="2">
        <v>39541</v>
      </c>
      <c r="Q1694" s="1" t="s">
        <v>29</v>
      </c>
      <c r="R1694" t="str">
        <f>VLOOKUP(F1694,'Seg 2 descriptions'!A:B,2)</f>
        <v>X Operations-Citrus County</v>
      </c>
      <c r="S1694" t="str">
        <f>VLOOKUP(G1694,'Seg 3 descriptions'!A:B,2)</f>
        <v>Overtime/Comp Time/On Call</v>
      </c>
    </row>
    <row r="1695" spans="1:19" x14ac:dyDescent="0.25">
      <c r="A1695" s="1" t="s">
        <v>457</v>
      </c>
      <c r="B1695" s="1" t="s">
        <v>1988</v>
      </c>
      <c r="C1695" s="1" t="s">
        <v>2530</v>
      </c>
      <c r="D1695" s="1" t="s">
        <v>2621</v>
      </c>
      <c r="E1695" s="1" t="s">
        <v>2029</v>
      </c>
      <c r="F1695" s="1" t="s">
        <v>2030</v>
      </c>
      <c r="G1695" s="1" t="s">
        <v>590</v>
      </c>
      <c r="H1695" s="1" t="s">
        <v>187</v>
      </c>
      <c r="I1695" s="1" t="s">
        <v>2056</v>
      </c>
      <c r="J1695" s="3">
        <v>0.45</v>
      </c>
      <c r="K1695" s="1" t="s">
        <v>2738</v>
      </c>
      <c r="L1695" s="1" t="s">
        <v>24</v>
      </c>
      <c r="M1695" s="1" t="s">
        <v>2739</v>
      </c>
      <c r="N1695" s="1" t="s">
        <v>2059</v>
      </c>
      <c r="O1695" s="2">
        <v>39538</v>
      </c>
      <c r="P1695" s="2">
        <v>39541</v>
      </c>
      <c r="Q1695" s="1" t="s">
        <v>29</v>
      </c>
      <c r="R1695" t="str">
        <f>VLOOKUP(F1695,'Seg 2 descriptions'!A:B,2)</f>
        <v>X Operations-Citrus County</v>
      </c>
      <c r="S1695" t="str">
        <f>VLOOKUP(G1695,'Seg 3 descriptions'!A:B,2)</f>
        <v>Overtime/Comp Time/On Call</v>
      </c>
    </row>
    <row r="1696" spans="1:19" x14ac:dyDescent="0.25">
      <c r="A1696" s="1" t="s">
        <v>457</v>
      </c>
      <c r="B1696" s="1" t="s">
        <v>1988</v>
      </c>
      <c r="C1696" s="1" t="s">
        <v>2530</v>
      </c>
      <c r="D1696" s="1" t="s">
        <v>2079</v>
      </c>
      <c r="E1696" s="1" t="s">
        <v>2029</v>
      </c>
      <c r="F1696" s="1" t="s">
        <v>2030</v>
      </c>
      <c r="G1696" s="1" t="s">
        <v>460</v>
      </c>
      <c r="H1696" s="1" t="s">
        <v>187</v>
      </c>
      <c r="I1696" s="1" t="s">
        <v>2056</v>
      </c>
      <c r="J1696" s="3">
        <v>12.61</v>
      </c>
      <c r="K1696" s="1" t="s">
        <v>2738</v>
      </c>
      <c r="L1696" s="1" t="s">
        <v>24</v>
      </c>
      <c r="M1696" s="1" t="s">
        <v>2739</v>
      </c>
      <c r="N1696" s="1" t="s">
        <v>2059</v>
      </c>
      <c r="O1696" s="2">
        <v>39538</v>
      </c>
      <c r="P1696" s="2">
        <v>39541</v>
      </c>
      <c r="Q1696" s="1" t="s">
        <v>29</v>
      </c>
      <c r="R1696" t="str">
        <f>VLOOKUP(F1696,'Seg 2 descriptions'!A:B,2)</f>
        <v>X Operations-Citrus County</v>
      </c>
      <c r="S1696" t="str">
        <f>VLOOKUP(G1696,'Seg 3 descriptions'!A:B,2)</f>
        <v>Salaries</v>
      </c>
    </row>
    <row r="1697" spans="1:19" x14ac:dyDescent="0.25">
      <c r="A1697" s="1" t="s">
        <v>457</v>
      </c>
      <c r="B1697" s="1" t="s">
        <v>1988</v>
      </c>
      <c r="C1697" s="1" t="s">
        <v>2530</v>
      </c>
      <c r="D1697" s="1" t="s">
        <v>2307</v>
      </c>
      <c r="E1697" s="1" t="s">
        <v>2029</v>
      </c>
      <c r="F1697" s="1" t="s">
        <v>2030</v>
      </c>
      <c r="G1697" s="1" t="s">
        <v>460</v>
      </c>
      <c r="H1697" s="1" t="s">
        <v>86</v>
      </c>
      <c r="I1697" s="1" t="s">
        <v>2056</v>
      </c>
      <c r="J1697" s="3">
        <v>164.89</v>
      </c>
      <c r="K1697" s="1" t="s">
        <v>2738</v>
      </c>
      <c r="L1697" s="1" t="s">
        <v>24</v>
      </c>
      <c r="M1697" s="1" t="s">
        <v>2739</v>
      </c>
      <c r="N1697" s="1" t="s">
        <v>2059</v>
      </c>
      <c r="O1697" s="2">
        <v>39538</v>
      </c>
      <c r="P1697" s="2">
        <v>39541</v>
      </c>
      <c r="Q1697" s="1" t="s">
        <v>29</v>
      </c>
      <c r="R1697" t="str">
        <f>VLOOKUP(F1697,'Seg 2 descriptions'!A:B,2)</f>
        <v>X Operations-Citrus County</v>
      </c>
      <c r="S1697" t="str">
        <f>VLOOKUP(G1697,'Seg 3 descriptions'!A:B,2)</f>
        <v>Salaries</v>
      </c>
    </row>
    <row r="1698" spans="1:19" x14ac:dyDescent="0.25">
      <c r="A1698" s="1" t="s">
        <v>828</v>
      </c>
      <c r="B1698" s="1" t="s">
        <v>49</v>
      </c>
      <c r="C1698" s="1" t="s">
        <v>2775</v>
      </c>
      <c r="D1698" s="1" t="s">
        <v>2534</v>
      </c>
      <c r="E1698" s="1" t="s">
        <v>2029</v>
      </c>
      <c r="F1698" s="1" t="s">
        <v>2030</v>
      </c>
      <c r="G1698" s="1" t="s">
        <v>590</v>
      </c>
      <c r="H1698" s="1" t="s">
        <v>103</v>
      </c>
      <c r="I1698" s="1" t="s">
        <v>24</v>
      </c>
      <c r="J1698" s="3">
        <v>47.72</v>
      </c>
      <c r="K1698" s="1" t="s">
        <v>2776</v>
      </c>
      <c r="L1698" s="1" t="s">
        <v>24</v>
      </c>
      <c r="M1698" s="1" t="s">
        <v>24</v>
      </c>
      <c r="N1698" s="1" t="s">
        <v>2775</v>
      </c>
      <c r="O1698" s="2">
        <v>39801</v>
      </c>
      <c r="P1698" s="2">
        <v>39820</v>
      </c>
      <c r="Q1698" s="1" t="s">
        <v>29</v>
      </c>
      <c r="R1698" t="str">
        <f>VLOOKUP(F1698,'Seg 2 descriptions'!A:B,2)</f>
        <v>X Operations-Citrus County</v>
      </c>
      <c r="S1698" t="str">
        <f>VLOOKUP(G1698,'Seg 3 descriptions'!A:B,2)</f>
        <v>Overtime/Comp Time/On Call</v>
      </c>
    </row>
    <row r="1699" spans="1:19" x14ac:dyDescent="0.25">
      <c r="A1699" s="1" t="s">
        <v>17</v>
      </c>
      <c r="B1699" s="1" t="s">
        <v>1988</v>
      </c>
      <c r="C1699" s="1" t="s">
        <v>2988</v>
      </c>
      <c r="D1699" s="1" t="s">
        <v>2116</v>
      </c>
      <c r="E1699" s="1" t="s">
        <v>1991</v>
      </c>
      <c r="F1699" s="1" t="s">
        <v>1992</v>
      </c>
      <c r="G1699" s="1" t="s">
        <v>35</v>
      </c>
      <c r="H1699" s="1" t="s">
        <v>228</v>
      </c>
      <c r="I1699" s="1" t="s">
        <v>24</v>
      </c>
      <c r="J1699" s="3">
        <v>195</v>
      </c>
      <c r="K1699" s="1" t="s">
        <v>36</v>
      </c>
      <c r="L1699" s="1" t="s">
        <v>24</v>
      </c>
      <c r="M1699" s="1" t="s">
        <v>2989</v>
      </c>
      <c r="N1699" s="1" t="s">
        <v>2990</v>
      </c>
      <c r="O1699" s="2">
        <v>39568</v>
      </c>
      <c r="P1699" s="2">
        <v>39569</v>
      </c>
      <c r="Q1699" s="1" t="s">
        <v>29</v>
      </c>
      <c r="R1699" t="str">
        <f>VLOOKUP(F1699,'Seg 2 descriptions'!A:B,2)</f>
        <v>X Operations-Tri-County</v>
      </c>
      <c r="S1699" t="str">
        <f>VLOOKUP(G1699,'Seg 3 descriptions'!A:B,2)</f>
        <v>Other Outside Services</v>
      </c>
    </row>
    <row r="1700" spans="1:19" x14ac:dyDescent="0.25">
      <c r="A1700" s="1" t="s">
        <v>17</v>
      </c>
      <c r="B1700" s="1" t="s">
        <v>1988</v>
      </c>
      <c r="C1700" s="1" t="s">
        <v>2988</v>
      </c>
      <c r="D1700" s="1" t="s">
        <v>2116</v>
      </c>
      <c r="E1700" s="1" t="s">
        <v>1991</v>
      </c>
      <c r="F1700" s="1" t="s">
        <v>1992</v>
      </c>
      <c r="G1700" s="1" t="s">
        <v>35</v>
      </c>
      <c r="H1700" s="1" t="s">
        <v>228</v>
      </c>
      <c r="I1700" s="1" t="s">
        <v>24</v>
      </c>
      <c r="J1700" s="3">
        <v>90</v>
      </c>
      <c r="K1700" s="1" t="s">
        <v>36</v>
      </c>
      <c r="L1700" s="1" t="s">
        <v>24</v>
      </c>
      <c r="M1700" s="1" t="s">
        <v>2989</v>
      </c>
      <c r="N1700" s="1" t="s">
        <v>2990</v>
      </c>
      <c r="O1700" s="2">
        <v>39568</v>
      </c>
      <c r="P1700" s="2">
        <v>39569</v>
      </c>
      <c r="Q1700" s="1" t="s">
        <v>29</v>
      </c>
      <c r="R1700" t="str">
        <f>VLOOKUP(F1700,'Seg 2 descriptions'!A:B,2)</f>
        <v>X Operations-Tri-County</v>
      </c>
      <c r="S1700" t="str">
        <f>VLOOKUP(G1700,'Seg 3 descriptions'!A:B,2)</f>
        <v>Other Outside Services</v>
      </c>
    </row>
    <row r="1701" spans="1:19" x14ac:dyDescent="0.25">
      <c r="A1701" s="1" t="s">
        <v>457</v>
      </c>
      <c r="B1701" s="1" t="s">
        <v>49</v>
      </c>
      <c r="C1701" s="1" t="s">
        <v>2933</v>
      </c>
      <c r="D1701" s="1" t="s">
        <v>2613</v>
      </c>
      <c r="E1701" s="1" t="s">
        <v>2029</v>
      </c>
      <c r="F1701" s="1" t="s">
        <v>2030</v>
      </c>
      <c r="G1701" s="1" t="s">
        <v>868</v>
      </c>
      <c r="H1701" s="1" t="s">
        <v>86</v>
      </c>
      <c r="I1701" s="1" t="s">
        <v>2056</v>
      </c>
      <c r="J1701" s="3">
        <v>-1.46</v>
      </c>
      <c r="K1701" s="1" t="s">
        <v>2843</v>
      </c>
      <c r="L1701" s="1" t="s">
        <v>24</v>
      </c>
      <c r="M1701" s="1" t="s">
        <v>2844</v>
      </c>
      <c r="N1701" s="1" t="s">
        <v>2059</v>
      </c>
      <c r="O1701" s="2">
        <v>39752</v>
      </c>
      <c r="P1701" s="2">
        <v>39758</v>
      </c>
      <c r="Q1701" s="1" t="s">
        <v>29</v>
      </c>
      <c r="R1701" t="str">
        <f>VLOOKUP(F1701,'Seg 2 descriptions'!A:B,2)</f>
        <v>X Operations-Citrus County</v>
      </c>
      <c r="S1701" t="str">
        <f>VLOOKUP(G1701,'Seg 3 descriptions'!A:B,2)</f>
        <v>Cell Phones</v>
      </c>
    </row>
    <row r="1702" spans="1:19" x14ac:dyDescent="0.25">
      <c r="A1702" s="1" t="s">
        <v>457</v>
      </c>
      <c r="B1702" s="1" t="s">
        <v>49</v>
      </c>
      <c r="C1702" s="1" t="s">
        <v>2933</v>
      </c>
      <c r="D1702" s="1" t="s">
        <v>2614</v>
      </c>
      <c r="E1702" s="1" t="s">
        <v>2029</v>
      </c>
      <c r="F1702" s="1" t="s">
        <v>2030</v>
      </c>
      <c r="G1702" s="1" t="s">
        <v>868</v>
      </c>
      <c r="H1702" s="1" t="s">
        <v>187</v>
      </c>
      <c r="I1702" s="1" t="s">
        <v>2056</v>
      </c>
      <c r="J1702" s="3">
        <v>-3.5</v>
      </c>
      <c r="K1702" s="1" t="s">
        <v>2843</v>
      </c>
      <c r="L1702" s="1" t="s">
        <v>24</v>
      </c>
      <c r="M1702" s="1" t="s">
        <v>2844</v>
      </c>
      <c r="N1702" s="1" t="s">
        <v>2059</v>
      </c>
      <c r="O1702" s="2">
        <v>39752</v>
      </c>
      <c r="P1702" s="2">
        <v>39758</v>
      </c>
      <c r="Q1702" s="1" t="s">
        <v>29</v>
      </c>
      <c r="R1702" t="str">
        <f>VLOOKUP(F1702,'Seg 2 descriptions'!A:B,2)</f>
        <v>X Operations-Citrus County</v>
      </c>
      <c r="S1702" t="str">
        <f>VLOOKUP(G1702,'Seg 3 descriptions'!A:B,2)</f>
        <v>Cell Phones</v>
      </c>
    </row>
    <row r="1703" spans="1:19" x14ac:dyDescent="0.25">
      <c r="A1703" s="1" t="s">
        <v>457</v>
      </c>
      <c r="B1703" s="1" t="s">
        <v>49</v>
      </c>
      <c r="C1703" s="1" t="s">
        <v>2933</v>
      </c>
      <c r="D1703" s="1" t="s">
        <v>2617</v>
      </c>
      <c r="E1703" s="1" t="s">
        <v>2029</v>
      </c>
      <c r="F1703" s="1" t="s">
        <v>2030</v>
      </c>
      <c r="G1703" s="1" t="s">
        <v>867</v>
      </c>
      <c r="H1703" s="1" t="s">
        <v>86</v>
      </c>
      <c r="I1703" s="1" t="s">
        <v>2056</v>
      </c>
      <c r="J1703" s="3">
        <v>-0.96</v>
      </c>
      <c r="K1703" s="1" t="s">
        <v>2843</v>
      </c>
      <c r="L1703" s="1" t="s">
        <v>24</v>
      </c>
      <c r="M1703" s="1" t="s">
        <v>2844</v>
      </c>
      <c r="N1703" s="1" t="s">
        <v>2059</v>
      </c>
      <c r="O1703" s="2">
        <v>39752</v>
      </c>
      <c r="P1703" s="2">
        <v>39758</v>
      </c>
      <c r="Q1703" s="1" t="s">
        <v>29</v>
      </c>
      <c r="R1703" t="str">
        <f>VLOOKUP(F1703,'Seg 2 descriptions'!A:B,2)</f>
        <v>X Operations-Citrus County</v>
      </c>
      <c r="S1703" t="str">
        <f>VLOOKUP(G1703,'Seg 3 descriptions'!A:B,2)</f>
        <v>Meals</v>
      </c>
    </row>
    <row r="1704" spans="1:19" x14ac:dyDescent="0.25">
      <c r="A1704" s="1" t="s">
        <v>457</v>
      </c>
      <c r="B1704" s="1" t="s">
        <v>49</v>
      </c>
      <c r="C1704" s="1" t="s">
        <v>2933</v>
      </c>
      <c r="D1704" s="1" t="s">
        <v>2618</v>
      </c>
      <c r="E1704" s="1" t="s">
        <v>2029</v>
      </c>
      <c r="F1704" s="1" t="s">
        <v>2030</v>
      </c>
      <c r="G1704" s="1" t="s">
        <v>867</v>
      </c>
      <c r="H1704" s="1" t="s">
        <v>187</v>
      </c>
      <c r="I1704" s="1" t="s">
        <v>2056</v>
      </c>
      <c r="J1704" s="3">
        <v>-2.2999999999999998</v>
      </c>
      <c r="K1704" s="1" t="s">
        <v>2843</v>
      </c>
      <c r="L1704" s="1" t="s">
        <v>24</v>
      </c>
      <c r="M1704" s="1" t="s">
        <v>2844</v>
      </c>
      <c r="N1704" s="1" t="s">
        <v>2059</v>
      </c>
      <c r="O1704" s="2">
        <v>39752</v>
      </c>
      <c r="P1704" s="2">
        <v>39758</v>
      </c>
      <c r="Q1704" s="1" t="s">
        <v>29</v>
      </c>
      <c r="R1704" t="str">
        <f>VLOOKUP(F1704,'Seg 2 descriptions'!A:B,2)</f>
        <v>X Operations-Citrus County</v>
      </c>
      <c r="S1704" t="str">
        <f>VLOOKUP(G1704,'Seg 3 descriptions'!A:B,2)</f>
        <v>Meals</v>
      </c>
    </row>
    <row r="1705" spans="1:19" x14ac:dyDescent="0.25">
      <c r="A1705" s="1" t="s">
        <v>457</v>
      </c>
      <c r="B1705" s="1" t="s">
        <v>49</v>
      </c>
      <c r="C1705" s="1" t="s">
        <v>2938</v>
      </c>
      <c r="D1705" s="1" t="s">
        <v>2991</v>
      </c>
      <c r="E1705" s="1" t="s">
        <v>2029</v>
      </c>
      <c r="F1705" s="1" t="s">
        <v>2030</v>
      </c>
      <c r="G1705" s="1" t="s">
        <v>1302</v>
      </c>
      <c r="H1705" s="1" t="s">
        <v>130</v>
      </c>
      <c r="I1705" s="1" t="s">
        <v>2056</v>
      </c>
      <c r="J1705" s="3">
        <v>0.47</v>
      </c>
      <c r="K1705" s="1" t="s">
        <v>2843</v>
      </c>
      <c r="L1705" s="1" t="s">
        <v>24</v>
      </c>
      <c r="M1705" s="1" t="s">
        <v>2844</v>
      </c>
      <c r="N1705" s="1" t="s">
        <v>2059</v>
      </c>
      <c r="O1705" s="2">
        <v>39782</v>
      </c>
      <c r="P1705" s="2">
        <v>39785</v>
      </c>
      <c r="Q1705" s="1" t="s">
        <v>29</v>
      </c>
      <c r="R1705" t="str">
        <f>VLOOKUP(F1705,'Seg 2 descriptions'!A:B,2)</f>
        <v>X Operations-Citrus County</v>
      </c>
      <c r="S1705" t="str">
        <f>VLOOKUP(G1705,'Seg 3 descriptions'!A:B,2)</f>
        <v>Uniforms</v>
      </c>
    </row>
    <row r="1706" spans="1:19" x14ac:dyDescent="0.25">
      <c r="A1706" s="1" t="s">
        <v>457</v>
      </c>
      <c r="B1706" s="1" t="s">
        <v>49</v>
      </c>
      <c r="C1706" s="1" t="s">
        <v>2938</v>
      </c>
      <c r="D1706" s="1" t="s">
        <v>2992</v>
      </c>
      <c r="E1706" s="1" t="s">
        <v>2029</v>
      </c>
      <c r="F1706" s="1" t="s">
        <v>2030</v>
      </c>
      <c r="G1706" s="1" t="s">
        <v>868</v>
      </c>
      <c r="H1706" s="1" t="s">
        <v>130</v>
      </c>
      <c r="I1706" s="1" t="s">
        <v>2056</v>
      </c>
      <c r="J1706" s="3">
        <v>1.59</v>
      </c>
      <c r="K1706" s="1" t="s">
        <v>2843</v>
      </c>
      <c r="L1706" s="1" t="s">
        <v>24</v>
      </c>
      <c r="M1706" s="1" t="s">
        <v>2844</v>
      </c>
      <c r="N1706" s="1" t="s">
        <v>2059</v>
      </c>
      <c r="O1706" s="2">
        <v>39782</v>
      </c>
      <c r="P1706" s="2">
        <v>39785</v>
      </c>
      <c r="Q1706" s="1" t="s">
        <v>29</v>
      </c>
      <c r="R1706" t="str">
        <f>VLOOKUP(F1706,'Seg 2 descriptions'!A:B,2)</f>
        <v>X Operations-Citrus County</v>
      </c>
      <c r="S1706" t="str">
        <f>VLOOKUP(G1706,'Seg 3 descriptions'!A:B,2)</f>
        <v>Cell Phones</v>
      </c>
    </row>
    <row r="1707" spans="1:19" x14ac:dyDescent="0.25">
      <c r="A1707" s="1" t="s">
        <v>457</v>
      </c>
      <c r="B1707" s="1" t="s">
        <v>49</v>
      </c>
      <c r="C1707" s="1" t="s">
        <v>2938</v>
      </c>
      <c r="D1707" s="1" t="s">
        <v>2993</v>
      </c>
      <c r="E1707" s="1" t="s">
        <v>2029</v>
      </c>
      <c r="F1707" s="1" t="s">
        <v>2030</v>
      </c>
      <c r="G1707" s="1" t="s">
        <v>1270</v>
      </c>
      <c r="H1707" s="1" t="s">
        <v>130</v>
      </c>
      <c r="I1707" s="1" t="s">
        <v>2056</v>
      </c>
      <c r="J1707" s="3">
        <v>0.22</v>
      </c>
      <c r="K1707" s="1" t="s">
        <v>2843</v>
      </c>
      <c r="L1707" s="1" t="s">
        <v>24</v>
      </c>
      <c r="M1707" s="1" t="s">
        <v>2844</v>
      </c>
      <c r="N1707" s="1" t="s">
        <v>2059</v>
      </c>
      <c r="O1707" s="2">
        <v>39782</v>
      </c>
      <c r="P1707" s="2">
        <v>39785</v>
      </c>
      <c r="Q1707" s="1" t="s">
        <v>29</v>
      </c>
      <c r="R1707" t="str">
        <f>VLOOKUP(F1707,'Seg 2 descriptions'!A:B,2)</f>
        <v>X Operations-Citrus County</v>
      </c>
      <c r="S1707" t="str">
        <f>VLOOKUP(G1707,'Seg 3 descriptions'!A:B,2)</f>
        <v>Seminars &amp; Training</v>
      </c>
    </row>
    <row r="1708" spans="1:19" x14ac:dyDescent="0.25">
      <c r="A1708" s="1" t="s">
        <v>828</v>
      </c>
      <c r="B1708" s="1" t="s">
        <v>49</v>
      </c>
      <c r="C1708" s="1" t="s">
        <v>2777</v>
      </c>
      <c r="D1708" s="1" t="s">
        <v>2080</v>
      </c>
      <c r="E1708" s="1" t="s">
        <v>20</v>
      </c>
      <c r="F1708" s="1" t="s">
        <v>2006</v>
      </c>
      <c r="G1708" s="1" t="s">
        <v>460</v>
      </c>
      <c r="H1708" s="1" t="s">
        <v>187</v>
      </c>
      <c r="I1708" s="1" t="s">
        <v>24</v>
      </c>
      <c r="J1708" s="3">
        <v>173.55</v>
      </c>
      <c r="K1708" s="1" t="s">
        <v>2994</v>
      </c>
      <c r="L1708" s="1" t="s">
        <v>24</v>
      </c>
      <c r="M1708" s="1" t="s">
        <v>24</v>
      </c>
      <c r="N1708" s="1" t="s">
        <v>2777</v>
      </c>
      <c r="O1708" s="2">
        <v>39794</v>
      </c>
      <c r="P1708" s="2">
        <v>39820</v>
      </c>
      <c r="Q1708" s="1" t="s">
        <v>29</v>
      </c>
      <c r="R1708" t="str">
        <f>VLOOKUP(F1708,'Seg 2 descriptions'!A:B,2)</f>
        <v>X Engineering and Measurement</v>
      </c>
      <c r="S1708" t="str">
        <f>VLOOKUP(G1708,'Seg 3 descriptions'!A:B,2)</f>
        <v>Salaries</v>
      </c>
    </row>
    <row r="1709" spans="1:19" x14ac:dyDescent="0.25">
      <c r="A1709" s="1" t="s">
        <v>828</v>
      </c>
      <c r="B1709" s="1" t="s">
        <v>49</v>
      </c>
      <c r="C1709" s="1" t="s">
        <v>2777</v>
      </c>
      <c r="D1709" s="1" t="s">
        <v>1997</v>
      </c>
      <c r="E1709" s="1" t="s">
        <v>1991</v>
      </c>
      <c r="F1709" s="1" t="s">
        <v>1992</v>
      </c>
      <c r="G1709" s="1" t="s">
        <v>460</v>
      </c>
      <c r="H1709" s="1" t="s">
        <v>86</v>
      </c>
      <c r="I1709" s="1" t="s">
        <v>24</v>
      </c>
      <c r="J1709" s="3">
        <v>271.91000000000003</v>
      </c>
      <c r="K1709" s="1" t="s">
        <v>2994</v>
      </c>
      <c r="L1709" s="1" t="s">
        <v>24</v>
      </c>
      <c r="M1709" s="1" t="s">
        <v>24</v>
      </c>
      <c r="N1709" s="1" t="s">
        <v>2777</v>
      </c>
      <c r="O1709" s="2">
        <v>39794</v>
      </c>
      <c r="P1709" s="2">
        <v>39820</v>
      </c>
      <c r="Q1709" s="1" t="s">
        <v>29</v>
      </c>
      <c r="R1709" t="str">
        <f>VLOOKUP(F1709,'Seg 2 descriptions'!A:B,2)</f>
        <v>X Operations-Tri-County</v>
      </c>
      <c r="S1709" t="str">
        <f>VLOOKUP(G1709,'Seg 3 descriptions'!A:B,2)</f>
        <v>Salaries</v>
      </c>
    </row>
    <row r="1710" spans="1:19" x14ac:dyDescent="0.25">
      <c r="A1710" s="1" t="s">
        <v>828</v>
      </c>
      <c r="B1710" s="1" t="s">
        <v>49</v>
      </c>
      <c r="C1710" s="1" t="s">
        <v>2777</v>
      </c>
      <c r="D1710" s="1" t="s">
        <v>1999</v>
      </c>
      <c r="E1710" s="1" t="s">
        <v>1991</v>
      </c>
      <c r="F1710" s="1" t="s">
        <v>1992</v>
      </c>
      <c r="G1710" s="1" t="s">
        <v>460</v>
      </c>
      <c r="H1710" s="1" t="s">
        <v>228</v>
      </c>
      <c r="I1710" s="1" t="s">
        <v>24</v>
      </c>
      <c r="J1710" s="3">
        <v>26.11</v>
      </c>
      <c r="K1710" s="1" t="s">
        <v>2994</v>
      </c>
      <c r="L1710" s="1" t="s">
        <v>24</v>
      </c>
      <c r="M1710" s="1" t="s">
        <v>24</v>
      </c>
      <c r="N1710" s="1" t="s">
        <v>2777</v>
      </c>
      <c r="O1710" s="2">
        <v>39794</v>
      </c>
      <c r="P1710" s="2">
        <v>39820</v>
      </c>
      <c r="Q1710" s="1" t="s">
        <v>29</v>
      </c>
      <c r="R1710" t="str">
        <f>VLOOKUP(F1710,'Seg 2 descriptions'!A:B,2)</f>
        <v>X Operations-Tri-County</v>
      </c>
      <c r="S1710" t="str">
        <f>VLOOKUP(G1710,'Seg 3 descriptions'!A:B,2)</f>
        <v>Salaries</v>
      </c>
    </row>
    <row r="1711" spans="1:19" x14ac:dyDescent="0.25">
      <c r="A1711" s="1" t="s">
        <v>828</v>
      </c>
      <c r="B1711" s="1" t="s">
        <v>49</v>
      </c>
      <c r="C1711" s="1" t="s">
        <v>2777</v>
      </c>
      <c r="D1711" s="1" t="s">
        <v>2081</v>
      </c>
      <c r="E1711" s="1" t="s">
        <v>20</v>
      </c>
      <c r="F1711" s="1" t="s">
        <v>2006</v>
      </c>
      <c r="G1711" s="1" t="s">
        <v>460</v>
      </c>
      <c r="H1711" s="1" t="s">
        <v>76</v>
      </c>
      <c r="I1711" s="1" t="s">
        <v>24</v>
      </c>
      <c r="J1711" s="3">
        <v>108.47</v>
      </c>
      <c r="K1711" s="1" t="s">
        <v>2994</v>
      </c>
      <c r="L1711" s="1" t="s">
        <v>24</v>
      </c>
      <c r="M1711" s="1" t="s">
        <v>24</v>
      </c>
      <c r="N1711" s="1" t="s">
        <v>2777</v>
      </c>
      <c r="O1711" s="2">
        <v>39794</v>
      </c>
      <c r="P1711" s="2">
        <v>39820</v>
      </c>
      <c r="Q1711" s="1" t="s">
        <v>29</v>
      </c>
      <c r="R1711" t="str">
        <f>VLOOKUP(F1711,'Seg 2 descriptions'!A:B,2)</f>
        <v>X Engineering and Measurement</v>
      </c>
      <c r="S1711" t="str">
        <f>VLOOKUP(G1711,'Seg 3 descriptions'!A:B,2)</f>
        <v>Salaries</v>
      </c>
    </row>
    <row r="1712" spans="1:19" x14ac:dyDescent="0.25">
      <c r="A1712" s="1" t="s">
        <v>828</v>
      </c>
      <c r="B1712" s="1" t="s">
        <v>49</v>
      </c>
      <c r="C1712" s="1" t="s">
        <v>2777</v>
      </c>
      <c r="D1712" s="1" t="s">
        <v>2082</v>
      </c>
      <c r="E1712" s="1" t="s">
        <v>20</v>
      </c>
      <c r="F1712" s="1" t="s">
        <v>2006</v>
      </c>
      <c r="G1712" s="1" t="s">
        <v>460</v>
      </c>
      <c r="H1712" s="1" t="s">
        <v>23</v>
      </c>
      <c r="I1712" s="1" t="s">
        <v>24</v>
      </c>
      <c r="J1712" s="3">
        <v>86.77</v>
      </c>
      <c r="K1712" s="1" t="s">
        <v>2994</v>
      </c>
      <c r="L1712" s="1" t="s">
        <v>24</v>
      </c>
      <c r="M1712" s="1" t="s">
        <v>24</v>
      </c>
      <c r="N1712" s="1" t="s">
        <v>2777</v>
      </c>
      <c r="O1712" s="2">
        <v>39794</v>
      </c>
      <c r="P1712" s="2">
        <v>39820</v>
      </c>
      <c r="Q1712" s="1" t="s">
        <v>29</v>
      </c>
      <c r="R1712" t="str">
        <f>VLOOKUP(F1712,'Seg 2 descriptions'!A:B,2)</f>
        <v>X Engineering and Measurement</v>
      </c>
      <c r="S1712" t="str">
        <f>VLOOKUP(G1712,'Seg 3 descriptions'!A:B,2)</f>
        <v>Salaries</v>
      </c>
    </row>
    <row r="1713" spans="1:19" x14ac:dyDescent="0.25">
      <c r="A1713" s="1" t="s">
        <v>828</v>
      </c>
      <c r="B1713" s="1" t="s">
        <v>49</v>
      </c>
      <c r="C1713" s="1" t="s">
        <v>2995</v>
      </c>
      <c r="D1713" s="1" t="s">
        <v>2081</v>
      </c>
      <c r="E1713" s="1" t="s">
        <v>20</v>
      </c>
      <c r="F1713" s="1" t="s">
        <v>2006</v>
      </c>
      <c r="G1713" s="1" t="s">
        <v>460</v>
      </c>
      <c r="H1713" s="1" t="s">
        <v>76</v>
      </c>
      <c r="I1713" s="1" t="s">
        <v>24</v>
      </c>
      <c r="J1713" s="3">
        <v>122.19</v>
      </c>
      <c r="K1713" s="1" t="s">
        <v>2996</v>
      </c>
      <c r="L1713" s="1" t="s">
        <v>24</v>
      </c>
      <c r="M1713" s="1" t="s">
        <v>24</v>
      </c>
      <c r="N1713" s="1" t="s">
        <v>2995</v>
      </c>
      <c r="O1713" s="2">
        <v>39605</v>
      </c>
      <c r="P1713" s="2">
        <v>39630</v>
      </c>
      <c r="Q1713" s="1" t="s">
        <v>29</v>
      </c>
      <c r="R1713" t="str">
        <f>VLOOKUP(F1713,'Seg 2 descriptions'!A:B,2)</f>
        <v>X Engineering and Measurement</v>
      </c>
      <c r="S1713" t="str">
        <f>VLOOKUP(G1713,'Seg 3 descriptions'!A:B,2)</f>
        <v>Salaries</v>
      </c>
    </row>
    <row r="1714" spans="1:19" x14ac:dyDescent="0.25">
      <c r="A1714" s="1" t="s">
        <v>828</v>
      </c>
      <c r="B1714" s="1" t="s">
        <v>49</v>
      </c>
      <c r="C1714" s="1" t="s">
        <v>2995</v>
      </c>
      <c r="D1714" s="1" t="s">
        <v>2393</v>
      </c>
      <c r="E1714" s="1" t="s">
        <v>20</v>
      </c>
      <c r="F1714" s="1" t="s">
        <v>2006</v>
      </c>
      <c r="G1714" s="1" t="s">
        <v>460</v>
      </c>
      <c r="H1714" s="1" t="s">
        <v>228</v>
      </c>
      <c r="I1714" s="1" t="s">
        <v>24</v>
      </c>
      <c r="J1714" s="3">
        <v>162.91999999999999</v>
      </c>
      <c r="K1714" s="1" t="s">
        <v>2996</v>
      </c>
      <c r="L1714" s="1" t="s">
        <v>24</v>
      </c>
      <c r="M1714" s="1" t="s">
        <v>24</v>
      </c>
      <c r="N1714" s="1" t="s">
        <v>2995</v>
      </c>
      <c r="O1714" s="2">
        <v>39605</v>
      </c>
      <c r="P1714" s="2">
        <v>39630</v>
      </c>
      <c r="Q1714" s="1" t="s">
        <v>29</v>
      </c>
      <c r="R1714" t="str">
        <f>VLOOKUP(F1714,'Seg 2 descriptions'!A:B,2)</f>
        <v>X Engineering and Measurement</v>
      </c>
      <c r="S1714" t="str">
        <f>VLOOKUP(G1714,'Seg 3 descriptions'!A:B,2)</f>
        <v>Salaries</v>
      </c>
    </row>
    <row r="1715" spans="1:19" x14ac:dyDescent="0.25">
      <c r="A1715" s="1" t="s">
        <v>457</v>
      </c>
      <c r="B1715" s="1" t="s">
        <v>1988</v>
      </c>
      <c r="C1715" s="1" t="s">
        <v>2071</v>
      </c>
      <c r="D1715" s="1" t="s">
        <v>2299</v>
      </c>
      <c r="E1715" s="1" t="s">
        <v>2029</v>
      </c>
      <c r="F1715" s="1" t="s">
        <v>2030</v>
      </c>
      <c r="G1715" s="1" t="s">
        <v>590</v>
      </c>
      <c r="H1715" s="1" t="s">
        <v>86</v>
      </c>
      <c r="I1715" s="1" t="s">
        <v>2056</v>
      </c>
      <c r="J1715" s="3">
        <v>2.84</v>
      </c>
      <c r="K1715" s="1" t="s">
        <v>2738</v>
      </c>
      <c r="L1715" s="1" t="s">
        <v>24</v>
      </c>
      <c r="M1715" s="1" t="s">
        <v>2739</v>
      </c>
      <c r="N1715" s="1" t="s">
        <v>2059</v>
      </c>
      <c r="O1715" s="2">
        <v>39478</v>
      </c>
      <c r="P1715" s="2">
        <v>39486</v>
      </c>
      <c r="Q1715" s="1" t="s">
        <v>29</v>
      </c>
      <c r="R1715" t="str">
        <f>VLOOKUP(F1715,'Seg 2 descriptions'!A:B,2)</f>
        <v>X Operations-Citrus County</v>
      </c>
      <c r="S1715" t="str">
        <f>VLOOKUP(G1715,'Seg 3 descriptions'!A:B,2)</f>
        <v>Overtime/Comp Time/On Call</v>
      </c>
    </row>
    <row r="1716" spans="1:19" x14ac:dyDescent="0.25">
      <c r="A1716" s="1" t="s">
        <v>457</v>
      </c>
      <c r="B1716" s="1" t="s">
        <v>1988</v>
      </c>
      <c r="C1716" s="1" t="s">
        <v>2071</v>
      </c>
      <c r="D1716" s="1" t="s">
        <v>2299</v>
      </c>
      <c r="E1716" s="1" t="s">
        <v>2029</v>
      </c>
      <c r="F1716" s="1" t="s">
        <v>2030</v>
      </c>
      <c r="G1716" s="1" t="s">
        <v>590</v>
      </c>
      <c r="H1716" s="1" t="s">
        <v>86</v>
      </c>
      <c r="I1716" s="1" t="s">
        <v>2056</v>
      </c>
      <c r="J1716" s="3">
        <v>0.27</v>
      </c>
      <c r="K1716" s="1" t="s">
        <v>2738</v>
      </c>
      <c r="L1716" s="1" t="s">
        <v>24</v>
      </c>
      <c r="M1716" s="1" t="s">
        <v>2739</v>
      </c>
      <c r="N1716" s="1" t="s">
        <v>2059</v>
      </c>
      <c r="O1716" s="2">
        <v>39478</v>
      </c>
      <c r="P1716" s="2">
        <v>39486</v>
      </c>
      <c r="Q1716" s="1" t="s">
        <v>29</v>
      </c>
      <c r="R1716" t="str">
        <f>VLOOKUP(F1716,'Seg 2 descriptions'!A:B,2)</f>
        <v>X Operations-Citrus County</v>
      </c>
      <c r="S1716" t="str">
        <f>VLOOKUP(G1716,'Seg 3 descriptions'!A:B,2)</f>
        <v>Overtime/Comp Time/On Call</v>
      </c>
    </row>
    <row r="1717" spans="1:19" x14ac:dyDescent="0.25">
      <c r="A1717" s="1" t="s">
        <v>1571</v>
      </c>
      <c r="B1717" s="1" t="s">
        <v>20</v>
      </c>
      <c r="C1717" s="1" t="s">
        <v>2084</v>
      </c>
      <c r="D1717" s="1" t="s">
        <v>2085</v>
      </c>
      <c r="E1717" s="1" t="s">
        <v>1991</v>
      </c>
      <c r="F1717" s="1" t="s">
        <v>2013</v>
      </c>
      <c r="G1717" s="1" t="s">
        <v>35</v>
      </c>
      <c r="H1717" s="1" t="s">
        <v>86</v>
      </c>
      <c r="I1717" s="1" t="s">
        <v>24</v>
      </c>
      <c r="J1717" s="3">
        <v>9.1</v>
      </c>
      <c r="K1717" s="1" t="s">
        <v>2997</v>
      </c>
      <c r="L1717" s="1" t="s">
        <v>24</v>
      </c>
      <c r="M1717" s="1" t="s">
        <v>24</v>
      </c>
      <c r="N1717" s="1" t="s">
        <v>2084</v>
      </c>
      <c r="O1717" s="2">
        <v>39813</v>
      </c>
      <c r="P1717" s="2">
        <v>39818</v>
      </c>
      <c r="Q1717" s="1" t="s">
        <v>29</v>
      </c>
      <c r="R1717" t="str">
        <f>VLOOKUP(F1717,'Seg 2 descriptions'!A:B,2)</f>
        <v>X Facilities-Florida</v>
      </c>
      <c r="S1717" t="str">
        <f>VLOOKUP(G1717,'Seg 3 descriptions'!A:B,2)</f>
        <v>Other Outside Services</v>
      </c>
    </row>
    <row r="1718" spans="1:19" x14ac:dyDescent="0.25">
      <c r="A1718" s="1" t="s">
        <v>1987</v>
      </c>
      <c r="B1718" s="1" t="s">
        <v>1988</v>
      </c>
      <c r="C1718" s="1" t="s">
        <v>2998</v>
      </c>
      <c r="D1718" s="1" t="s">
        <v>2218</v>
      </c>
      <c r="E1718" s="1" t="s">
        <v>1991</v>
      </c>
      <c r="F1718" s="1" t="s">
        <v>1992</v>
      </c>
      <c r="G1718" s="1" t="s">
        <v>460</v>
      </c>
      <c r="H1718" s="1" t="s">
        <v>130</v>
      </c>
      <c r="I1718" s="1" t="s">
        <v>24</v>
      </c>
      <c r="J1718" s="3">
        <v>489.24</v>
      </c>
      <c r="K1718" s="1" t="s">
        <v>2999</v>
      </c>
      <c r="L1718" s="1" t="s">
        <v>24</v>
      </c>
      <c r="M1718" s="1" t="s">
        <v>2048</v>
      </c>
      <c r="N1718" s="1" t="s">
        <v>2998</v>
      </c>
      <c r="O1718" s="2">
        <v>39542</v>
      </c>
      <c r="P1718" s="2">
        <v>39542</v>
      </c>
      <c r="Q1718" s="1" t="s">
        <v>29</v>
      </c>
      <c r="R1718" t="str">
        <f>VLOOKUP(F1718,'Seg 2 descriptions'!A:B,2)</f>
        <v>X Operations-Tri-County</v>
      </c>
      <c r="S1718" t="str">
        <f>VLOOKUP(G1718,'Seg 3 descriptions'!A:B,2)</f>
        <v>Salaries</v>
      </c>
    </row>
    <row r="1719" spans="1:19" x14ac:dyDescent="0.25">
      <c r="A1719" s="1" t="s">
        <v>1571</v>
      </c>
      <c r="B1719" s="1" t="s">
        <v>20</v>
      </c>
      <c r="C1719" s="1" t="s">
        <v>2084</v>
      </c>
      <c r="D1719" s="1" t="s">
        <v>2085</v>
      </c>
      <c r="E1719" s="1" t="s">
        <v>1991</v>
      </c>
      <c r="F1719" s="1" t="s">
        <v>2013</v>
      </c>
      <c r="G1719" s="1" t="s">
        <v>35</v>
      </c>
      <c r="H1719" s="1" t="s">
        <v>86</v>
      </c>
      <c r="I1719" s="1" t="s">
        <v>24</v>
      </c>
      <c r="J1719" s="3">
        <v>285</v>
      </c>
      <c r="K1719" s="1" t="s">
        <v>3000</v>
      </c>
      <c r="L1719" s="1" t="s">
        <v>24</v>
      </c>
      <c r="M1719" s="1" t="s">
        <v>24</v>
      </c>
      <c r="N1719" s="1" t="s">
        <v>2084</v>
      </c>
      <c r="O1719" s="2">
        <v>39813</v>
      </c>
      <c r="P1719" s="2">
        <v>39818</v>
      </c>
      <c r="Q1719" s="1" t="s">
        <v>29</v>
      </c>
      <c r="R1719" t="str">
        <f>VLOOKUP(F1719,'Seg 2 descriptions'!A:B,2)</f>
        <v>X Facilities-Florida</v>
      </c>
      <c r="S1719" t="str">
        <f>VLOOKUP(G1719,'Seg 3 descriptions'!A:B,2)</f>
        <v>Other Outside Services</v>
      </c>
    </row>
    <row r="1720" spans="1:19" x14ac:dyDescent="0.25">
      <c r="A1720" s="1" t="s">
        <v>828</v>
      </c>
      <c r="B1720" s="1" t="s">
        <v>49</v>
      </c>
      <c r="C1720" s="1" t="s">
        <v>2955</v>
      </c>
      <c r="D1720" s="1" t="s">
        <v>1997</v>
      </c>
      <c r="E1720" s="1" t="s">
        <v>1991</v>
      </c>
      <c r="F1720" s="1" t="s">
        <v>1992</v>
      </c>
      <c r="G1720" s="1" t="s">
        <v>460</v>
      </c>
      <c r="H1720" s="1" t="s">
        <v>86</v>
      </c>
      <c r="I1720" s="1" t="s">
        <v>24</v>
      </c>
      <c r="J1720" s="3">
        <v>291.83</v>
      </c>
      <c r="K1720" s="1" t="s">
        <v>3001</v>
      </c>
      <c r="L1720" s="1" t="s">
        <v>24</v>
      </c>
      <c r="M1720" s="1" t="s">
        <v>24</v>
      </c>
      <c r="N1720" s="1" t="s">
        <v>2955</v>
      </c>
      <c r="O1720" s="2">
        <v>39629</v>
      </c>
      <c r="P1720" s="2">
        <v>39631</v>
      </c>
      <c r="Q1720" s="1" t="s">
        <v>29</v>
      </c>
      <c r="R1720" t="str">
        <f>VLOOKUP(F1720,'Seg 2 descriptions'!A:B,2)</f>
        <v>X Operations-Tri-County</v>
      </c>
      <c r="S1720" t="str">
        <f>VLOOKUP(G1720,'Seg 3 descriptions'!A:B,2)</f>
        <v>Salaries</v>
      </c>
    </row>
    <row r="1721" spans="1:19" x14ac:dyDescent="0.25">
      <c r="A1721" s="1" t="s">
        <v>828</v>
      </c>
      <c r="B1721" s="1" t="s">
        <v>49</v>
      </c>
      <c r="C1721" s="1" t="s">
        <v>2955</v>
      </c>
      <c r="D1721" s="1" t="s">
        <v>1999</v>
      </c>
      <c r="E1721" s="1" t="s">
        <v>1991</v>
      </c>
      <c r="F1721" s="1" t="s">
        <v>1992</v>
      </c>
      <c r="G1721" s="1" t="s">
        <v>460</v>
      </c>
      <c r="H1721" s="1" t="s">
        <v>228</v>
      </c>
      <c r="I1721" s="1" t="s">
        <v>24</v>
      </c>
      <c r="J1721" s="3">
        <v>16.62</v>
      </c>
      <c r="K1721" s="1" t="s">
        <v>3001</v>
      </c>
      <c r="L1721" s="1" t="s">
        <v>24</v>
      </c>
      <c r="M1721" s="1" t="s">
        <v>24</v>
      </c>
      <c r="N1721" s="1" t="s">
        <v>2955</v>
      </c>
      <c r="O1721" s="2">
        <v>39629</v>
      </c>
      <c r="P1721" s="2">
        <v>39631</v>
      </c>
      <c r="Q1721" s="1" t="s">
        <v>29</v>
      </c>
      <c r="R1721" t="str">
        <f>VLOOKUP(F1721,'Seg 2 descriptions'!A:B,2)</f>
        <v>X Operations-Tri-County</v>
      </c>
      <c r="S1721" t="str">
        <f>VLOOKUP(G1721,'Seg 3 descriptions'!A:B,2)</f>
        <v>Salaries</v>
      </c>
    </row>
    <row r="1722" spans="1:19" x14ac:dyDescent="0.25">
      <c r="A1722" s="1" t="s">
        <v>828</v>
      </c>
      <c r="B1722" s="1" t="s">
        <v>49</v>
      </c>
      <c r="C1722" s="1" t="s">
        <v>2955</v>
      </c>
      <c r="D1722" s="1" t="s">
        <v>2077</v>
      </c>
      <c r="E1722" s="1" t="s">
        <v>20</v>
      </c>
      <c r="F1722" s="1" t="s">
        <v>2006</v>
      </c>
      <c r="G1722" s="1" t="s">
        <v>460</v>
      </c>
      <c r="H1722" s="1" t="s">
        <v>86</v>
      </c>
      <c r="I1722" s="1" t="s">
        <v>24</v>
      </c>
      <c r="J1722" s="3">
        <v>244.38</v>
      </c>
      <c r="K1722" s="1" t="s">
        <v>3001</v>
      </c>
      <c r="L1722" s="1" t="s">
        <v>24</v>
      </c>
      <c r="M1722" s="1" t="s">
        <v>24</v>
      </c>
      <c r="N1722" s="1" t="s">
        <v>2955</v>
      </c>
      <c r="O1722" s="2">
        <v>39629</v>
      </c>
      <c r="P1722" s="2">
        <v>39631</v>
      </c>
      <c r="Q1722" s="1" t="s">
        <v>29</v>
      </c>
      <c r="R1722" t="str">
        <f>VLOOKUP(F1722,'Seg 2 descriptions'!A:B,2)</f>
        <v>X Engineering and Measurement</v>
      </c>
      <c r="S1722" t="str">
        <f>VLOOKUP(G1722,'Seg 3 descriptions'!A:B,2)</f>
        <v>Salaries</v>
      </c>
    </row>
    <row r="1723" spans="1:19" x14ac:dyDescent="0.25">
      <c r="A1723" s="1" t="s">
        <v>828</v>
      </c>
      <c r="B1723" s="1" t="s">
        <v>49</v>
      </c>
      <c r="C1723" s="1" t="s">
        <v>2955</v>
      </c>
      <c r="D1723" s="1" t="s">
        <v>2081</v>
      </c>
      <c r="E1723" s="1" t="s">
        <v>20</v>
      </c>
      <c r="F1723" s="1" t="s">
        <v>2006</v>
      </c>
      <c r="G1723" s="1" t="s">
        <v>460</v>
      </c>
      <c r="H1723" s="1" t="s">
        <v>76</v>
      </c>
      <c r="I1723" s="1" t="s">
        <v>24</v>
      </c>
      <c r="J1723" s="3">
        <v>244.37</v>
      </c>
      <c r="K1723" s="1" t="s">
        <v>3001</v>
      </c>
      <c r="L1723" s="1" t="s">
        <v>24</v>
      </c>
      <c r="M1723" s="1" t="s">
        <v>24</v>
      </c>
      <c r="N1723" s="1" t="s">
        <v>2955</v>
      </c>
      <c r="O1723" s="2">
        <v>39629</v>
      </c>
      <c r="P1723" s="2">
        <v>39631</v>
      </c>
      <c r="Q1723" s="1" t="s">
        <v>29</v>
      </c>
      <c r="R1723" t="str">
        <f>VLOOKUP(F1723,'Seg 2 descriptions'!A:B,2)</f>
        <v>X Engineering and Measurement</v>
      </c>
      <c r="S1723" t="str">
        <f>VLOOKUP(G1723,'Seg 3 descriptions'!A:B,2)</f>
        <v>Salaries</v>
      </c>
    </row>
    <row r="1724" spans="1:19" x14ac:dyDescent="0.25">
      <c r="A1724" s="1" t="s">
        <v>1987</v>
      </c>
      <c r="B1724" s="1" t="s">
        <v>1988</v>
      </c>
      <c r="C1724" s="1" t="s">
        <v>2998</v>
      </c>
      <c r="D1724" s="1" t="s">
        <v>2080</v>
      </c>
      <c r="E1724" s="1" t="s">
        <v>20</v>
      </c>
      <c r="F1724" s="1" t="s">
        <v>2006</v>
      </c>
      <c r="G1724" s="1" t="s">
        <v>460</v>
      </c>
      <c r="H1724" s="1" t="s">
        <v>187</v>
      </c>
      <c r="I1724" s="1" t="s">
        <v>24</v>
      </c>
      <c r="J1724" s="3">
        <v>216.6</v>
      </c>
      <c r="K1724" s="1" t="s">
        <v>2999</v>
      </c>
      <c r="L1724" s="1" t="s">
        <v>24</v>
      </c>
      <c r="M1724" s="1" t="s">
        <v>2007</v>
      </c>
      <c r="N1724" s="1" t="s">
        <v>2998</v>
      </c>
      <c r="O1724" s="2">
        <v>39542</v>
      </c>
      <c r="P1724" s="2">
        <v>39542</v>
      </c>
      <c r="Q1724" s="1" t="s">
        <v>29</v>
      </c>
      <c r="R1724" t="str">
        <f>VLOOKUP(F1724,'Seg 2 descriptions'!A:B,2)</f>
        <v>X Engineering and Measurement</v>
      </c>
      <c r="S1724" t="str">
        <f>VLOOKUP(G1724,'Seg 3 descriptions'!A:B,2)</f>
        <v>Salaries</v>
      </c>
    </row>
    <row r="1725" spans="1:19" x14ac:dyDescent="0.25">
      <c r="A1725" s="1" t="s">
        <v>1987</v>
      </c>
      <c r="B1725" s="1" t="s">
        <v>1988</v>
      </c>
      <c r="C1725" s="1" t="s">
        <v>2998</v>
      </c>
      <c r="D1725" s="1" t="s">
        <v>2081</v>
      </c>
      <c r="E1725" s="1" t="s">
        <v>20</v>
      </c>
      <c r="F1725" s="1" t="s">
        <v>2006</v>
      </c>
      <c r="G1725" s="1" t="s">
        <v>460</v>
      </c>
      <c r="H1725" s="1" t="s">
        <v>76</v>
      </c>
      <c r="I1725" s="1" t="s">
        <v>24</v>
      </c>
      <c r="J1725" s="3">
        <v>270.75</v>
      </c>
      <c r="K1725" s="1" t="s">
        <v>2999</v>
      </c>
      <c r="L1725" s="1" t="s">
        <v>24</v>
      </c>
      <c r="M1725" s="1" t="s">
        <v>2007</v>
      </c>
      <c r="N1725" s="1" t="s">
        <v>2998</v>
      </c>
      <c r="O1725" s="2">
        <v>39542</v>
      </c>
      <c r="P1725" s="2">
        <v>39542</v>
      </c>
      <c r="Q1725" s="1" t="s">
        <v>29</v>
      </c>
      <c r="R1725" t="str">
        <f>VLOOKUP(F1725,'Seg 2 descriptions'!A:B,2)</f>
        <v>X Engineering and Measurement</v>
      </c>
      <c r="S1725" t="str">
        <f>VLOOKUP(G1725,'Seg 3 descriptions'!A:B,2)</f>
        <v>Salaries</v>
      </c>
    </row>
    <row r="1726" spans="1:19" x14ac:dyDescent="0.25">
      <c r="A1726" s="1" t="s">
        <v>1987</v>
      </c>
      <c r="B1726" s="1" t="s">
        <v>1988</v>
      </c>
      <c r="C1726" s="1" t="s">
        <v>2998</v>
      </c>
      <c r="D1726" s="1" t="s">
        <v>2082</v>
      </c>
      <c r="E1726" s="1" t="s">
        <v>20</v>
      </c>
      <c r="F1726" s="1" t="s">
        <v>2006</v>
      </c>
      <c r="G1726" s="1" t="s">
        <v>460</v>
      </c>
      <c r="H1726" s="1" t="s">
        <v>23</v>
      </c>
      <c r="I1726" s="1" t="s">
        <v>24</v>
      </c>
      <c r="J1726" s="3">
        <v>36.1</v>
      </c>
      <c r="K1726" s="1" t="s">
        <v>2999</v>
      </c>
      <c r="L1726" s="1" t="s">
        <v>24</v>
      </c>
      <c r="M1726" s="1" t="s">
        <v>2007</v>
      </c>
      <c r="N1726" s="1" t="s">
        <v>2998</v>
      </c>
      <c r="O1726" s="2">
        <v>39542</v>
      </c>
      <c r="P1726" s="2">
        <v>39542</v>
      </c>
      <c r="Q1726" s="1" t="s">
        <v>29</v>
      </c>
      <c r="R1726" t="str">
        <f>VLOOKUP(F1726,'Seg 2 descriptions'!A:B,2)</f>
        <v>X Engineering and Measurement</v>
      </c>
      <c r="S1726" t="str">
        <f>VLOOKUP(G1726,'Seg 3 descriptions'!A:B,2)</f>
        <v>Salaries</v>
      </c>
    </row>
    <row r="1727" spans="1:19" x14ac:dyDescent="0.25">
      <c r="A1727" s="1" t="s">
        <v>1987</v>
      </c>
      <c r="B1727" s="1" t="s">
        <v>1988</v>
      </c>
      <c r="C1727" s="1" t="s">
        <v>2998</v>
      </c>
      <c r="D1727" s="1" t="s">
        <v>1990</v>
      </c>
      <c r="E1727" s="1" t="s">
        <v>1991</v>
      </c>
      <c r="F1727" s="1" t="s">
        <v>1992</v>
      </c>
      <c r="G1727" s="1" t="s">
        <v>460</v>
      </c>
      <c r="H1727" s="1" t="s">
        <v>103</v>
      </c>
      <c r="I1727" s="1" t="s">
        <v>24</v>
      </c>
      <c r="J1727" s="3">
        <v>27.12</v>
      </c>
      <c r="K1727" s="1" t="s">
        <v>2999</v>
      </c>
      <c r="L1727" s="1" t="s">
        <v>24</v>
      </c>
      <c r="M1727" s="1" t="s">
        <v>1998</v>
      </c>
      <c r="N1727" s="1" t="s">
        <v>2998</v>
      </c>
      <c r="O1727" s="2">
        <v>39542</v>
      </c>
      <c r="P1727" s="2">
        <v>39542</v>
      </c>
      <c r="Q1727" s="1" t="s">
        <v>29</v>
      </c>
      <c r="R1727" t="str">
        <f>VLOOKUP(F1727,'Seg 2 descriptions'!A:B,2)</f>
        <v>X Operations-Tri-County</v>
      </c>
      <c r="S1727" t="str">
        <f>VLOOKUP(G1727,'Seg 3 descriptions'!A:B,2)</f>
        <v>Salaries</v>
      </c>
    </row>
    <row r="1728" spans="1:19" x14ac:dyDescent="0.25">
      <c r="A1728" s="1" t="s">
        <v>1987</v>
      </c>
      <c r="B1728" s="1" t="s">
        <v>1988</v>
      </c>
      <c r="C1728" s="1" t="s">
        <v>2998</v>
      </c>
      <c r="D1728" s="1" t="s">
        <v>1999</v>
      </c>
      <c r="E1728" s="1" t="s">
        <v>1991</v>
      </c>
      <c r="F1728" s="1" t="s">
        <v>1992</v>
      </c>
      <c r="G1728" s="1" t="s">
        <v>460</v>
      </c>
      <c r="H1728" s="1" t="s">
        <v>228</v>
      </c>
      <c r="I1728" s="1" t="s">
        <v>24</v>
      </c>
      <c r="J1728" s="3">
        <v>474.53</v>
      </c>
      <c r="K1728" s="1" t="s">
        <v>2999</v>
      </c>
      <c r="L1728" s="1" t="s">
        <v>24</v>
      </c>
      <c r="M1728" s="1" t="s">
        <v>2388</v>
      </c>
      <c r="N1728" s="1" t="s">
        <v>2998</v>
      </c>
      <c r="O1728" s="2">
        <v>39542</v>
      </c>
      <c r="P1728" s="2">
        <v>39542</v>
      </c>
      <c r="Q1728" s="1" t="s">
        <v>29</v>
      </c>
      <c r="R1728" t="str">
        <f>VLOOKUP(F1728,'Seg 2 descriptions'!A:B,2)</f>
        <v>X Operations-Tri-County</v>
      </c>
      <c r="S1728" t="str">
        <f>VLOOKUP(G1728,'Seg 3 descriptions'!A:B,2)</f>
        <v>Salaries</v>
      </c>
    </row>
    <row r="1729" spans="1:19" x14ac:dyDescent="0.25">
      <c r="A1729" s="1" t="s">
        <v>1987</v>
      </c>
      <c r="B1729" s="1" t="s">
        <v>1988</v>
      </c>
      <c r="C1729" s="1" t="s">
        <v>2998</v>
      </c>
      <c r="D1729" s="1" t="s">
        <v>1997</v>
      </c>
      <c r="E1729" s="1" t="s">
        <v>1991</v>
      </c>
      <c r="F1729" s="1" t="s">
        <v>1992</v>
      </c>
      <c r="G1729" s="1" t="s">
        <v>460</v>
      </c>
      <c r="H1729" s="1" t="s">
        <v>86</v>
      </c>
      <c r="I1729" s="1" t="s">
        <v>24</v>
      </c>
      <c r="J1729" s="3">
        <v>129.12</v>
      </c>
      <c r="K1729" s="1" t="s">
        <v>2999</v>
      </c>
      <c r="L1729" s="1" t="s">
        <v>24</v>
      </c>
      <c r="M1729" s="1" t="s">
        <v>2001</v>
      </c>
      <c r="N1729" s="1" t="s">
        <v>2998</v>
      </c>
      <c r="O1729" s="2">
        <v>39542</v>
      </c>
      <c r="P1729" s="2">
        <v>39542</v>
      </c>
      <c r="Q1729" s="1" t="s">
        <v>29</v>
      </c>
      <c r="R1729" t="str">
        <f>VLOOKUP(F1729,'Seg 2 descriptions'!A:B,2)</f>
        <v>X Operations-Tri-County</v>
      </c>
      <c r="S1729" t="str">
        <f>VLOOKUP(G1729,'Seg 3 descriptions'!A:B,2)</f>
        <v>Salaries</v>
      </c>
    </row>
    <row r="1730" spans="1:19" x14ac:dyDescent="0.25">
      <c r="A1730" s="1" t="s">
        <v>1987</v>
      </c>
      <c r="B1730" s="1" t="s">
        <v>1988</v>
      </c>
      <c r="C1730" s="1" t="s">
        <v>2998</v>
      </c>
      <c r="D1730" s="1" t="s">
        <v>2081</v>
      </c>
      <c r="E1730" s="1" t="s">
        <v>20</v>
      </c>
      <c r="F1730" s="1" t="s">
        <v>2006</v>
      </c>
      <c r="G1730" s="1" t="s">
        <v>460</v>
      </c>
      <c r="H1730" s="1" t="s">
        <v>76</v>
      </c>
      <c r="I1730" s="1" t="s">
        <v>24</v>
      </c>
      <c r="J1730" s="3">
        <v>142.52000000000001</v>
      </c>
      <c r="K1730" s="1" t="s">
        <v>2999</v>
      </c>
      <c r="L1730" s="1" t="s">
        <v>24</v>
      </c>
      <c r="M1730" s="1" t="s">
        <v>2406</v>
      </c>
      <c r="N1730" s="1" t="s">
        <v>2998</v>
      </c>
      <c r="O1730" s="2">
        <v>39542</v>
      </c>
      <c r="P1730" s="2">
        <v>39542</v>
      </c>
      <c r="Q1730" s="1" t="s">
        <v>29</v>
      </c>
      <c r="R1730" t="str">
        <f>VLOOKUP(F1730,'Seg 2 descriptions'!A:B,2)</f>
        <v>X Engineering and Measurement</v>
      </c>
      <c r="S1730" t="str">
        <f>VLOOKUP(G1730,'Seg 3 descriptions'!A:B,2)</f>
        <v>Salaries</v>
      </c>
    </row>
    <row r="1731" spans="1:19" x14ac:dyDescent="0.25">
      <c r="A1731" s="1" t="s">
        <v>1987</v>
      </c>
      <c r="B1731" s="1" t="s">
        <v>1988</v>
      </c>
      <c r="C1731" s="1" t="s">
        <v>2998</v>
      </c>
      <c r="D1731" s="1" t="s">
        <v>2082</v>
      </c>
      <c r="E1731" s="1" t="s">
        <v>20</v>
      </c>
      <c r="F1731" s="1" t="s">
        <v>2006</v>
      </c>
      <c r="G1731" s="1" t="s">
        <v>460</v>
      </c>
      <c r="H1731" s="1" t="s">
        <v>23</v>
      </c>
      <c r="I1731" s="1" t="s">
        <v>24</v>
      </c>
      <c r="J1731" s="3">
        <v>61.08</v>
      </c>
      <c r="K1731" s="1" t="s">
        <v>2999</v>
      </c>
      <c r="L1731" s="1" t="s">
        <v>24</v>
      </c>
      <c r="M1731" s="1" t="s">
        <v>2406</v>
      </c>
      <c r="N1731" s="1" t="s">
        <v>2998</v>
      </c>
      <c r="O1731" s="2">
        <v>39542</v>
      </c>
      <c r="P1731" s="2">
        <v>39542</v>
      </c>
      <c r="Q1731" s="1" t="s">
        <v>29</v>
      </c>
      <c r="R1731" t="str">
        <f>VLOOKUP(F1731,'Seg 2 descriptions'!A:B,2)</f>
        <v>X Engineering and Measurement</v>
      </c>
      <c r="S1731" t="str">
        <f>VLOOKUP(G1731,'Seg 3 descriptions'!A:B,2)</f>
        <v>Salaries</v>
      </c>
    </row>
    <row r="1732" spans="1:19" x14ac:dyDescent="0.25">
      <c r="A1732" s="1" t="s">
        <v>1987</v>
      </c>
      <c r="B1732" s="1" t="s">
        <v>1988</v>
      </c>
      <c r="C1732" s="1" t="s">
        <v>2998</v>
      </c>
      <c r="D1732" s="1" t="s">
        <v>2081</v>
      </c>
      <c r="E1732" s="1" t="s">
        <v>20</v>
      </c>
      <c r="F1732" s="1" t="s">
        <v>2006</v>
      </c>
      <c r="G1732" s="1" t="s">
        <v>460</v>
      </c>
      <c r="H1732" s="1" t="s">
        <v>76</v>
      </c>
      <c r="I1732" s="1" t="s">
        <v>24</v>
      </c>
      <c r="J1732" s="3">
        <v>81.44</v>
      </c>
      <c r="K1732" s="1" t="s">
        <v>2999</v>
      </c>
      <c r="L1732" s="1" t="s">
        <v>24</v>
      </c>
      <c r="M1732" s="1" t="s">
        <v>2406</v>
      </c>
      <c r="N1732" s="1" t="s">
        <v>2998</v>
      </c>
      <c r="O1732" s="2">
        <v>39542</v>
      </c>
      <c r="P1732" s="2">
        <v>39542</v>
      </c>
      <c r="Q1732" s="1" t="s">
        <v>29</v>
      </c>
      <c r="R1732" t="str">
        <f>VLOOKUP(F1732,'Seg 2 descriptions'!A:B,2)</f>
        <v>X Engineering and Measurement</v>
      </c>
      <c r="S1732" t="str">
        <f>VLOOKUP(G1732,'Seg 3 descriptions'!A:B,2)</f>
        <v>Salaries</v>
      </c>
    </row>
    <row r="1733" spans="1:19" x14ac:dyDescent="0.25">
      <c r="A1733" s="1" t="s">
        <v>1571</v>
      </c>
      <c r="B1733" s="1" t="s">
        <v>20</v>
      </c>
      <c r="C1733" s="1" t="s">
        <v>2084</v>
      </c>
      <c r="D1733" s="1" t="s">
        <v>2085</v>
      </c>
      <c r="E1733" s="1" t="s">
        <v>1991</v>
      </c>
      <c r="F1733" s="1" t="s">
        <v>2013</v>
      </c>
      <c r="G1733" s="1" t="s">
        <v>35</v>
      </c>
      <c r="H1733" s="1" t="s">
        <v>86</v>
      </c>
      <c r="I1733" s="1" t="s">
        <v>24</v>
      </c>
      <c r="J1733" s="3">
        <v>189.9</v>
      </c>
      <c r="K1733" s="1" t="s">
        <v>3002</v>
      </c>
      <c r="L1733" s="1" t="s">
        <v>24</v>
      </c>
      <c r="M1733" s="1" t="s">
        <v>24</v>
      </c>
      <c r="N1733" s="1" t="s">
        <v>2084</v>
      </c>
      <c r="O1733" s="2">
        <v>39813</v>
      </c>
      <c r="P1733" s="2">
        <v>39818</v>
      </c>
      <c r="Q1733" s="1" t="s">
        <v>29</v>
      </c>
      <c r="R1733" t="str">
        <f>VLOOKUP(F1733,'Seg 2 descriptions'!A:B,2)</f>
        <v>X Facilities-Florida</v>
      </c>
      <c r="S1733" t="str">
        <f>VLOOKUP(G1733,'Seg 3 descriptions'!A:B,2)</f>
        <v>Other Outside Services</v>
      </c>
    </row>
    <row r="1734" spans="1:19" x14ac:dyDescent="0.25">
      <c r="A1734" s="1" t="s">
        <v>1571</v>
      </c>
      <c r="B1734" s="1" t="s">
        <v>20</v>
      </c>
      <c r="C1734" s="1" t="s">
        <v>2084</v>
      </c>
      <c r="D1734" s="1" t="s">
        <v>2085</v>
      </c>
      <c r="E1734" s="1" t="s">
        <v>1991</v>
      </c>
      <c r="F1734" s="1" t="s">
        <v>2013</v>
      </c>
      <c r="G1734" s="1" t="s">
        <v>35</v>
      </c>
      <c r="H1734" s="1" t="s">
        <v>86</v>
      </c>
      <c r="I1734" s="1" t="s">
        <v>24</v>
      </c>
      <c r="J1734" s="3">
        <v>12.93</v>
      </c>
      <c r="K1734" s="1" t="s">
        <v>3003</v>
      </c>
      <c r="L1734" s="1" t="s">
        <v>24</v>
      </c>
      <c r="M1734" s="1" t="s">
        <v>24</v>
      </c>
      <c r="N1734" s="1" t="s">
        <v>2084</v>
      </c>
      <c r="O1734" s="2">
        <v>39813</v>
      </c>
      <c r="P1734" s="2">
        <v>39818</v>
      </c>
      <c r="Q1734" s="1" t="s">
        <v>29</v>
      </c>
      <c r="R1734" t="str">
        <f>VLOOKUP(F1734,'Seg 2 descriptions'!A:B,2)</f>
        <v>X Facilities-Florida</v>
      </c>
      <c r="S1734" t="str">
        <f>VLOOKUP(G1734,'Seg 3 descriptions'!A:B,2)</f>
        <v>Other Outside Services</v>
      </c>
    </row>
    <row r="1735" spans="1:19" x14ac:dyDescent="0.25">
      <c r="A1735" s="1" t="s">
        <v>1571</v>
      </c>
      <c r="B1735" s="1" t="s">
        <v>20</v>
      </c>
      <c r="C1735" s="1" t="s">
        <v>2084</v>
      </c>
      <c r="D1735" s="1" t="s">
        <v>2390</v>
      </c>
      <c r="E1735" s="1" t="s">
        <v>2029</v>
      </c>
      <c r="F1735" s="1" t="s">
        <v>2013</v>
      </c>
      <c r="G1735" s="1" t="s">
        <v>22</v>
      </c>
      <c r="H1735" s="1" t="s">
        <v>86</v>
      </c>
      <c r="I1735" s="1" t="s">
        <v>24</v>
      </c>
      <c r="J1735" s="3">
        <v>237.21</v>
      </c>
      <c r="K1735" s="1" t="s">
        <v>3004</v>
      </c>
      <c r="L1735" s="1" t="s">
        <v>24</v>
      </c>
      <c r="M1735" s="1" t="s">
        <v>24</v>
      </c>
      <c r="N1735" s="1" t="s">
        <v>2084</v>
      </c>
      <c r="O1735" s="2">
        <v>39813</v>
      </c>
      <c r="P1735" s="2">
        <v>39818</v>
      </c>
      <c r="Q1735" s="1" t="s">
        <v>29</v>
      </c>
      <c r="R1735" t="str">
        <f>VLOOKUP(F1735,'Seg 2 descriptions'!A:B,2)</f>
        <v>X Facilities-Florida</v>
      </c>
      <c r="S1735" t="str">
        <f>VLOOKUP(G1735,'Seg 3 descriptions'!A:B,2)</f>
        <v>Facilities Maintenance</v>
      </c>
    </row>
    <row r="1736" spans="1:19" x14ac:dyDescent="0.25">
      <c r="A1736" s="1" t="s">
        <v>1571</v>
      </c>
      <c r="B1736" s="1" t="s">
        <v>49</v>
      </c>
      <c r="C1736" s="1" t="s">
        <v>2223</v>
      </c>
      <c r="D1736" s="1" t="s">
        <v>2044</v>
      </c>
      <c r="E1736" s="1" t="s">
        <v>1991</v>
      </c>
      <c r="F1736" s="1" t="s">
        <v>2013</v>
      </c>
      <c r="G1736" s="1" t="s">
        <v>22</v>
      </c>
      <c r="H1736" s="1" t="s">
        <v>86</v>
      </c>
      <c r="I1736" s="1" t="s">
        <v>24</v>
      </c>
      <c r="J1736" s="3">
        <v>30.58</v>
      </c>
      <c r="K1736" s="1" t="s">
        <v>3005</v>
      </c>
      <c r="L1736" s="1" t="s">
        <v>24</v>
      </c>
      <c r="M1736" s="1" t="s">
        <v>24</v>
      </c>
      <c r="N1736" s="1" t="s">
        <v>2223</v>
      </c>
      <c r="O1736" s="2">
        <v>39691</v>
      </c>
      <c r="P1736" s="2">
        <v>39695</v>
      </c>
      <c r="Q1736" s="1" t="s">
        <v>29</v>
      </c>
      <c r="R1736" t="str">
        <f>VLOOKUP(F1736,'Seg 2 descriptions'!A:B,2)</f>
        <v>X Facilities-Florida</v>
      </c>
      <c r="S1736" t="str">
        <f>VLOOKUP(G1736,'Seg 3 descriptions'!A:B,2)</f>
        <v>Facilities Maintenance</v>
      </c>
    </row>
    <row r="1737" spans="1:19" x14ac:dyDescent="0.25">
      <c r="A1737" s="1" t="s">
        <v>1571</v>
      </c>
      <c r="B1737" s="1" t="s">
        <v>20</v>
      </c>
      <c r="C1737" s="1" t="s">
        <v>2084</v>
      </c>
      <c r="D1737" s="1" t="s">
        <v>2085</v>
      </c>
      <c r="E1737" s="1" t="s">
        <v>1991</v>
      </c>
      <c r="F1737" s="1" t="s">
        <v>2013</v>
      </c>
      <c r="G1737" s="1" t="s">
        <v>35</v>
      </c>
      <c r="H1737" s="1" t="s">
        <v>86</v>
      </c>
      <c r="I1737" s="1" t="s">
        <v>24</v>
      </c>
      <c r="J1737" s="3">
        <v>16.02</v>
      </c>
      <c r="K1737" s="1" t="s">
        <v>3006</v>
      </c>
      <c r="L1737" s="1" t="s">
        <v>24</v>
      </c>
      <c r="M1737" s="1" t="s">
        <v>24</v>
      </c>
      <c r="N1737" s="1" t="s">
        <v>2084</v>
      </c>
      <c r="O1737" s="2">
        <v>39813</v>
      </c>
      <c r="P1737" s="2">
        <v>39818</v>
      </c>
      <c r="Q1737" s="1" t="s">
        <v>29</v>
      </c>
      <c r="R1737" t="str">
        <f>VLOOKUP(F1737,'Seg 2 descriptions'!A:B,2)</f>
        <v>X Facilities-Florida</v>
      </c>
      <c r="S1737" t="str">
        <f>VLOOKUP(G1737,'Seg 3 descriptions'!A:B,2)</f>
        <v>Other Outside Services</v>
      </c>
    </row>
    <row r="1738" spans="1:19" x14ac:dyDescent="0.25">
      <c r="A1738" s="1" t="s">
        <v>1987</v>
      </c>
      <c r="B1738" s="1" t="s">
        <v>1988</v>
      </c>
      <c r="C1738" s="1" t="s">
        <v>2806</v>
      </c>
      <c r="D1738" s="1" t="s">
        <v>2307</v>
      </c>
      <c r="E1738" s="1" t="s">
        <v>2029</v>
      </c>
      <c r="F1738" s="1" t="s">
        <v>2030</v>
      </c>
      <c r="G1738" s="1" t="s">
        <v>460</v>
      </c>
      <c r="H1738" s="1" t="s">
        <v>86</v>
      </c>
      <c r="I1738" s="1" t="s">
        <v>24</v>
      </c>
      <c r="J1738" s="3">
        <v>55.04</v>
      </c>
      <c r="K1738" s="1" t="s">
        <v>3007</v>
      </c>
      <c r="L1738" s="1" t="s">
        <v>24</v>
      </c>
      <c r="M1738" s="1" t="s">
        <v>2528</v>
      </c>
      <c r="N1738" s="1" t="s">
        <v>2806</v>
      </c>
      <c r="O1738" s="2">
        <v>39496</v>
      </c>
      <c r="P1738" s="2">
        <v>39504</v>
      </c>
      <c r="Q1738" s="1" t="s">
        <v>29</v>
      </c>
      <c r="R1738" t="str">
        <f>VLOOKUP(F1738,'Seg 2 descriptions'!A:B,2)</f>
        <v>X Operations-Citrus County</v>
      </c>
      <c r="S1738" t="str">
        <f>VLOOKUP(G1738,'Seg 3 descriptions'!A:B,2)</f>
        <v>Salaries</v>
      </c>
    </row>
    <row r="1739" spans="1:19" x14ac:dyDescent="0.25">
      <c r="A1739" s="1" t="s">
        <v>1987</v>
      </c>
      <c r="B1739" s="1" t="s">
        <v>1988</v>
      </c>
      <c r="C1739" s="1" t="s">
        <v>2806</v>
      </c>
      <c r="D1739" s="1" t="s">
        <v>2307</v>
      </c>
      <c r="E1739" s="1" t="s">
        <v>2029</v>
      </c>
      <c r="F1739" s="1" t="s">
        <v>2030</v>
      </c>
      <c r="G1739" s="1" t="s">
        <v>460</v>
      </c>
      <c r="H1739" s="1" t="s">
        <v>86</v>
      </c>
      <c r="I1739" s="1" t="s">
        <v>24</v>
      </c>
      <c r="J1739" s="3">
        <v>116.76</v>
      </c>
      <c r="K1739" s="1" t="s">
        <v>3007</v>
      </c>
      <c r="L1739" s="1" t="s">
        <v>24</v>
      </c>
      <c r="M1739" s="1" t="s">
        <v>3008</v>
      </c>
      <c r="N1739" s="1" t="s">
        <v>2806</v>
      </c>
      <c r="O1739" s="2">
        <v>39496</v>
      </c>
      <c r="P1739" s="2">
        <v>39504</v>
      </c>
      <c r="Q1739" s="1" t="s">
        <v>29</v>
      </c>
      <c r="R1739" t="str">
        <f>VLOOKUP(F1739,'Seg 2 descriptions'!A:B,2)</f>
        <v>X Operations-Citrus County</v>
      </c>
      <c r="S1739" t="str">
        <f>VLOOKUP(G1739,'Seg 3 descriptions'!A:B,2)</f>
        <v>Salaries</v>
      </c>
    </row>
    <row r="1740" spans="1:19" x14ac:dyDescent="0.25">
      <c r="A1740" s="1" t="s">
        <v>1987</v>
      </c>
      <c r="B1740" s="1" t="s">
        <v>1988</v>
      </c>
      <c r="C1740" s="1" t="s">
        <v>2806</v>
      </c>
      <c r="D1740" s="1" t="s">
        <v>1999</v>
      </c>
      <c r="E1740" s="1" t="s">
        <v>1991</v>
      </c>
      <c r="F1740" s="1" t="s">
        <v>1992</v>
      </c>
      <c r="G1740" s="1" t="s">
        <v>460</v>
      </c>
      <c r="H1740" s="1" t="s">
        <v>228</v>
      </c>
      <c r="I1740" s="1" t="s">
        <v>24</v>
      </c>
      <c r="J1740" s="3">
        <v>193.9</v>
      </c>
      <c r="K1740" s="1" t="s">
        <v>3007</v>
      </c>
      <c r="L1740" s="1" t="s">
        <v>24</v>
      </c>
      <c r="M1740" s="1" t="s">
        <v>2388</v>
      </c>
      <c r="N1740" s="1" t="s">
        <v>2806</v>
      </c>
      <c r="O1740" s="2">
        <v>39496</v>
      </c>
      <c r="P1740" s="2">
        <v>39504</v>
      </c>
      <c r="Q1740" s="1" t="s">
        <v>29</v>
      </c>
      <c r="R1740" t="str">
        <f>VLOOKUP(F1740,'Seg 2 descriptions'!A:B,2)</f>
        <v>X Operations-Tri-County</v>
      </c>
      <c r="S1740" t="str">
        <f>VLOOKUP(G1740,'Seg 3 descriptions'!A:B,2)</f>
        <v>Salaries</v>
      </c>
    </row>
    <row r="1741" spans="1:19" x14ac:dyDescent="0.25">
      <c r="A1741" s="1" t="s">
        <v>828</v>
      </c>
      <c r="B1741" s="1" t="s">
        <v>49</v>
      </c>
      <c r="C1741" s="1" t="s">
        <v>2681</v>
      </c>
      <c r="D1741" s="1" t="s">
        <v>1999</v>
      </c>
      <c r="E1741" s="1" t="s">
        <v>1991</v>
      </c>
      <c r="F1741" s="1" t="s">
        <v>1992</v>
      </c>
      <c r="G1741" s="1" t="s">
        <v>460</v>
      </c>
      <c r="H1741" s="1" t="s">
        <v>228</v>
      </c>
      <c r="I1741" s="1" t="s">
        <v>24</v>
      </c>
      <c r="J1741" s="3">
        <v>277.77999999999997</v>
      </c>
      <c r="K1741" s="1" t="s">
        <v>2682</v>
      </c>
      <c r="L1741" s="1" t="s">
        <v>24</v>
      </c>
      <c r="M1741" s="1" t="s">
        <v>24</v>
      </c>
      <c r="N1741" s="1" t="s">
        <v>2681</v>
      </c>
      <c r="O1741" s="2">
        <v>39724</v>
      </c>
      <c r="P1741" s="2">
        <v>39722</v>
      </c>
      <c r="Q1741" s="1" t="s">
        <v>29</v>
      </c>
      <c r="R1741" t="str">
        <f>VLOOKUP(F1741,'Seg 2 descriptions'!A:B,2)</f>
        <v>X Operations-Tri-County</v>
      </c>
      <c r="S1741" t="str">
        <f>VLOOKUP(G1741,'Seg 3 descriptions'!A:B,2)</f>
        <v>Salaries</v>
      </c>
    </row>
    <row r="1742" spans="1:19" x14ac:dyDescent="0.25">
      <c r="A1742" s="1" t="s">
        <v>828</v>
      </c>
      <c r="B1742" s="1" t="s">
        <v>49</v>
      </c>
      <c r="C1742" s="1" t="s">
        <v>2681</v>
      </c>
      <c r="D1742" s="1" t="s">
        <v>2218</v>
      </c>
      <c r="E1742" s="1" t="s">
        <v>1991</v>
      </c>
      <c r="F1742" s="1" t="s">
        <v>1992</v>
      </c>
      <c r="G1742" s="1" t="s">
        <v>460</v>
      </c>
      <c r="H1742" s="1" t="s">
        <v>130</v>
      </c>
      <c r="I1742" s="1" t="s">
        <v>24</v>
      </c>
      <c r="J1742" s="3">
        <v>27.18</v>
      </c>
      <c r="K1742" s="1" t="s">
        <v>2682</v>
      </c>
      <c r="L1742" s="1" t="s">
        <v>24</v>
      </c>
      <c r="M1742" s="1" t="s">
        <v>24</v>
      </c>
      <c r="N1742" s="1" t="s">
        <v>2681</v>
      </c>
      <c r="O1742" s="2">
        <v>39724</v>
      </c>
      <c r="P1742" s="2">
        <v>39722</v>
      </c>
      <c r="Q1742" s="1" t="s">
        <v>29</v>
      </c>
      <c r="R1742" t="str">
        <f>VLOOKUP(F1742,'Seg 2 descriptions'!A:B,2)</f>
        <v>X Operations-Tri-County</v>
      </c>
      <c r="S1742" t="str">
        <f>VLOOKUP(G1742,'Seg 3 descriptions'!A:B,2)</f>
        <v>Salaries</v>
      </c>
    </row>
    <row r="1743" spans="1:19" x14ac:dyDescent="0.25">
      <c r="A1743" s="1" t="s">
        <v>828</v>
      </c>
      <c r="B1743" s="1" t="s">
        <v>49</v>
      </c>
      <c r="C1743" s="1" t="s">
        <v>2681</v>
      </c>
      <c r="D1743" s="1" t="s">
        <v>2083</v>
      </c>
      <c r="E1743" s="1" t="s">
        <v>20</v>
      </c>
      <c r="F1743" s="1" t="s">
        <v>1992</v>
      </c>
      <c r="G1743" s="1" t="s">
        <v>460</v>
      </c>
      <c r="H1743" s="1" t="s">
        <v>86</v>
      </c>
      <c r="I1743" s="1" t="s">
        <v>24</v>
      </c>
      <c r="J1743" s="3">
        <v>68.06</v>
      </c>
      <c r="K1743" s="1" t="s">
        <v>2682</v>
      </c>
      <c r="L1743" s="1" t="s">
        <v>24</v>
      </c>
      <c r="M1743" s="1" t="s">
        <v>24</v>
      </c>
      <c r="N1743" s="1" t="s">
        <v>2681</v>
      </c>
      <c r="O1743" s="2">
        <v>39724</v>
      </c>
      <c r="P1743" s="2">
        <v>39722</v>
      </c>
      <c r="Q1743" s="1" t="s">
        <v>29</v>
      </c>
      <c r="R1743" t="str">
        <f>VLOOKUP(F1743,'Seg 2 descriptions'!A:B,2)</f>
        <v>X Operations-Tri-County</v>
      </c>
      <c r="S1743" t="str">
        <f>VLOOKUP(G1743,'Seg 3 descriptions'!A:B,2)</f>
        <v>Salaries</v>
      </c>
    </row>
    <row r="1744" spans="1:19" x14ac:dyDescent="0.25">
      <c r="A1744" s="1" t="s">
        <v>828</v>
      </c>
      <c r="B1744" s="1" t="s">
        <v>49</v>
      </c>
      <c r="C1744" s="1" t="s">
        <v>2681</v>
      </c>
      <c r="D1744" s="1" t="s">
        <v>1997</v>
      </c>
      <c r="E1744" s="1" t="s">
        <v>1991</v>
      </c>
      <c r="F1744" s="1" t="s">
        <v>1992</v>
      </c>
      <c r="G1744" s="1" t="s">
        <v>460</v>
      </c>
      <c r="H1744" s="1" t="s">
        <v>86</v>
      </c>
      <c r="I1744" s="1" t="s">
        <v>24</v>
      </c>
      <c r="J1744" s="3">
        <v>312.64</v>
      </c>
      <c r="K1744" s="1" t="s">
        <v>2682</v>
      </c>
      <c r="L1744" s="1" t="s">
        <v>24</v>
      </c>
      <c r="M1744" s="1" t="s">
        <v>24</v>
      </c>
      <c r="N1744" s="1" t="s">
        <v>2681</v>
      </c>
      <c r="O1744" s="2">
        <v>39724</v>
      </c>
      <c r="P1744" s="2">
        <v>39722</v>
      </c>
      <c r="Q1744" s="1" t="s">
        <v>29</v>
      </c>
      <c r="R1744" t="str">
        <f>VLOOKUP(F1744,'Seg 2 descriptions'!A:B,2)</f>
        <v>X Operations-Tri-County</v>
      </c>
      <c r="S1744" t="str">
        <f>VLOOKUP(G1744,'Seg 3 descriptions'!A:B,2)</f>
        <v>Salaries</v>
      </c>
    </row>
    <row r="1745" spans="1:19" x14ac:dyDescent="0.25">
      <c r="A1745" s="1" t="s">
        <v>1571</v>
      </c>
      <c r="B1745" s="1" t="s">
        <v>20</v>
      </c>
      <c r="C1745" s="1" t="s">
        <v>2084</v>
      </c>
      <c r="D1745" s="1" t="s">
        <v>2085</v>
      </c>
      <c r="E1745" s="1" t="s">
        <v>1991</v>
      </c>
      <c r="F1745" s="1" t="s">
        <v>2013</v>
      </c>
      <c r="G1745" s="1" t="s">
        <v>35</v>
      </c>
      <c r="H1745" s="1" t="s">
        <v>86</v>
      </c>
      <c r="I1745" s="1" t="s">
        <v>24</v>
      </c>
      <c r="J1745" s="3">
        <v>-602.87</v>
      </c>
      <c r="K1745" s="1" t="s">
        <v>3009</v>
      </c>
      <c r="L1745" s="1" t="s">
        <v>24</v>
      </c>
      <c r="M1745" s="1" t="s">
        <v>24</v>
      </c>
      <c r="N1745" s="1" t="s">
        <v>2084</v>
      </c>
      <c r="O1745" s="2">
        <v>39813</v>
      </c>
      <c r="P1745" s="2">
        <v>39818</v>
      </c>
      <c r="Q1745" s="1" t="s">
        <v>29</v>
      </c>
      <c r="R1745" t="str">
        <f>VLOOKUP(F1745,'Seg 2 descriptions'!A:B,2)</f>
        <v>X Facilities-Florida</v>
      </c>
      <c r="S1745" t="str">
        <f>VLOOKUP(G1745,'Seg 3 descriptions'!A:B,2)</f>
        <v>Other Outside Services</v>
      </c>
    </row>
    <row r="1746" spans="1:19" x14ac:dyDescent="0.25">
      <c r="A1746" s="1" t="s">
        <v>457</v>
      </c>
      <c r="B1746" s="1" t="s">
        <v>49</v>
      </c>
      <c r="C1746" s="1" t="s">
        <v>2931</v>
      </c>
      <c r="D1746" s="1" t="s">
        <v>3010</v>
      </c>
      <c r="E1746" s="1" t="s">
        <v>20</v>
      </c>
      <c r="F1746" s="1" t="s">
        <v>1992</v>
      </c>
      <c r="G1746" s="1" t="s">
        <v>1302</v>
      </c>
      <c r="H1746" s="1" t="s">
        <v>86</v>
      </c>
      <c r="I1746" s="1" t="s">
        <v>2056</v>
      </c>
      <c r="J1746" s="3">
        <v>3.43</v>
      </c>
      <c r="K1746" s="1" t="s">
        <v>2823</v>
      </c>
      <c r="L1746" s="1" t="s">
        <v>24</v>
      </c>
      <c r="M1746" s="1" t="s">
        <v>2824</v>
      </c>
      <c r="N1746" s="1" t="s">
        <v>2059</v>
      </c>
      <c r="O1746" s="2">
        <v>39660</v>
      </c>
      <c r="P1746" s="2">
        <v>39665</v>
      </c>
      <c r="Q1746" s="1" t="s">
        <v>29</v>
      </c>
      <c r="R1746" t="str">
        <f>VLOOKUP(F1746,'Seg 2 descriptions'!A:B,2)</f>
        <v>X Operations-Tri-County</v>
      </c>
      <c r="S1746" t="str">
        <f>VLOOKUP(G1746,'Seg 3 descriptions'!A:B,2)</f>
        <v>Uniforms</v>
      </c>
    </row>
    <row r="1747" spans="1:19" x14ac:dyDescent="0.25">
      <c r="A1747" s="1" t="s">
        <v>457</v>
      </c>
      <c r="B1747" s="1" t="s">
        <v>49</v>
      </c>
      <c r="C1747" s="1" t="s">
        <v>2931</v>
      </c>
      <c r="D1747" s="1" t="s">
        <v>2773</v>
      </c>
      <c r="E1747" s="1" t="s">
        <v>1991</v>
      </c>
      <c r="F1747" s="1" t="s">
        <v>1992</v>
      </c>
      <c r="G1747" s="1" t="s">
        <v>1270</v>
      </c>
      <c r="H1747" s="1" t="s">
        <v>228</v>
      </c>
      <c r="I1747" s="1" t="s">
        <v>2056</v>
      </c>
      <c r="J1747" s="3">
        <v>4.9400000000000004</v>
      </c>
      <c r="K1747" s="1" t="s">
        <v>2823</v>
      </c>
      <c r="L1747" s="1" t="s">
        <v>24</v>
      </c>
      <c r="M1747" s="1" t="s">
        <v>2824</v>
      </c>
      <c r="N1747" s="1" t="s">
        <v>2059</v>
      </c>
      <c r="O1747" s="2">
        <v>39660</v>
      </c>
      <c r="P1747" s="2">
        <v>39665</v>
      </c>
      <c r="Q1747" s="1" t="s">
        <v>29</v>
      </c>
      <c r="R1747" t="str">
        <f>VLOOKUP(F1747,'Seg 2 descriptions'!A:B,2)</f>
        <v>X Operations-Tri-County</v>
      </c>
      <c r="S1747" t="str">
        <f>VLOOKUP(G1747,'Seg 3 descriptions'!A:B,2)</f>
        <v>Seminars &amp; Training</v>
      </c>
    </row>
    <row r="1748" spans="1:19" x14ac:dyDescent="0.25">
      <c r="A1748" s="1" t="s">
        <v>457</v>
      </c>
      <c r="B1748" s="1" t="s">
        <v>49</v>
      </c>
      <c r="C1748" s="1" t="s">
        <v>2931</v>
      </c>
      <c r="D1748" s="1" t="s">
        <v>3011</v>
      </c>
      <c r="E1748" s="1" t="s">
        <v>20</v>
      </c>
      <c r="F1748" s="1" t="s">
        <v>1992</v>
      </c>
      <c r="G1748" s="1" t="s">
        <v>868</v>
      </c>
      <c r="H1748" s="1" t="s">
        <v>86</v>
      </c>
      <c r="I1748" s="1" t="s">
        <v>2056</v>
      </c>
      <c r="J1748" s="3">
        <v>6.25</v>
      </c>
      <c r="K1748" s="1" t="s">
        <v>2823</v>
      </c>
      <c r="L1748" s="1" t="s">
        <v>24</v>
      </c>
      <c r="M1748" s="1" t="s">
        <v>2824</v>
      </c>
      <c r="N1748" s="1" t="s">
        <v>2059</v>
      </c>
      <c r="O1748" s="2">
        <v>39660</v>
      </c>
      <c r="P1748" s="2">
        <v>39665</v>
      </c>
      <c r="Q1748" s="1" t="s">
        <v>29</v>
      </c>
      <c r="R1748" t="str">
        <f>VLOOKUP(F1748,'Seg 2 descriptions'!A:B,2)</f>
        <v>X Operations-Tri-County</v>
      </c>
      <c r="S1748" t="str">
        <f>VLOOKUP(G1748,'Seg 3 descriptions'!A:B,2)</f>
        <v>Cell Phones</v>
      </c>
    </row>
    <row r="1749" spans="1:19" x14ac:dyDescent="0.25">
      <c r="A1749" s="1" t="s">
        <v>457</v>
      </c>
      <c r="B1749" s="1" t="s">
        <v>49</v>
      </c>
      <c r="C1749" s="1" t="s">
        <v>2931</v>
      </c>
      <c r="D1749" s="1" t="s">
        <v>2349</v>
      </c>
      <c r="E1749" s="1" t="s">
        <v>1991</v>
      </c>
      <c r="F1749" s="1" t="s">
        <v>1992</v>
      </c>
      <c r="G1749" s="1" t="s">
        <v>1270</v>
      </c>
      <c r="H1749" s="1" t="s">
        <v>86</v>
      </c>
      <c r="I1749" s="1" t="s">
        <v>2056</v>
      </c>
      <c r="J1749" s="3">
        <v>9.17</v>
      </c>
      <c r="K1749" s="1" t="s">
        <v>2823</v>
      </c>
      <c r="L1749" s="1" t="s">
        <v>24</v>
      </c>
      <c r="M1749" s="1" t="s">
        <v>2824</v>
      </c>
      <c r="N1749" s="1" t="s">
        <v>2059</v>
      </c>
      <c r="O1749" s="2">
        <v>39660</v>
      </c>
      <c r="P1749" s="2">
        <v>39665</v>
      </c>
      <c r="Q1749" s="1" t="s">
        <v>29</v>
      </c>
      <c r="R1749" t="str">
        <f>VLOOKUP(F1749,'Seg 2 descriptions'!A:B,2)</f>
        <v>X Operations-Tri-County</v>
      </c>
      <c r="S1749" t="str">
        <f>VLOOKUP(G1749,'Seg 3 descriptions'!A:B,2)</f>
        <v>Seminars &amp; Training</v>
      </c>
    </row>
    <row r="1750" spans="1:19" x14ac:dyDescent="0.25">
      <c r="A1750" s="1" t="s">
        <v>457</v>
      </c>
      <c r="B1750" s="1" t="s">
        <v>49</v>
      </c>
      <c r="C1750" s="1" t="s">
        <v>2931</v>
      </c>
      <c r="D1750" s="1" t="s">
        <v>2350</v>
      </c>
      <c r="E1750" s="1" t="s">
        <v>1991</v>
      </c>
      <c r="F1750" s="1" t="s">
        <v>1992</v>
      </c>
      <c r="G1750" s="1" t="s">
        <v>1270</v>
      </c>
      <c r="H1750" s="1" t="s">
        <v>103</v>
      </c>
      <c r="I1750" s="1" t="s">
        <v>2056</v>
      </c>
      <c r="J1750" s="3">
        <v>2.0499999999999998</v>
      </c>
      <c r="K1750" s="1" t="s">
        <v>2823</v>
      </c>
      <c r="L1750" s="1" t="s">
        <v>24</v>
      </c>
      <c r="M1750" s="1" t="s">
        <v>2824</v>
      </c>
      <c r="N1750" s="1" t="s">
        <v>2059</v>
      </c>
      <c r="O1750" s="2">
        <v>39660</v>
      </c>
      <c r="P1750" s="2">
        <v>39665</v>
      </c>
      <c r="Q1750" s="1" t="s">
        <v>29</v>
      </c>
      <c r="R1750" t="str">
        <f>VLOOKUP(F1750,'Seg 2 descriptions'!A:B,2)</f>
        <v>X Operations-Tri-County</v>
      </c>
      <c r="S1750" t="str">
        <f>VLOOKUP(G1750,'Seg 3 descriptions'!A:B,2)</f>
        <v>Seminars &amp; Training</v>
      </c>
    </row>
    <row r="1751" spans="1:19" x14ac:dyDescent="0.25">
      <c r="A1751" s="1" t="s">
        <v>457</v>
      </c>
      <c r="B1751" s="1" t="s">
        <v>49</v>
      </c>
      <c r="C1751" s="1" t="s">
        <v>2931</v>
      </c>
      <c r="D1751" s="1" t="s">
        <v>2930</v>
      </c>
      <c r="E1751" s="1" t="s">
        <v>1991</v>
      </c>
      <c r="F1751" s="1" t="s">
        <v>1992</v>
      </c>
      <c r="G1751" s="1" t="s">
        <v>866</v>
      </c>
      <c r="H1751" s="1" t="s">
        <v>103</v>
      </c>
      <c r="I1751" s="1" t="s">
        <v>2056</v>
      </c>
      <c r="J1751" s="3">
        <v>2.14</v>
      </c>
      <c r="K1751" s="1" t="s">
        <v>2823</v>
      </c>
      <c r="L1751" s="1" t="s">
        <v>24</v>
      </c>
      <c r="M1751" s="1" t="s">
        <v>2824</v>
      </c>
      <c r="N1751" s="1" t="s">
        <v>2059</v>
      </c>
      <c r="O1751" s="2">
        <v>39660</v>
      </c>
      <c r="P1751" s="2">
        <v>39665</v>
      </c>
      <c r="Q1751" s="1" t="s">
        <v>29</v>
      </c>
      <c r="R1751" t="str">
        <f>VLOOKUP(F1751,'Seg 2 descriptions'!A:B,2)</f>
        <v>X Operations-Tri-County</v>
      </c>
      <c r="S1751" t="str">
        <f>VLOOKUP(G1751,'Seg 3 descriptions'!A:B,2)</f>
        <v>Lodging &amp; Travel</v>
      </c>
    </row>
    <row r="1752" spans="1:19" x14ac:dyDescent="0.25">
      <c r="A1752" s="1" t="s">
        <v>457</v>
      </c>
      <c r="B1752" s="1" t="s">
        <v>49</v>
      </c>
      <c r="C1752" s="1" t="s">
        <v>2931</v>
      </c>
      <c r="D1752" s="1" t="s">
        <v>2808</v>
      </c>
      <c r="E1752" s="1" t="s">
        <v>1991</v>
      </c>
      <c r="F1752" s="1" t="s">
        <v>1992</v>
      </c>
      <c r="G1752" s="1" t="s">
        <v>866</v>
      </c>
      <c r="H1752" s="1" t="s">
        <v>228</v>
      </c>
      <c r="I1752" s="1" t="s">
        <v>2056</v>
      </c>
      <c r="J1752" s="3">
        <v>5.17</v>
      </c>
      <c r="K1752" s="1" t="s">
        <v>2823</v>
      </c>
      <c r="L1752" s="1" t="s">
        <v>24</v>
      </c>
      <c r="M1752" s="1" t="s">
        <v>2824</v>
      </c>
      <c r="N1752" s="1" t="s">
        <v>2059</v>
      </c>
      <c r="O1752" s="2">
        <v>39660</v>
      </c>
      <c r="P1752" s="2">
        <v>39665</v>
      </c>
      <c r="Q1752" s="1" t="s">
        <v>29</v>
      </c>
      <c r="R1752" t="str">
        <f>VLOOKUP(F1752,'Seg 2 descriptions'!A:B,2)</f>
        <v>X Operations-Tri-County</v>
      </c>
      <c r="S1752" t="str">
        <f>VLOOKUP(G1752,'Seg 3 descriptions'!A:B,2)</f>
        <v>Lodging &amp; Travel</v>
      </c>
    </row>
    <row r="1753" spans="1:19" x14ac:dyDescent="0.25">
      <c r="A1753" s="1" t="s">
        <v>457</v>
      </c>
      <c r="B1753" s="1" t="s">
        <v>49</v>
      </c>
      <c r="C1753" s="1" t="s">
        <v>2931</v>
      </c>
      <c r="D1753" s="1" t="s">
        <v>3012</v>
      </c>
      <c r="E1753" s="1" t="s">
        <v>20</v>
      </c>
      <c r="F1753" s="1" t="s">
        <v>1992</v>
      </c>
      <c r="G1753" s="1" t="s">
        <v>1270</v>
      </c>
      <c r="H1753" s="1" t="s">
        <v>86</v>
      </c>
      <c r="I1753" s="1" t="s">
        <v>2056</v>
      </c>
      <c r="J1753" s="3">
        <v>1.54</v>
      </c>
      <c r="K1753" s="1" t="s">
        <v>2823</v>
      </c>
      <c r="L1753" s="1" t="s">
        <v>24</v>
      </c>
      <c r="M1753" s="1" t="s">
        <v>2824</v>
      </c>
      <c r="N1753" s="1" t="s">
        <v>2059</v>
      </c>
      <c r="O1753" s="2">
        <v>39660</v>
      </c>
      <c r="P1753" s="2">
        <v>39665</v>
      </c>
      <c r="Q1753" s="1" t="s">
        <v>29</v>
      </c>
      <c r="R1753" t="str">
        <f>VLOOKUP(F1753,'Seg 2 descriptions'!A:B,2)</f>
        <v>X Operations-Tri-County</v>
      </c>
      <c r="S1753" t="str">
        <f>VLOOKUP(G1753,'Seg 3 descriptions'!A:B,2)</f>
        <v>Seminars &amp; Training</v>
      </c>
    </row>
    <row r="1754" spans="1:19" x14ac:dyDescent="0.25">
      <c r="A1754" s="1" t="s">
        <v>457</v>
      </c>
      <c r="B1754" s="1" t="s">
        <v>49</v>
      </c>
      <c r="C1754" s="1" t="s">
        <v>2931</v>
      </c>
      <c r="D1754" s="1" t="s">
        <v>3013</v>
      </c>
      <c r="E1754" s="1" t="s">
        <v>20</v>
      </c>
      <c r="F1754" s="1" t="s">
        <v>1992</v>
      </c>
      <c r="G1754" s="1" t="s">
        <v>866</v>
      </c>
      <c r="H1754" s="1" t="s">
        <v>86</v>
      </c>
      <c r="I1754" s="1" t="s">
        <v>2056</v>
      </c>
      <c r="J1754" s="3">
        <v>1.61</v>
      </c>
      <c r="K1754" s="1" t="s">
        <v>2823</v>
      </c>
      <c r="L1754" s="1" t="s">
        <v>24</v>
      </c>
      <c r="M1754" s="1" t="s">
        <v>2824</v>
      </c>
      <c r="N1754" s="1" t="s">
        <v>2059</v>
      </c>
      <c r="O1754" s="2">
        <v>39660</v>
      </c>
      <c r="P1754" s="2">
        <v>39665</v>
      </c>
      <c r="Q1754" s="1" t="s">
        <v>29</v>
      </c>
      <c r="R1754" t="str">
        <f>VLOOKUP(F1754,'Seg 2 descriptions'!A:B,2)</f>
        <v>X Operations-Tri-County</v>
      </c>
      <c r="S1754" t="str">
        <f>VLOOKUP(G1754,'Seg 3 descriptions'!A:B,2)</f>
        <v>Lodging &amp; Travel</v>
      </c>
    </row>
    <row r="1755" spans="1:19" x14ac:dyDescent="0.25">
      <c r="A1755" s="1" t="s">
        <v>828</v>
      </c>
      <c r="B1755" s="1" t="s">
        <v>49</v>
      </c>
      <c r="C1755" s="1" t="s">
        <v>3014</v>
      </c>
      <c r="D1755" s="1" t="s">
        <v>2080</v>
      </c>
      <c r="E1755" s="1" t="s">
        <v>20</v>
      </c>
      <c r="F1755" s="1" t="s">
        <v>2006</v>
      </c>
      <c r="G1755" s="1" t="s">
        <v>460</v>
      </c>
      <c r="H1755" s="1" t="s">
        <v>187</v>
      </c>
      <c r="I1755" s="1" t="s">
        <v>24</v>
      </c>
      <c r="J1755" s="3">
        <v>122.19</v>
      </c>
      <c r="K1755" s="1" t="s">
        <v>3015</v>
      </c>
      <c r="L1755" s="1" t="s">
        <v>24</v>
      </c>
      <c r="M1755" s="1" t="s">
        <v>24</v>
      </c>
      <c r="N1755" s="1" t="s">
        <v>3014</v>
      </c>
      <c r="O1755" s="2">
        <v>39696</v>
      </c>
      <c r="P1755" s="2">
        <v>39722</v>
      </c>
      <c r="Q1755" s="1" t="s">
        <v>29</v>
      </c>
      <c r="R1755" t="str">
        <f>VLOOKUP(F1755,'Seg 2 descriptions'!A:B,2)</f>
        <v>X Engineering and Measurement</v>
      </c>
      <c r="S1755" t="str">
        <f>VLOOKUP(G1755,'Seg 3 descriptions'!A:B,2)</f>
        <v>Salaries</v>
      </c>
    </row>
    <row r="1756" spans="1:19" x14ac:dyDescent="0.25">
      <c r="A1756" s="1" t="s">
        <v>828</v>
      </c>
      <c r="B1756" s="1" t="s">
        <v>49</v>
      </c>
      <c r="C1756" s="1" t="s">
        <v>3014</v>
      </c>
      <c r="D1756" s="1" t="s">
        <v>2081</v>
      </c>
      <c r="E1756" s="1" t="s">
        <v>20</v>
      </c>
      <c r="F1756" s="1" t="s">
        <v>2006</v>
      </c>
      <c r="G1756" s="1" t="s">
        <v>460</v>
      </c>
      <c r="H1756" s="1" t="s">
        <v>76</v>
      </c>
      <c r="I1756" s="1" t="s">
        <v>24</v>
      </c>
      <c r="J1756" s="3">
        <v>346.19</v>
      </c>
      <c r="K1756" s="1" t="s">
        <v>3015</v>
      </c>
      <c r="L1756" s="1" t="s">
        <v>24</v>
      </c>
      <c r="M1756" s="1" t="s">
        <v>24</v>
      </c>
      <c r="N1756" s="1" t="s">
        <v>3014</v>
      </c>
      <c r="O1756" s="2">
        <v>39696</v>
      </c>
      <c r="P1756" s="2">
        <v>39722</v>
      </c>
      <c r="Q1756" s="1" t="s">
        <v>29</v>
      </c>
      <c r="R1756" t="str">
        <f>VLOOKUP(F1756,'Seg 2 descriptions'!A:B,2)</f>
        <v>X Engineering and Measurement</v>
      </c>
      <c r="S1756" t="str">
        <f>VLOOKUP(G1756,'Seg 3 descriptions'!A:B,2)</f>
        <v>Salaries</v>
      </c>
    </row>
    <row r="1757" spans="1:19" x14ac:dyDescent="0.25">
      <c r="A1757" s="1" t="s">
        <v>828</v>
      </c>
      <c r="B1757" s="1" t="s">
        <v>49</v>
      </c>
      <c r="C1757" s="1" t="s">
        <v>3014</v>
      </c>
      <c r="D1757" s="1" t="s">
        <v>2082</v>
      </c>
      <c r="E1757" s="1" t="s">
        <v>20</v>
      </c>
      <c r="F1757" s="1" t="s">
        <v>2006</v>
      </c>
      <c r="G1757" s="1" t="s">
        <v>460</v>
      </c>
      <c r="H1757" s="1" t="s">
        <v>23</v>
      </c>
      <c r="I1757" s="1" t="s">
        <v>24</v>
      </c>
      <c r="J1757" s="3">
        <v>142.55000000000001</v>
      </c>
      <c r="K1757" s="1" t="s">
        <v>3015</v>
      </c>
      <c r="L1757" s="1" t="s">
        <v>24</v>
      </c>
      <c r="M1757" s="1" t="s">
        <v>24</v>
      </c>
      <c r="N1757" s="1" t="s">
        <v>3014</v>
      </c>
      <c r="O1757" s="2">
        <v>39696</v>
      </c>
      <c r="P1757" s="2">
        <v>39722</v>
      </c>
      <c r="Q1757" s="1" t="s">
        <v>29</v>
      </c>
      <c r="R1757" t="str">
        <f>VLOOKUP(F1757,'Seg 2 descriptions'!A:B,2)</f>
        <v>X Engineering and Measurement</v>
      </c>
      <c r="S1757" t="str">
        <f>VLOOKUP(G1757,'Seg 3 descriptions'!A:B,2)</f>
        <v>Salaries</v>
      </c>
    </row>
    <row r="1758" spans="1:19" x14ac:dyDescent="0.25">
      <c r="A1758" s="1" t="s">
        <v>828</v>
      </c>
      <c r="B1758" s="1" t="s">
        <v>49</v>
      </c>
      <c r="C1758" s="1" t="s">
        <v>3014</v>
      </c>
      <c r="D1758" s="1" t="s">
        <v>2393</v>
      </c>
      <c r="E1758" s="1" t="s">
        <v>20</v>
      </c>
      <c r="F1758" s="1" t="s">
        <v>2006</v>
      </c>
      <c r="G1758" s="1" t="s">
        <v>460</v>
      </c>
      <c r="H1758" s="1" t="s">
        <v>228</v>
      </c>
      <c r="I1758" s="1" t="s">
        <v>24</v>
      </c>
      <c r="J1758" s="3">
        <v>153.63999999999999</v>
      </c>
      <c r="K1758" s="1" t="s">
        <v>3015</v>
      </c>
      <c r="L1758" s="1" t="s">
        <v>24</v>
      </c>
      <c r="M1758" s="1" t="s">
        <v>24</v>
      </c>
      <c r="N1758" s="1" t="s">
        <v>3014</v>
      </c>
      <c r="O1758" s="2">
        <v>39696</v>
      </c>
      <c r="P1758" s="2">
        <v>39722</v>
      </c>
      <c r="Q1758" s="1" t="s">
        <v>29</v>
      </c>
      <c r="R1758" t="str">
        <f>VLOOKUP(F1758,'Seg 2 descriptions'!A:B,2)</f>
        <v>X Engineering and Measurement</v>
      </c>
      <c r="S1758" t="str">
        <f>VLOOKUP(G1758,'Seg 3 descriptions'!A:B,2)</f>
        <v>Salaries</v>
      </c>
    </row>
    <row r="1759" spans="1:19" x14ac:dyDescent="0.25">
      <c r="A1759" s="1" t="s">
        <v>457</v>
      </c>
      <c r="B1759" s="1" t="s">
        <v>1988</v>
      </c>
      <c r="C1759" s="1" t="s">
        <v>2097</v>
      </c>
      <c r="D1759" s="1" t="s">
        <v>2066</v>
      </c>
      <c r="E1759" s="1" t="s">
        <v>1991</v>
      </c>
      <c r="F1759" s="1" t="s">
        <v>1992</v>
      </c>
      <c r="G1759" s="1" t="s">
        <v>590</v>
      </c>
      <c r="H1759" s="1" t="s">
        <v>228</v>
      </c>
      <c r="I1759" s="1" t="s">
        <v>2056</v>
      </c>
      <c r="J1759" s="3">
        <v>46.97</v>
      </c>
      <c r="K1759" s="1" t="s">
        <v>2414</v>
      </c>
      <c r="L1759" s="1" t="s">
        <v>24</v>
      </c>
      <c r="M1759" s="1" t="s">
        <v>2415</v>
      </c>
      <c r="N1759" s="1" t="s">
        <v>2059</v>
      </c>
      <c r="O1759" s="2">
        <v>39507</v>
      </c>
      <c r="P1759" s="2">
        <v>39512</v>
      </c>
      <c r="Q1759" s="1" t="s">
        <v>29</v>
      </c>
      <c r="R1759" t="str">
        <f>VLOOKUP(F1759,'Seg 2 descriptions'!A:B,2)</f>
        <v>X Operations-Tri-County</v>
      </c>
      <c r="S1759" t="str">
        <f>VLOOKUP(G1759,'Seg 3 descriptions'!A:B,2)</f>
        <v>Overtime/Comp Time/On Call</v>
      </c>
    </row>
    <row r="1760" spans="1:19" x14ac:dyDescent="0.25">
      <c r="A1760" s="1" t="s">
        <v>457</v>
      </c>
      <c r="B1760" s="1" t="s">
        <v>1988</v>
      </c>
      <c r="C1760" s="1" t="s">
        <v>2097</v>
      </c>
      <c r="D1760" s="1" t="s">
        <v>1995</v>
      </c>
      <c r="E1760" s="1" t="s">
        <v>1991</v>
      </c>
      <c r="F1760" s="1" t="s">
        <v>1992</v>
      </c>
      <c r="G1760" s="1" t="s">
        <v>460</v>
      </c>
      <c r="H1760" s="1" t="s">
        <v>187</v>
      </c>
      <c r="I1760" s="1" t="s">
        <v>2056</v>
      </c>
      <c r="J1760" s="3">
        <v>17.8</v>
      </c>
      <c r="K1760" s="1" t="s">
        <v>2414</v>
      </c>
      <c r="L1760" s="1" t="s">
        <v>24</v>
      </c>
      <c r="M1760" s="1" t="s">
        <v>2415</v>
      </c>
      <c r="N1760" s="1" t="s">
        <v>2059</v>
      </c>
      <c r="O1760" s="2">
        <v>39507</v>
      </c>
      <c r="P1760" s="2">
        <v>39512</v>
      </c>
      <c r="Q1760" s="1" t="s">
        <v>29</v>
      </c>
      <c r="R1760" t="str">
        <f>VLOOKUP(F1760,'Seg 2 descriptions'!A:B,2)</f>
        <v>X Operations-Tri-County</v>
      </c>
      <c r="S1760" t="str">
        <f>VLOOKUP(G1760,'Seg 3 descriptions'!A:B,2)</f>
        <v>Salaries</v>
      </c>
    </row>
    <row r="1761" spans="1:19" x14ac:dyDescent="0.25">
      <c r="A1761" s="1" t="s">
        <v>457</v>
      </c>
      <c r="B1761" s="1" t="s">
        <v>1988</v>
      </c>
      <c r="C1761" s="1" t="s">
        <v>2097</v>
      </c>
      <c r="D1761" s="1" t="s">
        <v>1990</v>
      </c>
      <c r="E1761" s="1" t="s">
        <v>1991</v>
      </c>
      <c r="F1761" s="1" t="s">
        <v>1992</v>
      </c>
      <c r="G1761" s="1" t="s">
        <v>460</v>
      </c>
      <c r="H1761" s="1" t="s">
        <v>103</v>
      </c>
      <c r="I1761" s="1" t="s">
        <v>2056</v>
      </c>
      <c r="J1761" s="3">
        <v>57.08</v>
      </c>
      <c r="K1761" s="1" t="s">
        <v>2414</v>
      </c>
      <c r="L1761" s="1" t="s">
        <v>24</v>
      </c>
      <c r="M1761" s="1" t="s">
        <v>2415</v>
      </c>
      <c r="N1761" s="1" t="s">
        <v>2059</v>
      </c>
      <c r="O1761" s="2">
        <v>39507</v>
      </c>
      <c r="P1761" s="2">
        <v>39512</v>
      </c>
      <c r="Q1761" s="1" t="s">
        <v>29</v>
      </c>
      <c r="R1761" t="str">
        <f>VLOOKUP(F1761,'Seg 2 descriptions'!A:B,2)</f>
        <v>X Operations-Tri-County</v>
      </c>
      <c r="S1761" t="str">
        <f>VLOOKUP(G1761,'Seg 3 descriptions'!A:B,2)</f>
        <v>Salaries</v>
      </c>
    </row>
    <row r="1762" spans="1:19" x14ac:dyDescent="0.25">
      <c r="A1762" s="1" t="s">
        <v>457</v>
      </c>
      <c r="B1762" s="1" t="s">
        <v>1988</v>
      </c>
      <c r="C1762" s="1" t="s">
        <v>2097</v>
      </c>
      <c r="D1762" s="1" t="s">
        <v>1999</v>
      </c>
      <c r="E1762" s="1" t="s">
        <v>1991</v>
      </c>
      <c r="F1762" s="1" t="s">
        <v>1992</v>
      </c>
      <c r="G1762" s="1" t="s">
        <v>460</v>
      </c>
      <c r="H1762" s="1" t="s">
        <v>228</v>
      </c>
      <c r="I1762" s="1" t="s">
        <v>2056</v>
      </c>
      <c r="J1762" s="3">
        <v>275.94</v>
      </c>
      <c r="K1762" s="1" t="s">
        <v>2414</v>
      </c>
      <c r="L1762" s="1" t="s">
        <v>24</v>
      </c>
      <c r="M1762" s="1" t="s">
        <v>2415</v>
      </c>
      <c r="N1762" s="1" t="s">
        <v>2059</v>
      </c>
      <c r="O1762" s="2">
        <v>39507</v>
      </c>
      <c r="P1762" s="2">
        <v>39512</v>
      </c>
      <c r="Q1762" s="1" t="s">
        <v>29</v>
      </c>
      <c r="R1762" t="str">
        <f>VLOOKUP(F1762,'Seg 2 descriptions'!A:B,2)</f>
        <v>X Operations-Tri-County</v>
      </c>
      <c r="S1762" t="str">
        <f>VLOOKUP(G1762,'Seg 3 descriptions'!A:B,2)</f>
        <v>Salaries</v>
      </c>
    </row>
    <row r="1763" spans="1:19" x14ac:dyDescent="0.25">
      <c r="A1763" s="1" t="s">
        <v>457</v>
      </c>
      <c r="B1763" s="1" t="s">
        <v>1988</v>
      </c>
      <c r="C1763" s="1" t="s">
        <v>2530</v>
      </c>
      <c r="D1763" s="1" t="s">
        <v>2066</v>
      </c>
      <c r="E1763" s="1" t="s">
        <v>1991</v>
      </c>
      <c r="F1763" s="1" t="s">
        <v>1992</v>
      </c>
      <c r="G1763" s="1" t="s">
        <v>590</v>
      </c>
      <c r="H1763" s="1" t="s">
        <v>228</v>
      </c>
      <c r="I1763" s="1" t="s">
        <v>2056</v>
      </c>
      <c r="J1763" s="3">
        <v>57.48</v>
      </c>
      <c r="K1763" s="1" t="s">
        <v>2414</v>
      </c>
      <c r="L1763" s="1" t="s">
        <v>24</v>
      </c>
      <c r="M1763" s="1" t="s">
        <v>2415</v>
      </c>
      <c r="N1763" s="1" t="s">
        <v>2059</v>
      </c>
      <c r="O1763" s="2">
        <v>39538</v>
      </c>
      <c r="P1763" s="2">
        <v>39541</v>
      </c>
      <c r="Q1763" s="1" t="s">
        <v>29</v>
      </c>
      <c r="R1763" t="str">
        <f>VLOOKUP(F1763,'Seg 2 descriptions'!A:B,2)</f>
        <v>X Operations-Tri-County</v>
      </c>
      <c r="S1763" t="str">
        <f>VLOOKUP(G1763,'Seg 3 descriptions'!A:B,2)</f>
        <v>Overtime/Comp Time/On Call</v>
      </c>
    </row>
    <row r="1764" spans="1:19" x14ac:dyDescent="0.25">
      <c r="A1764" s="1" t="s">
        <v>457</v>
      </c>
      <c r="B1764" s="1" t="s">
        <v>1988</v>
      </c>
      <c r="C1764" s="1" t="s">
        <v>2530</v>
      </c>
      <c r="D1764" s="1" t="s">
        <v>2066</v>
      </c>
      <c r="E1764" s="1" t="s">
        <v>1991</v>
      </c>
      <c r="F1764" s="1" t="s">
        <v>1992</v>
      </c>
      <c r="G1764" s="1" t="s">
        <v>590</v>
      </c>
      <c r="H1764" s="1" t="s">
        <v>228</v>
      </c>
      <c r="I1764" s="1" t="s">
        <v>2056</v>
      </c>
      <c r="J1764" s="3">
        <v>20.16</v>
      </c>
      <c r="K1764" s="1" t="s">
        <v>2414</v>
      </c>
      <c r="L1764" s="1" t="s">
        <v>24</v>
      </c>
      <c r="M1764" s="1" t="s">
        <v>2415</v>
      </c>
      <c r="N1764" s="1" t="s">
        <v>2059</v>
      </c>
      <c r="O1764" s="2">
        <v>39538</v>
      </c>
      <c r="P1764" s="2">
        <v>39541</v>
      </c>
      <c r="Q1764" s="1" t="s">
        <v>29</v>
      </c>
      <c r="R1764" t="str">
        <f>VLOOKUP(F1764,'Seg 2 descriptions'!A:B,2)</f>
        <v>X Operations-Tri-County</v>
      </c>
      <c r="S1764" t="str">
        <f>VLOOKUP(G1764,'Seg 3 descriptions'!A:B,2)</f>
        <v>Overtime/Comp Time/On Call</v>
      </c>
    </row>
    <row r="1765" spans="1:19" x14ac:dyDescent="0.25">
      <c r="A1765" s="1" t="s">
        <v>457</v>
      </c>
      <c r="B1765" s="1" t="s">
        <v>1988</v>
      </c>
      <c r="C1765" s="1" t="s">
        <v>2530</v>
      </c>
      <c r="D1765" s="1" t="s">
        <v>1999</v>
      </c>
      <c r="E1765" s="1" t="s">
        <v>1991</v>
      </c>
      <c r="F1765" s="1" t="s">
        <v>1992</v>
      </c>
      <c r="G1765" s="1" t="s">
        <v>460</v>
      </c>
      <c r="H1765" s="1" t="s">
        <v>228</v>
      </c>
      <c r="I1765" s="1" t="s">
        <v>2056</v>
      </c>
      <c r="J1765" s="3">
        <v>279.93</v>
      </c>
      <c r="K1765" s="1" t="s">
        <v>2414</v>
      </c>
      <c r="L1765" s="1" t="s">
        <v>24</v>
      </c>
      <c r="M1765" s="1" t="s">
        <v>2415</v>
      </c>
      <c r="N1765" s="1" t="s">
        <v>2059</v>
      </c>
      <c r="O1765" s="2">
        <v>39538</v>
      </c>
      <c r="P1765" s="2">
        <v>39541</v>
      </c>
      <c r="Q1765" s="1" t="s">
        <v>29</v>
      </c>
      <c r="R1765" t="str">
        <f>VLOOKUP(F1765,'Seg 2 descriptions'!A:B,2)</f>
        <v>X Operations-Tri-County</v>
      </c>
      <c r="S1765" t="str">
        <f>VLOOKUP(G1765,'Seg 3 descriptions'!A:B,2)</f>
        <v>Salaries</v>
      </c>
    </row>
    <row r="1766" spans="1:19" x14ac:dyDescent="0.25">
      <c r="A1766" s="1" t="s">
        <v>1987</v>
      </c>
      <c r="B1766" s="1" t="s">
        <v>1988</v>
      </c>
      <c r="C1766" s="1" t="s">
        <v>2490</v>
      </c>
      <c r="D1766" s="1" t="s">
        <v>2218</v>
      </c>
      <c r="E1766" s="1" t="s">
        <v>1991</v>
      </c>
      <c r="F1766" s="1" t="s">
        <v>1992</v>
      </c>
      <c r="G1766" s="1" t="s">
        <v>460</v>
      </c>
      <c r="H1766" s="1" t="s">
        <v>130</v>
      </c>
      <c r="I1766" s="1" t="s">
        <v>24</v>
      </c>
      <c r="J1766" s="3">
        <v>407.7</v>
      </c>
      <c r="K1766" s="1" t="s">
        <v>2495</v>
      </c>
      <c r="L1766" s="1" t="s">
        <v>24</v>
      </c>
      <c r="M1766" s="1" t="s">
        <v>2048</v>
      </c>
      <c r="N1766" s="1" t="s">
        <v>2490</v>
      </c>
      <c r="O1766" s="2">
        <v>39527</v>
      </c>
      <c r="P1766" s="2">
        <v>39527</v>
      </c>
      <c r="Q1766" s="1" t="s">
        <v>29</v>
      </c>
      <c r="R1766" t="str">
        <f>VLOOKUP(F1766,'Seg 2 descriptions'!A:B,2)</f>
        <v>X Operations-Tri-County</v>
      </c>
      <c r="S1766" t="str">
        <f>VLOOKUP(G1766,'Seg 3 descriptions'!A:B,2)</f>
        <v>Salaries</v>
      </c>
    </row>
    <row r="1767" spans="1:19" x14ac:dyDescent="0.25">
      <c r="A1767" s="1" t="s">
        <v>1987</v>
      </c>
      <c r="B1767" s="1" t="s">
        <v>1988</v>
      </c>
      <c r="C1767" s="1" t="s">
        <v>2490</v>
      </c>
      <c r="D1767" s="1" t="s">
        <v>2307</v>
      </c>
      <c r="E1767" s="1" t="s">
        <v>2029</v>
      </c>
      <c r="F1767" s="1" t="s">
        <v>2030</v>
      </c>
      <c r="G1767" s="1" t="s">
        <v>460</v>
      </c>
      <c r="H1767" s="1" t="s">
        <v>86</v>
      </c>
      <c r="I1767" s="1" t="s">
        <v>24</v>
      </c>
      <c r="J1767" s="3">
        <v>247.68</v>
      </c>
      <c r="K1767" s="1" t="s">
        <v>2495</v>
      </c>
      <c r="L1767" s="1" t="s">
        <v>24</v>
      </c>
      <c r="M1767" s="1" t="s">
        <v>2528</v>
      </c>
      <c r="N1767" s="1" t="s">
        <v>2490</v>
      </c>
      <c r="O1767" s="2">
        <v>39527</v>
      </c>
      <c r="P1767" s="2">
        <v>39527</v>
      </c>
      <c r="Q1767" s="1" t="s">
        <v>29</v>
      </c>
      <c r="R1767" t="str">
        <f>VLOOKUP(F1767,'Seg 2 descriptions'!A:B,2)</f>
        <v>X Operations-Citrus County</v>
      </c>
      <c r="S1767" t="str">
        <f>VLOOKUP(G1767,'Seg 3 descriptions'!A:B,2)</f>
        <v>Salaries</v>
      </c>
    </row>
    <row r="1768" spans="1:19" x14ac:dyDescent="0.25">
      <c r="A1768" s="1" t="s">
        <v>1987</v>
      </c>
      <c r="B1768" s="1" t="s">
        <v>1988</v>
      </c>
      <c r="C1768" s="1" t="s">
        <v>2490</v>
      </c>
      <c r="D1768" s="1" t="s">
        <v>2077</v>
      </c>
      <c r="E1768" s="1" t="s">
        <v>20</v>
      </c>
      <c r="F1768" s="1" t="s">
        <v>2006</v>
      </c>
      <c r="G1768" s="1" t="s">
        <v>460</v>
      </c>
      <c r="H1768" s="1" t="s">
        <v>86</v>
      </c>
      <c r="I1768" s="1" t="s">
        <v>24</v>
      </c>
      <c r="J1768" s="3">
        <v>90.25</v>
      </c>
      <c r="K1768" s="1" t="s">
        <v>2495</v>
      </c>
      <c r="L1768" s="1" t="s">
        <v>24</v>
      </c>
      <c r="M1768" s="1" t="s">
        <v>2007</v>
      </c>
      <c r="N1768" s="1" t="s">
        <v>2490</v>
      </c>
      <c r="O1768" s="2">
        <v>39527</v>
      </c>
      <c r="P1768" s="2">
        <v>39527</v>
      </c>
      <c r="Q1768" s="1" t="s">
        <v>29</v>
      </c>
      <c r="R1768" t="str">
        <f>VLOOKUP(F1768,'Seg 2 descriptions'!A:B,2)</f>
        <v>X Engineering and Measurement</v>
      </c>
      <c r="S1768" t="str">
        <f>VLOOKUP(G1768,'Seg 3 descriptions'!A:B,2)</f>
        <v>Salaries</v>
      </c>
    </row>
    <row r="1769" spans="1:19" x14ac:dyDescent="0.25">
      <c r="A1769" s="1" t="s">
        <v>1987</v>
      </c>
      <c r="B1769" s="1" t="s">
        <v>1988</v>
      </c>
      <c r="C1769" s="1" t="s">
        <v>2490</v>
      </c>
      <c r="D1769" s="1" t="s">
        <v>2080</v>
      </c>
      <c r="E1769" s="1" t="s">
        <v>20</v>
      </c>
      <c r="F1769" s="1" t="s">
        <v>2006</v>
      </c>
      <c r="G1769" s="1" t="s">
        <v>460</v>
      </c>
      <c r="H1769" s="1" t="s">
        <v>187</v>
      </c>
      <c r="I1769" s="1" t="s">
        <v>24</v>
      </c>
      <c r="J1769" s="3">
        <v>270.75</v>
      </c>
      <c r="K1769" s="1" t="s">
        <v>2495</v>
      </c>
      <c r="L1769" s="1" t="s">
        <v>24</v>
      </c>
      <c r="M1769" s="1" t="s">
        <v>2007</v>
      </c>
      <c r="N1769" s="1" t="s">
        <v>2490</v>
      </c>
      <c r="O1769" s="2">
        <v>39527</v>
      </c>
      <c r="P1769" s="2">
        <v>39527</v>
      </c>
      <c r="Q1769" s="1" t="s">
        <v>29</v>
      </c>
      <c r="R1769" t="str">
        <f>VLOOKUP(F1769,'Seg 2 descriptions'!A:B,2)</f>
        <v>X Engineering and Measurement</v>
      </c>
      <c r="S1769" t="str">
        <f>VLOOKUP(G1769,'Seg 3 descriptions'!A:B,2)</f>
        <v>Salaries</v>
      </c>
    </row>
    <row r="1770" spans="1:19" x14ac:dyDescent="0.25">
      <c r="A1770" s="1" t="s">
        <v>1987</v>
      </c>
      <c r="B1770" s="1" t="s">
        <v>1988</v>
      </c>
      <c r="C1770" s="1" t="s">
        <v>2490</v>
      </c>
      <c r="D1770" s="1" t="s">
        <v>2081</v>
      </c>
      <c r="E1770" s="1" t="s">
        <v>20</v>
      </c>
      <c r="F1770" s="1" t="s">
        <v>2006</v>
      </c>
      <c r="G1770" s="1" t="s">
        <v>460</v>
      </c>
      <c r="H1770" s="1" t="s">
        <v>76</v>
      </c>
      <c r="I1770" s="1" t="s">
        <v>24</v>
      </c>
      <c r="J1770" s="3">
        <v>54.15</v>
      </c>
      <c r="K1770" s="1" t="s">
        <v>2495</v>
      </c>
      <c r="L1770" s="1" t="s">
        <v>24</v>
      </c>
      <c r="M1770" s="1" t="s">
        <v>2007</v>
      </c>
      <c r="N1770" s="1" t="s">
        <v>2490</v>
      </c>
      <c r="O1770" s="2">
        <v>39527</v>
      </c>
      <c r="P1770" s="2">
        <v>39527</v>
      </c>
      <c r="Q1770" s="1" t="s">
        <v>29</v>
      </c>
      <c r="R1770" t="str">
        <f>VLOOKUP(F1770,'Seg 2 descriptions'!A:B,2)</f>
        <v>X Engineering and Measurement</v>
      </c>
      <c r="S1770" t="str">
        <f>VLOOKUP(G1770,'Seg 3 descriptions'!A:B,2)</f>
        <v>Salaries</v>
      </c>
    </row>
    <row r="1771" spans="1:19" x14ac:dyDescent="0.25">
      <c r="A1771" s="1" t="s">
        <v>1987</v>
      </c>
      <c r="B1771" s="1" t="s">
        <v>1988</v>
      </c>
      <c r="C1771" s="1" t="s">
        <v>2490</v>
      </c>
      <c r="D1771" s="1" t="s">
        <v>1999</v>
      </c>
      <c r="E1771" s="1" t="s">
        <v>1991</v>
      </c>
      <c r="F1771" s="1" t="s">
        <v>1992</v>
      </c>
      <c r="G1771" s="1" t="s">
        <v>460</v>
      </c>
      <c r="H1771" s="1" t="s">
        <v>228</v>
      </c>
      <c r="I1771" s="1" t="s">
        <v>24</v>
      </c>
      <c r="J1771" s="3">
        <v>214.3</v>
      </c>
      <c r="K1771" s="1" t="s">
        <v>2495</v>
      </c>
      <c r="L1771" s="1" t="s">
        <v>24</v>
      </c>
      <c r="M1771" s="1" t="s">
        <v>2388</v>
      </c>
      <c r="N1771" s="1" t="s">
        <v>2490</v>
      </c>
      <c r="O1771" s="2">
        <v>39527</v>
      </c>
      <c r="P1771" s="2">
        <v>39527</v>
      </c>
      <c r="Q1771" s="1" t="s">
        <v>29</v>
      </c>
      <c r="R1771" t="str">
        <f>VLOOKUP(F1771,'Seg 2 descriptions'!A:B,2)</f>
        <v>X Operations-Tri-County</v>
      </c>
      <c r="S1771" t="str">
        <f>VLOOKUP(G1771,'Seg 3 descriptions'!A:B,2)</f>
        <v>Salaries</v>
      </c>
    </row>
    <row r="1772" spans="1:19" x14ac:dyDescent="0.25">
      <c r="A1772" s="1" t="s">
        <v>1987</v>
      </c>
      <c r="B1772" s="1" t="s">
        <v>1988</v>
      </c>
      <c r="C1772" s="1" t="s">
        <v>2490</v>
      </c>
      <c r="D1772" s="1" t="s">
        <v>1997</v>
      </c>
      <c r="E1772" s="1" t="s">
        <v>1991</v>
      </c>
      <c r="F1772" s="1" t="s">
        <v>1992</v>
      </c>
      <c r="G1772" s="1" t="s">
        <v>460</v>
      </c>
      <c r="H1772" s="1" t="s">
        <v>86</v>
      </c>
      <c r="I1772" s="1" t="s">
        <v>24</v>
      </c>
      <c r="J1772" s="3">
        <v>129.12</v>
      </c>
      <c r="K1772" s="1" t="s">
        <v>2495</v>
      </c>
      <c r="L1772" s="1" t="s">
        <v>24</v>
      </c>
      <c r="M1772" s="1" t="s">
        <v>2001</v>
      </c>
      <c r="N1772" s="1" t="s">
        <v>2490</v>
      </c>
      <c r="O1772" s="2">
        <v>39527</v>
      </c>
      <c r="P1772" s="2">
        <v>39527</v>
      </c>
      <c r="Q1772" s="1" t="s">
        <v>29</v>
      </c>
      <c r="R1772" t="str">
        <f>VLOOKUP(F1772,'Seg 2 descriptions'!A:B,2)</f>
        <v>X Operations-Tri-County</v>
      </c>
      <c r="S1772" t="str">
        <f>VLOOKUP(G1772,'Seg 3 descriptions'!A:B,2)</f>
        <v>Salaries</v>
      </c>
    </row>
    <row r="1773" spans="1:19" x14ac:dyDescent="0.25">
      <c r="A1773" s="1" t="s">
        <v>1987</v>
      </c>
      <c r="B1773" s="1" t="s">
        <v>1988</v>
      </c>
      <c r="C1773" s="1" t="s">
        <v>2490</v>
      </c>
      <c r="D1773" s="1" t="s">
        <v>2082</v>
      </c>
      <c r="E1773" s="1" t="s">
        <v>20</v>
      </c>
      <c r="F1773" s="1" t="s">
        <v>2006</v>
      </c>
      <c r="G1773" s="1" t="s">
        <v>460</v>
      </c>
      <c r="H1773" s="1" t="s">
        <v>23</v>
      </c>
      <c r="I1773" s="1" t="s">
        <v>24</v>
      </c>
      <c r="J1773" s="3">
        <v>40.72</v>
      </c>
      <c r="K1773" s="1" t="s">
        <v>2495</v>
      </c>
      <c r="L1773" s="1" t="s">
        <v>24</v>
      </c>
      <c r="M1773" s="1" t="s">
        <v>2406</v>
      </c>
      <c r="N1773" s="1" t="s">
        <v>2490</v>
      </c>
      <c r="O1773" s="2">
        <v>39527</v>
      </c>
      <c r="P1773" s="2">
        <v>39527</v>
      </c>
      <c r="Q1773" s="1" t="s">
        <v>29</v>
      </c>
      <c r="R1773" t="str">
        <f>VLOOKUP(F1773,'Seg 2 descriptions'!A:B,2)</f>
        <v>X Engineering and Measurement</v>
      </c>
      <c r="S1773" t="str">
        <f>VLOOKUP(G1773,'Seg 3 descriptions'!A:B,2)</f>
        <v>Salaries</v>
      </c>
    </row>
    <row r="1774" spans="1:19" x14ac:dyDescent="0.25">
      <c r="A1774" s="1" t="s">
        <v>1987</v>
      </c>
      <c r="B1774" s="1" t="s">
        <v>1988</v>
      </c>
      <c r="C1774" s="1" t="s">
        <v>2490</v>
      </c>
      <c r="D1774" s="1" t="s">
        <v>2307</v>
      </c>
      <c r="E1774" s="1" t="s">
        <v>2029</v>
      </c>
      <c r="F1774" s="1" t="s">
        <v>2030</v>
      </c>
      <c r="G1774" s="1" t="s">
        <v>460</v>
      </c>
      <c r="H1774" s="1" t="s">
        <v>86</v>
      </c>
      <c r="I1774" s="1" t="s">
        <v>24</v>
      </c>
      <c r="J1774" s="3">
        <v>291.89999999999998</v>
      </c>
      <c r="K1774" s="1" t="s">
        <v>2495</v>
      </c>
      <c r="L1774" s="1" t="s">
        <v>24</v>
      </c>
      <c r="M1774" s="1" t="s">
        <v>3008</v>
      </c>
      <c r="N1774" s="1" t="s">
        <v>2490</v>
      </c>
      <c r="O1774" s="2">
        <v>39527</v>
      </c>
      <c r="P1774" s="2">
        <v>39527</v>
      </c>
      <c r="Q1774" s="1" t="s">
        <v>29</v>
      </c>
      <c r="R1774" t="str">
        <f>VLOOKUP(F1774,'Seg 2 descriptions'!A:B,2)</f>
        <v>X Operations-Citrus County</v>
      </c>
      <c r="S1774" t="str">
        <f>VLOOKUP(G1774,'Seg 3 descriptions'!A:B,2)</f>
        <v>Salaries</v>
      </c>
    </row>
    <row r="1775" spans="1:19" x14ac:dyDescent="0.25">
      <c r="A1775" s="1" t="s">
        <v>1987</v>
      </c>
      <c r="B1775" s="1" t="s">
        <v>1988</v>
      </c>
      <c r="C1775" s="1" t="s">
        <v>2490</v>
      </c>
      <c r="D1775" s="1" t="s">
        <v>2077</v>
      </c>
      <c r="E1775" s="1" t="s">
        <v>20</v>
      </c>
      <c r="F1775" s="1" t="s">
        <v>2006</v>
      </c>
      <c r="G1775" s="1" t="s">
        <v>460</v>
      </c>
      <c r="H1775" s="1" t="s">
        <v>86</v>
      </c>
      <c r="I1775" s="1" t="s">
        <v>24</v>
      </c>
      <c r="J1775" s="3">
        <v>162.88</v>
      </c>
      <c r="K1775" s="1" t="s">
        <v>2495</v>
      </c>
      <c r="L1775" s="1" t="s">
        <v>24</v>
      </c>
      <c r="M1775" s="1" t="s">
        <v>2406</v>
      </c>
      <c r="N1775" s="1" t="s">
        <v>2490</v>
      </c>
      <c r="O1775" s="2">
        <v>39527</v>
      </c>
      <c r="P1775" s="2">
        <v>39527</v>
      </c>
      <c r="Q1775" s="1" t="s">
        <v>29</v>
      </c>
      <c r="R1775" t="str">
        <f>VLOOKUP(F1775,'Seg 2 descriptions'!A:B,2)</f>
        <v>X Engineering and Measurement</v>
      </c>
      <c r="S1775" t="str">
        <f>VLOOKUP(G1775,'Seg 3 descriptions'!A:B,2)</f>
        <v>Salaries</v>
      </c>
    </row>
    <row r="1776" spans="1:19" x14ac:dyDescent="0.25">
      <c r="A1776" s="1" t="s">
        <v>1987</v>
      </c>
      <c r="B1776" s="1" t="s">
        <v>1988</v>
      </c>
      <c r="C1776" s="1" t="s">
        <v>2490</v>
      </c>
      <c r="D1776" s="1" t="s">
        <v>2081</v>
      </c>
      <c r="E1776" s="1" t="s">
        <v>20</v>
      </c>
      <c r="F1776" s="1" t="s">
        <v>2006</v>
      </c>
      <c r="G1776" s="1" t="s">
        <v>460</v>
      </c>
      <c r="H1776" s="1" t="s">
        <v>76</v>
      </c>
      <c r="I1776" s="1" t="s">
        <v>24</v>
      </c>
      <c r="J1776" s="3">
        <v>81.44</v>
      </c>
      <c r="K1776" s="1" t="s">
        <v>2495</v>
      </c>
      <c r="L1776" s="1" t="s">
        <v>24</v>
      </c>
      <c r="M1776" s="1" t="s">
        <v>2406</v>
      </c>
      <c r="N1776" s="1" t="s">
        <v>2490</v>
      </c>
      <c r="O1776" s="2">
        <v>39527</v>
      </c>
      <c r="P1776" s="2">
        <v>39527</v>
      </c>
      <c r="Q1776" s="1" t="s">
        <v>29</v>
      </c>
      <c r="R1776" t="str">
        <f>VLOOKUP(F1776,'Seg 2 descriptions'!A:B,2)</f>
        <v>X Engineering and Measurement</v>
      </c>
      <c r="S1776" t="str">
        <f>VLOOKUP(G1776,'Seg 3 descriptions'!A:B,2)</f>
        <v>Salaries</v>
      </c>
    </row>
    <row r="1777" spans="1:19" x14ac:dyDescent="0.25">
      <c r="A1777" s="1" t="s">
        <v>17</v>
      </c>
      <c r="B1777" s="1" t="s">
        <v>1988</v>
      </c>
      <c r="C1777" s="1" t="s">
        <v>3016</v>
      </c>
      <c r="D1777" s="1" t="s">
        <v>2514</v>
      </c>
      <c r="E1777" s="1" t="s">
        <v>2029</v>
      </c>
      <c r="F1777" s="1" t="s">
        <v>2030</v>
      </c>
      <c r="G1777" s="1" t="s">
        <v>35</v>
      </c>
      <c r="H1777" s="1" t="s">
        <v>86</v>
      </c>
      <c r="I1777" s="1" t="s">
        <v>24</v>
      </c>
      <c r="J1777" s="3">
        <v>457.28</v>
      </c>
      <c r="K1777" s="1" t="s">
        <v>2515</v>
      </c>
      <c r="L1777" s="1" t="s">
        <v>24</v>
      </c>
      <c r="M1777" s="1" t="s">
        <v>3017</v>
      </c>
      <c r="N1777" s="1" t="s">
        <v>3018</v>
      </c>
      <c r="O1777" s="2">
        <v>39518</v>
      </c>
      <c r="P1777" s="2">
        <v>39519</v>
      </c>
      <c r="Q1777" s="1" t="s">
        <v>29</v>
      </c>
      <c r="R1777" t="str">
        <f>VLOOKUP(F1777,'Seg 2 descriptions'!A:B,2)</f>
        <v>X Operations-Citrus County</v>
      </c>
      <c r="S1777" t="str">
        <f>VLOOKUP(G1777,'Seg 3 descriptions'!A:B,2)</f>
        <v>Other Outside Services</v>
      </c>
    </row>
    <row r="1778" spans="1:19" x14ac:dyDescent="0.25">
      <c r="A1778" s="1" t="s">
        <v>1571</v>
      </c>
      <c r="B1778" s="1" t="s">
        <v>20</v>
      </c>
      <c r="C1778" s="1" t="s">
        <v>2084</v>
      </c>
      <c r="D1778" s="1" t="s">
        <v>2085</v>
      </c>
      <c r="E1778" s="1" t="s">
        <v>1991</v>
      </c>
      <c r="F1778" s="1" t="s">
        <v>2013</v>
      </c>
      <c r="G1778" s="1" t="s">
        <v>35</v>
      </c>
      <c r="H1778" s="1" t="s">
        <v>86</v>
      </c>
      <c r="I1778" s="1" t="s">
        <v>24</v>
      </c>
      <c r="J1778" s="3">
        <v>-886.2</v>
      </c>
      <c r="K1778" s="1" t="s">
        <v>3019</v>
      </c>
      <c r="L1778" s="1" t="s">
        <v>24</v>
      </c>
      <c r="M1778" s="1" t="s">
        <v>24</v>
      </c>
      <c r="N1778" s="1" t="s">
        <v>2084</v>
      </c>
      <c r="O1778" s="2">
        <v>39813</v>
      </c>
      <c r="P1778" s="2">
        <v>39818</v>
      </c>
      <c r="Q1778" s="1" t="s">
        <v>29</v>
      </c>
      <c r="R1778" t="str">
        <f>VLOOKUP(F1778,'Seg 2 descriptions'!A:B,2)</f>
        <v>X Facilities-Florida</v>
      </c>
      <c r="S1778" t="str">
        <f>VLOOKUP(G1778,'Seg 3 descriptions'!A:B,2)</f>
        <v>Other Outside Services</v>
      </c>
    </row>
    <row r="1779" spans="1:19" x14ac:dyDescent="0.25">
      <c r="A1779" s="1" t="s">
        <v>1987</v>
      </c>
      <c r="B1779" s="1" t="s">
        <v>1988</v>
      </c>
      <c r="C1779" s="1" t="s">
        <v>2713</v>
      </c>
      <c r="D1779" s="1" t="s">
        <v>2299</v>
      </c>
      <c r="E1779" s="1" t="s">
        <v>2029</v>
      </c>
      <c r="F1779" s="1" t="s">
        <v>2030</v>
      </c>
      <c r="G1779" s="1" t="s">
        <v>590</v>
      </c>
      <c r="H1779" s="1" t="s">
        <v>86</v>
      </c>
      <c r="I1779" s="1" t="s">
        <v>24</v>
      </c>
      <c r="J1779" s="3">
        <v>160.49</v>
      </c>
      <c r="K1779" s="1" t="s">
        <v>3020</v>
      </c>
      <c r="L1779" s="1" t="s">
        <v>24</v>
      </c>
      <c r="M1779" s="1" t="s">
        <v>3008</v>
      </c>
      <c r="N1779" s="1" t="s">
        <v>2713</v>
      </c>
      <c r="O1779" s="2">
        <v>39472</v>
      </c>
      <c r="P1779" s="2">
        <v>39478</v>
      </c>
      <c r="Q1779" s="1" t="s">
        <v>29</v>
      </c>
      <c r="R1779" t="str">
        <f>VLOOKUP(F1779,'Seg 2 descriptions'!A:B,2)</f>
        <v>X Operations-Citrus County</v>
      </c>
      <c r="S1779" t="str">
        <f>VLOOKUP(G1779,'Seg 3 descriptions'!A:B,2)</f>
        <v>Overtime/Comp Time/On Call</v>
      </c>
    </row>
    <row r="1780" spans="1:19" x14ac:dyDescent="0.25">
      <c r="A1780" s="1" t="s">
        <v>457</v>
      </c>
      <c r="B1780" s="1" t="s">
        <v>49</v>
      </c>
      <c r="C1780" s="1" t="s">
        <v>2310</v>
      </c>
      <c r="D1780" s="1" t="s">
        <v>2299</v>
      </c>
      <c r="E1780" s="1" t="s">
        <v>2029</v>
      </c>
      <c r="F1780" s="1" t="s">
        <v>2030</v>
      </c>
      <c r="G1780" s="1" t="s">
        <v>590</v>
      </c>
      <c r="H1780" s="1" t="s">
        <v>86</v>
      </c>
      <c r="I1780" s="1" t="s">
        <v>2056</v>
      </c>
      <c r="J1780" s="3">
        <v>8.2899999999999991</v>
      </c>
      <c r="K1780" s="1" t="s">
        <v>2488</v>
      </c>
      <c r="L1780" s="1" t="s">
        <v>24</v>
      </c>
      <c r="M1780" s="1" t="s">
        <v>2489</v>
      </c>
      <c r="N1780" s="1" t="s">
        <v>2059</v>
      </c>
      <c r="O1780" s="2">
        <v>39660</v>
      </c>
      <c r="P1780" s="2">
        <v>39666</v>
      </c>
      <c r="Q1780" s="1" t="s">
        <v>29</v>
      </c>
      <c r="R1780" t="str">
        <f>VLOOKUP(F1780,'Seg 2 descriptions'!A:B,2)</f>
        <v>X Operations-Citrus County</v>
      </c>
      <c r="S1780" t="str">
        <f>VLOOKUP(G1780,'Seg 3 descriptions'!A:B,2)</f>
        <v>Overtime/Comp Time/On Call</v>
      </c>
    </row>
    <row r="1781" spans="1:19" x14ac:dyDescent="0.25">
      <c r="A1781" s="1" t="s">
        <v>1571</v>
      </c>
      <c r="B1781" s="1" t="s">
        <v>49</v>
      </c>
      <c r="C1781" s="1" t="s">
        <v>2410</v>
      </c>
      <c r="D1781" s="1" t="s">
        <v>2183</v>
      </c>
      <c r="E1781" s="1" t="s">
        <v>1991</v>
      </c>
      <c r="F1781" s="1" t="s">
        <v>2013</v>
      </c>
      <c r="G1781" s="1" t="s">
        <v>22</v>
      </c>
      <c r="H1781" s="1" t="s">
        <v>103</v>
      </c>
      <c r="I1781" s="1" t="s">
        <v>24</v>
      </c>
      <c r="J1781" s="3">
        <v>63.3</v>
      </c>
      <c r="K1781" s="1" t="s">
        <v>2295</v>
      </c>
      <c r="L1781" s="1" t="s">
        <v>24</v>
      </c>
      <c r="M1781" s="1" t="s">
        <v>24</v>
      </c>
      <c r="N1781" s="1" t="s">
        <v>2410</v>
      </c>
      <c r="O1781" s="2">
        <v>39813</v>
      </c>
      <c r="P1781" s="2">
        <v>39819</v>
      </c>
      <c r="Q1781" s="1" t="s">
        <v>29</v>
      </c>
      <c r="R1781" t="str">
        <f>VLOOKUP(F1781,'Seg 2 descriptions'!A:B,2)</f>
        <v>X Facilities-Florida</v>
      </c>
      <c r="S1781" t="str">
        <f>VLOOKUP(G1781,'Seg 3 descriptions'!A:B,2)</f>
        <v>Facilities Maintenance</v>
      </c>
    </row>
    <row r="1782" spans="1:19" x14ac:dyDescent="0.25">
      <c r="A1782" s="1" t="s">
        <v>457</v>
      </c>
      <c r="B1782" s="1" t="s">
        <v>1988</v>
      </c>
      <c r="C1782" s="1" t="s">
        <v>2529</v>
      </c>
      <c r="D1782" s="1" t="s">
        <v>2066</v>
      </c>
      <c r="E1782" s="1" t="s">
        <v>1991</v>
      </c>
      <c r="F1782" s="1" t="s">
        <v>1992</v>
      </c>
      <c r="G1782" s="1" t="s">
        <v>590</v>
      </c>
      <c r="H1782" s="1" t="s">
        <v>228</v>
      </c>
      <c r="I1782" s="1" t="s">
        <v>2056</v>
      </c>
      <c r="J1782" s="3">
        <v>-20.16</v>
      </c>
      <c r="K1782" s="1" t="s">
        <v>2414</v>
      </c>
      <c r="L1782" s="1" t="s">
        <v>24</v>
      </c>
      <c r="M1782" s="1" t="s">
        <v>2415</v>
      </c>
      <c r="N1782" s="1" t="s">
        <v>2530</v>
      </c>
      <c r="O1782" s="2">
        <v>39568</v>
      </c>
      <c r="P1782" s="2">
        <v>39573</v>
      </c>
      <c r="Q1782" s="1" t="s">
        <v>29</v>
      </c>
      <c r="R1782" t="str">
        <f>VLOOKUP(F1782,'Seg 2 descriptions'!A:B,2)</f>
        <v>X Operations-Tri-County</v>
      </c>
      <c r="S1782" t="str">
        <f>VLOOKUP(G1782,'Seg 3 descriptions'!A:B,2)</f>
        <v>Overtime/Comp Time/On Call</v>
      </c>
    </row>
    <row r="1783" spans="1:19" x14ac:dyDescent="0.25">
      <c r="A1783" s="1" t="s">
        <v>457</v>
      </c>
      <c r="B1783" s="1" t="s">
        <v>49</v>
      </c>
      <c r="C1783" s="1" t="s">
        <v>2822</v>
      </c>
      <c r="D1783" s="1" t="s">
        <v>3021</v>
      </c>
      <c r="E1783" s="1" t="s">
        <v>20</v>
      </c>
      <c r="F1783" s="1" t="s">
        <v>2006</v>
      </c>
      <c r="G1783" s="1" t="s">
        <v>870</v>
      </c>
      <c r="H1783" s="1" t="s">
        <v>86</v>
      </c>
      <c r="I1783" s="1" t="s">
        <v>2056</v>
      </c>
      <c r="J1783" s="3">
        <v>3.18</v>
      </c>
      <c r="K1783" s="1" t="s">
        <v>3022</v>
      </c>
      <c r="L1783" s="1" t="s">
        <v>24</v>
      </c>
      <c r="M1783" s="1" t="s">
        <v>3023</v>
      </c>
      <c r="N1783" s="1" t="s">
        <v>2059</v>
      </c>
      <c r="O1783" s="2">
        <v>39813</v>
      </c>
      <c r="P1783" s="2">
        <v>39822</v>
      </c>
      <c r="Q1783" s="1" t="s">
        <v>29</v>
      </c>
      <c r="R1783" t="str">
        <f>VLOOKUP(F1783,'Seg 2 descriptions'!A:B,2)</f>
        <v>X Engineering and Measurement</v>
      </c>
      <c r="S1783" t="str">
        <f>VLOOKUP(G1783,'Seg 3 descriptions'!A:B,2)</f>
        <v>Other Vehicle Expenses</v>
      </c>
    </row>
    <row r="1784" spans="1:19" x14ac:dyDescent="0.25">
      <c r="A1784" s="1" t="s">
        <v>457</v>
      </c>
      <c r="B1784" s="1" t="s">
        <v>49</v>
      </c>
      <c r="C1784" s="1" t="s">
        <v>2822</v>
      </c>
      <c r="D1784" s="1" t="s">
        <v>3024</v>
      </c>
      <c r="E1784" s="1" t="s">
        <v>20</v>
      </c>
      <c r="F1784" s="1" t="s">
        <v>2006</v>
      </c>
      <c r="G1784" s="1" t="s">
        <v>870</v>
      </c>
      <c r="H1784" s="1" t="s">
        <v>187</v>
      </c>
      <c r="I1784" s="1" t="s">
        <v>2056</v>
      </c>
      <c r="J1784" s="3">
        <v>13.91</v>
      </c>
      <c r="K1784" s="1" t="s">
        <v>3022</v>
      </c>
      <c r="L1784" s="1" t="s">
        <v>24</v>
      </c>
      <c r="M1784" s="1" t="s">
        <v>3023</v>
      </c>
      <c r="N1784" s="1" t="s">
        <v>2059</v>
      </c>
      <c r="O1784" s="2">
        <v>39813</v>
      </c>
      <c r="P1784" s="2">
        <v>39822</v>
      </c>
      <c r="Q1784" s="1" t="s">
        <v>29</v>
      </c>
      <c r="R1784" t="str">
        <f>VLOOKUP(F1784,'Seg 2 descriptions'!A:B,2)</f>
        <v>X Engineering and Measurement</v>
      </c>
      <c r="S1784" t="str">
        <f>VLOOKUP(G1784,'Seg 3 descriptions'!A:B,2)</f>
        <v>Other Vehicle Expenses</v>
      </c>
    </row>
    <row r="1785" spans="1:19" x14ac:dyDescent="0.25">
      <c r="A1785" s="1" t="s">
        <v>457</v>
      </c>
      <c r="B1785" s="1" t="s">
        <v>49</v>
      </c>
      <c r="C1785" s="1" t="s">
        <v>2822</v>
      </c>
      <c r="D1785" s="1" t="s">
        <v>3025</v>
      </c>
      <c r="E1785" s="1" t="s">
        <v>20</v>
      </c>
      <c r="F1785" s="1" t="s">
        <v>2006</v>
      </c>
      <c r="G1785" s="1" t="s">
        <v>870</v>
      </c>
      <c r="H1785" s="1" t="s">
        <v>76</v>
      </c>
      <c r="I1785" s="1" t="s">
        <v>2056</v>
      </c>
      <c r="J1785" s="3">
        <v>8.76</v>
      </c>
      <c r="K1785" s="1" t="s">
        <v>3022</v>
      </c>
      <c r="L1785" s="1" t="s">
        <v>24</v>
      </c>
      <c r="M1785" s="1" t="s">
        <v>3023</v>
      </c>
      <c r="N1785" s="1" t="s">
        <v>2059</v>
      </c>
      <c r="O1785" s="2">
        <v>39813</v>
      </c>
      <c r="P1785" s="2">
        <v>39822</v>
      </c>
      <c r="Q1785" s="1" t="s">
        <v>29</v>
      </c>
      <c r="R1785" t="str">
        <f>VLOOKUP(F1785,'Seg 2 descriptions'!A:B,2)</f>
        <v>X Engineering and Measurement</v>
      </c>
      <c r="S1785" t="str">
        <f>VLOOKUP(G1785,'Seg 3 descriptions'!A:B,2)</f>
        <v>Other Vehicle Expenses</v>
      </c>
    </row>
    <row r="1786" spans="1:19" x14ac:dyDescent="0.25">
      <c r="A1786" s="1" t="s">
        <v>457</v>
      </c>
      <c r="B1786" s="1" t="s">
        <v>49</v>
      </c>
      <c r="C1786" s="1" t="s">
        <v>2822</v>
      </c>
      <c r="D1786" s="1" t="s">
        <v>3026</v>
      </c>
      <c r="E1786" s="1" t="s">
        <v>20</v>
      </c>
      <c r="F1786" s="1" t="s">
        <v>2006</v>
      </c>
      <c r="G1786" s="1" t="s">
        <v>870</v>
      </c>
      <c r="H1786" s="1" t="s">
        <v>23</v>
      </c>
      <c r="I1786" s="1" t="s">
        <v>2056</v>
      </c>
      <c r="J1786" s="3">
        <v>10.82</v>
      </c>
      <c r="K1786" s="1" t="s">
        <v>3022</v>
      </c>
      <c r="L1786" s="1" t="s">
        <v>24</v>
      </c>
      <c r="M1786" s="1" t="s">
        <v>3023</v>
      </c>
      <c r="N1786" s="1" t="s">
        <v>2059</v>
      </c>
      <c r="O1786" s="2">
        <v>39813</v>
      </c>
      <c r="P1786" s="2">
        <v>39822</v>
      </c>
      <c r="Q1786" s="1" t="s">
        <v>29</v>
      </c>
      <c r="R1786" t="str">
        <f>VLOOKUP(F1786,'Seg 2 descriptions'!A:B,2)</f>
        <v>X Engineering and Measurement</v>
      </c>
      <c r="S1786" t="str">
        <f>VLOOKUP(G1786,'Seg 3 descriptions'!A:B,2)</f>
        <v>Other Vehicle Expenses</v>
      </c>
    </row>
    <row r="1787" spans="1:19" x14ac:dyDescent="0.25">
      <c r="A1787" s="1" t="s">
        <v>457</v>
      </c>
      <c r="B1787" s="1" t="s">
        <v>49</v>
      </c>
      <c r="C1787" s="1" t="s">
        <v>2822</v>
      </c>
      <c r="D1787" s="1" t="s">
        <v>3027</v>
      </c>
      <c r="E1787" s="1" t="s">
        <v>20</v>
      </c>
      <c r="F1787" s="1" t="s">
        <v>2006</v>
      </c>
      <c r="G1787" s="1" t="s">
        <v>1049</v>
      </c>
      <c r="H1787" s="1" t="s">
        <v>76</v>
      </c>
      <c r="I1787" s="1" t="s">
        <v>2056</v>
      </c>
      <c r="J1787" s="3">
        <v>13.28</v>
      </c>
      <c r="K1787" s="1" t="s">
        <v>3022</v>
      </c>
      <c r="L1787" s="1" t="s">
        <v>24</v>
      </c>
      <c r="M1787" s="1" t="s">
        <v>3023</v>
      </c>
      <c r="N1787" s="1" t="s">
        <v>2059</v>
      </c>
      <c r="O1787" s="2">
        <v>39813</v>
      </c>
      <c r="P1787" s="2">
        <v>39822</v>
      </c>
      <c r="Q1787" s="1" t="s">
        <v>29</v>
      </c>
      <c r="R1787" t="str">
        <f>VLOOKUP(F1787,'Seg 2 descriptions'!A:B,2)</f>
        <v>X Engineering and Measurement</v>
      </c>
      <c r="S1787" t="str">
        <f>VLOOKUP(G1787,'Seg 3 descriptions'!A:B,2)</f>
        <v>Vehicle Insurance</v>
      </c>
    </row>
    <row r="1788" spans="1:19" x14ac:dyDescent="0.25">
      <c r="A1788" s="1" t="s">
        <v>457</v>
      </c>
      <c r="B1788" s="1" t="s">
        <v>49</v>
      </c>
      <c r="C1788" s="1" t="s">
        <v>2822</v>
      </c>
      <c r="D1788" s="1" t="s">
        <v>3028</v>
      </c>
      <c r="E1788" s="1" t="s">
        <v>20</v>
      </c>
      <c r="F1788" s="1" t="s">
        <v>2006</v>
      </c>
      <c r="G1788" s="1" t="s">
        <v>1049</v>
      </c>
      <c r="H1788" s="1" t="s">
        <v>23</v>
      </c>
      <c r="I1788" s="1" t="s">
        <v>2056</v>
      </c>
      <c r="J1788" s="3">
        <v>16.41</v>
      </c>
      <c r="K1788" s="1" t="s">
        <v>3022</v>
      </c>
      <c r="L1788" s="1" t="s">
        <v>24</v>
      </c>
      <c r="M1788" s="1" t="s">
        <v>3023</v>
      </c>
      <c r="N1788" s="1" t="s">
        <v>2059</v>
      </c>
      <c r="O1788" s="2">
        <v>39813</v>
      </c>
      <c r="P1788" s="2">
        <v>39822</v>
      </c>
      <c r="Q1788" s="1" t="s">
        <v>29</v>
      </c>
      <c r="R1788" t="str">
        <f>VLOOKUP(F1788,'Seg 2 descriptions'!A:B,2)</f>
        <v>X Engineering and Measurement</v>
      </c>
      <c r="S1788" t="str">
        <f>VLOOKUP(G1788,'Seg 3 descriptions'!A:B,2)</f>
        <v>Vehicle Insurance</v>
      </c>
    </row>
    <row r="1789" spans="1:19" x14ac:dyDescent="0.25">
      <c r="A1789" s="1" t="s">
        <v>457</v>
      </c>
      <c r="B1789" s="1" t="s">
        <v>49</v>
      </c>
      <c r="C1789" s="1" t="s">
        <v>2822</v>
      </c>
      <c r="D1789" s="1" t="s">
        <v>3029</v>
      </c>
      <c r="E1789" s="1" t="s">
        <v>20</v>
      </c>
      <c r="F1789" s="1" t="s">
        <v>2006</v>
      </c>
      <c r="G1789" s="1" t="s">
        <v>1049</v>
      </c>
      <c r="H1789" s="1" t="s">
        <v>86</v>
      </c>
      <c r="I1789" s="1" t="s">
        <v>2056</v>
      </c>
      <c r="J1789" s="3">
        <v>4.82</v>
      </c>
      <c r="K1789" s="1" t="s">
        <v>3022</v>
      </c>
      <c r="L1789" s="1" t="s">
        <v>24</v>
      </c>
      <c r="M1789" s="1" t="s">
        <v>3023</v>
      </c>
      <c r="N1789" s="1" t="s">
        <v>2059</v>
      </c>
      <c r="O1789" s="2">
        <v>39813</v>
      </c>
      <c r="P1789" s="2">
        <v>39822</v>
      </c>
      <c r="Q1789" s="1" t="s">
        <v>29</v>
      </c>
      <c r="R1789" t="str">
        <f>VLOOKUP(F1789,'Seg 2 descriptions'!A:B,2)</f>
        <v>X Engineering and Measurement</v>
      </c>
      <c r="S1789" t="str">
        <f>VLOOKUP(G1789,'Seg 3 descriptions'!A:B,2)</f>
        <v>Vehicle Insurance</v>
      </c>
    </row>
    <row r="1790" spans="1:19" x14ac:dyDescent="0.25">
      <c r="A1790" s="1" t="s">
        <v>457</v>
      </c>
      <c r="B1790" s="1" t="s">
        <v>49</v>
      </c>
      <c r="C1790" s="1" t="s">
        <v>2822</v>
      </c>
      <c r="D1790" s="1" t="s">
        <v>3030</v>
      </c>
      <c r="E1790" s="1" t="s">
        <v>20</v>
      </c>
      <c r="F1790" s="1" t="s">
        <v>2006</v>
      </c>
      <c r="G1790" s="1" t="s">
        <v>1049</v>
      </c>
      <c r="H1790" s="1" t="s">
        <v>187</v>
      </c>
      <c r="I1790" s="1" t="s">
        <v>2056</v>
      </c>
      <c r="J1790" s="3">
        <v>21.1</v>
      </c>
      <c r="K1790" s="1" t="s">
        <v>3022</v>
      </c>
      <c r="L1790" s="1" t="s">
        <v>24</v>
      </c>
      <c r="M1790" s="1" t="s">
        <v>3023</v>
      </c>
      <c r="N1790" s="1" t="s">
        <v>2059</v>
      </c>
      <c r="O1790" s="2">
        <v>39813</v>
      </c>
      <c r="P1790" s="2">
        <v>39822</v>
      </c>
      <c r="Q1790" s="1" t="s">
        <v>29</v>
      </c>
      <c r="R1790" t="str">
        <f>VLOOKUP(F1790,'Seg 2 descriptions'!A:B,2)</f>
        <v>X Engineering and Measurement</v>
      </c>
      <c r="S1790" t="str">
        <f>VLOOKUP(G1790,'Seg 3 descriptions'!A:B,2)</f>
        <v>Vehicle Insurance</v>
      </c>
    </row>
    <row r="1791" spans="1:19" x14ac:dyDescent="0.25">
      <c r="A1791" s="1" t="s">
        <v>457</v>
      </c>
      <c r="B1791" s="1" t="s">
        <v>49</v>
      </c>
      <c r="C1791" s="1" t="s">
        <v>2822</v>
      </c>
      <c r="D1791" s="1" t="s">
        <v>3031</v>
      </c>
      <c r="E1791" s="1" t="s">
        <v>20</v>
      </c>
      <c r="F1791" s="1" t="s">
        <v>2006</v>
      </c>
      <c r="G1791" s="1" t="s">
        <v>1055</v>
      </c>
      <c r="H1791" s="1" t="s">
        <v>86</v>
      </c>
      <c r="I1791" s="1" t="s">
        <v>2056</v>
      </c>
      <c r="J1791" s="3">
        <v>17.91</v>
      </c>
      <c r="K1791" s="1" t="s">
        <v>3022</v>
      </c>
      <c r="L1791" s="1" t="s">
        <v>24</v>
      </c>
      <c r="M1791" s="1" t="s">
        <v>3023</v>
      </c>
      <c r="N1791" s="1" t="s">
        <v>2059</v>
      </c>
      <c r="O1791" s="2">
        <v>39813</v>
      </c>
      <c r="P1791" s="2">
        <v>39822</v>
      </c>
      <c r="Q1791" s="1" t="s">
        <v>29</v>
      </c>
      <c r="R1791" t="str">
        <f>VLOOKUP(F1791,'Seg 2 descriptions'!A:B,2)</f>
        <v>X Engineering and Measurement</v>
      </c>
      <c r="S1791" t="str">
        <f>VLOOKUP(G1791,'Seg 3 descriptions'!A:B,2)</f>
        <v>Vehicle Depreciation</v>
      </c>
    </row>
    <row r="1792" spans="1:19" x14ac:dyDescent="0.25">
      <c r="A1792" s="1" t="s">
        <v>457</v>
      </c>
      <c r="B1792" s="1" t="s">
        <v>49</v>
      </c>
      <c r="C1792" s="1" t="s">
        <v>2822</v>
      </c>
      <c r="D1792" s="1" t="s">
        <v>3032</v>
      </c>
      <c r="E1792" s="1" t="s">
        <v>20</v>
      </c>
      <c r="F1792" s="1" t="s">
        <v>2006</v>
      </c>
      <c r="G1792" s="1" t="s">
        <v>1055</v>
      </c>
      <c r="H1792" s="1" t="s">
        <v>187</v>
      </c>
      <c r="I1792" s="1" t="s">
        <v>2056</v>
      </c>
      <c r="J1792" s="3">
        <v>78.42</v>
      </c>
      <c r="K1792" s="1" t="s">
        <v>3022</v>
      </c>
      <c r="L1792" s="1" t="s">
        <v>24</v>
      </c>
      <c r="M1792" s="1" t="s">
        <v>3023</v>
      </c>
      <c r="N1792" s="1" t="s">
        <v>2059</v>
      </c>
      <c r="O1792" s="2">
        <v>39813</v>
      </c>
      <c r="P1792" s="2">
        <v>39822</v>
      </c>
      <c r="Q1792" s="1" t="s">
        <v>29</v>
      </c>
      <c r="R1792" t="str">
        <f>VLOOKUP(F1792,'Seg 2 descriptions'!A:B,2)</f>
        <v>X Engineering and Measurement</v>
      </c>
      <c r="S1792" t="str">
        <f>VLOOKUP(G1792,'Seg 3 descriptions'!A:B,2)</f>
        <v>Vehicle Depreciation</v>
      </c>
    </row>
    <row r="1793" spans="1:19" x14ac:dyDescent="0.25">
      <c r="A1793" s="1" t="s">
        <v>457</v>
      </c>
      <c r="B1793" s="1" t="s">
        <v>49</v>
      </c>
      <c r="C1793" s="1" t="s">
        <v>2822</v>
      </c>
      <c r="D1793" s="1" t="s">
        <v>3033</v>
      </c>
      <c r="E1793" s="1" t="s">
        <v>20</v>
      </c>
      <c r="F1793" s="1" t="s">
        <v>2006</v>
      </c>
      <c r="G1793" s="1" t="s">
        <v>1055</v>
      </c>
      <c r="H1793" s="1" t="s">
        <v>76</v>
      </c>
      <c r="I1793" s="1" t="s">
        <v>2056</v>
      </c>
      <c r="J1793" s="3">
        <v>49.37</v>
      </c>
      <c r="K1793" s="1" t="s">
        <v>3022</v>
      </c>
      <c r="L1793" s="1" t="s">
        <v>24</v>
      </c>
      <c r="M1793" s="1" t="s">
        <v>3023</v>
      </c>
      <c r="N1793" s="1" t="s">
        <v>2059</v>
      </c>
      <c r="O1793" s="2">
        <v>39813</v>
      </c>
      <c r="P1793" s="2">
        <v>39822</v>
      </c>
      <c r="Q1793" s="1" t="s">
        <v>29</v>
      </c>
      <c r="R1793" t="str">
        <f>VLOOKUP(F1793,'Seg 2 descriptions'!A:B,2)</f>
        <v>X Engineering and Measurement</v>
      </c>
      <c r="S1793" t="str">
        <f>VLOOKUP(G1793,'Seg 3 descriptions'!A:B,2)</f>
        <v>Vehicle Depreciation</v>
      </c>
    </row>
    <row r="1794" spans="1:19" x14ac:dyDescent="0.25">
      <c r="A1794" s="1" t="s">
        <v>457</v>
      </c>
      <c r="B1794" s="1" t="s">
        <v>49</v>
      </c>
      <c r="C1794" s="1" t="s">
        <v>2822</v>
      </c>
      <c r="D1794" s="1" t="s">
        <v>3034</v>
      </c>
      <c r="E1794" s="1" t="s">
        <v>20</v>
      </c>
      <c r="F1794" s="1" t="s">
        <v>2006</v>
      </c>
      <c r="G1794" s="1" t="s">
        <v>1055</v>
      </c>
      <c r="H1794" s="1" t="s">
        <v>23</v>
      </c>
      <c r="I1794" s="1" t="s">
        <v>2056</v>
      </c>
      <c r="J1794" s="3">
        <v>60.99</v>
      </c>
      <c r="K1794" s="1" t="s">
        <v>3022</v>
      </c>
      <c r="L1794" s="1" t="s">
        <v>24</v>
      </c>
      <c r="M1794" s="1" t="s">
        <v>3023</v>
      </c>
      <c r="N1794" s="1" t="s">
        <v>2059</v>
      </c>
      <c r="O1794" s="2">
        <v>39813</v>
      </c>
      <c r="P1794" s="2">
        <v>39822</v>
      </c>
      <c r="Q1794" s="1" t="s">
        <v>29</v>
      </c>
      <c r="R1794" t="str">
        <f>VLOOKUP(F1794,'Seg 2 descriptions'!A:B,2)</f>
        <v>X Engineering and Measurement</v>
      </c>
      <c r="S1794" t="str">
        <f>VLOOKUP(G1794,'Seg 3 descriptions'!A:B,2)</f>
        <v>Vehicle Depreciation</v>
      </c>
    </row>
    <row r="1795" spans="1:19" x14ac:dyDescent="0.25">
      <c r="A1795" s="1" t="s">
        <v>457</v>
      </c>
      <c r="B1795" s="1" t="s">
        <v>49</v>
      </c>
      <c r="C1795" s="1" t="s">
        <v>2822</v>
      </c>
      <c r="D1795" s="1" t="s">
        <v>3035</v>
      </c>
      <c r="E1795" s="1" t="s">
        <v>20</v>
      </c>
      <c r="F1795" s="1" t="s">
        <v>2006</v>
      </c>
      <c r="G1795" s="1" t="s">
        <v>869</v>
      </c>
      <c r="H1795" s="1" t="s">
        <v>86</v>
      </c>
      <c r="I1795" s="1" t="s">
        <v>2056</v>
      </c>
      <c r="J1795" s="3">
        <v>11.28</v>
      </c>
      <c r="K1795" s="1" t="s">
        <v>3022</v>
      </c>
      <c r="L1795" s="1" t="s">
        <v>24</v>
      </c>
      <c r="M1795" s="1" t="s">
        <v>3023</v>
      </c>
      <c r="N1795" s="1" t="s">
        <v>2059</v>
      </c>
      <c r="O1795" s="2">
        <v>39813</v>
      </c>
      <c r="P1795" s="2">
        <v>39822</v>
      </c>
      <c r="Q1795" s="1" t="s">
        <v>29</v>
      </c>
      <c r="R1795" t="str">
        <f>VLOOKUP(F1795,'Seg 2 descriptions'!A:B,2)</f>
        <v>X Engineering and Measurement</v>
      </c>
      <c r="S1795" t="str">
        <f>VLOOKUP(G1795,'Seg 3 descriptions'!A:B,2)</f>
        <v>Vehicle Fuel</v>
      </c>
    </row>
    <row r="1796" spans="1:19" x14ac:dyDescent="0.25">
      <c r="A1796" s="1" t="s">
        <v>457</v>
      </c>
      <c r="B1796" s="1" t="s">
        <v>49</v>
      </c>
      <c r="C1796" s="1" t="s">
        <v>2822</v>
      </c>
      <c r="D1796" s="1" t="s">
        <v>3036</v>
      </c>
      <c r="E1796" s="1" t="s">
        <v>20</v>
      </c>
      <c r="F1796" s="1" t="s">
        <v>2006</v>
      </c>
      <c r="G1796" s="1" t="s">
        <v>869</v>
      </c>
      <c r="H1796" s="1" t="s">
        <v>187</v>
      </c>
      <c r="I1796" s="1" t="s">
        <v>2056</v>
      </c>
      <c r="J1796" s="3">
        <v>49.38</v>
      </c>
      <c r="K1796" s="1" t="s">
        <v>3022</v>
      </c>
      <c r="L1796" s="1" t="s">
        <v>24</v>
      </c>
      <c r="M1796" s="1" t="s">
        <v>3023</v>
      </c>
      <c r="N1796" s="1" t="s">
        <v>2059</v>
      </c>
      <c r="O1796" s="2">
        <v>39813</v>
      </c>
      <c r="P1796" s="2">
        <v>39822</v>
      </c>
      <c r="Q1796" s="1" t="s">
        <v>29</v>
      </c>
      <c r="R1796" t="str">
        <f>VLOOKUP(F1796,'Seg 2 descriptions'!A:B,2)</f>
        <v>X Engineering and Measurement</v>
      </c>
      <c r="S1796" t="str">
        <f>VLOOKUP(G1796,'Seg 3 descriptions'!A:B,2)</f>
        <v>Vehicle Fuel</v>
      </c>
    </row>
    <row r="1797" spans="1:19" x14ac:dyDescent="0.25">
      <c r="A1797" s="1" t="s">
        <v>457</v>
      </c>
      <c r="B1797" s="1" t="s">
        <v>49</v>
      </c>
      <c r="C1797" s="1" t="s">
        <v>2822</v>
      </c>
      <c r="D1797" s="1" t="s">
        <v>3037</v>
      </c>
      <c r="E1797" s="1" t="s">
        <v>20</v>
      </c>
      <c r="F1797" s="1" t="s">
        <v>2006</v>
      </c>
      <c r="G1797" s="1" t="s">
        <v>869</v>
      </c>
      <c r="H1797" s="1" t="s">
        <v>76</v>
      </c>
      <c r="I1797" s="1" t="s">
        <v>2056</v>
      </c>
      <c r="J1797" s="3">
        <v>31.09</v>
      </c>
      <c r="K1797" s="1" t="s">
        <v>3022</v>
      </c>
      <c r="L1797" s="1" t="s">
        <v>24</v>
      </c>
      <c r="M1797" s="1" t="s">
        <v>3023</v>
      </c>
      <c r="N1797" s="1" t="s">
        <v>2059</v>
      </c>
      <c r="O1797" s="2">
        <v>39813</v>
      </c>
      <c r="P1797" s="2">
        <v>39822</v>
      </c>
      <c r="Q1797" s="1" t="s">
        <v>29</v>
      </c>
      <c r="R1797" t="str">
        <f>VLOOKUP(F1797,'Seg 2 descriptions'!A:B,2)</f>
        <v>X Engineering and Measurement</v>
      </c>
      <c r="S1797" t="str">
        <f>VLOOKUP(G1797,'Seg 3 descriptions'!A:B,2)</f>
        <v>Vehicle Fuel</v>
      </c>
    </row>
    <row r="1798" spans="1:19" x14ac:dyDescent="0.25">
      <c r="A1798" s="1" t="s">
        <v>457</v>
      </c>
      <c r="B1798" s="1" t="s">
        <v>49</v>
      </c>
      <c r="C1798" s="1" t="s">
        <v>2822</v>
      </c>
      <c r="D1798" s="1" t="s">
        <v>3038</v>
      </c>
      <c r="E1798" s="1" t="s">
        <v>20</v>
      </c>
      <c r="F1798" s="1" t="s">
        <v>2006</v>
      </c>
      <c r="G1798" s="1" t="s">
        <v>869</v>
      </c>
      <c r="H1798" s="1" t="s">
        <v>23</v>
      </c>
      <c r="I1798" s="1" t="s">
        <v>2056</v>
      </c>
      <c r="J1798" s="3">
        <v>38.4</v>
      </c>
      <c r="K1798" s="1" t="s">
        <v>3022</v>
      </c>
      <c r="L1798" s="1" t="s">
        <v>24</v>
      </c>
      <c r="M1798" s="1" t="s">
        <v>3023</v>
      </c>
      <c r="N1798" s="1" t="s">
        <v>2059</v>
      </c>
      <c r="O1798" s="2">
        <v>39813</v>
      </c>
      <c r="P1798" s="2">
        <v>39822</v>
      </c>
      <c r="Q1798" s="1" t="s">
        <v>29</v>
      </c>
      <c r="R1798" t="str">
        <f>VLOOKUP(F1798,'Seg 2 descriptions'!A:B,2)</f>
        <v>X Engineering and Measurement</v>
      </c>
      <c r="S1798" t="str">
        <f>VLOOKUP(G1798,'Seg 3 descriptions'!A:B,2)</f>
        <v>Vehicle Fuel</v>
      </c>
    </row>
    <row r="1799" spans="1:19" x14ac:dyDescent="0.25">
      <c r="A1799" s="1" t="s">
        <v>457</v>
      </c>
      <c r="B1799" s="1" t="s">
        <v>49</v>
      </c>
      <c r="C1799" s="1" t="s">
        <v>2822</v>
      </c>
      <c r="D1799" s="1" t="s">
        <v>3039</v>
      </c>
      <c r="E1799" s="1" t="s">
        <v>20</v>
      </c>
      <c r="F1799" s="1" t="s">
        <v>2006</v>
      </c>
      <c r="G1799" s="1" t="s">
        <v>283</v>
      </c>
      <c r="H1799" s="1" t="s">
        <v>76</v>
      </c>
      <c r="I1799" s="1" t="s">
        <v>2056</v>
      </c>
      <c r="J1799" s="3">
        <v>10.1</v>
      </c>
      <c r="K1799" s="1" t="s">
        <v>3022</v>
      </c>
      <c r="L1799" s="1" t="s">
        <v>24</v>
      </c>
      <c r="M1799" s="1" t="s">
        <v>3023</v>
      </c>
      <c r="N1799" s="1" t="s">
        <v>2059</v>
      </c>
      <c r="O1799" s="2">
        <v>39813</v>
      </c>
      <c r="P1799" s="2">
        <v>39822</v>
      </c>
      <c r="Q1799" s="1" t="s">
        <v>29</v>
      </c>
      <c r="R1799" t="str">
        <f>VLOOKUP(F1799,'Seg 2 descriptions'!A:B,2)</f>
        <v>X Engineering and Measurement</v>
      </c>
      <c r="S1799" t="str">
        <f>VLOOKUP(G1799,'Seg 3 descriptions'!A:B,2)</f>
        <v>Supplies &amp; Misc Dept Expenses</v>
      </c>
    </row>
    <row r="1800" spans="1:19" x14ac:dyDescent="0.25">
      <c r="A1800" s="1" t="s">
        <v>457</v>
      </c>
      <c r="B1800" s="1" t="s">
        <v>49</v>
      </c>
      <c r="C1800" s="1" t="s">
        <v>2822</v>
      </c>
      <c r="D1800" s="1" t="s">
        <v>3040</v>
      </c>
      <c r="E1800" s="1" t="s">
        <v>20</v>
      </c>
      <c r="F1800" s="1" t="s">
        <v>2006</v>
      </c>
      <c r="G1800" s="1" t="s">
        <v>283</v>
      </c>
      <c r="H1800" s="1" t="s">
        <v>23</v>
      </c>
      <c r="I1800" s="1" t="s">
        <v>2056</v>
      </c>
      <c r="J1800" s="3">
        <v>12.47</v>
      </c>
      <c r="K1800" s="1" t="s">
        <v>3022</v>
      </c>
      <c r="L1800" s="1" t="s">
        <v>24</v>
      </c>
      <c r="M1800" s="1" t="s">
        <v>3023</v>
      </c>
      <c r="N1800" s="1" t="s">
        <v>2059</v>
      </c>
      <c r="O1800" s="2">
        <v>39813</v>
      </c>
      <c r="P1800" s="2">
        <v>39822</v>
      </c>
      <c r="Q1800" s="1" t="s">
        <v>29</v>
      </c>
      <c r="R1800" t="str">
        <f>VLOOKUP(F1800,'Seg 2 descriptions'!A:B,2)</f>
        <v>X Engineering and Measurement</v>
      </c>
      <c r="S1800" t="str">
        <f>VLOOKUP(G1800,'Seg 3 descriptions'!A:B,2)</f>
        <v>Supplies &amp; Misc Dept Expenses</v>
      </c>
    </row>
    <row r="1801" spans="1:19" x14ac:dyDescent="0.25">
      <c r="A1801" s="1" t="s">
        <v>457</v>
      </c>
      <c r="B1801" s="1" t="s">
        <v>49</v>
      </c>
      <c r="C1801" s="1" t="s">
        <v>2822</v>
      </c>
      <c r="D1801" s="1" t="s">
        <v>3041</v>
      </c>
      <c r="E1801" s="1" t="s">
        <v>20</v>
      </c>
      <c r="F1801" s="1" t="s">
        <v>2006</v>
      </c>
      <c r="G1801" s="1" t="s">
        <v>283</v>
      </c>
      <c r="H1801" s="1" t="s">
        <v>86</v>
      </c>
      <c r="I1801" s="1" t="s">
        <v>2056</v>
      </c>
      <c r="J1801" s="3">
        <v>3.66</v>
      </c>
      <c r="K1801" s="1" t="s">
        <v>3022</v>
      </c>
      <c r="L1801" s="1" t="s">
        <v>24</v>
      </c>
      <c r="M1801" s="1" t="s">
        <v>3023</v>
      </c>
      <c r="N1801" s="1" t="s">
        <v>2059</v>
      </c>
      <c r="O1801" s="2">
        <v>39813</v>
      </c>
      <c r="P1801" s="2">
        <v>39822</v>
      </c>
      <c r="Q1801" s="1" t="s">
        <v>29</v>
      </c>
      <c r="R1801" t="str">
        <f>VLOOKUP(F1801,'Seg 2 descriptions'!A:B,2)</f>
        <v>X Engineering and Measurement</v>
      </c>
      <c r="S1801" t="str">
        <f>VLOOKUP(G1801,'Seg 3 descriptions'!A:B,2)</f>
        <v>Supplies &amp; Misc Dept Expenses</v>
      </c>
    </row>
    <row r="1802" spans="1:19" x14ac:dyDescent="0.25">
      <c r="A1802" s="1" t="s">
        <v>457</v>
      </c>
      <c r="B1802" s="1" t="s">
        <v>49</v>
      </c>
      <c r="C1802" s="1" t="s">
        <v>2822</v>
      </c>
      <c r="D1802" s="1" t="s">
        <v>3042</v>
      </c>
      <c r="E1802" s="1" t="s">
        <v>20</v>
      </c>
      <c r="F1802" s="1" t="s">
        <v>2006</v>
      </c>
      <c r="G1802" s="1" t="s">
        <v>283</v>
      </c>
      <c r="H1802" s="1" t="s">
        <v>187</v>
      </c>
      <c r="I1802" s="1" t="s">
        <v>2056</v>
      </c>
      <c r="J1802" s="3">
        <v>16.04</v>
      </c>
      <c r="K1802" s="1" t="s">
        <v>3022</v>
      </c>
      <c r="L1802" s="1" t="s">
        <v>24</v>
      </c>
      <c r="M1802" s="1" t="s">
        <v>3023</v>
      </c>
      <c r="N1802" s="1" t="s">
        <v>2059</v>
      </c>
      <c r="O1802" s="2">
        <v>39813</v>
      </c>
      <c r="P1802" s="2">
        <v>39822</v>
      </c>
      <c r="Q1802" s="1" t="s">
        <v>29</v>
      </c>
      <c r="R1802" t="str">
        <f>VLOOKUP(F1802,'Seg 2 descriptions'!A:B,2)</f>
        <v>X Engineering and Measurement</v>
      </c>
      <c r="S1802" t="str">
        <f>VLOOKUP(G1802,'Seg 3 descriptions'!A:B,2)</f>
        <v>Supplies &amp; Misc Dept Expenses</v>
      </c>
    </row>
    <row r="1803" spans="1:19" x14ac:dyDescent="0.25">
      <c r="A1803" s="1" t="s">
        <v>457</v>
      </c>
      <c r="B1803" s="1" t="s">
        <v>49</v>
      </c>
      <c r="C1803" s="1" t="s">
        <v>2822</v>
      </c>
      <c r="D1803" s="1" t="s">
        <v>3043</v>
      </c>
      <c r="E1803" s="1" t="s">
        <v>20</v>
      </c>
      <c r="F1803" s="1" t="s">
        <v>2006</v>
      </c>
      <c r="G1803" s="1" t="s">
        <v>1302</v>
      </c>
      <c r="H1803" s="1" t="s">
        <v>86</v>
      </c>
      <c r="I1803" s="1" t="s">
        <v>2056</v>
      </c>
      <c r="J1803" s="3">
        <v>9.3000000000000007</v>
      </c>
      <c r="K1803" s="1" t="s">
        <v>3022</v>
      </c>
      <c r="L1803" s="1" t="s">
        <v>24</v>
      </c>
      <c r="M1803" s="1" t="s">
        <v>3023</v>
      </c>
      <c r="N1803" s="1" t="s">
        <v>2059</v>
      </c>
      <c r="O1803" s="2">
        <v>39813</v>
      </c>
      <c r="P1803" s="2">
        <v>39822</v>
      </c>
      <c r="Q1803" s="1" t="s">
        <v>29</v>
      </c>
      <c r="R1803" t="str">
        <f>VLOOKUP(F1803,'Seg 2 descriptions'!A:B,2)</f>
        <v>X Engineering and Measurement</v>
      </c>
      <c r="S1803" t="str">
        <f>VLOOKUP(G1803,'Seg 3 descriptions'!A:B,2)</f>
        <v>Uniforms</v>
      </c>
    </row>
    <row r="1804" spans="1:19" x14ac:dyDescent="0.25">
      <c r="A1804" s="1" t="s">
        <v>457</v>
      </c>
      <c r="B1804" s="1" t="s">
        <v>49</v>
      </c>
      <c r="C1804" s="1" t="s">
        <v>2822</v>
      </c>
      <c r="D1804" s="1" t="s">
        <v>3044</v>
      </c>
      <c r="E1804" s="1" t="s">
        <v>20</v>
      </c>
      <c r="F1804" s="1" t="s">
        <v>2006</v>
      </c>
      <c r="G1804" s="1" t="s">
        <v>1302</v>
      </c>
      <c r="H1804" s="1" t="s">
        <v>187</v>
      </c>
      <c r="I1804" s="1" t="s">
        <v>2056</v>
      </c>
      <c r="J1804" s="3">
        <v>40.74</v>
      </c>
      <c r="K1804" s="1" t="s">
        <v>3022</v>
      </c>
      <c r="L1804" s="1" t="s">
        <v>24</v>
      </c>
      <c r="M1804" s="1" t="s">
        <v>3023</v>
      </c>
      <c r="N1804" s="1" t="s">
        <v>2059</v>
      </c>
      <c r="O1804" s="2">
        <v>39813</v>
      </c>
      <c r="P1804" s="2">
        <v>39822</v>
      </c>
      <c r="Q1804" s="1" t="s">
        <v>29</v>
      </c>
      <c r="R1804" t="str">
        <f>VLOOKUP(F1804,'Seg 2 descriptions'!A:B,2)</f>
        <v>X Engineering and Measurement</v>
      </c>
      <c r="S1804" t="str">
        <f>VLOOKUP(G1804,'Seg 3 descriptions'!A:B,2)</f>
        <v>Uniforms</v>
      </c>
    </row>
    <row r="1805" spans="1:19" x14ac:dyDescent="0.25">
      <c r="A1805" s="1" t="s">
        <v>457</v>
      </c>
      <c r="B1805" s="1" t="s">
        <v>49</v>
      </c>
      <c r="C1805" s="1" t="s">
        <v>2822</v>
      </c>
      <c r="D1805" s="1" t="s">
        <v>3045</v>
      </c>
      <c r="E1805" s="1" t="s">
        <v>20</v>
      </c>
      <c r="F1805" s="1" t="s">
        <v>2006</v>
      </c>
      <c r="G1805" s="1" t="s">
        <v>1302</v>
      </c>
      <c r="H1805" s="1" t="s">
        <v>76</v>
      </c>
      <c r="I1805" s="1" t="s">
        <v>2056</v>
      </c>
      <c r="J1805" s="3">
        <v>25.65</v>
      </c>
      <c r="K1805" s="1" t="s">
        <v>3022</v>
      </c>
      <c r="L1805" s="1" t="s">
        <v>24</v>
      </c>
      <c r="M1805" s="1" t="s">
        <v>3023</v>
      </c>
      <c r="N1805" s="1" t="s">
        <v>2059</v>
      </c>
      <c r="O1805" s="2">
        <v>39813</v>
      </c>
      <c r="P1805" s="2">
        <v>39822</v>
      </c>
      <c r="Q1805" s="1" t="s">
        <v>29</v>
      </c>
      <c r="R1805" t="str">
        <f>VLOOKUP(F1805,'Seg 2 descriptions'!A:B,2)</f>
        <v>X Engineering and Measurement</v>
      </c>
      <c r="S1805" t="str">
        <f>VLOOKUP(G1805,'Seg 3 descriptions'!A:B,2)</f>
        <v>Uniforms</v>
      </c>
    </row>
    <row r="1806" spans="1:19" x14ac:dyDescent="0.25">
      <c r="A1806" s="1" t="s">
        <v>457</v>
      </c>
      <c r="B1806" s="1" t="s">
        <v>49</v>
      </c>
      <c r="C1806" s="1" t="s">
        <v>2822</v>
      </c>
      <c r="D1806" s="1" t="s">
        <v>3046</v>
      </c>
      <c r="E1806" s="1" t="s">
        <v>20</v>
      </c>
      <c r="F1806" s="1" t="s">
        <v>2006</v>
      </c>
      <c r="G1806" s="1" t="s">
        <v>1302</v>
      </c>
      <c r="H1806" s="1" t="s">
        <v>23</v>
      </c>
      <c r="I1806" s="1" t="s">
        <v>2056</v>
      </c>
      <c r="J1806" s="3">
        <v>31.68</v>
      </c>
      <c r="K1806" s="1" t="s">
        <v>3022</v>
      </c>
      <c r="L1806" s="1" t="s">
        <v>24</v>
      </c>
      <c r="M1806" s="1" t="s">
        <v>3023</v>
      </c>
      <c r="N1806" s="1" t="s">
        <v>2059</v>
      </c>
      <c r="O1806" s="2">
        <v>39813</v>
      </c>
      <c r="P1806" s="2">
        <v>39822</v>
      </c>
      <c r="Q1806" s="1" t="s">
        <v>29</v>
      </c>
      <c r="R1806" t="str">
        <f>VLOOKUP(F1806,'Seg 2 descriptions'!A:B,2)</f>
        <v>X Engineering and Measurement</v>
      </c>
      <c r="S1806" t="str">
        <f>VLOOKUP(G1806,'Seg 3 descriptions'!A:B,2)</f>
        <v>Uniforms</v>
      </c>
    </row>
    <row r="1807" spans="1:19" x14ac:dyDescent="0.25">
      <c r="A1807" s="1" t="s">
        <v>457</v>
      </c>
      <c r="B1807" s="1" t="s">
        <v>49</v>
      </c>
      <c r="C1807" s="1" t="s">
        <v>2822</v>
      </c>
      <c r="D1807" s="1" t="s">
        <v>3047</v>
      </c>
      <c r="E1807" s="1" t="s">
        <v>20</v>
      </c>
      <c r="F1807" s="1" t="s">
        <v>2006</v>
      </c>
      <c r="G1807" s="1" t="s">
        <v>868</v>
      </c>
      <c r="H1807" s="1" t="s">
        <v>86</v>
      </c>
      <c r="I1807" s="1" t="s">
        <v>2056</v>
      </c>
      <c r="J1807" s="3">
        <v>4.49</v>
      </c>
      <c r="K1807" s="1" t="s">
        <v>3022</v>
      </c>
      <c r="L1807" s="1" t="s">
        <v>24</v>
      </c>
      <c r="M1807" s="1" t="s">
        <v>3023</v>
      </c>
      <c r="N1807" s="1" t="s">
        <v>2059</v>
      </c>
      <c r="O1807" s="2">
        <v>39813</v>
      </c>
      <c r="P1807" s="2">
        <v>39822</v>
      </c>
      <c r="Q1807" s="1" t="s">
        <v>29</v>
      </c>
      <c r="R1807" t="str">
        <f>VLOOKUP(F1807,'Seg 2 descriptions'!A:B,2)</f>
        <v>X Engineering and Measurement</v>
      </c>
      <c r="S1807" t="str">
        <f>VLOOKUP(G1807,'Seg 3 descriptions'!A:B,2)</f>
        <v>Cell Phones</v>
      </c>
    </row>
    <row r="1808" spans="1:19" x14ac:dyDescent="0.25">
      <c r="A1808" s="1" t="s">
        <v>457</v>
      </c>
      <c r="B1808" s="1" t="s">
        <v>49</v>
      </c>
      <c r="C1808" s="1" t="s">
        <v>2822</v>
      </c>
      <c r="D1808" s="1" t="s">
        <v>3048</v>
      </c>
      <c r="E1808" s="1" t="s">
        <v>20</v>
      </c>
      <c r="F1808" s="1" t="s">
        <v>2006</v>
      </c>
      <c r="G1808" s="1" t="s">
        <v>868</v>
      </c>
      <c r="H1808" s="1" t="s">
        <v>187</v>
      </c>
      <c r="I1808" s="1" t="s">
        <v>2056</v>
      </c>
      <c r="J1808" s="3">
        <v>19.66</v>
      </c>
      <c r="K1808" s="1" t="s">
        <v>3022</v>
      </c>
      <c r="L1808" s="1" t="s">
        <v>24</v>
      </c>
      <c r="M1808" s="1" t="s">
        <v>3023</v>
      </c>
      <c r="N1808" s="1" t="s">
        <v>2059</v>
      </c>
      <c r="O1808" s="2">
        <v>39813</v>
      </c>
      <c r="P1808" s="2">
        <v>39822</v>
      </c>
      <c r="Q1808" s="1" t="s">
        <v>29</v>
      </c>
      <c r="R1808" t="str">
        <f>VLOOKUP(F1808,'Seg 2 descriptions'!A:B,2)</f>
        <v>X Engineering and Measurement</v>
      </c>
      <c r="S1808" t="str">
        <f>VLOOKUP(G1808,'Seg 3 descriptions'!A:B,2)</f>
        <v>Cell Phones</v>
      </c>
    </row>
    <row r="1809" spans="1:19" x14ac:dyDescent="0.25">
      <c r="A1809" s="1" t="s">
        <v>457</v>
      </c>
      <c r="B1809" s="1" t="s">
        <v>49</v>
      </c>
      <c r="C1809" s="1" t="s">
        <v>2822</v>
      </c>
      <c r="D1809" s="1" t="s">
        <v>3049</v>
      </c>
      <c r="E1809" s="1" t="s">
        <v>20</v>
      </c>
      <c r="F1809" s="1" t="s">
        <v>2006</v>
      </c>
      <c r="G1809" s="1" t="s">
        <v>868</v>
      </c>
      <c r="H1809" s="1" t="s">
        <v>76</v>
      </c>
      <c r="I1809" s="1" t="s">
        <v>2056</v>
      </c>
      <c r="J1809" s="3">
        <v>12.38</v>
      </c>
      <c r="K1809" s="1" t="s">
        <v>3022</v>
      </c>
      <c r="L1809" s="1" t="s">
        <v>24</v>
      </c>
      <c r="M1809" s="1" t="s">
        <v>3023</v>
      </c>
      <c r="N1809" s="1" t="s">
        <v>2059</v>
      </c>
      <c r="O1809" s="2">
        <v>39813</v>
      </c>
      <c r="P1809" s="2">
        <v>39822</v>
      </c>
      <c r="Q1809" s="1" t="s">
        <v>29</v>
      </c>
      <c r="R1809" t="str">
        <f>VLOOKUP(F1809,'Seg 2 descriptions'!A:B,2)</f>
        <v>X Engineering and Measurement</v>
      </c>
      <c r="S1809" t="str">
        <f>VLOOKUP(G1809,'Seg 3 descriptions'!A:B,2)</f>
        <v>Cell Phones</v>
      </c>
    </row>
    <row r="1810" spans="1:19" x14ac:dyDescent="0.25">
      <c r="A1810" s="1" t="s">
        <v>457</v>
      </c>
      <c r="B1810" s="1" t="s">
        <v>49</v>
      </c>
      <c r="C1810" s="1" t="s">
        <v>2822</v>
      </c>
      <c r="D1810" s="1" t="s">
        <v>3050</v>
      </c>
      <c r="E1810" s="1" t="s">
        <v>20</v>
      </c>
      <c r="F1810" s="1" t="s">
        <v>2006</v>
      </c>
      <c r="G1810" s="1" t="s">
        <v>868</v>
      </c>
      <c r="H1810" s="1" t="s">
        <v>23</v>
      </c>
      <c r="I1810" s="1" t="s">
        <v>2056</v>
      </c>
      <c r="J1810" s="3">
        <v>15.29</v>
      </c>
      <c r="K1810" s="1" t="s">
        <v>3022</v>
      </c>
      <c r="L1810" s="1" t="s">
        <v>24</v>
      </c>
      <c r="M1810" s="1" t="s">
        <v>3023</v>
      </c>
      <c r="N1810" s="1" t="s">
        <v>2059</v>
      </c>
      <c r="O1810" s="2">
        <v>39813</v>
      </c>
      <c r="P1810" s="2">
        <v>39822</v>
      </c>
      <c r="Q1810" s="1" t="s">
        <v>29</v>
      </c>
      <c r="R1810" t="str">
        <f>VLOOKUP(F1810,'Seg 2 descriptions'!A:B,2)</f>
        <v>X Engineering and Measurement</v>
      </c>
      <c r="S1810" t="str">
        <f>VLOOKUP(G1810,'Seg 3 descriptions'!A:B,2)</f>
        <v>Cell Phones</v>
      </c>
    </row>
    <row r="1811" spans="1:19" x14ac:dyDescent="0.25">
      <c r="A1811" s="1" t="s">
        <v>457</v>
      </c>
      <c r="B1811" s="1" t="s">
        <v>49</v>
      </c>
      <c r="C1811" s="1" t="s">
        <v>2822</v>
      </c>
      <c r="D1811" s="1" t="s">
        <v>3051</v>
      </c>
      <c r="E1811" s="1" t="s">
        <v>20</v>
      </c>
      <c r="F1811" s="1" t="s">
        <v>2006</v>
      </c>
      <c r="G1811" s="1" t="s">
        <v>1270</v>
      </c>
      <c r="H1811" s="1" t="s">
        <v>76</v>
      </c>
      <c r="I1811" s="1" t="s">
        <v>2056</v>
      </c>
      <c r="J1811" s="3">
        <v>24.95</v>
      </c>
      <c r="K1811" s="1" t="s">
        <v>3022</v>
      </c>
      <c r="L1811" s="1" t="s">
        <v>24</v>
      </c>
      <c r="M1811" s="1" t="s">
        <v>3023</v>
      </c>
      <c r="N1811" s="1" t="s">
        <v>2059</v>
      </c>
      <c r="O1811" s="2">
        <v>39813</v>
      </c>
      <c r="P1811" s="2">
        <v>39822</v>
      </c>
      <c r="Q1811" s="1" t="s">
        <v>29</v>
      </c>
      <c r="R1811" t="str">
        <f>VLOOKUP(F1811,'Seg 2 descriptions'!A:B,2)</f>
        <v>X Engineering and Measurement</v>
      </c>
      <c r="S1811" t="str">
        <f>VLOOKUP(G1811,'Seg 3 descriptions'!A:B,2)</f>
        <v>Seminars &amp; Training</v>
      </c>
    </row>
    <row r="1812" spans="1:19" x14ac:dyDescent="0.25">
      <c r="A1812" s="1" t="s">
        <v>457</v>
      </c>
      <c r="B1812" s="1" t="s">
        <v>49</v>
      </c>
      <c r="C1812" s="1" t="s">
        <v>2822</v>
      </c>
      <c r="D1812" s="1" t="s">
        <v>3052</v>
      </c>
      <c r="E1812" s="1" t="s">
        <v>20</v>
      </c>
      <c r="F1812" s="1" t="s">
        <v>2006</v>
      </c>
      <c r="G1812" s="1" t="s">
        <v>1270</v>
      </c>
      <c r="H1812" s="1" t="s">
        <v>23</v>
      </c>
      <c r="I1812" s="1" t="s">
        <v>2056</v>
      </c>
      <c r="J1812" s="3">
        <v>30.82</v>
      </c>
      <c r="K1812" s="1" t="s">
        <v>3022</v>
      </c>
      <c r="L1812" s="1" t="s">
        <v>24</v>
      </c>
      <c r="M1812" s="1" t="s">
        <v>3023</v>
      </c>
      <c r="N1812" s="1" t="s">
        <v>2059</v>
      </c>
      <c r="O1812" s="2">
        <v>39813</v>
      </c>
      <c r="P1812" s="2">
        <v>39822</v>
      </c>
      <c r="Q1812" s="1" t="s">
        <v>29</v>
      </c>
      <c r="R1812" t="str">
        <f>VLOOKUP(F1812,'Seg 2 descriptions'!A:B,2)</f>
        <v>X Engineering and Measurement</v>
      </c>
      <c r="S1812" t="str">
        <f>VLOOKUP(G1812,'Seg 3 descriptions'!A:B,2)</f>
        <v>Seminars &amp; Training</v>
      </c>
    </row>
    <row r="1813" spans="1:19" x14ac:dyDescent="0.25">
      <c r="A1813" s="1" t="s">
        <v>1987</v>
      </c>
      <c r="B1813" s="1" t="s">
        <v>1988</v>
      </c>
      <c r="C1813" s="1" t="s">
        <v>2713</v>
      </c>
      <c r="D1813" s="1" t="s">
        <v>2009</v>
      </c>
      <c r="E1813" s="1" t="s">
        <v>1991</v>
      </c>
      <c r="F1813" s="1" t="s">
        <v>1992</v>
      </c>
      <c r="G1813" s="1" t="s">
        <v>590</v>
      </c>
      <c r="H1813" s="1" t="s">
        <v>86</v>
      </c>
      <c r="I1813" s="1" t="s">
        <v>24</v>
      </c>
      <c r="J1813" s="3">
        <v>81.56</v>
      </c>
      <c r="K1813" s="1" t="s">
        <v>3020</v>
      </c>
      <c r="L1813" s="1" t="s">
        <v>24</v>
      </c>
      <c r="M1813" s="1" t="s">
        <v>2048</v>
      </c>
      <c r="N1813" s="1" t="s">
        <v>2713</v>
      </c>
      <c r="O1813" s="2">
        <v>39472</v>
      </c>
      <c r="P1813" s="2">
        <v>39478</v>
      </c>
      <c r="Q1813" s="1" t="s">
        <v>29</v>
      </c>
      <c r="R1813" t="str">
        <f>VLOOKUP(F1813,'Seg 2 descriptions'!A:B,2)</f>
        <v>X Operations-Tri-County</v>
      </c>
      <c r="S1813" t="str">
        <f>VLOOKUP(G1813,'Seg 3 descriptions'!A:B,2)</f>
        <v>Overtime/Comp Time/On Call</v>
      </c>
    </row>
    <row r="1814" spans="1:19" x14ac:dyDescent="0.25">
      <c r="A1814" s="1" t="s">
        <v>1987</v>
      </c>
      <c r="B1814" s="1" t="s">
        <v>1988</v>
      </c>
      <c r="C1814" s="1" t="s">
        <v>2713</v>
      </c>
      <c r="D1814" s="1" t="s">
        <v>2063</v>
      </c>
      <c r="E1814" s="1" t="s">
        <v>20</v>
      </c>
      <c r="F1814" s="1" t="s">
        <v>2006</v>
      </c>
      <c r="G1814" s="1" t="s">
        <v>590</v>
      </c>
      <c r="H1814" s="1" t="s">
        <v>86</v>
      </c>
      <c r="I1814" s="1" t="s">
        <v>24</v>
      </c>
      <c r="J1814" s="3">
        <v>61.1</v>
      </c>
      <c r="K1814" s="1" t="s">
        <v>3020</v>
      </c>
      <c r="L1814" s="1" t="s">
        <v>24</v>
      </c>
      <c r="M1814" s="1" t="s">
        <v>2406</v>
      </c>
      <c r="N1814" s="1" t="s">
        <v>2713</v>
      </c>
      <c r="O1814" s="2">
        <v>39472</v>
      </c>
      <c r="P1814" s="2">
        <v>39478</v>
      </c>
      <c r="Q1814" s="1" t="s">
        <v>29</v>
      </c>
      <c r="R1814" t="str">
        <f>VLOOKUP(F1814,'Seg 2 descriptions'!A:B,2)</f>
        <v>X Engineering and Measurement</v>
      </c>
      <c r="S1814" t="str">
        <f>VLOOKUP(G1814,'Seg 3 descriptions'!A:B,2)</f>
        <v>Overtime/Comp Time/On Call</v>
      </c>
    </row>
    <row r="1815" spans="1:19" x14ac:dyDescent="0.25">
      <c r="A1815" s="1" t="s">
        <v>1987</v>
      </c>
      <c r="B1815" s="1" t="s">
        <v>1988</v>
      </c>
      <c r="C1815" s="1" t="s">
        <v>2713</v>
      </c>
      <c r="D1815" s="1" t="s">
        <v>2005</v>
      </c>
      <c r="E1815" s="1" t="s">
        <v>20</v>
      </c>
      <c r="F1815" s="1" t="s">
        <v>2006</v>
      </c>
      <c r="G1815" s="1" t="s">
        <v>590</v>
      </c>
      <c r="H1815" s="1" t="s">
        <v>187</v>
      </c>
      <c r="I1815" s="1" t="s">
        <v>24</v>
      </c>
      <c r="J1815" s="3">
        <v>81.209999999999994</v>
      </c>
      <c r="K1815" s="1" t="s">
        <v>3020</v>
      </c>
      <c r="L1815" s="1" t="s">
        <v>24</v>
      </c>
      <c r="M1815" s="1" t="s">
        <v>2007</v>
      </c>
      <c r="N1815" s="1" t="s">
        <v>2713</v>
      </c>
      <c r="O1815" s="2">
        <v>39472</v>
      </c>
      <c r="P1815" s="2">
        <v>39478</v>
      </c>
      <c r="Q1815" s="1" t="s">
        <v>29</v>
      </c>
      <c r="R1815" t="str">
        <f>VLOOKUP(F1815,'Seg 2 descriptions'!A:B,2)</f>
        <v>X Engineering and Measurement</v>
      </c>
      <c r="S1815" t="str">
        <f>VLOOKUP(G1815,'Seg 3 descriptions'!A:B,2)</f>
        <v>Overtime/Comp Time/On Call</v>
      </c>
    </row>
    <row r="1816" spans="1:19" x14ac:dyDescent="0.25">
      <c r="A1816" s="1" t="s">
        <v>1987</v>
      </c>
      <c r="B1816" s="1" t="s">
        <v>1988</v>
      </c>
      <c r="C1816" s="1" t="s">
        <v>2713</v>
      </c>
      <c r="D1816" s="1" t="s">
        <v>2008</v>
      </c>
      <c r="E1816" s="1" t="s">
        <v>20</v>
      </c>
      <c r="F1816" s="1" t="s">
        <v>2006</v>
      </c>
      <c r="G1816" s="1" t="s">
        <v>590</v>
      </c>
      <c r="H1816" s="1" t="s">
        <v>76</v>
      </c>
      <c r="I1816" s="1" t="s">
        <v>24</v>
      </c>
      <c r="J1816" s="3">
        <v>54.14</v>
      </c>
      <c r="K1816" s="1" t="s">
        <v>3020</v>
      </c>
      <c r="L1816" s="1" t="s">
        <v>24</v>
      </c>
      <c r="M1816" s="1" t="s">
        <v>2007</v>
      </c>
      <c r="N1816" s="1" t="s">
        <v>2713</v>
      </c>
      <c r="O1816" s="2">
        <v>39472</v>
      </c>
      <c r="P1816" s="2">
        <v>39478</v>
      </c>
      <c r="Q1816" s="1" t="s">
        <v>29</v>
      </c>
      <c r="R1816" t="str">
        <f>VLOOKUP(F1816,'Seg 2 descriptions'!A:B,2)</f>
        <v>X Engineering and Measurement</v>
      </c>
      <c r="S1816" t="str">
        <f>VLOOKUP(G1816,'Seg 3 descriptions'!A:B,2)</f>
        <v>Overtime/Comp Time/On Call</v>
      </c>
    </row>
    <row r="1817" spans="1:19" x14ac:dyDescent="0.25">
      <c r="A1817" s="1" t="s">
        <v>1987</v>
      </c>
      <c r="B1817" s="1" t="s">
        <v>1988</v>
      </c>
      <c r="C1817" s="1" t="s">
        <v>2713</v>
      </c>
      <c r="D1817" s="1" t="s">
        <v>2003</v>
      </c>
      <c r="E1817" s="1" t="s">
        <v>1991</v>
      </c>
      <c r="F1817" s="1" t="s">
        <v>1992</v>
      </c>
      <c r="G1817" s="1" t="s">
        <v>590</v>
      </c>
      <c r="H1817" s="1" t="s">
        <v>103</v>
      </c>
      <c r="I1817" s="1" t="s">
        <v>24</v>
      </c>
      <c r="J1817" s="3">
        <v>26.9</v>
      </c>
      <c r="K1817" s="1" t="s">
        <v>3020</v>
      </c>
      <c r="L1817" s="1" t="s">
        <v>24</v>
      </c>
      <c r="M1817" s="1" t="s">
        <v>3053</v>
      </c>
      <c r="N1817" s="1" t="s">
        <v>2713</v>
      </c>
      <c r="O1817" s="2">
        <v>39472</v>
      </c>
      <c r="P1817" s="2">
        <v>39478</v>
      </c>
      <c r="Q1817" s="1" t="s">
        <v>29</v>
      </c>
      <c r="R1817" t="str">
        <f>VLOOKUP(F1817,'Seg 2 descriptions'!A:B,2)</f>
        <v>X Operations-Tri-County</v>
      </c>
      <c r="S1817" t="str">
        <f>VLOOKUP(G1817,'Seg 3 descriptions'!A:B,2)</f>
        <v>Overtime/Comp Time/On Call</v>
      </c>
    </row>
    <row r="1818" spans="1:19" x14ac:dyDescent="0.25">
      <c r="A1818" s="1" t="s">
        <v>1987</v>
      </c>
      <c r="B1818" s="1" t="s">
        <v>1988</v>
      </c>
      <c r="C1818" s="1" t="s">
        <v>2713</v>
      </c>
      <c r="D1818" s="1" t="s">
        <v>2009</v>
      </c>
      <c r="E1818" s="1" t="s">
        <v>1991</v>
      </c>
      <c r="F1818" s="1" t="s">
        <v>1992</v>
      </c>
      <c r="G1818" s="1" t="s">
        <v>590</v>
      </c>
      <c r="H1818" s="1" t="s">
        <v>86</v>
      </c>
      <c r="I1818" s="1" t="s">
        <v>24</v>
      </c>
      <c r="J1818" s="3">
        <v>61.02</v>
      </c>
      <c r="K1818" s="1" t="s">
        <v>3020</v>
      </c>
      <c r="L1818" s="1" t="s">
        <v>24</v>
      </c>
      <c r="M1818" s="1" t="s">
        <v>1998</v>
      </c>
      <c r="N1818" s="1" t="s">
        <v>2713</v>
      </c>
      <c r="O1818" s="2">
        <v>39472</v>
      </c>
      <c r="P1818" s="2">
        <v>39478</v>
      </c>
      <c r="Q1818" s="1" t="s">
        <v>29</v>
      </c>
      <c r="R1818" t="str">
        <f>VLOOKUP(F1818,'Seg 2 descriptions'!A:B,2)</f>
        <v>X Operations-Tri-County</v>
      </c>
      <c r="S1818" t="str">
        <f>VLOOKUP(G1818,'Seg 3 descriptions'!A:B,2)</f>
        <v>Overtime/Comp Time/On Call</v>
      </c>
    </row>
    <row r="1819" spans="1:19" x14ac:dyDescent="0.25">
      <c r="A1819" s="1" t="s">
        <v>457</v>
      </c>
      <c r="B1819" s="1" t="s">
        <v>49</v>
      </c>
      <c r="C1819" s="1" t="s">
        <v>2306</v>
      </c>
      <c r="D1819" s="1" t="s">
        <v>2505</v>
      </c>
      <c r="E1819" s="1" t="s">
        <v>20</v>
      </c>
      <c r="F1819" s="1" t="s">
        <v>2506</v>
      </c>
      <c r="G1819" s="1" t="s">
        <v>460</v>
      </c>
      <c r="H1819" s="1" t="s">
        <v>86</v>
      </c>
      <c r="I1819" s="1" t="s">
        <v>2056</v>
      </c>
      <c r="J1819" s="3">
        <v>-236.18</v>
      </c>
      <c r="K1819" s="1" t="s">
        <v>2507</v>
      </c>
      <c r="L1819" s="1" t="s">
        <v>24</v>
      </c>
      <c r="M1819" s="1" t="s">
        <v>2508</v>
      </c>
      <c r="N1819" s="1" t="s">
        <v>2310</v>
      </c>
      <c r="O1819" s="2">
        <v>39691</v>
      </c>
      <c r="P1819" s="2">
        <v>39696</v>
      </c>
      <c r="Q1819" s="1" t="s">
        <v>29</v>
      </c>
      <c r="R1819" t="str">
        <f>VLOOKUP(F1819,'Seg 2 descriptions'!A:B,2)</f>
        <v>X Business Development Manager</v>
      </c>
      <c r="S1819" t="str">
        <f>VLOOKUP(G1819,'Seg 3 descriptions'!A:B,2)</f>
        <v>Salaries</v>
      </c>
    </row>
    <row r="1820" spans="1:19" x14ac:dyDescent="0.25">
      <c r="A1820" s="1" t="s">
        <v>1571</v>
      </c>
      <c r="B1820" s="1" t="s">
        <v>49</v>
      </c>
      <c r="C1820" s="1" t="s">
        <v>2294</v>
      </c>
      <c r="D1820" s="1" t="s">
        <v>2044</v>
      </c>
      <c r="E1820" s="1" t="s">
        <v>1991</v>
      </c>
      <c r="F1820" s="1" t="s">
        <v>2013</v>
      </c>
      <c r="G1820" s="1" t="s">
        <v>22</v>
      </c>
      <c r="H1820" s="1" t="s">
        <v>86</v>
      </c>
      <c r="I1820" s="1" t="s">
        <v>24</v>
      </c>
      <c r="J1820" s="3">
        <v>52.96</v>
      </c>
      <c r="K1820" s="1" t="s">
        <v>3054</v>
      </c>
      <c r="L1820" s="1" t="s">
        <v>24</v>
      </c>
      <c r="M1820" s="1" t="s">
        <v>24</v>
      </c>
      <c r="N1820" s="1" t="s">
        <v>2294</v>
      </c>
      <c r="O1820" s="2">
        <v>39752</v>
      </c>
      <c r="P1820" s="2">
        <v>39756</v>
      </c>
      <c r="Q1820" s="1" t="s">
        <v>29</v>
      </c>
      <c r="R1820" t="str">
        <f>VLOOKUP(F1820,'Seg 2 descriptions'!A:B,2)</f>
        <v>X Facilities-Florida</v>
      </c>
      <c r="S1820" t="str">
        <f>VLOOKUP(G1820,'Seg 3 descriptions'!A:B,2)</f>
        <v>Facilities Maintenance</v>
      </c>
    </row>
    <row r="1821" spans="1:19" x14ac:dyDescent="0.25">
      <c r="A1821" s="1" t="s">
        <v>457</v>
      </c>
      <c r="B1821" s="1" t="s">
        <v>49</v>
      </c>
      <c r="C1821" s="1" t="s">
        <v>2828</v>
      </c>
      <c r="D1821" s="1" t="s">
        <v>3021</v>
      </c>
      <c r="E1821" s="1" t="s">
        <v>20</v>
      </c>
      <c r="F1821" s="1" t="s">
        <v>2006</v>
      </c>
      <c r="G1821" s="1" t="s">
        <v>870</v>
      </c>
      <c r="H1821" s="1" t="s">
        <v>86</v>
      </c>
      <c r="I1821" s="1" t="s">
        <v>2056</v>
      </c>
      <c r="J1821" s="3">
        <v>1.8399999999999999</v>
      </c>
      <c r="K1821" s="1" t="s">
        <v>3022</v>
      </c>
      <c r="L1821" s="1" t="s">
        <v>24</v>
      </c>
      <c r="M1821" s="1" t="s">
        <v>3023</v>
      </c>
      <c r="N1821" s="1" t="s">
        <v>2828</v>
      </c>
      <c r="O1821" s="2">
        <v>39629</v>
      </c>
      <c r="P1821" s="2">
        <v>39636</v>
      </c>
      <c r="Q1821" s="1" t="s">
        <v>29</v>
      </c>
      <c r="R1821" t="str">
        <f>VLOOKUP(F1821,'Seg 2 descriptions'!A:B,2)</f>
        <v>X Engineering and Measurement</v>
      </c>
      <c r="S1821" t="str">
        <f>VLOOKUP(G1821,'Seg 3 descriptions'!A:B,2)</f>
        <v>Other Vehicle Expenses</v>
      </c>
    </row>
    <row r="1822" spans="1:19" x14ac:dyDescent="0.25">
      <c r="A1822" s="1" t="s">
        <v>457</v>
      </c>
      <c r="B1822" s="1" t="s">
        <v>49</v>
      </c>
      <c r="C1822" s="1" t="s">
        <v>2828</v>
      </c>
      <c r="D1822" s="1" t="s">
        <v>3024</v>
      </c>
      <c r="E1822" s="1" t="s">
        <v>20</v>
      </c>
      <c r="F1822" s="1" t="s">
        <v>2006</v>
      </c>
      <c r="G1822" s="1" t="s">
        <v>870</v>
      </c>
      <c r="H1822" s="1" t="s">
        <v>187</v>
      </c>
      <c r="I1822" s="1" t="s">
        <v>2056</v>
      </c>
      <c r="J1822" s="3">
        <v>1.5</v>
      </c>
      <c r="K1822" s="1" t="s">
        <v>3022</v>
      </c>
      <c r="L1822" s="1" t="s">
        <v>24</v>
      </c>
      <c r="M1822" s="1" t="s">
        <v>3023</v>
      </c>
      <c r="N1822" s="1" t="s">
        <v>2828</v>
      </c>
      <c r="O1822" s="2">
        <v>39629</v>
      </c>
      <c r="P1822" s="2">
        <v>39636</v>
      </c>
      <c r="Q1822" s="1" t="s">
        <v>29</v>
      </c>
      <c r="R1822" t="str">
        <f>VLOOKUP(F1822,'Seg 2 descriptions'!A:B,2)</f>
        <v>X Engineering and Measurement</v>
      </c>
      <c r="S1822" t="str">
        <f>VLOOKUP(G1822,'Seg 3 descriptions'!A:B,2)</f>
        <v>Other Vehicle Expenses</v>
      </c>
    </row>
    <row r="1823" spans="1:19" x14ac:dyDescent="0.25">
      <c r="A1823" s="1" t="s">
        <v>457</v>
      </c>
      <c r="B1823" s="1" t="s">
        <v>49</v>
      </c>
      <c r="C1823" s="1" t="s">
        <v>2828</v>
      </c>
      <c r="D1823" s="1" t="s">
        <v>3025</v>
      </c>
      <c r="E1823" s="1" t="s">
        <v>20</v>
      </c>
      <c r="F1823" s="1" t="s">
        <v>2006</v>
      </c>
      <c r="G1823" s="1" t="s">
        <v>870</v>
      </c>
      <c r="H1823" s="1" t="s">
        <v>76</v>
      </c>
      <c r="I1823" s="1" t="s">
        <v>2056</v>
      </c>
      <c r="J1823" s="3">
        <v>2.89</v>
      </c>
      <c r="K1823" s="1" t="s">
        <v>3022</v>
      </c>
      <c r="L1823" s="1" t="s">
        <v>24</v>
      </c>
      <c r="M1823" s="1" t="s">
        <v>3023</v>
      </c>
      <c r="N1823" s="1" t="s">
        <v>2828</v>
      </c>
      <c r="O1823" s="2">
        <v>39629</v>
      </c>
      <c r="P1823" s="2">
        <v>39636</v>
      </c>
      <c r="Q1823" s="1" t="s">
        <v>29</v>
      </c>
      <c r="R1823" t="str">
        <f>VLOOKUP(F1823,'Seg 2 descriptions'!A:B,2)</f>
        <v>X Engineering and Measurement</v>
      </c>
      <c r="S1823" t="str">
        <f>VLOOKUP(G1823,'Seg 3 descriptions'!A:B,2)</f>
        <v>Other Vehicle Expenses</v>
      </c>
    </row>
    <row r="1824" spans="1:19" x14ac:dyDescent="0.25">
      <c r="A1824" s="1" t="s">
        <v>457</v>
      </c>
      <c r="B1824" s="1" t="s">
        <v>49</v>
      </c>
      <c r="C1824" s="1" t="s">
        <v>2828</v>
      </c>
      <c r="D1824" s="1" t="s">
        <v>3026</v>
      </c>
      <c r="E1824" s="1" t="s">
        <v>20</v>
      </c>
      <c r="F1824" s="1" t="s">
        <v>2006</v>
      </c>
      <c r="G1824" s="1" t="s">
        <v>870</v>
      </c>
      <c r="H1824" s="1" t="s">
        <v>23</v>
      </c>
      <c r="I1824" s="1" t="s">
        <v>2056</v>
      </c>
      <c r="J1824" s="3">
        <v>4.0599999999999996</v>
      </c>
      <c r="K1824" s="1" t="s">
        <v>3022</v>
      </c>
      <c r="L1824" s="1" t="s">
        <v>24</v>
      </c>
      <c r="M1824" s="1" t="s">
        <v>3023</v>
      </c>
      <c r="N1824" s="1" t="s">
        <v>2828</v>
      </c>
      <c r="O1824" s="2">
        <v>39629</v>
      </c>
      <c r="P1824" s="2">
        <v>39636</v>
      </c>
      <c r="Q1824" s="1" t="s">
        <v>29</v>
      </c>
      <c r="R1824" t="str">
        <f>VLOOKUP(F1824,'Seg 2 descriptions'!A:B,2)</f>
        <v>X Engineering and Measurement</v>
      </c>
      <c r="S1824" t="str">
        <f>VLOOKUP(G1824,'Seg 3 descriptions'!A:B,2)</f>
        <v>Other Vehicle Expenses</v>
      </c>
    </row>
    <row r="1825" spans="1:19" x14ac:dyDescent="0.25">
      <c r="A1825" s="1" t="s">
        <v>457</v>
      </c>
      <c r="B1825" s="1" t="s">
        <v>49</v>
      </c>
      <c r="C1825" s="1" t="s">
        <v>2828</v>
      </c>
      <c r="D1825" s="1" t="s">
        <v>3055</v>
      </c>
      <c r="E1825" s="1" t="s">
        <v>20</v>
      </c>
      <c r="F1825" s="1" t="s">
        <v>2006</v>
      </c>
      <c r="G1825" s="1" t="s">
        <v>870</v>
      </c>
      <c r="H1825" s="1" t="s">
        <v>228</v>
      </c>
      <c r="I1825" s="1" t="s">
        <v>2056</v>
      </c>
      <c r="J1825" s="3">
        <v>2</v>
      </c>
      <c r="K1825" s="1" t="s">
        <v>3022</v>
      </c>
      <c r="L1825" s="1" t="s">
        <v>24</v>
      </c>
      <c r="M1825" s="1" t="s">
        <v>3023</v>
      </c>
      <c r="N1825" s="1" t="s">
        <v>2828</v>
      </c>
      <c r="O1825" s="2">
        <v>39629</v>
      </c>
      <c r="P1825" s="2">
        <v>39636</v>
      </c>
      <c r="Q1825" s="1" t="s">
        <v>29</v>
      </c>
      <c r="R1825" t="str">
        <f>VLOOKUP(F1825,'Seg 2 descriptions'!A:B,2)</f>
        <v>X Engineering and Measurement</v>
      </c>
      <c r="S1825" t="str">
        <f>VLOOKUP(G1825,'Seg 3 descriptions'!A:B,2)</f>
        <v>Other Vehicle Expenses</v>
      </c>
    </row>
    <row r="1826" spans="1:19" x14ac:dyDescent="0.25">
      <c r="A1826" s="1" t="s">
        <v>457</v>
      </c>
      <c r="B1826" s="1" t="s">
        <v>49</v>
      </c>
      <c r="C1826" s="1" t="s">
        <v>2828</v>
      </c>
      <c r="D1826" s="1" t="s">
        <v>3029</v>
      </c>
      <c r="E1826" s="1" t="s">
        <v>20</v>
      </c>
      <c r="F1826" s="1" t="s">
        <v>2006</v>
      </c>
      <c r="G1826" s="1" t="s">
        <v>1049</v>
      </c>
      <c r="H1826" s="1" t="s">
        <v>86</v>
      </c>
      <c r="I1826" s="1" t="s">
        <v>2056</v>
      </c>
      <c r="J1826" s="3">
        <v>6.1</v>
      </c>
      <c r="K1826" s="1" t="s">
        <v>3022</v>
      </c>
      <c r="L1826" s="1" t="s">
        <v>24</v>
      </c>
      <c r="M1826" s="1" t="s">
        <v>3023</v>
      </c>
      <c r="N1826" s="1" t="s">
        <v>2828</v>
      </c>
      <c r="O1826" s="2">
        <v>39629</v>
      </c>
      <c r="P1826" s="2">
        <v>39636</v>
      </c>
      <c r="Q1826" s="1" t="s">
        <v>29</v>
      </c>
      <c r="R1826" t="str">
        <f>VLOOKUP(F1826,'Seg 2 descriptions'!A:B,2)</f>
        <v>X Engineering and Measurement</v>
      </c>
      <c r="S1826" t="str">
        <f>VLOOKUP(G1826,'Seg 3 descriptions'!A:B,2)</f>
        <v>Vehicle Insurance</v>
      </c>
    </row>
    <row r="1827" spans="1:19" x14ac:dyDescent="0.25">
      <c r="A1827" s="1" t="s">
        <v>457</v>
      </c>
      <c r="B1827" s="1" t="s">
        <v>49</v>
      </c>
      <c r="C1827" s="1" t="s">
        <v>2828</v>
      </c>
      <c r="D1827" s="1" t="s">
        <v>3030</v>
      </c>
      <c r="E1827" s="1" t="s">
        <v>20</v>
      </c>
      <c r="F1827" s="1" t="s">
        <v>2006</v>
      </c>
      <c r="G1827" s="1" t="s">
        <v>1049</v>
      </c>
      <c r="H1827" s="1" t="s">
        <v>187</v>
      </c>
      <c r="I1827" s="1" t="s">
        <v>2056</v>
      </c>
      <c r="J1827" s="3">
        <v>4.99</v>
      </c>
      <c r="K1827" s="1" t="s">
        <v>3022</v>
      </c>
      <c r="L1827" s="1" t="s">
        <v>24</v>
      </c>
      <c r="M1827" s="1" t="s">
        <v>3023</v>
      </c>
      <c r="N1827" s="1" t="s">
        <v>2828</v>
      </c>
      <c r="O1827" s="2">
        <v>39629</v>
      </c>
      <c r="P1827" s="2">
        <v>39636</v>
      </c>
      <c r="Q1827" s="1" t="s">
        <v>29</v>
      </c>
      <c r="R1827" t="str">
        <f>VLOOKUP(F1827,'Seg 2 descriptions'!A:B,2)</f>
        <v>X Engineering and Measurement</v>
      </c>
      <c r="S1827" t="str">
        <f>VLOOKUP(G1827,'Seg 3 descriptions'!A:B,2)</f>
        <v>Vehicle Insurance</v>
      </c>
    </row>
    <row r="1828" spans="1:19" x14ac:dyDescent="0.25">
      <c r="A1828" s="1" t="s">
        <v>457</v>
      </c>
      <c r="B1828" s="1" t="s">
        <v>49</v>
      </c>
      <c r="C1828" s="1" t="s">
        <v>2828</v>
      </c>
      <c r="D1828" s="1" t="s">
        <v>3027</v>
      </c>
      <c r="E1828" s="1" t="s">
        <v>20</v>
      </c>
      <c r="F1828" s="1" t="s">
        <v>2006</v>
      </c>
      <c r="G1828" s="1" t="s">
        <v>1049</v>
      </c>
      <c r="H1828" s="1" t="s">
        <v>76</v>
      </c>
      <c r="I1828" s="1" t="s">
        <v>2056</v>
      </c>
      <c r="J1828" s="3">
        <v>9.61</v>
      </c>
      <c r="K1828" s="1" t="s">
        <v>3022</v>
      </c>
      <c r="L1828" s="1" t="s">
        <v>24</v>
      </c>
      <c r="M1828" s="1" t="s">
        <v>3023</v>
      </c>
      <c r="N1828" s="1" t="s">
        <v>2828</v>
      </c>
      <c r="O1828" s="2">
        <v>39629</v>
      </c>
      <c r="P1828" s="2">
        <v>39636</v>
      </c>
      <c r="Q1828" s="1" t="s">
        <v>29</v>
      </c>
      <c r="R1828" t="str">
        <f>VLOOKUP(F1828,'Seg 2 descriptions'!A:B,2)</f>
        <v>X Engineering and Measurement</v>
      </c>
      <c r="S1828" t="str">
        <f>VLOOKUP(G1828,'Seg 3 descriptions'!A:B,2)</f>
        <v>Vehicle Insurance</v>
      </c>
    </row>
    <row r="1829" spans="1:19" x14ac:dyDescent="0.25">
      <c r="A1829" s="1" t="s">
        <v>457</v>
      </c>
      <c r="B1829" s="1" t="s">
        <v>49</v>
      </c>
      <c r="C1829" s="1" t="s">
        <v>2828</v>
      </c>
      <c r="D1829" s="1" t="s">
        <v>3028</v>
      </c>
      <c r="E1829" s="1" t="s">
        <v>20</v>
      </c>
      <c r="F1829" s="1" t="s">
        <v>2006</v>
      </c>
      <c r="G1829" s="1" t="s">
        <v>1049</v>
      </c>
      <c r="H1829" s="1" t="s">
        <v>23</v>
      </c>
      <c r="I1829" s="1" t="s">
        <v>2056</v>
      </c>
      <c r="J1829" s="3">
        <v>13.49</v>
      </c>
      <c r="K1829" s="1" t="s">
        <v>3022</v>
      </c>
      <c r="L1829" s="1" t="s">
        <v>24</v>
      </c>
      <c r="M1829" s="1" t="s">
        <v>3023</v>
      </c>
      <c r="N1829" s="1" t="s">
        <v>2828</v>
      </c>
      <c r="O1829" s="2">
        <v>39629</v>
      </c>
      <c r="P1829" s="2">
        <v>39636</v>
      </c>
      <c r="Q1829" s="1" t="s">
        <v>29</v>
      </c>
      <c r="R1829" t="str">
        <f>VLOOKUP(F1829,'Seg 2 descriptions'!A:B,2)</f>
        <v>X Engineering and Measurement</v>
      </c>
      <c r="S1829" t="str">
        <f>VLOOKUP(G1829,'Seg 3 descriptions'!A:B,2)</f>
        <v>Vehicle Insurance</v>
      </c>
    </row>
    <row r="1830" spans="1:19" x14ac:dyDescent="0.25">
      <c r="A1830" s="1" t="s">
        <v>457</v>
      </c>
      <c r="B1830" s="1" t="s">
        <v>49</v>
      </c>
      <c r="C1830" s="1" t="s">
        <v>2828</v>
      </c>
      <c r="D1830" s="1" t="s">
        <v>3056</v>
      </c>
      <c r="E1830" s="1" t="s">
        <v>20</v>
      </c>
      <c r="F1830" s="1" t="s">
        <v>2006</v>
      </c>
      <c r="G1830" s="1" t="s">
        <v>1049</v>
      </c>
      <c r="H1830" s="1" t="s">
        <v>228</v>
      </c>
      <c r="I1830" s="1" t="s">
        <v>2056</v>
      </c>
      <c r="J1830" s="3">
        <v>6.65</v>
      </c>
      <c r="K1830" s="1" t="s">
        <v>3022</v>
      </c>
      <c r="L1830" s="1" t="s">
        <v>24</v>
      </c>
      <c r="M1830" s="1" t="s">
        <v>3023</v>
      </c>
      <c r="N1830" s="1" t="s">
        <v>2828</v>
      </c>
      <c r="O1830" s="2">
        <v>39629</v>
      </c>
      <c r="P1830" s="2">
        <v>39636</v>
      </c>
      <c r="Q1830" s="1" t="s">
        <v>29</v>
      </c>
      <c r="R1830" t="str">
        <f>VLOOKUP(F1830,'Seg 2 descriptions'!A:B,2)</f>
        <v>X Engineering and Measurement</v>
      </c>
      <c r="S1830" t="str">
        <f>VLOOKUP(G1830,'Seg 3 descriptions'!A:B,2)</f>
        <v>Vehicle Insurance</v>
      </c>
    </row>
    <row r="1831" spans="1:19" x14ac:dyDescent="0.25">
      <c r="A1831" s="1" t="s">
        <v>457</v>
      </c>
      <c r="B1831" s="1" t="s">
        <v>49</v>
      </c>
      <c r="C1831" s="1" t="s">
        <v>2828</v>
      </c>
      <c r="D1831" s="1" t="s">
        <v>3031</v>
      </c>
      <c r="E1831" s="1" t="s">
        <v>20</v>
      </c>
      <c r="F1831" s="1" t="s">
        <v>2006</v>
      </c>
      <c r="G1831" s="1" t="s">
        <v>1055</v>
      </c>
      <c r="H1831" s="1" t="s">
        <v>86</v>
      </c>
      <c r="I1831" s="1" t="s">
        <v>2056</v>
      </c>
      <c r="J1831" s="3">
        <v>22.64</v>
      </c>
      <c r="K1831" s="1" t="s">
        <v>3022</v>
      </c>
      <c r="L1831" s="1" t="s">
        <v>24</v>
      </c>
      <c r="M1831" s="1" t="s">
        <v>3023</v>
      </c>
      <c r="N1831" s="1" t="s">
        <v>2828</v>
      </c>
      <c r="O1831" s="2">
        <v>39629</v>
      </c>
      <c r="P1831" s="2">
        <v>39636</v>
      </c>
      <c r="Q1831" s="1" t="s">
        <v>29</v>
      </c>
      <c r="R1831" t="str">
        <f>VLOOKUP(F1831,'Seg 2 descriptions'!A:B,2)</f>
        <v>X Engineering and Measurement</v>
      </c>
      <c r="S1831" t="str">
        <f>VLOOKUP(G1831,'Seg 3 descriptions'!A:B,2)</f>
        <v>Vehicle Depreciation</v>
      </c>
    </row>
    <row r="1832" spans="1:19" x14ac:dyDescent="0.25">
      <c r="A1832" s="1" t="s">
        <v>457</v>
      </c>
      <c r="B1832" s="1" t="s">
        <v>49</v>
      </c>
      <c r="C1832" s="1" t="s">
        <v>2828</v>
      </c>
      <c r="D1832" s="1" t="s">
        <v>3032</v>
      </c>
      <c r="E1832" s="1" t="s">
        <v>20</v>
      </c>
      <c r="F1832" s="1" t="s">
        <v>2006</v>
      </c>
      <c r="G1832" s="1" t="s">
        <v>1055</v>
      </c>
      <c r="H1832" s="1" t="s">
        <v>187</v>
      </c>
      <c r="I1832" s="1" t="s">
        <v>2056</v>
      </c>
      <c r="J1832" s="3">
        <v>18.52</v>
      </c>
      <c r="K1832" s="1" t="s">
        <v>3022</v>
      </c>
      <c r="L1832" s="1" t="s">
        <v>24</v>
      </c>
      <c r="M1832" s="1" t="s">
        <v>3023</v>
      </c>
      <c r="N1832" s="1" t="s">
        <v>2828</v>
      </c>
      <c r="O1832" s="2">
        <v>39629</v>
      </c>
      <c r="P1832" s="2">
        <v>39636</v>
      </c>
      <c r="Q1832" s="1" t="s">
        <v>29</v>
      </c>
      <c r="R1832" t="str">
        <f>VLOOKUP(F1832,'Seg 2 descriptions'!A:B,2)</f>
        <v>X Engineering and Measurement</v>
      </c>
      <c r="S1832" t="str">
        <f>VLOOKUP(G1832,'Seg 3 descriptions'!A:B,2)</f>
        <v>Vehicle Depreciation</v>
      </c>
    </row>
    <row r="1833" spans="1:19" x14ac:dyDescent="0.25">
      <c r="A1833" s="1" t="s">
        <v>457</v>
      </c>
      <c r="B1833" s="1" t="s">
        <v>49</v>
      </c>
      <c r="C1833" s="1" t="s">
        <v>2828</v>
      </c>
      <c r="D1833" s="1" t="s">
        <v>3033</v>
      </c>
      <c r="E1833" s="1" t="s">
        <v>20</v>
      </c>
      <c r="F1833" s="1" t="s">
        <v>2006</v>
      </c>
      <c r="G1833" s="1" t="s">
        <v>1055</v>
      </c>
      <c r="H1833" s="1" t="s">
        <v>76</v>
      </c>
      <c r="I1833" s="1" t="s">
        <v>2056</v>
      </c>
      <c r="J1833" s="3">
        <v>35.67</v>
      </c>
      <c r="K1833" s="1" t="s">
        <v>3022</v>
      </c>
      <c r="L1833" s="1" t="s">
        <v>24</v>
      </c>
      <c r="M1833" s="1" t="s">
        <v>3023</v>
      </c>
      <c r="N1833" s="1" t="s">
        <v>2828</v>
      </c>
      <c r="O1833" s="2">
        <v>39629</v>
      </c>
      <c r="P1833" s="2">
        <v>39636</v>
      </c>
      <c r="Q1833" s="1" t="s">
        <v>29</v>
      </c>
      <c r="R1833" t="str">
        <f>VLOOKUP(F1833,'Seg 2 descriptions'!A:B,2)</f>
        <v>X Engineering and Measurement</v>
      </c>
      <c r="S1833" t="str">
        <f>VLOOKUP(G1833,'Seg 3 descriptions'!A:B,2)</f>
        <v>Vehicle Depreciation</v>
      </c>
    </row>
    <row r="1834" spans="1:19" x14ac:dyDescent="0.25">
      <c r="A1834" s="1" t="s">
        <v>457</v>
      </c>
      <c r="B1834" s="1" t="s">
        <v>49</v>
      </c>
      <c r="C1834" s="1" t="s">
        <v>2828</v>
      </c>
      <c r="D1834" s="1" t="s">
        <v>3034</v>
      </c>
      <c r="E1834" s="1" t="s">
        <v>20</v>
      </c>
      <c r="F1834" s="1" t="s">
        <v>2006</v>
      </c>
      <c r="G1834" s="1" t="s">
        <v>1055</v>
      </c>
      <c r="H1834" s="1" t="s">
        <v>23</v>
      </c>
      <c r="I1834" s="1" t="s">
        <v>2056</v>
      </c>
      <c r="J1834" s="3">
        <v>50.08</v>
      </c>
      <c r="K1834" s="1" t="s">
        <v>3022</v>
      </c>
      <c r="L1834" s="1" t="s">
        <v>24</v>
      </c>
      <c r="M1834" s="1" t="s">
        <v>3023</v>
      </c>
      <c r="N1834" s="1" t="s">
        <v>2828</v>
      </c>
      <c r="O1834" s="2">
        <v>39629</v>
      </c>
      <c r="P1834" s="2">
        <v>39636</v>
      </c>
      <c r="Q1834" s="1" t="s">
        <v>29</v>
      </c>
      <c r="R1834" t="str">
        <f>VLOOKUP(F1834,'Seg 2 descriptions'!A:B,2)</f>
        <v>X Engineering and Measurement</v>
      </c>
      <c r="S1834" t="str">
        <f>VLOOKUP(G1834,'Seg 3 descriptions'!A:B,2)</f>
        <v>Vehicle Depreciation</v>
      </c>
    </row>
    <row r="1835" spans="1:19" x14ac:dyDescent="0.25">
      <c r="A1835" s="1" t="s">
        <v>457</v>
      </c>
      <c r="B1835" s="1" t="s">
        <v>49</v>
      </c>
      <c r="C1835" s="1" t="s">
        <v>2828</v>
      </c>
      <c r="D1835" s="1" t="s">
        <v>3057</v>
      </c>
      <c r="E1835" s="1" t="s">
        <v>20</v>
      </c>
      <c r="F1835" s="1" t="s">
        <v>2006</v>
      </c>
      <c r="G1835" s="1" t="s">
        <v>1055</v>
      </c>
      <c r="H1835" s="1" t="s">
        <v>228</v>
      </c>
      <c r="I1835" s="1" t="s">
        <v>2056</v>
      </c>
      <c r="J1835" s="3">
        <v>24.7</v>
      </c>
      <c r="K1835" s="1" t="s">
        <v>3022</v>
      </c>
      <c r="L1835" s="1" t="s">
        <v>24</v>
      </c>
      <c r="M1835" s="1" t="s">
        <v>3023</v>
      </c>
      <c r="N1835" s="1" t="s">
        <v>2828</v>
      </c>
      <c r="O1835" s="2">
        <v>39629</v>
      </c>
      <c r="P1835" s="2">
        <v>39636</v>
      </c>
      <c r="Q1835" s="1" t="s">
        <v>29</v>
      </c>
      <c r="R1835" t="str">
        <f>VLOOKUP(F1835,'Seg 2 descriptions'!A:B,2)</f>
        <v>X Engineering and Measurement</v>
      </c>
      <c r="S1835" t="str">
        <f>VLOOKUP(G1835,'Seg 3 descriptions'!A:B,2)</f>
        <v>Vehicle Depreciation</v>
      </c>
    </row>
    <row r="1836" spans="1:19" x14ac:dyDescent="0.25">
      <c r="A1836" s="1" t="s">
        <v>457</v>
      </c>
      <c r="B1836" s="1" t="s">
        <v>49</v>
      </c>
      <c r="C1836" s="1" t="s">
        <v>2828</v>
      </c>
      <c r="D1836" s="1" t="s">
        <v>3035</v>
      </c>
      <c r="E1836" s="1" t="s">
        <v>20</v>
      </c>
      <c r="F1836" s="1" t="s">
        <v>2006</v>
      </c>
      <c r="G1836" s="1" t="s">
        <v>869</v>
      </c>
      <c r="H1836" s="1" t="s">
        <v>86</v>
      </c>
      <c r="I1836" s="1" t="s">
        <v>2056</v>
      </c>
      <c r="J1836" s="3">
        <v>59.74</v>
      </c>
      <c r="K1836" s="1" t="s">
        <v>3022</v>
      </c>
      <c r="L1836" s="1" t="s">
        <v>24</v>
      </c>
      <c r="M1836" s="1" t="s">
        <v>3023</v>
      </c>
      <c r="N1836" s="1" t="s">
        <v>2828</v>
      </c>
      <c r="O1836" s="2">
        <v>39629</v>
      </c>
      <c r="P1836" s="2">
        <v>39636</v>
      </c>
      <c r="Q1836" s="1" t="s">
        <v>29</v>
      </c>
      <c r="R1836" t="str">
        <f>VLOOKUP(F1836,'Seg 2 descriptions'!A:B,2)</f>
        <v>X Engineering and Measurement</v>
      </c>
      <c r="S1836" t="str">
        <f>VLOOKUP(G1836,'Seg 3 descriptions'!A:B,2)</f>
        <v>Vehicle Fuel</v>
      </c>
    </row>
    <row r="1837" spans="1:19" x14ac:dyDescent="0.25">
      <c r="A1837" s="1" t="s">
        <v>457</v>
      </c>
      <c r="B1837" s="1" t="s">
        <v>49</v>
      </c>
      <c r="C1837" s="1" t="s">
        <v>2828</v>
      </c>
      <c r="D1837" s="1" t="s">
        <v>3036</v>
      </c>
      <c r="E1837" s="1" t="s">
        <v>20</v>
      </c>
      <c r="F1837" s="1" t="s">
        <v>2006</v>
      </c>
      <c r="G1837" s="1" t="s">
        <v>869</v>
      </c>
      <c r="H1837" s="1" t="s">
        <v>187</v>
      </c>
      <c r="I1837" s="1" t="s">
        <v>2056</v>
      </c>
      <c r="J1837" s="3">
        <v>48.88</v>
      </c>
      <c r="K1837" s="1" t="s">
        <v>3022</v>
      </c>
      <c r="L1837" s="1" t="s">
        <v>24</v>
      </c>
      <c r="M1837" s="1" t="s">
        <v>3023</v>
      </c>
      <c r="N1837" s="1" t="s">
        <v>2828</v>
      </c>
      <c r="O1837" s="2">
        <v>39629</v>
      </c>
      <c r="P1837" s="2">
        <v>39636</v>
      </c>
      <c r="Q1837" s="1" t="s">
        <v>29</v>
      </c>
      <c r="R1837" t="str">
        <f>VLOOKUP(F1837,'Seg 2 descriptions'!A:B,2)</f>
        <v>X Engineering and Measurement</v>
      </c>
      <c r="S1837" t="str">
        <f>VLOOKUP(G1837,'Seg 3 descriptions'!A:B,2)</f>
        <v>Vehicle Fuel</v>
      </c>
    </row>
    <row r="1838" spans="1:19" x14ac:dyDescent="0.25">
      <c r="A1838" s="1" t="s">
        <v>457</v>
      </c>
      <c r="B1838" s="1" t="s">
        <v>49</v>
      </c>
      <c r="C1838" s="1" t="s">
        <v>2828</v>
      </c>
      <c r="D1838" s="1" t="s">
        <v>3037</v>
      </c>
      <c r="E1838" s="1" t="s">
        <v>20</v>
      </c>
      <c r="F1838" s="1" t="s">
        <v>2006</v>
      </c>
      <c r="G1838" s="1" t="s">
        <v>869</v>
      </c>
      <c r="H1838" s="1" t="s">
        <v>76</v>
      </c>
      <c r="I1838" s="1" t="s">
        <v>2056</v>
      </c>
      <c r="J1838" s="3">
        <v>94.14</v>
      </c>
      <c r="K1838" s="1" t="s">
        <v>3022</v>
      </c>
      <c r="L1838" s="1" t="s">
        <v>24</v>
      </c>
      <c r="M1838" s="1" t="s">
        <v>3023</v>
      </c>
      <c r="N1838" s="1" t="s">
        <v>2828</v>
      </c>
      <c r="O1838" s="2">
        <v>39629</v>
      </c>
      <c r="P1838" s="2">
        <v>39636</v>
      </c>
      <c r="Q1838" s="1" t="s">
        <v>29</v>
      </c>
      <c r="R1838" t="str">
        <f>VLOOKUP(F1838,'Seg 2 descriptions'!A:B,2)</f>
        <v>X Engineering and Measurement</v>
      </c>
      <c r="S1838" t="str">
        <f>VLOOKUP(G1838,'Seg 3 descriptions'!A:B,2)</f>
        <v>Vehicle Fuel</v>
      </c>
    </row>
    <row r="1839" spans="1:19" x14ac:dyDescent="0.25">
      <c r="A1839" s="1" t="s">
        <v>457</v>
      </c>
      <c r="B1839" s="1" t="s">
        <v>49</v>
      </c>
      <c r="C1839" s="1" t="s">
        <v>2828</v>
      </c>
      <c r="D1839" s="1" t="s">
        <v>3038</v>
      </c>
      <c r="E1839" s="1" t="s">
        <v>20</v>
      </c>
      <c r="F1839" s="1" t="s">
        <v>2006</v>
      </c>
      <c r="G1839" s="1" t="s">
        <v>869</v>
      </c>
      <c r="H1839" s="1" t="s">
        <v>23</v>
      </c>
      <c r="I1839" s="1" t="s">
        <v>2056</v>
      </c>
      <c r="J1839" s="3">
        <v>132.15</v>
      </c>
      <c r="K1839" s="1" t="s">
        <v>3022</v>
      </c>
      <c r="L1839" s="1" t="s">
        <v>24</v>
      </c>
      <c r="M1839" s="1" t="s">
        <v>3023</v>
      </c>
      <c r="N1839" s="1" t="s">
        <v>2828</v>
      </c>
      <c r="O1839" s="2">
        <v>39629</v>
      </c>
      <c r="P1839" s="2">
        <v>39636</v>
      </c>
      <c r="Q1839" s="1" t="s">
        <v>29</v>
      </c>
      <c r="R1839" t="str">
        <f>VLOOKUP(F1839,'Seg 2 descriptions'!A:B,2)</f>
        <v>X Engineering and Measurement</v>
      </c>
      <c r="S1839" t="str">
        <f>VLOOKUP(G1839,'Seg 3 descriptions'!A:B,2)</f>
        <v>Vehicle Fuel</v>
      </c>
    </row>
    <row r="1840" spans="1:19" x14ac:dyDescent="0.25">
      <c r="A1840" s="1" t="s">
        <v>457</v>
      </c>
      <c r="B1840" s="1" t="s">
        <v>49</v>
      </c>
      <c r="C1840" s="1" t="s">
        <v>2828</v>
      </c>
      <c r="D1840" s="1" t="s">
        <v>3058</v>
      </c>
      <c r="E1840" s="1" t="s">
        <v>20</v>
      </c>
      <c r="F1840" s="1" t="s">
        <v>2006</v>
      </c>
      <c r="G1840" s="1" t="s">
        <v>869</v>
      </c>
      <c r="H1840" s="1" t="s">
        <v>228</v>
      </c>
      <c r="I1840" s="1" t="s">
        <v>2056</v>
      </c>
      <c r="J1840" s="3">
        <v>65.17</v>
      </c>
      <c r="K1840" s="1" t="s">
        <v>3022</v>
      </c>
      <c r="L1840" s="1" t="s">
        <v>24</v>
      </c>
      <c r="M1840" s="1" t="s">
        <v>3023</v>
      </c>
      <c r="N1840" s="1" t="s">
        <v>2828</v>
      </c>
      <c r="O1840" s="2">
        <v>39629</v>
      </c>
      <c r="P1840" s="2">
        <v>39636</v>
      </c>
      <c r="Q1840" s="1" t="s">
        <v>29</v>
      </c>
      <c r="R1840" t="str">
        <f>VLOOKUP(F1840,'Seg 2 descriptions'!A:B,2)</f>
        <v>X Engineering and Measurement</v>
      </c>
      <c r="S1840" t="str">
        <f>VLOOKUP(G1840,'Seg 3 descriptions'!A:B,2)</f>
        <v>Vehicle Fuel</v>
      </c>
    </row>
    <row r="1841" spans="1:19" x14ac:dyDescent="0.25">
      <c r="A1841" s="1" t="s">
        <v>457</v>
      </c>
      <c r="B1841" s="1" t="s">
        <v>49</v>
      </c>
      <c r="C1841" s="1" t="s">
        <v>2828</v>
      </c>
      <c r="D1841" s="1" t="s">
        <v>3041</v>
      </c>
      <c r="E1841" s="1" t="s">
        <v>20</v>
      </c>
      <c r="F1841" s="1" t="s">
        <v>2006</v>
      </c>
      <c r="G1841" s="1" t="s">
        <v>283</v>
      </c>
      <c r="H1841" s="1" t="s">
        <v>86</v>
      </c>
      <c r="I1841" s="1" t="s">
        <v>2056</v>
      </c>
      <c r="J1841" s="3">
        <v>132.87</v>
      </c>
      <c r="K1841" s="1" t="s">
        <v>3022</v>
      </c>
      <c r="L1841" s="1" t="s">
        <v>24</v>
      </c>
      <c r="M1841" s="1" t="s">
        <v>3023</v>
      </c>
      <c r="N1841" s="1" t="s">
        <v>2828</v>
      </c>
      <c r="O1841" s="2">
        <v>39629</v>
      </c>
      <c r="P1841" s="2">
        <v>39636</v>
      </c>
      <c r="Q1841" s="1" t="s">
        <v>29</v>
      </c>
      <c r="R1841" t="str">
        <f>VLOOKUP(F1841,'Seg 2 descriptions'!A:B,2)</f>
        <v>X Engineering and Measurement</v>
      </c>
      <c r="S1841" t="str">
        <f>VLOOKUP(G1841,'Seg 3 descriptions'!A:B,2)</f>
        <v>Supplies &amp; Misc Dept Expenses</v>
      </c>
    </row>
    <row r="1842" spans="1:19" x14ac:dyDescent="0.25">
      <c r="A1842" s="1" t="s">
        <v>457</v>
      </c>
      <c r="B1842" s="1" t="s">
        <v>49</v>
      </c>
      <c r="C1842" s="1" t="s">
        <v>2828</v>
      </c>
      <c r="D1842" s="1" t="s">
        <v>3042</v>
      </c>
      <c r="E1842" s="1" t="s">
        <v>20</v>
      </c>
      <c r="F1842" s="1" t="s">
        <v>2006</v>
      </c>
      <c r="G1842" s="1" t="s">
        <v>283</v>
      </c>
      <c r="H1842" s="1" t="s">
        <v>187</v>
      </c>
      <c r="I1842" s="1" t="s">
        <v>2056</v>
      </c>
      <c r="J1842" s="3">
        <v>108.71</v>
      </c>
      <c r="K1842" s="1" t="s">
        <v>3022</v>
      </c>
      <c r="L1842" s="1" t="s">
        <v>24</v>
      </c>
      <c r="M1842" s="1" t="s">
        <v>3023</v>
      </c>
      <c r="N1842" s="1" t="s">
        <v>2828</v>
      </c>
      <c r="O1842" s="2">
        <v>39629</v>
      </c>
      <c r="P1842" s="2">
        <v>39636</v>
      </c>
      <c r="Q1842" s="1" t="s">
        <v>29</v>
      </c>
      <c r="R1842" t="str">
        <f>VLOOKUP(F1842,'Seg 2 descriptions'!A:B,2)</f>
        <v>X Engineering and Measurement</v>
      </c>
      <c r="S1842" t="str">
        <f>VLOOKUP(G1842,'Seg 3 descriptions'!A:B,2)</f>
        <v>Supplies &amp; Misc Dept Expenses</v>
      </c>
    </row>
    <row r="1843" spans="1:19" x14ac:dyDescent="0.25">
      <c r="A1843" s="1" t="s">
        <v>457</v>
      </c>
      <c r="B1843" s="1" t="s">
        <v>49</v>
      </c>
      <c r="C1843" s="1" t="s">
        <v>2828</v>
      </c>
      <c r="D1843" s="1" t="s">
        <v>3039</v>
      </c>
      <c r="E1843" s="1" t="s">
        <v>20</v>
      </c>
      <c r="F1843" s="1" t="s">
        <v>2006</v>
      </c>
      <c r="G1843" s="1" t="s">
        <v>283</v>
      </c>
      <c r="H1843" s="1" t="s">
        <v>76</v>
      </c>
      <c r="I1843" s="1" t="s">
        <v>2056</v>
      </c>
      <c r="J1843" s="3">
        <v>209.36</v>
      </c>
      <c r="K1843" s="1" t="s">
        <v>3022</v>
      </c>
      <c r="L1843" s="1" t="s">
        <v>24</v>
      </c>
      <c r="M1843" s="1" t="s">
        <v>3023</v>
      </c>
      <c r="N1843" s="1" t="s">
        <v>2828</v>
      </c>
      <c r="O1843" s="2">
        <v>39629</v>
      </c>
      <c r="P1843" s="2">
        <v>39636</v>
      </c>
      <c r="Q1843" s="1" t="s">
        <v>29</v>
      </c>
      <c r="R1843" t="str">
        <f>VLOOKUP(F1843,'Seg 2 descriptions'!A:B,2)</f>
        <v>X Engineering and Measurement</v>
      </c>
      <c r="S1843" t="str">
        <f>VLOOKUP(G1843,'Seg 3 descriptions'!A:B,2)</f>
        <v>Supplies &amp; Misc Dept Expenses</v>
      </c>
    </row>
    <row r="1844" spans="1:19" x14ac:dyDescent="0.25">
      <c r="A1844" s="1" t="s">
        <v>457</v>
      </c>
      <c r="B1844" s="1" t="s">
        <v>49</v>
      </c>
      <c r="C1844" s="1" t="s">
        <v>2828</v>
      </c>
      <c r="D1844" s="1" t="s">
        <v>3040</v>
      </c>
      <c r="E1844" s="1" t="s">
        <v>20</v>
      </c>
      <c r="F1844" s="1" t="s">
        <v>2006</v>
      </c>
      <c r="G1844" s="1" t="s">
        <v>283</v>
      </c>
      <c r="H1844" s="1" t="s">
        <v>23</v>
      </c>
      <c r="I1844" s="1" t="s">
        <v>2056</v>
      </c>
      <c r="J1844" s="3">
        <v>293.92</v>
      </c>
      <c r="K1844" s="1" t="s">
        <v>3022</v>
      </c>
      <c r="L1844" s="1" t="s">
        <v>24</v>
      </c>
      <c r="M1844" s="1" t="s">
        <v>3023</v>
      </c>
      <c r="N1844" s="1" t="s">
        <v>2828</v>
      </c>
      <c r="O1844" s="2">
        <v>39629</v>
      </c>
      <c r="P1844" s="2">
        <v>39636</v>
      </c>
      <c r="Q1844" s="1" t="s">
        <v>29</v>
      </c>
      <c r="R1844" t="str">
        <f>VLOOKUP(F1844,'Seg 2 descriptions'!A:B,2)</f>
        <v>X Engineering and Measurement</v>
      </c>
      <c r="S1844" t="str">
        <f>VLOOKUP(G1844,'Seg 3 descriptions'!A:B,2)</f>
        <v>Supplies &amp; Misc Dept Expenses</v>
      </c>
    </row>
    <row r="1845" spans="1:19" x14ac:dyDescent="0.25">
      <c r="A1845" s="1" t="s">
        <v>457</v>
      </c>
      <c r="B1845" s="1" t="s">
        <v>49</v>
      </c>
      <c r="C1845" s="1" t="s">
        <v>2828</v>
      </c>
      <c r="D1845" s="1" t="s">
        <v>3059</v>
      </c>
      <c r="E1845" s="1" t="s">
        <v>20</v>
      </c>
      <c r="F1845" s="1" t="s">
        <v>2006</v>
      </c>
      <c r="G1845" s="1" t="s">
        <v>283</v>
      </c>
      <c r="H1845" s="1" t="s">
        <v>228</v>
      </c>
      <c r="I1845" s="1" t="s">
        <v>2056</v>
      </c>
      <c r="J1845" s="3">
        <v>144.94999999999999</v>
      </c>
      <c r="K1845" s="1" t="s">
        <v>3022</v>
      </c>
      <c r="L1845" s="1" t="s">
        <v>24</v>
      </c>
      <c r="M1845" s="1" t="s">
        <v>3023</v>
      </c>
      <c r="N1845" s="1" t="s">
        <v>2828</v>
      </c>
      <c r="O1845" s="2">
        <v>39629</v>
      </c>
      <c r="P1845" s="2">
        <v>39636</v>
      </c>
      <c r="Q1845" s="1" t="s">
        <v>29</v>
      </c>
      <c r="R1845" t="str">
        <f>VLOOKUP(F1845,'Seg 2 descriptions'!A:B,2)</f>
        <v>X Engineering and Measurement</v>
      </c>
      <c r="S1845" t="str">
        <f>VLOOKUP(G1845,'Seg 3 descriptions'!A:B,2)</f>
        <v>Supplies &amp; Misc Dept Expenses</v>
      </c>
    </row>
    <row r="1846" spans="1:19" x14ac:dyDescent="0.25">
      <c r="A1846" s="1" t="s">
        <v>457</v>
      </c>
      <c r="B1846" s="1" t="s">
        <v>49</v>
      </c>
      <c r="C1846" s="1" t="s">
        <v>2828</v>
      </c>
      <c r="D1846" s="1" t="s">
        <v>3043</v>
      </c>
      <c r="E1846" s="1" t="s">
        <v>20</v>
      </c>
      <c r="F1846" s="1" t="s">
        <v>2006</v>
      </c>
      <c r="G1846" s="1" t="s">
        <v>1302</v>
      </c>
      <c r="H1846" s="1" t="s">
        <v>86</v>
      </c>
      <c r="I1846" s="1" t="s">
        <v>2056</v>
      </c>
      <c r="J1846" s="3">
        <v>1.27</v>
      </c>
      <c r="K1846" s="1" t="s">
        <v>3022</v>
      </c>
      <c r="L1846" s="1" t="s">
        <v>24</v>
      </c>
      <c r="M1846" s="1" t="s">
        <v>3023</v>
      </c>
      <c r="N1846" s="1" t="s">
        <v>2828</v>
      </c>
      <c r="O1846" s="2">
        <v>39629</v>
      </c>
      <c r="P1846" s="2">
        <v>39636</v>
      </c>
      <c r="Q1846" s="1" t="s">
        <v>29</v>
      </c>
      <c r="R1846" t="str">
        <f>VLOOKUP(F1846,'Seg 2 descriptions'!A:B,2)</f>
        <v>X Engineering and Measurement</v>
      </c>
      <c r="S1846" t="str">
        <f>VLOOKUP(G1846,'Seg 3 descriptions'!A:B,2)</f>
        <v>Uniforms</v>
      </c>
    </row>
    <row r="1847" spans="1:19" x14ac:dyDescent="0.25">
      <c r="A1847" s="1" t="s">
        <v>457</v>
      </c>
      <c r="B1847" s="1" t="s">
        <v>49</v>
      </c>
      <c r="C1847" s="1" t="s">
        <v>2828</v>
      </c>
      <c r="D1847" s="1" t="s">
        <v>3044</v>
      </c>
      <c r="E1847" s="1" t="s">
        <v>20</v>
      </c>
      <c r="F1847" s="1" t="s">
        <v>2006</v>
      </c>
      <c r="G1847" s="1" t="s">
        <v>1302</v>
      </c>
      <c r="H1847" s="1" t="s">
        <v>187</v>
      </c>
      <c r="I1847" s="1" t="s">
        <v>2056</v>
      </c>
      <c r="J1847" s="3">
        <v>1.04</v>
      </c>
      <c r="K1847" s="1" t="s">
        <v>3022</v>
      </c>
      <c r="L1847" s="1" t="s">
        <v>24</v>
      </c>
      <c r="M1847" s="1" t="s">
        <v>3023</v>
      </c>
      <c r="N1847" s="1" t="s">
        <v>2828</v>
      </c>
      <c r="O1847" s="2">
        <v>39629</v>
      </c>
      <c r="P1847" s="2">
        <v>39636</v>
      </c>
      <c r="Q1847" s="1" t="s">
        <v>29</v>
      </c>
      <c r="R1847" t="str">
        <f>VLOOKUP(F1847,'Seg 2 descriptions'!A:B,2)</f>
        <v>X Engineering and Measurement</v>
      </c>
      <c r="S1847" t="str">
        <f>VLOOKUP(G1847,'Seg 3 descriptions'!A:B,2)</f>
        <v>Uniforms</v>
      </c>
    </row>
    <row r="1848" spans="1:19" x14ac:dyDescent="0.25">
      <c r="A1848" s="1" t="s">
        <v>457</v>
      </c>
      <c r="B1848" s="1" t="s">
        <v>49</v>
      </c>
      <c r="C1848" s="1" t="s">
        <v>2828</v>
      </c>
      <c r="D1848" s="1" t="s">
        <v>3045</v>
      </c>
      <c r="E1848" s="1" t="s">
        <v>20</v>
      </c>
      <c r="F1848" s="1" t="s">
        <v>2006</v>
      </c>
      <c r="G1848" s="1" t="s">
        <v>1302</v>
      </c>
      <c r="H1848" s="1" t="s">
        <v>76</v>
      </c>
      <c r="I1848" s="1" t="s">
        <v>2056</v>
      </c>
      <c r="J1848" s="3">
        <v>2.0099999999999998</v>
      </c>
      <c r="K1848" s="1" t="s">
        <v>3022</v>
      </c>
      <c r="L1848" s="1" t="s">
        <v>24</v>
      </c>
      <c r="M1848" s="1" t="s">
        <v>3023</v>
      </c>
      <c r="N1848" s="1" t="s">
        <v>2828</v>
      </c>
      <c r="O1848" s="2">
        <v>39629</v>
      </c>
      <c r="P1848" s="2">
        <v>39636</v>
      </c>
      <c r="Q1848" s="1" t="s">
        <v>29</v>
      </c>
      <c r="R1848" t="str">
        <f>VLOOKUP(F1848,'Seg 2 descriptions'!A:B,2)</f>
        <v>X Engineering and Measurement</v>
      </c>
      <c r="S1848" t="str">
        <f>VLOOKUP(G1848,'Seg 3 descriptions'!A:B,2)</f>
        <v>Uniforms</v>
      </c>
    </row>
    <row r="1849" spans="1:19" x14ac:dyDescent="0.25">
      <c r="A1849" s="1" t="s">
        <v>457</v>
      </c>
      <c r="B1849" s="1" t="s">
        <v>49</v>
      </c>
      <c r="C1849" s="1" t="s">
        <v>2828</v>
      </c>
      <c r="D1849" s="1" t="s">
        <v>3046</v>
      </c>
      <c r="E1849" s="1" t="s">
        <v>20</v>
      </c>
      <c r="F1849" s="1" t="s">
        <v>2006</v>
      </c>
      <c r="G1849" s="1" t="s">
        <v>1302</v>
      </c>
      <c r="H1849" s="1" t="s">
        <v>23</v>
      </c>
      <c r="I1849" s="1" t="s">
        <v>2056</v>
      </c>
      <c r="J1849" s="3">
        <v>2.82</v>
      </c>
      <c r="K1849" s="1" t="s">
        <v>3022</v>
      </c>
      <c r="L1849" s="1" t="s">
        <v>24</v>
      </c>
      <c r="M1849" s="1" t="s">
        <v>3023</v>
      </c>
      <c r="N1849" s="1" t="s">
        <v>2828</v>
      </c>
      <c r="O1849" s="2">
        <v>39629</v>
      </c>
      <c r="P1849" s="2">
        <v>39636</v>
      </c>
      <c r="Q1849" s="1" t="s">
        <v>29</v>
      </c>
      <c r="R1849" t="str">
        <f>VLOOKUP(F1849,'Seg 2 descriptions'!A:B,2)</f>
        <v>X Engineering and Measurement</v>
      </c>
      <c r="S1849" t="str">
        <f>VLOOKUP(G1849,'Seg 3 descriptions'!A:B,2)</f>
        <v>Uniforms</v>
      </c>
    </row>
    <row r="1850" spans="1:19" x14ac:dyDescent="0.25">
      <c r="A1850" s="1" t="s">
        <v>457</v>
      </c>
      <c r="B1850" s="1" t="s">
        <v>49</v>
      </c>
      <c r="C1850" s="1" t="s">
        <v>2828</v>
      </c>
      <c r="D1850" s="1" t="s">
        <v>3060</v>
      </c>
      <c r="E1850" s="1" t="s">
        <v>20</v>
      </c>
      <c r="F1850" s="1" t="s">
        <v>2006</v>
      </c>
      <c r="G1850" s="1" t="s">
        <v>1302</v>
      </c>
      <c r="H1850" s="1" t="s">
        <v>228</v>
      </c>
      <c r="I1850" s="1" t="s">
        <v>2056</v>
      </c>
      <c r="J1850" s="3">
        <v>1.3900000000000001</v>
      </c>
      <c r="K1850" s="1" t="s">
        <v>3022</v>
      </c>
      <c r="L1850" s="1" t="s">
        <v>24</v>
      </c>
      <c r="M1850" s="1" t="s">
        <v>3023</v>
      </c>
      <c r="N1850" s="1" t="s">
        <v>2828</v>
      </c>
      <c r="O1850" s="2">
        <v>39629</v>
      </c>
      <c r="P1850" s="2">
        <v>39636</v>
      </c>
      <c r="Q1850" s="1" t="s">
        <v>29</v>
      </c>
      <c r="R1850" t="str">
        <f>VLOOKUP(F1850,'Seg 2 descriptions'!A:B,2)</f>
        <v>X Engineering and Measurement</v>
      </c>
      <c r="S1850" t="str">
        <f>VLOOKUP(G1850,'Seg 3 descriptions'!A:B,2)</f>
        <v>Uniforms</v>
      </c>
    </row>
    <row r="1851" spans="1:19" x14ac:dyDescent="0.25">
      <c r="A1851" s="1" t="s">
        <v>457</v>
      </c>
      <c r="B1851" s="1" t="s">
        <v>49</v>
      </c>
      <c r="C1851" s="1" t="s">
        <v>2828</v>
      </c>
      <c r="D1851" s="1" t="s">
        <v>3047</v>
      </c>
      <c r="E1851" s="1" t="s">
        <v>20</v>
      </c>
      <c r="F1851" s="1" t="s">
        <v>2006</v>
      </c>
      <c r="G1851" s="1" t="s">
        <v>868</v>
      </c>
      <c r="H1851" s="1" t="s">
        <v>86</v>
      </c>
      <c r="I1851" s="1" t="s">
        <v>2056</v>
      </c>
      <c r="J1851" s="3">
        <v>9.01</v>
      </c>
      <c r="K1851" s="1" t="s">
        <v>3022</v>
      </c>
      <c r="L1851" s="1" t="s">
        <v>24</v>
      </c>
      <c r="M1851" s="1" t="s">
        <v>3023</v>
      </c>
      <c r="N1851" s="1" t="s">
        <v>2828</v>
      </c>
      <c r="O1851" s="2">
        <v>39629</v>
      </c>
      <c r="P1851" s="2">
        <v>39636</v>
      </c>
      <c r="Q1851" s="1" t="s">
        <v>29</v>
      </c>
      <c r="R1851" t="str">
        <f>VLOOKUP(F1851,'Seg 2 descriptions'!A:B,2)</f>
        <v>X Engineering and Measurement</v>
      </c>
      <c r="S1851" t="str">
        <f>VLOOKUP(G1851,'Seg 3 descriptions'!A:B,2)</f>
        <v>Cell Phones</v>
      </c>
    </row>
    <row r="1852" spans="1:19" x14ac:dyDescent="0.25">
      <c r="A1852" s="1" t="s">
        <v>457</v>
      </c>
      <c r="B1852" s="1" t="s">
        <v>49</v>
      </c>
      <c r="C1852" s="1" t="s">
        <v>2828</v>
      </c>
      <c r="D1852" s="1" t="s">
        <v>3048</v>
      </c>
      <c r="E1852" s="1" t="s">
        <v>20</v>
      </c>
      <c r="F1852" s="1" t="s">
        <v>2006</v>
      </c>
      <c r="G1852" s="1" t="s">
        <v>868</v>
      </c>
      <c r="H1852" s="1" t="s">
        <v>187</v>
      </c>
      <c r="I1852" s="1" t="s">
        <v>2056</v>
      </c>
      <c r="J1852" s="3">
        <v>7.37</v>
      </c>
      <c r="K1852" s="1" t="s">
        <v>3022</v>
      </c>
      <c r="L1852" s="1" t="s">
        <v>24</v>
      </c>
      <c r="M1852" s="1" t="s">
        <v>3023</v>
      </c>
      <c r="N1852" s="1" t="s">
        <v>2828</v>
      </c>
      <c r="O1852" s="2">
        <v>39629</v>
      </c>
      <c r="P1852" s="2">
        <v>39636</v>
      </c>
      <c r="Q1852" s="1" t="s">
        <v>29</v>
      </c>
      <c r="R1852" t="str">
        <f>VLOOKUP(F1852,'Seg 2 descriptions'!A:B,2)</f>
        <v>X Engineering and Measurement</v>
      </c>
      <c r="S1852" t="str">
        <f>VLOOKUP(G1852,'Seg 3 descriptions'!A:B,2)</f>
        <v>Cell Phones</v>
      </c>
    </row>
    <row r="1853" spans="1:19" x14ac:dyDescent="0.25">
      <c r="A1853" s="1" t="s">
        <v>457</v>
      </c>
      <c r="B1853" s="1" t="s">
        <v>49</v>
      </c>
      <c r="C1853" s="1" t="s">
        <v>2828</v>
      </c>
      <c r="D1853" s="1" t="s">
        <v>3049</v>
      </c>
      <c r="E1853" s="1" t="s">
        <v>20</v>
      </c>
      <c r="F1853" s="1" t="s">
        <v>2006</v>
      </c>
      <c r="G1853" s="1" t="s">
        <v>868</v>
      </c>
      <c r="H1853" s="1" t="s">
        <v>76</v>
      </c>
      <c r="I1853" s="1" t="s">
        <v>2056</v>
      </c>
      <c r="J1853" s="3">
        <v>14.19</v>
      </c>
      <c r="K1853" s="1" t="s">
        <v>3022</v>
      </c>
      <c r="L1853" s="1" t="s">
        <v>24</v>
      </c>
      <c r="M1853" s="1" t="s">
        <v>3023</v>
      </c>
      <c r="N1853" s="1" t="s">
        <v>2828</v>
      </c>
      <c r="O1853" s="2">
        <v>39629</v>
      </c>
      <c r="P1853" s="2">
        <v>39636</v>
      </c>
      <c r="Q1853" s="1" t="s">
        <v>29</v>
      </c>
      <c r="R1853" t="str">
        <f>VLOOKUP(F1853,'Seg 2 descriptions'!A:B,2)</f>
        <v>X Engineering and Measurement</v>
      </c>
      <c r="S1853" t="str">
        <f>VLOOKUP(G1853,'Seg 3 descriptions'!A:B,2)</f>
        <v>Cell Phones</v>
      </c>
    </row>
    <row r="1854" spans="1:19" x14ac:dyDescent="0.25">
      <c r="A1854" s="1" t="s">
        <v>457</v>
      </c>
      <c r="B1854" s="1" t="s">
        <v>49</v>
      </c>
      <c r="C1854" s="1" t="s">
        <v>2828</v>
      </c>
      <c r="D1854" s="1" t="s">
        <v>3050</v>
      </c>
      <c r="E1854" s="1" t="s">
        <v>20</v>
      </c>
      <c r="F1854" s="1" t="s">
        <v>2006</v>
      </c>
      <c r="G1854" s="1" t="s">
        <v>868</v>
      </c>
      <c r="H1854" s="1" t="s">
        <v>23</v>
      </c>
      <c r="I1854" s="1" t="s">
        <v>2056</v>
      </c>
      <c r="J1854" s="3">
        <v>19.920000000000002</v>
      </c>
      <c r="K1854" s="1" t="s">
        <v>3022</v>
      </c>
      <c r="L1854" s="1" t="s">
        <v>24</v>
      </c>
      <c r="M1854" s="1" t="s">
        <v>3023</v>
      </c>
      <c r="N1854" s="1" t="s">
        <v>2828</v>
      </c>
      <c r="O1854" s="2">
        <v>39629</v>
      </c>
      <c r="P1854" s="2">
        <v>39636</v>
      </c>
      <c r="Q1854" s="1" t="s">
        <v>29</v>
      </c>
      <c r="R1854" t="str">
        <f>VLOOKUP(F1854,'Seg 2 descriptions'!A:B,2)</f>
        <v>X Engineering and Measurement</v>
      </c>
      <c r="S1854" t="str">
        <f>VLOOKUP(G1854,'Seg 3 descriptions'!A:B,2)</f>
        <v>Cell Phones</v>
      </c>
    </row>
    <row r="1855" spans="1:19" x14ac:dyDescent="0.25">
      <c r="A1855" s="1" t="s">
        <v>457</v>
      </c>
      <c r="B1855" s="1" t="s">
        <v>49</v>
      </c>
      <c r="C1855" s="1" t="s">
        <v>2828</v>
      </c>
      <c r="D1855" s="1" t="s">
        <v>3061</v>
      </c>
      <c r="E1855" s="1" t="s">
        <v>20</v>
      </c>
      <c r="F1855" s="1" t="s">
        <v>2006</v>
      </c>
      <c r="G1855" s="1" t="s">
        <v>868</v>
      </c>
      <c r="H1855" s="1" t="s">
        <v>228</v>
      </c>
      <c r="I1855" s="1" t="s">
        <v>2056</v>
      </c>
      <c r="J1855" s="3">
        <v>9.83</v>
      </c>
      <c r="K1855" s="1" t="s">
        <v>3022</v>
      </c>
      <c r="L1855" s="1" t="s">
        <v>24</v>
      </c>
      <c r="M1855" s="1" t="s">
        <v>3023</v>
      </c>
      <c r="N1855" s="1" t="s">
        <v>2828</v>
      </c>
      <c r="O1855" s="2">
        <v>39629</v>
      </c>
      <c r="P1855" s="2">
        <v>39636</v>
      </c>
      <c r="Q1855" s="1" t="s">
        <v>29</v>
      </c>
      <c r="R1855" t="str">
        <f>VLOOKUP(F1855,'Seg 2 descriptions'!A:B,2)</f>
        <v>X Engineering and Measurement</v>
      </c>
      <c r="S1855" t="str">
        <f>VLOOKUP(G1855,'Seg 3 descriptions'!A:B,2)</f>
        <v>Cell Phones</v>
      </c>
    </row>
    <row r="1856" spans="1:19" x14ac:dyDescent="0.25">
      <c r="A1856" s="1" t="s">
        <v>457</v>
      </c>
      <c r="B1856" s="1" t="s">
        <v>49</v>
      </c>
      <c r="C1856" s="1" t="s">
        <v>2828</v>
      </c>
      <c r="D1856" s="1" t="s">
        <v>3062</v>
      </c>
      <c r="E1856" s="1" t="s">
        <v>20</v>
      </c>
      <c r="F1856" s="1" t="s">
        <v>2006</v>
      </c>
      <c r="G1856" s="1" t="s">
        <v>866</v>
      </c>
      <c r="H1856" s="1" t="s">
        <v>86</v>
      </c>
      <c r="I1856" s="1" t="s">
        <v>2056</v>
      </c>
      <c r="J1856" s="3">
        <v>18.13</v>
      </c>
      <c r="K1856" s="1" t="s">
        <v>3022</v>
      </c>
      <c r="L1856" s="1" t="s">
        <v>24</v>
      </c>
      <c r="M1856" s="1" t="s">
        <v>3023</v>
      </c>
      <c r="N1856" s="1" t="s">
        <v>2828</v>
      </c>
      <c r="O1856" s="2">
        <v>39629</v>
      </c>
      <c r="P1856" s="2">
        <v>39636</v>
      </c>
      <c r="Q1856" s="1" t="s">
        <v>29</v>
      </c>
      <c r="R1856" t="str">
        <f>VLOOKUP(F1856,'Seg 2 descriptions'!A:B,2)</f>
        <v>X Engineering and Measurement</v>
      </c>
      <c r="S1856" t="str">
        <f>VLOOKUP(G1856,'Seg 3 descriptions'!A:B,2)</f>
        <v>Lodging &amp; Travel</v>
      </c>
    </row>
    <row r="1857" spans="1:19" x14ac:dyDescent="0.25">
      <c r="A1857" s="1" t="s">
        <v>457</v>
      </c>
      <c r="B1857" s="1" t="s">
        <v>49</v>
      </c>
      <c r="C1857" s="1" t="s">
        <v>2828</v>
      </c>
      <c r="D1857" s="1" t="s">
        <v>3063</v>
      </c>
      <c r="E1857" s="1" t="s">
        <v>20</v>
      </c>
      <c r="F1857" s="1" t="s">
        <v>2006</v>
      </c>
      <c r="G1857" s="1" t="s">
        <v>866</v>
      </c>
      <c r="H1857" s="1" t="s">
        <v>187</v>
      </c>
      <c r="I1857" s="1" t="s">
        <v>2056</v>
      </c>
      <c r="J1857" s="3">
        <v>14.83</v>
      </c>
      <c r="K1857" s="1" t="s">
        <v>3022</v>
      </c>
      <c r="L1857" s="1" t="s">
        <v>24</v>
      </c>
      <c r="M1857" s="1" t="s">
        <v>3023</v>
      </c>
      <c r="N1857" s="1" t="s">
        <v>2828</v>
      </c>
      <c r="O1857" s="2">
        <v>39629</v>
      </c>
      <c r="P1857" s="2">
        <v>39636</v>
      </c>
      <c r="Q1857" s="1" t="s">
        <v>29</v>
      </c>
      <c r="R1857" t="str">
        <f>VLOOKUP(F1857,'Seg 2 descriptions'!A:B,2)</f>
        <v>X Engineering and Measurement</v>
      </c>
      <c r="S1857" t="str">
        <f>VLOOKUP(G1857,'Seg 3 descriptions'!A:B,2)</f>
        <v>Lodging &amp; Travel</v>
      </c>
    </row>
    <row r="1858" spans="1:19" x14ac:dyDescent="0.25">
      <c r="A1858" s="1" t="s">
        <v>457</v>
      </c>
      <c r="B1858" s="1" t="s">
        <v>49</v>
      </c>
      <c r="C1858" s="1" t="s">
        <v>2828</v>
      </c>
      <c r="D1858" s="1" t="s">
        <v>3064</v>
      </c>
      <c r="E1858" s="1" t="s">
        <v>20</v>
      </c>
      <c r="F1858" s="1" t="s">
        <v>2006</v>
      </c>
      <c r="G1858" s="1" t="s">
        <v>866</v>
      </c>
      <c r="H1858" s="1" t="s">
        <v>76</v>
      </c>
      <c r="I1858" s="1" t="s">
        <v>2056</v>
      </c>
      <c r="J1858" s="3">
        <v>28.57</v>
      </c>
      <c r="K1858" s="1" t="s">
        <v>3022</v>
      </c>
      <c r="L1858" s="1" t="s">
        <v>24</v>
      </c>
      <c r="M1858" s="1" t="s">
        <v>3023</v>
      </c>
      <c r="N1858" s="1" t="s">
        <v>2828</v>
      </c>
      <c r="O1858" s="2">
        <v>39629</v>
      </c>
      <c r="P1858" s="2">
        <v>39636</v>
      </c>
      <c r="Q1858" s="1" t="s">
        <v>29</v>
      </c>
      <c r="R1858" t="str">
        <f>VLOOKUP(F1858,'Seg 2 descriptions'!A:B,2)</f>
        <v>X Engineering and Measurement</v>
      </c>
      <c r="S1858" t="str">
        <f>VLOOKUP(G1858,'Seg 3 descriptions'!A:B,2)</f>
        <v>Lodging &amp; Travel</v>
      </c>
    </row>
    <row r="1859" spans="1:19" x14ac:dyDescent="0.25">
      <c r="A1859" s="1" t="s">
        <v>457</v>
      </c>
      <c r="B1859" s="1" t="s">
        <v>49</v>
      </c>
      <c r="C1859" s="1" t="s">
        <v>2828</v>
      </c>
      <c r="D1859" s="1" t="s">
        <v>3065</v>
      </c>
      <c r="E1859" s="1" t="s">
        <v>20</v>
      </c>
      <c r="F1859" s="1" t="s">
        <v>2006</v>
      </c>
      <c r="G1859" s="1" t="s">
        <v>866</v>
      </c>
      <c r="H1859" s="1" t="s">
        <v>23</v>
      </c>
      <c r="I1859" s="1" t="s">
        <v>2056</v>
      </c>
      <c r="J1859" s="3">
        <v>40.11</v>
      </c>
      <c r="K1859" s="1" t="s">
        <v>3022</v>
      </c>
      <c r="L1859" s="1" t="s">
        <v>24</v>
      </c>
      <c r="M1859" s="1" t="s">
        <v>3023</v>
      </c>
      <c r="N1859" s="1" t="s">
        <v>2828</v>
      </c>
      <c r="O1859" s="2">
        <v>39629</v>
      </c>
      <c r="P1859" s="2">
        <v>39636</v>
      </c>
      <c r="Q1859" s="1" t="s">
        <v>29</v>
      </c>
      <c r="R1859" t="str">
        <f>VLOOKUP(F1859,'Seg 2 descriptions'!A:B,2)</f>
        <v>X Engineering and Measurement</v>
      </c>
      <c r="S1859" t="str">
        <f>VLOOKUP(G1859,'Seg 3 descriptions'!A:B,2)</f>
        <v>Lodging &amp; Travel</v>
      </c>
    </row>
    <row r="1860" spans="1:19" x14ac:dyDescent="0.25">
      <c r="A1860" s="1" t="s">
        <v>457</v>
      </c>
      <c r="B1860" s="1" t="s">
        <v>49</v>
      </c>
      <c r="C1860" s="1" t="s">
        <v>2828</v>
      </c>
      <c r="D1860" s="1" t="s">
        <v>3066</v>
      </c>
      <c r="E1860" s="1" t="s">
        <v>20</v>
      </c>
      <c r="F1860" s="1" t="s">
        <v>2006</v>
      </c>
      <c r="G1860" s="1" t="s">
        <v>866</v>
      </c>
      <c r="H1860" s="1" t="s">
        <v>228</v>
      </c>
      <c r="I1860" s="1" t="s">
        <v>2056</v>
      </c>
      <c r="J1860" s="3">
        <v>19.78</v>
      </c>
      <c r="K1860" s="1" t="s">
        <v>3022</v>
      </c>
      <c r="L1860" s="1" t="s">
        <v>24</v>
      </c>
      <c r="M1860" s="1" t="s">
        <v>3023</v>
      </c>
      <c r="N1860" s="1" t="s">
        <v>2828</v>
      </c>
      <c r="O1860" s="2">
        <v>39629</v>
      </c>
      <c r="P1860" s="2">
        <v>39636</v>
      </c>
      <c r="Q1860" s="1" t="s">
        <v>29</v>
      </c>
      <c r="R1860" t="str">
        <f>VLOOKUP(F1860,'Seg 2 descriptions'!A:B,2)</f>
        <v>X Engineering and Measurement</v>
      </c>
      <c r="S1860" t="str">
        <f>VLOOKUP(G1860,'Seg 3 descriptions'!A:B,2)</f>
        <v>Lodging &amp; Travel</v>
      </c>
    </row>
    <row r="1861" spans="1:19" x14ac:dyDescent="0.25">
      <c r="A1861" s="1" t="s">
        <v>828</v>
      </c>
      <c r="B1861" s="1" t="s">
        <v>49</v>
      </c>
      <c r="C1861" s="1" t="s">
        <v>2568</v>
      </c>
      <c r="D1861" s="1" t="s">
        <v>2005</v>
      </c>
      <c r="E1861" s="1" t="s">
        <v>20</v>
      </c>
      <c r="F1861" s="1" t="s">
        <v>2006</v>
      </c>
      <c r="G1861" s="1" t="s">
        <v>590</v>
      </c>
      <c r="H1861" s="1" t="s">
        <v>187</v>
      </c>
      <c r="I1861" s="1" t="s">
        <v>24</v>
      </c>
      <c r="J1861" s="3">
        <v>178.57</v>
      </c>
      <c r="K1861" s="1" t="s">
        <v>3067</v>
      </c>
      <c r="L1861" s="1" t="s">
        <v>24</v>
      </c>
      <c r="M1861" s="1" t="s">
        <v>24</v>
      </c>
      <c r="N1861" s="1" t="s">
        <v>2568</v>
      </c>
      <c r="O1861" s="2">
        <v>39752</v>
      </c>
      <c r="P1861" s="2">
        <v>39756</v>
      </c>
      <c r="Q1861" s="1" t="s">
        <v>29</v>
      </c>
      <c r="R1861" t="str">
        <f>VLOOKUP(F1861,'Seg 2 descriptions'!A:B,2)</f>
        <v>X Engineering and Measurement</v>
      </c>
      <c r="S1861" t="str">
        <f>VLOOKUP(G1861,'Seg 3 descriptions'!A:B,2)</f>
        <v>Overtime/Comp Time/On Call</v>
      </c>
    </row>
    <row r="1862" spans="1:19" x14ac:dyDescent="0.25">
      <c r="A1862" s="1" t="s">
        <v>828</v>
      </c>
      <c r="B1862" s="1" t="s">
        <v>49</v>
      </c>
      <c r="C1862" s="1" t="s">
        <v>2568</v>
      </c>
      <c r="D1862" s="1" t="s">
        <v>2008</v>
      </c>
      <c r="E1862" s="1" t="s">
        <v>20</v>
      </c>
      <c r="F1862" s="1" t="s">
        <v>2006</v>
      </c>
      <c r="G1862" s="1" t="s">
        <v>590</v>
      </c>
      <c r="H1862" s="1" t="s">
        <v>76</v>
      </c>
      <c r="I1862" s="1" t="s">
        <v>24</v>
      </c>
      <c r="J1862" s="3">
        <v>110.19</v>
      </c>
      <c r="K1862" s="1" t="s">
        <v>3067</v>
      </c>
      <c r="L1862" s="1" t="s">
        <v>24</v>
      </c>
      <c r="M1862" s="1" t="s">
        <v>24</v>
      </c>
      <c r="N1862" s="1" t="s">
        <v>2568</v>
      </c>
      <c r="O1862" s="2">
        <v>39752</v>
      </c>
      <c r="P1862" s="2">
        <v>39756</v>
      </c>
      <c r="Q1862" s="1" t="s">
        <v>29</v>
      </c>
      <c r="R1862" t="str">
        <f>VLOOKUP(F1862,'Seg 2 descriptions'!A:B,2)</f>
        <v>X Engineering and Measurement</v>
      </c>
      <c r="S1862" t="str">
        <f>VLOOKUP(G1862,'Seg 3 descriptions'!A:B,2)</f>
        <v>Overtime/Comp Time/On Call</v>
      </c>
    </row>
    <row r="1863" spans="1:19" x14ac:dyDescent="0.25">
      <c r="A1863" s="1" t="s">
        <v>828</v>
      </c>
      <c r="B1863" s="1" t="s">
        <v>49</v>
      </c>
      <c r="C1863" s="1" t="s">
        <v>2568</v>
      </c>
      <c r="D1863" s="1" t="s">
        <v>2064</v>
      </c>
      <c r="E1863" s="1" t="s">
        <v>20</v>
      </c>
      <c r="F1863" s="1" t="s">
        <v>2006</v>
      </c>
      <c r="G1863" s="1" t="s">
        <v>590</v>
      </c>
      <c r="H1863" s="1" t="s">
        <v>23</v>
      </c>
      <c r="I1863" s="1" t="s">
        <v>24</v>
      </c>
      <c r="J1863" s="3">
        <v>32.54</v>
      </c>
      <c r="K1863" s="1" t="s">
        <v>3067</v>
      </c>
      <c r="L1863" s="1" t="s">
        <v>24</v>
      </c>
      <c r="M1863" s="1" t="s">
        <v>24</v>
      </c>
      <c r="N1863" s="1" t="s">
        <v>2568</v>
      </c>
      <c r="O1863" s="2">
        <v>39752</v>
      </c>
      <c r="P1863" s="2">
        <v>39756</v>
      </c>
      <c r="Q1863" s="1" t="s">
        <v>29</v>
      </c>
      <c r="R1863" t="str">
        <f>VLOOKUP(F1863,'Seg 2 descriptions'!A:B,2)</f>
        <v>X Engineering and Measurement</v>
      </c>
      <c r="S1863" t="str">
        <f>VLOOKUP(G1863,'Seg 3 descriptions'!A:B,2)</f>
        <v>Overtime/Comp Time/On Call</v>
      </c>
    </row>
    <row r="1864" spans="1:19" x14ac:dyDescent="0.25">
      <c r="A1864" s="1" t="s">
        <v>17</v>
      </c>
      <c r="B1864" s="1" t="s">
        <v>1988</v>
      </c>
      <c r="C1864" s="1" t="s">
        <v>3068</v>
      </c>
      <c r="D1864" s="1" t="s">
        <v>2121</v>
      </c>
      <c r="E1864" s="1" t="s">
        <v>1991</v>
      </c>
      <c r="F1864" s="1" t="s">
        <v>2013</v>
      </c>
      <c r="G1864" s="1" t="s">
        <v>22</v>
      </c>
      <c r="H1864" s="1" t="s">
        <v>23</v>
      </c>
      <c r="I1864" s="1" t="s">
        <v>24</v>
      </c>
      <c r="J1864" s="3">
        <v>354</v>
      </c>
      <c r="K1864" s="1" t="s">
        <v>2289</v>
      </c>
      <c r="L1864" s="1" t="s">
        <v>24</v>
      </c>
      <c r="M1864" s="1" t="s">
        <v>3069</v>
      </c>
      <c r="N1864" s="1" t="s">
        <v>3070</v>
      </c>
      <c r="O1864" s="2">
        <v>39512</v>
      </c>
      <c r="P1864" s="2">
        <v>39512</v>
      </c>
      <c r="Q1864" s="1" t="s">
        <v>29</v>
      </c>
      <c r="R1864" t="str">
        <f>VLOOKUP(F1864,'Seg 2 descriptions'!A:B,2)</f>
        <v>X Facilities-Florida</v>
      </c>
      <c r="S1864" t="str">
        <f>VLOOKUP(G1864,'Seg 3 descriptions'!A:B,2)</f>
        <v>Facilities Maintenance</v>
      </c>
    </row>
    <row r="1865" spans="1:19" x14ac:dyDescent="0.25">
      <c r="A1865" s="1" t="s">
        <v>17</v>
      </c>
      <c r="B1865" s="1" t="s">
        <v>1988</v>
      </c>
      <c r="C1865" s="1" t="s">
        <v>2513</v>
      </c>
      <c r="D1865" s="1" t="s">
        <v>2514</v>
      </c>
      <c r="E1865" s="1" t="s">
        <v>2029</v>
      </c>
      <c r="F1865" s="1" t="s">
        <v>2030</v>
      </c>
      <c r="G1865" s="1" t="s">
        <v>35</v>
      </c>
      <c r="H1865" s="1" t="s">
        <v>86</v>
      </c>
      <c r="I1865" s="1" t="s">
        <v>24</v>
      </c>
      <c r="J1865" s="3">
        <v>165.64</v>
      </c>
      <c r="K1865" s="1" t="s">
        <v>2515</v>
      </c>
      <c r="L1865" s="1" t="s">
        <v>24</v>
      </c>
      <c r="M1865" s="1" t="s">
        <v>3071</v>
      </c>
      <c r="N1865" s="1" t="s">
        <v>3072</v>
      </c>
      <c r="O1865" s="2">
        <v>39532</v>
      </c>
      <c r="P1865" s="2">
        <v>39532</v>
      </c>
      <c r="Q1865" s="1" t="s">
        <v>29</v>
      </c>
      <c r="R1865" t="str">
        <f>VLOOKUP(F1865,'Seg 2 descriptions'!A:B,2)</f>
        <v>X Operations-Citrus County</v>
      </c>
      <c r="S1865" t="str">
        <f>VLOOKUP(G1865,'Seg 3 descriptions'!A:B,2)</f>
        <v>Other Outside Services</v>
      </c>
    </row>
    <row r="1866" spans="1:19" x14ac:dyDescent="0.25">
      <c r="A1866" s="1" t="s">
        <v>828</v>
      </c>
      <c r="B1866" s="1" t="s">
        <v>49</v>
      </c>
      <c r="C1866" s="1" t="s">
        <v>3073</v>
      </c>
      <c r="D1866" s="1" t="s">
        <v>2100</v>
      </c>
      <c r="E1866" s="1" t="s">
        <v>1991</v>
      </c>
      <c r="F1866" s="1" t="s">
        <v>2101</v>
      </c>
      <c r="G1866" s="1" t="s">
        <v>460</v>
      </c>
      <c r="H1866" s="1" t="s">
        <v>86</v>
      </c>
      <c r="I1866" s="1" t="s">
        <v>24</v>
      </c>
      <c r="J1866" s="3">
        <v>594.23</v>
      </c>
      <c r="K1866" s="1" t="s">
        <v>3074</v>
      </c>
      <c r="L1866" s="1" t="s">
        <v>24</v>
      </c>
      <c r="M1866" s="1" t="s">
        <v>24</v>
      </c>
      <c r="N1866" s="1" t="s">
        <v>3073</v>
      </c>
      <c r="O1866" s="2">
        <v>39766</v>
      </c>
      <c r="P1866" s="2">
        <v>39783</v>
      </c>
      <c r="Q1866" s="1" t="s">
        <v>29</v>
      </c>
      <c r="R1866" t="str">
        <f>VLOOKUP(F1866,'Seg 2 descriptions'!A:B,2)</f>
        <v>X Operations Manager-Tri-County</v>
      </c>
      <c r="S1866" t="str">
        <f>VLOOKUP(G1866,'Seg 3 descriptions'!A:B,2)</f>
        <v>Salaries</v>
      </c>
    </row>
    <row r="1867" spans="1:19" x14ac:dyDescent="0.25">
      <c r="A1867" s="1" t="s">
        <v>457</v>
      </c>
      <c r="B1867" s="1" t="s">
        <v>1988</v>
      </c>
      <c r="C1867" s="1" t="s">
        <v>2318</v>
      </c>
      <c r="D1867" s="1" t="s">
        <v>3029</v>
      </c>
      <c r="E1867" s="1" t="s">
        <v>20</v>
      </c>
      <c r="F1867" s="1" t="s">
        <v>2006</v>
      </c>
      <c r="G1867" s="1" t="s">
        <v>1049</v>
      </c>
      <c r="H1867" s="1" t="s">
        <v>86</v>
      </c>
      <c r="I1867" s="1" t="s">
        <v>2056</v>
      </c>
      <c r="J1867" s="3">
        <v>0.19</v>
      </c>
      <c r="K1867" s="1" t="s">
        <v>3075</v>
      </c>
      <c r="L1867" s="1" t="s">
        <v>24</v>
      </c>
      <c r="M1867" s="1" t="s">
        <v>3076</v>
      </c>
      <c r="N1867" s="1" t="s">
        <v>2059</v>
      </c>
      <c r="O1867" s="2">
        <v>39568</v>
      </c>
      <c r="P1867" s="2">
        <v>39572</v>
      </c>
      <c r="Q1867" s="1" t="s">
        <v>29</v>
      </c>
      <c r="R1867" t="str">
        <f>VLOOKUP(F1867,'Seg 2 descriptions'!A:B,2)</f>
        <v>X Engineering and Measurement</v>
      </c>
      <c r="S1867" t="str">
        <f>VLOOKUP(G1867,'Seg 3 descriptions'!A:B,2)</f>
        <v>Vehicle Insurance</v>
      </c>
    </row>
    <row r="1868" spans="1:19" x14ac:dyDescent="0.25">
      <c r="A1868" s="1" t="s">
        <v>457</v>
      </c>
      <c r="B1868" s="1" t="s">
        <v>1988</v>
      </c>
      <c r="C1868" s="1" t="s">
        <v>2318</v>
      </c>
      <c r="D1868" s="1" t="s">
        <v>3030</v>
      </c>
      <c r="E1868" s="1" t="s">
        <v>20</v>
      </c>
      <c r="F1868" s="1" t="s">
        <v>2006</v>
      </c>
      <c r="G1868" s="1" t="s">
        <v>1049</v>
      </c>
      <c r="H1868" s="1" t="s">
        <v>187</v>
      </c>
      <c r="I1868" s="1" t="s">
        <v>2056</v>
      </c>
      <c r="J1868" s="3">
        <v>0.93</v>
      </c>
      <c r="K1868" s="1" t="s">
        <v>3075</v>
      </c>
      <c r="L1868" s="1" t="s">
        <v>24</v>
      </c>
      <c r="M1868" s="1" t="s">
        <v>3076</v>
      </c>
      <c r="N1868" s="1" t="s">
        <v>2059</v>
      </c>
      <c r="O1868" s="2">
        <v>39568</v>
      </c>
      <c r="P1868" s="2">
        <v>39572</v>
      </c>
      <c r="Q1868" s="1" t="s">
        <v>29</v>
      </c>
      <c r="R1868" t="str">
        <f>VLOOKUP(F1868,'Seg 2 descriptions'!A:B,2)</f>
        <v>X Engineering and Measurement</v>
      </c>
      <c r="S1868" t="str">
        <f>VLOOKUP(G1868,'Seg 3 descriptions'!A:B,2)</f>
        <v>Vehicle Insurance</v>
      </c>
    </row>
    <row r="1869" spans="1:19" x14ac:dyDescent="0.25">
      <c r="A1869" s="1" t="s">
        <v>457</v>
      </c>
      <c r="B1869" s="1" t="s">
        <v>1988</v>
      </c>
      <c r="C1869" s="1" t="s">
        <v>2318</v>
      </c>
      <c r="D1869" s="1" t="s">
        <v>3027</v>
      </c>
      <c r="E1869" s="1" t="s">
        <v>20</v>
      </c>
      <c r="F1869" s="1" t="s">
        <v>2006</v>
      </c>
      <c r="G1869" s="1" t="s">
        <v>1049</v>
      </c>
      <c r="H1869" s="1" t="s">
        <v>76</v>
      </c>
      <c r="I1869" s="1" t="s">
        <v>2056</v>
      </c>
      <c r="J1869" s="3">
        <v>0.84</v>
      </c>
      <c r="K1869" s="1" t="s">
        <v>3075</v>
      </c>
      <c r="L1869" s="1" t="s">
        <v>24</v>
      </c>
      <c r="M1869" s="1" t="s">
        <v>3076</v>
      </c>
      <c r="N1869" s="1" t="s">
        <v>2059</v>
      </c>
      <c r="O1869" s="2">
        <v>39568</v>
      </c>
      <c r="P1869" s="2">
        <v>39572</v>
      </c>
      <c r="Q1869" s="1" t="s">
        <v>29</v>
      </c>
      <c r="R1869" t="str">
        <f>VLOOKUP(F1869,'Seg 2 descriptions'!A:B,2)</f>
        <v>X Engineering and Measurement</v>
      </c>
      <c r="S1869" t="str">
        <f>VLOOKUP(G1869,'Seg 3 descriptions'!A:B,2)</f>
        <v>Vehicle Insurance</v>
      </c>
    </row>
    <row r="1870" spans="1:19" x14ac:dyDescent="0.25">
      <c r="A1870" s="1" t="s">
        <v>457</v>
      </c>
      <c r="B1870" s="1" t="s">
        <v>1988</v>
      </c>
      <c r="C1870" s="1" t="s">
        <v>2318</v>
      </c>
      <c r="D1870" s="1" t="s">
        <v>3028</v>
      </c>
      <c r="E1870" s="1" t="s">
        <v>20</v>
      </c>
      <c r="F1870" s="1" t="s">
        <v>2006</v>
      </c>
      <c r="G1870" s="1" t="s">
        <v>1049</v>
      </c>
      <c r="H1870" s="1" t="s">
        <v>23</v>
      </c>
      <c r="I1870" s="1" t="s">
        <v>2056</v>
      </c>
      <c r="J1870" s="3">
        <v>1.21</v>
      </c>
      <c r="K1870" s="1" t="s">
        <v>3075</v>
      </c>
      <c r="L1870" s="1" t="s">
        <v>24</v>
      </c>
      <c r="M1870" s="1" t="s">
        <v>3076</v>
      </c>
      <c r="N1870" s="1" t="s">
        <v>2059</v>
      </c>
      <c r="O1870" s="2">
        <v>39568</v>
      </c>
      <c r="P1870" s="2">
        <v>39572</v>
      </c>
      <c r="Q1870" s="1" t="s">
        <v>29</v>
      </c>
      <c r="R1870" t="str">
        <f>VLOOKUP(F1870,'Seg 2 descriptions'!A:B,2)</f>
        <v>X Engineering and Measurement</v>
      </c>
      <c r="S1870" t="str">
        <f>VLOOKUP(G1870,'Seg 3 descriptions'!A:B,2)</f>
        <v>Vehicle Insurance</v>
      </c>
    </row>
    <row r="1871" spans="1:19" x14ac:dyDescent="0.25">
      <c r="A1871" s="1" t="s">
        <v>457</v>
      </c>
      <c r="B1871" s="1" t="s">
        <v>1988</v>
      </c>
      <c r="C1871" s="1" t="s">
        <v>2318</v>
      </c>
      <c r="D1871" s="1" t="s">
        <v>3030</v>
      </c>
      <c r="E1871" s="1" t="s">
        <v>20</v>
      </c>
      <c r="F1871" s="1" t="s">
        <v>2006</v>
      </c>
      <c r="G1871" s="1" t="s">
        <v>1049</v>
      </c>
      <c r="H1871" s="1" t="s">
        <v>187</v>
      </c>
      <c r="I1871" s="1" t="s">
        <v>2056</v>
      </c>
      <c r="J1871" s="3">
        <v>12.9</v>
      </c>
      <c r="K1871" s="1" t="s">
        <v>3075</v>
      </c>
      <c r="L1871" s="1" t="s">
        <v>24</v>
      </c>
      <c r="M1871" s="1" t="s">
        <v>3076</v>
      </c>
      <c r="N1871" s="1" t="s">
        <v>2059</v>
      </c>
      <c r="O1871" s="2">
        <v>39568</v>
      </c>
      <c r="P1871" s="2">
        <v>39572</v>
      </c>
      <c r="Q1871" s="1" t="s">
        <v>29</v>
      </c>
      <c r="R1871" t="str">
        <f>VLOOKUP(F1871,'Seg 2 descriptions'!A:B,2)</f>
        <v>X Engineering and Measurement</v>
      </c>
      <c r="S1871" t="str">
        <f>VLOOKUP(G1871,'Seg 3 descriptions'!A:B,2)</f>
        <v>Vehicle Insurance</v>
      </c>
    </row>
    <row r="1872" spans="1:19" x14ac:dyDescent="0.25">
      <c r="A1872" s="1" t="s">
        <v>457</v>
      </c>
      <c r="B1872" s="1" t="s">
        <v>1988</v>
      </c>
      <c r="C1872" s="1" t="s">
        <v>2318</v>
      </c>
      <c r="D1872" s="1" t="s">
        <v>3027</v>
      </c>
      <c r="E1872" s="1" t="s">
        <v>20</v>
      </c>
      <c r="F1872" s="1" t="s">
        <v>2006</v>
      </c>
      <c r="G1872" s="1" t="s">
        <v>1049</v>
      </c>
      <c r="H1872" s="1" t="s">
        <v>76</v>
      </c>
      <c r="I1872" s="1" t="s">
        <v>2056</v>
      </c>
      <c r="J1872" s="3">
        <v>15.57</v>
      </c>
      <c r="K1872" s="1" t="s">
        <v>3075</v>
      </c>
      <c r="L1872" s="1" t="s">
        <v>24</v>
      </c>
      <c r="M1872" s="1" t="s">
        <v>3076</v>
      </c>
      <c r="N1872" s="1" t="s">
        <v>2059</v>
      </c>
      <c r="O1872" s="2">
        <v>39568</v>
      </c>
      <c r="P1872" s="2">
        <v>39572</v>
      </c>
      <c r="Q1872" s="1" t="s">
        <v>29</v>
      </c>
      <c r="R1872" t="str">
        <f>VLOOKUP(F1872,'Seg 2 descriptions'!A:B,2)</f>
        <v>X Engineering and Measurement</v>
      </c>
      <c r="S1872" t="str">
        <f>VLOOKUP(G1872,'Seg 3 descriptions'!A:B,2)</f>
        <v>Vehicle Insurance</v>
      </c>
    </row>
    <row r="1873" spans="1:19" x14ac:dyDescent="0.25">
      <c r="A1873" s="1" t="s">
        <v>457</v>
      </c>
      <c r="B1873" s="1" t="s">
        <v>1988</v>
      </c>
      <c r="C1873" s="1" t="s">
        <v>2318</v>
      </c>
      <c r="D1873" s="1" t="s">
        <v>3028</v>
      </c>
      <c r="E1873" s="1" t="s">
        <v>20</v>
      </c>
      <c r="F1873" s="1" t="s">
        <v>2006</v>
      </c>
      <c r="G1873" s="1" t="s">
        <v>1049</v>
      </c>
      <c r="H1873" s="1" t="s">
        <v>23</v>
      </c>
      <c r="I1873" s="1" t="s">
        <v>2056</v>
      </c>
      <c r="J1873" s="3">
        <v>20.329999999999998</v>
      </c>
      <c r="K1873" s="1" t="s">
        <v>3075</v>
      </c>
      <c r="L1873" s="1" t="s">
        <v>24</v>
      </c>
      <c r="M1873" s="1" t="s">
        <v>3076</v>
      </c>
      <c r="N1873" s="1" t="s">
        <v>2059</v>
      </c>
      <c r="O1873" s="2">
        <v>39568</v>
      </c>
      <c r="P1873" s="2">
        <v>39572</v>
      </c>
      <c r="Q1873" s="1" t="s">
        <v>29</v>
      </c>
      <c r="R1873" t="str">
        <f>VLOOKUP(F1873,'Seg 2 descriptions'!A:B,2)</f>
        <v>X Engineering and Measurement</v>
      </c>
      <c r="S1873" t="str">
        <f>VLOOKUP(G1873,'Seg 3 descriptions'!A:B,2)</f>
        <v>Vehicle Insurance</v>
      </c>
    </row>
    <row r="1874" spans="1:19" x14ac:dyDescent="0.25">
      <c r="A1874" s="1" t="s">
        <v>457</v>
      </c>
      <c r="B1874" s="1" t="s">
        <v>1988</v>
      </c>
      <c r="C1874" s="1" t="s">
        <v>2318</v>
      </c>
      <c r="D1874" s="1" t="s">
        <v>3056</v>
      </c>
      <c r="E1874" s="1" t="s">
        <v>20</v>
      </c>
      <c r="F1874" s="1" t="s">
        <v>2006</v>
      </c>
      <c r="G1874" s="1" t="s">
        <v>1049</v>
      </c>
      <c r="H1874" s="1" t="s">
        <v>228</v>
      </c>
      <c r="I1874" s="1" t="s">
        <v>2056</v>
      </c>
      <c r="J1874" s="3">
        <v>0.28000000000000003</v>
      </c>
      <c r="K1874" s="1" t="s">
        <v>3075</v>
      </c>
      <c r="L1874" s="1" t="s">
        <v>24</v>
      </c>
      <c r="M1874" s="1" t="s">
        <v>3076</v>
      </c>
      <c r="N1874" s="1" t="s">
        <v>2059</v>
      </c>
      <c r="O1874" s="2">
        <v>39568</v>
      </c>
      <c r="P1874" s="2">
        <v>39572</v>
      </c>
      <c r="Q1874" s="1" t="s">
        <v>29</v>
      </c>
      <c r="R1874" t="str">
        <f>VLOOKUP(F1874,'Seg 2 descriptions'!A:B,2)</f>
        <v>X Engineering and Measurement</v>
      </c>
      <c r="S1874" t="str">
        <f>VLOOKUP(G1874,'Seg 3 descriptions'!A:B,2)</f>
        <v>Vehicle Insurance</v>
      </c>
    </row>
    <row r="1875" spans="1:19" x14ac:dyDescent="0.25">
      <c r="A1875" s="1" t="s">
        <v>457</v>
      </c>
      <c r="B1875" s="1" t="s">
        <v>1988</v>
      </c>
      <c r="C1875" s="1" t="s">
        <v>2318</v>
      </c>
      <c r="D1875" s="1" t="s">
        <v>3077</v>
      </c>
      <c r="E1875" s="1" t="s">
        <v>20</v>
      </c>
      <c r="F1875" s="1" t="s">
        <v>2006</v>
      </c>
      <c r="G1875" s="1" t="s">
        <v>1049</v>
      </c>
      <c r="H1875" s="1" t="s">
        <v>130</v>
      </c>
      <c r="I1875" s="1" t="s">
        <v>2056</v>
      </c>
      <c r="J1875" s="3">
        <v>0.37</v>
      </c>
      <c r="K1875" s="1" t="s">
        <v>3075</v>
      </c>
      <c r="L1875" s="1" t="s">
        <v>24</v>
      </c>
      <c r="M1875" s="1" t="s">
        <v>3076</v>
      </c>
      <c r="N1875" s="1" t="s">
        <v>2059</v>
      </c>
      <c r="O1875" s="2">
        <v>39568</v>
      </c>
      <c r="P1875" s="2">
        <v>39572</v>
      </c>
      <c r="Q1875" s="1" t="s">
        <v>29</v>
      </c>
      <c r="R1875" t="str">
        <f>VLOOKUP(F1875,'Seg 2 descriptions'!A:B,2)</f>
        <v>X Engineering and Measurement</v>
      </c>
      <c r="S1875" t="str">
        <f>VLOOKUP(G1875,'Seg 3 descriptions'!A:B,2)</f>
        <v>Vehicle Insurance</v>
      </c>
    </row>
    <row r="1876" spans="1:19" x14ac:dyDescent="0.25">
      <c r="A1876" s="1" t="s">
        <v>457</v>
      </c>
      <c r="B1876" s="1" t="s">
        <v>1988</v>
      </c>
      <c r="C1876" s="1" t="s">
        <v>2315</v>
      </c>
      <c r="D1876" s="1" t="s">
        <v>3028</v>
      </c>
      <c r="E1876" s="1" t="s">
        <v>20</v>
      </c>
      <c r="F1876" s="1" t="s">
        <v>2006</v>
      </c>
      <c r="G1876" s="1" t="s">
        <v>1049</v>
      </c>
      <c r="H1876" s="1" t="s">
        <v>23</v>
      </c>
      <c r="I1876" s="1" t="s">
        <v>2056</v>
      </c>
      <c r="J1876" s="3">
        <v>1.59</v>
      </c>
      <c r="K1876" s="1" t="s">
        <v>3075</v>
      </c>
      <c r="L1876" s="1" t="s">
        <v>24</v>
      </c>
      <c r="M1876" s="1" t="s">
        <v>3076</v>
      </c>
      <c r="N1876" s="1" t="s">
        <v>2059</v>
      </c>
      <c r="O1876" s="2">
        <v>39478</v>
      </c>
      <c r="P1876" s="2">
        <v>39486</v>
      </c>
      <c r="Q1876" s="1" t="s">
        <v>29</v>
      </c>
      <c r="R1876" t="str">
        <f>VLOOKUP(F1876,'Seg 2 descriptions'!A:B,2)</f>
        <v>X Engineering and Measurement</v>
      </c>
      <c r="S1876" t="str">
        <f>VLOOKUP(G1876,'Seg 3 descriptions'!A:B,2)</f>
        <v>Vehicle Insurance</v>
      </c>
    </row>
    <row r="1877" spans="1:19" x14ac:dyDescent="0.25">
      <c r="A1877" s="1" t="s">
        <v>457</v>
      </c>
      <c r="B1877" s="1" t="s">
        <v>1988</v>
      </c>
      <c r="C1877" s="1" t="s">
        <v>2315</v>
      </c>
      <c r="D1877" s="1" t="s">
        <v>3077</v>
      </c>
      <c r="E1877" s="1" t="s">
        <v>20</v>
      </c>
      <c r="F1877" s="1" t="s">
        <v>2006</v>
      </c>
      <c r="G1877" s="1" t="s">
        <v>1049</v>
      </c>
      <c r="H1877" s="1" t="s">
        <v>130</v>
      </c>
      <c r="I1877" s="1" t="s">
        <v>2056</v>
      </c>
      <c r="J1877" s="3">
        <v>1.82</v>
      </c>
      <c r="K1877" s="1" t="s">
        <v>3075</v>
      </c>
      <c r="L1877" s="1" t="s">
        <v>24</v>
      </c>
      <c r="M1877" s="1" t="s">
        <v>3076</v>
      </c>
      <c r="N1877" s="1" t="s">
        <v>2059</v>
      </c>
      <c r="O1877" s="2">
        <v>39478</v>
      </c>
      <c r="P1877" s="2">
        <v>39486</v>
      </c>
      <c r="Q1877" s="1" t="s">
        <v>29</v>
      </c>
      <c r="R1877" t="str">
        <f>VLOOKUP(F1877,'Seg 2 descriptions'!A:B,2)</f>
        <v>X Engineering and Measurement</v>
      </c>
      <c r="S1877" t="str">
        <f>VLOOKUP(G1877,'Seg 3 descriptions'!A:B,2)</f>
        <v>Vehicle Insurance</v>
      </c>
    </row>
    <row r="1878" spans="1:19" x14ac:dyDescent="0.25">
      <c r="A1878" s="1" t="s">
        <v>457</v>
      </c>
      <c r="B1878" s="1" t="s">
        <v>1988</v>
      </c>
      <c r="C1878" s="1" t="s">
        <v>2053</v>
      </c>
      <c r="D1878" s="1" t="s">
        <v>3077</v>
      </c>
      <c r="E1878" s="1" t="s">
        <v>20</v>
      </c>
      <c r="F1878" s="1" t="s">
        <v>2006</v>
      </c>
      <c r="G1878" s="1" t="s">
        <v>1049</v>
      </c>
      <c r="H1878" s="1" t="s">
        <v>130</v>
      </c>
      <c r="I1878" s="1" t="s">
        <v>2056</v>
      </c>
      <c r="J1878" s="3">
        <v>0.41</v>
      </c>
      <c r="K1878" s="1" t="s">
        <v>3075</v>
      </c>
      <c r="L1878" s="1" t="s">
        <v>24</v>
      </c>
      <c r="M1878" s="1" t="s">
        <v>3076</v>
      </c>
      <c r="N1878" s="1" t="s">
        <v>2059</v>
      </c>
      <c r="O1878" s="2">
        <v>39507</v>
      </c>
      <c r="P1878" s="2">
        <v>39512</v>
      </c>
      <c r="Q1878" s="1" t="s">
        <v>29</v>
      </c>
      <c r="R1878" t="str">
        <f>VLOOKUP(F1878,'Seg 2 descriptions'!A:B,2)</f>
        <v>X Engineering and Measurement</v>
      </c>
      <c r="S1878" t="str">
        <f>VLOOKUP(G1878,'Seg 3 descriptions'!A:B,2)</f>
        <v>Vehicle Insurance</v>
      </c>
    </row>
    <row r="1879" spans="1:19" x14ac:dyDescent="0.25">
      <c r="A1879" s="1" t="s">
        <v>1987</v>
      </c>
      <c r="B1879" s="1" t="s">
        <v>1988</v>
      </c>
      <c r="C1879" s="1" t="s">
        <v>2652</v>
      </c>
      <c r="D1879" s="1" t="s">
        <v>1997</v>
      </c>
      <c r="E1879" s="1" t="s">
        <v>1991</v>
      </c>
      <c r="F1879" s="1" t="s">
        <v>1992</v>
      </c>
      <c r="G1879" s="1" t="s">
        <v>460</v>
      </c>
      <c r="H1879" s="1" t="s">
        <v>86</v>
      </c>
      <c r="I1879" s="1" t="s">
        <v>24</v>
      </c>
      <c r="J1879" s="3">
        <v>129.12</v>
      </c>
      <c r="K1879" s="1" t="s">
        <v>2653</v>
      </c>
      <c r="L1879" s="1" t="s">
        <v>24</v>
      </c>
      <c r="M1879" s="1" t="s">
        <v>2001</v>
      </c>
      <c r="N1879" s="1" t="s">
        <v>2652</v>
      </c>
      <c r="O1879" s="2">
        <v>39553</v>
      </c>
      <c r="P1879" s="2">
        <v>39553</v>
      </c>
      <c r="Q1879" s="1" t="s">
        <v>29</v>
      </c>
      <c r="R1879" t="str">
        <f>VLOOKUP(F1879,'Seg 2 descriptions'!A:B,2)</f>
        <v>X Operations-Tri-County</v>
      </c>
      <c r="S1879" t="str">
        <f>VLOOKUP(G1879,'Seg 3 descriptions'!A:B,2)</f>
        <v>Salaries</v>
      </c>
    </row>
    <row r="1880" spans="1:19" x14ac:dyDescent="0.25">
      <c r="A1880" s="1" t="s">
        <v>1987</v>
      </c>
      <c r="B1880" s="1" t="s">
        <v>1988</v>
      </c>
      <c r="C1880" s="1" t="s">
        <v>2652</v>
      </c>
      <c r="D1880" s="1" t="s">
        <v>2218</v>
      </c>
      <c r="E1880" s="1" t="s">
        <v>1991</v>
      </c>
      <c r="F1880" s="1" t="s">
        <v>1992</v>
      </c>
      <c r="G1880" s="1" t="s">
        <v>460</v>
      </c>
      <c r="H1880" s="1" t="s">
        <v>130</v>
      </c>
      <c r="I1880" s="1" t="s">
        <v>24</v>
      </c>
      <c r="J1880" s="3">
        <v>108.72</v>
      </c>
      <c r="K1880" s="1" t="s">
        <v>2653</v>
      </c>
      <c r="L1880" s="1" t="s">
        <v>24</v>
      </c>
      <c r="M1880" s="1" t="s">
        <v>2048</v>
      </c>
      <c r="N1880" s="1" t="s">
        <v>2652</v>
      </c>
      <c r="O1880" s="2">
        <v>39553</v>
      </c>
      <c r="P1880" s="2">
        <v>39553</v>
      </c>
      <c r="Q1880" s="1" t="s">
        <v>29</v>
      </c>
      <c r="R1880" t="str">
        <f>VLOOKUP(F1880,'Seg 2 descriptions'!A:B,2)</f>
        <v>X Operations-Tri-County</v>
      </c>
      <c r="S1880" t="str">
        <f>VLOOKUP(G1880,'Seg 3 descriptions'!A:B,2)</f>
        <v>Salaries</v>
      </c>
    </row>
    <row r="1881" spans="1:19" x14ac:dyDescent="0.25">
      <c r="A1881" s="1" t="s">
        <v>1987</v>
      </c>
      <c r="B1881" s="1" t="s">
        <v>1988</v>
      </c>
      <c r="C1881" s="1" t="s">
        <v>2652</v>
      </c>
      <c r="D1881" s="1" t="s">
        <v>1999</v>
      </c>
      <c r="E1881" s="1" t="s">
        <v>1991</v>
      </c>
      <c r="F1881" s="1" t="s">
        <v>1992</v>
      </c>
      <c r="G1881" s="1" t="s">
        <v>460</v>
      </c>
      <c r="H1881" s="1" t="s">
        <v>228</v>
      </c>
      <c r="I1881" s="1" t="s">
        <v>24</v>
      </c>
      <c r="J1881" s="3">
        <v>285.74</v>
      </c>
      <c r="K1881" s="1" t="s">
        <v>2653</v>
      </c>
      <c r="L1881" s="1" t="s">
        <v>24</v>
      </c>
      <c r="M1881" s="1" t="s">
        <v>2388</v>
      </c>
      <c r="N1881" s="1" t="s">
        <v>2652</v>
      </c>
      <c r="O1881" s="2">
        <v>39553</v>
      </c>
      <c r="P1881" s="2">
        <v>39553</v>
      </c>
      <c r="Q1881" s="1" t="s">
        <v>29</v>
      </c>
      <c r="R1881" t="str">
        <f>VLOOKUP(F1881,'Seg 2 descriptions'!A:B,2)</f>
        <v>X Operations-Tri-County</v>
      </c>
      <c r="S1881" t="str">
        <f>VLOOKUP(G1881,'Seg 3 descriptions'!A:B,2)</f>
        <v>Salaries</v>
      </c>
    </row>
    <row r="1882" spans="1:19" x14ac:dyDescent="0.25">
      <c r="A1882" s="1" t="s">
        <v>457</v>
      </c>
      <c r="B1882" s="1" t="s">
        <v>49</v>
      </c>
      <c r="C1882" s="1" t="s">
        <v>2310</v>
      </c>
      <c r="D1882" s="1" t="s">
        <v>2505</v>
      </c>
      <c r="E1882" s="1" t="s">
        <v>20</v>
      </c>
      <c r="F1882" s="1" t="s">
        <v>2506</v>
      </c>
      <c r="G1882" s="1" t="s">
        <v>460</v>
      </c>
      <c r="H1882" s="1" t="s">
        <v>86</v>
      </c>
      <c r="I1882" s="1" t="s">
        <v>2056</v>
      </c>
      <c r="J1882" s="3">
        <v>236.18</v>
      </c>
      <c r="K1882" s="1" t="s">
        <v>2507</v>
      </c>
      <c r="L1882" s="1" t="s">
        <v>24</v>
      </c>
      <c r="M1882" s="1" t="s">
        <v>2508</v>
      </c>
      <c r="N1882" s="1" t="s">
        <v>2059</v>
      </c>
      <c r="O1882" s="2">
        <v>39660</v>
      </c>
      <c r="P1882" s="2">
        <v>39666</v>
      </c>
      <c r="Q1882" s="1" t="s">
        <v>29</v>
      </c>
      <c r="R1882" t="str">
        <f>VLOOKUP(F1882,'Seg 2 descriptions'!A:B,2)</f>
        <v>X Business Development Manager</v>
      </c>
      <c r="S1882" t="str">
        <f>VLOOKUP(G1882,'Seg 3 descriptions'!A:B,2)</f>
        <v>Salaries</v>
      </c>
    </row>
    <row r="1883" spans="1:19" x14ac:dyDescent="0.25">
      <c r="A1883" s="1" t="s">
        <v>457</v>
      </c>
      <c r="B1883" s="1" t="s">
        <v>49</v>
      </c>
      <c r="C1883" s="1" t="s">
        <v>2545</v>
      </c>
      <c r="D1883" s="1" t="s">
        <v>2505</v>
      </c>
      <c r="E1883" s="1" t="s">
        <v>20</v>
      </c>
      <c r="F1883" s="1" t="s">
        <v>2506</v>
      </c>
      <c r="G1883" s="1" t="s">
        <v>460</v>
      </c>
      <c r="H1883" s="1" t="s">
        <v>86</v>
      </c>
      <c r="I1883" s="1" t="s">
        <v>2056</v>
      </c>
      <c r="J1883" s="3">
        <v>295.22000000000003</v>
      </c>
      <c r="K1883" s="1" t="s">
        <v>2507</v>
      </c>
      <c r="L1883" s="1" t="s">
        <v>24</v>
      </c>
      <c r="M1883" s="1" t="s">
        <v>2508</v>
      </c>
      <c r="N1883" s="1" t="s">
        <v>2059</v>
      </c>
      <c r="O1883" s="2">
        <v>39691</v>
      </c>
      <c r="P1883" s="2">
        <v>39696</v>
      </c>
      <c r="Q1883" s="1" t="s">
        <v>29</v>
      </c>
      <c r="R1883" t="str">
        <f>VLOOKUP(F1883,'Seg 2 descriptions'!A:B,2)</f>
        <v>X Business Development Manager</v>
      </c>
      <c r="S1883" t="str">
        <f>VLOOKUP(G1883,'Seg 3 descriptions'!A:B,2)</f>
        <v>Salaries</v>
      </c>
    </row>
    <row r="1884" spans="1:19" x14ac:dyDescent="0.25">
      <c r="A1884" s="1" t="s">
        <v>457</v>
      </c>
      <c r="B1884" s="1" t="s">
        <v>49</v>
      </c>
      <c r="C1884" s="1" t="s">
        <v>2089</v>
      </c>
      <c r="D1884" s="1" t="s">
        <v>2505</v>
      </c>
      <c r="E1884" s="1" t="s">
        <v>20</v>
      </c>
      <c r="F1884" s="1" t="s">
        <v>2506</v>
      </c>
      <c r="G1884" s="1" t="s">
        <v>460</v>
      </c>
      <c r="H1884" s="1" t="s">
        <v>86</v>
      </c>
      <c r="I1884" s="1" t="s">
        <v>2056</v>
      </c>
      <c r="J1884" s="3">
        <v>435.06</v>
      </c>
      <c r="K1884" s="1" t="s">
        <v>2507</v>
      </c>
      <c r="L1884" s="1" t="s">
        <v>24</v>
      </c>
      <c r="M1884" s="1" t="s">
        <v>2508</v>
      </c>
      <c r="N1884" s="1" t="s">
        <v>2059</v>
      </c>
      <c r="O1884" s="2">
        <v>39721</v>
      </c>
      <c r="P1884" s="2">
        <v>39727</v>
      </c>
      <c r="Q1884" s="1" t="s">
        <v>29</v>
      </c>
      <c r="R1884" t="str">
        <f>VLOOKUP(F1884,'Seg 2 descriptions'!A:B,2)</f>
        <v>X Business Development Manager</v>
      </c>
      <c r="S1884" t="str">
        <f>VLOOKUP(G1884,'Seg 3 descriptions'!A:B,2)</f>
        <v>Salaries</v>
      </c>
    </row>
    <row r="1885" spans="1:19" x14ac:dyDescent="0.25">
      <c r="A1885" s="1" t="s">
        <v>457</v>
      </c>
      <c r="B1885" s="1" t="s">
        <v>49</v>
      </c>
      <c r="C1885" s="1" t="s">
        <v>2397</v>
      </c>
      <c r="D1885" s="1" t="s">
        <v>2505</v>
      </c>
      <c r="E1885" s="1" t="s">
        <v>20</v>
      </c>
      <c r="F1885" s="1" t="s">
        <v>2506</v>
      </c>
      <c r="G1885" s="1" t="s">
        <v>460</v>
      </c>
      <c r="H1885" s="1" t="s">
        <v>86</v>
      </c>
      <c r="I1885" s="1" t="s">
        <v>2056</v>
      </c>
      <c r="J1885" s="3">
        <v>40.21</v>
      </c>
      <c r="K1885" s="1" t="s">
        <v>2507</v>
      </c>
      <c r="L1885" s="1" t="s">
        <v>24</v>
      </c>
      <c r="M1885" s="1" t="s">
        <v>2508</v>
      </c>
      <c r="N1885" s="1" t="s">
        <v>2059</v>
      </c>
      <c r="O1885" s="2">
        <v>39813</v>
      </c>
      <c r="P1885" s="2">
        <v>39822</v>
      </c>
      <c r="Q1885" s="1" t="s">
        <v>29</v>
      </c>
      <c r="R1885" t="str">
        <f>VLOOKUP(F1885,'Seg 2 descriptions'!A:B,2)</f>
        <v>X Business Development Manager</v>
      </c>
      <c r="S1885" t="str">
        <f>VLOOKUP(G1885,'Seg 3 descriptions'!A:B,2)</f>
        <v>Salaries</v>
      </c>
    </row>
    <row r="1886" spans="1:19" x14ac:dyDescent="0.25">
      <c r="A1886" s="1" t="s">
        <v>457</v>
      </c>
      <c r="B1886" s="1" t="s">
        <v>49</v>
      </c>
      <c r="C1886" s="1" t="s">
        <v>2094</v>
      </c>
      <c r="D1886" s="1" t="s">
        <v>2505</v>
      </c>
      <c r="E1886" s="1" t="s">
        <v>20</v>
      </c>
      <c r="F1886" s="1" t="s">
        <v>2506</v>
      </c>
      <c r="G1886" s="1" t="s">
        <v>460</v>
      </c>
      <c r="H1886" s="1" t="s">
        <v>86</v>
      </c>
      <c r="I1886" s="1" t="s">
        <v>2056</v>
      </c>
      <c r="J1886" s="3">
        <v>-295.22000000000003</v>
      </c>
      <c r="K1886" s="1" t="s">
        <v>2507</v>
      </c>
      <c r="L1886" s="1" t="s">
        <v>24</v>
      </c>
      <c r="M1886" s="1" t="s">
        <v>2508</v>
      </c>
      <c r="N1886" s="1" t="s">
        <v>2059</v>
      </c>
      <c r="O1886" s="2">
        <v>39721</v>
      </c>
      <c r="P1886" s="2">
        <v>39727</v>
      </c>
      <c r="Q1886" s="1" t="s">
        <v>29</v>
      </c>
      <c r="R1886" t="str">
        <f>VLOOKUP(F1886,'Seg 2 descriptions'!A:B,2)</f>
        <v>X Business Development Manager</v>
      </c>
      <c r="S1886" t="str">
        <f>VLOOKUP(G1886,'Seg 3 descriptions'!A:B,2)</f>
        <v>Salaries</v>
      </c>
    </row>
    <row r="1887" spans="1:19" x14ac:dyDescent="0.25">
      <c r="A1887" s="1" t="s">
        <v>1571</v>
      </c>
      <c r="B1887" s="1" t="s">
        <v>49</v>
      </c>
      <c r="C1887" s="1" t="s">
        <v>2223</v>
      </c>
      <c r="D1887" s="1" t="s">
        <v>2044</v>
      </c>
      <c r="E1887" s="1" t="s">
        <v>1991</v>
      </c>
      <c r="F1887" s="1" t="s">
        <v>2013</v>
      </c>
      <c r="G1887" s="1" t="s">
        <v>22</v>
      </c>
      <c r="H1887" s="1" t="s">
        <v>86</v>
      </c>
      <c r="I1887" s="1" t="s">
        <v>24</v>
      </c>
      <c r="J1887" s="3">
        <v>253.2</v>
      </c>
      <c r="K1887" s="1" t="s">
        <v>2295</v>
      </c>
      <c r="L1887" s="1" t="s">
        <v>24</v>
      </c>
      <c r="M1887" s="1" t="s">
        <v>24</v>
      </c>
      <c r="N1887" s="1" t="s">
        <v>2223</v>
      </c>
      <c r="O1887" s="2">
        <v>39691</v>
      </c>
      <c r="P1887" s="2">
        <v>39695</v>
      </c>
      <c r="Q1887" s="1" t="s">
        <v>29</v>
      </c>
      <c r="R1887" t="str">
        <f>VLOOKUP(F1887,'Seg 2 descriptions'!A:B,2)</f>
        <v>X Facilities-Florida</v>
      </c>
      <c r="S1887" t="str">
        <f>VLOOKUP(G1887,'Seg 3 descriptions'!A:B,2)</f>
        <v>Facilities Maintenance</v>
      </c>
    </row>
    <row r="1888" spans="1:19" x14ac:dyDescent="0.25">
      <c r="A1888" s="1" t="s">
        <v>828</v>
      </c>
      <c r="B1888" s="1" t="s">
        <v>49</v>
      </c>
      <c r="C1888" s="1" t="s">
        <v>3078</v>
      </c>
      <c r="D1888" s="1" t="s">
        <v>2005</v>
      </c>
      <c r="E1888" s="1" t="s">
        <v>20</v>
      </c>
      <c r="F1888" s="1" t="s">
        <v>2006</v>
      </c>
      <c r="G1888" s="1" t="s">
        <v>590</v>
      </c>
      <c r="H1888" s="1" t="s">
        <v>187</v>
      </c>
      <c r="I1888" s="1" t="s">
        <v>24</v>
      </c>
      <c r="J1888" s="3">
        <v>32.54</v>
      </c>
      <c r="K1888" s="1" t="s">
        <v>3067</v>
      </c>
      <c r="L1888" s="1" t="s">
        <v>24</v>
      </c>
      <c r="M1888" s="1" t="s">
        <v>24</v>
      </c>
      <c r="N1888" s="1" t="s">
        <v>3078</v>
      </c>
      <c r="O1888" s="2">
        <v>39745</v>
      </c>
      <c r="P1888" s="2">
        <v>39756</v>
      </c>
      <c r="Q1888" s="1" t="s">
        <v>29</v>
      </c>
      <c r="R1888" t="str">
        <f>VLOOKUP(F1888,'Seg 2 descriptions'!A:B,2)</f>
        <v>X Engineering and Measurement</v>
      </c>
      <c r="S1888" t="str">
        <f>VLOOKUP(G1888,'Seg 3 descriptions'!A:B,2)</f>
        <v>Overtime/Comp Time/On Call</v>
      </c>
    </row>
    <row r="1889" spans="1:19" x14ac:dyDescent="0.25">
      <c r="A1889" s="1" t="s">
        <v>828</v>
      </c>
      <c r="B1889" s="1" t="s">
        <v>49</v>
      </c>
      <c r="C1889" s="1" t="s">
        <v>3078</v>
      </c>
      <c r="D1889" s="1" t="s">
        <v>2008</v>
      </c>
      <c r="E1889" s="1" t="s">
        <v>20</v>
      </c>
      <c r="F1889" s="1" t="s">
        <v>2006</v>
      </c>
      <c r="G1889" s="1" t="s">
        <v>590</v>
      </c>
      <c r="H1889" s="1" t="s">
        <v>76</v>
      </c>
      <c r="I1889" s="1" t="s">
        <v>24</v>
      </c>
      <c r="J1889" s="3">
        <v>65.08</v>
      </c>
      <c r="K1889" s="1" t="s">
        <v>3067</v>
      </c>
      <c r="L1889" s="1" t="s">
        <v>24</v>
      </c>
      <c r="M1889" s="1" t="s">
        <v>24</v>
      </c>
      <c r="N1889" s="1" t="s">
        <v>3078</v>
      </c>
      <c r="O1889" s="2">
        <v>39745</v>
      </c>
      <c r="P1889" s="2">
        <v>39756</v>
      </c>
      <c r="Q1889" s="1" t="s">
        <v>29</v>
      </c>
      <c r="R1889" t="str">
        <f>VLOOKUP(F1889,'Seg 2 descriptions'!A:B,2)</f>
        <v>X Engineering and Measurement</v>
      </c>
      <c r="S1889" t="str">
        <f>VLOOKUP(G1889,'Seg 3 descriptions'!A:B,2)</f>
        <v>Overtime/Comp Time/On Call</v>
      </c>
    </row>
    <row r="1890" spans="1:19" x14ac:dyDescent="0.25">
      <c r="A1890" s="1" t="s">
        <v>828</v>
      </c>
      <c r="B1890" s="1" t="s">
        <v>49</v>
      </c>
      <c r="C1890" s="1" t="s">
        <v>3078</v>
      </c>
      <c r="D1890" s="1" t="s">
        <v>2064</v>
      </c>
      <c r="E1890" s="1" t="s">
        <v>20</v>
      </c>
      <c r="F1890" s="1" t="s">
        <v>2006</v>
      </c>
      <c r="G1890" s="1" t="s">
        <v>590</v>
      </c>
      <c r="H1890" s="1" t="s">
        <v>23</v>
      </c>
      <c r="I1890" s="1" t="s">
        <v>24</v>
      </c>
      <c r="J1890" s="3">
        <v>32.54</v>
      </c>
      <c r="K1890" s="1" t="s">
        <v>3067</v>
      </c>
      <c r="L1890" s="1" t="s">
        <v>24</v>
      </c>
      <c r="M1890" s="1" t="s">
        <v>24</v>
      </c>
      <c r="N1890" s="1" t="s">
        <v>3078</v>
      </c>
      <c r="O1890" s="2">
        <v>39745</v>
      </c>
      <c r="P1890" s="2">
        <v>39756</v>
      </c>
      <c r="Q1890" s="1" t="s">
        <v>29</v>
      </c>
      <c r="R1890" t="str">
        <f>VLOOKUP(F1890,'Seg 2 descriptions'!A:B,2)</f>
        <v>X Engineering and Measurement</v>
      </c>
      <c r="S1890" t="str">
        <f>VLOOKUP(G1890,'Seg 3 descriptions'!A:B,2)</f>
        <v>Overtime/Comp Time/On Call</v>
      </c>
    </row>
    <row r="1891" spans="1:19" x14ac:dyDescent="0.25">
      <c r="A1891" s="1" t="s">
        <v>828</v>
      </c>
      <c r="B1891" s="1" t="s">
        <v>49</v>
      </c>
      <c r="C1891" s="1" t="s">
        <v>3078</v>
      </c>
      <c r="D1891" s="1" t="s">
        <v>2009</v>
      </c>
      <c r="E1891" s="1" t="s">
        <v>1991</v>
      </c>
      <c r="F1891" s="1" t="s">
        <v>1992</v>
      </c>
      <c r="G1891" s="1" t="s">
        <v>590</v>
      </c>
      <c r="H1891" s="1" t="s">
        <v>86</v>
      </c>
      <c r="I1891" s="1" t="s">
        <v>24</v>
      </c>
      <c r="J1891" s="3">
        <v>48.32</v>
      </c>
      <c r="K1891" s="1" t="s">
        <v>3067</v>
      </c>
      <c r="L1891" s="1" t="s">
        <v>24</v>
      </c>
      <c r="M1891" s="1" t="s">
        <v>24</v>
      </c>
      <c r="N1891" s="1" t="s">
        <v>3078</v>
      </c>
      <c r="O1891" s="2">
        <v>39745</v>
      </c>
      <c r="P1891" s="2">
        <v>39756</v>
      </c>
      <c r="Q1891" s="1" t="s">
        <v>29</v>
      </c>
      <c r="R1891" t="str">
        <f>VLOOKUP(F1891,'Seg 2 descriptions'!A:B,2)</f>
        <v>X Operations-Tri-County</v>
      </c>
      <c r="S1891" t="str">
        <f>VLOOKUP(G1891,'Seg 3 descriptions'!A:B,2)</f>
        <v>Overtime/Comp Time/On Call</v>
      </c>
    </row>
    <row r="1892" spans="1:19" x14ac:dyDescent="0.25">
      <c r="A1892" s="1" t="s">
        <v>457</v>
      </c>
      <c r="B1892" s="1" t="s">
        <v>49</v>
      </c>
      <c r="C1892" s="1" t="s">
        <v>2822</v>
      </c>
      <c r="D1892" s="1" t="s">
        <v>3079</v>
      </c>
      <c r="E1892" s="1" t="s">
        <v>20</v>
      </c>
      <c r="F1892" s="1" t="s">
        <v>2006</v>
      </c>
      <c r="G1892" s="1" t="s">
        <v>1270</v>
      </c>
      <c r="H1892" s="1" t="s">
        <v>86</v>
      </c>
      <c r="I1892" s="1" t="s">
        <v>2056</v>
      </c>
      <c r="J1892" s="3">
        <v>9.0500000000000007</v>
      </c>
      <c r="K1892" s="1" t="s">
        <v>3022</v>
      </c>
      <c r="L1892" s="1" t="s">
        <v>24</v>
      </c>
      <c r="M1892" s="1" t="s">
        <v>3023</v>
      </c>
      <c r="N1892" s="1" t="s">
        <v>2059</v>
      </c>
      <c r="O1892" s="2">
        <v>39813</v>
      </c>
      <c r="P1892" s="2">
        <v>39822</v>
      </c>
      <c r="Q1892" s="1" t="s">
        <v>29</v>
      </c>
      <c r="R1892" t="str">
        <f>VLOOKUP(F1892,'Seg 2 descriptions'!A:B,2)</f>
        <v>X Engineering and Measurement</v>
      </c>
      <c r="S1892" t="str">
        <f>VLOOKUP(G1892,'Seg 3 descriptions'!A:B,2)</f>
        <v>Seminars &amp; Training</v>
      </c>
    </row>
    <row r="1893" spans="1:19" x14ac:dyDescent="0.25">
      <c r="A1893" s="1" t="s">
        <v>457</v>
      </c>
      <c r="B1893" s="1" t="s">
        <v>49</v>
      </c>
      <c r="C1893" s="1" t="s">
        <v>2822</v>
      </c>
      <c r="D1893" s="1" t="s">
        <v>3080</v>
      </c>
      <c r="E1893" s="1" t="s">
        <v>20</v>
      </c>
      <c r="F1893" s="1" t="s">
        <v>2006</v>
      </c>
      <c r="G1893" s="1" t="s">
        <v>1270</v>
      </c>
      <c r="H1893" s="1" t="s">
        <v>187</v>
      </c>
      <c r="I1893" s="1" t="s">
        <v>2056</v>
      </c>
      <c r="J1893" s="3">
        <v>39.630000000000003</v>
      </c>
      <c r="K1893" s="1" t="s">
        <v>3022</v>
      </c>
      <c r="L1893" s="1" t="s">
        <v>24</v>
      </c>
      <c r="M1893" s="1" t="s">
        <v>3023</v>
      </c>
      <c r="N1893" s="1" t="s">
        <v>2059</v>
      </c>
      <c r="O1893" s="2">
        <v>39813</v>
      </c>
      <c r="P1893" s="2">
        <v>39822</v>
      </c>
      <c r="Q1893" s="1" t="s">
        <v>29</v>
      </c>
      <c r="R1893" t="str">
        <f>VLOOKUP(F1893,'Seg 2 descriptions'!A:B,2)</f>
        <v>X Engineering and Measurement</v>
      </c>
      <c r="S1893" t="str">
        <f>VLOOKUP(G1893,'Seg 3 descriptions'!A:B,2)</f>
        <v>Seminars &amp; Training</v>
      </c>
    </row>
    <row r="1894" spans="1:19" x14ac:dyDescent="0.25">
      <c r="A1894" s="1" t="s">
        <v>457</v>
      </c>
      <c r="B1894" s="1" t="s">
        <v>49</v>
      </c>
      <c r="C1894" s="1" t="s">
        <v>2822</v>
      </c>
      <c r="D1894" s="1" t="s">
        <v>3081</v>
      </c>
      <c r="E1894" s="1" t="s">
        <v>20</v>
      </c>
      <c r="F1894" s="1" t="s">
        <v>2006</v>
      </c>
      <c r="G1894" s="1" t="s">
        <v>867</v>
      </c>
      <c r="H1894" s="1" t="s">
        <v>86</v>
      </c>
      <c r="I1894" s="1" t="s">
        <v>2056</v>
      </c>
      <c r="J1894" s="3">
        <v>3.58</v>
      </c>
      <c r="K1894" s="1" t="s">
        <v>3022</v>
      </c>
      <c r="L1894" s="1" t="s">
        <v>24</v>
      </c>
      <c r="M1894" s="1" t="s">
        <v>3023</v>
      </c>
      <c r="N1894" s="1" t="s">
        <v>2059</v>
      </c>
      <c r="O1894" s="2">
        <v>39813</v>
      </c>
      <c r="P1894" s="2">
        <v>39822</v>
      </c>
      <c r="Q1894" s="1" t="s">
        <v>29</v>
      </c>
      <c r="R1894" t="str">
        <f>VLOOKUP(F1894,'Seg 2 descriptions'!A:B,2)</f>
        <v>X Engineering and Measurement</v>
      </c>
      <c r="S1894" t="str">
        <f>VLOOKUP(G1894,'Seg 3 descriptions'!A:B,2)</f>
        <v>Meals</v>
      </c>
    </row>
    <row r="1895" spans="1:19" x14ac:dyDescent="0.25">
      <c r="A1895" s="1" t="s">
        <v>457</v>
      </c>
      <c r="B1895" s="1" t="s">
        <v>49</v>
      </c>
      <c r="C1895" s="1" t="s">
        <v>2822</v>
      </c>
      <c r="D1895" s="1" t="s">
        <v>3082</v>
      </c>
      <c r="E1895" s="1" t="s">
        <v>20</v>
      </c>
      <c r="F1895" s="1" t="s">
        <v>2006</v>
      </c>
      <c r="G1895" s="1" t="s">
        <v>867</v>
      </c>
      <c r="H1895" s="1" t="s">
        <v>187</v>
      </c>
      <c r="I1895" s="1" t="s">
        <v>2056</v>
      </c>
      <c r="J1895" s="3">
        <v>15.69</v>
      </c>
      <c r="K1895" s="1" t="s">
        <v>3022</v>
      </c>
      <c r="L1895" s="1" t="s">
        <v>24</v>
      </c>
      <c r="M1895" s="1" t="s">
        <v>3023</v>
      </c>
      <c r="N1895" s="1" t="s">
        <v>2059</v>
      </c>
      <c r="O1895" s="2">
        <v>39813</v>
      </c>
      <c r="P1895" s="2">
        <v>39822</v>
      </c>
      <c r="Q1895" s="1" t="s">
        <v>29</v>
      </c>
      <c r="R1895" t="str">
        <f>VLOOKUP(F1895,'Seg 2 descriptions'!A:B,2)</f>
        <v>X Engineering and Measurement</v>
      </c>
      <c r="S1895" t="str">
        <f>VLOOKUP(G1895,'Seg 3 descriptions'!A:B,2)</f>
        <v>Meals</v>
      </c>
    </row>
    <row r="1896" spans="1:19" x14ac:dyDescent="0.25">
      <c r="A1896" s="1" t="s">
        <v>457</v>
      </c>
      <c r="B1896" s="1" t="s">
        <v>49</v>
      </c>
      <c r="C1896" s="1" t="s">
        <v>2822</v>
      </c>
      <c r="D1896" s="1" t="s">
        <v>3083</v>
      </c>
      <c r="E1896" s="1" t="s">
        <v>20</v>
      </c>
      <c r="F1896" s="1" t="s">
        <v>2006</v>
      </c>
      <c r="G1896" s="1" t="s">
        <v>867</v>
      </c>
      <c r="H1896" s="1" t="s">
        <v>76</v>
      </c>
      <c r="I1896" s="1" t="s">
        <v>2056</v>
      </c>
      <c r="J1896" s="3">
        <v>9.8800000000000008</v>
      </c>
      <c r="K1896" s="1" t="s">
        <v>3022</v>
      </c>
      <c r="L1896" s="1" t="s">
        <v>24</v>
      </c>
      <c r="M1896" s="1" t="s">
        <v>3023</v>
      </c>
      <c r="N1896" s="1" t="s">
        <v>2059</v>
      </c>
      <c r="O1896" s="2">
        <v>39813</v>
      </c>
      <c r="P1896" s="2">
        <v>39822</v>
      </c>
      <c r="Q1896" s="1" t="s">
        <v>29</v>
      </c>
      <c r="R1896" t="str">
        <f>VLOOKUP(F1896,'Seg 2 descriptions'!A:B,2)</f>
        <v>X Engineering and Measurement</v>
      </c>
      <c r="S1896" t="str">
        <f>VLOOKUP(G1896,'Seg 3 descriptions'!A:B,2)</f>
        <v>Meals</v>
      </c>
    </row>
    <row r="1897" spans="1:19" x14ac:dyDescent="0.25">
      <c r="A1897" s="1" t="s">
        <v>457</v>
      </c>
      <c r="B1897" s="1" t="s">
        <v>49</v>
      </c>
      <c r="C1897" s="1" t="s">
        <v>2822</v>
      </c>
      <c r="D1897" s="1" t="s">
        <v>3084</v>
      </c>
      <c r="E1897" s="1" t="s">
        <v>20</v>
      </c>
      <c r="F1897" s="1" t="s">
        <v>2006</v>
      </c>
      <c r="G1897" s="1" t="s">
        <v>867</v>
      </c>
      <c r="H1897" s="1" t="s">
        <v>23</v>
      </c>
      <c r="I1897" s="1" t="s">
        <v>2056</v>
      </c>
      <c r="J1897" s="3">
        <v>12.2</v>
      </c>
      <c r="K1897" s="1" t="s">
        <v>3022</v>
      </c>
      <c r="L1897" s="1" t="s">
        <v>24</v>
      </c>
      <c r="M1897" s="1" t="s">
        <v>3023</v>
      </c>
      <c r="N1897" s="1" t="s">
        <v>2059</v>
      </c>
      <c r="O1897" s="2">
        <v>39813</v>
      </c>
      <c r="P1897" s="2">
        <v>39822</v>
      </c>
      <c r="Q1897" s="1" t="s">
        <v>29</v>
      </c>
      <c r="R1897" t="str">
        <f>VLOOKUP(F1897,'Seg 2 descriptions'!A:B,2)</f>
        <v>X Engineering and Measurement</v>
      </c>
      <c r="S1897" t="str">
        <f>VLOOKUP(G1897,'Seg 3 descriptions'!A:B,2)</f>
        <v>Meals</v>
      </c>
    </row>
    <row r="1898" spans="1:19" x14ac:dyDescent="0.25">
      <c r="A1898" s="1" t="s">
        <v>457</v>
      </c>
      <c r="B1898" s="1" t="s">
        <v>49</v>
      </c>
      <c r="C1898" s="1" t="s">
        <v>2822</v>
      </c>
      <c r="D1898" s="1" t="s">
        <v>3062</v>
      </c>
      <c r="E1898" s="1" t="s">
        <v>20</v>
      </c>
      <c r="F1898" s="1" t="s">
        <v>2006</v>
      </c>
      <c r="G1898" s="1" t="s">
        <v>866</v>
      </c>
      <c r="H1898" s="1" t="s">
        <v>86</v>
      </c>
      <c r="I1898" s="1" t="s">
        <v>2056</v>
      </c>
      <c r="J1898" s="3">
        <v>2.66</v>
      </c>
      <c r="K1898" s="1" t="s">
        <v>3022</v>
      </c>
      <c r="L1898" s="1" t="s">
        <v>24</v>
      </c>
      <c r="M1898" s="1" t="s">
        <v>3023</v>
      </c>
      <c r="N1898" s="1" t="s">
        <v>2059</v>
      </c>
      <c r="O1898" s="2">
        <v>39813</v>
      </c>
      <c r="P1898" s="2">
        <v>39822</v>
      </c>
      <c r="Q1898" s="1" t="s">
        <v>29</v>
      </c>
      <c r="R1898" t="str">
        <f>VLOOKUP(F1898,'Seg 2 descriptions'!A:B,2)</f>
        <v>X Engineering and Measurement</v>
      </c>
      <c r="S1898" t="str">
        <f>VLOOKUP(G1898,'Seg 3 descriptions'!A:B,2)</f>
        <v>Lodging &amp; Travel</v>
      </c>
    </row>
    <row r="1899" spans="1:19" x14ac:dyDescent="0.25">
      <c r="A1899" s="1" t="s">
        <v>457</v>
      </c>
      <c r="B1899" s="1" t="s">
        <v>49</v>
      </c>
      <c r="C1899" s="1" t="s">
        <v>2822</v>
      </c>
      <c r="D1899" s="1" t="s">
        <v>3063</v>
      </c>
      <c r="E1899" s="1" t="s">
        <v>20</v>
      </c>
      <c r="F1899" s="1" t="s">
        <v>2006</v>
      </c>
      <c r="G1899" s="1" t="s">
        <v>866</v>
      </c>
      <c r="H1899" s="1" t="s">
        <v>187</v>
      </c>
      <c r="I1899" s="1" t="s">
        <v>2056</v>
      </c>
      <c r="J1899" s="3">
        <v>11.65</v>
      </c>
      <c r="K1899" s="1" t="s">
        <v>3022</v>
      </c>
      <c r="L1899" s="1" t="s">
        <v>24</v>
      </c>
      <c r="M1899" s="1" t="s">
        <v>3023</v>
      </c>
      <c r="N1899" s="1" t="s">
        <v>2059</v>
      </c>
      <c r="O1899" s="2">
        <v>39813</v>
      </c>
      <c r="P1899" s="2">
        <v>39822</v>
      </c>
      <c r="Q1899" s="1" t="s">
        <v>29</v>
      </c>
      <c r="R1899" t="str">
        <f>VLOOKUP(F1899,'Seg 2 descriptions'!A:B,2)</f>
        <v>X Engineering and Measurement</v>
      </c>
      <c r="S1899" t="str">
        <f>VLOOKUP(G1899,'Seg 3 descriptions'!A:B,2)</f>
        <v>Lodging &amp; Travel</v>
      </c>
    </row>
    <row r="1900" spans="1:19" x14ac:dyDescent="0.25">
      <c r="A1900" s="1" t="s">
        <v>457</v>
      </c>
      <c r="B1900" s="1" t="s">
        <v>49</v>
      </c>
      <c r="C1900" s="1" t="s">
        <v>2822</v>
      </c>
      <c r="D1900" s="1" t="s">
        <v>3064</v>
      </c>
      <c r="E1900" s="1" t="s">
        <v>20</v>
      </c>
      <c r="F1900" s="1" t="s">
        <v>2006</v>
      </c>
      <c r="G1900" s="1" t="s">
        <v>866</v>
      </c>
      <c r="H1900" s="1" t="s">
        <v>76</v>
      </c>
      <c r="I1900" s="1" t="s">
        <v>2056</v>
      </c>
      <c r="J1900" s="3">
        <v>7.33</v>
      </c>
      <c r="K1900" s="1" t="s">
        <v>3022</v>
      </c>
      <c r="L1900" s="1" t="s">
        <v>24</v>
      </c>
      <c r="M1900" s="1" t="s">
        <v>3023</v>
      </c>
      <c r="N1900" s="1" t="s">
        <v>2059</v>
      </c>
      <c r="O1900" s="2">
        <v>39813</v>
      </c>
      <c r="P1900" s="2">
        <v>39822</v>
      </c>
      <c r="Q1900" s="1" t="s">
        <v>29</v>
      </c>
      <c r="R1900" t="str">
        <f>VLOOKUP(F1900,'Seg 2 descriptions'!A:B,2)</f>
        <v>X Engineering and Measurement</v>
      </c>
      <c r="S1900" t="str">
        <f>VLOOKUP(G1900,'Seg 3 descriptions'!A:B,2)</f>
        <v>Lodging &amp; Travel</v>
      </c>
    </row>
    <row r="1901" spans="1:19" x14ac:dyDescent="0.25">
      <c r="A1901" s="1" t="s">
        <v>457</v>
      </c>
      <c r="B1901" s="1" t="s">
        <v>49</v>
      </c>
      <c r="C1901" s="1" t="s">
        <v>2822</v>
      </c>
      <c r="D1901" s="1" t="s">
        <v>3065</v>
      </c>
      <c r="E1901" s="1" t="s">
        <v>20</v>
      </c>
      <c r="F1901" s="1" t="s">
        <v>2006</v>
      </c>
      <c r="G1901" s="1" t="s">
        <v>866</v>
      </c>
      <c r="H1901" s="1" t="s">
        <v>23</v>
      </c>
      <c r="I1901" s="1" t="s">
        <v>2056</v>
      </c>
      <c r="J1901" s="3">
        <v>9.06</v>
      </c>
      <c r="K1901" s="1" t="s">
        <v>3022</v>
      </c>
      <c r="L1901" s="1" t="s">
        <v>24</v>
      </c>
      <c r="M1901" s="1" t="s">
        <v>3023</v>
      </c>
      <c r="N1901" s="1" t="s">
        <v>2059</v>
      </c>
      <c r="O1901" s="2">
        <v>39813</v>
      </c>
      <c r="P1901" s="2">
        <v>39822</v>
      </c>
      <c r="Q1901" s="1" t="s">
        <v>29</v>
      </c>
      <c r="R1901" t="str">
        <f>VLOOKUP(F1901,'Seg 2 descriptions'!A:B,2)</f>
        <v>X Engineering and Measurement</v>
      </c>
      <c r="S1901" t="str">
        <f>VLOOKUP(G1901,'Seg 3 descriptions'!A:B,2)</f>
        <v>Lodging &amp; Travel</v>
      </c>
    </row>
    <row r="1902" spans="1:19" x14ac:dyDescent="0.25">
      <c r="A1902" s="1" t="s">
        <v>457</v>
      </c>
      <c r="B1902" s="1" t="s">
        <v>49</v>
      </c>
      <c r="C1902" s="1" t="s">
        <v>2822</v>
      </c>
      <c r="D1902" s="1" t="s">
        <v>2081</v>
      </c>
      <c r="E1902" s="1" t="s">
        <v>20</v>
      </c>
      <c r="F1902" s="1" t="s">
        <v>2006</v>
      </c>
      <c r="G1902" s="1" t="s">
        <v>460</v>
      </c>
      <c r="H1902" s="1" t="s">
        <v>76</v>
      </c>
      <c r="I1902" s="1" t="s">
        <v>2056</v>
      </c>
      <c r="J1902" s="3">
        <v>236.78</v>
      </c>
      <c r="K1902" s="1" t="s">
        <v>3022</v>
      </c>
      <c r="L1902" s="1" t="s">
        <v>24</v>
      </c>
      <c r="M1902" s="1" t="s">
        <v>3023</v>
      </c>
      <c r="N1902" s="1" t="s">
        <v>2059</v>
      </c>
      <c r="O1902" s="2">
        <v>39813</v>
      </c>
      <c r="P1902" s="2">
        <v>39822</v>
      </c>
      <c r="Q1902" s="1" t="s">
        <v>29</v>
      </c>
      <c r="R1902" t="str">
        <f>VLOOKUP(F1902,'Seg 2 descriptions'!A:B,2)</f>
        <v>X Engineering and Measurement</v>
      </c>
      <c r="S1902" t="str">
        <f>VLOOKUP(G1902,'Seg 3 descriptions'!A:B,2)</f>
        <v>Salaries</v>
      </c>
    </row>
    <row r="1903" spans="1:19" x14ac:dyDescent="0.25">
      <c r="A1903" s="1" t="s">
        <v>457</v>
      </c>
      <c r="B1903" s="1" t="s">
        <v>49</v>
      </c>
      <c r="C1903" s="1" t="s">
        <v>2822</v>
      </c>
      <c r="D1903" s="1" t="s">
        <v>2082</v>
      </c>
      <c r="E1903" s="1" t="s">
        <v>20</v>
      </c>
      <c r="F1903" s="1" t="s">
        <v>2006</v>
      </c>
      <c r="G1903" s="1" t="s">
        <v>460</v>
      </c>
      <c r="H1903" s="1" t="s">
        <v>23</v>
      </c>
      <c r="I1903" s="1" t="s">
        <v>2056</v>
      </c>
      <c r="J1903" s="3">
        <v>292.48</v>
      </c>
      <c r="K1903" s="1" t="s">
        <v>3022</v>
      </c>
      <c r="L1903" s="1" t="s">
        <v>24</v>
      </c>
      <c r="M1903" s="1" t="s">
        <v>3023</v>
      </c>
      <c r="N1903" s="1" t="s">
        <v>2059</v>
      </c>
      <c r="O1903" s="2">
        <v>39813</v>
      </c>
      <c r="P1903" s="2">
        <v>39822</v>
      </c>
      <c r="Q1903" s="1" t="s">
        <v>29</v>
      </c>
      <c r="R1903" t="str">
        <f>VLOOKUP(F1903,'Seg 2 descriptions'!A:B,2)</f>
        <v>X Engineering and Measurement</v>
      </c>
      <c r="S1903" t="str">
        <f>VLOOKUP(G1903,'Seg 3 descriptions'!A:B,2)</f>
        <v>Salaries</v>
      </c>
    </row>
    <row r="1904" spans="1:19" x14ac:dyDescent="0.25">
      <c r="A1904" s="1" t="s">
        <v>457</v>
      </c>
      <c r="B1904" s="1" t="s">
        <v>49</v>
      </c>
      <c r="C1904" s="1" t="s">
        <v>2822</v>
      </c>
      <c r="D1904" s="1" t="s">
        <v>2077</v>
      </c>
      <c r="E1904" s="1" t="s">
        <v>20</v>
      </c>
      <c r="F1904" s="1" t="s">
        <v>2006</v>
      </c>
      <c r="G1904" s="1" t="s">
        <v>460</v>
      </c>
      <c r="H1904" s="1" t="s">
        <v>86</v>
      </c>
      <c r="I1904" s="1" t="s">
        <v>2056</v>
      </c>
      <c r="J1904" s="3">
        <v>85.89</v>
      </c>
      <c r="K1904" s="1" t="s">
        <v>3022</v>
      </c>
      <c r="L1904" s="1" t="s">
        <v>24</v>
      </c>
      <c r="M1904" s="1" t="s">
        <v>3023</v>
      </c>
      <c r="N1904" s="1" t="s">
        <v>2059</v>
      </c>
      <c r="O1904" s="2">
        <v>39813</v>
      </c>
      <c r="P1904" s="2">
        <v>39822</v>
      </c>
      <c r="Q1904" s="1" t="s">
        <v>29</v>
      </c>
      <c r="R1904" t="str">
        <f>VLOOKUP(F1904,'Seg 2 descriptions'!A:B,2)</f>
        <v>X Engineering and Measurement</v>
      </c>
      <c r="S1904" t="str">
        <f>VLOOKUP(G1904,'Seg 3 descriptions'!A:B,2)</f>
        <v>Salaries</v>
      </c>
    </row>
    <row r="1905" spans="1:19" x14ac:dyDescent="0.25">
      <c r="A1905" s="1" t="s">
        <v>457</v>
      </c>
      <c r="B1905" s="1" t="s">
        <v>49</v>
      </c>
      <c r="C1905" s="1" t="s">
        <v>2822</v>
      </c>
      <c r="D1905" s="1" t="s">
        <v>2080</v>
      </c>
      <c r="E1905" s="1" t="s">
        <v>20</v>
      </c>
      <c r="F1905" s="1" t="s">
        <v>2006</v>
      </c>
      <c r="G1905" s="1" t="s">
        <v>460</v>
      </c>
      <c r="H1905" s="1" t="s">
        <v>187</v>
      </c>
      <c r="I1905" s="1" t="s">
        <v>2056</v>
      </c>
      <c r="J1905" s="3">
        <v>376.06</v>
      </c>
      <c r="K1905" s="1" t="s">
        <v>3022</v>
      </c>
      <c r="L1905" s="1" t="s">
        <v>24</v>
      </c>
      <c r="M1905" s="1" t="s">
        <v>3023</v>
      </c>
      <c r="N1905" s="1" t="s">
        <v>2059</v>
      </c>
      <c r="O1905" s="2">
        <v>39813</v>
      </c>
      <c r="P1905" s="2">
        <v>39822</v>
      </c>
      <c r="Q1905" s="1" t="s">
        <v>29</v>
      </c>
      <c r="R1905" t="str">
        <f>VLOOKUP(F1905,'Seg 2 descriptions'!A:B,2)</f>
        <v>X Engineering and Measurement</v>
      </c>
      <c r="S1905" t="str">
        <f>VLOOKUP(G1905,'Seg 3 descriptions'!A:B,2)</f>
        <v>Salaries</v>
      </c>
    </row>
    <row r="1906" spans="1:19" x14ac:dyDescent="0.25">
      <c r="A1906" s="1" t="s">
        <v>828</v>
      </c>
      <c r="B1906" s="1" t="s">
        <v>49</v>
      </c>
      <c r="C1906" s="1" t="s">
        <v>3014</v>
      </c>
      <c r="D1906" s="1" t="s">
        <v>1997</v>
      </c>
      <c r="E1906" s="1" t="s">
        <v>1991</v>
      </c>
      <c r="F1906" s="1" t="s">
        <v>1992</v>
      </c>
      <c r="G1906" s="1" t="s">
        <v>460</v>
      </c>
      <c r="H1906" s="1" t="s">
        <v>86</v>
      </c>
      <c r="I1906" s="1" t="s">
        <v>24</v>
      </c>
      <c r="J1906" s="3">
        <v>258.27999999999997</v>
      </c>
      <c r="K1906" s="1" t="s">
        <v>3015</v>
      </c>
      <c r="L1906" s="1" t="s">
        <v>24</v>
      </c>
      <c r="M1906" s="1" t="s">
        <v>24</v>
      </c>
      <c r="N1906" s="1" t="s">
        <v>3014</v>
      </c>
      <c r="O1906" s="2">
        <v>39696</v>
      </c>
      <c r="P1906" s="2">
        <v>39722</v>
      </c>
      <c r="Q1906" s="1" t="s">
        <v>29</v>
      </c>
      <c r="R1906" t="str">
        <f>VLOOKUP(F1906,'Seg 2 descriptions'!A:B,2)</f>
        <v>X Operations-Tri-County</v>
      </c>
      <c r="S1906" t="str">
        <f>VLOOKUP(G1906,'Seg 3 descriptions'!A:B,2)</f>
        <v>Salaries</v>
      </c>
    </row>
    <row r="1907" spans="1:19" x14ac:dyDescent="0.25">
      <c r="A1907" s="1" t="s">
        <v>828</v>
      </c>
      <c r="B1907" s="1" t="s">
        <v>49</v>
      </c>
      <c r="C1907" s="1" t="s">
        <v>2971</v>
      </c>
      <c r="D1907" s="1" t="s">
        <v>2080</v>
      </c>
      <c r="E1907" s="1" t="s">
        <v>20</v>
      </c>
      <c r="F1907" s="1" t="s">
        <v>2006</v>
      </c>
      <c r="G1907" s="1" t="s">
        <v>460</v>
      </c>
      <c r="H1907" s="1" t="s">
        <v>187</v>
      </c>
      <c r="I1907" s="1" t="s">
        <v>24</v>
      </c>
      <c r="J1907" s="3">
        <v>776.98</v>
      </c>
      <c r="K1907" s="1" t="s">
        <v>3085</v>
      </c>
      <c r="L1907" s="1" t="s">
        <v>24</v>
      </c>
      <c r="M1907" s="1" t="s">
        <v>24</v>
      </c>
      <c r="N1907" s="1" t="s">
        <v>2971</v>
      </c>
      <c r="O1907" s="2">
        <v>39591</v>
      </c>
      <c r="P1907" s="2">
        <v>39603</v>
      </c>
      <c r="Q1907" s="1" t="s">
        <v>29</v>
      </c>
      <c r="R1907" t="str">
        <f>VLOOKUP(F1907,'Seg 2 descriptions'!A:B,2)</f>
        <v>X Engineering and Measurement</v>
      </c>
      <c r="S1907" t="str">
        <f>VLOOKUP(G1907,'Seg 3 descriptions'!A:B,2)</f>
        <v>Salaries</v>
      </c>
    </row>
    <row r="1908" spans="1:19" x14ac:dyDescent="0.25">
      <c r="A1908" s="1" t="s">
        <v>828</v>
      </c>
      <c r="B1908" s="1" t="s">
        <v>49</v>
      </c>
      <c r="C1908" s="1" t="s">
        <v>2971</v>
      </c>
      <c r="D1908" s="1" t="s">
        <v>2083</v>
      </c>
      <c r="E1908" s="1" t="s">
        <v>20</v>
      </c>
      <c r="F1908" s="1" t="s">
        <v>1992</v>
      </c>
      <c r="G1908" s="1" t="s">
        <v>460</v>
      </c>
      <c r="H1908" s="1" t="s">
        <v>86</v>
      </c>
      <c r="I1908" s="1" t="s">
        <v>24</v>
      </c>
      <c r="J1908" s="3">
        <v>471.02</v>
      </c>
      <c r="K1908" s="1" t="s">
        <v>3085</v>
      </c>
      <c r="L1908" s="1" t="s">
        <v>24</v>
      </c>
      <c r="M1908" s="1" t="s">
        <v>24</v>
      </c>
      <c r="N1908" s="1" t="s">
        <v>2971</v>
      </c>
      <c r="O1908" s="2">
        <v>39591</v>
      </c>
      <c r="P1908" s="2">
        <v>39603</v>
      </c>
      <c r="Q1908" s="1" t="s">
        <v>29</v>
      </c>
      <c r="R1908" t="str">
        <f>VLOOKUP(F1908,'Seg 2 descriptions'!A:B,2)</f>
        <v>X Operations-Tri-County</v>
      </c>
      <c r="S1908" t="str">
        <f>VLOOKUP(G1908,'Seg 3 descriptions'!A:B,2)</f>
        <v>Salaries</v>
      </c>
    </row>
    <row r="1909" spans="1:19" x14ac:dyDescent="0.25">
      <c r="A1909" s="1" t="s">
        <v>828</v>
      </c>
      <c r="B1909" s="1" t="s">
        <v>49</v>
      </c>
      <c r="C1909" s="1" t="s">
        <v>2971</v>
      </c>
      <c r="D1909" s="1" t="s">
        <v>2676</v>
      </c>
      <c r="E1909" s="1" t="s">
        <v>20</v>
      </c>
      <c r="F1909" s="1" t="s">
        <v>1992</v>
      </c>
      <c r="G1909" s="1" t="s">
        <v>460</v>
      </c>
      <c r="H1909" s="1" t="s">
        <v>103</v>
      </c>
      <c r="I1909" s="1" t="s">
        <v>24</v>
      </c>
      <c r="J1909" s="3">
        <v>137.22999999999999</v>
      </c>
      <c r="K1909" s="1" t="s">
        <v>3085</v>
      </c>
      <c r="L1909" s="1" t="s">
        <v>24</v>
      </c>
      <c r="M1909" s="1" t="s">
        <v>24</v>
      </c>
      <c r="N1909" s="1" t="s">
        <v>2971</v>
      </c>
      <c r="O1909" s="2">
        <v>39591</v>
      </c>
      <c r="P1909" s="2">
        <v>39603</v>
      </c>
      <c r="Q1909" s="1" t="s">
        <v>29</v>
      </c>
      <c r="R1909" t="str">
        <f>VLOOKUP(F1909,'Seg 2 descriptions'!A:B,2)</f>
        <v>X Operations-Tri-County</v>
      </c>
      <c r="S1909" t="str">
        <f>VLOOKUP(G1909,'Seg 3 descriptions'!A:B,2)</f>
        <v>Salaries</v>
      </c>
    </row>
    <row r="1910" spans="1:19" x14ac:dyDescent="0.25">
      <c r="A1910" s="1" t="s">
        <v>828</v>
      </c>
      <c r="B1910" s="1" t="s">
        <v>49</v>
      </c>
      <c r="C1910" s="1" t="s">
        <v>2971</v>
      </c>
      <c r="D1910" s="1" t="s">
        <v>2727</v>
      </c>
      <c r="E1910" s="1" t="s">
        <v>20</v>
      </c>
      <c r="F1910" s="1" t="s">
        <v>1992</v>
      </c>
      <c r="G1910" s="1" t="s">
        <v>460</v>
      </c>
      <c r="H1910" s="1" t="s">
        <v>228</v>
      </c>
      <c r="I1910" s="1" t="s">
        <v>24</v>
      </c>
      <c r="J1910" s="3">
        <v>193.89</v>
      </c>
      <c r="K1910" s="1" t="s">
        <v>3085</v>
      </c>
      <c r="L1910" s="1" t="s">
        <v>24</v>
      </c>
      <c r="M1910" s="1" t="s">
        <v>24</v>
      </c>
      <c r="N1910" s="1" t="s">
        <v>2971</v>
      </c>
      <c r="O1910" s="2">
        <v>39591</v>
      </c>
      <c r="P1910" s="2">
        <v>39603</v>
      </c>
      <c r="Q1910" s="1" t="s">
        <v>29</v>
      </c>
      <c r="R1910" t="str">
        <f>VLOOKUP(F1910,'Seg 2 descriptions'!A:B,2)</f>
        <v>X Operations-Tri-County</v>
      </c>
      <c r="S1910" t="str">
        <f>VLOOKUP(G1910,'Seg 3 descriptions'!A:B,2)</f>
        <v>Salaries</v>
      </c>
    </row>
    <row r="1911" spans="1:19" x14ac:dyDescent="0.25">
      <c r="A1911" s="1" t="s">
        <v>828</v>
      </c>
      <c r="B1911" s="1" t="s">
        <v>49</v>
      </c>
      <c r="C1911" s="1" t="s">
        <v>2971</v>
      </c>
      <c r="D1911" s="1" t="s">
        <v>2083</v>
      </c>
      <c r="E1911" s="1" t="s">
        <v>20</v>
      </c>
      <c r="F1911" s="1" t="s">
        <v>1992</v>
      </c>
      <c r="G1911" s="1" t="s">
        <v>460</v>
      </c>
      <c r="H1911" s="1" t="s">
        <v>86</v>
      </c>
      <c r="I1911" s="1" t="s">
        <v>24</v>
      </c>
      <c r="J1911" s="3">
        <v>362.28</v>
      </c>
      <c r="K1911" s="1" t="s">
        <v>3085</v>
      </c>
      <c r="L1911" s="1" t="s">
        <v>24</v>
      </c>
      <c r="M1911" s="1" t="s">
        <v>24</v>
      </c>
      <c r="N1911" s="1" t="s">
        <v>2971</v>
      </c>
      <c r="O1911" s="2">
        <v>39591</v>
      </c>
      <c r="P1911" s="2">
        <v>39603</v>
      </c>
      <c r="Q1911" s="1" t="s">
        <v>29</v>
      </c>
      <c r="R1911" t="str">
        <f>VLOOKUP(F1911,'Seg 2 descriptions'!A:B,2)</f>
        <v>X Operations-Tri-County</v>
      </c>
      <c r="S1911" t="str">
        <f>VLOOKUP(G1911,'Seg 3 descriptions'!A:B,2)</f>
        <v>Salaries</v>
      </c>
    </row>
    <row r="1912" spans="1:19" x14ac:dyDescent="0.25">
      <c r="A1912" s="1" t="s">
        <v>457</v>
      </c>
      <c r="B1912" s="1" t="s">
        <v>49</v>
      </c>
      <c r="C1912" s="1" t="s">
        <v>2931</v>
      </c>
      <c r="D1912" s="1" t="s">
        <v>2840</v>
      </c>
      <c r="E1912" s="1" t="s">
        <v>1991</v>
      </c>
      <c r="F1912" s="1" t="s">
        <v>1992</v>
      </c>
      <c r="G1912" s="1" t="s">
        <v>866</v>
      </c>
      <c r="H1912" s="1" t="s">
        <v>86</v>
      </c>
      <c r="I1912" s="1" t="s">
        <v>2056</v>
      </c>
      <c r="J1912" s="3">
        <v>9.6</v>
      </c>
      <c r="K1912" s="1" t="s">
        <v>2823</v>
      </c>
      <c r="L1912" s="1" t="s">
        <v>24</v>
      </c>
      <c r="M1912" s="1" t="s">
        <v>2824</v>
      </c>
      <c r="N1912" s="1" t="s">
        <v>2059</v>
      </c>
      <c r="O1912" s="2">
        <v>39660</v>
      </c>
      <c r="P1912" s="2">
        <v>39665</v>
      </c>
      <c r="Q1912" s="1" t="s">
        <v>29</v>
      </c>
      <c r="R1912" t="str">
        <f>VLOOKUP(F1912,'Seg 2 descriptions'!A:B,2)</f>
        <v>X Operations-Tri-County</v>
      </c>
      <c r="S1912" t="str">
        <f>VLOOKUP(G1912,'Seg 3 descriptions'!A:B,2)</f>
        <v>Lodging &amp; Travel</v>
      </c>
    </row>
    <row r="1913" spans="1:19" x14ac:dyDescent="0.25">
      <c r="A1913" s="1" t="s">
        <v>457</v>
      </c>
      <c r="B1913" s="1" t="s">
        <v>49</v>
      </c>
      <c r="C1913" s="1" t="s">
        <v>2931</v>
      </c>
      <c r="D1913" s="1" t="s">
        <v>2009</v>
      </c>
      <c r="E1913" s="1" t="s">
        <v>1991</v>
      </c>
      <c r="F1913" s="1" t="s">
        <v>1992</v>
      </c>
      <c r="G1913" s="1" t="s">
        <v>590</v>
      </c>
      <c r="H1913" s="1" t="s">
        <v>86</v>
      </c>
      <c r="I1913" s="1" t="s">
        <v>2056</v>
      </c>
      <c r="J1913" s="3">
        <v>60.75</v>
      </c>
      <c r="K1913" s="1" t="s">
        <v>2823</v>
      </c>
      <c r="L1913" s="1" t="s">
        <v>24</v>
      </c>
      <c r="M1913" s="1" t="s">
        <v>2824</v>
      </c>
      <c r="N1913" s="1" t="s">
        <v>2059</v>
      </c>
      <c r="O1913" s="2">
        <v>39660</v>
      </c>
      <c r="P1913" s="2">
        <v>39665</v>
      </c>
      <c r="Q1913" s="1" t="s">
        <v>29</v>
      </c>
      <c r="R1913" t="str">
        <f>VLOOKUP(F1913,'Seg 2 descriptions'!A:B,2)</f>
        <v>X Operations-Tri-County</v>
      </c>
      <c r="S1913" t="str">
        <f>VLOOKUP(G1913,'Seg 3 descriptions'!A:B,2)</f>
        <v>Overtime/Comp Time/On Call</v>
      </c>
    </row>
    <row r="1914" spans="1:19" x14ac:dyDescent="0.25">
      <c r="A1914" s="1" t="s">
        <v>457</v>
      </c>
      <c r="B1914" s="1" t="s">
        <v>49</v>
      </c>
      <c r="C1914" s="1" t="s">
        <v>2931</v>
      </c>
      <c r="D1914" s="1" t="s">
        <v>2003</v>
      </c>
      <c r="E1914" s="1" t="s">
        <v>1991</v>
      </c>
      <c r="F1914" s="1" t="s">
        <v>1992</v>
      </c>
      <c r="G1914" s="1" t="s">
        <v>590</v>
      </c>
      <c r="H1914" s="1" t="s">
        <v>103</v>
      </c>
      <c r="I1914" s="1" t="s">
        <v>2056</v>
      </c>
      <c r="J1914" s="3">
        <v>13.57</v>
      </c>
      <c r="K1914" s="1" t="s">
        <v>2823</v>
      </c>
      <c r="L1914" s="1" t="s">
        <v>24</v>
      </c>
      <c r="M1914" s="1" t="s">
        <v>2824</v>
      </c>
      <c r="N1914" s="1" t="s">
        <v>2059</v>
      </c>
      <c r="O1914" s="2">
        <v>39660</v>
      </c>
      <c r="P1914" s="2">
        <v>39665</v>
      </c>
      <c r="Q1914" s="1" t="s">
        <v>29</v>
      </c>
      <c r="R1914" t="str">
        <f>VLOOKUP(F1914,'Seg 2 descriptions'!A:B,2)</f>
        <v>X Operations-Tri-County</v>
      </c>
      <c r="S1914" t="str">
        <f>VLOOKUP(G1914,'Seg 3 descriptions'!A:B,2)</f>
        <v>Overtime/Comp Time/On Call</v>
      </c>
    </row>
    <row r="1915" spans="1:19" x14ac:dyDescent="0.25">
      <c r="A1915" s="1" t="s">
        <v>457</v>
      </c>
      <c r="B1915" s="1" t="s">
        <v>49</v>
      </c>
      <c r="C1915" s="1" t="s">
        <v>2931</v>
      </c>
      <c r="D1915" s="1" t="s">
        <v>2066</v>
      </c>
      <c r="E1915" s="1" t="s">
        <v>1991</v>
      </c>
      <c r="F1915" s="1" t="s">
        <v>1992</v>
      </c>
      <c r="G1915" s="1" t="s">
        <v>590</v>
      </c>
      <c r="H1915" s="1" t="s">
        <v>228</v>
      </c>
      <c r="I1915" s="1" t="s">
        <v>2056</v>
      </c>
      <c r="J1915" s="3">
        <v>32.75</v>
      </c>
      <c r="K1915" s="1" t="s">
        <v>2823</v>
      </c>
      <c r="L1915" s="1" t="s">
        <v>24</v>
      </c>
      <c r="M1915" s="1" t="s">
        <v>2824</v>
      </c>
      <c r="N1915" s="1" t="s">
        <v>2059</v>
      </c>
      <c r="O1915" s="2">
        <v>39660</v>
      </c>
      <c r="P1915" s="2">
        <v>39665</v>
      </c>
      <c r="Q1915" s="1" t="s">
        <v>29</v>
      </c>
      <c r="R1915" t="str">
        <f>VLOOKUP(F1915,'Seg 2 descriptions'!A:B,2)</f>
        <v>X Operations-Tri-County</v>
      </c>
      <c r="S1915" t="str">
        <f>VLOOKUP(G1915,'Seg 3 descriptions'!A:B,2)</f>
        <v>Overtime/Comp Time/On Call</v>
      </c>
    </row>
    <row r="1916" spans="1:19" x14ac:dyDescent="0.25">
      <c r="A1916" s="1" t="s">
        <v>457</v>
      </c>
      <c r="B1916" s="1" t="s">
        <v>49</v>
      </c>
      <c r="C1916" s="1" t="s">
        <v>2931</v>
      </c>
      <c r="D1916" s="1" t="s">
        <v>1997</v>
      </c>
      <c r="E1916" s="1" t="s">
        <v>1991</v>
      </c>
      <c r="F1916" s="1" t="s">
        <v>1992</v>
      </c>
      <c r="G1916" s="1" t="s">
        <v>460</v>
      </c>
      <c r="H1916" s="1" t="s">
        <v>86</v>
      </c>
      <c r="I1916" s="1" t="s">
        <v>2056</v>
      </c>
      <c r="J1916" s="3">
        <v>220.7</v>
      </c>
      <c r="K1916" s="1" t="s">
        <v>2823</v>
      </c>
      <c r="L1916" s="1" t="s">
        <v>24</v>
      </c>
      <c r="M1916" s="1" t="s">
        <v>2824</v>
      </c>
      <c r="N1916" s="1" t="s">
        <v>2059</v>
      </c>
      <c r="O1916" s="2">
        <v>39660</v>
      </c>
      <c r="P1916" s="2">
        <v>39665</v>
      </c>
      <c r="Q1916" s="1" t="s">
        <v>29</v>
      </c>
      <c r="R1916" t="str">
        <f>VLOOKUP(F1916,'Seg 2 descriptions'!A:B,2)</f>
        <v>X Operations-Tri-County</v>
      </c>
      <c r="S1916" t="str">
        <f>VLOOKUP(G1916,'Seg 3 descriptions'!A:B,2)</f>
        <v>Salaries</v>
      </c>
    </row>
    <row r="1917" spans="1:19" x14ac:dyDescent="0.25">
      <c r="A1917" s="1" t="s">
        <v>457</v>
      </c>
      <c r="B1917" s="1" t="s">
        <v>49</v>
      </c>
      <c r="C1917" s="1" t="s">
        <v>2931</v>
      </c>
      <c r="D1917" s="1" t="s">
        <v>1990</v>
      </c>
      <c r="E1917" s="1" t="s">
        <v>1991</v>
      </c>
      <c r="F1917" s="1" t="s">
        <v>1992</v>
      </c>
      <c r="G1917" s="1" t="s">
        <v>460</v>
      </c>
      <c r="H1917" s="1" t="s">
        <v>103</v>
      </c>
      <c r="I1917" s="1" t="s">
        <v>2056</v>
      </c>
      <c r="J1917" s="3">
        <v>49.29</v>
      </c>
      <c r="K1917" s="1" t="s">
        <v>2823</v>
      </c>
      <c r="L1917" s="1" t="s">
        <v>24</v>
      </c>
      <c r="M1917" s="1" t="s">
        <v>2824</v>
      </c>
      <c r="N1917" s="1" t="s">
        <v>2059</v>
      </c>
      <c r="O1917" s="2">
        <v>39660</v>
      </c>
      <c r="P1917" s="2">
        <v>39665</v>
      </c>
      <c r="Q1917" s="1" t="s">
        <v>29</v>
      </c>
      <c r="R1917" t="str">
        <f>VLOOKUP(F1917,'Seg 2 descriptions'!A:B,2)</f>
        <v>X Operations-Tri-County</v>
      </c>
      <c r="S1917" t="str">
        <f>VLOOKUP(G1917,'Seg 3 descriptions'!A:B,2)</f>
        <v>Salaries</v>
      </c>
    </row>
    <row r="1918" spans="1:19" x14ac:dyDescent="0.25">
      <c r="A1918" s="1" t="s">
        <v>457</v>
      </c>
      <c r="B1918" s="1" t="s">
        <v>49</v>
      </c>
      <c r="C1918" s="1" t="s">
        <v>2931</v>
      </c>
      <c r="D1918" s="1" t="s">
        <v>1999</v>
      </c>
      <c r="E1918" s="1" t="s">
        <v>1991</v>
      </c>
      <c r="F1918" s="1" t="s">
        <v>1992</v>
      </c>
      <c r="G1918" s="1" t="s">
        <v>460</v>
      </c>
      <c r="H1918" s="1" t="s">
        <v>228</v>
      </c>
      <c r="I1918" s="1" t="s">
        <v>2056</v>
      </c>
      <c r="J1918" s="3">
        <v>118.96</v>
      </c>
      <c r="K1918" s="1" t="s">
        <v>2823</v>
      </c>
      <c r="L1918" s="1" t="s">
        <v>24</v>
      </c>
      <c r="M1918" s="1" t="s">
        <v>2824</v>
      </c>
      <c r="N1918" s="1" t="s">
        <v>2059</v>
      </c>
      <c r="O1918" s="2">
        <v>39660</v>
      </c>
      <c r="P1918" s="2">
        <v>39665</v>
      </c>
      <c r="Q1918" s="1" t="s">
        <v>29</v>
      </c>
      <c r="R1918" t="str">
        <f>VLOOKUP(F1918,'Seg 2 descriptions'!A:B,2)</f>
        <v>X Operations-Tri-County</v>
      </c>
      <c r="S1918" t="str">
        <f>VLOOKUP(G1918,'Seg 3 descriptions'!A:B,2)</f>
        <v>Salaries</v>
      </c>
    </row>
    <row r="1919" spans="1:19" x14ac:dyDescent="0.25">
      <c r="A1919" s="1" t="s">
        <v>457</v>
      </c>
      <c r="B1919" s="1" t="s">
        <v>49</v>
      </c>
      <c r="C1919" s="1" t="s">
        <v>2931</v>
      </c>
      <c r="D1919" s="1" t="s">
        <v>2065</v>
      </c>
      <c r="E1919" s="1" t="s">
        <v>20</v>
      </c>
      <c r="F1919" s="1" t="s">
        <v>1992</v>
      </c>
      <c r="G1919" s="1" t="s">
        <v>590</v>
      </c>
      <c r="H1919" s="1" t="s">
        <v>86</v>
      </c>
      <c r="I1919" s="1" t="s">
        <v>2056</v>
      </c>
      <c r="J1919" s="3">
        <v>10.220000000000001</v>
      </c>
      <c r="K1919" s="1" t="s">
        <v>2823</v>
      </c>
      <c r="L1919" s="1" t="s">
        <v>24</v>
      </c>
      <c r="M1919" s="1" t="s">
        <v>2824</v>
      </c>
      <c r="N1919" s="1" t="s">
        <v>2059</v>
      </c>
      <c r="O1919" s="2">
        <v>39660</v>
      </c>
      <c r="P1919" s="2">
        <v>39665</v>
      </c>
      <c r="Q1919" s="1" t="s">
        <v>29</v>
      </c>
      <c r="R1919" t="str">
        <f>VLOOKUP(F1919,'Seg 2 descriptions'!A:B,2)</f>
        <v>X Operations-Tri-County</v>
      </c>
      <c r="S1919" t="str">
        <f>VLOOKUP(G1919,'Seg 3 descriptions'!A:B,2)</f>
        <v>Overtime/Comp Time/On Call</v>
      </c>
    </row>
    <row r="1920" spans="1:19" x14ac:dyDescent="0.25">
      <c r="A1920" s="1" t="s">
        <v>457</v>
      </c>
      <c r="B1920" s="1" t="s">
        <v>49</v>
      </c>
      <c r="C1920" s="1" t="s">
        <v>2931</v>
      </c>
      <c r="D1920" s="1" t="s">
        <v>2083</v>
      </c>
      <c r="E1920" s="1" t="s">
        <v>20</v>
      </c>
      <c r="F1920" s="1" t="s">
        <v>1992</v>
      </c>
      <c r="G1920" s="1" t="s">
        <v>460</v>
      </c>
      <c r="H1920" s="1" t="s">
        <v>86</v>
      </c>
      <c r="I1920" s="1" t="s">
        <v>2056</v>
      </c>
      <c r="J1920" s="3">
        <v>37.11</v>
      </c>
      <c r="K1920" s="1" t="s">
        <v>2823</v>
      </c>
      <c r="L1920" s="1" t="s">
        <v>24</v>
      </c>
      <c r="M1920" s="1" t="s">
        <v>2824</v>
      </c>
      <c r="N1920" s="1" t="s">
        <v>2059</v>
      </c>
      <c r="O1920" s="2">
        <v>39660</v>
      </c>
      <c r="P1920" s="2">
        <v>39665</v>
      </c>
      <c r="Q1920" s="1" t="s">
        <v>29</v>
      </c>
      <c r="R1920" t="str">
        <f>VLOOKUP(F1920,'Seg 2 descriptions'!A:B,2)</f>
        <v>X Operations-Tri-County</v>
      </c>
      <c r="S1920" t="str">
        <f>VLOOKUP(G1920,'Seg 3 descriptions'!A:B,2)</f>
        <v>Salaries</v>
      </c>
    </row>
    <row r="1921" spans="1:19" x14ac:dyDescent="0.25">
      <c r="A1921" s="1" t="s">
        <v>457</v>
      </c>
      <c r="B1921" s="1" t="s">
        <v>49</v>
      </c>
      <c r="C1921" s="1" t="s">
        <v>2938</v>
      </c>
      <c r="D1921" s="1" t="s">
        <v>3086</v>
      </c>
      <c r="E1921" s="1" t="s">
        <v>2029</v>
      </c>
      <c r="F1921" s="1" t="s">
        <v>2030</v>
      </c>
      <c r="G1921" s="1" t="s">
        <v>867</v>
      </c>
      <c r="H1921" s="1" t="s">
        <v>130</v>
      </c>
      <c r="I1921" s="1" t="s">
        <v>2056</v>
      </c>
      <c r="J1921" s="3">
        <v>0.15</v>
      </c>
      <c r="K1921" s="1" t="s">
        <v>2843</v>
      </c>
      <c r="L1921" s="1" t="s">
        <v>24</v>
      </c>
      <c r="M1921" s="1" t="s">
        <v>2844</v>
      </c>
      <c r="N1921" s="1" t="s">
        <v>2059</v>
      </c>
      <c r="O1921" s="2">
        <v>39782</v>
      </c>
      <c r="P1921" s="2">
        <v>39785</v>
      </c>
      <c r="Q1921" s="1" t="s">
        <v>29</v>
      </c>
      <c r="R1921" t="str">
        <f>VLOOKUP(F1921,'Seg 2 descriptions'!A:B,2)</f>
        <v>X Operations-Citrus County</v>
      </c>
      <c r="S1921" t="str">
        <f>VLOOKUP(G1921,'Seg 3 descriptions'!A:B,2)</f>
        <v>Meals</v>
      </c>
    </row>
    <row r="1922" spans="1:19" x14ac:dyDescent="0.25">
      <c r="A1922" s="1" t="s">
        <v>457</v>
      </c>
      <c r="B1922" s="1" t="s">
        <v>49</v>
      </c>
      <c r="C1922" s="1" t="s">
        <v>2938</v>
      </c>
      <c r="D1922" s="1" t="s">
        <v>3087</v>
      </c>
      <c r="E1922" s="1" t="s">
        <v>2029</v>
      </c>
      <c r="F1922" s="1" t="s">
        <v>2030</v>
      </c>
      <c r="G1922" s="1" t="s">
        <v>866</v>
      </c>
      <c r="H1922" s="1" t="s">
        <v>130</v>
      </c>
      <c r="I1922" s="1" t="s">
        <v>2056</v>
      </c>
      <c r="J1922" s="3">
        <v>0.2</v>
      </c>
      <c r="K1922" s="1" t="s">
        <v>2843</v>
      </c>
      <c r="L1922" s="1" t="s">
        <v>24</v>
      </c>
      <c r="M1922" s="1" t="s">
        <v>2844</v>
      </c>
      <c r="N1922" s="1" t="s">
        <v>2059</v>
      </c>
      <c r="O1922" s="2">
        <v>39782</v>
      </c>
      <c r="P1922" s="2">
        <v>39785</v>
      </c>
      <c r="Q1922" s="1" t="s">
        <v>29</v>
      </c>
      <c r="R1922" t="str">
        <f>VLOOKUP(F1922,'Seg 2 descriptions'!A:B,2)</f>
        <v>X Operations-Citrus County</v>
      </c>
      <c r="S1922" t="str">
        <f>VLOOKUP(G1922,'Seg 3 descriptions'!A:B,2)</f>
        <v>Lodging &amp; Travel</v>
      </c>
    </row>
    <row r="1923" spans="1:19" x14ac:dyDescent="0.25">
      <c r="A1923" s="1" t="s">
        <v>457</v>
      </c>
      <c r="B1923" s="1" t="s">
        <v>49</v>
      </c>
      <c r="C1923" s="1" t="s">
        <v>2933</v>
      </c>
      <c r="D1923" s="1" t="s">
        <v>2619</v>
      </c>
      <c r="E1923" s="1" t="s">
        <v>2029</v>
      </c>
      <c r="F1923" s="1" t="s">
        <v>2030</v>
      </c>
      <c r="G1923" s="1" t="s">
        <v>866</v>
      </c>
      <c r="H1923" s="1" t="s">
        <v>86</v>
      </c>
      <c r="I1923" s="1" t="s">
        <v>2056</v>
      </c>
      <c r="J1923" s="3">
        <v>-1.75</v>
      </c>
      <c r="K1923" s="1" t="s">
        <v>2843</v>
      </c>
      <c r="L1923" s="1" t="s">
        <v>24</v>
      </c>
      <c r="M1923" s="1" t="s">
        <v>2844</v>
      </c>
      <c r="N1923" s="1" t="s">
        <v>2059</v>
      </c>
      <c r="O1923" s="2">
        <v>39752</v>
      </c>
      <c r="P1923" s="2">
        <v>39758</v>
      </c>
      <c r="Q1923" s="1" t="s">
        <v>29</v>
      </c>
      <c r="R1923" t="str">
        <f>VLOOKUP(F1923,'Seg 2 descriptions'!A:B,2)</f>
        <v>X Operations-Citrus County</v>
      </c>
      <c r="S1923" t="str">
        <f>VLOOKUP(G1923,'Seg 3 descriptions'!A:B,2)</f>
        <v>Lodging &amp; Travel</v>
      </c>
    </row>
    <row r="1924" spans="1:19" x14ac:dyDescent="0.25">
      <c r="A1924" s="1" t="s">
        <v>457</v>
      </c>
      <c r="B1924" s="1" t="s">
        <v>49</v>
      </c>
      <c r="C1924" s="1" t="s">
        <v>2933</v>
      </c>
      <c r="D1924" s="1" t="s">
        <v>2620</v>
      </c>
      <c r="E1924" s="1" t="s">
        <v>2029</v>
      </c>
      <c r="F1924" s="1" t="s">
        <v>2030</v>
      </c>
      <c r="G1924" s="1" t="s">
        <v>866</v>
      </c>
      <c r="H1924" s="1" t="s">
        <v>187</v>
      </c>
      <c r="I1924" s="1" t="s">
        <v>2056</v>
      </c>
      <c r="J1924" s="3">
        <v>-4.2</v>
      </c>
      <c r="K1924" s="1" t="s">
        <v>2843</v>
      </c>
      <c r="L1924" s="1" t="s">
        <v>24</v>
      </c>
      <c r="M1924" s="1" t="s">
        <v>2844</v>
      </c>
      <c r="N1924" s="1" t="s">
        <v>2059</v>
      </c>
      <c r="O1924" s="2">
        <v>39752</v>
      </c>
      <c r="P1924" s="2">
        <v>39758</v>
      </c>
      <c r="Q1924" s="1" t="s">
        <v>29</v>
      </c>
      <c r="R1924" t="str">
        <f>VLOOKUP(F1924,'Seg 2 descriptions'!A:B,2)</f>
        <v>X Operations-Citrus County</v>
      </c>
      <c r="S1924" t="str">
        <f>VLOOKUP(G1924,'Seg 3 descriptions'!A:B,2)</f>
        <v>Lodging &amp; Travel</v>
      </c>
    </row>
    <row r="1925" spans="1:19" x14ac:dyDescent="0.25">
      <c r="A1925" s="1" t="s">
        <v>457</v>
      </c>
      <c r="B1925" s="1" t="s">
        <v>49</v>
      </c>
      <c r="C1925" s="1" t="s">
        <v>2933</v>
      </c>
      <c r="D1925" s="1" t="s">
        <v>2299</v>
      </c>
      <c r="E1925" s="1" t="s">
        <v>2029</v>
      </c>
      <c r="F1925" s="1" t="s">
        <v>2030</v>
      </c>
      <c r="G1925" s="1" t="s">
        <v>590</v>
      </c>
      <c r="H1925" s="1" t="s">
        <v>86</v>
      </c>
      <c r="I1925" s="1" t="s">
        <v>2056</v>
      </c>
      <c r="J1925" s="3">
        <v>-3.89</v>
      </c>
      <c r="K1925" s="1" t="s">
        <v>2843</v>
      </c>
      <c r="L1925" s="1" t="s">
        <v>24</v>
      </c>
      <c r="M1925" s="1" t="s">
        <v>2844</v>
      </c>
      <c r="N1925" s="1" t="s">
        <v>2059</v>
      </c>
      <c r="O1925" s="2">
        <v>39752</v>
      </c>
      <c r="P1925" s="2">
        <v>39758</v>
      </c>
      <c r="Q1925" s="1" t="s">
        <v>29</v>
      </c>
      <c r="R1925" t="str">
        <f>VLOOKUP(F1925,'Seg 2 descriptions'!A:B,2)</f>
        <v>X Operations-Citrus County</v>
      </c>
      <c r="S1925" t="str">
        <f>VLOOKUP(G1925,'Seg 3 descriptions'!A:B,2)</f>
        <v>Overtime/Comp Time/On Call</v>
      </c>
    </row>
    <row r="1926" spans="1:19" x14ac:dyDescent="0.25">
      <c r="A1926" s="1" t="s">
        <v>457</v>
      </c>
      <c r="B1926" s="1" t="s">
        <v>49</v>
      </c>
      <c r="C1926" s="1" t="s">
        <v>2933</v>
      </c>
      <c r="D1926" s="1" t="s">
        <v>2621</v>
      </c>
      <c r="E1926" s="1" t="s">
        <v>2029</v>
      </c>
      <c r="F1926" s="1" t="s">
        <v>2030</v>
      </c>
      <c r="G1926" s="1" t="s">
        <v>590</v>
      </c>
      <c r="H1926" s="1" t="s">
        <v>187</v>
      </c>
      <c r="I1926" s="1" t="s">
        <v>2056</v>
      </c>
      <c r="J1926" s="3">
        <v>-9.33</v>
      </c>
      <c r="K1926" s="1" t="s">
        <v>2843</v>
      </c>
      <c r="L1926" s="1" t="s">
        <v>24</v>
      </c>
      <c r="M1926" s="1" t="s">
        <v>2844</v>
      </c>
      <c r="N1926" s="1" t="s">
        <v>2059</v>
      </c>
      <c r="O1926" s="2">
        <v>39752</v>
      </c>
      <c r="P1926" s="2">
        <v>39758</v>
      </c>
      <c r="Q1926" s="1" t="s">
        <v>29</v>
      </c>
      <c r="R1926" t="str">
        <f>VLOOKUP(F1926,'Seg 2 descriptions'!A:B,2)</f>
        <v>X Operations-Citrus County</v>
      </c>
      <c r="S1926" t="str">
        <f>VLOOKUP(G1926,'Seg 3 descriptions'!A:B,2)</f>
        <v>Overtime/Comp Time/On Call</v>
      </c>
    </row>
    <row r="1927" spans="1:19" x14ac:dyDescent="0.25">
      <c r="A1927" s="1" t="s">
        <v>457</v>
      </c>
      <c r="B1927" s="1" t="s">
        <v>49</v>
      </c>
      <c r="C1927" s="1" t="s">
        <v>2933</v>
      </c>
      <c r="D1927" s="1" t="s">
        <v>2307</v>
      </c>
      <c r="E1927" s="1" t="s">
        <v>2029</v>
      </c>
      <c r="F1927" s="1" t="s">
        <v>2030</v>
      </c>
      <c r="G1927" s="1" t="s">
        <v>460</v>
      </c>
      <c r="H1927" s="1" t="s">
        <v>86</v>
      </c>
      <c r="I1927" s="1" t="s">
        <v>2056</v>
      </c>
      <c r="J1927" s="3">
        <v>-4.5199999999999996</v>
      </c>
      <c r="K1927" s="1" t="s">
        <v>2843</v>
      </c>
      <c r="L1927" s="1" t="s">
        <v>24</v>
      </c>
      <c r="M1927" s="1" t="s">
        <v>2844</v>
      </c>
      <c r="N1927" s="1" t="s">
        <v>2059</v>
      </c>
      <c r="O1927" s="2">
        <v>39752</v>
      </c>
      <c r="P1927" s="2">
        <v>39758</v>
      </c>
      <c r="Q1927" s="1" t="s">
        <v>29</v>
      </c>
      <c r="R1927" t="str">
        <f>VLOOKUP(F1927,'Seg 2 descriptions'!A:B,2)</f>
        <v>X Operations-Citrus County</v>
      </c>
      <c r="S1927" t="str">
        <f>VLOOKUP(G1927,'Seg 3 descriptions'!A:B,2)</f>
        <v>Salaries</v>
      </c>
    </row>
    <row r="1928" spans="1:19" x14ac:dyDescent="0.25">
      <c r="A1928" s="1" t="s">
        <v>457</v>
      </c>
      <c r="B1928" s="1" t="s">
        <v>49</v>
      </c>
      <c r="C1928" s="1" t="s">
        <v>2933</v>
      </c>
      <c r="D1928" s="1" t="s">
        <v>2079</v>
      </c>
      <c r="E1928" s="1" t="s">
        <v>2029</v>
      </c>
      <c r="F1928" s="1" t="s">
        <v>2030</v>
      </c>
      <c r="G1928" s="1" t="s">
        <v>460</v>
      </c>
      <c r="H1928" s="1" t="s">
        <v>187</v>
      </c>
      <c r="I1928" s="1" t="s">
        <v>2056</v>
      </c>
      <c r="J1928" s="3">
        <v>-10.85</v>
      </c>
      <c r="K1928" s="1" t="s">
        <v>2843</v>
      </c>
      <c r="L1928" s="1" t="s">
        <v>24</v>
      </c>
      <c r="M1928" s="1" t="s">
        <v>2844</v>
      </c>
      <c r="N1928" s="1" t="s">
        <v>2059</v>
      </c>
      <c r="O1928" s="2">
        <v>39752</v>
      </c>
      <c r="P1928" s="2">
        <v>39758</v>
      </c>
      <c r="Q1928" s="1" t="s">
        <v>29</v>
      </c>
      <c r="R1928" t="str">
        <f>VLOOKUP(F1928,'Seg 2 descriptions'!A:B,2)</f>
        <v>X Operations-Citrus County</v>
      </c>
      <c r="S1928" t="str">
        <f>VLOOKUP(G1928,'Seg 3 descriptions'!A:B,2)</f>
        <v>Salaries</v>
      </c>
    </row>
    <row r="1929" spans="1:19" x14ac:dyDescent="0.25">
      <c r="A1929" s="1" t="s">
        <v>457</v>
      </c>
      <c r="B1929" s="1" t="s">
        <v>49</v>
      </c>
      <c r="C1929" s="1" t="s">
        <v>2938</v>
      </c>
      <c r="D1929" s="1" t="s">
        <v>2334</v>
      </c>
      <c r="E1929" s="1" t="s">
        <v>1991</v>
      </c>
      <c r="F1929" s="1" t="s">
        <v>1992</v>
      </c>
      <c r="G1929" s="1" t="s">
        <v>870</v>
      </c>
      <c r="H1929" s="1" t="s">
        <v>86</v>
      </c>
      <c r="I1929" s="1" t="s">
        <v>2056</v>
      </c>
      <c r="J1929" s="3">
        <v>30.35</v>
      </c>
      <c r="K1929" s="1" t="s">
        <v>2823</v>
      </c>
      <c r="L1929" s="1" t="s">
        <v>24</v>
      </c>
      <c r="M1929" s="1" t="s">
        <v>2824</v>
      </c>
      <c r="N1929" s="1" t="s">
        <v>2059</v>
      </c>
      <c r="O1929" s="2">
        <v>39782</v>
      </c>
      <c r="P1929" s="2">
        <v>39785</v>
      </c>
      <c r="Q1929" s="1" t="s">
        <v>29</v>
      </c>
      <c r="R1929" t="str">
        <f>VLOOKUP(F1929,'Seg 2 descriptions'!A:B,2)</f>
        <v>X Operations-Tri-County</v>
      </c>
      <c r="S1929" t="str">
        <f>VLOOKUP(G1929,'Seg 3 descriptions'!A:B,2)</f>
        <v>Other Vehicle Expenses</v>
      </c>
    </row>
    <row r="1930" spans="1:19" x14ac:dyDescent="0.25">
      <c r="A1930" s="1" t="s">
        <v>457</v>
      </c>
      <c r="B1930" s="1" t="s">
        <v>49</v>
      </c>
      <c r="C1930" s="1" t="s">
        <v>2938</v>
      </c>
      <c r="D1930" s="1" t="s">
        <v>2335</v>
      </c>
      <c r="E1930" s="1" t="s">
        <v>1991</v>
      </c>
      <c r="F1930" s="1" t="s">
        <v>1992</v>
      </c>
      <c r="G1930" s="1" t="s">
        <v>870</v>
      </c>
      <c r="H1930" s="1" t="s">
        <v>103</v>
      </c>
      <c r="I1930" s="1" t="s">
        <v>2056</v>
      </c>
      <c r="J1930" s="3">
        <v>1.46</v>
      </c>
      <c r="K1930" s="1" t="s">
        <v>2823</v>
      </c>
      <c r="L1930" s="1" t="s">
        <v>24</v>
      </c>
      <c r="M1930" s="1" t="s">
        <v>2824</v>
      </c>
      <c r="N1930" s="1" t="s">
        <v>2059</v>
      </c>
      <c r="O1930" s="2">
        <v>39782</v>
      </c>
      <c r="P1930" s="2">
        <v>39785</v>
      </c>
      <c r="Q1930" s="1" t="s">
        <v>29</v>
      </c>
      <c r="R1930" t="str">
        <f>VLOOKUP(F1930,'Seg 2 descriptions'!A:B,2)</f>
        <v>X Operations-Tri-County</v>
      </c>
      <c r="S1930" t="str">
        <f>VLOOKUP(G1930,'Seg 3 descriptions'!A:B,2)</f>
        <v>Other Vehicle Expenses</v>
      </c>
    </row>
    <row r="1931" spans="1:19" x14ac:dyDescent="0.25">
      <c r="A1931" s="1" t="s">
        <v>457</v>
      </c>
      <c r="B1931" s="1" t="s">
        <v>49</v>
      </c>
      <c r="C1931" s="1" t="s">
        <v>2938</v>
      </c>
      <c r="D1931" s="1" t="s">
        <v>2766</v>
      </c>
      <c r="E1931" s="1" t="s">
        <v>1991</v>
      </c>
      <c r="F1931" s="1" t="s">
        <v>1992</v>
      </c>
      <c r="G1931" s="1" t="s">
        <v>870</v>
      </c>
      <c r="H1931" s="1" t="s">
        <v>228</v>
      </c>
      <c r="I1931" s="1" t="s">
        <v>2056</v>
      </c>
      <c r="J1931" s="3">
        <v>1.59</v>
      </c>
      <c r="K1931" s="1" t="s">
        <v>2823</v>
      </c>
      <c r="L1931" s="1" t="s">
        <v>24</v>
      </c>
      <c r="M1931" s="1" t="s">
        <v>2824</v>
      </c>
      <c r="N1931" s="1" t="s">
        <v>2059</v>
      </c>
      <c r="O1931" s="2">
        <v>39782</v>
      </c>
      <c r="P1931" s="2">
        <v>39785</v>
      </c>
      <c r="Q1931" s="1" t="s">
        <v>29</v>
      </c>
      <c r="R1931" t="str">
        <f>VLOOKUP(F1931,'Seg 2 descriptions'!A:B,2)</f>
        <v>X Operations-Tri-County</v>
      </c>
      <c r="S1931" t="str">
        <f>VLOOKUP(G1931,'Seg 3 descriptions'!A:B,2)</f>
        <v>Other Vehicle Expenses</v>
      </c>
    </row>
    <row r="1932" spans="1:19" x14ac:dyDescent="0.25">
      <c r="A1932" s="1" t="s">
        <v>457</v>
      </c>
      <c r="B1932" s="1" t="s">
        <v>49</v>
      </c>
      <c r="C1932" s="1" t="s">
        <v>2938</v>
      </c>
      <c r="D1932" s="1" t="s">
        <v>2339</v>
      </c>
      <c r="E1932" s="1" t="s">
        <v>1991</v>
      </c>
      <c r="F1932" s="1" t="s">
        <v>1992</v>
      </c>
      <c r="G1932" s="1" t="s">
        <v>870</v>
      </c>
      <c r="H1932" s="1" t="s">
        <v>130</v>
      </c>
      <c r="I1932" s="1" t="s">
        <v>2056</v>
      </c>
      <c r="J1932" s="3">
        <v>2.59</v>
      </c>
      <c r="K1932" s="1" t="s">
        <v>2823</v>
      </c>
      <c r="L1932" s="1" t="s">
        <v>24</v>
      </c>
      <c r="M1932" s="1" t="s">
        <v>2824</v>
      </c>
      <c r="N1932" s="1" t="s">
        <v>2059</v>
      </c>
      <c r="O1932" s="2">
        <v>39782</v>
      </c>
      <c r="P1932" s="2">
        <v>39785</v>
      </c>
      <c r="Q1932" s="1" t="s">
        <v>29</v>
      </c>
      <c r="R1932" t="str">
        <f>VLOOKUP(F1932,'Seg 2 descriptions'!A:B,2)</f>
        <v>X Operations-Tri-County</v>
      </c>
      <c r="S1932" t="str">
        <f>VLOOKUP(G1932,'Seg 3 descriptions'!A:B,2)</f>
        <v>Other Vehicle Expenses</v>
      </c>
    </row>
    <row r="1933" spans="1:19" x14ac:dyDescent="0.25">
      <c r="A1933" s="1" t="s">
        <v>457</v>
      </c>
      <c r="B1933" s="1" t="s">
        <v>49</v>
      </c>
      <c r="C1933" s="1" t="s">
        <v>2938</v>
      </c>
      <c r="D1933" s="1" t="s">
        <v>2762</v>
      </c>
      <c r="E1933" s="1" t="s">
        <v>1991</v>
      </c>
      <c r="F1933" s="1" t="s">
        <v>1992</v>
      </c>
      <c r="G1933" s="1" t="s">
        <v>1049</v>
      </c>
      <c r="H1933" s="1" t="s">
        <v>228</v>
      </c>
      <c r="I1933" s="1" t="s">
        <v>2056</v>
      </c>
      <c r="J1933" s="3">
        <v>3.64</v>
      </c>
      <c r="K1933" s="1" t="s">
        <v>2823</v>
      </c>
      <c r="L1933" s="1" t="s">
        <v>24</v>
      </c>
      <c r="M1933" s="1" t="s">
        <v>2824</v>
      </c>
      <c r="N1933" s="1" t="s">
        <v>2059</v>
      </c>
      <c r="O1933" s="2">
        <v>39782</v>
      </c>
      <c r="P1933" s="2">
        <v>39785</v>
      </c>
      <c r="Q1933" s="1" t="s">
        <v>29</v>
      </c>
      <c r="R1933" t="str">
        <f>VLOOKUP(F1933,'Seg 2 descriptions'!A:B,2)</f>
        <v>X Operations-Tri-County</v>
      </c>
      <c r="S1933" t="str">
        <f>VLOOKUP(G1933,'Seg 3 descriptions'!A:B,2)</f>
        <v>Vehicle Insurance</v>
      </c>
    </row>
    <row r="1934" spans="1:19" x14ac:dyDescent="0.25">
      <c r="A1934" s="1" t="s">
        <v>457</v>
      </c>
      <c r="B1934" s="1" t="s">
        <v>49</v>
      </c>
      <c r="C1934" s="1" t="s">
        <v>2938</v>
      </c>
      <c r="D1934" s="1" t="s">
        <v>2321</v>
      </c>
      <c r="E1934" s="1" t="s">
        <v>1991</v>
      </c>
      <c r="F1934" s="1" t="s">
        <v>1992</v>
      </c>
      <c r="G1934" s="1" t="s">
        <v>1049</v>
      </c>
      <c r="H1934" s="1" t="s">
        <v>130</v>
      </c>
      <c r="I1934" s="1" t="s">
        <v>2056</v>
      </c>
      <c r="J1934" s="3">
        <v>5.94</v>
      </c>
      <c r="K1934" s="1" t="s">
        <v>2823</v>
      </c>
      <c r="L1934" s="1" t="s">
        <v>24</v>
      </c>
      <c r="M1934" s="1" t="s">
        <v>2824</v>
      </c>
      <c r="N1934" s="1" t="s">
        <v>2059</v>
      </c>
      <c r="O1934" s="2">
        <v>39782</v>
      </c>
      <c r="P1934" s="2">
        <v>39785</v>
      </c>
      <c r="Q1934" s="1" t="s">
        <v>29</v>
      </c>
      <c r="R1934" t="str">
        <f>VLOOKUP(F1934,'Seg 2 descriptions'!A:B,2)</f>
        <v>X Operations-Tri-County</v>
      </c>
      <c r="S1934" t="str">
        <f>VLOOKUP(G1934,'Seg 3 descriptions'!A:B,2)</f>
        <v>Vehicle Insurance</v>
      </c>
    </row>
    <row r="1935" spans="1:19" x14ac:dyDescent="0.25">
      <c r="A1935" s="1" t="s">
        <v>457</v>
      </c>
      <c r="B1935" s="1" t="s">
        <v>49</v>
      </c>
      <c r="C1935" s="1" t="s">
        <v>2933</v>
      </c>
      <c r="D1935" s="1" t="s">
        <v>3088</v>
      </c>
      <c r="E1935" s="1" t="s">
        <v>2029</v>
      </c>
      <c r="F1935" s="1" t="s">
        <v>1992</v>
      </c>
      <c r="G1935" s="1" t="s">
        <v>870</v>
      </c>
      <c r="H1935" s="1" t="s">
        <v>130</v>
      </c>
      <c r="I1935" s="1" t="s">
        <v>2056</v>
      </c>
      <c r="J1935" s="3">
        <v>-1.54</v>
      </c>
      <c r="K1935" s="1" t="s">
        <v>2823</v>
      </c>
      <c r="L1935" s="1" t="s">
        <v>24</v>
      </c>
      <c r="M1935" s="1" t="s">
        <v>2824</v>
      </c>
      <c r="N1935" s="1" t="s">
        <v>2059</v>
      </c>
      <c r="O1935" s="2">
        <v>39752</v>
      </c>
      <c r="P1935" s="2">
        <v>39758</v>
      </c>
      <c r="Q1935" s="1" t="s">
        <v>29</v>
      </c>
      <c r="R1935" t="str">
        <f>VLOOKUP(F1935,'Seg 2 descriptions'!A:B,2)</f>
        <v>X Operations-Tri-County</v>
      </c>
      <c r="S1935" t="str">
        <f>VLOOKUP(G1935,'Seg 3 descriptions'!A:B,2)</f>
        <v>Other Vehicle Expenses</v>
      </c>
    </row>
    <row r="1936" spans="1:19" x14ac:dyDescent="0.25">
      <c r="A1936" s="1" t="s">
        <v>457</v>
      </c>
      <c r="B1936" s="1" t="s">
        <v>49</v>
      </c>
      <c r="C1936" s="1" t="s">
        <v>2938</v>
      </c>
      <c r="D1936" s="1" t="s">
        <v>2319</v>
      </c>
      <c r="E1936" s="1" t="s">
        <v>1991</v>
      </c>
      <c r="F1936" s="1" t="s">
        <v>1992</v>
      </c>
      <c r="G1936" s="1" t="s">
        <v>1049</v>
      </c>
      <c r="H1936" s="1" t="s">
        <v>86</v>
      </c>
      <c r="I1936" s="1" t="s">
        <v>2056</v>
      </c>
      <c r="J1936" s="3">
        <v>69.58</v>
      </c>
      <c r="K1936" s="1" t="s">
        <v>2823</v>
      </c>
      <c r="L1936" s="1" t="s">
        <v>24</v>
      </c>
      <c r="M1936" s="1" t="s">
        <v>2824</v>
      </c>
      <c r="N1936" s="1" t="s">
        <v>2059</v>
      </c>
      <c r="O1936" s="2">
        <v>39782</v>
      </c>
      <c r="P1936" s="2">
        <v>39785</v>
      </c>
      <c r="Q1936" s="1" t="s">
        <v>29</v>
      </c>
      <c r="R1936" t="str">
        <f>VLOOKUP(F1936,'Seg 2 descriptions'!A:B,2)</f>
        <v>X Operations-Tri-County</v>
      </c>
      <c r="S1936" t="str">
        <f>VLOOKUP(G1936,'Seg 3 descriptions'!A:B,2)</f>
        <v>Vehicle Insurance</v>
      </c>
    </row>
    <row r="1937" spans="1:19" x14ac:dyDescent="0.25">
      <c r="A1937" s="1" t="s">
        <v>457</v>
      </c>
      <c r="B1937" s="1" t="s">
        <v>49</v>
      </c>
      <c r="C1937" s="1" t="s">
        <v>2938</v>
      </c>
      <c r="D1937" s="1" t="s">
        <v>2320</v>
      </c>
      <c r="E1937" s="1" t="s">
        <v>1991</v>
      </c>
      <c r="F1937" s="1" t="s">
        <v>1992</v>
      </c>
      <c r="G1937" s="1" t="s">
        <v>1049</v>
      </c>
      <c r="H1937" s="1" t="s">
        <v>103</v>
      </c>
      <c r="I1937" s="1" t="s">
        <v>2056</v>
      </c>
      <c r="J1937" s="3">
        <v>3.34</v>
      </c>
      <c r="K1937" s="1" t="s">
        <v>2823</v>
      </c>
      <c r="L1937" s="1" t="s">
        <v>24</v>
      </c>
      <c r="M1937" s="1" t="s">
        <v>2824</v>
      </c>
      <c r="N1937" s="1" t="s">
        <v>2059</v>
      </c>
      <c r="O1937" s="2">
        <v>39782</v>
      </c>
      <c r="P1937" s="2">
        <v>39785</v>
      </c>
      <c r="Q1937" s="1" t="s">
        <v>29</v>
      </c>
      <c r="R1937" t="str">
        <f>VLOOKUP(F1937,'Seg 2 descriptions'!A:B,2)</f>
        <v>X Operations-Tri-County</v>
      </c>
      <c r="S1937" t="str">
        <f>VLOOKUP(G1937,'Seg 3 descriptions'!A:B,2)</f>
        <v>Vehicle Insurance</v>
      </c>
    </row>
    <row r="1938" spans="1:19" x14ac:dyDescent="0.25">
      <c r="A1938" s="1" t="s">
        <v>457</v>
      </c>
      <c r="B1938" s="1" t="s">
        <v>49</v>
      </c>
      <c r="C1938" s="1" t="s">
        <v>2933</v>
      </c>
      <c r="D1938" s="1" t="s">
        <v>2334</v>
      </c>
      <c r="E1938" s="1" t="s">
        <v>1991</v>
      </c>
      <c r="F1938" s="1" t="s">
        <v>1992</v>
      </c>
      <c r="G1938" s="1" t="s">
        <v>870</v>
      </c>
      <c r="H1938" s="1" t="s">
        <v>86</v>
      </c>
      <c r="I1938" s="1" t="s">
        <v>2056</v>
      </c>
      <c r="J1938" s="3">
        <v>-97.95</v>
      </c>
      <c r="K1938" s="1" t="s">
        <v>2823</v>
      </c>
      <c r="L1938" s="1" t="s">
        <v>24</v>
      </c>
      <c r="M1938" s="1" t="s">
        <v>2824</v>
      </c>
      <c r="N1938" s="1" t="s">
        <v>2059</v>
      </c>
      <c r="O1938" s="2">
        <v>39752</v>
      </c>
      <c r="P1938" s="2">
        <v>39758</v>
      </c>
      <c r="Q1938" s="1" t="s">
        <v>29</v>
      </c>
      <c r="R1938" t="str">
        <f>VLOOKUP(F1938,'Seg 2 descriptions'!A:B,2)</f>
        <v>X Operations-Tri-County</v>
      </c>
      <c r="S1938" t="str">
        <f>VLOOKUP(G1938,'Seg 3 descriptions'!A:B,2)</f>
        <v>Other Vehicle Expenses</v>
      </c>
    </row>
    <row r="1939" spans="1:19" x14ac:dyDescent="0.25">
      <c r="A1939" s="1" t="s">
        <v>457</v>
      </c>
      <c r="B1939" s="1" t="s">
        <v>49</v>
      </c>
      <c r="C1939" s="1" t="s">
        <v>2933</v>
      </c>
      <c r="D1939" s="1" t="s">
        <v>2335</v>
      </c>
      <c r="E1939" s="1" t="s">
        <v>1991</v>
      </c>
      <c r="F1939" s="1" t="s">
        <v>1992</v>
      </c>
      <c r="G1939" s="1" t="s">
        <v>870</v>
      </c>
      <c r="H1939" s="1" t="s">
        <v>103</v>
      </c>
      <c r="I1939" s="1" t="s">
        <v>2056</v>
      </c>
      <c r="J1939" s="3">
        <v>-4</v>
      </c>
      <c r="K1939" s="1" t="s">
        <v>2823</v>
      </c>
      <c r="L1939" s="1" t="s">
        <v>24</v>
      </c>
      <c r="M1939" s="1" t="s">
        <v>2824</v>
      </c>
      <c r="N1939" s="1" t="s">
        <v>2059</v>
      </c>
      <c r="O1939" s="2">
        <v>39752</v>
      </c>
      <c r="P1939" s="2">
        <v>39758</v>
      </c>
      <c r="Q1939" s="1" t="s">
        <v>29</v>
      </c>
      <c r="R1939" t="str">
        <f>VLOOKUP(F1939,'Seg 2 descriptions'!A:B,2)</f>
        <v>X Operations-Tri-County</v>
      </c>
      <c r="S1939" t="str">
        <f>VLOOKUP(G1939,'Seg 3 descriptions'!A:B,2)</f>
        <v>Other Vehicle Expenses</v>
      </c>
    </row>
    <row r="1940" spans="1:19" x14ac:dyDescent="0.25">
      <c r="A1940" s="1" t="s">
        <v>457</v>
      </c>
      <c r="B1940" s="1" t="s">
        <v>49</v>
      </c>
      <c r="C1940" s="1" t="s">
        <v>2933</v>
      </c>
      <c r="D1940" s="1" t="s">
        <v>2766</v>
      </c>
      <c r="E1940" s="1" t="s">
        <v>1991</v>
      </c>
      <c r="F1940" s="1" t="s">
        <v>1992</v>
      </c>
      <c r="G1940" s="1" t="s">
        <v>870</v>
      </c>
      <c r="H1940" s="1" t="s">
        <v>228</v>
      </c>
      <c r="I1940" s="1" t="s">
        <v>2056</v>
      </c>
      <c r="J1940" s="3">
        <v>-41.84</v>
      </c>
      <c r="K1940" s="1" t="s">
        <v>2823</v>
      </c>
      <c r="L1940" s="1" t="s">
        <v>24</v>
      </c>
      <c r="M1940" s="1" t="s">
        <v>2824</v>
      </c>
      <c r="N1940" s="1" t="s">
        <v>2059</v>
      </c>
      <c r="O1940" s="2">
        <v>39752</v>
      </c>
      <c r="P1940" s="2">
        <v>39758</v>
      </c>
      <c r="Q1940" s="1" t="s">
        <v>29</v>
      </c>
      <c r="R1940" t="str">
        <f>VLOOKUP(F1940,'Seg 2 descriptions'!A:B,2)</f>
        <v>X Operations-Tri-County</v>
      </c>
      <c r="S1940" t="str">
        <f>VLOOKUP(G1940,'Seg 3 descriptions'!A:B,2)</f>
        <v>Other Vehicle Expenses</v>
      </c>
    </row>
    <row r="1941" spans="1:19" x14ac:dyDescent="0.25">
      <c r="A1941" s="1" t="s">
        <v>457</v>
      </c>
      <c r="B1941" s="1" t="s">
        <v>49</v>
      </c>
      <c r="C1941" s="1" t="s">
        <v>2933</v>
      </c>
      <c r="D1941" s="1" t="s">
        <v>2339</v>
      </c>
      <c r="E1941" s="1" t="s">
        <v>1991</v>
      </c>
      <c r="F1941" s="1" t="s">
        <v>1992</v>
      </c>
      <c r="G1941" s="1" t="s">
        <v>870</v>
      </c>
      <c r="H1941" s="1" t="s">
        <v>130</v>
      </c>
      <c r="I1941" s="1" t="s">
        <v>2056</v>
      </c>
      <c r="J1941" s="3">
        <v>-5.95</v>
      </c>
      <c r="K1941" s="1" t="s">
        <v>2823</v>
      </c>
      <c r="L1941" s="1" t="s">
        <v>24</v>
      </c>
      <c r="M1941" s="1" t="s">
        <v>2824</v>
      </c>
      <c r="N1941" s="1" t="s">
        <v>2059</v>
      </c>
      <c r="O1941" s="2">
        <v>39752</v>
      </c>
      <c r="P1941" s="2">
        <v>39758</v>
      </c>
      <c r="Q1941" s="1" t="s">
        <v>29</v>
      </c>
      <c r="R1941" t="str">
        <f>VLOOKUP(F1941,'Seg 2 descriptions'!A:B,2)</f>
        <v>X Operations-Tri-County</v>
      </c>
      <c r="S1941" t="str">
        <f>VLOOKUP(G1941,'Seg 3 descriptions'!A:B,2)</f>
        <v>Other Vehicle Expenses</v>
      </c>
    </row>
    <row r="1942" spans="1:19" x14ac:dyDescent="0.25">
      <c r="A1942" s="1" t="s">
        <v>457</v>
      </c>
      <c r="B1942" s="1" t="s">
        <v>49</v>
      </c>
      <c r="C1942" s="1" t="s">
        <v>2933</v>
      </c>
      <c r="D1942" s="1" t="s">
        <v>3089</v>
      </c>
      <c r="E1942" s="1" t="s">
        <v>2029</v>
      </c>
      <c r="F1942" s="1" t="s">
        <v>1992</v>
      </c>
      <c r="G1942" s="1" t="s">
        <v>870</v>
      </c>
      <c r="H1942" s="1" t="s">
        <v>187</v>
      </c>
      <c r="I1942" s="1" t="s">
        <v>2056</v>
      </c>
      <c r="J1942" s="3">
        <v>-2.3199999999999998</v>
      </c>
      <c r="K1942" s="1" t="s">
        <v>2823</v>
      </c>
      <c r="L1942" s="1" t="s">
        <v>24</v>
      </c>
      <c r="M1942" s="1" t="s">
        <v>2824</v>
      </c>
      <c r="N1942" s="1" t="s">
        <v>2059</v>
      </c>
      <c r="O1942" s="2">
        <v>39752</v>
      </c>
      <c r="P1942" s="2">
        <v>39758</v>
      </c>
      <c r="Q1942" s="1" t="s">
        <v>29</v>
      </c>
      <c r="R1942" t="str">
        <f>VLOOKUP(F1942,'Seg 2 descriptions'!A:B,2)</f>
        <v>X Operations-Tri-County</v>
      </c>
      <c r="S1942" t="str">
        <f>VLOOKUP(G1942,'Seg 3 descriptions'!A:B,2)</f>
        <v>Other Vehicle Expenses</v>
      </c>
    </row>
    <row r="1943" spans="1:19" x14ac:dyDescent="0.25">
      <c r="A1943" s="1" t="s">
        <v>457</v>
      </c>
      <c r="B1943" s="1" t="s">
        <v>49</v>
      </c>
      <c r="C1943" s="1" t="s">
        <v>2933</v>
      </c>
      <c r="D1943" s="1" t="s">
        <v>2932</v>
      </c>
      <c r="E1943" s="1" t="s">
        <v>20</v>
      </c>
      <c r="F1943" s="1" t="s">
        <v>1992</v>
      </c>
      <c r="G1943" s="1" t="s">
        <v>870</v>
      </c>
      <c r="H1943" s="1" t="s">
        <v>86</v>
      </c>
      <c r="I1943" s="1" t="s">
        <v>2056</v>
      </c>
      <c r="J1943" s="3">
        <v>-30.28</v>
      </c>
      <c r="K1943" s="1" t="s">
        <v>2823</v>
      </c>
      <c r="L1943" s="1" t="s">
        <v>24</v>
      </c>
      <c r="M1943" s="1" t="s">
        <v>2824</v>
      </c>
      <c r="N1943" s="1" t="s">
        <v>2059</v>
      </c>
      <c r="O1943" s="2">
        <v>39752</v>
      </c>
      <c r="P1943" s="2">
        <v>39758</v>
      </c>
      <c r="Q1943" s="1" t="s">
        <v>29</v>
      </c>
      <c r="R1943" t="str">
        <f>VLOOKUP(F1943,'Seg 2 descriptions'!A:B,2)</f>
        <v>X Operations-Tri-County</v>
      </c>
      <c r="S1943" t="str">
        <f>VLOOKUP(G1943,'Seg 3 descriptions'!A:B,2)</f>
        <v>Other Vehicle Expenses</v>
      </c>
    </row>
    <row r="1944" spans="1:19" x14ac:dyDescent="0.25">
      <c r="A1944" s="1" t="s">
        <v>457</v>
      </c>
      <c r="B1944" s="1" t="s">
        <v>49</v>
      </c>
      <c r="C1944" s="1" t="s">
        <v>2933</v>
      </c>
      <c r="D1944" s="1" t="s">
        <v>2320</v>
      </c>
      <c r="E1944" s="1" t="s">
        <v>1991</v>
      </c>
      <c r="F1944" s="1" t="s">
        <v>1992</v>
      </c>
      <c r="G1944" s="1" t="s">
        <v>1049</v>
      </c>
      <c r="H1944" s="1" t="s">
        <v>103</v>
      </c>
      <c r="I1944" s="1" t="s">
        <v>2056</v>
      </c>
      <c r="J1944" s="3">
        <v>-2.2999999999999998</v>
      </c>
      <c r="K1944" s="1" t="s">
        <v>2823</v>
      </c>
      <c r="L1944" s="1" t="s">
        <v>24</v>
      </c>
      <c r="M1944" s="1" t="s">
        <v>2824</v>
      </c>
      <c r="N1944" s="1" t="s">
        <v>2059</v>
      </c>
      <c r="O1944" s="2">
        <v>39752</v>
      </c>
      <c r="P1944" s="2">
        <v>39758</v>
      </c>
      <c r="Q1944" s="1" t="s">
        <v>29</v>
      </c>
      <c r="R1944" t="str">
        <f>VLOOKUP(F1944,'Seg 2 descriptions'!A:B,2)</f>
        <v>X Operations-Tri-County</v>
      </c>
      <c r="S1944" t="str">
        <f>VLOOKUP(G1944,'Seg 3 descriptions'!A:B,2)</f>
        <v>Vehicle Insurance</v>
      </c>
    </row>
    <row r="1945" spans="1:19" x14ac:dyDescent="0.25">
      <c r="A1945" s="1" t="s">
        <v>457</v>
      </c>
      <c r="B1945" s="1" t="s">
        <v>49</v>
      </c>
      <c r="C1945" s="1" t="s">
        <v>2933</v>
      </c>
      <c r="D1945" s="1" t="s">
        <v>2762</v>
      </c>
      <c r="E1945" s="1" t="s">
        <v>1991</v>
      </c>
      <c r="F1945" s="1" t="s">
        <v>1992</v>
      </c>
      <c r="G1945" s="1" t="s">
        <v>1049</v>
      </c>
      <c r="H1945" s="1" t="s">
        <v>228</v>
      </c>
      <c r="I1945" s="1" t="s">
        <v>2056</v>
      </c>
      <c r="J1945" s="3">
        <v>-24.12</v>
      </c>
      <c r="K1945" s="1" t="s">
        <v>2823</v>
      </c>
      <c r="L1945" s="1" t="s">
        <v>24</v>
      </c>
      <c r="M1945" s="1" t="s">
        <v>2824</v>
      </c>
      <c r="N1945" s="1" t="s">
        <v>2059</v>
      </c>
      <c r="O1945" s="2">
        <v>39752</v>
      </c>
      <c r="P1945" s="2">
        <v>39758</v>
      </c>
      <c r="Q1945" s="1" t="s">
        <v>29</v>
      </c>
      <c r="R1945" t="str">
        <f>VLOOKUP(F1945,'Seg 2 descriptions'!A:B,2)</f>
        <v>X Operations-Tri-County</v>
      </c>
      <c r="S1945" t="str">
        <f>VLOOKUP(G1945,'Seg 3 descriptions'!A:B,2)</f>
        <v>Vehicle Insurance</v>
      </c>
    </row>
    <row r="1946" spans="1:19" x14ac:dyDescent="0.25">
      <c r="A1946" s="1" t="s">
        <v>457</v>
      </c>
      <c r="B1946" s="1" t="s">
        <v>49</v>
      </c>
      <c r="C1946" s="1" t="s">
        <v>2933</v>
      </c>
      <c r="D1946" s="1" t="s">
        <v>2321</v>
      </c>
      <c r="E1946" s="1" t="s">
        <v>1991</v>
      </c>
      <c r="F1946" s="1" t="s">
        <v>1992</v>
      </c>
      <c r="G1946" s="1" t="s">
        <v>1049</v>
      </c>
      <c r="H1946" s="1" t="s">
        <v>130</v>
      </c>
      <c r="I1946" s="1" t="s">
        <v>2056</v>
      </c>
      <c r="J1946" s="3">
        <v>-3.43</v>
      </c>
      <c r="K1946" s="1" t="s">
        <v>2823</v>
      </c>
      <c r="L1946" s="1" t="s">
        <v>24</v>
      </c>
      <c r="M1946" s="1" t="s">
        <v>2824</v>
      </c>
      <c r="N1946" s="1" t="s">
        <v>2059</v>
      </c>
      <c r="O1946" s="2">
        <v>39752</v>
      </c>
      <c r="P1946" s="2">
        <v>39758</v>
      </c>
      <c r="Q1946" s="1" t="s">
        <v>29</v>
      </c>
      <c r="R1946" t="str">
        <f>VLOOKUP(F1946,'Seg 2 descriptions'!A:B,2)</f>
        <v>X Operations-Tri-County</v>
      </c>
      <c r="S1946" t="str">
        <f>VLOOKUP(G1946,'Seg 3 descriptions'!A:B,2)</f>
        <v>Vehicle Insurance</v>
      </c>
    </row>
    <row r="1947" spans="1:19" x14ac:dyDescent="0.25">
      <c r="A1947" s="1" t="s">
        <v>457</v>
      </c>
      <c r="B1947" s="1" t="s">
        <v>49</v>
      </c>
      <c r="C1947" s="1" t="s">
        <v>2933</v>
      </c>
      <c r="D1947" s="1" t="s">
        <v>3090</v>
      </c>
      <c r="E1947" s="1" t="s">
        <v>2029</v>
      </c>
      <c r="F1947" s="1" t="s">
        <v>1992</v>
      </c>
      <c r="G1947" s="1" t="s">
        <v>1049</v>
      </c>
      <c r="H1947" s="1" t="s">
        <v>187</v>
      </c>
      <c r="I1947" s="1" t="s">
        <v>2056</v>
      </c>
      <c r="J1947" s="3">
        <v>-1.34</v>
      </c>
      <c r="K1947" s="1" t="s">
        <v>2823</v>
      </c>
      <c r="L1947" s="1" t="s">
        <v>24</v>
      </c>
      <c r="M1947" s="1" t="s">
        <v>2824</v>
      </c>
      <c r="N1947" s="1" t="s">
        <v>2059</v>
      </c>
      <c r="O1947" s="2">
        <v>39752</v>
      </c>
      <c r="P1947" s="2">
        <v>39758</v>
      </c>
      <c r="Q1947" s="1" t="s">
        <v>29</v>
      </c>
      <c r="R1947" t="str">
        <f>VLOOKUP(F1947,'Seg 2 descriptions'!A:B,2)</f>
        <v>X Operations-Tri-County</v>
      </c>
      <c r="S1947" t="str">
        <f>VLOOKUP(G1947,'Seg 3 descriptions'!A:B,2)</f>
        <v>Vehicle Insurance</v>
      </c>
    </row>
    <row r="1948" spans="1:19" x14ac:dyDescent="0.25">
      <c r="A1948" s="1" t="s">
        <v>457</v>
      </c>
      <c r="B1948" s="1" t="s">
        <v>49</v>
      </c>
      <c r="C1948" s="1" t="s">
        <v>2933</v>
      </c>
      <c r="D1948" s="1" t="s">
        <v>3091</v>
      </c>
      <c r="E1948" s="1" t="s">
        <v>2029</v>
      </c>
      <c r="F1948" s="1" t="s">
        <v>1992</v>
      </c>
      <c r="G1948" s="1" t="s">
        <v>1049</v>
      </c>
      <c r="H1948" s="1" t="s">
        <v>130</v>
      </c>
      <c r="I1948" s="1" t="s">
        <v>2056</v>
      </c>
      <c r="J1948" s="3">
        <v>-0.89</v>
      </c>
      <c r="K1948" s="1" t="s">
        <v>2823</v>
      </c>
      <c r="L1948" s="1" t="s">
        <v>24</v>
      </c>
      <c r="M1948" s="1" t="s">
        <v>2824</v>
      </c>
      <c r="N1948" s="1" t="s">
        <v>2059</v>
      </c>
      <c r="O1948" s="2">
        <v>39752</v>
      </c>
      <c r="P1948" s="2">
        <v>39758</v>
      </c>
      <c r="Q1948" s="1" t="s">
        <v>29</v>
      </c>
      <c r="R1948" t="str">
        <f>VLOOKUP(F1948,'Seg 2 descriptions'!A:B,2)</f>
        <v>X Operations-Tri-County</v>
      </c>
      <c r="S1948" t="str">
        <f>VLOOKUP(G1948,'Seg 3 descriptions'!A:B,2)</f>
        <v>Vehicle Insurance</v>
      </c>
    </row>
    <row r="1949" spans="1:19" x14ac:dyDescent="0.25">
      <c r="A1949" s="1" t="s">
        <v>457</v>
      </c>
      <c r="B1949" s="1" t="s">
        <v>49</v>
      </c>
      <c r="C1949" s="1" t="s">
        <v>2933</v>
      </c>
      <c r="D1949" s="1" t="s">
        <v>2319</v>
      </c>
      <c r="E1949" s="1" t="s">
        <v>1991</v>
      </c>
      <c r="F1949" s="1" t="s">
        <v>1992</v>
      </c>
      <c r="G1949" s="1" t="s">
        <v>1049</v>
      </c>
      <c r="H1949" s="1" t="s">
        <v>86</v>
      </c>
      <c r="I1949" s="1" t="s">
        <v>2056</v>
      </c>
      <c r="J1949" s="3">
        <v>-56.47</v>
      </c>
      <c r="K1949" s="1" t="s">
        <v>2823</v>
      </c>
      <c r="L1949" s="1" t="s">
        <v>24</v>
      </c>
      <c r="M1949" s="1" t="s">
        <v>2824</v>
      </c>
      <c r="N1949" s="1" t="s">
        <v>2059</v>
      </c>
      <c r="O1949" s="2">
        <v>39752</v>
      </c>
      <c r="P1949" s="2">
        <v>39758</v>
      </c>
      <c r="Q1949" s="1" t="s">
        <v>29</v>
      </c>
      <c r="R1949" t="str">
        <f>VLOOKUP(F1949,'Seg 2 descriptions'!A:B,2)</f>
        <v>X Operations-Tri-County</v>
      </c>
      <c r="S1949" t="str">
        <f>VLOOKUP(G1949,'Seg 3 descriptions'!A:B,2)</f>
        <v>Vehicle Insurance</v>
      </c>
    </row>
    <row r="1950" spans="1:19" x14ac:dyDescent="0.25">
      <c r="A1950" s="1" t="s">
        <v>457</v>
      </c>
      <c r="B1950" s="1" t="s">
        <v>49</v>
      </c>
      <c r="C1950" s="1" t="s">
        <v>2933</v>
      </c>
      <c r="D1950" s="1" t="s">
        <v>2324</v>
      </c>
      <c r="E1950" s="1" t="s">
        <v>1991</v>
      </c>
      <c r="F1950" s="1" t="s">
        <v>1992</v>
      </c>
      <c r="G1950" s="1" t="s">
        <v>1055</v>
      </c>
      <c r="H1950" s="1" t="s">
        <v>130</v>
      </c>
      <c r="I1950" s="1" t="s">
        <v>2056</v>
      </c>
      <c r="J1950" s="3">
        <v>-20.65</v>
      </c>
      <c r="K1950" s="1" t="s">
        <v>2823</v>
      </c>
      <c r="L1950" s="1" t="s">
        <v>24</v>
      </c>
      <c r="M1950" s="1" t="s">
        <v>2824</v>
      </c>
      <c r="N1950" s="1" t="s">
        <v>2059</v>
      </c>
      <c r="O1950" s="2">
        <v>39752</v>
      </c>
      <c r="P1950" s="2">
        <v>39758</v>
      </c>
      <c r="Q1950" s="1" t="s">
        <v>29</v>
      </c>
      <c r="R1950" t="str">
        <f>VLOOKUP(F1950,'Seg 2 descriptions'!A:B,2)</f>
        <v>X Operations-Tri-County</v>
      </c>
      <c r="S1950" t="str">
        <f>VLOOKUP(G1950,'Seg 3 descriptions'!A:B,2)</f>
        <v>Vehicle Depreciation</v>
      </c>
    </row>
    <row r="1951" spans="1:19" x14ac:dyDescent="0.25">
      <c r="A1951" s="1" t="s">
        <v>457</v>
      </c>
      <c r="B1951" s="1" t="s">
        <v>49</v>
      </c>
      <c r="C1951" s="1" t="s">
        <v>2933</v>
      </c>
      <c r="D1951" s="1" t="s">
        <v>3092</v>
      </c>
      <c r="E1951" s="1" t="s">
        <v>2029</v>
      </c>
      <c r="F1951" s="1" t="s">
        <v>1992</v>
      </c>
      <c r="G1951" s="1" t="s">
        <v>1055</v>
      </c>
      <c r="H1951" s="1" t="s">
        <v>187</v>
      </c>
      <c r="I1951" s="1" t="s">
        <v>2056</v>
      </c>
      <c r="J1951" s="3">
        <v>-8.0299999999999994</v>
      </c>
      <c r="K1951" s="1" t="s">
        <v>2823</v>
      </c>
      <c r="L1951" s="1" t="s">
        <v>24</v>
      </c>
      <c r="M1951" s="1" t="s">
        <v>2824</v>
      </c>
      <c r="N1951" s="1" t="s">
        <v>2059</v>
      </c>
      <c r="O1951" s="2">
        <v>39752</v>
      </c>
      <c r="P1951" s="2">
        <v>39758</v>
      </c>
      <c r="Q1951" s="1" t="s">
        <v>29</v>
      </c>
      <c r="R1951" t="str">
        <f>VLOOKUP(F1951,'Seg 2 descriptions'!A:B,2)</f>
        <v>X Operations-Tri-County</v>
      </c>
      <c r="S1951" t="str">
        <f>VLOOKUP(G1951,'Seg 3 descriptions'!A:B,2)</f>
        <v>Vehicle Depreciation</v>
      </c>
    </row>
    <row r="1952" spans="1:19" x14ac:dyDescent="0.25">
      <c r="A1952" s="1" t="s">
        <v>457</v>
      </c>
      <c r="B1952" s="1" t="s">
        <v>49</v>
      </c>
      <c r="C1952" s="1" t="s">
        <v>2933</v>
      </c>
      <c r="D1952" s="1" t="s">
        <v>3093</v>
      </c>
      <c r="E1952" s="1" t="s">
        <v>2029</v>
      </c>
      <c r="F1952" s="1" t="s">
        <v>1992</v>
      </c>
      <c r="G1952" s="1" t="s">
        <v>1055</v>
      </c>
      <c r="H1952" s="1" t="s">
        <v>130</v>
      </c>
      <c r="I1952" s="1" t="s">
        <v>2056</v>
      </c>
      <c r="J1952" s="3">
        <v>-5.36</v>
      </c>
      <c r="K1952" s="1" t="s">
        <v>2823</v>
      </c>
      <c r="L1952" s="1" t="s">
        <v>24</v>
      </c>
      <c r="M1952" s="1" t="s">
        <v>2824</v>
      </c>
      <c r="N1952" s="1" t="s">
        <v>2059</v>
      </c>
      <c r="O1952" s="2">
        <v>39752</v>
      </c>
      <c r="P1952" s="2">
        <v>39758</v>
      </c>
      <c r="Q1952" s="1" t="s">
        <v>29</v>
      </c>
      <c r="R1952" t="str">
        <f>VLOOKUP(F1952,'Seg 2 descriptions'!A:B,2)</f>
        <v>X Operations-Tri-County</v>
      </c>
      <c r="S1952" t="str">
        <f>VLOOKUP(G1952,'Seg 3 descriptions'!A:B,2)</f>
        <v>Vehicle Depreciation</v>
      </c>
    </row>
    <row r="1953" spans="1:19" x14ac:dyDescent="0.25">
      <c r="A1953" s="1" t="s">
        <v>457</v>
      </c>
      <c r="B1953" s="1" t="s">
        <v>49</v>
      </c>
      <c r="C1953" s="1" t="s">
        <v>2933</v>
      </c>
      <c r="D1953" s="1" t="s">
        <v>2943</v>
      </c>
      <c r="E1953" s="1" t="s">
        <v>20</v>
      </c>
      <c r="F1953" s="1" t="s">
        <v>1992</v>
      </c>
      <c r="G1953" s="1" t="s">
        <v>1049</v>
      </c>
      <c r="H1953" s="1" t="s">
        <v>86</v>
      </c>
      <c r="I1953" s="1" t="s">
        <v>2056</v>
      </c>
      <c r="J1953" s="3">
        <v>-17.46</v>
      </c>
      <c r="K1953" s="1" t="s">
        <v>2823</v>
      </c>
      <c r="L1953" s="1" t="s">
        <v>24</v>
      </c>
      <c r="M1953" s="1" t="s">
        <v>2824</v>
      </c>
      <c r="N1953" s="1" t="s">
        <v>2059</v>
      </c>
      <c r="O1953" s="2">
        <v>39752</v>
      </c>
      <c r="P1953" s="2">
        <v>39758</v>
      </c>
      <c r="Q1953" s="1" t="s">
        <v>29</v>
      </c>
      <c r="R1953" t="str">
        <f>VLOOKUP(F1953,'Seg 2 descriptions'!A:B,2)</f>
        <v>X Operations-Tri-County</v>
      </c>
      <c r="S1953" t="str">
        <f>VLOOKUP(G1953,'Seg 3 descriptions'!A:B,2)</f>
        <v>Vehicle Insurance</v>
      </c>
    </row>
    <row r="1954" spans="1:19" x14ac:dyDescent="0.25">
      <c r="A1954" s="1" t="s">
        <v>457</v>
      </c>
      <c r="B1954" s="1" t="s">
        <v>49</v>
      </c>
      <c r="C1954" s="1" t="s">
        <v>2933</v>
      </c>
      <c r="D1954" s="1" t="s">
        <v>2322</v>
      </c>
      <c r="E1954" s="1" t="s">
        <v>1991</v>
      </c>
      <c r="F1954" s="1" t="s">
        <v>1992</v>
      </c>
      <c r="G1954" s="1" t="s">
        <v>1055</v>
      </c>
      <c r="H1954" s="1" t="s">
        <v>86</v>
      </c>
      <c r="I1954" s="1" t="s">
        <v>2056</v>
      </c>
      <c r="J1954" s="3">
        <v>-339.75</v>
      </c>
      <c r="K1954" s="1" t="s">
        <v>2823</v>
      </c>
      <c r="L1954" s="1" t="s">
        <v>24</v>
      </c>
      <c r="M1954" s="1" t="s">
        <v>2824</v>
      </c>
      <c r="N1954" s="1" t="s">
        <v>2059</v>
      </c>
      <c r="O1954" s="2">
        <v>39752</v>
      </c>
      <c r="P1954" s="2">
        <v>39758</v>
      </c>
      <c r="Q1954" s="1" t="s">
        <v>29</v>
      </c>
      <c r="R1954" t="str">
        <f>VLOOKUP(F1954,'Seg 2 descriptions'!A:B,2)</f>
        <v>X Operations-Tri-County</v>
      </c>
      <c r="S1954" t="str">
        <f>VLOOKUP(G1954,'Seg 3 descriptions'!A:B,2)</f>
        <v>Vehicle Depreciation</v>
      </c>
    </row>
    <row r="1955" spans="1:19" x14ac:dyDescent="0.25">
      <c r="A1955" s="1" t="s">
        <v>457</v>
      </c>
      <c r="B1955" s="1" t="s">
        <v>49</v>
      </c>
      <c r="C1955" s="1" t="s">
        <v>2933</v>
      </c>
      <c r="D1955" s="1" t="s">
        <v>2323</v>
      </c>
      <c r="E1955" s="1" t="s">
        <v>1991</v>
      </c>
      <c r="F1955" s="1" t="s">
        <v>1992</v>
      </c>
      <c r="G1955" s="1" t="s">
        <v>1055</v>
      </c>
      <c r="H1955" s="1" t="s">
        <v>103</v>
      </c>
      <c r="I1955" s="1" t="s">
        <v>2056</v>
      </c>
      <c r="J1955" s="3">
        <v>-13.87</v>
      </c>
      <c r="K1955" s="1" t="s">
        <v>2823</v>
      </c>
      <c r="L1955" s="1" t="s">
        <v>24</v>
      </c>
      <c r="M1955" s="1" t="s">
        <v>2824</v>
      </c>
      <c r="N1955" s="1" t="s">
        <v>2059</v>
      </c>
      <c r="O1955" s="2">
        <v>39752</v>
      </c>
      <c r="P1955" s="2">
        <v>39758</v>
      </c>
      <c r="Q1955" s="1" t="s">
        <v>29</v>
      </c>
      <c r="R1955" t="str">
        <f>VLOOKUP(F1955,'Seg 2 descriptions'!A:B,2)</f>
        <v>X Operations-Tri-County</v>
      </c>
      <c r="S1955" t="str">
        <f>VLOOKUP(G1955,'Seg 3 descriptions'!A:B,2)</f>
        <v>Vehicle Depreciation</v>
      </c>
    </row>
    <row r="1956" spans="1:19" x14ac:dyDescent="0.25">
      <c r="A1956" s="1" t="s">
        <v>457</v>
      </c>
      <c r="B1956" s="1" t="s">
        <v>49</v>
      </c>
      <c r="C1956" s="1" t="s">
        <v>2933</v>
      </c>
      <c r="D1956" s="1" t="s">
        <v>2763</v>
      </c>
      <c r="E1956" s="1" t="s">
        <v>1991</v>
      </c>
      <c r="F1956" s="1" t="s">
        <v>1992</v>
      </c>
      <c r="G1956" s="1" t="s">
        <v>1055</v>
      </c>
      <c r="H1956" s="1" t="s">
        <v>228</v>
      </c>
      <c r="I1956" s="1" t="s">
        <v>2056</v>
      </c>
      <c r="J1956" s="3">
        <v>-145.13</v>
      </c>
      <c r="K1956" s="1" t="s">
        <v>2823</v>
      </c>
      <c r="L1956" s="1" t="s">
        <v>24</v>
      </c>
      <c r="M1956" s="1" t="s">
        <v>2824</v>
      </c>
      <c r="N1956" s="1" t="s">
        <v>2059</v>
      </c>
      <c r="O1956" s="2">
        <v>39752</v>
      </c>
      <c r="P1956" s="2">
        <v>39758</v>
      </c>
      <c r="Q1956" s="1" t="s">
        <v>29</v>
      </c>
      <c r="R1956" t="str">
        <f>VLOOKUP(F1956,'Seg 2 descriptions'!A:B,2)</f>
        <v>X Operations-Tri-County</v>
      </c>
      <c r="S1956" t="str">
        <f>VLOOKUP(G1956,'Seg 3 descriptions'!A:B,2)</f>
        <v>Vehicle Depreciation</v>
      </c>
    </row>
    <row r="1957" spans="1:19" x14ac:dyDescent="0.25">
      <c r="A1957" s="1" t="s">
        <v>457</v>
      </c>
      <c r="B1957" s="1" t="s">
        <v>49</v>
      </c>
      <c r="C1957" s="1" t="s">
        <v>2938</v>
      </c>
      <c r="D1957" s="1" t="s">
        <v>2763</v>
      </c>
      <c r="E1957" s="1" t="s">
        <v>1991</v>
      </c>
      <c r="F1957" s="1" t="s">
        <v>1992</v>
      </c>
      <c r="G1957" s="1" t="s">
        <v>1055</v>
      </c>
      <c r="H1957" s="1" t="s">
        <v>228</v>
      </c>
      <c r="I1957" s="1" t="s">
        <v>2056</v>
      </c>
      <c r="J1957" s="3">
        <v>21.91</v>
      </c>
      <c r="K1957" s="1" t="s">
        <v>2823</v>
      </c>
      <c r="L1957" s="1" t="s">
        <v>24</v>
      </c>
      <c r="M1957" s="1" t="s">
        <v>2824</v>
      </c>
      <c r="N1957" s="1" t="s">
        <v>2059</v>
      </c>
      <c r="O1957" s="2">
        <v>39782</v>
      </c>
      <c r="P1957" s="2">
        <v>39785</v>
      </c>
      <c r="Q1957" s="1" t="s">
        <v>29</v>
      </c>
      <c r="R1957" t="str">
        <f>VLOOKUP(F1957,'Seg 2 descriptions'!A:B,2)</f>
        <v>X Operations-Tri-County</v>
      </c>
      <c r="S1957" t="str">
        <f>VLOOKUP(G1957,'Seg 3 descriptions'!A:B,2)</f>
        <v>Vehicle Depreciation</v>
      </c>
    </row>
    <row r="1958" spans="1:19" x14ac:dyDescent="0.25">
      <c r="A1958" s="1" t="s">
        <v>457</v>
      </c>
      <c r="B1958" s="1" t="s">
        <v>49</v>
      </c>
      <c r="C1958" s="1" t="s">
        <v>2938</v>
      </c>
      <c r="D1958" s="1" t="s">
        <v>2324</v>
      </c>
      <c r="E1958" s="1" t="s">
        <v>1991</v>
      </c>
      <c r="F1958" s="1" t="s">
        <v>1992</v>
      </c>
      <c r="G1958" s="1" t="s">
        <v>1055</v>
      </c>
      <c r="H1958" s="1" t="s">
        <v>130</v>
      </c>
      <c r="I1958" s="1" t="s">
        <v>2056</v>
      </c>
      <c r="J1958" s="3">
        <v>35.76</v>
      </c>
      <c r="K1958" s="1" t="s">
        <v>2823</v>
      </c>
      <c r="L1958" s="1" t="s">
        <v>24</v>
      </c>
      <c r="M1958" s="1" t="s">
        <v>2824</v>
      </c>
      <c r="N1958" s="1" t="s">
        <v>2059</v>
      </c>
      <c r="O1958" s="2">
        <v>39782</v>
      </c>
      <c r="P1958" s="2">
        <v>39785</v>
      </c>
      <c r="Q1958" s="1" t="s">
        <v>29</v>
      </c>
      <c r="R1958" t="str">
        <f>VLOOKUP(F1958,'Seg 2 descriptions'!A:B,2)</f>
        <v>X Operations-Tri-County</v>
      </c>
      <c r="S1958" t="str">
        <f>VLOOKUP(G1958,'Seg 3 descriptions'!A:B,2)</f>
        <v>Vehicle Depreciation</v>
      </c>
    </row>
    <row r="1959" spans="1:19" x14ac:dyDescent="0.25">
      <c r="A1959" s="1" t="s">
        <v>457</v>
      </c>
      <c r="B1959" s="1" t="s">
        <v>49</v>
      </c>
      <c r="C1959" s="1" t="s">
        <v>2938</v>
      </c>
      <c r="D1959" s="1" t="s">
        <v>2322</v>
      </c>
      <c r="E1959" s="1" t="s">
        <v>1991</v>
      </c>
      <c r="F1959" s="1" t="s">
        <v>1992</v>
      </c>
      <c r="G1959" s="1" t="s">
        <v>1055</v>
      </c>
      <c r="H1959" s="1" t="s">
        <v>86</v>
      </c>
      <c r="I1959" s="1" t="s">
        <v>2056</v>
      </c>
      <c r="J1959" s="3">
        <v>418.6</v>
      </c>
      <c r="K1959" s="1" t="s">
        <v>2823</v>
      </c>
      <c r="L1959" s="1" t="s">
        <v>24</v>
      </c>
      <c r="M1959" s="1" t="s">
        <v>2824</v>
      </c>
      <c r="N1959" s="1" t="s">
        <v>2059</v>
      </c>
      <c r="O1959" s="2">
        <v>39782</v>
      </c>
      <c r="P1959" s="2">
        <v>39785</v>
      </c>
      <c r="Q1959" s="1" t="s">
        <v>29</v>
      </c>
      <c r="R1959" t="str">
        <f>VLOOKUP(F1959,'Seg 2 descriptions'!A:B,2)</f>
        <v>X Operations-Tri-County</v>
      </c>
      <c r="S1959" t="str">
        <f>VLOOKUP(G1959,'Seg 3 descriptions'!A:B,2)</f>
        <v>Vehicle Depreciation</v>
      </c>
    </row>
    <row r="1960" spans="1:19" x14ac:dyDescent="0.25">
      <c r="A1960" s="1" t="s">
        <v>457</v>
      </c>
      <c r="B1960" s="1" t="s">
        <v>49</v>
      </c>
      <c r="C1960" s="1" t="s">
        <v>2938</v>
      </c>
      <c r="D1960" s="1" t="s">
        <v>2323</v>
      </c>
      <c r="E1960" s="1" t="s">
        <v>1991</v>
      </c>
      <c r="F1960" s="1" t="s">
        <v>1992</v>
      </c>
      <c r="G1960" s="1" t="s">
        <v>1055</v>
      </c>
      <c r="H1960" s="1" t="s">
        <v>103</v>
      </c>
      <c r="I1960" s="1" t="s">
        <v>2056</v>
      </c>
      <c r="J1960" s="3">
        <v>20.09</v>
      </c>
      <c r="K1960" s="1" t="s">
        <v>2823</v>
      </c>
      <c r="L1960" s="1" t="s">
        <v>24</v>
      </c>
      <c r="M1960" s="1" t="s">
        <v>2824</v>
      </c>
      <c r="N1960" s="1" t="s">
        <v>2059</v>
      </c>
      <c r="O1960" s="2">
        <v>39782</v>
      </c>
      <c r="P1960" s="2">
        <v>39785</v>
      </c>
      <c r="Q1960" s="1" t="s">
        <v>29</v>
      </c>
      <c r="R1960" t="str">
        <f>VLOOKUP(F1960,'Seg 2 descriptions'!A:B,2)</f>
        <v>X Operations-Tri-County</v>
      </c>
      <c r="S1960" t="str">
        <f>VLOOKUP(G1960,'Seg 3 descriptions'!A:B,2)</f>
        <v>Vehicle Depreciation</v>
      </c>
    </row>
    <row r="1961" spans="1:19" x14ac:dyDescent="0.25">
      <c r="A1961" s="1" t="s">
        <v>457</v>
      </c>
      <c r="B1961" s="1" t="s">
        <v>49</v>
      </c>
      <c r="C1961" s="1" t="s">
        <v>2938</v>
      </c>
      <c r="D1961" s="1" t="s">
        <v>2337</v>
      </c>
      <c r="E1961" s="1" t="s">
        <v>1991</v>
      </c>
      <c r="F1961" s="1" t="s">
        <v>1992</v>
      </c>
      <c r="G1961" s="1" t="s">
        <v>869</v>
      </c>
      <c r="H1961" s="1" t="s">
        <v>86</v>
      </c>
      <c r="I1961" s="1" t="s">
        <v>2056</v>
      </c>
      <c r="J1961" s="3">
        <v>356.81</v>
      </c>
      <c r="K1961" s="1" t="s">
        <v>2823</v>
      </c>
      <c r="L1961" s="1" t="s">
        <v>24</v>
      </c>
      <c r="M1961" s="1" t="s">
        <v>2824</v>
      </c>
      <c r="N1961" s="1" t="s">
        <v>2059</v>
      </c>
      <c r="O1961" s="2">
        <v>39782</v>
      </c>
      <c r="P1961" s="2">
        <v>39785</v>
      </c>
      <c r="Q1961" s="1" t="s">
        <v>29</v>
      </c>
      <c r="R1961" t="str">
        <f>VLOOKUP(F1961,'Seg 2 descriptions'!A:B,2)</f>
        <v>X Operations-Tri-County</v>
      </c>
      <c r="S1961" t="str">
        <f>VLOOKUP(G1961,'Seg 3 descriptions'!A:B,2)</f>
        <v>Vehicle Fuel</v>
      </c>
    </row>
    <row r="1962" spans="1:19" x14ac:dyDescent="0.25">
      <c r="A1962" s="1" t="s">
        <v>457</v>
      </c>
      <c r="B1962" s="1" t="s">
        <v>49</v>
      </c>
      <c r="C1962" s="1" t="s">
        <v>2938</v>
      </c>
      <c r="D1962" s="1" t="s">
        <v>2338</v>
      </c>
      <c r="E1962" s="1" t="s">
        <v>1991</v>
      </c>
      <c r="F1962" s="1" t="s">
        <v>1992</v>
      </c>
      <c r="G1962" s="1" t="s">
        <v>869</v>
      </c>
      <c r="H1962" s="1" t="s">
        <v>103</v>
      </c>
      <c r="I1962" s="1" t="s">
        <v>2056</v>
      </c>
      <c r="J1962" s="3">
        <v>17.12</v>
      </c>
      <c r="K1962" s="1" t="s">
        <v>2823</v>
      </c>
      <c r="L1962" s="1" t="s">
        <v>24</v>
      </c>
      <c r="M1962" s="1" t="s">
        <v>2824</v>
      </c>
      <c r="N1962" s="1" t="s">
        <v>2059</v>
      </c>
      <c r="O1962" s="2">
        <v>39782</v>
      </c>
      <c r="P1962" s="2">
        <v>39785</v>
      </c>
      <c r="Q1962" s="1" t="s">
        <v>29</v>
      </c>
      <c r="R1962" t="str">
        <f>VLOOKUP(F1962,'Seg 2 descriptions'!A:B,2)</f>
        <v>X Operations-Tri-County</v>
      </c>
      <c r="S1962" t="str">
        <f>VLOOKUP(G1962,'Seg 3 descriptions'!A:B,2)</f>
        <v>Vehicle Fuel</v>
      </c>
    </row>
    <row r="1963" spans="1:19" x14ac:dyDescent="0.25">
      <c r="A1963" s="1" t="s">
        <v>457</v>
      </c>
      <c r="B1963" s="1" t="s">
        <v>49</v>
      </c>
      <c r="C1963" s="1" t="s">
        <v>2938</v>
      </c>
      <c r="D1963" s="1" t="s">
        <v>2767</v>
      </c>
      <c r="E1963" s="1" t="s">
        <v>1991</v>
      </c>
      <c r="F1963" s="1" t="s">
        <v>1992</v>
      </c>
      <c r="G1963" s="1" t="s">
        <v>869</v>
      </c>
      <c r="H1963" s="1" t="s">
        <v>228</v>
      </c>
      <c r="I1963" s="1" t="s">
        <v>2056</v>
      </c>
      <c r="J1963" s="3">
        <v>18.68</v>
      </c>
      <c r="K1963" s="1" t="s">
        <v>2823</v>
      </c>
      <c r="L1963" s="1" t="s">
        <v>24</v>
      </c>
      <c r="M1963" s="1" t="s">
        <v>2824</v>
      </c>
      <c r="N1963" s="1" t="s">
        <v>2059</v>
      </c>
      <c r="O1963" s="2">
        <v>39782</v>
      </c>
      <c r="P1963" s="2">
        <v>39785</v>
      </c>
      <c r="Q1963" s="1" t="s">
        <v>29</v>
      </c>
      <c r="R1963" t="str">
        <f>VLOOKUP(F1963,'Seg 2 descriptions'!A:B,2)</f>
        <v>X Operations-Tri-County</v>
      </c>
      <c r="S1963" t="str">
        <f>VLOOKUP(G1963,'Seg 3 descriptions'!A:B,2)</f>
        <v>Vehicle Fuel</v>
      </c>
    </row>
    <row r="1964" spans="1:19" x14ac:dyDescent="0.25">
      <c r="A1964" s="1" t="s">
        <v>457</v>
      </c>
      <c r="B1964" s="1" t="s">
        <v>49</v>
      </c>
      <c r="C1964" s="1" t="s">
        <v>2938</v>
      </c>
      <c r="D1964" s="1" t="s">
        <v>2340</v>
      </c>
      <c r="E1964" s="1" t="s">
        <v>1991</v>
      </c>
      <c r="F1964" s="1" t="s">
        <v>1992</v>
      </c>
      <c r="G1964" s="1" t="s">
        <v>869</v>
      </c>
      <c r="H1964" s="1" t="s">
        <v>130</v>
      </c>
      <c r="I1964" s="1" t="s">
        <v>2056</v>
      </c>
      <c r="J1964" s="3">
        <v>30.48</v>
      </c>
      <c r="K1964" s="1" t="s">
        <v>2823</v>
      </c>
      <c r="L1964" s="1" t="s">
        <v>24</v>
      </c>
      <c r="M1964" s="1" t="s">
        <v>2824</v>
      </c>
      <c r="N1964" s="1" t="s">
        <v>2059</v>
      </c>
      <c r="O1964" s="2">
        <v>39782</v>
      </c>
      <c r="P1964" s="2">
        <v>39785</v>
      </c>
      <c r="Q1964" s="1" t="s">
        <v>29</v>
      </c>
      <c r="R1964" t="str">
        <f>VLOOKUP(F1964,'Seg 2 descriptions'!A:B,2)</f>
        <v>X Operations-Tri-County</v>
      </c>
      <c r="S1964" t="str">
        <f>VLOOKUP(G1964,'Seg 3 descriptions'!A:B,2)</f>
        <v>Vehicle Fuel</v>
      </c>
    </row>
    <row r="1965" spans="1:19" x14ac:dyDescent="0.25">
      <c r="A1965" s="1" t="s">
        <v>457</v>
      </c>
      <c r="B1965" s="1" t="s">
        <v>49</v>
      </c>
      <c r="C1965" s="1" t="s">
        <v>2938</v>
      </c>
      <c r="D1965" s="1" t="s">
        <v>2341</v>
      </c>
      <c r="E1965" s="1" t="s">
        <v>1991</v>
      </c>
      <c r="F1965" s="1" t="s">
        <v>1992</v>
      </c>
      <c r="G1965" s="1" t="s">
        <v>283</v>
      </c>
      <c r="H1965" s="1" t="s">
        <v>86</v>
      </c>
      <c r="I1965" s="1" t="s">
        <v>2056</v>
      </c>
      <c r="J1965" s="3">
        <v>161.65</v>
      </c>
      <c r="K1965" s="1" t="s">
        <v>2823</v>
      </c>
      <c r="L1965" s="1" t="s">
        <v>24</v>
      </c>
      <c r="M1965" s="1" t="s">
        <v>2824</v>
      </c>
      <c r="N1965" s="1" t="s">
        <v>2059</v>
      </c>
      <c r="O1965" s="2">
        <v>39782</v>
      </c>
      <c r="P1965" s="2">
        <v>39785</v>
      </c>
      <c r="Q1965" s="1" t="s">
        <v>29</v>
      </c>
      <c r="R1965" t="str">
        <f>VLOOKUP(F1965,'Seg 2 descriptions'!A:B,2)</f>
        <v>X Operations-Tri-County</v>
      </c>
      <c r="S1965" t="str">
        <f>VLOOKUP(G1965,'Seg 3 descriptions'!A:B,2)</f>
        <v>Supplies &amp; Misc Dept Expenses</v>
      </c>
    </row>
    <row r="1966" spans="1:19" x14ac:dyDescent="0.25">
      <c r="A1966" s="1" t="s">
        <v>457</v>
      </c>
      <c r="B1966" s="1" t="s">
        <v>49</v>
      </c>
      <c r="C1966" s="1" t="s">
        <v>2938</v>
      </c>
      <c r="D1966" s="1" t="s">
        <v>2336</v>
      </c>
      <c r="E1966" s="1" t="s">
        <v>1991</v>
      </c>
      <c r="F1966" s="1" t="s">
        <v>1992</v>
      </c>
      <c r="G1966" s="1" t="s">
        <v>283</v>
      </c>
      <c r="H1966" s="1" t="s">
        <v>103</v>
      </c>
      <c r="I1966" s="1" t="s">
        <v>2056</v>
      </c>
      <c r="J1966" s="3">
        <v>7.76</v>
      </c>
      <c r="K1966" s="1" t="s">
        <v>2823</v>
      </c>
      <c r="L1966" s="1" t="s">
        <v>24</v>
      </c>
      <c r="M1966" s="1" t="s">
        <v>2824</v>
      </c>
      <c r="N1966" s="1" t="s">
        <v>2059</v>
      </c>
      <c r="O1966" s="2">
        <v>39782</v>
      </c>
      <c r="P1966" s="2">
        <v>39785</v>
      </c>
      <c r="Q1966" s="1" t="s">
        <v>29</v>
      </c>
      <c r="R1966" t="str">
        <f>VLOOKUP(F1966,'Seg 2 descriptions'!A:B,2)</f>
        <v>X Operations-Tri-County</v>
      </c>
      <c r="S1966" t="str">
        <f>VLOOKUP(G1966,'Seg 3 descriptions'!A:B,2)</f>
        <v>Supplies &amp; Misc Dept Expenses</v>
      </c>
    </row>
    <row r="1967" spans="1:19" x14ac:dyDescent="0.25">
      <c r="A1967" s="1" t="s">
        <v>457</v>
      </c>
      <c r="B1967" s="1" t="s">
        <v>49</v>
      </c>
      <c r="C1967" s="1" t="s">
        <v>2938</v>
      </c>
      <c r="D1967" s="1" t="s">
        <v>2768</v>
      </c>
      <c r="E1967" s="1" t="s">
        <v>1991</v>
      </c>
      <c r="F1967" s="1" t="s">
        <v>1992</v>
      </c>
      <c r="G1967" s="1" t="s">
        <v>283</v>
      </c>
      <c r="H1967" s="1" t="s">
        <v>228</v>
      </c>
      <c r="I1967" s="1" t="s">
        <v>2056</v>
      </c>
      <c r="J1967" s="3">
        <v>8.4600000000000009</v>
      </c>
      <c r="K1967" s="1" t="s">
        <v>2823</v>
      </c>
      <c r="L1967" s="1" t="s">
        <v>24</v>
      </c>
      <c r="M1967" s="1" t="s">
        <v>2824</v>
      </c>
      <c r="N1967" s="1" t="s">
        <v>2059</v>
      </c>
      <c r="O1967" s="2">
        <v>39782</v>
      </c>
      <c r="P1967" s="2">
        <v>39785</v>
      </c>
      <c r="Q1967" s="1" t="s">
        <v>29</v>
      </c>
      <c r="R1967" t="str">
        <f>VLOOKUP(F1967,'Seg 2 descriptions'!A:B,2)</f>
        <v>X Operations-Tri-County</v>
      </c>
      <c r="S1967" t="str">
        <f>VLOOKUP(G1967,'Seg 3 descriptions'!A:B,2)</f>
        <v>Supplies &amp; Misc Dept Expenses</v>
      </c>
    </row>
    <row r="1968" spans="1:19" x14ac:dyDescent="0.25">
      <c r="A1968" s="1" t="s">
        <v>457</v>
      </c>
      <c r="B1968" s="1" t="s">
        <v>49</v>
      </c>
      <c r="C1968" s="1" t="s">
        <v>2938</v>
      </c>
      <c r="D1968" s="1" t="s">
        <v>2344</v>
      </c>
      <c r="E1968" s="1" t="s">
        <v>1991</v>
      </c>
      <c r="F1968" s="1" t="s">
        <v>1992</v>
      </c>
      <c r="G1968" s="1" t="s">
        <v>283</v>
      </c>
      <c r="H1968" s="1" t="s">
        <v>130</v>
      </c>
      <c r="I1968" s="1" t="s">
        <v>2056</v>
      </c>
      <c r="J1968" s="3">
        <v>13.81</v>
      </c>
      <c r="K1968" s="1" t="s">
        <v>2823</v>
      </c>
      <c r="L1968" s="1" t="s">
        <v>24</v>
      </c>
      <c r="M1968" s="1" t="s">
        <v>2824</v>
      </c>
      <c r="N1968" s="1" t="s">
        <v>2059</v>
      </c>
      <c r="O1968" s="2">
        <v>39782</v>
      </c>
      <c r="P1968" s="2">
        <v>39785</v>
      </c>
      <c r="Q1968" s="1" t="s">
        <v>29</v>
      </c>
      <c r="R1968" t="str">
        <f>VLOOKUP(F1968,'Seg 2 descriptions'!A:B,2)</f>
        <v>X Operations-Tri-County</v>
      </c>
      <c r="S1968" t="str">
        <f>VLOOKUP(G1968,'Seg 3 descriptions'!A:B,2)</f>
        <v>Supplies &amp; Misc Dept Expenses</v>
      </c>
    </row>
    <row r="1969" spans="1:19" x14ac:dyDescent="0.25">
      <c r="A1969" s="1" t="s">
        <v>457</v>
      </c>
      <c r="B1969" s="1" t="s">
        <v>49</v>
      </c>
      <c r="C1969" s="1" t="s">
        <v>2938</v>
      </c>
      <c r="D1969" s="1" t="s">
        <v>2769</v>
      </c>
      <c r="E1969" s="1" t="s">
        <v>1991</v>
      </c>
      <c r="F1969" s="1" t="s">
        <v>1992</v>
      </c>
      <c r="G1969" s="1" t="s">
        <v>1302</v>
      </c>
      <c r="H1969" s="1" t="s">
        <v>228</v>
      </c>
      <c r="I1969" s="1" t="s">
        <v>2056</v>
      </c>
      <c r="J1969" s="3">
        <v>1.93</v>
      </c>
      <c r="K1969" s="1" t="s">
        <v>2823</v>
      </c>
      <c r="L1969" s="1" t="s">
        <v>24</v>
      </c>
      <c r="M1969" s="1" t="s">
        <v>2824</v>
      </c>
      <c r="N1969" s="1" t="s">
        <v>2059</v>
      </c>
      <c r="O1969" s="2">
        <v>39782</v>
      </c>
      <c r="P1969" s="2">
        <v>39785</v>
      </c>
      <c r="Q1969" s="1" t="s">
        <v>29</v>
      </c>
      <c r="R1969" t="str">
        <f>VLOOKUP(F1969,'Seg 2 descriptions'!A:B,2)</f>
        <v>X Operations-Tri-County</v>
      </c>
      <c r="S1969" t="str">
        <f>VLOOKUP(G1969,'Seg 3 descriptions'!A:B,2)</f>
        <v>Uniforms</v>
      </c>
    </row>
    <row r="1970" spans="1:19" x14ac:dyDescent="0.25">
      <c r="A1970" s="1" t="s">
        <v>457</v>
      </c>
      <c r="B1970" s="1" t="s">
        <v>49</v>
      </c>
      <c r="C1970" s="1" t="s">
        <v>2938</v>
      </c>
      <c r="D1970" s="1" t="s">
        <v>2346</v>
      </c>
      <c r="E1970" s="1" t="s">
        <v>1991</v>
      </c>
      <c r="F1970" s="1" t="s">
        <v>1992</v>
      </c>
      <c r="G1970" s="1" t="s">
        <v>1302</v>
      </c>
      <c r="H1970" s="1" t="s">
        <v>130</v>
      </c>
      <c r="I1970" s="1" t="s">
        <v>2056</v>
      </c>
      <c r="J1970" s="3">
        <v>3.14</v>
      </c>
      <c r="K1970" s="1" t="s">
        <v>2823</v>
      </c>
      <c r="L1970" s="1" t="s">
        <v>24</v>
      </c>
      <c r="M1970" s="1" t="s">
        <v>2824</v>
      </c>
      <c r="N1970" s="1" t="s">
        <v>2059</v>
      </c>
      <c r="O1970" s="2">
        <v>39782</v>
      </c>
      <c r="P1970" s="2">
        <v>39785</v>
      </c>
      <c r="Q1970" s="1" t="s">
        <v>29</v>
      </c>
      <c r="R1970" t="str">
        <f>VLOOKUP(F1970,'Seg 2 descriptions'!A:B,2)</f>
        <v>X Operations-Tri-County</v>
      </c>
      <c r="S1970" t="str">
        <f>VLOOKUP(G1970,'Seg 3 descriptions'!A:B,2)</f>
        <v>Uniforms</v>
      </c>
    </row>
    <row r="1971" spans="1:19" x14ac:dyDescent="0.25">
      <c r="A1971" s="1" t="s">
        <v>457</v>
      </c>
      <c r="B1971" s="1" t="s">
        <v>49</v>
      </c>
      <c r="C1971" s="1" t="s">
        <v>2933</v>
      </c>
      <c r="D1971" s="1" t="s">
        <v>2944</v>
      </c>
      <c r="E1971" s="1" t="s">
        <v>20</v>
      </c>
      <c r="F1971" s="1" t="s">
        <v>1992</v>
      </c>
      <c r="G1971" s="1" t="s">
        <v>1055</v>
      </c>
      <c r="H1971" s="1" t="s">
        <v>86</v>
      </c>
      <c r="I1971" s="1" t="s">
        <v>2056</v>
      </c>
      <c r="J1971" s="3">
        <v>-105.04</v>
      </c>
      <c r="K1971" s="1" t="s">
        <v>2823</v>
      </c>
      <c r="L1971" s="1" t="s">
        <v>24</v>
      </c>
      <c r="M1971" s="1" t="s">
        <v>2824</v>
      </c>
      <c r="N1971" s="1" t="s">
        <v>2059</v>
      </c>
      <c r="O1971" s="2">
        <v>39752</v>
      </c>
      <c r="P1971" s="2">
        <v>39758</v>
      </c>
      <c r="Q1971" s="1" t="s">
        <v>29</v>
      </c>
      <c r="R1971" t="str">
        <f>VLOOKUP(F1971,'Seg 2 descriptions'!A:B,2)</f>
        <v>X Operations-Tri-County</v>
      </c>
      <c r="S1971" t="str">
        <f>VLOOKUP(G1971,'Seg 3 descriptions'!A:B,2)</f>
        <v>Vehicle Depreciation</v>
      </c>
    </row>
    <row r="1972" spans="1:19" x14ac:dyDescent="0.25">
      <c r="A1972" s="1" t="s">
        <v>457</v>
      </c>
      <c r="B1972" s="1" t="s">
        <v>49</v>
      </c>
      <c r="C1972" s="1" t="s">
        <v>2938</v>
      </c>
      <c r="D1972" s="1" t="s">
        <v>2345</v>
      </c>
      <c r="E1972" s="1" t="s">
        <v>1991</v>
      </c>
      <c r="F1972" s="1" t="s">
        <v>1992</v>
      </c>
      <c r="G1972" s="1" t="s">
        <v>1302</v>
      </c>
      <c r="H1972" s="1" t="s">
        <v>103</v>
      </c>
      <c r="I1972" s="1" t="s">
        <v>2056</v>
      </c>
      <c r="J1972" s="3">
        <v>1.77</v>
      </c>
      <c r="K1972" s="1" t="s">
        <v>2823</v>
      </c>
      <c r="L1972" s="1" t="s">
        <v>24</v>
      </c>
      <c r="M1972" s="1" t="s">
        <v>2824</v>
      </c>
      <c r="N1972" s="1" t="s">
        <v>2059</v>
      </c>
      <c r="O1972" s="2">
        <v>39782</v>
      </c>
      <c r="P1972" s="2">
        <v>39785</v>
      </c>
      <c r="Q1972" s="1" t="s">
        <v>29</v>
      </c>
      <c r="R1972" t="str">
        <f>VLOOKUP(F1972,'Seg 2 descriptions'!A:B,2)</f>
        <v>X Operations-Tri-County</v>
      </c>
      <c r="S1972" t="str">
        <f>VLOOKUP(G1972,'Seg 3 descriptions'!A:B,2)</f>
        <v>Uniforms</v>
      </c>
    </row>
    <row r="1973" spans="1:19" x14ac:dyDescent="0.25">
      <c r="A1973" s="1" t="s">
        <v>457</v>
      </c>
      <c r="B1973" s="1" t="s">
        <v>49</v>
      </c>
      <c r="C1973" s="1" t="s">
        <v>2933</v>
      </c>
      <c r="D1973" s="1" t="s">
        <v>2338</v>
      </c>
      <c r="E1973" s="1" t="s">
        <v>1991</v>
      </c>
      <c r="F1973" s="1" t="s">
        <v>1992</v>
      </c>
      <c r="G1973" s="1" t="s">
        <v>869</v>
      </c>
      <c r="H1973" s="1" t="s">
        <v>103</v>
      </c>
      <c r="I1973" s="1" t="s">
        <v>2056</v>
      </c>
      <c r="J1973" s="3">
        <v>-18.07</v>
      </c>
      <c r="K1973" s="1" t="s">
        <v>2823</v>
      </c>
      <c r="L1973" s="1" t="s">
        <v>24</v>
      </c>
      <c r="M1973" s="1" t="s">
        <v>2824</v>
      </c>
      <c r="N1973" s="1" t="s">
        <v>2059</v>
      </c>
      <c r="O1973" s="2">
        <v>39752</v>
      </c>
      <c r="P1973" s="2">
        <v>39758</v>
      </c>
      <c r="Q1973" s="1" t="s">
        <v>29</v>
      </c>
      <c r="R1973" t="str">
        <f>VLOOKUP(F1973,'Seg 2 descriptions'!A:B,2)</f>
        <v>X Operations-Tri-County</v>
      </c>
      <c r="S1973" t="str">
        <f>VLOOKUP(G1973,'Seg 3 descriptions'!A:B,2)</f>
        <v>Vehicle Fuel</v>
      </c>
    </row>
    <row r="1974" spans="1:19" x14ac:dyDescent="0.25">
      <c r="A1974" s="1" t="s">
        <v>457</v>
      </c>
      <c r="B1974" s="1" t="s">
        <v>49</v>
      </c>
      <c r="C1974" s="1" t="s">
        <v>2933</v>
      </c>
      <c r="D1974" s="1" t="s">
        <v>2767</v>
      </c>
      <c r="E1974" s="1" t="s">
        <v>1991</v>
      </c>
      <c r="F1974" s="1" t="s">
        <v>1992</v>
      </c>
      <c r="G1974" s="1" t="s">
        <v>869</v>
      </c>
      <c r="H1974" s="1" t="s">
        <v>228</v>
      </c>
      <c r="I1974" s="1" t="s">
        <v>2056</v>
      </c>
      <c r="J1974" s="3">
        <v>-189.09</v>
      </c>
      <c r="K1974" s="1" t="s">
        <v>2823</v>
      </c>
      <c r="L1974" s="1" t="s">
        <v>24</v>
      </c>
      <c r="M1974" s="1" t="s">
        <v>2824</v>
      </c>
      <c r="N1974" s="1" t="s">
        <v>2059</v>
      </c>
      <c r="O1974" s="2">
        <v>39752</v>
      </c>
      <c r="P1974" s="2">
        <v>39758</v>
      </c>
      <c r="Q1974" s="1" t="s">
        <v>29</v>
      </c>
      <c r="R1974" t="str">
        <f>VLOOKUP(F1974,'Seg 2 descriptions'!A:B,2)</f>
        <v>X Operations-Tri-County</v>
      </c>
      <c r="S1974" t="str">
        <f>VLOOKUP(G1974,'Seg 3 descriptions'!A:B,2)</f>
        <v>Vehicle Fuel</v>
      </c>
    </row>
    <row r="1975" spans="1:19" x14ac:dyDescent="0.25">
      <c r="A1975" s="1" t="s">
        <v>457</v>
      </c>
      <c r="B1975" s="1" t="s">
        <v>49</v>
      </c>
      <c r="C1975" s="1" t="s">
        <v>2933</v>
      </c>
      <c r="D1975" s="1" t="s">
        <v>2340</v>
      </c>
      <c r="E1975" s="1" t="s">
        <v>1991</v>
      </c>
      <c r="F1975" s="1" t="s">
        <v>1992</v>
      </c>
      <c r="G1975" s="1" t="s">
        <v>869</v>
      </c>
      <c r="H1975" s="1" t="s">
        <v>130</v>
      </c>
      <c r="I1975" s="1" t="s">
        <v>2056</v>
      </c>
      <c r="J1975" s="3">
        <v>-26.9</v>
      </c>
      <c r="K1975" s="1" t="s">
        <v>2823</v>
      </c>
      <c r="L1975" s="1" t="s">
        <v>24</v>
      </c>
      <c r="M1975" s="1" t="s">
        <v>2824</v>
      </c>
      <c r="N1975" s="1" t="s">
        <v>2059</v>
      </c>
      <c r="O1975" s="2">
        <v>39752</v>
      </c>
      <c r="P1975" s="2">
        <v>39758</v>
      </c>
      <c r="Q1975" s="1" t="s">
        <v>29</v>
      </c>
      <c r="R1975" t="str">
        <f>VLOOKUP(F1975,'Seg 2 descriptions'!A:B,2)</f>
        <v>X Operations-Tri-County</v>
      </c>
      <c r="S1975" t="str">
        <f>VLOOKUP(G1975,'Seg 3 descriptions'!A:B,2)</f>
        <v>Vehicle Fuel</v>
      </c>
    </row>
    <row r="1976" spans="1:19" x14ac:dyDescent="0.25">
      <c r="A1976" s="1" t="s">
        <v>457</v>
      </c>
      <c r="B1976" s="1" t="s">
        <v>49</v>
      </c>
      <c r="C1976" s="1" t="s">
        <v>2933</v>
      </c>
      <c r="D1976" s="1" t="s">
        <v>3094</v>
      </c>
      <c r="E1976" s="1" t="s">
        <v>2029</v>
      </c>
      <c r="F1976" s="1" t="s">
        <v>1992</v>
      </c>
      <c r="G1976" s="1" t="s">
        <v>869</v>
      </c>
      <c r="H1976" s="1" t="s">
        <v>187</v>
      </c>
      <c r="I1976" s="1" t="s">
        <v>2056</v>
      </c>
      <c r="J1976" s="3">
        <v>-10.47</v>
      </c>
      <c r="K1976" s="1" t="s">
        <v>2823</v>
      </c>
      <c r="L1976" s="1" t="s">
        <v>24</v>
      </c>
      <c r="M1976" s="1" t="s">
        <v>2824</v>
      </c>
      <c r="N1976" s="1" t="s">
        <v>2059</v>
      </c>
      <c r="O1976" s="2">
        <v>39752</v>
      </c>
      <c r="P1976" s="2">
        <v>39758</v>
      </c>
      <c r="Q1976" s="1" t="s">
        <v>29</v>
      </c>
      <c r="R1976" t="str">
        <f>VLOOKUP(F1976,'Seg 2 descriptions'!A:B,2)</f>
        <v>X Operations-Tri-County</v>
      </c>
      <c r="S1976" t="str">
        <f>VLOOKUP(G1976,'Seg 3 descriptions'!A:B,2)</f>
        <v>Vehicle Fuel</v>
      </c>
    </row>
    <row r="1977" spans="1:19" x14ac:dyDescent="0.25">
      <c r="A1977" s="1" t="s">
        <v>457</v>
      </c>
      <c r="B1977" s="1" t="s">
        <v>49</v>
      </c>
      <c r="C1977" s="1" t="s">
        <v>2933</v>
      </c>
      <c r="D1977" s="1" t="s">
        <v>3095</v>
      </c>
      <c r="E1977" s="1" t="s">
        <v>2029</v>
      </c>
      <c r="F1977" s="1" t="s">
        <v>1992</v>
      </c>
      <c r="G1977" s="1" t="s">
        <v>869</v>
      </c>
      <c r="H1977" s="1" t="s">
        <v>130</v>
      </c>
      <c r="I1977" s="1" t="s">
        <v>2056</v>
      </c>
      <c r="J1977" s="3">
        <v>-6.98</v>
      </c>
      <c r="K1977" s="1" t="s">
        <v>2823</v>
      </c>
      <c r="L1977" s="1" t="s">
        <v>24</v>
      </c>
      <c r="M1977" s="1" t="s">
        <v>2824</v>
      </c>
      <c r="N1977" s="1" t="s">
        <v>2059</v>
      </c>
      <c r="O1977" s="2">
        <v>39752</v>
      </c>
      <c r="P1977" s="2">
        <v>39758</v>
      </c>
      <c r="Q1977" s="1" t="s">
        <v>29</v>
      </c>
      <c r="R1977" t="str">
        <f>VLOOKUP(F1977,'Seg 2 descriptions'!A:B,2)</f>
        <v>X Operations-Tri-County</v>
      </c>
      <c r="S1977" t="str">
        <f>VLOOKUP(G1977,'Seg 3 descriptions'!A:B,2)</f>
        <v>Vehicle Fuel</v>
      </c>
    </row>
    <row r="1978" spans="1:19" x14ac:dyDescent="0.25">
      <c r="A1978" s="1" t="s">
        <v>457</v>
      </c>
      <c r="B1978" s="1" t="s">
        <v>49</v>
      </c>
      <c r="C1978" s="1" t="s">
        <v>2933</v>
      </c>
      <c r="D1978" s="1" t="s">
        <v>2337</v>
      </c>
      <c r="E1978" s="1" t="s">
        <v>1991</v>
      </c>
      <c r="F1978" s="1" t="s">
        <v>1992</v>
      </c>
      <c r="G1978" s="1" t="s">
        <v>869</v>
      </c>
      <c r="H1978" s="1" t="s">
        <v>86</v>
      </c>
      <c r="I1978" s="1" t="s">
        <v>2056</v>
      </c>
      <c r="J1978" s="3">
        <v>-442.65</v>
      </c>
      <c r="K1978" s="1" t="s">
        <v>2823</v>
      </c>
      <c r="L1978" s="1" t="s">
        <v>24</v>
      </c>
      <c r="M1978" s="1" t="s">
        <v>2824</v>
      </c>
      <c r="N1978" s="1" t="s">
        <v>2059</v>
      </c>
      <c r="O1978" s="2">
        <v>39752</v>
      </c>
      <c r="P1978" s="2">
        <v>39758</v>
      </c>
      <c r="Q1978" s="1" t="s">
        <v>29</v>
      </c>
      <c r="R1978" t="str">
        <f>VLOOKUP(F1978,'Seg 2 descriptions'!A:B,2)</f>
        <v>X Operations-Tri-County</v>
      </c>
      <c r="S1978" t="str">
        <f>VLOOKUP(G1978,'Seg 3 descriptions'!A:B,2)</f>
        <v>Vehicle Fuel</v>
      </c>
    </row>
    <row r="1979" spans="1:19" x14ac:dyDescent="0.25">
      <c r="A1979" s="1" t="s">
        <v>457</v>
      </c>
      <c r="B1979" s="1" t="s">
        <v>49</v>
      </c>
      <c r="C1979" s="1" t="s">
        <v>2933</v>
      </c>
      <c r="D1979" s="1" t="s">
        <v>2344</v>
      </c>
      <c r="E1979" s="1" t="s">
        <v>1991</v>
      </c>
      <c r="F1979" s="1" t="s">
        <v>1992</v>
      </c>
      <c r="G1979" s="1" t="s">
        <v>283</v>
      </c>
      <c r="H1979" s="1" t="s">
        <v>130</v>
      </c>
      <c r="I1979" s="1" t="s">
        <v>2056</v>
      </c>
      <c r="J1979" s="3">
        <v>-7.6</v>
      </c>
      <c r="K1979" s="1" t="s">
        <v>2823</v>
      </c>
      <c r="L1979" s="1" t="s">
        <v>24</v>
      </c>
      <c r="M1979" s="1" t="s">
        <v>2824</v>
      </c>
      <c r="N1979" s="1" t="s">
        <v>2059</v>
      </c>
      <c r="O1979" s="2">
        <v>39752</v>
      </c>
      <c r="P1979" s="2">
        <v>39758</v>
      </c>
      <c r="Q1979" s="1" t="s">
        <v>29</v>
      </c>
      <c r="R1979" t="str">
        <f>VLOOKUP(F1979,'Seg 2 descriptions'!A:B,2)</f>
        <v>X Operations-Tri-County</v>
      </c>
      <c r="S1979" t="str">
        <f>VLOOKUP(G1979,'Seg 3 descriptions'!A:B,2)</f>
        <v>Supplies &amp; Misc Dept Expenses</v>
      </c>
    </row>
    <row r="1980" spans="1:19" x14ac:dyDescent="0.25">
      <c r="A1980" s="1" t="s">
        <v>457</v>
      </c>
      <c r="B1980" s="1" t="s">
        <v>49</v>
      </c>
      <c r="C1980" s="1" t="s">
        <v>2933</v>
      </c>
      <c r="D1980" s="1" t="s">
        <v>3096</v>
      </c>
      <c r="E1980" s="1" t="s">
        <v>2029</v>
      </c>
      <c r="F1980" s="1" t="s">
        <v>1992</v>
      </c>
      <c r="G1980" s="1" t="s">
        <v>283</v>
      </c>
      <c r="H1980" s="1" t="s">
        <v>187</v>
      </c>
      <c r="I1980" s="1" t="s">
        <v>2056</v>
      </c>
      <c r="J1980" s="3">
        <v>-2.96</v>
      </c>
      <c r="K1980" s="1" t="s">
        <v>2823</v>
      </c>
      <c r="L1980" s="1" t="s">
        <v>24</v>
      </c>
      <c r="M1980" s="1" t="s">
        <v>2824</v>
      </c>
      <c r="N1980" s="1" t="s">
        <v>2059</v>
      </c>
      <c r="O1980" s="2">
        <v>39752</v>
      </c>
      <c r="P1980" s="2">
        <v>39758</v>
      </c>
      <c r="Q1980" s="1" t="s">
        <v>29</v>
      </c>
      <c r="R1980" t="str">
        <f>VLOOKUP(F1980,'Seg 2 descriptions'!A:B,2)</f>
        <v>X Operations-Tri-County</v>
      </c>
      <c r="S1980" t="str">
        <f>VLOOKUP(G1980,'Seg 3 descriptions'!A:B,2)</f>
        <v>Supplies &amp; Misc Dept Expenses</v>
      </c>
    </row>
    <row r="1981" spans="1:19" x14ac:dyDescent="0.25">
      <c r="A1981" s="1" t="s">
        <v>457</v>
      </c>
      <c r="B1981" s="1" t="s">
        <v>49</v>
      </c>
      <c r="C1981" s="1" t="s">
        <v>2933</v>
      </c>
      <c r="D1981" s="1" t="s">
        <v>3097</v>
      </c>
      <c r="E1981" s="1" t="s">
        <v>2029</v>
      </c>
      <c r="F1981" s="1" t="s">
        <v>1992</v>
      </c>
      <c r="G1981" s="1" t="s">
        <v>283</v>
      </c>
      <c r="H1981" s="1" t="s">
        <v>130</v>
      </c>
      <c r="I1981" s="1" t="s">
        <v>2056</v>
      </c>
      <c r="J1981" s="3">
        <v>-1.97</v>
      </c>
      <c r="K1981" s="1" t="s">
        <v>2823</v>
      </c>
      <c r="L1981" s="1" t="s">
        <v>24</v>
      </c>
      <c r="M1981" s="1" t="s">
        <v>2824</v>
      </c>
      <c r="N1981" s="1" t="s">
        <v>2059</v>
      </c>
      <c r="O1981" s="2">
        <v>39752</v>
      </c>
      <c r="P1981" s="2">
        <v>39758</v>
      </c>
      <c r="Q1981" s="1" t="s">
        <v>29</v>
      </c>
      <c r="R1981" t="str">
        <f>VLOOKUP(F1981,'Seg 2 descriptions'!A:B,2)</f>
        <v>X Operations-Tri-County</v>
      </c>
      <c r="S1981" t="str">
        <f>VLOOKUP(G1981,'Seg 3 descriptions'!A:B,2)</f>
        <v>Supplies &amp; Misc Dept Expenses</v>
      </c>
    </row>
    <row r="1982" spans="1:19" x14ac:dyDescent="0.25">
      <c r="A1982" s="1" t="s">
        <v>457</v>
      </c>
      <c r="B1982" s="1" t="s">
        <v>49</v>
      </c>
      <c r="C1982" s="1" t="s">
        <v>2933</v>
      </c>
      <c r="D1982" s="1" t="s">
        <v>2945</v>
      </c>
      <c r="E1982" s="1" t="s">
        <v>20</v>
      </c>
      <c r="F1982" s="1" t="s">
        <v>1992</v>
      </c>
      <c r="G1982" s="1" t="s">
        <v>869</v>
      </c>
      <c r="H1982" s="1" t="s">
        <v>86</v>
      </c>
      <c r="I1982" s="1" t="s">
        <v>2056</v>
      </c>
      <c r="J1982" s="3">
        <v>-136.85</v>
      </c>
      <c r="K1982" s="1" t="s">
        <v>2823</v>
      </c>
      <c r="L1982" s="1" t="s">
        <v>24</v>
      </c>
      <c r="M1982" s="1" t="s">
        <v>2824</v>
      </c>
      <c r="N1982" s="1" t="s">
        <v>2059</v>
      </c>
      <c r="O1982" s="2">
        <v>39752</v>
      </c>
      <c r="P1982" s="2">
        <v>39758</v>
      </c>
      <c r="Q1982" s="1" t="s">
        <v>29</v>
      </c>
      <c r="R1982" t="str">
        <f>VLOOKUP(F1982,'Seg 2 descriptions'!A:B,2)</f>
        <v>X Operations-Tri-County</v>
      </c>
      <c r="S1982" t="str">
        <f>VLOOKUP(G1982,'Seg 3 descriptions'!A:B,2)</f>
        <v>Vehicle Fuel</v>
      </c>
    </row>
    <row r="1983" spans="1:19" x14ac:dyDescent="0.25">
      <c r="A1983" s="1" t="s">
        <v>457</v>
      </c>
      <c r="B1983" s="1" t="s">
        <v>49</v>
      </c>
      <c r="C1983" s="1" t="s">
        <v>2933</v>
      </c>
      <c r="D1983" s="1" t="s">
        <v>2341</v>
      </c>
      <c r="E1983" s="1" t="s">
        <v>1991</v>
      </c>
      <c r="F1983" s="1" t="s">
        <v>1992</v>
      </c>
      <c r="G1983" s="1" t="s">
        <v>283</v>
      </c>
      <c r="H1983" s="1" t="s">
        <v>86</v>
      </c>
      <c r="I1983" s="1" t="s">
        <v>2056</v>
      </c>
      <c r="J1983" s="3">
        <v>-124.99</v>
      </c>
      <c r="K1983" s="1" t="s">
        <v>2823</v>
      </c>
      <c r="L1983" s="1" t="s">
        <v>24</v>
      </c>
      <c r="M1983" s="1" t="s">
        <v>2824</v>
      </c>
      <c r="N1983" s="1" t="s">
        <v>2059</v>
      </c>
      <c r="O1983" s="2">
        <v>39752</v>
      </c>
      <c r="P1983" s="2">
        <v>39758</v>
      </c>
      <c r="Q1983" s="1" t="s">
        <v>29</v>
      </c>
      <c r="R1983" t="str">
        <f>VLOOKUP(F1983,'Seg 2 descriptions'!A:B,2)</f>
        <v>X Operations-Tri-County</v>
      </c>
      <c r="S1983" t="str">
        <f>VLOOKUP(G1983,'Seg 3 descriptions'!A:B,2)</f>
        <v>Supplies &amp; Misc Dept Expenses</v>
      </c>
    </row>
    <row r="1984" spans="1:19" x14ac:dyDescent="0.25">
      <c r="A1984" s="1" t="s">
        <v>457</v>
      </c>
      <c r="B1984" s="1" t="s">
        <v>49</v>
      </c>
      <c r="C1984" s="1" t="s">
        <v>2933</v>
      </c>
      <c r="D1984" s="1" t="s">
        <v>2336</v>
      </c>
      <c r="E1984" s="1" t="s">
        <v>1991</v>
      </c>
      <c r="F1984" s="1" t="s">
        <v>1992</v>
      </c>
      <c r="G1984" s="1" t="s">
        <v>283</v>
      </c>
      <c r="H1984" s="1" t="s">
        <v>103</v>
      </c>
      <c r="I1984" s="1" t="s">
        <v>2056</v>
      </c>
      <c r="J1984" s="3">
        <v>-5.0999999999999996</v>
      </c>
      <c r="K1984" s="1" t="s">
        <v>2823</v>
      </c>
      <c r="L1984" s="1" t="s">
        <v>24</v>
      </c>
      <c r="M1984" s="1" t="s">
        <v>2824</v>
      </c>
      <c r="N1984" s="1" t="s">
        <v>2059</v>
      </c>
      <c r="O1984" s="2">
        <v>39752</v>
      </c>
      <c r="P1984" s="2">
        <v>39758</v>
      </c>
      <c r="Q1984" s="1" t="s">
        <v>29</v>
      </c>
      <c r="R1984" t="str">
        <f>VLOOKUP(F1984,'Seg 2 descriptions'!A:B,2)</f>
        <v>X Operations-Tri-County</v>
      </c>
      <c r="S1984" t="str">
        <f>VLOOKUP(G1984,'Seg 3 descriptions'!A:B,2)</f>
        <v>Supplies &amp; Misc Dept Expenses</v>
      </c>
    </row>
    <row r="1985" spans="1:19" x14ac:dyDescent="0.25">
      <c r="A1985" s="1" t="s">
        <v>457</v>
      </c>
      <c r="B1985" s="1" t="s">
        <v>49</v>
      </c>
      <c r="C1985" s="1" t="s">
        <v>2933</v>
      </c>
      <c r="D1985" s="1" t="s">
        <v>2768</v>
      </c>
      <c r="E1985" s="1" t="s">
        <v>1991</v>
      </c>
      <c r="F1985" s="1" t="s">
        <v>1992</v>
      </c>
      <c r="G1985" s="1" t="s">
        <v>283</v>
      </c>
      <c r="H1985" s="1" t="s">
        <v>228</v>
      </c>
      <c r="I1985" s="1" t="s">
        <v>2056</v>
      </c>
      <c r="J1985" s="3">
        <v>-53.39</v>
      </c>
      <c r="K1985" s="1" t="s">
        <v>2823</v>
      </c>
      <c r="L1985" s="1" t="s">
        <v>24</v>
      </c>
      <c r="M1985" s="1" t="s">
        <v>2824</v>
      </c>
      <c r="N1985" s="1" t="s">
        <v>2059</v>
      </c>
      <c r="O1985" s="2">
        <v>39752</v>
      </c>
      <c r="P1985" s="2">
        <v>39758</v>
      </c>
      <c r="Q1985" s="1" t="s">
        <v>29</v>
      </c>
      <c r="R1985" t="str">
        <f>VLOOKUP(F1985,'Seg 2 descriptions'!A:B,2)</f>
        <v>X Operations-Tri-County</v>
      </c>
      <c r="S1985" t="str">
        <f>VLOOKUP(G1985,'Seg 3 descriptions'!A:B,2)</f>
        <v>Supplies &amp; Misc Dept Expenses</v>
      </c>
    </row>
    <row r="1986" spans="1:19" x14ac:dyDescent="0.25">
      <c r="A1986" s="1" t="s">
        <v>457</v>
      </c>
      <c r="B1986" s="1" t="s">
        <v>49</v>
      </c>
      <c r="C1986" s="1" t="s">
        <v>2933</v>
      </c>
      <c r="D1986" s="1" t="s">
        <v>3098</v>
      </c>
      <c r="E1986" s="1" t="s">
        <v>2029</v>
      </c>
      <c r="F1986" s="1" t="s">
        <v>1992</v>
      </c>
      <c r="G1986" s="1" t="s">
        <v>1302</v>
      </c>
      <c r="H1986" s="1" t="s">
        <v>130</v>
      </c>
      <c r="I1986" s="1" t="s">
        <v>2056</v>
      </c>
      <c r="J1986" s="3">
        <v>-0.34</v>
      </c>
      <c r="K1986" s="1" t="s">
        <v>2823</v>
      </c>
      <c r="L1986" s="1" t="s">
        <v>24</v>
      </c>
      <c r="M1986" s="1" t="s">
        <v>2824</v>
      </c>
      <c r="N1986" s="1" t="s">
        <v>2059</v>
      </c>
      <c r="O1986" s="2">
        <v>39752</v>
      </c>
      <c r="P1986" s="2">
        <v>39758</v>
      </c>
      <c r="Q1986" s="1" t="s">
        <v>29</v>
      </c>
      <c r="R1986" t="str">
        <f>VLOOKUP(F1986,'Seg 2 descriptions'!A:B,2)</f>
        <v>X Operations-Tri-County</v>
      </c>
      <c r="S1986" t="str">
        <f>VLOOKUP(G1986,'Seg 3 descriptions'!A:B,2)</f>
        <v>Uniforms</v>
      </c>
    </row>
    <row r="1987" spans="1:19" x14ac:dyDescent="0.25">
      <c r="A1987" s="1" t="s">
        <v>457</v>
      </c>
      <c r="B1987" s="1" t="s">
        <v>49</v>
      </c>
      <c r="C1987" s="1" t="s">
        <v>2933</v>
      </c>
      <c r="D1987" s="1" t="s">
        <v>2946</v>
      </c>
      <c r="E1987" s="1" t="s">
        <v>20</v>
      </c>
      <c r="F1987" s="1" t="s">
        <v>1992</v>
      </c>
      <c r="G1987" s="1" t="s">
        <v>283</v>
      </c>
      <c r="H1987" s="1" t="s">
        <v>86</v>
      </c>
      <c r="I1987" s="1" t="s">
        <v>2056</v>
      </c>
      <c r="J1987" s="3">
        <v>-38.64</v>
      </c>
      <c r="K1987" s="1" t="s">
        <v>2823</v>
      </c>
      <c r="L1987" s="1" t="s">
        <v>24</v>
      </c>
      <c r="M1987" s="1" t="s">
        <v>2824</v>
      </c>
      <c r="N1987" s="1" t="s">
        <v>2059</v>
      </c>
      <c r="O1987" s="2">
        <v>39752</v>
      </c>
      <c r="P1987" s="2">
        <v>39758</v>
      </c>
      <c r="Q1987" s="1" t="s">
        <v>29</v>
      </c>
      <c r="R1987" t="str">
        <f>VLOOKUP(F1987,'Seg 2 descriptions'!A:B,2)</f>
        <v>X Operations-Tri-County</v>
      </c>
      <c r="S1987" t="str">
        <f>VLOOKUP(G1987,'Seg 3 descriptions'!A:B,2)</f>
        <v>Supplies &amp; Misc Dept Expenses</v>
      </c>
    </row>
    <row r="1988" spans="1:19" x14ac:dyDescent="0.25">
      <c r="A1988" s="1" t="s">
        <v>457</v>
      </c>
      <c r="B1988" s="1" t="s">
        <v>49</v>
      </c>
      <c r="C1988" s="1" t="s">
        <v>2938</v>
      </c>
      <c r="D1988" s="1" t="s">
        <v>2342</v>
      </c>
      <c r="E1988" s="1" t="s">
        <v>1991</v>
      </c>
      <c r="F1988" s="1" t="s">
        <v>1992</v>
      </c>
      <c r="G1988" s="1" t="s">
        <v>1302</v>
      </c>
      <c r="H1988" s="1" t="s">
        <v>86</v>
      </c>
      <c r="I1988" s="1" t="s">
        <v>2056</v>
      </c>
      <c r="J1988" s="3">
        <v>36.799999999999997</v>
      </c>
      <c r="K1988" s="1" t="s">
        <v>2823</v>
      </c>
      <c r="L1988" s="1" t="s">
        <v>24</v>
      </c>
      <c r="M1988" s="1" t="s">
        <v>2824</v>
      </c>
      <c r="N1988" s="1" t="s">
        <v>2059</v>
      </c>
      <c r="O1988" s="2">
        <v>39782</v>
      </c>
      <c r="P1988" s="2">
        <v>39785</v>
      </c>
      <c r="Q1988" s="1" t="s">
        <v>29</v>
      </c>
      <c r="R1988" t="str">
        <f>VLOOKUP(F1988,'Seg 2 descriptions'!A:B,2)</f>
        <v>X Operations-Tri-County</v>
      </c>
      <c r="S1988" t="str">
        <f>VLOOKUP(G1988,'Seg 3 descriptions'!A:B,2)</f>
        <v>Uniforms</v>
      </c>
    </row>
    <row r="1989" spans="1:19" x14ac:dyDescent="0.25">
      <c r="A1989" s="1" t="s">
        <v>457</v>
      </c>
      <c r="B1989" s="1" t="s">
        <v>49</v>
      </c>
      <c r="C1989" s="1" t="s">
        <v>2933</v>
      </c>
      <c r="D1989" s="1" t="s">
        <v>2769</v>
      </c>
      <c r="E1989" s="1" t="s">
        <v>1991</v>
      </c>
      <c r="F1989" s="1" t="s">
        <v>1992</v>
      </c>
      <c r="G1989" s="1" t="s">
        <v>1302</v>
      </c>
      <c r="H1989" s="1" t="s">
        <v>228</v>
      </c>
      <c r="I1989" s="1" t="s">
        <v>2056</v>
      </c>
      <c r="J1989" s="3">
        <v>-9.24</v>
      </c>
      <c r="K1989" s="1" t="s">
        <v>2823</v>
      </c>
      <c r="L1989" s="1" t="s">
        <v>24</v>
      </c>
      <c r="M1989" s="1" t="s">
        <v>2824</v>
      </c>
      <c r="N1989" s="1" t="s">
        <v>2059</v>
      </c>
      <c r="O1989" s="2">
        <v>39752</v>
      </c>
      <c r="P1989" s="2">
        <v>39758</v>
      </c>
      <c r="Q1989" s="1" t="s">
        <v>29</v>
      </c>
      <c r="R1989" t="str">
        <f>VLOOKUP(F1989,'Seg 2 descriptions'!A:B,2)</f>
        <v>X Operations-Tri-County</v>
      </c>
      <c r="S1989" t="str">
        <f>VLOOKUP(G1989,'Seg 3 descriptions'!A:B,2)</f>
        <v>Uniforms</v>
      </c>
    </row>
    <row r="1990" spans="1:19" x14ac:dyDescent="0.25">
      <c r="A1990" s="1" t="s">
        <v>457</v>
      </c>
      <c r="B1990" s="1" t="s">
        <v>49</v>
      </c>
      <c r="C1990" s="1" t="s">
        <v>2933</v>
      </c>
      <c r="D1990" s="1" t="s">
        <v>2346</v>
      </c>
      <c r="E1990" s="1" t="s">
        <v>1991</v>
      </c>
      <c r="F1990" s="1" t="s">
        <v>1992</v>
      </c>
      <c r="G1990" s="1" t="s">
        <v>1302</v>
      </c>
      <c r="H1990" s="1" t="s">
        <v>130</v>
      </c>
      <c r="I1990" s="1" t="s">
        <v>2056</v>
      </c>
      <c r="J1990" s="3">
        <v>-1.31</v>
      </c>
      <c r="K1990" s="1" t="s">
        <v>2823</v>
      </c>
      <c r="L1990" s="1" t="s">
        <v>24</v>
      </c>
      <c r="M1990" s="1" t="s">
        <v>2824</v>
      </c>
      <c r="N1990" s="1" t="s">
        <v>2059</v>
      </c>
      <c r="O1990" s="2">
        <v>39752</v>
      </c>
      <c r="P1990" s="2">
        <v>39758</v>
      </c>
      <c r="Q1990" s="1" t="s">
        <v>29</v>
      </c>
      <c r="R1990" t="str">
        <f>VLOOKUP(F1990,'Seg 2 descriptions'!A:B,2)</f>
        <v>X Operations-Tri-County</v>
      </c>
      <c r="S1990" t="str">
        <f>VLOOKUP(G1990,'Seg 3 descriptions'!A:B,2)</f>
        <v>Uniforms</v>
      </c>
    </row>
    <row r="1991" spans="1:19" x14ac:dyDescent="0.25">
      <c r="A1991" s="1" t="s">
        <v>457</v>
      </c>
      <c r="B1991" s="1" t="s">
        <v>49</v>
      </c>
      <c r="C1991" s="1" t="s">
        <v>2933</v>
      </c>
      <c r="D1991" s="1" t="s">
        <v>3099</v>
      </c>
      <c r="E1991" s="1" t="s">
        <v>2029</v>
      </c>
      <c r="F1991" s="1" t="s">
        <v>1992</v>
      </c>
      <c r="G1991" s="1" t="s">
        <v>1302</v>
      </c>
      <c r="H1991" s="1" t="s">
        <v>187</v>
      </c>
      <c r="I1991" s="1" t="s">
        <v>2056</v>
      </c>
      <c r="J1991" s="3">
        <v>-0.51</v>
      </c>
      <c r="K1991" s="1" t="s">
        <v>2823</v>
      </c>
      <c r="L1991" s="1" t="s">
        <v>24</v>
      </c>
      <c r="M1991" s="1" t="s">
        <v>2824</v>
      </c>
      <c r="N1991" s="1" t="s">
        <v>2059</v>
      </c>
      <c r="O1991" s="2">
        <v>39752</v>
      </c>
      <c r="P1991" s="2">
        <v>39758</v>
      </c>
      <c r="Q1991" s="1" t="s">
        <v>29</v>
      </c>
      <c r="R1991" t="str">
        <f>VLOOKUP(F1991,'Seg 2 descriptions'!A:B,2)</f>
        <v>X Operations-Tri-County</v>
      </c>
      <c r="S1991" t="str">
        <f>VLOOKUP(G1991,'Seg 3 descriptions'!A:B,2)</f>
        <v>Uniforms</v>
      </c>
    </row>
    <row r="1992" spans="1:19" x14ac:dyDescent="0.25">
      <c r="A1992" s="1" t="s">
        <v>457</v>
      </c>
      <c r="B1992" s="1" t="s">
        <v>49</v>
      </c>
      <c r="C1992" s="1" t="s">
        <v>2938</v>
      </c>
      <c r="D1992" s="1" t="s">
        <v>2772</v>
      </c>
      <c r="E1992" s="1" t="s">
        <v>1991</v>
      </c>
      <c r="F1992" s="1" t="s">
        <v>1992</v>
      </c>
      <c r="G1992" s="1" t="s">
        <v>868</v>
      </c>
      <c r="H1992" s="1" t="s">
        <v>228</v>
      </c>
      <c r="I1992" s="1" t="s">
        <v>2056</v>
      </c>
      <c r="J1992" s="3">
        <v>4.07</v>
      </c>
      <c r="K1992" s="1" t="s">
        <v>2823</v>
      </c>
      <c r="L1992" s="1" t="s">
        <v>24</v>
      </c>
      <c r="M1992" s="1" t="s">
        <v>2824</v>
      </c>
      <c r="N1992" s="1" t="s">
        <v>2059</v>
      </c>
      <c r="O1992" s="2">
        <v>39782</v>
      </c>
      <c r="P1992" s="2">
        <v>39785</v>
      </c>
      <c r="Q1992" s="1" t="s">
        <v>29</v>
      </c>
      <c r="R1992" t="str">
        <f>VLOOKUP(F1992,'Seg 2 descriptions'!A:B,2)</f>
        <v>X Operations-Tri-County</v>
      </c>
      <c r="S1992" t="str">
        <f>VLOOKUP(G1992,'Seg 3 descriptions'!A:B,2)</f>
        <v>Cell Phones</v>
      </c>
    </row>
    <row r="1993" spans="1:19" x14ac:dyDescent="0.25">
      <c r="A1993" s="1" t="s">
        <v>457</v>
      </c>
      <c r="B1993" s="1" t="s">
        <v>49</v>
      </c>
      <c r="C1993" s="1" t="s">
        <v>2938</v>
      </c>
      <c r="D1993" s="1" t="s">
        <v>2348</v>
      </c>
      <c r="E1993" s="1" t="s">
        <v>1991</v>
      </c>
      <c r="F1993" s="1" t="s">
        <v>1992</v>
      </c>
      <c r="G1993" s="1" t="s">
        <v>868</v>
      </c>
      <c r="H1993" s="1" t="s">
        <v>130</v>
      </c>
      <c r="I1993" s="1" t="s">
        <v>2056</v>
      </c>
      <c r="J1993" s="3">
        <v>6.63</v>
      </c>
      <c r="K1993" s="1" t="s">
        <v>2823</v>
      </c>
      <c r="L1993" s="1" t="s">
        <v>24</v>
      </c>
      <c r="M1993" s="1" t="s">
        <v>2824</v>
      </c>
      <c r="N1993" s="1" t="s">
        <v>2059</v>
      </c>
      <c r="O1993" s="2">
        <v>39782</v>
      </c>
      <c r="P1993" s="2">
        <v>39785</v>
      </c>
      <c r="Q1993" s="1" t="s">
        <v>29</v>
      </c>
      <c r="R1993" t="str">
        <f>VLOOKUP(F1993,'Seg 2 descriptions'!A:B,2)</f>
        <v>X Operations-Tri-County</v>
      </c>
      <c r="S1993" t="str">
        <f>VLOOKUP(G1993,'Seg 3 descriptions'!A:B,2)</f>
        <v>Cell Phones</v>
      </c>
    </row>
    <row r="1994" spans="1:19" x14ac:dyDescent="0.25">
      <c r="A1994" s="1" t="s">
        <v>457</v>
      </c>
      <c r="B1994" s="1" t="s">
        <v>49</v>
      </c>
      <c r="C1994" s="1" t="s">
        <v>2938</v>
      </c>
      <c r="D1994" s="1" t="s">
        <v>2343</v>
      </c>
      <c r="E1994" s="1" t="s">
        <v>1991</v>
      </c>
      <c r="F1994" s="1" t="s">
        <v>1992</v>
      </c>
      <c r="G1994" s="1" t="s">
        <v>868</v>
      </c>
      <c r="H1994" s="1" t="s">
        <v>86</v>
      </c>
      <c r="I1994" s="1" t="s">
        <v>2056</v>
      </c>
      <c r="J1994" s="3">
        <v>77.66</v>
      </c>
      <c r="K1994" s="1" t="s">
        <v>2823</v>
      </c>
      <c r="L1994" s="1" t="s">
        <v>24</v>
      </c>
      <c r="M1994" s="1" t="s">
        <v>2824</v>
      </c>
      <c r="N1994" s="1" t="s">
        <v>2059</v>
      </c>
      <c r="O1994" s="2">
        <v>39782</v>
      </c>
      <c r="P1994" s="2">
        <v>39785</v>
      </c>
      <c r="Q1994" s="1" t="s">
        <v>29</v>
      </c>
      <c r="R1994" t="str">
        <f>VLOOKUP(F1994,'Seg 2 descriptions'!A:B,2)</f>
        <v>X Operations-Tri-County</v>
      </c>
      <c r="S1994" t="str">
        <f>VLOOKUP(G1994,'Seg 3 descriptions'!A:B,2)</f>
        <v>Cell Phones</v>
      </c>
    </row>
    <row r="1995" spans="1:19" x14ac:dyDescent="0.25">
      <c r="A1995" s="1" t="s">
        <v>457</v>
      </c>
      <c r="B1995" s="1" t="s">
        <v>49</v>
      </c>
      <c r="C1995" s="1" t="s">
        <v>2938</v>
      </c>
      <c r="D1995" s="1" t="s">
        <v>2347</v>
      </c>
      <c r="E1995" s="1" t="s">
        <v>1991</v>
      </c>
      <c r="F1995" s="1" t="s">
        <v>1992</v>
      </c>
      <c r="G1995" s="1" t="s">
        <v>868</v>
      </c>
      <c r="H1995" s="1" t="s">
        <v>103</v>
      </c>
      <c r="I1995" s="1" t="s">
        <v>2056</v>
      </c>
      <c r="J1995" s="3">
        <v>3.73</v>
      </c>
      <c r="K1995" s="1" t="s">
        <v>2823</v>
      </c>
      <c r="L1995" s="1" t="s">
        <v>24</v>
      </c>
      <c r="M1995" s="1" t="s">
        <v>2824</v>
      </c>
      <c r="N1995" s="1" t="s">
        <v>2059</v>
      </c>
      <c r="O1995" s="2">
        <v>39782</v>
      </c>
      <c r="P1995" s="2">
        <v>39785</v>
      </c>
      <c r="Q1995" s="1" t="s">
        <v>29</v>
      </c>
      <c r="R1995" t="str">
        <f>VLOOKUP(F1995,'Seg 2 descriptions'!A:B,2)</f>
        <v>X Operations-Tri-County</v>
      </c>
      <c r="S1995" t="str">
        <f>VLOOKUP(G1995,'Seg 3 descriptions'!A:B,2)</f>
        <v>Cell Phones</v>
      </c>
    </row>
    <row r="1996" spans="1:19" x14ac:dyDescent="0.25">
      <c r="A1996" s="1" t="s">
        <v>457</v>
      </c>
      <c r="B1996" s="1" t="s">
        <v>49</v>
      </c>
      <c r="C1996" s="1" t="s">
        <v>2938</v>
      </c>
      <c r="D1996" s="1" t="s">
        <v>2825</v>
      </c>
      <c r="E1996" s="1" t="s">
        <v>1991</v>
      </c>
      <c r="F1996" s="1" t="s">
        <v>1992</v>
      </c>
      <c r="G1996" s="1" t="s">
        <v>867</v>
      </c>
      <c r="H1996" s="1" t="s">
        <v>86</v>
      </c>
      <c r="I1996" s="1" t="s">
        <v>2056</v>
      </c>
      <c r="J1996" s="3">
        <v>10.75</v>
      </c>
      <c r="K1996" s="1" t="s">
        <v>2823</v>
      </c>
      <c r="L1996" s="1" t="s">
        <v>24</v>
      </c>
      <c r="M1996" s="1" t="s">
        <v>2824</v>
      </c>
      <c r="N1996" s="1" t="s">
        <v>2059</v>
      </c>
      <c r="O1996" s="2">
        <v>39782</v>
      </c>
      <c r="P1996" s="2">
        <v>39785</v>
      </c>
      <c r="Q1996" s="1" t="s">
        <v>29</v>
      </c>
      <c r="R1996" t="str">
        <f>VLOOKUP(F1996,'Seg 2 descriptions'!A:B,2)</f>
        <v>X Operations-Tri-County</v>
      </c>
      <c r="S1996" t="str">
        <f>VLOOKUP(G1996,'Seg 3 descriptions'!A:B,2)</f>
        <v>Meals</v>
      </c>
    </row>
    <row r="1997" spans="1:19" x14ac:dyDescent="0.25">
      <c r="A1997" s="1" t="s">
        <v>457</v>
      </c>
      <c r="B1997" s="1" t="s">
        <v>49</v>
      </c>
      <c r="C1997" s="1" t="s">
        <v>2938</v>
      </c>
      <c r="D1997" s="1" t="s">
        <v>2826</v>
      </c>
      <c r="E1997" s="1" t="s">
        <v>1991</v>
      </c>
      <c r="F1997" s="1" t="s">
        <v>1992</v>
      </c>
      <c r="G1997" s="1" t="s">
        <v>867</v>
      </c>
      <c r="H1997" s="1" t="s">
        <v>103</v>
      </c>
      <c r="I1997" s="1" t="s">
        <v>2056</v>
      </c>
      <c r="J1997" s="3">
        <v>0.52</v>
      </c>
      <c r="K1997" s="1" t="s">
        <v>2823</v>
      </c>
      <c r="L1997" s="1" t="s">
        <v>24</v>
      </c>
      <c r="M1997" s="1" t="s">
        <v>2824</v>
      </c>
      <c r="N1997" s="1" t="s">
        <v>2059</v>
      </c>
      <c r="O1997" s="2">
        <v>39782</v>
      </c>
      <c r="P1997" s="2">
        <v>39785</v>
      </c>
      <c r="Q1997" s="1" t="s">
        <v>29</v>
      </c>
      <c r="R1997" t="str">
        <f>VLOOKUP(F1997,'Seg 2 descriptions'!A:B,2)</f>
        <v>X Operations-Tri-County</v>
      </c>
      <c r="S1997" t="str">
        <f>VLOOKUP(G1997,'Seg 3 descriptions'!A:B,2)</f>
        <v>Meals</v>
      </c>
    </row>
    <row r="1998" spans="1:19" x14ac:dyDescent="0.25">
      <c r="A1998" s="1" t="s">
        <v>457</v>
      </c>
      <c r="B1998" s="1" t="s">
        <v>49</v>
      </c>
      <c r="C1998" s="1" t="s">
        <v>2938</v>
      </c>
      <c r="D1998" s="1" t="s">
        <v>2827</v>
      </c>
      <c r="E1998" s="1" t="s">
        <v>1991</v>
      </c>
      <c r="F1998" s="1" t="s">
        <v>1992</v>
      </c>
      <c r="G1998" s="1" t="s">
        <v>867</v>
      </c>
      <c r="H1998" s="1" t="s">
        <v>228</v>
      </c>
      <c r="I1998" s="1" t="s">
        <v>2056</v>
      </c>
      <c r="J1998" s="3">
        <v>0.56000000000000005</v>
      </c>
      <c r="K1998" s="1" t="s">
        <v>2823</v>
      </c>
      <c r="L1998" s="1" t="s">
        <v>24</v>
      </c>
      <c r="M1998" s="1" t="s">
        <v>2824</v>
      </c>
      <c r="N1998" s="1" t="s">
        <v>2059</v>
      </c>
      <c r="O1998" s="2">
        <v>39782</v>
      </c>
      <c r="P1998" s="2">
        <v>39785</v>
      </c>
      <c r="Q1998" s="1" t="s">
        <v>29</v>
      </c>
      <c r="R1998" t="str">
        <f>VLOOKUP(F1998,'Seg 2 descriptions'!A:B,2)</f>
        <v>X Operations-Tri-County</v>
      </c>
      <c r="S1998" t="str">
        <f>VLOOKUP(G1998,'Seg 3 descriptions'!A:B,2)</f>
        <v>Meals</v>
      </c>
    </row>
    <row r="1999" spans="1:19" x14ac:dyDescent="0.25">
      <c r="A1999" s="1" t="s">
        <v>457</v>
      </c>
      <c r="B1999" s="1" t="s">
        <v>49</v>
      </c>
      <c r="C1999" s="1" t="s">
        <v>2938</v>
      </c>
      <c r="D1999" s="1" t="s">
        <v>3100</v>
      </c>
      <c r="E1999" s="1" t="s">
        <v>1991</v>
      </c>
      <c r="F1999" s="1" t="s">
        <v>1992</v>
      </c>
      <c r="G1999" s="1" t="s">
        <v>867</v>
      </c>
      <c r="H1999" s="1" t="s">
        <v>130</v>
      </c>
      <c r="I1999" s="1" t="s">
        <v>2056</v>
      </c>
      <c r="J1999" s="3">
        <v>0.92</v>
      </c>
      <c r="K1999" s="1" t="s">
        <v>2823</v>
      </c>
      <c r="L1999" s="1" t="s">
        <v>24</v>
      </c>
      <c r="M1999" s="1" t="s">
        <v>2824</v>
      </c>
      <c r="N1999" s="1" t="s">
        <v>2059</v>
      </c>
      <c r="O1999" s="2">
        <v>39782</v>
      </c>
      <c r="P1999" s="2">
        <v>39785</v>
      </c>
      <c r="Q1999" s="1" t="s">
        <v>29</v>
      </c>
      <c r="R1999" t="str">
        <f>VLOOKUP(F1999,'Seg 2 descriptions'!A:B,2)</f>
        <v>X Operations-Tri-County</v>
      </c>
      <c r="S1999" t="str">
        <f>VLOOKUP(G1999,'Seg 3 descriptions'!A:B,2)</f>
        <v>Meals</v>
      </c>
    </row>
    <row r="2000" spans="1:19" x14ac:dyDescent="0.25">
      <c r="A2000" s="1" t="s">
        <v>457</v>
      </c>
      <c r="B2000" s="1" t="s">
        <v>49</v>
      </c>
      <c r="C2000" s="1" t="s">
        <v>2931</v>
      </c>
      <c r="D2000" s="1" t="s">
        <v>3026</v>
      </c>
      <c r="E2000" s="1" t="s">
        <v>20</v>
      </c>
      <c r="F2000" s="1" t="s">
        <v>2006</v>
      </c>
      <c r="G2000" s="1" t="s">
        <v>870</v>
      </c>
      <c r="H2000" s="1" t="s">
        <v>23</v>
      </c>
      <c r="I2000" s="1" t="s">
        <v>2056</v>
      </c>
      <c r="J2000" s="3">
        <v>9.9499999999999993</v>
      </c>
      <c r="K2000" s="1" t="s">
        <v>3022</v>
      </c>
      <c r="L2000" s="1" t="s">
        <v>24</v>
      </c>
      <c r="M2000" s="1" t="s">
        <v>3023</v>
      </c>
      <c r="N2000" s="1" t="s">
        <v>2059</v>
      </c>
      <c r="O2000" s="2">
        <v>39660</v>
      </c>
      <c r="P2000" s="2">
        <v>39665</v>
      </c>
      <c r="Q2000" s="1" t="s">
        <v>29</v>
      </c>
      <c r="R2000" t="str">
        <f>VLOOKUP(F2000,'Seg 2 descriptions'!A:B,2)</f>
        <v>X Engineering and Measurement</v>
      </c>
      <c r="S2000" t="str">
        <f>VLOOKUP(G2000,'Seg 3 descriptions'!A:B,2)</f>
        <v>Other Vehicle Expenses</v>
      </c>
    </row>
    <row r="2001" spans="1:19" x14ac:dyDescent="0.25">
      <c r="A2001" s="1" t="s">
        <v>457</v>
      </c>
      <c r="B2001" s="1" t="s">
        <v>49</v>
      </c>
      <c r="C2001" s="1" t="s">
        <v>2931</v>
      </c>
      <c r="D2001" s="1" t="s">
        <v>3101</v>
      </c>
      <c r="E2001" s="1" t="s">
        <v>20</v>
      </c>
      <c r="F2001" s="1" t="s">
        <v>2006</v>
      </c>
      <c r="G2001" s="1" t="s">
        <v>870</v>
      </c>
      <c r="H2001" s="1" t="s">
        <v>130</v>
      </c>
      <c r="I2001" s="1" t="s">
        <v>2056</v>
      </c>
      <c r="J2001" s="3">
        <v>1.1599999999999999</v>
      </c>
      <c r="K2001" s="1" t="s">
        <v>3022</v>
      </c>
      <c r="L2001" s="1" t="s">
        <v>24</v>
      </c>
      <c r="M2001" s="1" t="s">
        <v>3023</v>
      </c>
      <c r="N2001" s="1" t="s">
        <v>2059</v>
      </c>
      <c r="O2001" s="2">
        <v>39660</v>
      </c>
      <c r="P2001" s="2">
        <v>39665</v>
      </c>
      <c r="Q2001" s="1" t="s">
        <v>29</v>
      </c>
      <c r="R2001" t="str">
        <f>VLOOKUP(F2001,'Seg 2 descriptions'!A:B,2)</f>
        <v>X Engineering and Measurement</v>
      </c>
      <c r="S2001" t="str">
        <f>VLOOKUP(G2001,'Seg 3 descriptions'!A:B,2)</f>
        <v>Other Vehicle Expenses</v>
      </c>
    </row>
    <row r="2002" spans="1:19" x14ac:dyDescent="0.25">
      <c r="A2002" s="1" t="s">
        <v>457</v>
      </c>
      <c r="B2002" s="1" t="s">
        <v>1988</v>
      </c>
      <c r="C2002" s="1" t="s">
        <v>2071</v>
      </c>
      <c r="D2002" s="1" t="s">
        <v>2066</v>
      </c>
      <c r="E2002" s="1" t="s">
        <v>1991</v>
      </c>
      <c r="F2002" s="1" t="s">
        <v>1992</v>
      </c>
      <c r="G2002" s="1" t="s">
        <v>590</v>
      </c>
      <c r="H2002" s="1" t="s">
        <v>228</v>
      </c>
      <c r="I2002" s="1" t="s">
        <v>2056</v>
      </c>
      <c r="J2002" s="3">
        <v>11.85</v>
      </c>
      <c r="K2002" s="1" t="s">
        <v>2414</v>
      </c>
      <c r="L2002" s="1" t="s">
        <v>24</v>
      </c>
      <c r="M2002" s="1" t="s">
        <v>2415</v>
      </c>
      <c r="N2002" s="1" t="s">
        <v>2059</v>
      </c>
      <c r="O2002" s="2">
        <v>39478</v>
      </c>
      <c r="P2002" s="2">
        <v>39486</v>
      </c>
      <c r="Q2002" s="1" t="s">
        <v>29</v>
      </c>
      <c r="R2002" t="str">
        <f>VLOOKUP(F2002,'Seg 2 descriptions'!A:B,2)</f>
        <v>X Operations-Tri-County</v>
      </c>
      <c r="S2002" t="str">
        <f>VLOOKUP(G2002,'Seg 3 descriptions'!A:B,2)</f>
        <v>Overtime/Comp Time/On Call</v>
      </c>
    </row>
    <row r="2003" spans="1:19" x14ac:dyDescent="0.25">
      <c r="A2003" s="1" t="s">
        <v>457</v>
      </c>
      <c r="B2003" s="1" t="s">
        <v>1988</v>
      </c>
      <c r="C2003" s="1" t="s">
        <v>2071</v>
      </c>
      <c r="D2003" s="1" t="s">
        <v>2066</v>
      </c>
      <c r="E2003" s="1" t="s">
        <v>1991</v>
      </c>
      <c r="F2003" s="1" t="s">
        <v>1992</v>
      </c>
      <c r="G2003" s="1" t="s">
        <v>590</v>
      </c>
      <c r="H2003" s="1" t="s">
        <v>228</v>
      </c>
      <c r="I2003" s="1" t="s">
        <v>2056</v>
      </c>
      <c r="J2003" s="3">
        <v>33.979999999999997</v>
      </c>
      <c r="K2003" s="1" t="s">
        <v>2414</v>
      </c>
      <c r="L2003" s="1" t="s">
        <v>24</v>
      </c>
      <c r="M2003" s="1" t="s">
        <v>2415</v>
      </c>
      <c r="N2003" s="1" t="s">
        <v>2059</v>
      </c>
      <c r="O2003" s="2">
        <v>39478</v>
      </c>
      <c r="P2003" s="2">
        <v>39486</v>
      </c>
      <c r="Q2003" s="1" t="s">
        <v>29</v>
      </c>
      <c r="R2003" t="str">
        <f>VLOOKUP(F2003,'Seg 2 descriptions'!A:B,2)</f>
        <v>X Operations-Tri-County</v>
      </c>
      <c r="S2003" t="str">
        <f>VLOOKUP(G2003,'Seg 3 descriptions'!A:B,2)</f>
        <v>Overtime/Comp Time/On Call</v>
      </c>
    </row>
    <row r="2004" spans="1:19" x14ac:dyDescent="0.25">
      <c r="A2004" s="1" t="s">
        <v>2519</v>
      </c>
      <c r="B2004" s="1" t="s">
        <v>20</v>
      </c>
      <c r="C2004" s="1" t="s">
        <v>3102</v>
      </c>
      <c r="D2004" s="1" t="s">
        <v>2044</v>
      </c>
      <c r="E2004" s="1" t="s">
        <v>1991</v>
      </c>
      <c r="F2004" s="1" t="s">
        <v>2013</v>
      </c>
      <c r="G2004" s="1" t="s">
        <v>22</v>
      </c>
      <c r="H2004" s="1" t="s">
        <v>86</v>
      </c>
      <c r="I2004" s="1" t="s">
        <v>24</v>
      </c>
      <c r="J2004" s="3">
        <v>-4467.8599999999997</v>
      </c>
      <c r="K2004" s="1" t="s">
        <v>2521</v>
      </c>
      <c r="L2004" s="1" t="s">
        <v>24</v>
      </c>
      <c r="M2004" s="1" t="s">
        <v>24</v>
      </c>
      <c r="N2004" s="1" t="s">
        <v>3102</v>
      </c>
      <c r="O2004" s="2">
        <v>39660</v>
      </c>
      <c r="P2004" s="2">
        <v>39668</v>
      </c>
      <c r="Q2004" s="1" t="s">
        <v>29</v>
      </c>
      <c r="R2004" t="str">
        <f>VLOOKUP(F2004,'Seg 2 descriptions'!A:B,2)</f>
        <v>X Facilities-Florida</v>
      </c>
      <c r="S2004" t="str">
        <f>VLOOKUP(G2004,'Seg 3 descriptions'!A:B,2)</f>
        <v>Facilities Maintenance</v>
      </c>
    </row>
    <row r="2005" spans="1:19" x14ac:dyDescent="0.25">
      <c r="A2005" s="1" t="s">
        <v>2519</v>
      </c>
      <c r="B2005" s="1" t="s">
        <v>20</v>
      </c>
      <c r="C2005" s="1" t="s">
        <v>3102</v>
      </c>
      <c r="D2005" s="1" t="s">
        <v>2044</v>
      </c>
      <c r="E2005" s="1" t="s">
        <v>1991</v>
      </c>
      <c r="F2005" s="1" t="s">
        <v>2013</v>
      </c>
      <c r="G2005" s="1" t="s">
        <v>22</v>
      </c>
      <c r="H2005" s="1" t="s">
        <v>86</v>
      </c>
      <c r="I2005" s="1" t="s">
        <v>24</v>
      </c>
      <c r="J2005" s="3">
        <v>-2500</v>
      </c>
      <c r="K2005" s="1" t="s">
        <v>2521</v>
      </c>
      <c r="L2005" s="1" t="s">
        <v>24</v>
      </c>
      <c r="M2005" s="1" t="s">
        <v>24</v>
      </c>
      <c r="N2005" s="1" t="s">
        <v>3102</v>
      </c>
      <c r="O2005" s="2">
        <v>39660</v>
      </c>
      <c r="P2005" s="2">
        <v>39668</v>
      </c>
      <c r="Q2005" s="1" t="s">
        <v>29</v>
      </c>
      <c r="R2005" t="str">
        <f>VLOOKUP(F2005,'Seg 2 descriptions'!A:B,2)</f>
        <v>X Facilities-Florida</v>
      </c>
      <c r="S2005" t="str">
        <f>VLOOKUP(G2005,'Seg 3 descriptions'!A:B,2)</f>
        <v>Facilities Maintenance</v>
      </c>
    </row>
    <row r="2006" spans="1:19" x14ac:dyDescent="0.25">
      <c r="A2006" s="1" t="s">
        <v>2509</v>
      </c>
      <c r="B2006" s="1" t="s">
        <v>1988</v>
      </c>
      <c r="C2006" s="1" t="s">
        <v>2510</v>
      </c>
      <c r="D2006" s="1" t="s">
        <v>2390</v>
      </c>
      <c r="E2006" s="1" t="s">
        <v>2029</v>
      </c>
      <c r="F2006" s="1" t="s">
        <v>2013</v>
      </c>
      <c r="G2006" s="1" t="s">
        <v>22</v>
      </c>
      <c r="H2006" s="1" t="s">
        <v>86</v>
      </c>
      <c r="I2006" s="1" t="s">
        <v>24</v>
      </c>
      <c r="J2006" s="3">
        <v>1060.22</v>
      </c>
      <c r="K2006" s="1" t="s">
        <v>2515</v>
      </c>
      <c r="L2006" s="1" t="s">
        <v>24</v>
      </c>
      <c r="M2006" s="1" t="s">
        <v>24</v>
      </c>
      <c r="N2006" s="1" t="s">
        <v>2510</v>
      </c>
      <c r="O2006" s="2">
        <v>39554</v>
      </c>
      <c r="P2006" s="2">
        <v>39569</v>
      </c>
      <c r="Q2006" s="1" t="s">
        <v>29</v>
      </c>
      <c r="R2006" t="str">
        <f>VLOOKUP(F2006,'Seg 2 descriptions'!A:B,2)</f>
        <v>X Facilities-Florida</v>
      </c>
      <c r="S2006" t="str">
        <f>VLOOKUP(G2006,'Seg 3 descriptions'!A:B,2)</f>
        <v>Facilities Maintenance</v>
      </c>
    </row>
    <row r="2007" spans="1:19" x14ac:dyDescent="0.25">
      <c r="A2007" s="1" t="s">
        <v>2509</v>
      </c>
      <c r="B2007" s="1" t="s">
        <v>1988</v>
      </c>
      <c r="C2007" s="1" t="s">
        <v>2510</v>
      </c>
      <c r="D2007" s="1" t="s">
        <v>2390</v>
      </c>
      <c r="E2007" s="1" t="s">
        <v>2029</v>
      </c>
      <c r="F2007" s="1" t="s">
        <v>2013</v>
      </c>
      <c r="G2007" s="1" t="s">
        <v>22</v>
      </c>
      <c r="H2007" s="1" t="s">
        <v>86</v>
      </c>
      <c r="I2007" s="1" t="s">
        <v>24</v>
      </c>
      <c r="J2007" s="3">
        <v>1538.54</v>
      </c>
      <c r="K2007" s="1" t="s">
        <v>2515</v>
      </c>
      <c r="L2007" s="1" t="s">
        <v>24</v>
      </c>
      <c r="M2007" s="1" t="s">
        <v>24</v>
      </c>
      <c r="N2007" s="1" t="s">
        <v>2510</v>
      </c>
      <c r="O2007" s="2">
        <v>39554</v>
      </c>
      <c r="P2007" s="2">
        <v>39569</v>
      </c>
      <c r="Q2007" s="1" t="s">
        <v>29</v>
      </c>
      <c r="R2007" t="str">
        <f>VLOOKUP(F2007,'Seg 2 descriptions'!A:B,2)</f>
        <v>X Facilities-Florida</v>
      </c>
      <c r="S2007" t="str">
        <f>VLOOKUP(G2007,'Seg 3 descriptions'!A:B,2)</f>
        <v>Facilities Maintenance</v>
      </c>
    </row>
    <row r="2008" spans="1:19" x14ac:dyDescent="0.25">
      <c r="A2008" s="1" t="s">
        <v>2509</v>
      </c>
      <c r="B2008" s="1" t="s">
        <v>1988</v>
      </c>
      <c r="C2008" s="1" t="s">
        <v>2510</v>
      </c>
      <c r="D2008" s="1" t="s">
        <v>2390</v>
      </c>
      <c r="E2008" s="1" t="s">
        <v>2029</v>
      </c>
      <c r="F2008" s="1" t="s">
        <v>2013</v>
      </c>
      <c r="G2008" s="1" t="s">
        <v>22</v>
      </c>
      <c r="H2008" s="1" t="s">
        <v>86</v>
      </c>
      <c r="I2008" s="1" t="s">
        <v>24</v>
      </c>
      <c r="J2008" s="3">
        <v>1418.56</v>
      </c>
      <c r="K2008" s="1" t="s">
        <v>2515</v>
      </c>
      <c r="L2008" s="1" t="s">
        <v>24</v>
      </c>
      <c r="M2008" s="1" t="s">
        <v>24</v>
      </c>
      <c r="N2008" s="1" t="s">
        <v>2510</v>
      </c>
      <c r="O2008" s="2">
        <v>39554</v>
      </c>
      <c r="P2008" s="2">
        <v>39569</v>
      </c>
      <c r="Q2008" s="1" t="s">
        <v>29</v>
      </c>
      <c r="R2008" t="str">
        <f>VLOOKUP(F2008,'Seg 2 descriptions'!A:B,2)</f>
        <v>X Facilities-Florida</v>
      </c>
      <c r="S2008" t="str">
        <f>VLOOKUP(G2008,'Seg 3 descriptions'!A:B,2)</f>
        <v>Facilities Maintenance</v>
      </c>
    </row>
    <row r="2009" spans="1:19" x14ac:dyDescent="0.25">
      <c r="A2009" s="1" t="s">
        <v>2509</v>
      </c>
      <c r="B2009" s="1" t="s">
        <v>1988</v>
      </c>
      <c r="C2009" s="1" t="s">
        <v>2510</v>
      </c>
      <c r="D2009" s="1" t="s">
        <v>2390</v>
      </c>
      <c r="E2009" s="1" t="s">
        <v>2029</v>
      </c>
      <c r="F2009" s="1" t="s">
        <v>2013</v>
      </c>
      <c r="G2009" s="1" t="s">
        <v>22</v>
      </c>
      <c r="H2009" s="1" t="s">
        <v>86</v>
      </c>
      <c r="I2009" s="1" t="s">
        <v>24</v>
      </c>
      <c r="J2009" s="3">
        <v>457.28</v>
      </c>
      <c r="K2009" s="1" t="s">
        <v>2515</v>
      </c>
      <c r="L2009" s="1" t="s">
        <v>24</v>
      </c>
      <c r="M2009" s="1" t="s">
        <v>24</v>
      </c>
      <c r="N2009" s="1" t="s">
        <v>2510</v>
      </c>
      <c r="O2009" s="2">
        <v>39554</v>
      </c>
      <c r="P2009" s="2">
        <v>39569</v>
      </c>
      <c r="Q2009" s="1" t="s">
        <v>29</v>
      </c>
      <c r="R2009" t="str">
        <f>VLOOKUP(F2009,'Seg 2 descriptions'!A:B,2)</f>
        <v>X Facilities-Florida</v>
      </c>
      <c r="S2009" t="str">
        <f>VLOOKUP(G2009,'Seg 3 descriptions'!A:B,2)</f>
        <v>Facilities Maintenance</v>
      </c>
    </row>
    <row r="2010" spans="1:19" x14ac:dyDescent="0.25">
      <c r="A2010" s="1" t="s">
        <v>2509</v>
      </c>
      <c r="B2010" s="1" t="s">
        <v>1988</v>
      </c>
      <c r="C2010" s="1" t="s">
        <v>2510</v>
      </c>
      <c r="D2010" s="1" t="s">
        <v>2390</v>
      </c>
      <c r="E2010" s="1" t="s">
        <v>2029</v>
      </c>
      <c r="F2010" s="1" t="s">
        <v>2013</v>
      </c>
      <c r="G2010" s="1" t="s">
        <v>22</v>
      </c>
      <c r="H2010" s="1" t="s">
        <v>86</v>
      </c>
      <c r="I2010" s="1" t="s">
        <v>24</v>
      </c>
      <c r="J2010" s="3">
        <v>1178.2</v>
      </c>
      <c r="K2010" s="1" t="s">
        <v>2515</v>
      </c>
      <c r="L2010" s="1" t="s">
        <v>24</v>
      </c>
      <c r="M2010" s="1" t="s">
        <v>24</v>
      </c>
      <c r="N2010" s="1" t="s">
        <v>2510</v>
      </c>
      <c r="O2010" s="2">
        <v>39554</v>
      </c>
      <c r="P2010" s="2">
        <v>39569</v>
      </c>
      <c r="Q2010" s="1" t="s">
        <v>29</v>
      </c>
      <c r="R2010" t="str">
        <f>VLOOKUP(F2010,'Seg 2 descriptions'!A:B,2)</f>
        <v>X Facilities-Florida</v>
      </c>
      <c r="S2010" t="str">
        <f>VLOOKUP(G2010,'Seg 3 descriptions'!A:B,2)</f>
        <v>Facilities Maintenance</v>
      </c>
    </row>
    <row r="2011" spans="1:19" x14ac:dyDescent="0.25">
      <c r="A2011" s="1" t="s">
        <v>2509</v>
      </c>
      <c r="B2011" s="1" t="s">
        <v>1988</v>
      </c>
      <c r="C2011" s="1" t="s">
        <v>2510</v>
      </c>
      <c r="D2011" s="1" t="s">
        <v>2514</v>
      </c>
      <c r="E2011" s="1" t="s">
        <v>2029</v>
      </c>
      <c r="F2011" s="1" t="s">
        <v>2030</v>
      </c>
      <c r="G2011" s="1" t="s">
        <v>35</v>
      </c>
      <c r="H2011" s="1" t="s">
        <v>86</v>
      </c>
      <c r="I2011" s="1" t="s">
        <v>24</v>
      </c>
      <c r="J2011" s="3">
        <v>-1060.22</v>
      </c>
      <c r="K2011" s="1" t="s">
        <v>2515</v>
      </c>
      <c r="L2011" s="1" t="s">
        <v>24</v>
      </c>
      <c r="M2011" s="1" t="s">
        <v>24</v>
      </c>
      <c r="N2011" s="1" t="s">
        <v>2510</v>
      </c>
      <c r="O2011" s="2">
        <v>39554</v>
      </c>
      <c r="P2011" s="2">
        <v>39569</v>
      </c>
      <c r="Q2011" s="1" t="s">
        <v>29</v>
      </c>
      <c r="R2011" t="str">
        <f>VLOOKUP(F2011,'Seg 2 descriptions'!A:B,2)</f>
        <v>X Operations-Citrus County</v>
      </c>
      <c r="S2011" t="str">
        <f>VLOOKUP(G2011,'Seg 3 descriptions'!A:B,2)</f>
        <v>Other Outside Services</v>
      </c>
    </row>
    <row r="2012" spans="1:19" x14ac:dyDescent="0.25">
      <c r="A2012" s="1" t="s">
        <v>2509</v>
      </c>
      <c r="B2012" s="1" t="s">
        <v>1988</v>
      </c>
      <c r="C2012" s="1" t="s">
        <v>2510</v>
      </c>
      <c r="D2012" s="1" t="s">
        <v>2514</v>
      </c>
      <c r="E2012" s="1" t="s">
        <v>2029</v>
      </c>
      <c r="F2012" s="1" t="s">
        <v>2030</v>
      </c>
      <c r="G2012" s="1" t="s">
        <v>35</v>
      </c>
      <c r="H2012" s="1" t="s">
        <v>86</v>
      </c>
      <c r="I2012" s="1" t="s">
        <v>24</v>
      </c>
      <c r="J2012" s="3">
        <v>-1538.54</v>
      </c>
      <c r="K2012" s="1" t="s">
        <v>2515</v>
      </c>
      <c r="L2012" s="1" t="s">
        <v>24</v>
      </c>
      <c r="M2012" s="1" t="s">
        <v>24</v>
      </c>
      <c r="N2012" s="1" t="s">
        <v>2510</v>
      </c>
      <c r="O2012" s="2">
        <v>39554</v>
      </c>
      <c r="P2012" s="2">
        <v>39569</v>
      </c>
      <c r="Q2012" s="1" t="s">
        <v>29</v>
      </c>
      <c r="R2012" t="str">
        <f>VLOOKUP(F2012,'Seg 2 descriptions'!A:B,2)</f>
        <v>X Operations-Citrus County</v>
      </c>
      <c r="S2012" t="str">
        <f>VLOOKUP(G2012,'Seg 3 descriptions'!A:B,2)</f>
        <v>Other Outside Services</v>
      </c>
    </row>
    <row r="2013" spans="1:19" x14ac:dyDescent="0.25">
      <c r="A2013" s="1" t="s">
        <v>2509</v>
      </c>
      <c r="B2013" s="1" t="s">
        <v>1988</v>
      </c>
      <c r="C2013" s="1" t="s">
        <v>2510</v>
      </c>
      <c r="D2013" s="1" t="s">
        <v>2514</v>
      </c>
      <c r="E2013" s="1" t="s">
        <v>2029</v>
      </c>
      <c r="F2013" s="1" t="s">
        <v>2030</v>
      </c>
      <c r="G2013" s="1" t="s">
        <v>35</v>
      </c>
      <c r="H2013" s="1" t="s">
        <v>86</v>
      </c>
      <c r="I2013" s="1" t="s">
        <v>24</v>
      </c>
      <c r="J2013" s="3">
        <v>-1418.56</v>
      </c>
      <c r="K2013" s="1" t="s">
        <v>2515</v>
      </c>
      <c r="L2013" s="1" t="s">
        <v>24</v>
      </c>
      <c r="M2013" s="1" t="s">
        <v>24</v>
      </c>
      <c r="N2013" s="1" t="s">
        <v>2510</v>
      </c>
      <c r="O2013" s="2">
        <v>39554</v>
      </c>
      <c r="P2013" s="2">
        <v>39569</v>
      </c>
      <c r="Q2013" s="1" t="s">
        <v>29</v>
      </c>
      <c r="R2013" t="str">
        <f>VLOOKUP(F2013,'Seg 2 descriptions'!A:B,2)</f>
        <v>X Operations-Citrus County</v>
      </c>
      <c r="S2013" t="str">
        <f>VLOOKUP(G2013,'Seg 3 descriptions'!A:B,2)</f>
        <v>Other Outside Services</v>
      </c>
    </row>
    <row r="2014" spans="1:19" x14ac:dyDescent="0.25">
      <c r="A2014" s="1" t="s">
        <v>2509</v>
      </c>
      <c r="B2014" s="1" t="s">
        <v>1988</v>
      </c>
      <c r="C2014" s="1" t="s">
        <v>2510</v>
      </c>
      <c r="D2014" s="1" t="s">
        <v>2514</v>
      </c>
      <c r="E2014" s="1" t="s">
        <v>2029</v>
      </c>
      <c r="F2014" s="1" t="s">
        <v>2030</v>
      </c>
      <c r="G2014" s="1" t="s">
        <v>35</v>
      </c>
      <c r="H2014" s="1" t="s">
        <v>86</v>
      </c>
      <c r="I2014" s="1" t="s">
        <v>24</v>
      </c>
      <c r="J2014" s="3">
        <v>-457.28</v>
      </c>
      <c r="K2014" s="1" t="s">
        <v>2515</v>
      </c>
      <c r="L2014" s="1" t="s">
        <v>24</v>
      </c>
      <c r="M2014" s="1" t="s">
        <v>24</v>
      </c>
      <c r="N2014" s="1" t="s">
        <v>2510</v>
      </c>
      <c r="O2014" s="2">
        <v>39554</v>
      </c>
      <c r="P2014" s="2">
        <v>39569</v>
      </c>
      <c r="Q2014" s="1" t="s">
        <v>29</v>
      </c>
      <c r="R2014" t="str">
        <f>VLOOKUP(F2014,'Seg 2 descriptions'!A:B,2)</f>
        <v>X Operations-Citrus County</v>
      </c>
      <c r="S2014" t="str">
        <f>VLOOKUP(G2014,'Seg 3 descriptions'!A:B,2)</f>
        <v>Other Outside Services</v>
      </c>
    </row>
    <row r="2015" spans="1:19" x14ac:dyDescent="0.25">
      <c r="A2015" s="1" t="s">
        <v>2509</v>
      </c>
      <c r="B2015" s="1" t="s">
        <v>1988</v>
      </c>
      <c r="C2015" s="1" t="s">
        <v>2510</v>
      </c>
      <c r="D2015" s="1" t="s">
        <v>2514</v>
      </c>
      <c r="E2015" s="1" t="s">
        <v>2029</v>
      </c>
      <c r="F2015" s="1" t="s">
        <v>2030</v>
      </c>
      <c r="G2015" s="1" t="s">
        <v>35</v>
      </c>
      <c r="H2015" s="1" t="s">
        <v>86</v>
      </c>
      <c r="I2015" s="1" t="s">
        <v>24</v>
      </c>
      <c r="J2015" s="3">
        <v>-300</v>
      </c>
      <c r="K2015" s="1" t="s">
        <v>2515</v>
      </c>
      <c r="L2015" s="1" t="s">
        <v>24</v>
      </c>
      <c r="M2015" s="1" t="s">
        <v>24</v>
      </c>
      <c r="N2015" s="1" t="s">
        <v>2510</v>
      </c>
      <c r="O2015" s="2">
        <v>39554</v>
      </c>
      <c r="P2015" s="2">
        <v>39569</v>
      </c>
      <c r="Q2015" s="1" t="s">
        <v>29</v>
      </c>
      <c r="R2015" t="str">
        <f>VLOOKUP(F2015,'Seg 2 descriptions'!A:B,2)</f>
        <v>X Operations-Citrus County</v>
      </c>
      <c r="S2015" t="str">
        <f>VLOOKUP(G2015,'Seg 3 descriptions'!A:B,2)</f>
        <v>Other Outside Services</v>
      </c>
    </row>
    <row r="2016" spans="1:19" x14ac:dyDescent="0.25">
      <c r="A2016" s="1" t="s">
        <v>2509</v>
      </c>
      <c r="B2016" s="1" t="s">
        <v>1988</v>
      </c>
      <c r="C2016" s="1" t="s">
        <v>2510</v>
      </c>
      <c r="D2016" s="1" t="s">
        <v>2514</v>
      </c>
      <c r="E2016" s="1" t="s">
        <v>2029</v>
      </c>
      <c r="F2016" s="1" t="s">
        <v>2030</v>
      </c>
      <c r="G2016" s="1" t="s">
        <v>35</v>
      </c>
      <c r="H2016" s="1" t="s">
        <v>86</v>
      </c>
      <c r="I2016" s="1" t="s">
        <v>24</v>
      </c>
      <c r="J2016" s="3">
        <v>-1178.2</v>
      </c>
      <c r="K2016" s="1" t="s">
        <v>2515</v>
      </c>
      <c r="L2016" s="1" t="s">
        <v>24</v>
      </c>
      <c r="M2016" s="1" t="s">
        <v>24</v>
      </c>
      <c r="N2016" s="1" t="s">
        <v>2510</v>
      </c>
      <c r="O2016" s="2">
        <v>39554</v>
      </c>
      <c r="P2016" s="2">
        <v>39569</v>
      </c>
      <c r="Q2016" s="1" t="s">
        <v>29</v>
      </c>
      <c r="R2016" t="str">
        <f>VLOOKUP(F2016,'Seg 2 descriptions'!A:B,2)</f>
        <v>X Operations-Citrus County</v>
      </c>
      <c r="S2016" t="str">
        <f>VLOOKUP(G2016,'Seg 3 descriptions'!A:B,2)</f>
        <v>Other Outside Services</v>
      </c>
    </row>
    <row r="2017" spans="1:19" x14ac:dyDescent="0.25">
      <c r="A2017" s="1" t="s">
        <v>1987</v>
      </c>
      <c r="B2017" s="1" t="s">
        <v>1988</v>
      </c>
      <c r="C2017" s="1" t="s">
        <v>2815</v>
      </c>
      <c r="D2017" s="1" t="s">
        <v>2005</v>
      </c>
      <c r="E2017" s="1" t="s">
        <v>20</v>
      </c>
      <c r="F2017" s="1" t="s">
        <v>2006</v>
      </c>
      <c r="G2017" s="1" t="s">
        <v>590</v>
      </c>
      <c r="H2017" s="1" t="s">
        <v>187</v>
      </c>
      <c r="I2017" s="1" t="s">
        <v>24</v>
      </c>
      <c r="J2017" s="3">
        <v>81.209999999999994</v>
      </c>
      <c r="K2017" s="1" t="s">
        <v>3103</v>
      </c>
      <c r="L2017" s="1" t="s">
        <v>24</v>
      </c>
      <c r="M2017" s="1" t="s">
        <v>2007</v>
      </c>
      <c r="N2017" s="1" t="s">
        <v>2815</v>
      </c>
      <c r="O2017" s="2">
        <v>39568</v>
      </c>
      <c r="P2017" s="2">
        <v>39568</v>
      </c>
      <c r="Q2017" s="1" t="s">
        <v>29</v>
      </c>
      <c r="R2017" t="str">
        <f>VLOOKUP(F2017,'Seg 2 descriptions'!A:B,2)</f>
        <v>X Engineering and Measurement</v>
      </c>
      <c r="S2017" t="str">
        <f>VLOOKUP(G2017,'Seg 3 descriptions'!A:B,2)</f>
        <v>Overtime/Comp Time/On Call</v>
      </c>
    </row>
    <row r="2018" spans="1:19" x14ac:dyDescent="0.25">
      <c r="A2018" s="1" t="s">
        <v>1987</v>
      </c>
      <c r="B2018" s="1" t="s">
        <v>1988</v>
      </c>
      <c r="C2018" s="1" t="s">
        <v>2815</v>
      </c>
      <c r="D2018" s="1" t="s">
        <v>2064</v>
      </c>
      <c r="E2018" s="1" t="s">
        <v>20</v>
      </c>
      <c r="F2018" s="1" t="s">
        <v>2006</v>
      </c>
      <c r="G2018" s="1" t="s">
        <v>590</v>
      </c>
      <c r="H2018" s="1" t="s">
        <v>23</v>
      </c>
      <c r="I2018" s="1" t="s">
        <v>24</v>
      </c>
      <c r="J2018" s="3">
        <v>27.07</v>
      </c>
      <c r="K2018" s="1" t="s">
        <v>3103</v>
      </c>
      <c r="L2018" s="1" t="s">
        <v>24</v>
      </c>
      <c r="M2018" s="1" t="s">
        <v>2007</v>
      </c>
      <c r="N2018" s="1" t="s">
        <v>2815</v>
      </c>
      <c r="O2018" s="2">
        <v>39568</v>
      </c>
      <c r="P2018" s="2">
        <v>39568</v>
      </c>
      <c r="Q2018" s="1" t="s">
        <v>29</v>
      </c>
      <c r="R2018" t="str">
        <f>VLOOKUP(F2018,'Seg 2 descriptions'!A:B,2)</f>
        <v>X Engineering and Measurement</v>
      </c>
      <c r="S2018" t="str">
        <f>VLOOKUP(G2018,'Seg 3 descriptions'!A:B,2)</f>
        <v>Overtime/Comp Time/On Call</v>
      </c>
    </row>
    <row r="2019" spans="1:19" x14ac:dyDescent="0.25">
      <c r="A2019" s="1" t="s">
        <v>1987</v>
      </c>
      <c r="B2019" s="1" t="s">
        <v>1988</v>
      </c>
      <c r="C2019" s="1" t="s">
        <v>2815</v>
      </c>
      <c r="D2019" s="1" t="s">
        <v>2352</v>
      </c>
      <c r="E2019" s="1" t="s">
        <v>1991</v>
      </c>
      <c r="F2019" s="1" t="s">
        <v>1992</v>
      </c>
      <c r="G2019" s="1" t="s">
        <v>590</v>
      </c>
      <c r="H2019" s="1" t="s">
        <v>130</v>
      </c>
      <c r="I2019" s="1" t="s">
        <v>24</v>
      </c>
      <c r="J2019" s="3">
        <v>40.78</v>
      </c>
      <c r="K2019" s="1" t="s">
        <v>3103</v>
      </c>
      <c r="L2019" s="1" t="s">
        <v>24</v>
      </c>
      <c r="M2019" s="1" t="s">
        <v>2048</v>
      </c>
      <c r="N2019" s="1" t="s">
        <v>2815</v>
      </c>
      <c r="O2019" s="2">
        <v>39568</v>
      </c>
      <c r="P2019" s="2">
        <v>39568</v>
      </c>
      <c r="Q2019" s="1" t="s">
        <v>29</v>
      </c>
      <c r="R2019" t="str">
        <f>VLOOKUP(F2019,'Seg 2 descriptions'!A:B,2)</f>
        <v>X Operations-Tri-County</v>
      </c>
      <c r="S2019" t="str">
        <f>VLOOKUP(G2019,'Seg 3 descriptions'!A:B,2)</f>
        <v>Overtime/Comp Time/On Call</v>
      </c>
    </row>
    <row r="2020" spans="1:19" x14ac:dyDescent="0.25">
      <c r="A2020" s="1" t="s">
        <v>1987</v>
      </c>
      <c r="B2020" s="1" t="s">
        <v>1988</v>
      </c>
      <c r="C2020" s="1" t="s">
        <v>2815</v>
      </c>
      <c r="D2020" s="1" t="s">
        <v>2093</v>
      </c>
      <c r="E2020" s="1" t="s">
        <v>20</v>
      </c>
      <c r="F2020" s="1" t="s">
        <v>2006</v>
      </c>
      <c r="G2020" s="1" t="s">
        <v>590</v>
      </c>
      <c r="H2020" s="1" t="s">
        <v>228</v>
      </c>
      <c r="I2020" s="1" t="s">
        <v>24</v>
      </c>
      <c r="J2020" s="3">
        <v>27.07</v>
      </c>
      <c r="K2020" s="1" t="s">
        <v>3103</v>
      </c>
      <c r="L2020" s="1" t="s">
        <v>24</v>
      </c>
      <c r="M2020" s="1" t="s">
        <v>2007</v>
      </c>
      <c r="N2020" s="1" t="s">
        <v>2815</v>
      </c>
      <c r="O2020" s="2">
        <v>39568</v>
      </c>
      <c r="P2020" s="2">
        <v>39568</v>
      </c>
      <c r="Q2020" s="1" t="s">
        <v>29</v>
      </c>
      <c r="R2020" t="str">
        <f>VLOOKUP(F2020,'Seg 2 descriptions'!A:B,2)</f>
        <v>X Engineering and Measurement</v>
      </c>
      <c r="S2020" t="str">
        <f>VLOOKUP(G2020,'Seg 3 descriptions'!A:B,2)</f>
        <v>Overtime/Comp Time/On Call</v>
      </c>
    </row>
    <row r="2021" spans="1:19" x14ac:dyDescent="0.25">
      <c r="A2021" s="1" t="s">
        <v>1987</v>
      </c>
      <c r="B2021" s="1" t="s">
        <v>1988</v>
      </c>
      <c r="C2021" s="1" t="s">
        <v>2815</v>
      </c>
      <c r="D2021" s="1" t="s">
        <v>2064</v>
      </c>
      <c r="E2021" s="1" t="s">
        <v>20</v>
      </c>
      <c r="F2021" s="1" t="s">
        <v>2006</v>
      </c>
      <c r="G2021" s="1" t="s">
        <v>590</v>
      </c>
      <c r="H2021" s="1" t="s">
        <v>23</v>
      </c>
      <c r="I2021" s="1" t="s">
        <v>24</v>
      </c>
      <c r="J2021" s="3">
        <v>168.02</v>
      </c>
      <c r="K2021" s="1" t="s">
        <v>3103</v>
      </c>
      <c r="L2021" s="1" t="s">
        <v>24</v>
      </c>
      <c r="M2021" s="1" t="s">
        <v>2406</v>
      </c>
      <c r="N2021" s="1" t="s">
        <v>2815</v>
      </c>
      <c r="O2021" s="2">
        <v>39568</v>
      </c>
      <c r="P2021" s="2">
        <v>39568</v>
      </c>
      <c r="Q2021" s="1" t="s">
        <v>29</v>
      </c>
      <c r="R2021" t="str">
        <f>VLOOKUP(F2021,'Seg 2 descriptions'!A:B,2)</f>
        <v>X Engineering and Measurement</v>
      </c>
      <c r="S2021" t="str">
        <f>VLOOKUP(G2021,'Seg 3 descriptions'!A:B,2)</f>
        <v>Overtime/Comp Time/On Call</v>
      </c>
    </row>
    <row r="2022" spans="1:19" x14ac:dyDescent="0.25">
      <c r="A2022" s="1" t="s">
        <v>1987</v>
      </c>
      <c r="B2022" s="1" t="s">
        <v>1988</v>
      </c>
      <c r="C2022" s="1" t="s">
        <v>2815</v>
      </c>
      <c r="D2022" s="1" t="s">
        <v>2547</v>
      </c>
      <c r="E2022" s="1" t="s">
        <v>1991</v>
      </c>
      <c r="F2022" s="1" t="s">
        <v>2030</v>
      </c>
      <c r="G2022" s="1" t="s">
        <v>590</v>
      </c>
      <c r="H2022" s="1" t="s">
        <v>130</v>
      </c>
      <c r="I2022" s="1" t="s">
        <v>24</v>
      </c>
      <c r="J2022" s="3">
        <v>146.52000000000001</v>
      </c>
      <c r="K2022" s="1" t="s">
        <v>3103</v>
      </c>
      <c r="L2022" s="1" t="s">
        <v>24</v>
      </c>
      <c r="M2022" s="1" t="s">
        <v>2817</v>
      </c>
      <c r="N2022" s="1" t="s">
        <v>2815</v>
      </c>
      <c r="O2022" s="2">
        <v>39568</v>
      </c>
      <c r="P2022" s="2">
        <v>39568</v>
      </c>
      <c r="Q2022" s="1" t="s">
        <v>29</v>
      </c>
      <c r="R2022" t="str">
        <f>VLOOKUP(F2022,'Seg 2 descriptions'!A:B,2)</f>
        <v>X Operations-Citrus County</v>
      </c>
      <c r="S2022" t="str">
        <f>VLOOKUP(G2022,'Seg 3 descriptions'!A:B,2)</f>
        <v>Overtime/Comp Time/On Call</v>
      </c>
    </row>
    <row r="2023" spans="1:19" x14ac:dyDescent="0.25">
      <c r="A2023" s="1" t="s">
        <v>457</v>
      </c>
      <c r="B2023" s="1" t="s">
        <v>49</v>
      </c>
      <c r="C2023" s="1" t="s">
        <v>2543</v>
      </c>
      <c r="D2023" s="1" t="s">
        <v>2100</v>
      </c>
      <c r="E2023" s="1" t="s">
        <v>1991</v>
      </c>
      <c r="F2023" s="1" t="s">
        <v>2101</v>
      </c>
      <c r="G2023" s="1" t="s">
        <v>460</v>
      </c>
      <c r="H2023" s="1" t="s">
        <v>86</v>
      </c>
      <c r="I2023" s="1" t="s">
        <v>24</v>
      </c>
      <c r="J2023" s="3">
        <v>-113.08</v>
      </c>
      <c r="K2023" s="1" t="s">
        <v>2973</v>
      </c>
      <c r="L2023" s="1" t="s">
        <v>24</v>
      </c>
      <c r="M2023" s="1" t="s">
        <v>2974</v>
      </c>
      <c r="N2023" s="1" t="s">
        <v>2544</v>
      </c>
      <c r="O2023" s="2">
        <v>39660</v>
      </c>
      <c r="P2023" s="2">
        <v>39666</v>
      </c>
      <c r="Q2023" s="1" t="s">
        <v>29</v>
      </c>
      <c r="R2023" t="str">
        <f>VLOOKUP(F2023,'Seg 2 descriptions'!A:B,2)</f>
        <v>X Operations Manager-Tri-County</v>
      </c>
      <c r="S2023" t="str">
        <f>VLOOKUP(G2023,'Seg 3 descriptions'!A:B,2)</f>
        <v>Salaries</v>
      </c>
    </row>
    <row r="2024" spans="1:19" x14ac:dyDescent="0.25">
      <c r="A2024" s="1" t="s">
        <v>457</v>
      </c>
      <c r="B2024" s="1" t="s">
        <v>49</v>
      </c>
      <c r="C2024" s="1" t="s">
        <v>2544</v>
      </c>
      <c r="D2024" s="1" t="s">
        <v>2100</v>
      </c>
      <c r="E2024" s="1" t="s">
        <v>1991</v>
      </c>
      <c r="F2024" s="1" t="s">
        <v>2101</v>
      </c>
      <c r="G2024" s="1" t="s">
        <v>460</v>
      </c>
      <c r="H2024" s="1" t="s">
        <v>86</v>
      </c>
      <c r="I2024" s="1" t="s">
        <v>24</v>
      </c>
      <c r="J2024" s="3">
        <v>113.08</v>
      </c>
      <c r="K2024" s="1" t="s">
        <v>2973</v>
      </c>
      <c r="L2024" s="1" t="s">
        <v>24</v>
      </c>
      <c r="M2024" s="1" t="s">
        <v>2974</v>
      </c>
      <c r="N2024" s="1" t="s">
        <v>2544</v>
      </c>
      <c r="O2024" s="2">
        <v>39629</v>
      </c>
      <c r="P2024" s="2">
        <v>39637</v>
      </c>
      <c r="Q2024" s="1" t="s">
        <v>29</v>
      </c>
      <c r="R2024" t="str">
        <f>VLOOKUP(F2024,'Seg 2 descriptions'!A:B,2)</f>
        <v>X Operations Manager-Tri-County</v>
      </c>
      <c r="S2024" t="str">
        <f>VLOOKUP(G2024,'Seg 3 descriptions'!A:B,2)</f>
        <v>Salaries</v>
      </c>
    </row>
    <row r="2025" spans="1:19" x14ac:dyDescent="0.25">
      <c r="A2025" s="1" t="s">
        <v>457</v>
      </c>
      <c r="B2025" s="1" t="s">
        <v>49</v>
      </c>
      <c r="C2025" s="1" t="s">
        <v>2544</v>
      </c>
      <c r="D2025" s="1" t="s">
        <v>2104</v>
      </c>
      <c r="E2025" s="1" t="s">
        <v>1991</v>
      </c>
      <c r="F2025" s="1" t="s">
        <v>2101</v>
      </c>
      <c r="G2025" s="1" t="s">
        <v>460</v>
      </c>
      <c r="H2025" s="1" t="s">
        <v>23</v>
      </c>
      <c r="I2025" s="1" t="s">
        <v>24</v>
      </c>
      <c r="J2025" s="3">
        <v>23.15</v>
      </c>
      <c r="K2025" s="1" t="s">
        <v>2973</v>
      </c>
      <c r="L2025" s="1" t="s">
        <v>24</v>
      </c>
      <c r="M2025" s="1" t="s">
        <v>2974</v>
      </c>
      <c r="N2025" s="1" t="s">
        <v>2544</v>
      </c>
      <c r="O2025" s="2">
        <v>39629</v>
      </c>
      <c r="P2025" s="2">
        <v>39637</v>
      </c>
      <c r="Q2025" s="1" t="s">
        <v>29</v>
      </c>
      <c r="R2025" t="str">
        <f>VLOOKUP(F2025,'Seg 2 descriptions'!A:B,2)</f>
        <v>X Operations Manager-Tri-County</v>
      </c>
      <c r="S2025" t="str">
        <f>VLOOKUP(G2025,'Seg 3 descriptions'!A:B,2)</f>
        <v>Salaries</v>
      </c>
    </row>
    <row r="2026" spans="1:19" x14ac:dyDescent="0.25">
      <c r="A2026" s="1" t="s">
        <v>457</v>
      </c>
      <c r="B2026" s="1" t="s">
        <v>49</v>
      </c>
      <c r="C2026" s="1" t="s">
        <v>2544</v>
      </c>
      <c r="D2026" s="1" t="s">
        <v>2105</v>
      </c>
      <c r="E2026" s="1" t="s">
        <v>2029</v>
      </c>
      <c r="F2026" s="1" t="s">
        <v>2101</v>
      </c>
      <c r="G2026" s="1" t="s">
        <v>460</v>
      </c>
      <c r="H2026" s="1" t="s">
        <v>86</v>
      </c>
      <c r="I2026" s="1" t="s">
        <v>24</v>
      </c>
      <c r="J2026" s="3">
        <v>22.26</v>
      </c>
      <c r="K2026" s="1" t="s">
        <v>2973</v>
      </c>
      <c r="L2026" s="1" t="s">
        <v>24</v>
      </c>
      <c r="M2026" s="1" t="s">
        <v>2974</v>
      </c>
      <c r="N2026" s="1" t="s">
        <v>2544</v>
      </c>
      <c r="O2026" s="2">
        <v>39629</v>
      </c>
      <c r="P2026" s="2">
        <v>39637</v>
      </c>
      <c r="Q2026" s="1" t="s">
        <v>29</v>
      </c>
      <c r="R2026" t="str">
        <f>VLOOKUP(F2026,'Seg 2 descriptions'!A:B,2)</f>
        <v>X Operations Manager-Tri-County</v>
      </c>
      <c r="S2026" t="str">
        <f>VLOOKUP(G2026,'Seg 3 descriptions'!A:B,2)</f>
        <v>Salaries</v>
      </c>
    </row>
    <row r="2027" spans="1:19" x14ac:dyDescent="0.25">
      <c r="A2027" s="1" t="s">
        <v>457</v>
      </c>
      <c r="B2027" s="1" t="s">
        <v>49</v>
      </c>
      <c r="C2027" s="1" t="s">
        <v>2543</v>
      </c>
      <c r="D2027" s="1" t="s">
        <v>2104</v>
      </c>
      <c r="E2027" s="1" t="s">
        <v>1991</v>
      </c>
      <c r="F2027" s="1" t="s">
        <v>2101</v>
      </c>
      <c r="G2027" s="1" t="s">
        <v>460</v>
      </c>
      <c r="H2027" s="1" t="s">
        <v>23</v>
      </c>
      <c r="I2027" s="1" t="s">
        <v>24</v>
      </c>
      <c r="J2027" s="3">
        <v>-23.15</v>
      </c>
      <c r="K2027" s="1" t="s">
        <v>2973</v>
      </c>
      <c r="L2027" s="1" t="s">
        <v>24</v>
      </c>
      <c r="M2027" s="1" t="s">
        <v>2974</v>
      </c>
      <c r="N2027" s="1" t="s">
        <v>2544</v>
      </c>
      <c r="O2027" s="2">
        <v>39660</v>
      </c>
      <c r="P2027" s="2">
        <v>39666</v>
      </c>
      <c r="Q2027" s="1" t="s">
        <v>29</v>
      </c>
      <c r="R2027" t="str">
        <f>VLOOKUP(F2027,'Seg 2 descriptions'!A:B,2)</f>
        <v>X Operations Manager-Tri-County</v>
      </c>
      <c r="S2027" t="str">
        <f>VLOOKUP(G2027,'Seg 3 descriptions'!A:B,2)</f>
        <v>Salaries</v>
      </c>
    </row>
    <row r="2028" spans="1:19" x14ac:dyDescent="0.25">
      <c r="A2028" s="1" t="s">
        <v>457</v>
      </c>
      <c r="B2028" s="1" t="s">
        <v>49</v>
      </c>
      <c r="C2028" s="1" t="s">
        <v>2543</v>
      </c>
      <c r="D2028" s="1" t="s">
        <v>2105</v>
      </c>
      <c r="E2028" s="1" t="s">
        <v>2029</v>
      </c>
      <c r="F2028" s="1" t="s">
        <v>2101</v>
      </c>
      <c r="G2028" s="1" t="s">
        <v>460</v>
      </c>
      <c r="H2028" s="1" t="s">
        <v>86</v>
      </c>
      <c r="I2028" s="1" t="s">
        <v>24</v>
      </c>
      <c r="J2028" s="3">
        <v>-22.26</v>
      </c>
      <c r="K2028" s="1" t="s">
        <v>2973</v>
      </c>
      <c r="L2028" s="1" t="s">
        <v>24</v>
      </c>
      <c r="M2028" s="1" t="s">
        <v>2974</v>
      </c>
      <c r="N2028" s="1" t="s">
        <v>2544</v>
      </c>
      <c r="O2028" s="2">
        <v>39660</v>
      </c>
      <c r="P2028" s="2">
        <v>39666</v>
      </c>
      <c r="Q2028" s="1" t="s">
        <v>29</v>
      </c>
      <c r="R2028" t="str">
        <f>VLOOKUP(F2028,'Seg 2 descriptions'!A:B,2)</f>
        <v>X Operations Manager-Tri-County</v>
      </c>
      <c r="S2028" t="str">
        <f>VLOOKUP(G2028,'Seg 3 descriptions'!A:B,2)</f>
        <v>Salaries</v>
      </c>
    </row>
    <row r="2029" spans="1:19" x14ac:dyDescent="0.25">
      <c r="A2029" s="1" t="s">
        <v>457</v>
      </c>
      <c r="B2029" s="1" t="s">
        <v>1988</v>
      </c>
      <c r="C2029" s="1" t="s">
        <v>2529</v>
      </c>
      <c r="D2029" s="1" t="s">
        <v>2063</v>
      </c>
      <c r="E2029" s="1" t="s">
        <v>20</v>
      </c>
      <c r="F2029" s="1" t="s">
        <v>2006</v>
      </c>
      <c r="G2029" s="1" t="s">
        <v>590</v>
      </c>
      <c r="H2029" s="1" t="s">
        <v>86</v>
      </c>
      <c r="I2029" s="1" t="s">
        <v>2056</v>
      </c>
      <c r="J2029" s="3">
        <v>-20.399999999999999</v>
      </c>
      <c r="K2029" s="1" t="s">
        <v>2328</v>
      </c>
      <c r="L2029" s="1" t="s">
        <v>24</v>
      </c>
      <c r="M2029" s="1" t="s">
        <v>2329</v>
      </c>
      <c r="N2029" s="1" t="s">
        <v>2530</v>
      </c>
      <c r="O2029" s="2">
        <v>39568</v>
      </c>
      <c r="P2029" s="2">
        <v>39573</v>
      </c>
      <c r="Q2029" s="1" t="s">
        <v>29</v>
      </c>
      <c r="R2029" t="str">
        <f>VLOOKUP(F2029,'Seg 2 descriptions'!A:B,2)</f>
        <v>X Engineering and Measurement</v>
      </c>
      <c r="S2029" t="str">
        <f>VLOOKUP(G2029,'Seg 3 descriptions'!A:B,2)</f>
        <v>Overtime/Comp Time/On Call</v>
      </c>
    </row>
    <row r="2030" spans="1:19" x14ac:dyDescent="0.25">
      <c r="A2030" s="1" t="s">
        <v>457</v>
      </c>
      <c r="B2030" s="1" t="s">
        <v>1988</v>
      </c>
      <c r="C2030" s="1" t="s">
        <v>2529</v>
      </c>
      <c r="D2030" s="1" t="s">
        <v>2005</v>
      </c>
      <c r="E2030" s="1" t="s">
        <v>20</v>
      </c>
      <c r="F2030" s="1" t="s">
        <v>2006</v>
      </c>
      <c r="G2030" s="1" t="s">
        <v>590</v>
      </c>
      <c r="H2030" s="1" t="s">
        <v>187</v>
      </c>
      <c r="I2030" s="1" t="s">
        <v>2056</v>
      </c>
      <c r="J2030" s="3">
        <v>-66.61</v>
      </c>
      <c r="K2030" s="1" t="s">
        <v>2328</v>
      </c>
      <c r="L2030" s="1" t="s">
        <v>24</v>
      </c>
      <c r="M2030" s="1" t="s">
        <v>2329</v>
      </c>
      <c r="N2030" s="1" t="s">
        <v>2530</v>
      </c>
      <c r="O2030" s="2">
        <v>39568</v>
      </c>
      <c r="P2030" s="2">
        <v>39573</v>
      </c>
      <c r="Q2030" s="1" t="s">
        <v>29</v>
      </c>
      <c r="R2030" t="str">
        <f>VLOOKUP(F2030,'Seg 2 descriptions'!A:B,2)</f>
        <v>X Engineering and Measurement</v>
      </c>
      <c r="S2030" t="str">
        <f>VLOOKUP(G2030,'Seg 3 descriptions'!A:B,2)</f>
        <v>Overtime/Comp Time/On Call</v>
      </c>
    </row>
    <row r="2031" spans="1:19" x14ac:dyDescent="0.25">
      <c r="A2031" s="1" t="s">
        <v>457</v>
      </c>
      <c r="B2031" s="1" t="s">
        <v>1988</v>
      </c>
      <c r="C2031" s="1" t="s">
        <v>2529</v>
      </c>
      <c r="D2031" s="1" t="s">
        <v>2008</v>
      </c>
      <c r="E2031" s="1" t="s">
        <v>20</v>
      </c>
      <c r="F2031" s="1" t="s">
        <v>2006</v>
      </c>
      <c r="G2031" s="1" t="s">
        <v>590</v>
      </c>
      <c r="H2031" s="1" t="s">
        <v>76</v>
      </c>
      <c r="I2031" s="1" t="s">
        <v>2056</v>
      </c>
      <c r="J2031" s="3">
        <v>-68.760000000000005</v>
      </c>
      <c r="K2031" s="1" t="s">
        <v>2328</v>
      </c>
      <c r="L2031" s="1" t="s">
        <v>24</v>
      </c>
      <c r="M2031" s="1" t="s">
        <v>2329</v>
      </c>
      <c r="N2031" s="1" t="s">
        <v>2530</v>
      </c>
      <c r="O2031" s="2">
        <v>39568</v>
      </c>
      <c r="P2031" s="2">
        <v>39573</v>
      </c>
      <c r="Q2031" s="1" t="s">
        <v>29</v>
      </c>
      <c r="R2031" t="str">
        <f>VLOOKUP(F2031,'Seg 2 descriptions'!A:B,2)</f>
        <v>X Engineering and Measurement</v>
      </c>
      <c r="S2031" t="str">
        <f>VLOOKUP(G2031,'Seg 3 descriptions'!A:B,2)</f>
        <v>Overtime/Comp Time/On Call</v>
      </c>
    </row>
    <row r="2032" spans="1:19" x14ac:dyDescent="0.25">
      <c r="A2032" s="1" t="s">
        <v>457</v>
      </c>
      <c r="B2032" s="1" t="s">
        <v>1988</v>
      </c>
      <c r="C2032" s="1" t="s">
        <v>2529</v>
      </c>
      <c r="D2032" s="1" t="s">
        <v>2064</v>
      </c>
      <c r="E2032" s="1" t="s">
        <v>20</v>
      </c>
      <c r="F2032" s="1" t="s">
        <v>2006</v>
      </c>
      <c r="G2032" s="1" t="s">
        <v>590</v>
      </c>
      <c r="H2032" s="1" t="s">
        <v>23</v>
      </c>
      <c r="I2032" s="1" t="s">
        <v>2056</v>
      </c>
      <c r="J2032" s="3">
        <v>-35.17</v>
      </c>
      <c r="K2032" s="1" t="s">
        <v>2328</v>
      </c>
      <c r="L2032" s="1" t="s">
        <v>24</v>
      </c>
      <c r="M2032" s="1" t="s">
        <v>2329</v>
      </c>
      <c r="N2032" s="1" t="s">
        <v>2530</v>
      </c>
      <c r="O2032" s="2">
        <v>39568</v>
      </c>
      <c r="P2032" s="2">
        <v>39573</v>
      </c>
      <c r="Q2032" s="1" t="s">
        <v>29</v>
      </c>
      <c r="R2032" t="str">
        <f>VLOOKUP(F2032,'Seg 2 descriptions'!A:B,2)</f>
        <v>X Engineering and Measurement</v>
      </c>
      <c r="S2032" t="str">
        <f>VLOOKUP(G2032,'Seg 3 descriptions'!A:B,2)</f>
        <v>Overtime/Comp Time/On Call</v>
      </c>
    </row>
    <row r="2033" spans="1:19" x14ac:dyDescent="0.25">
      <c r="A2033" s="1" t="s">
        <v>457</v>
      </c>
      <c r="B2033" s="1" t="s">
        <v>1988</v>
      </c>
      <c r="C2033" s="1" t="s">
        <v>2529</v>
      </c>
      <c r="D2033" s="1" t="s">
        <v>2093</v>
      </c>
      <c r="E2033" s="1" t="s">
        <v>20</v>
      </c>
      <c r="F2033" s="1" t="s">
        <v>2006</v>
      </c>
      <c r="G2033" s="1" t="s">
        <v>590</v>
      </c>
      <c r="H2033" s="1" t="s">
        <v>228</v>
      </c>
      <c r="I2033" s="1" t="s">
        <v>2056</v>
      </c>
      <c r="J2033" s="3">
        <v>-1.87</v>
      </c>
      <c r="K2033" s="1" t="s">
        <v>2328</v>
      </c>
      <c r="L2033" s="1" t="s">
        <v>24</v>
      </c>
      <c r="M2033" s="1" t="s">
        <v>2329</v>
      </c>
      <c r="N2033" s="1" t="s">
        <v>2530</v>
      </c>
      <c r="O2033" s="2">
        <v>39568</v>
      </c>
      <c r="P2033" s="2">
        <v>39573</v>
      </c>
      <c r="Q2033" s="1" t="s">
        <v>29</v>
      </c>
      <c r="R2033" t="str">
        <f>VLOOKUP(F2033,'Seg 2 descriptions'!A:B,2)</f>
        <v>X Engineering and Measurement</v>
      </c>
      <c r="S2033" t="str">
        <f>VLOOKUP(G2033,'Seg 3 descriptions'!A:B,2)</f>
        <v>Overtime/Comp Time/On Call</v>
      </c>
    </row>
    <row r="2034" spans="1:19" x14ac:dyDescent="0.25">
      <c r="A2034" s="1" t="s">
        <v>457</v>
      </c>
      <c r="B2034" s="1" t="s">
        <v>1988</v>
      </c>
      <c r="C2034" s="1" t="s">
        <v>2529</v>
      </c>
      <c r="D2034" s="1" t="s">
        <v>2082</v>
      </c>
      <c r="E2034" s="1" t="s">
        <v>20</v>
      </c>
      <c r="F2034" s="1" t="s">
        <v>2006</v>
      </c>
      <c r="G2034" s="1" t="s">
        <v>460</v>
      </c>
      <c r="H2034" s="1" t="s">
        <v>23</v>
      </c>
      <c r="I2034" s="1" t="s">
        <v>2056</v>
      </c>
      <c r="J2034" s="3">
        <v>-169.56</v>
      </c>
      <c r="K2034" s="1" t="s">
        <v>2328</v>
      </c>
      <c r="L2034" s="1" t="s">
        <v>24</v>
      </c>
      <c r="M2034" s="1" t="s">
        <v>2329</v>
      </c>
      <c r="N2034" s="1" t="s">
        <v>2530</v>
      </c>
      <c r="O2034" s="2">
        <v>39568</v>
      </c>
      <c r="P2034" s="2">
        <v>39573</v>
      </c>
      <c r="Q2034" s="1" t="s">
        <v>29</v>
      </c>
      <c r="R2034" t="str">
        <f>VLOOKUP(F2034,'Seg 2 descriptions'!A:B,2)</f>
        <v>X Engineering and Measurement</v>
      </c>
      <c r="S2034" t="str">
        <f>VLOOKUP(G2034,'Seg 3 descriptions'!A:B,2)</f>
        <v>Salaries</v>
      </c>
    </row>
    <row r="2035" spans="1:19" x14ac:dyDescent="0.25">
      <c r="A2035" s="1" t="s">
        <v>457</v>
      </c>
      <c r="B2035" s="1" t="s">
        <v>1988</v>
      </c>
      <c r="C2035" s="1" t="s">
        <v>2529</v>
      </c>
      <c r="D2035" s="1" t="s">
        <v>2393</v>
      </c>
      <c r="E2035" s="1" t="s">
        <v>20</v>
      </c>
      <c r="F2035" s="1" t="s">
        <v>2006</v>
      </c>
      <c r="G2035" s="1" t="s">
        <v>460</v>
      </c>
      <c r="H2035" s="1" t="s">
        <v>228</v>
      </c>
      <c r="I2035" s="1" t="s">
        <v>2056</v>
      </c>
      <c r="J2035" s="3">
        <v>-9.0299999999999994</v>
      </c>
      <c r="K2035" s="1" t="s">
        <v>2328</v>
      </c>
      <c r="L2035" s="1" t="s">
        <v>24</v>
      </c>
      <c r="M2035" s="1" t="s">
        <v>2329</v>
      </c>
      <c r="N2035" s="1" t="s">
        <v>2530</v>
      </c>
      <c r="O2035" s="2">
        <v>39568</v>
      </c>
      <c r="P2035" s="2">
        <v>39573</v>
      </c>
      <c r="Q2035" s="1" t="s">
        <v>29</v>
      </c>
      <c r="R2035" t="str">
        <f>VLOOKUP(F2035,'Seg 2 descriptions'!A:B,2)</f>
        <v>X Engineering and Measurement</v>
      </c>
      <c r="S2035" t="str">
        <f>VLOOKUP(G2035,'Seg 3 descriptions'!A:B,2)</f>
        <v>Salaries</v>
      </c>
    </row>
    <row r="2036" spans="1:19" x14ac:dyDescent="0.25">
      <c r="A2036" s="1" t="s">
        <v>457</v>
      </c>
      <c r="B2036" s="1" t="s">
        <v>1988</v>
      </c>
      <c r="C2036" s="1" t="s">
        <v>2529</v>
      </c>
      <c r="D2036" s="1" t="s">
        <v>2330</v>
      </c>
      <c r="E2036" s="1" t="s">
        <v>20</v>
      </c>
      <c r="F2036" s="1" t="s">
        <v>2006</v>
      </c>
      <c r="G2036" s="1" t="s">
        <v>460</v>
      </c>
      <c r="H2036" s="1" t="s">
        <v>130</v>
      </c>
      <c r="I2036" s="1" t="s">
        <v>2056</v>
      </c>
      <c r="J2036" s="3">
        <v>-13.54</v>
      </c>
      <c r="K2036" s="1" t="s">
        <v>2328</v>
      </c>
      <c r="L2036" s="1" t="s">
        <v>24</v>
      </c>
      <c r="M2036" s="1" t="s">
        <v>2329</v>
      </c>
      <c r="N2036" s="1" t="s">
        <v>2530</v>
      </c>
      <c r="O2036" s="2">
        <v>39568</v>
      </c>
      <c r="P2036" s="2">
        <v>39573</v>
      </c>
      <c r="Q2036" s="1" t="s">
        <v>29</v>
      </c>
      <c r="R2036" t="str">
        <f>VLOOKUP(F2036,'Seg 2 descriptions'!A:B,2)</f>
        <v>X Engineering and Measurement</v>
      </c>
      <c r="S2036" t="str">
        <f>VLOOKUP(G2036,'Seg 3 descriptions'!A:B,2)</f>
        <v>Salaries</v>
      </c>
    </row>
    <row r="2037" spans="1:19" x14ac:dyDescent="0.25">
      <c r="A2037" s="1" t="s">
        <v>457</v>
      </c>
      <c r="B2037" s="1" t="s">
        <v>1988</v>
      </c>
      <c r="C2037" s="1" t="s">
        <v>2529</v>
      </c>
      <c r="D2037" s="1" t="s">
        <v>2077</v>
      </c>
      <c r="E2037" s="1" t="s">
        <v>20</v>
      </c>
      <c r="F2037" s="1" t="s">
        <v>2006</v>
      </c>
      <c r="G2037" s="1" t="s">
        <v>460</v>
      </c>
      <c r="H2037" s="1" t="s">
        <v>86</v>
      </c>
      <c r="I2037" s="1" t="s">
        <v>2056</v>
      </c>
      <c r="J2037" s="3">
        <v>-98.36</v>
      </c>
      <c r="K2037" s="1" t="s">
        <v>2328</v>
      </c>
      <c r="L2037" s="1" t="s">
        <v>24</v>
      </c>
      <c r="M2037" s="1" t="s">
        <v>2329</v>
      </c>
      <c r="N2037" s="1" t="s">
        <v>2530</v>
      </c>
      <c r="O2037" s="2">
        <v>39568</v>
      </c>
      <c r="P2037" s="2">
        <v>39573</v>
      </c>
      <c r="Q2037" s="1" t="s">
        <v>29</v>
      </c>
      <c r="R2037" t="str">
        <f>VLOOKUP(F2037,'Seg 2 descriptions'!A:B,2)</f>
        <v>X Engineering and Measurement</v>
      </c>
      <c r="S2037" t="str">
        <f>VLOOKUP(G2037,'Seg 3 descriptions'!A:B,2)</f>
        <v>Salaries</v>
      </c>
    </row>
    <row r="2038" spans="1:19" x14ac:dyDescent="0.25">
      <c r="A2038" s="1" t="s">
        <v>457</v>
      </c>
      <c r="B2038" s="1" t="s">
        <v>1988</v>
      </c>
      <c r="C2038" s="1" t="s">
        <v>2529</v>
      </c>
      <c r="D2038" s="1" t="s">
        <v>2080</v>
      </c>
      <c r="E2038" s="1" t="s">
        <v>20</v>
      </c>
      <c r="F2038" s="1" t="s">
        <v>2006</v>
      </c>
      <c r="G2038" s="1" t="s">
        <v>460</v>
      </c>
      <c r="H2038" s="1" t="s">
        <v>187</v>
      </c>
      <c r="I2038" s="1" t="s">
        <v>2056</v>
      </c>
      <c r="J2038" s="3">
        <v>-321.2</v>
      </c>
      <c r="K2038" s="1" t="s">
        <v>2328</v>
      </c>
      <c r="L2038" s="1" t="s">
        <v>24</v>
      </c>
      <c r="M2038" s="1" t="s">
        <v>2329</v>
      </c>
      <c r="N2038" s="1" t="s">
        <v>2530</v>
      </c>
      <c r="O2038" s="2">
        <v>39568</v>
      </c>
      <c r="P2038" s="2">
        <v>39573</v>
      </c>
      <c r="Q2038" s="1" t="s">
        <v>29</v>
      </c>
      <c r="R2038" t="str">
        <f>VLOOKUP(F2038,'Seg 2 descriptions'!A:B,2)</f>
        <v>X Engineering and Measurement</v>
      </c>
      <c r="S2038" t="str">
        <f>VLOOKUP(G2038,'Seg 3 descriptions'!A:B,2)</f>
        <v>Salaries</v>
      </c>
    </row>
    <row r="2039" spans="1:19" x14ac:dyDescent="0.25">
      <c r="A2039" s="1" t="s">
        <v>457</v>
      </c>
      <c r="B2039" s="1" t="s">
        <v>1988</v>
      </c>
      <c r="C2039" s="1" t="s">
        <v>2529</v>
      </c>
      <c r="D2039" s="1" t="s">
        <v>2081</v>
      </c>
      <c r="E2039" s="1" t="s">
        <v>20</v>
      </c>
      <c r="F2039" s="1" t="s">
        <v>2006</v>
      </c>
      <c r="G2039" s="1" t="s">
        <v>460</v>
      </c>
      <c r="H2039" s="1" t="s">
        <v>76</v>
      </c>
      <c r="I2039" s="1" t="s">
        <v>2056</v>
      </c>
      <c r="J2039" s="3">
        <v>-331.57</v>
      </c>
      <c r="K2039" s="1" t="s">
        <v>2328</v>
      </c>
      <c r="L2039" s="1" t="s">
        <v>24</v>
      </c>
      <c r="M2039" s="1" t="s">
        <v>2329</v>
      </c>
      <c r="N2039" s="1" t="s">
        <v>2530</v>
      </c>
      <c r="O2039" s="2">
        <v>39568</v>
      </c>
      <c r="P2039" s="2">
        <v>39573</v>
      </c>
      <c r="Q2039" s="1" t="s">
        <v>29</v>
      </c>
      <c r="R2039" t="str">
        <f>VLOOKUP(F2039,'Seg 2 descriptions'!A:B,2)</f>
        <v>X Engineering and Measurement</v>
      </c>
      <c r="S2039" t="str">
        <f>VLOOKUP(G2039,'Seg 3 descriptions'!A:B,2)</f>
        <v>Salaries</v>
      </c>
    </row>
    <row r="2040" spans="1:19" x14ac:dyDescent="0.25">
      <c r="A2040" s="1" t="s">
        <v>828</v>
      </c>
      <c r="B2040" s="1" t="s">
        <v>49</v>
      </c>
      <c r="C2040" s="1" t="s">
        <v>3104</v>
      </c>
      <c r="D2040" s="1" t="s">
        <v>2975</v>
      </c>
      <c r="E2040" s="1" t="s">
        <v>20</v>
      </c>
      <c r="F2040" s="1" t="s">
        <v>2101</v>
      </c>
      <c r="G2040" s="1" t="s">
        <v>460</v>
      </c>
      <c r="H2040" s="1" t="s">
        <v>86</v>
      </c>
      <c r="I2040" s="1" t="s">
        <v>24</v>
      </c>
      <c r="J2040" s="3">
        <v>89.14</v>
      </c>
      <c r="K2040" s="1" t="s">
        <v>3105</v>
      </c>
      <c r="L2040" s="1" t="s">
        <v>24</v>
      </c>
      <c r="M2040" s="1" t="s">
        <v>24</v>
      </c>
      <c r="N2040" s="1" t="s">
        <v>3104</v>
      </c>
      <c r="O2040" s="2">
        <v>39813</v>
      </c>
      <c r="P2040" s="2">
        <v>39822</v>
      </c>
      <c r="Q2040" s="1" t="s">
        <v>29</v>
      </c>
      <c r="R2040" t="str">
        <f>VLOOKUP(F2040,'Seg 2 descriptions'!A:B,2)</f>
        <v>X Operations Manager-Tri-County</v>
      </c>
      <c r="S2040" t="str">
        <f>VLOOKUP(G2040,'Seg 3 descriptions'!A:B,2)</f>
        <v>Salaries</v>
      </c>
    </row>
    <row r="2041" spans="1:19" x14ac:dyDescent="0.25">
      <c r="A2041" s="1" t="s">
        <v>3106</v>
      </c>
      <c r="B2041" s="1" t="s">
        <v>1988</v>
      </c>
      <c r="C2041" s="1" t="s">
        <v>3107</v>
      </c>
      <c r="D2041" s="1" t="s">
        <v>2044</v>
      </c>
      <c r="E2041" s="1" t="s">
        <v>1991</v>
      </c>
      <c r="F2041" s="1" t="s">
        <v>2013</v>
      </c>
      <c r="G2041" s="1" t="s">
        <v>22</v>
      </c>
      <c r="H2041" s="1" t="s">
        <v>86</v>
      </c>
      <c r="I2041" s="1" t="s">
        <v>24</v>
      </c>
      <c r="J2041" s="3">
        <v>223.54</v>
      </c>
      <c r="K2041" s="1" t="s">
        <v>3108</v>
      </c>
      <c r="L2041" s="1" t="s">
        <v>24</v>
      </c>
      <c r="M2041" s="1" t="s">
        <v>24</v>
      </c>
      <c r="N2041" s="1" t="s">
        <v>3107</v>
      </c>
      <c r="O2041" s="2">
        <v>39507</v>
      </c>
      <c r="P2041" s="2">
        <v>39511</v>
      </c>
      <c r="Q2041" s="1" t="s">
        <v>29</v>
      </c>
      <c r="R2041" t="str">
        <f>VLOOKUP(F2041,'Seg 2 descriptions'!A:B,2)</f>
        <v>X Facilities-Florida</v>
      </c>
      <c r="S2041" t="str">
        <f>VLOOKUP(G2041,'Seg 3 descriptions'!A:B,2)</f>
        <v>Facilities Maintenance</v>
      </c>
    </row>
    <row r="2042" spans="1:19" x14ac:dyDescent="0.25">
      <c r="A2042" s="1" t="s">
        <v>457</v>
      </c>
      <c r="B2042" s="1" t="s">
        <v>49</v>
      </c>
      <c r="C2042" s="1" t="s">
        <v>2828</v>
      </c>
      <c r="D2042" s="1" t="s">
        <v>2077</v>
      </c>
      <c r="E2042" s="1" t="s">
        <v>20</v>
      </c>
      <c r="F2042" s="1" t="s">
        <v>2006</v>
      </c>
      <c r="G2042" s="1" t="s">
        <v>460</v>
      </c>
      <c r="H2042" s="1" t="s">
        <v>86</v>
      </c>
      <c r="I2042" s="1" t="s">
        <v>2056</v>
      </c>
      <c r="J2042" s="3">
        <v>24.23</v>
      </c>
      <c r="K2042" s="1" t="s">
        <v>3022</v>
      </c>
      <c r="L2042" s="1" t="s">
        <v>24</v>
      </c>
      <c r="M2042" s="1" t="s">
        <v>3023</v>
      </c>
      <c r="N2042" s="1" t="s">
        <v>2828</v>
      </c>
      <c r="O2042" s="2">
        <v>39629</v>
      </c>
      <c r="P2042" s="2">
        <v>39636</v>
      </c>
      <c r="Q2042" s="1" t="s">
        <v>29</v>
      </c>
      <c r="R2042" t="str">
        <f>VLOOKUP(F2042,'Seg 2 descriptions'!A:B,2)</f>
        <v>X Engineering and Measurement</v>
      </c>
      <c r="S2042" t="str">
        <f>VLOOKUP(G2042,'Seg 3 descriptions'!A:B,2)</f>
        <v>Salaries</v>
      </c>
    </row>
    <row r="2043" spans="1:19" x14ac:dyDescent="0.25">
      <c r="A2043" s="1" t="s">
        <v>457</v>
      </c>
      <c r="B2043" s="1" t="s">
        <v>49</v>
      </c>
      <c r="C2043" s="1" t="s">
        <v>2828</v>
      </c>
      <c r="D2043" s="1" t="s">
        <v>2080</v>
      </c>
      <c r="E2043" s="1" t="s">
        <v>20</v>
      </c>
      <c r="F2043" s="1" t="s">
        <v>2006</v>
      </c>
      <c r="G2043" s="1" t="s">
        <v>460</v>
      </c>
      <c r="H2043" s="1" t="s">
        <v>187</v>
      </c>
      <c r="I2043" s="1" t="s">
        <v>2056</v>
      </c>
      <c r="J2043" s="3">
        <v>19.82</v>
      </c>
      <c r="K2043" s="1" t="s">
        <v>3022</v>
      </c>
      <c r="L2043" s="1" t="s">
        <v>24</v>
      </c>
      <c r="M2043" s="1" t="s">
        <v>3023</v>
      </c>
      <c r="N2043" s="1" t="s">
        <v>2828</v>
      </c>
      <c r="O2043" s="2">
        <v>39629</v>
      </c>
      <c r="P2043" s="2">
        <v>39636</v>
      </c>
      <c r="Q2043" s="1" t="s">
        <v>29</v>
      </c>
      <c r="R2043" t="str">
        <f>VLOOKUP(F2043,'Seg 2 descriptions'!A:B,2)</f>
        <v>X Engineering and Measurement</v>
      </c>
      <c r="S2043" t="str">
        <f>VLOOKUP(G2043,'Seg 3 descriptions'!A:B,2)</f>
        <v>Salaries</v>
      </c>
    </row>
    <row r="2044" spans="1:19" x14ac:dyDescent="0.25">
      <c r="A2044" s="1" t="s">
        <v>457</v>
      </c>
      <c r="B2044" s="1" t="s">
        <v>49</v>
      </c>
      <c r="C2044" s="1" t="s">
        <v>2828</v>
      </c>
      <c r="D2044" s="1" t="s">
        <v>2081</v>
      </c>
      <c r="E2044" s="1" t="s">
        <v>20</v>
      </c>
      <c r="F2044" s="1" t="s">
        <v>2006</v>
      </c>
      <c r="G2044" s="1" t="s">
        <v>460</v>
      </c>
      <c r="H2044" s="1" t="s">
        <v>76</v>
      </c>
      <c r="I2044" s="1" t="s">
        <v>2056</v>
      </c>
      <c r="J2044" s="3">
        <v>38.18</v>
      </c>
      <c r="K2044" s="1" t="s">
        <v>3022</v>
      </c>
      <c r="L2044" s="1" t="s">
        <v>24</v>
      </c>
      <c r="M2044" s="1" t="s">
        <v>3023</v>
      </c>
      <c r="N2044" s="1" t="s">
        <v>2828</v>
      </c>
      <c r="O2044" s="2">
        <v>39629</v>
      </c>
      <c r="P2044" s="2">
        <v>39636</v>
      </c>
      <c r="Q2044" s="1" t="s">
        <v>29</v>
      </c>
      <c r="R2044" t="str">
        <f>VLOOKUP(F2044,'Seg 2 descriptions'!A:B,2)</f>
        <v>X Engineering and Measurement</v>
      </c>
      <c r="S2044" t="str">
        <f>VLOOKUP(G2044,'Seg 3 descriptions'!A:B,2)</f>
        <v>Salaries</v>
      </c>
    </row>
    <row r="2045" spans="1:19" x14ac:dyDescent="0.25">
      <c r="A2045" s="1" t="s">
        <v>457</v>
      </c>
      <c r="B2045" s="1" t="s">
        <v>49</v>
      </c>
      <c r="C2045" s="1" t="s">
        <v>2828</v>
      </c>
      <c r="D2045" s="1" t="s">
        <v>2082</v>
      </c>
      <c r="E2045" s="1" t="s">
        <v>20</v>
      </c>
      <c r="F2045" s="1" t="s">
        <v>2006</v>
      </c>
      <c r="G2045" s="1" t="s">
        <v>460</v>
      </c>
      <c r="H2045" s="1" t="s">
        <v>23</v>
      </c>
      <c r="I2045" s="1" t="s">
        <v>2056</v>
      </c>
      <c r="J2045" s="3">
        <v>53.6</v>
      </c>
      <c r="K2045" s="1" t="s">
        <v>3022</v>
      </c>
      <c r="L2045" s="1" t="s">
        <v>24</v>
      </c>
      <c r="M2045" s="1" t="s">
        <v>3023</v>
      </c>
      <c r="N2045" s="1" t="s">
        <v>2828</v>
      </c>
      <c r="O2045" s="2">
        <v>39629</v>
      </c>
      <c r="P2045" s="2">
        <v>39636</v>
      </c>
      <c r="Q2045" s="1" t="s">
        <v>29</v>
      </c>
      <c r="R2045" t="str">
        <f>VLOOKUP(F2045,'Seg 2 descriptions'!A:B,2)</f>
        <v>X Engineering and Measurement</v>
      </c>
      <c r="S2045" t="str">
        <f>VLOOKUP(G2045,'Seg 3 descriptions'!A:B,2)</f>
        <v>Salaries</v>
      </c>
    </row>
    <row r="2046" spans="1:19" x14ac:dyDescent="0.25">
      <c r="A2046" s="1" t="s">
        <v>457</v>
      </c>
      <c r="B2046" s="1" t="s">
        <v>49</v>
      </c>
      <c r="C2046" s="1" t="s">
        <v>2828</v>
      </c>
      <c r="D2046" s="1" t="s">
        <v>2393</v>
      </c>
      <c r="E2046" s="1" t="s">
        <v>20</v>
      </c>
      <c r="F2046" s="1" t="s">
        <v>2006</v>
      </c>
      <c r="G2046" s="1" t="s">
        <v>460</v>
      </c>
      <c r="H2046" s="1" t="s">
        <v>228</v>
      </c>
      <c r="I2046" s="1" t="s">
        <v>2056</v>
      </c>
      <c r="J2046" s="3">
        <v>26.43</v>
      </c>
      <c r="K2046" s="1" t="s">
        <v>3022</v>
      </c>
      <c r="L2046" s="1" t="s">
        <v>24</v>
      </c>
      <c r="M2046" s="1" t="s">
        <v>3023</v>
      </c>
      <c r="N2046" s="1" t="s">
        <v>2828</v>
      </c>
      <c r="O2046" s="2">
        <v>39629</v>
      </c>
      <c r="P2046" s="2">
        <v>39636</v>
      </c>
      <c r="Q2046" s="1" t="s">
        <v>29</v>
      </c>
      <c r="R2046" t="str">
        <f>VLOOKUP(F2046,'Seg 2 descriptions'!A:B,2)</f>
        <v>X Engineering and Measurement</v>
      </c>
      <c r="S2046" t="str">
        <f>VLOOKUP(G2046,'Seg 3 descriptions'!A:B,2)</f>
        <v>Salaries</v>
      </c>
    </row>
    <row r="2047" spans="1:19" x14ac:dyDescent="0.25">
      <c r="A2047" s="1" t="s">
        <v>17</v>
      </c>
      <c r="B2047" s="1" t="s">
        <v>1988</v>
      </c>
      <c r="C2047" s="1" t="s">
        <v>3016</v>
      </c>
      <c r="D2047" s="1" t="s">
        <v>2514</v>
      </c>
      <c r="E2047" s="1" t="s">
        <v>2029</v>
      </c>
      <c r="F2047" s="1" t="s">
        <v>2030</v>
      </c>
      <c r="G2047" s="1" t="s">
        <v>35</v>
      </c>
      <c r="H2047" s="1" t="s">
        <v>86</v>
      </c>
      <c r="I2047" s="1" t="s">
        <v>24</v>
      </c>
      <c r="J2047" s="3">
        <v>1538.54</v>
      </c>
      <c r="K2047" s="1" t="s">
        <v>2515</v>
      </c>
      <c r="L2047" s="1" t="s">
        <v>24</v>
      </c>
      <c r="M2047" s="1" t="s">
        <v>3109</v>
      </c>
      <c r="N2047" s="1" t="s">
        <v>3110</v>
      </c>
      <c r="O2047" s="2">
        <v>39518</v>
      </c>
      <c r="P2047" s="2">
        <v>39519</v>
      </c>
      <c r="Q2047" s="1" t="s">
        <v>29</v>
      </c>
      <c r="R2047" t="str">
        <f>VLOOKUP(F2047,'Seg 2 descriptions'!A:B,2)</f>
        <v>X Operations-Citrus County</v>
      </c>
      <c r="S2047" t="str">
        <f>VLOOKUP(G2047,'Seg 3 descriptions'!A:B,2)</f>
        <v>Other Outside Services</v>
      </c>
    </row>
    <row r="2048" spans="1:19" x14ac:dyDescent="0.25">
      <c r="A2048" s="1" t="s">
        <v>828</v>
      </c>
      <c r="B2048" s="1" t="s">
        <v>49</v>
      </c>
      <c r="C2048" s="1" t="s">
        <v>2536</v>
      </c>
      <c r="D2048" s="1" t="s">
        <v>2077</v>
      </c>
      <c r="E2048" s="1" t="s">
        <v>20</v>
      </c>
      <c r="F2048" s="1" t="s">
        <v>2006</v>
      </c>
      <c r="G2048" s="1" t="s">
        <v>460</v>
      </c>
      <c r="H2048" s="1" t="s">
        <v>86</v>
      </c>
      <c r="I2048" s="1" t="s">
        <v>24</v>
      </c>
      <c r="J2048" s="3">
        <v>40.729999999999997</v>
      </c>
      <c r="K2048" s="1" t="s">
        <v>3111</v>
      </c>
      <c r="L2048" s="1" t="s">
        <v>24</v>
      </c>
      <c r="M2048" s="1" t="s">
        <v>24</v>
      </c>
      <c r="N2048" s="1" t="s">
        <v>2536</v>
      </c>
      <c r="O2048" s="2">
        <v>39654</v>
      </c>
      <c r="P2048" s="2">
        <v>39661</v>
      </c>
      <c r="Q2048" s="1" t="s">
        <v>29</v>
      </c>
      <c r="R2048" t="str">
        <f>VLOOKUP(F2048,'Seg 2 descriptions'!A:B,2)</f>
        <v>X Engineering and Measurement</v>
      </c>
      <c r="S2048" t="str">
        <f>VLOOKUP(G2048,'Seg 3 descriptions'!A:B,2)</f>
        <v>Salaries</v>
      </c>
    </row>
    <row r="2049" spans="1:19" x14ac:dyDescent="0.25">
      <c r="A2049" s="1" t="s">
        <v>828</v>
      </c>
      <c r="B2049" s="1" t="s">
        <v>49</v>
      </c>
      <c r="C2049" s="1" t="s">
        <v>2536</v>
      </c>
      <c r="D2049" s="1" t="s">
        <v>2080</v>
      </c>
      <c r="E2049" s="1" t="s">
        <v>20</v>
      </c>
      <c r="F2049" s="1" t="s">
        <v>2006</v>
      </c>
      <c r="G2049" s="1" t="s">
        <v>460</v>
      </c>
      <c r="H2049" s="1" t="s">
        <v>187</v>
      </c>
      <c r="I2049" s="1" t="s">
        <v>24</v>
      </c>
      <c r="J2049" s="3">
        <v>40.729999999999997</v>
      </c>
      <c r="K2049" s="1" t="s">
        <v>3111</v>
      </c>
      <c r="L2049" s="1" t="s">
        <v>24</v>
      </c>
      <c r="M2049" s="1" t="s">
        <v>24</v>
      </c>
      <c r="N2049" s="1" t="s">
        <v>2536</v>
      </c>
      <c r="O2049" s="2">
        <v>39654</v>
      </c>
      <c r="P2049" s="2">
        <v>39661</v>
      </c>
      <c r="Q2049" s="1" t="s">
        <v>29</v>
      </c>
      <c r="R2049" t="str">
        <f>VLOOKUP(F2049,'Seg 2 descriptions'!A:B,2)</f>
        <v>X Engineering and Measurement</v>
      </c>
      <c r="S2049" t="str">
        <f>VLOOKUP(G2049,'Seg 3 descriptions'!A:B,2)</f>
        <v>Salaries</v>
      </c>
    </row>
    <row r="2050" spans="1:19" x14ac:dyDescent="0.25">
      <c r="A2050" s="1" t="s">
        <v>828</v>
      </c>
      <c r="B2050" s="1" t="s">
        <v>49</v>
      </c>
      <c r="C2050" s="1" t="s">
        <v>2536</v>
      </c>
      <c r="D2050" s="1" t="s">
        <v>2081</v>
      </c>
      <c r="E2050" s="1" t="s">
        <v>20</v>
      </c>
      <c r="F2050" s="1" t="s">
        <v>2006</v>
      </c>
      <c r="G2050" s="1" t="s">
        <v>460</v>
      </c>
      <c r="H2050" s="1" t="s">
        <v>76</v>
      </c>
      <c r="I2050" s="1" t="s">
        <v>24</v>
      </c>
      <c r="J2050" s="3">
        <v>325.83999999999997</v>
      </c>
      <c r="K2050" s="1" t="s">
        <v>3111</v>
      </c>
      <c r="L2050" s="1" t="s">
        <v>24</v>
      </c>
      <c r="M2050" s="1" t="s">
        <v>24</v>
      </c>
      <c r="N2050" s="1" t="s">
        <v>2536</v>
      </c>
      <c r="O2050" s="2">
        <v>39654</v>
      </c>
      <c r="P2050" s="2">
        <v>39661</v>
      </c>
      <c r="Q2050" s="1" t="s">
        <v>29</v>
      </c>
      <c r="R2050" t="str">
        <f>VLOOKUP(F2050,'Seg 2 descriptions'!A:B,2)</f>
        <v>X Engineering and Measurement</v>
      </c>
      <c r="S2050" t="str">
        <f>VLOOKUP(G2050,'Seg 3 descriptions'!A:B,2)</f>
        <v>Salaries</v>
      </c>
    </row>
    <row r="2051" spans="1:19" x14ac:dyDescent="0.25">
      <c r="A2051" s="1" t="s">
        <v>828</v>
      </c>
      <c r="B2051" s="1" t="s">
        <v>49</v>
      </c>
      <c r="C2051" s="1" t="s">
        <v>2536</v>
      </c>
      <c r="D2051" s="1" t="s">
        <v>1997</v>
      </c>
      <c r="E2051" s="1" t="s">
        <v>1991</v>
      </c>
      <c r="F2051" s="1" t="s">
        <v>1992</v>
      </c>
      <c r="G2051" s="1" t="s">
        <v>460</v>
      </c>
      <c r="H2051" s="1" t="s">
        <v>86</v>
      </c>
      <c r="I2051" s="1" t="s">
        <v>24</v>
      </c>
      <c r="J2051" s="3">
        <v>346.6</v>
      </c>
      <c r="K2051" s="1" t="s">
        <v>3111</v>
      </c>
      <c r="L2051" s="1" t="s">
        <v>24</v>
      </c>
      <c r="M2051" s="1" t="s">
        <v>24</v>
      </c>
      <c r="N2051" s="1" t="s">
        <v>2536</v>
      </c>
      <c r="O2051" s="2">
        <v>39654</v>
      </c>
      <c r="P2051" s="2">
        <v>39661</v>
      </c>
      <c r="Q2051" s="1" t="s">
        <v>29</v>
      </c>
      <c r="R2051" t="str">
        <f>VLOOKUP(F2051,'Seg 2 descriptions'!A:B,2)</f>
        <v>X Operations-Tri-County</v>
      </c>
      <c r="S2051" t="str">
        <f>VLOOKUP(G2051,'Seg 3 descriptions'!A:B,2)</f>
        <v>Salaries</v>
      </c>
    </row>
    <row r="2052" spans="1:19" x14ac:dyDescent="0.25">
      <c r="A2052" s="1" t="s">
        <v>828</v>
      </c>
      <c r="B2052" s="1" t="s">
        <v>49</v>
      </c>
      <c r="C2052" s="1" t="s">
        <v>2536</v>
      </c>
      <c r="D2052" s="1" t="s">
        <v>1990</v>
      </c>
      <c r="E2052" s="1" t="s">
        <v>1991</v>
      </c>
      <c r="F2052" s="1" t="s">
        <v>1992</v>
      </c>
      <c r="G2052" s="1" t="s">
        <v>460</v>
      </c>
      <c r="H2052" s="1" t="s">
        <v>103</v>
      </c>
      <c r="I2052" s="1" t="s">
        <v>24</v>
      </c>
      <c r="J2052" s="3">
        <v>154.94</v>
      </c>
      <c r="K2052" s="1" t="s">
        <v>3111</v>
      </c>
      <c r="L2052" s="1" t="s">
        <v>24</v>
      </c>
      <c r="M2052" s="1" t="s">
        <v>24</v>
      </c>
      <c r="N2052" s="1" t="s">
        <v>2536</v>
      </c>
      <c r="O2052" s="2">
        <v>39654</v>
      </c>
      <c r="P2052" s="2">
        <v>39661</v>
      </c>
      <c r="Q2052" s="1" t="s">
        <v>29</v>
      </c>
      <c r="R2052" t="str">
        <f>VLOOKUP(F2052,'Seg 2 descriptions'!A:B,2)</f>
        <v>X Operations-Tri-County</v>
      </c>
      <c r="S2052" t="str">
        <f>VLOOKUP(G2052,'Seg 3 descriptions'!A:B,2)</f>
        <v>Salaries</v>
      </c>
    </row>
    <row r="2053" spans="1:19" x14ac:dyDescent="0.25">
      <c r="A2053" s="1" t="s">
        <v>828</v>
      </c>
      <c r="B2053" s="1" t="s">
        <v>49</v>
      </c>
      <c r="C2053" s="1" t="s">
        <v>2536</v>
      </c>
      <c r="D2053" s="1" t="s">
        <v>1999</v>
      </c>
      <c r="E2053" s="1" t="s">
        <v>1991</v>
      </c>
      <c r="F2053" s="1" t="s">
        <v>1992</v>
      </c>
      <c r="G2053" s="1" t="s">
        <v>460</v>
      </c>
      <c r="H2053" s="1" t="s">
        <v>228</v>
      </c>
      <c r="I2053" s="1" t="s">
        <v>24</v>
      </c>
      <c r="J2053" s="3">
        <v>122.45</v>
      </c>
      <c r="K2053" s="1" t="s">
        <v>3111</v>
      </c>
      <c r="L2053" s="1" t="s">
        <v>24</v>
      </c>
      <c r="M2053" s="1" t="s">
        <v>24</v>
      </c>
      <c r="N2053" s="1" t="s">
        <v>2536</v>
      </c>
      <c r="O2053" s="2">
        <v>39654</v>
      </c>
      <c r="P2053" s="2">
        <v>39661</v>
      </c>
      <c r="Q2053" s="1" t="s">
        <v>29</v>
      </c>
      <c r="R2053" t="str">
        <f>VLOOKUP(F2053,'Seg 2 descriptions'!A:B,2)</f>
        <v>X Operations-Tri-County</v>
      </c>
      <c r="S2053" t="str">
        <f>VLOOKUP(G2053,'Seg 3 descriptions'!A:B,2)</f>
        <v>Salaries</v>
      </c>
    </row>
    <row r="2054" spans="1:19" x14ac:dyDescent="0.25">
      <c r="A2054" s="1" t="s">
        <v>828</v>
      </c>
      <c r="B2054" s="1" t="s">
        <v>49</v>
      </c>
      <c r="C2054" s="1" t="s">
        <v>2536</v>
      </c>
      <c r="D2054" s="1" t="s">
        <v>2082</v>
      </c>
      <c r="E2054" s="1" t="s">
        <v>20</v>
      </c>
      <c r="F2054" s="1" t="s">
        <v>2006</v>
      </c>
      <c r="G2054" s="1" t="s">
        <v>460</v>
      </c>
      <c r="H2054" s="1" t="s">
        <v>23</v>
      </c>
      <c r="I2054" s="1" t="s">
        <v>24</v>
      </c>
      <c r="J2054" s="3">
        <v>244.38</v>
      </c>
      <c r="K2054" s="1" t="s">
        <v>3111</v>
      </c>
      <c r="L2054" s="1" t="s">
        <v>24</v>
      </c>
      <c r="M2054" s="1" t="s">
        <v>24</v>
      </c>
      <c r="N2054" s="1" t="s">
        <v>2536</v>
      </c>
      <c r="O2054" s="2">
        <v>39654</v>
      </c>
      <c r="P2054" s="2">
        <v>39661</v>
      </c>
      <c r="Q2054" s="1" t="s">
        <v>29</v>
      </c>
      <c r="R2054" t="str">
        <f>VLOOKUP(F2054,'Seg 2 descriptions'!A:B,2)</f>
        <v>X Engineering and Measurement</v>
      </c>
      <c r="S2054" t="str">
        <f>VLOOKUP(G2054,'Seg 3 descriptions'!A:B,2)</f>
        <v>Salaries</v>
      </c>
    </row>
    <row r="2055" spans="1:19" x14ac:dyDescent="0.25">
      <c r="A2055" s="1" t="s">
        <v>828</v>
      </c>
      <c r="B2055" s="1" t="s">
        <v>49</v>
      </c>
      <c r="C2055" s="1" t="s">
        <v>2536</v>
      </c>
      <c r="D2055" s="1" t="s">
        <v>2082</v>
      </c>
      <c r="E2055" s="1" t="s">
        <v>20</v>
      </c>
      <c r="F2055" s="1" t="s">
        <v>2006</v>
      </c>
      <c r="G2055" s="1" t="s">
        <v>460</v>
      </c>
      <c r="H2055" s="1" t="s">
        <v>23</v>
      </c>
      <c r="I2055" s="1" t="s">
        <v>24</v>
      </c>
      <c r="J2055" s="3">
        <v>40.729999999999997</v>
      </c>
      <c r="K2055" s="1" t="s">
        <v>3111</v>
      </c>
      <c r="L2055" s="1" t="s">
        <v>24</v>
      </c>
      <c r="M2055" s="1" t="s">
        <v>24</v>
      </c>
      <c r="N2055" s="1" t="s">
        <v>2536</v>
      </c>
      <c r="O2055" s="2">
        <v>39654</v>
      </c>
      <c r="P2055" s="2">
        <v>39661</v>
      </c>
      <c r="Q2055" s="1" t="s">
        <v>29</v>
      </c>
      <c r="R2055" t="str">
        <f>VLOOKUP(F2055,'Seg 2 descriptions'!A:B,2)</f>
        <v>X Engineering and Measurement</v>
      </c>
      <c r="S2055" t="str">
        <f>VLOOKUP(G2055,'Seg 3 descriptions'!A:B,2)</f>
        <v>Salaries</v>
      </c>
    </row>
    <row r="2056" spans="1:19" x14ac:dyDescent="0.25">
      <c r="A2056" s="1" t="s">
        <v>457</v>
      </c>
      <c r="B2056" s="1" t="s">
        <v>1988</v>
      </c>
      <c r="C2056" s="1" t="s">
        <v>2318</v>
      </c>
      <c r="D2056" s="1" t="s">
        <v>3029</v>
      </c>
      <c r="E2056" s="1" t="s">
        <v>20</v>
      </c>
      <c r="F2056" s="1" t="s">
        <v>2006</v>
      </c>
      <c r="G2056" s="1" t="s">
        <v>1049</v>
      </c>
      <c r="H2056" s="1" t="s">
        <v>86</v>
      </c>
      <c r="I2056" s="1" t="s">
        <v>2056</v>
      </c>
      <c r="J2056" s="3">
        <v>2.67</v>
      </c>
      <c r="K2056" s="1" t="s">
        <v>3075</v>
      </c>
      <c r="L2056" s="1" t="s">
        <v>24</v>
      </c>
      <c r="M2056" s="1" t="s">
        <v>3076</v>
      </c>
      <c r="N2056" s="1" t="s">
        <v>2059</v>
      </c>
      <c r="O2056" s="2">
        <v>39568</v>
      </c>
      <c r="P2056" s="2">
        <v>39572</v>
      </c>
      <c r="Q2056" s="1" t="s">
        <v>29</v>
      </c>
      <c r="R2056" t="str">
        <f>VLOOKUP(F2056,'Seg 2 descriptions'!A:B,2)</f>
        <v>X Engineering and Measurement</v>
      </c>
      <c r="S2056" t="str">
        <f>VLOOKUP(G2056,'Seg 3 descriptions'!A:B,2)</f>
        <v>Vehicle Insurance</v>
      </c>
    </row>
    <row r="2057" spans="1:19" x14ac:dyDescent="0.25">
      <c r="A2057" s="1" t="s">
        <v>457</v>
      </c>
      <c r="B2057" s="1" t="s">
        <v>1988</v>
      </c>
      <c r="C2057" s="1" t="s">
        <v>2315</v>
      </c>
      <c r="D2057" s="1" t="s">
        <v>3029</v>
      </c>
      <c r="E2057" s="1" t="s">
        <v>20</v>
      </c>
      <c r="F2057" s="1" t="s">
        <v>2006</v>
      </c>
      <c r="G2057" s="1" t="s">
        <v>1049</v>
      </c>
      <c r="H2057" s="1" t="s">
        <v>86</v>
      </c>
      <c r="I2057" s="1" t="s">
        <v>2056</v>
      </c>
      <c r="J2057" s="3">
        <v>2.4500000000000002</v>
      </c>
      <c r="K2057" s="1" t="s">
        <v>3075</v>
      </c>
      <c r="L2057" s="1" t="s">
        <v>24</v>
      </c>
      <c r="M2057" s="1" t="s">
        <v>3076</v>
      </c>
      <c r="N2057" s="1" t="s">
        <v>2059</v>
      </c>
      <c r="O2057" s="2">
        <v>39478</v>
      </c>
      <c r="P2057" s="2">
        <v>39486</v>
      </c>
      <c r="Q2057" s="1" t="s">
        <v>29</v>
      </c>
      <c r="R2057" t="str">
        <f>VLOOKUP(F2057,'Seg 2 descriptions'!A:B,2)</f>
        <v>X Engineering and Measurement</v>
      </c>
      <c r="S2057" t="str">
        <f>VLOOKUP(G2057,'Seg 3 descriptions'!A:B,2)</f>
        <v>Vehicle Insurance</v>
      </c>
    </row>
    <row r="2058" spans="1:19" x14ac:dyDescent="0.25">
      <c r="A2058" s="1" t="s">
        <v>457</v>
      </c>
      <c r="B2058" s="1" t="s">
        <v>1988</v>
      </c>
      <c r="C2058" s="1" t="s">
        <v>2315</v>
      </c>
      <c r="D2058" s="1" t="s">
        <v>3030</v>
      </c>
      <c r="E2058" s="1" t="s">
        <v>20</v>
      </c>
      <c r="F2058" s="1" t="s">
        <v>2006</v>
      </c>
      <c r="G2058" s="1" t="s">
        <v>1049</v>
      </c>
      <c r="H2058" s="1" t="s">
        <v>187</v>
      </c>
      <c r="I2058" s="1" t="s">
        <v>2056</v>
      </c>
      <c r="J2058" s="3">
        <v>11.49</v>
      </c>
      <c r="K2058" s="1" t="s">
        <v>3075</v>
      </c>
      <c r="L2058" s="1" t="s">
        <v>24</v>
      </c>
      <c r="M2058" s="1" t="s">
        <v>3076</v>
      </c>
      <c r="N2058" s="1" t="s">
        <v>2059</v>
      </c>
      <c r="O2058" s="2">
        <v>39478</v>
      </c>
      <c r="P2058" s="2">
        <v>39486</v>
      </c>
      <c r="Q2058" s="1" t="s">
        <v>29</v>
      </c>
      <c r="R2058" t="str">
        <f>VLOOKUP(F2058,'Seg 2 descriptions'!A:B,2)</f>
        <v>X Engineering and Measurement</v>
      </c>
      <c r="S2058" t="str">
        <f>VLOOKUP(G2058,'Seg 3 descriptions'!A:B,2)</f>
        <v>Vehicle Insurance</v>
      </c>
    </row>
    <row r="2059" spans="1:19" x14ac:dyDescent="0.25">
      <c r="A2059" s="1" t="s">
        <v>457</v>
      </c>
      <c r="B2059" s="1" t="s">
        <v>1988</v>
      </c>
      <c r="C2059" s="1" t="s">
        <v>2315</v>
      </c>
      <c r="D2059" s="1" t="s">
        <v>3027</v>
      </c>
      <c r="E2059" s="1" t="s">
        <v>20</v>
      </c>
      <c r="F2059" s="1" t="s">
        <v>2006</v>
      </c>
      <c r="G2059" s="1" t="s">
        <v>1049</v>
      </c>
      <c r="H2059" s="1" t="s">
        <v>76</v>
      </c>
      <c r="I2059" s="1" t="s">
        <v>2056</v>
      </c>
      <c r="J2059" s="3">
        <v>12.88</v>
      </c>
      <c r="K2059" s="1" t="s">
        <v>3075</v>
      </c>
      <c r="L2059" s="1" t="s">
        <v>24</v>
      </c>
      <c r="M2059" s="1" t="s">
        <v>3076</v>
      </c>
      <c r="N2059" s="1" t="s">
        <v>2059</v>
      </c>
      <c r="O2059" s="2">
        <v>39478</v>
      </c>
      <c r="P2059" s="2">
        <v>39486</v>
      </c>
      <c r="Q2059" s="1" t="s">
        <v>29</v>
      </c>
      <c r="R2059" t="str">
        <f>VLOOKUP(F2059,'Seg 2 descriptions'!A:B,2)</f>
        <v>X Engineering and Measurement</v>
      </c>
      <c r="S2059" t="str">
        <f>VLOOKUP(G2059,'Seg 3 descriptions'!A:B,2)</f>
        <v>Vehicle Insurance</v>
      </c>
    </row>
    <row r="2060" spans="1:19" x14ac:dyDescent="0.25">
      <c r="A2060" s="1" t="s">
        <v>457</v>
      </c>
      <c r="B2060" s="1" t="s">
        <v>1988</v>
      </c>
      <c r="C2060" s="1" t="s">
        <v>2325</v>
      </c>
      <c r="D2060" s="1" t="s">
        <v>3027</v>
      </c>
      <c r="E2060" s="1" t="s">
        <v>20</v>
      </c>
      <c r="F2060" s="1" t="s">
        <v>2006</v>
      </c>
      <c r="G2060" s="1" t="s">
        <v>1049</v>
      </c>
      <c r="H2060" s="1" t="s">
        <v>76</v>
      </c>
      <c r="I2060" s="1" t="s">
        <v>2056</v>
      </c>
      <c r="J2060" s="3">
        <v>15.33</v>
      </c>
      <c r="K2060" s="1" t="s">
        <v>3075</v>
      </c>
      <c r="L2060" s="1" t="s">
        <v>24</v>
      </c>
      <c r="M2060" s="1" t="s">
        <v>3076</v>
      </c>
      <c r="N2060" s="1" t="s">
        <v>2059</v>
      </c>
      <c r="O2060" s="2">
        <v>39538</v>
      </c>
      <c r="P2060" s="2">
        <v>39541</v>
      </c>
      <c r="Q2060" s="1" t="s">
        <v>29</v>
      </c>
      <c r="R2060" t="str">
        <f>VLOOKUP(F2060,'Seg 2 descriptions'!A:B,2)</f>
        <v>X Engineering and Measurement</v>
      </c>
      <c r="S2060" t="str">
        <f>VLOOKUP(G2060,'Seg 3 descriptions'!A:B,2)</f>
        <v>Vehicle Insurance</v>
      </c>
    </row>
    <row r="2061" spans="1:19" x14ac:dyDescent="0.25">
      <c r="A2061" s="1" t="s">
        <v>457</v>
      </c>
      <c r="B2061" s="1" t="s">
        <v>1988</v>
      </c>
      <c r="C2061" s="1" t="s">
        <v>2325</v>
      </c>
      <c r="D2061" s="1" t="s">
        <v>3028</v>
      </c>
      <c r="E2061" s="1" t="s">
        <v>20</v>
      </c>
      <c r="F2061" s="1" t="s">
        <v>2006</v>
      </c>
      <c r="G2061" s="1" t="s">
        <v>1049</v>
      </c>
      <c r="H2061" s="1" t="s">
        <v>23</v>
      </c>
      <c r="I2061" s="1" t="s">
        <v>2056</v>
      </c>
      <c r="J2061" s="3">
        <v>7.84</v>
      </c>
      <c r="K2061" s="1" t="s">
        <v>3075</v>
      </c>
      <c r="L2061" s="1" t="s">
        <v>24</v>
      </c>
      <c r="M2061" s="1" t="s">
        <v>3076</v>
      </c>
      <c r="N2061" s="1" t="s">
        <v>2059</v>
      </c>
      <c r="O2061" s="2">
        <v>39538</v>
      </c>
      <c r="P2061" s="2">
        <v>39541</v>
      </c>
      <c r="Q2061" s="1" t="s">
        <v>29</v>
      </c>
      <c r="R2061" t="str">
        <f>VLOOKUP(F2061,'Seg 2 descriptions'!A:B,2)</f>
        <v>X Engineering and Measurement</v>
      </c>
      <c r="S2061" t="str">
        <f>VLOOKUP(G2061,'Seg 3 descriptions'!A:B,2)</f>
        <v>Vehicle Insurance</v>
      </c>
    </row>
    <row r="2062" spans="1:19" x14ac:dyDescent="0.25">
      <c r="A2062" s="1" t="s">
        <v>457</v>
      </c>
      <c r="B2062" s="1" t="s">
        <v>1988</v>
      </c>
      <c r="C2062" s="1" t="s">
        <v>2325</v>
      </c>
      <c r="D2062" s="1" t="s">
        <v>3056</v>
      </c>
      <c r="E2062" s="1" t="s">
        <v>20</v>
      </c>
      <c r="F2062" s="1" t="s">
        <v>2006</v>
      </c>
      <c r="G2062" s="1" t="s">
        <v>1049</v>
      </c>
      <c r="H2062" s="1" t="s">
        <v>228</v>
      </c>
      <c r="I2062" s="1" t="s">
        <v>2056</v>
      </c>
      <c r="J2062" s="3">
        <v>0.42</v>
      </c>
      <c r="K2062" s="1" t="s">
        <v>3075</v>
      </c>
      <c r="L2062" s="1" t="s">
        <v>24</v>
      </c>
      <c r="M2062" s="1" t="s">
        <v>3076</v>
      </c>
      <c r="N2062" s="1" t="s">
        <v>2059</v>
      </c>
      <c r="O2062" s="2">
        <v>39538</v>
      </c>
      <c r="P2062" s="2">
        <v>39541</v>
      </c>
      <c r="Q2062" s="1" t="s">
        <v>29</v>
      </c>
      <c r="R2062" t="str">
        <f>VLOOKUP(F2062,'Seg 2 descriptions'!A:B,2)</f>
        <v>X Engineering and Measurement</v>
      </c>
      <c r="S2062" t="str">
        <f>VLOOKUP(G2062,'Seg 3 descriptions'!A:B,2)</f>
        <v>Vehicle Insurance</v>
      </c>
    </row>
    <row r="2063" spans="1:19" x14ac:dyDescent="0.25">
      <c r="A2063" s="1" t="s">
        <v>457</v>
      </c>
      <c r="B2063" s="1" t="s">
        <v>1988</v>
      </c>
      <c r="C2063" s="1" t="s">
        <v>2325</v>
      </c>
      <c r="D2063" s="1" t="s">
        <v>3077</v>
      </c>
      <c r="E2063" s="1" t="s">
        <v>20</v>
      </c>
      <c r="F2063" s="1" t="s">
        <v>2006</v>
      </c>
      <c r="G2063" s="1" t="s">
        <v>1049</v>
      </c>
      <c r="H2063" s="1" t="s">
        <v>130</v>
      </c>
      <c r="I2063" s="1" t="s">
        <v>2056</v>
      </c>
      <c r="J2063" s="3">
        <v>0.63</v>
      </c>
      <c r="K2063" s="1" t="s">
        <v>3075</v>
      </c>
      <c r="L2063" s="1" t="s">
        <v>24</v>
      </c>
      <c r="M2063" s="1" t="s">
        <v>3076</v>
      </c>
      <c r="N2063" s="1" t="s">
        <v>2059</v>
      </c>
      <c r="O2063" s="2">
        <v>39538</v>
      </c>
      <c r="P2063" s="2">
        <v>39541</v>
      </c>
      <c r="Q2063" s="1" t="s">
        <v>29</v>
      </c>
      <c r="R2063" t="str">
        <f>VLOOKUP(F2063,'Seg 2 descriptions'!A:B,2)</f>
        <v>X Engineering and Measurement</v>
      </c>
      <c r="S2063" t="str">
        <f>VLOOKUP(G2063,'Seg 3 descriptions'!A:B,2)</f>
        <v>Vehicle Insurance</v>
      </c>
    </row>
    <row r="2064" spans="1:19" x14ac:dyDescent="0.25">
      <c r="A2064" s="1" t="s">
        <v>457</v>
      </c>
      <c r="B2064" s="1" t="s">
        <v>1988</v>
      </c>
      <c r="C2064" s="1" t="s">
        <v>2318</v>
      </c>
      <c r="D2064" s="1" t="s">
        <v>3031</v>
      </c>
      <c r="E2064" s="1" t="s">
        <v>20</v>
      </c>
      <c r="F2064" s="1" t="s">
        <v>2006</v>
      </c>
      <c r="G2064" s="1" t="s">
        <v>1055</v>
      </c>
      <c r="H2064" s="1" t="s">
        <v>86</v>
      </c>
      <c r="I2064" s="1" t="s">
        <v>2056</v>
      </c>
      <c r="J2064" s="3">
        <v>0.92</v>
      </c>
      <c r="K2064" s="1" t="s">
        <v>3075</v>
      </c>
      <c r="L2064" s="1" t="s">
        <v>24</v>
      </c>
      <c r="M2064" s="1" t="s">
        <v>3076</v>
      </c>
      <c r="N2064" s="1" t="s">
        <v>2059</v>
      </c>
      <c r="O2064" s="2">
        <v>39568</v>
      </c>
      <c r="P2064" s="2">
        <v>39572</v>
      </c>
      <c r="Q2064" s="1" t="s">
        <v>29</v>
      </c>
      <c r="R2064" t="str">
        <f>VLOOKUP(F2064,'Seg 2 descriptions'!A:B,2)</f>
        <v>X Engineering and Measurement</v>
      </c>
      <c r="S2064" t="str">
        <f>VLOOKUP(G2064,'Seg 3 descriptions'!A:B,2)</f>
        <v>Vehicle Depreciation</v>
      </c>
    </row>
    <row r="2065" spans="1:19" x14ac:dyDescent="0.25">
      <c r="A2065" s="1" t="s">
        <v>457</v>
      </c>
      <c r="B2065" s="1" t="s">
        <v>1988</v>
      </c>
      <c r="C2065" s="1" t="s">
        <v>2318</v>
      </c>
      <c r="D2065" s="1" t="s">
        <v>3032</v>
      </c>
      <c r="E2065" s="1" t="s">
        <v>20</v>
      </c>
      <c r="F2065" s="1" t="s">
        <v>2006</v>
      </c>
      <c r="G2065" s="1" t="s">
        <v>1055</v>
      </c>
      <c r="H2065" s="1" t="s">
        <v>187</v>
      </c>
      <c r="I2065" s="1" t="s">
        <v>2056</v>
      </c>
      <c r="J2065" s="3">
        <v>4.59</v>
      </c>
      <c r="K2065" s="1" t="s">
        <v>3075</v>
      </c>
      <c r="L2065" s="1" t="s">
        <v>24</v>
      </c>
      <c r="M2065" s="1" t="s">
        <v>3076</v>
      </c>
      <c r="N2065" s="1" t="s">
        <v>2059</v>
      </c>
      <c r="O2065" s="2">
        <v>39568</v>
      </c>
      <c r="P2065" s="2">
        <v>39572</v>
      </c>
      <c r="Q2065" s="1" t="s">
        <v>29</v>
      </c>
      <c r="R2065" t="str">
        <f>VLOOKUP(F2065,'Seg 2 descriptions'!A:B,2)</f>
        <v>X Engineering and Measurement</v>
      </c>
      <c r="S2065" t="str">
        <f>VLOOKUP(G2065,'Seg 3 descriptions'!A:B,2)</f>
        <v>Vehicle Depreciation</v>
      </c>
    </row>
    <row r="2066" spans="1:19" x14ac:dyDescent="0.25">
      <c r="A2066" s="1" t="s">
        <v>457</v>
      </c>
      <c r="B2066" s="1" t="s">
        <v>1988</v>
      </c>
      <c r="C2066" s="1" t="s">
        <v>2318</v>
      </c>
      <c r="D2066" s="1" t="s">
        <v>3033</v>
      </c>
      <c r="E2066" s="1" t="s">
        <v>20</v>
      </c>
      <c r="F2066" s="1" t="s">
        <v>2006</v>
      </c>
      <c r="G2066" s="1" t="s">
        <v>1055</v>
      </c>
      <c r="H2066" s="1" t="s">
        <v>76</v>
      </c>
      <c r="I2066" s="1" t="s">
        <v>2056</v>
      </c>
      <c r="J2066" s="3">
        <v>4.1500000000000004</v>
      </c>
      <c r="K2066" s="1" t="s">
        <v>3075</v>
      </c>
      <c r="L2066" s="1" t="s">
        <v>24</v>
      </c>
      <c r="M2066" s="1" t="s">
        <v>3076</v>
      </c>
      <c r="N2066" s="1" t="s">
        <v>2059</v>
      </c>
      <c r="O2066" s="2">
        <v>39568</v>
      </c>
      <c r="P2066" s="2">
        <v>39572</v>
      </c>
      <c r="Q2066" s="1" t="s">
        <v>29</v>
      </c>
      <c r="R2066" t="str">
        <f>VLOOKUP(F2066,'Seg 2 descriptions'!A:B,2)</f>
        <v>X Engineering and Measurement</v>
      </c>
      <c r="S2066" t="str">
        <f>VLOOKUP(G2066,'Seg 3 descriptions'!A:B,2)</f>
        <v>Vehicle Depreciation</v>
      </c>
    </row>
    <row r="2067" spans="1:19" x14ac:dyDescent="0.25">
      <c r="A2067" s="1" t="s">
        <v>457</v>
      </c>
      <c r="B2067" s="1" t="s">
        <v>1988</v>
      </c>
      <c r="C2067" s="1" t="s">
        <v>2318</v>
      </c>
      <c r="D2067" s="1" t="s">
        <v>3034</v>
      </c>
      <c r="E2067" s="1" t="s">
        <v>20</v>
      </c>
      <c r="F2067" s="1" t="s">
        <v>2006</v>
      </c>
      <c r="G2067" s="1" t="s">
        <v>1055</v>
      </c>
      <c r="H2067" s="1" t="s">
        <v>23</v>
      </c>
      <c r="I2067" s="1" t="s">
        <v>2056</v>
      </c>
      <c r="J2067" s="3">
        <v>5.97</v>
      </c>
      <c r="K2067" s="1" t="s">
        <v>3075</v>
      </c>
      <c r="L2067" s="1" t="s">
        <v>24</v>
      </c>
      <c r="M2067" s="1" t="s">
        <v>3076</v>
      </c>
      <c r="N2067" s="1" t="s">
        <v>2059</v>
      </c>
      <c r="O2067" s="2">
        <v>39568</v>
      </c>
      <c r="P2067" s="2">
        <v>39572</v>
      </c>
      <c r="Q2067" s="1" t="s">
        <v>29</v>
      </c>
      <c r="R2067" t="str">
        <f>VLOOKUP(F2067,'Seg 2 descriptions'!A:B,2)</f>
        <v>X Engineering and Measurement</v>
      </c>
      <c r="S2067" t="str">
        <f>VLOOKUP(G2067,'Seg 3 descriptions'!A:B,2)</f>
        <v>Vehicle Depreciation</v>
      </c>
    </row>
    <row r="2068" spans="1:19" x14ac:dyDescent="0.25">
      <c r="A2068" s="1" t="s">
        <v>457</v>
      </c>
      <c r="B2068" s="1" t="s">
        <v>1988</v>
      </c>
      <c r="C2068" s="1" t="s">
        <v>2318</v>
      </c>
      <c r="D2068" s="1" t="s">
        <v>3031</v>
      </c>
      <c r="E2068" s="1" t="s">
        <v>20</v>
      </c>
      <c r="F2068" s="1" t="s">
        <v>2006</v>
      </c>
      <c r="G2068" s="1" t="s">
        <v>1055</v>
      </c>
      <c r="H2068" s="1" t="s">
        <v>86</v>
      </c>
      <c r="I2068" s="1" t="s">
        <v>2056</v>
      </c>
      <c r="J2068" s="3">
        <v>13.12</v>
      </c>
      <c r="K2068" s="1" t="s">
        <v>3075</v>
      </c>
      <c r="L2068" s="1" t="s">
        <v>24</v>
      </c>
      <c r="M2068" s="1" t="s">
        <v>3076</v>
      </c>
      <c r="N2068" s="1" t="s">
        <v>2059</v>
      </c>
      <c r="O2068" s="2">
        <v>39568</v>
      </c>
      <c r="P2068" s="2">
        <v>39572</v>
      </c>
      <c r="Q2068" s="1" t="s">
        <v>29</v>
      </c>
      <c r="R2068" t="str">
        <f>VLOOKUP(F2068,'Seg 2 descriptions'!A:B,2)</f>
        <v>X Engineering and Measurement</v>
      </c>
      <c r="S2068" t="str">
        <f>VLOOKUP(G2068,'Seg 3 descriptions'!A:B,2)</f>
        <v>Vehicle Depreciation</v>
      </c>
    </row>
    <row r="2069" spans="1:19" x14ac:dyDescent="0.25">
      <c r="A2069" s="1" t="s">
        <v>457</v>
      </c>
      <c r="B2069" s="1" t="s">
        <v>1988</v>
      </c>
      <c r="C2069" s="1" t="s">
        <v>2318</v>
      </c>
      <c r="D2069" s="1" t="s">
        <v>3032</v>
      </c>
      <c r="E2069" s="1" t="s">
        <v>20</v>
      </c>
      <c r="F2069" s="1" t="s">
        <v>2006</v>
      </c>
      <c r="G2069" s="1" t="s">
        <v>1055</v>
      </c>
      <c r="H2069" s="1" t="s">
        <v>187</v>
      </c>
      <c r="I2069" s="1" t="s">
        <v>2056</v>
      </c>
      <c r="J2069" s="3">
        <v>63.4</v>
      </c>
      <c r="K2069" s="1" t="s">
        <v>3075</v>
      </c>
      <c r="L2069" s="1" t="s">
        <v>24</v>
      </c>
      <c r="M2069" s="1" t="s">
        <v>3076</v>
      </c>
      <c r="N2069" s="1" t="s">
        <v>2059</v>
      </c>
      <c r="O2069" s="2">
        <v>39568</v>
      </c>
      <c r="P2069" s="2">
        <v>39572</v>
      </c>
      <c r="Q2069" s="1" t="s">
        <v>29</v>
      </c>
      <c r="R2069" t="str">
        <f>VLOOKUP(F2069,'Seg 2 descriptions'!A:B,2)</f>
        <v>X Engineering and Measurement</v>
      </c>
      <c r="S2069" t="str">
        <f>VLOOKUP(G2069,'Seg 3 descriptions'!A:B,2)</f>
        <v>Vehicle Depreciation</v>
      </c>
    </row>
    <row r="2070" spans="1:19" x14ac:dyDescent="0.25">
      <c r="A2070" s="1" t="s">
        <v>457</v>
      </c>
      <c r="B2070" s="1" t="s">
        <v>1988</v>
      </c>
      <c r="C2070" s="1" t="s">
        <v>2318</v>
      </c>
      <c r="D2070" s="1" t="s">
        <v>3033</v>
      </c>
      <c r="E2070" s="1" t="s">
        <v>20</v>
      </c>
      <c r="F2070" s="1" t="s">
        <v>2006</v>
      </c>
      <c r="G2070" s="1" t="s">
        <v>1055</v>
      </c>
      <c r="H2070" s="1" t="s">
        <v>76</v>
      </c>
      <c r="I2070" s="1" t="s">
        <v>2056</v>
      </c>
      <c r="J2070" s="3">
        <v>76.53</v>
      </c>
      <c r="K2070" s="1" t="s">
        <v>3075</v>
      </c>
      <c r="L2070" s="1" t="s">
        <v>24</v>
      </c>
      <c r="M2070" s="1" t="s">
        <v>3076</v>
      </c>
      <c r="N2070" s="1" t="s">
        <v>2059</v>
      </c>
      <c r="O2070" s="2">
        <v>39568</v>
      </c>
      <c r="P2070" s="2">
        <v>39572</v>
      </c>
      <c r="Q2070" s="1" t="s">
        <v>29</v>
      </c>
      <c r="R2070" t="str">
        <f>VLOOKUP(F2070,'Seg 2 descriptions'!A:B,2)</f>
        <v>X Engineering and Measurement</v>
      </c>
      <c r="S2070" t="str">
        <f>VLOOKUP(G2070,'Seg 3 descriptions'!A:B,2)</f>
        <v>Vehicle Depreciation</v>
      </c>
    </row>
    <row r="2071" spans="1:19" x14ac:dyDescent="0.25">
      <c r="A2071" s="1" t="s">
        <v>457</v>
      </c>
      <c r="B2071" s="1" t="s">
        <v>1988</v>
      </c>
      <c r="C2071" s="1" t="s">
        <v>2318</v>
      </c>
      <c r="D2071" s="1" t="s">
        <v>3034</v>
      </c>
      <c r="E2071" s="1" t="s">
        <v>20</v>
      </c>
      <c r="F2071" s="1" t="s">
        <v>2006</v>
      </c>
      <c r="G2071" s="1" t="s">
        <v>1055</v>
      </c>
      <c r="H2071" s="1" t="s">
        <v>23</v>
      </c>
      <c r="I2071" s="1" t="s">
        <v>2056</v>
      </c>
      <c r="J2071" s="3">
        <v>99.96</v>
      </c>
      <c r="K2071" s="1" t="s">
        <v>3075</v>
      </c>
      <c r="L2071" s="1" t="s">
        <v>24</v>
      </c>
      <c r="M2071" s="1" t="s">
        <v>3076</v>
      </c>
      <c r="N2071" s="1" t="s">
        <v>2059</v>
      </c>
      <c r="O2071" s="2">
        <v>39568</v>
      </c>
      <c r="P2071" s="2">
        <v>39572</v>
      </c>
      <c r="Q2071" s="1" t="s">
        <v>29</v>
      </c>
      <c r="R2071" t="str">
        <f>VLOOKUP(F2071,'Seg 2 descriptions'!A:B,2)</f>
        <v>X Engineering and Measurement</v>
      </c>
      <c r="S2071" t="str">
        <f>VLOOKUP(G2071,'Seg 3 descriptions'!A:B,2)</f>
        <v>Vehicle Depreciation</v>
      </c>
    </row>
    <row r="2072" spans="1:19" x14ac:dyDescent="0.25">
      <c r="A2072" s="1" t="s">
        <v>457</v>
      </c>
      <c r="B2072" s="1" t="s">
        <v>1988</v>
      </c>
      <c r="C2072" s="1" t="s">
        <v>2318</v>
      </c>
      <c r="D2072" s="1" t="s">
        <v>3057</v>
      </c>
      <c r="E2072" s="1" t="s">
        <v>20</v>
      </c>
      <c r="F2072" s="1" t="s">
        <v>2006</v>
      </c>
      <c r="G2072" s="1" t="s">
        <v>1055</v>
      </c>
      <c r="H2072" s="1" t="s">
        <v>228</v>
      </c>
      <c r="I2072" s="1" t="s">
        <v>2056</v>
      </c>
      <c r="J2072" s="3">
        <v>1.38</v>
      </c>
      <c r="K2072" s="1" t="s">
        <v>3075</v>
      </c>
      <c r="L2072" s="1" t="s">
        <v>24</v>
      </c>
      <c r="M2072" s="1" t="s">
        <v>3076</v>
      </c>
      <c r="N2072" s="1" t="s">
        <v>2059</v>
      </c>
      <c r="O2072" s="2">
        <v>39568</v>
      </c>
      <c r="P2072" s="2">
        <v>39572</v>
      </c>
      <c r="Q2072" s="1" t="s">
        <v>29</v>
      </c>
      <c r="R2072" t="str">
        <f>VLOOKUP(F2072,'Seg 2 descriptions'!A:B,2)</f>
        <v>X Engineering and Measurement</v>
      </c>
      <c r="S2072" t="str">
        <f>VLOOKUP(G2072,'Seg 3 descriptions'!A:B,2)</f>
        <v>Vehicle Depreciation</v>
      </c>
    </row>
    <row r="2073" spans="1:19" x14ac:dyDescent="0.25">
      <c r="A2073" s="1" t="s">
        <v>457</v>
      </c>
      <c r="B2073" s="1" t="s">
        <v>1988</v>
      </c>
      <c r="C2073" s="1" t="s">
        <v>2318</v>
      </c>
      <c r="D2073" s="1" t="s">
        <v>3112</v>
      </c>
      <c r="E2073" s="1" t="s">
        <v>20</v>
      </c>
      <c r="F2073" s="1" t="s">
        <v>2006</v>
      </c>
      <c r="G2073" s="1" t="s">
        <v>1055</v>
      </c>
      <c r="H2073" s="1" t="s">
        <v>130</v>
      </c>
      <c r="I2073" s="1" t="s">
        <v>2056</v>
      </c>
      <c r="J2073" s="3">
        <v>1.84</v>
      </c>
      <c r="K2073" s="1" t="s">
        <v>3075</v>
      </c>
      <c r="L2073" s="1" t="s">
        <v>24</v>
      </c>
      <c r="M2073" s="1" t="s">
        <v>3076</v>
      </c>
      <c r="N2073" s="1" t="s">
        <v>2059</v>
      </c>
      <c r="O2073" s="2">
        <v>39568</v>
      </c>
      <c r="P2073" s="2">
        <v>39572</v>
      </c>
      <c r="Q2073" s="1" t="s">
        <v>29</v>
      </c>
      <c r="R2073" t="str">
        <f>VLOOKUP(F2073,'Seg 2 descriptions'!A:B,2)</f>
        <v>X Engineering and Measurement</v>
      </c>
      <c r="S2073" t="str">
        <f>VLOOKUP(G2073,'Seg 3 descriptions'!A:B,2)</f>
        <v>Vehicle Depreciation</v>
      </c>
    </row>
    <row r="2074" spans="1:19" x14ac:dyDescent="0.25">
      <c r="A2074" s="1" t="s">
        <v>457</v>
      </c>
      <c r="B2074" s="1" t="s">
        <v>1988</v>
      </c>
      <c r="C2074" s="1" t="s">
        <v>2318</v>
      </c>
      <c r="D2074" s="1" t="s">
        <v>3021</v>
      </c>
      <c r="E2074" s="1" t="s">
        <v>20</v>
      </c>
      <c r="F2074" s="1" t="s">
        <v>2006</v>
      </c>
      <c r="G2074" s="1" t="s">
        <v>870</v>
      </c>
      <c r="H2074" s="1" t="s">
        <v>86</v>
      </c>
      <c r="I2074" s="1" t="s">
        <v>2056</v>
      </c>
      <c r="J2074" s="3">
        <v>0.09</v>
      </c>
      <c r="K2074" s="1" t="s">
        <v>3075</v>
      </c>
      <c r="L2074" s="1" t="s">
        <v>24</v>
      </c>
      <c r="M2074" s="1" t="s">
        <v>3076</v>
      </c>
      <c r="N2074" s="1" t="s">
        <v>2059</v>
      </c>
      <c r="O2074" s="2">
        <v>39568</v>
      </c>
      <c r="P2074" s="2">
        <v>39572</v>
      </c>
      <c r="Q2074" s="1" t="s">
        <v>29</v>
      </c>
      <c r="R2074" t="str">
        <f>VLOOKUP(F2074,'Seg 2 descriptions'!A:B,2)</f>
        <v>X Engineering and Measurement</v>
      </c>
      <c r="S2074" t="str">
        <f>VLOOKUP(G2074,'Seg 3 descriptions'!A:B,2)</f>
        <v>Other Vehicle Expenses</v>
      </c>
    </row>
    <row r="2075" spans="1:19" x14ac:dyDescent="0.25">
      <c r="A2075" s="1" t="s">
        <v>457</v>
      </c>
      <c r="B2075" s="1" t="s">
        <v>1988</v>
      </c>
      <c r="C2075" s="1" t="s">
        <v>2318</v>
      </c>
      <c r="D2075" s="1" t="s">
        <v>3024</v>
      </c>
      <c r="E2075" s="1" t="s">
        <v>20</v>
      </c>
      <c r="F2075" s="1" t="s">
        <v>2006</v>
      </c>
      <c r="G2075" s="1" t="s">
        <v>870</v>
      </c>
      <c r="H2075" s="1" t="s">
        <v>187</v>
      </c>
      <c r="I2075" s="1" t="s">
        <v>2056</v>
      </c>
      <c r="J2075" s="3">
        <v>0.46</v>
      </c>
      <c r="K2075" s="1" t="s">
        <v>3075</v>
      </c>
      <c r="L2075" s="1" t="s">
        <v>24</v>
      </c>
      <c r="M2075" s="1" t="s">
        <v>3076</v>
      </c>
      <c r="N2075" s="1" t="s">
        <v>2059</v>
      </c>
      <c r="O2075" s="2">
        <v>39568</v>
      </c>
      <c r="P2075" s="2">
        <v>39572</v>
      </c>
      <c r="Q2075" s="1" t="s">
        <v>29</v>
      </c>
      <c r="R2075" t="str">
        <f>VLOOKUP(F2075,'Seg 2 descriptions'!A:B,2)</f>
        <v>X Engineering and Measurement</v>
      </c>
      <c r="S2075" t="str">
        <f>VLOOKUP(G2075,'Seg 3 descriptions'!A:B,2)</f>
        <v>Other Vehicle Expenses</v>
      </c>
    </row>
    <row r="2076" spans="1:19" x14ac:dyDescent="0.25">
      <c r="A2076" s="1" t="s">
        <v>457</v>
      </c>
      <c r="B2076" s="1" t="s">
        <v>1988</v>
      </c>
      <c r="C2076" s="1" t="s">
        <v>2318</v>
      </c>
      <c r="D2076" s="1" t="s">
        <v>3025</v>
      </c>
      <c r="E2076" s="1" t="s">
        <v>20</v>
      </c>
      <c r="F2076" s="1" t="s">
        <v>2006</v>
      </c>
      <c r="G2076" s="1" t="s">
        <v>870</v>
      </c>
      <c r="H2076" s="1" t="s">
        <v>76</v>
      </c>
      <c r="I2076" s="1" t="s">
        <v>2056</v>
      </c>
      <c r="J2076" s="3">
        <v>0.42</v>
      </c>
      <c r="K2076" s="1" t="s">
        <v>3075</v>
      </c>
      <c r="L2076" s="1" t="s">
        <v>24</v>
      </c>
      <c r="M2076" s="1" t="s">
        <v>3076</v>
      </c>
      <c r="N2076" s="1" t="s">
        <v>2059</v>
      </c>
      <c r="O2076" s="2">
        <v>39568</v>
      </c>
      <c r="P2076" s="2">
        <v>39572</v>
      </c>
      <c r="Q2076" s="1" t="s">
        <v>29</v>
      </c>
      <c r="R2076" t="str">
        <f>VLOOKUP(F2076,'Seg 2 descriptions'!A:B,2)</f>
        <v>X Engineering and Measurement</v>
      </c>
      <c r="S2076" t="str">
        <f>VLOOKUP(G2076,'Seg 3 descriptions'!A:B,2)</f>
        <v>Other Vehicle Expenses</v>
      </c>
    </row>
    <row r="2077" spans="1:19" x14ac:dyDescent="0.25">
      <c r="A2077" s="1" t="s">
        <v>457</v>
      </c>
      <c r="B2077" s="1" t="s">
        <v>1988</v>
      </c>
      <c r="C2077" s="1" t="s">
        <v>2318</v>
      </c>
      <c r="D2077" s="1" t="s">
        <v>3026</v>
      </c>
      <c r="E2077" s="1" t="s">
        <v>20</v>
      </c>
      <c r="F2077" s="1" t="s">
        <v>2006</v>
      </c>
      <c r="G2077" s="1" t="s">
        <v>870</v>
      </c>
      <c r="H2077" s="1" t="s">
        <v>23</v>
      </c>
      <c r="I2077" s="1" t="s">
        <v>2056</v>
      </c>
      <c r="J2077" s="3">
        <v>0.6</v>
      </c>
      <c r="K2077" s="1" t="s">
        <v>3075</v>
      </c>
      <c r="L2077" s="1" t="s">
        <v>24</v>
      </c>
      <c r="M2077" s="1" t="s">
        <v>3076</v>
      </c>
      <c r="N2077" s="1" t="s">
        <v>2059</v>
      </c>
      <c r="O2077" s="2">
        <v>39568</v>
      </c>
      <c r="P2077" s="2">
        <v>39572</v>
      </c>
      <c r="Q2077" s="1" t="s">
        <v>29</v>
      </c>
      <c r="R2077" t="str">
        <f>VLOOKUP(F2077,'Seg 2 descriptions'!A:B,2)</f>
        <v>X Engineering and Measurement</v>
      </c>
      <c r="S2077" t="str">
        <f>VLOOKUP(G2077,'Seg 3 descriptions'!A:B,2)</f>
        <v>Other Vehicle Expenses</v>
      </c>
    </row>
    <row r="2078" spans="1:19" x14ac:dyDescent="0.25">
      <c r="A2078" s="1" t="s">
        <v>457</v>
      </c>
      <c r="B2078" s="1" t="s">
        <v>1988</v>
      </c>
      <c r="C2078" s="1" t="s">
        <v>2318</v>
      </c>
      <c r="D2078" s="1" t="s">
        <v>3024</v>
      </c>
      <c r="E2078" s="1" t="s">
        <v>20</v>
      </c>
      <c r="F2078" s="1" t="s">
        <v>2006</v>
      </c>
      <c r="G2078" s="1" t="s">
        <v>870</v>
      </c>
      <c r="H2078" s="1" t="s">
        <v>187</v>
      </c>
      <c r="I2078" s="1" t="s">
        <v>2056</v>
      </c>
      <c r="J2078" s="3">
        <v>6.4</v>
      </c>
      <c r="K2078" s="1" t="s">
        <v>3075</v>
      </c>
      <c r="L2078" s="1" t="s">
        <v>24</v>
      </c>
      <c r="M2078" s="1" t="s">
        <v>3076</v>
      </c>
      <c r="N2078" s="1" t="s">
        <v>2059</v>
      </c>
      <c r="O2078" s="2">
        <v>39568</v>
      </c>
      <c r="P2078" s="2">
        <v>39572</v>
      </c>
      <c r="Q2078" s="1" t="s">
        <v>29</v>
      </c>
      <c r="R2078" t="str">
        <f>VLOOKUP(F2078,'Seg 2 descriptions'!A:B,2)</f>
        <v>X Engineering and Measurement</v>
      </c>
      <c r="S2078" t="str">
        <f>VLOOKUP(G2078,'Seg 3 descriptions'!A:B,2)</f>
        <v>Other Vehicle Expenses</v>
      </c>
    </row>
    <row r="2079" spans="1:19" x14ac:dyDescent="0.25">
      <c r="A2079" s="1" t="s">
        <v>457</v>
      </c>
      <c r="B2079" s="1" t="s">
        <v>1988</v>
      </c>
      <c r="C2079" s="1" t="s">
        <v>2318</v>
      </c>
      <c r="D2079" s="1" t="s">
        <v>3025</v>
      </c>
      <c r="E2079" s="1" t="s">
        <v>20</v>
      </c>
      <c r="F2079" s="1" t="s">
        <v>2006</v>
      </c>
      <c r="G2079" s="1" t="s">
        <v>870</v>
      </c>
      <c r="H2079" s="1" t="s">
        <v>76</v>
      </c>
      <c r="I2079" s="1" t="s">
        <v>2056</v>
      </c>
      <c r="J2079" s="3">
        <v>7.73</v>
      </c>
      <c r="K2079" s="1" t="s">
        <v>3075</v>
      </c>
      <c r="L2079" s="1" t="s">
        <v>24</v>
      </c>
      <c r="M2079" s="1" t="s">
        <v>3076</v>
      </c>
      <c r="N2079" s="1" t="s">
        <v>2059</v>
      </c>
      <c r="O2079" s="2">
        <v>39568</v>
      </c>
      <c r="P2079" s="2">
        <v>39572</v>
      </c>
      <c r="Q2079" s="1" t="s">
        <v>29</v>
      </c>
      <c r="R2079" t="str">
        <f>VLOOKUP(F2079,'Seg 2 descriptions'!A:B,2)</f>
        <v>X Engineering and Measurement</v>
      </c>
      <c r="S2079" t="str">
        <f>VLOOKUP(G2079,'Seg 3 descriptions'!A:B,2)</f>
        <v>Other Vehicle Expenses</v>
      </c>
    </row>
    <row r="2080" spans="1:19" x14ac:dyDescent="0.25">
      <c r="A2080" s="1" t="s">
        <v>457</v>
      </c>
      <c r="B2080" s="1" t="s">
        <v>1988</v>
      </c>
      <c r="C2080" s="1" t="s">
        <v>2318</v>
      </c>
      <c r="D2080" s="1" t="s">
        <v>3026</v>
      </c>
      <c r="E2080" s="1" t="s">
        <v>20</v>
      </c>
      <c r="F2080" s="1" t="s">
        <v>2006</v>
      </c>
      <c r="G2080" s="1" t="s">
        <v>870</v>
      </c>
      <c r="H2080" s="1" t="s">
        <v>23</v>
      </c>
      <c r="I2080" s="1" t="s">
        <v>2056</v>
      </c>
      <c r="J2080" s="3">
        <v>10.1</v>
      </c>
      <c r="K2080" s="1" t="s">
        <v>3075</v>
      </c>
      <c r="L2080" s="1" t="s">
        <v>24</v>
      </c>
      <c r="M2080" s="1" t="s">
        <v>3076</v>
      </c>
      <c r="N2080" s="1" t="s">
        <v>2059</v>
      </c>
      <c r="O2080" s="2">
        <v>39568</v>
      </c>
      <c r="P2080" s="2">
        <v>39572</v>
      </c>
      <c r="Q2080" s="1" t="s">
        <v>29</v>
      </c>
      <c r="R2080" t="str">
        <f>VLOOKUP(F2080,'Seg 2 descriptions'!A:B,2)</f>
        <v>X Engineering and Measurement</v>
      </c>
      <c r="S2080" t="str">
        <f>VLOOKUP(G2080,'Seg 3 descriptions'!A:B,2)</f>
        <v>Other Vehicle Expenses</v>
      </c>
    </row>
    <row r="2081" spans="1:19" x14ac:dyDescent="0.25">
      <c r="A2081" s="1" t="s">
        <v>457</v>
      </c>
      <c r="B2081" s="1" t="s">
        <v>1988</v>
      </c>
      <c r="C2081" s="1" t="s">
        <v>2318</v>
      </c>
      <c r="D2081" s="1" t="s">
        <v>3055</v>
      </c>
      <c r="E2081" s="1" t="s">
        <v>20</v>
      </c>
      <c r="F2081" s="1" t="s">
        <v>2006</v>
      </c>
      <c r="G2081" s="1" t="s">
        <v>870</v>
      </c>
      <c r="H2081" s="1" t="s">
        <v>228</v>
      </c>
      <c r="I2081" s="1" t="s">
        <v>2056</v>
      </c>
      <c r="J2081" s="3">
        <v>0.14000000000000001</v>
      </c>
      <c r="K2081" s="1" t="s">
        <v>3075</v>
      </c>
      <c r="L2081" s="1" t="s">
        <v>24</v>
      </c>
      <c r="M2081" s="1" t="s">
        <v>3076</v>
      </c>
      <c r="N2081" s="1" t="s">
        <v>2059</v>
      </c>
      <c r="O2081" s="2">
        <v>39568</v>
      </c>
      <c r="P2081" s="2">
        <v>39572</v>
      </c>
      <c r="Q2081" s="1" t="s">
        <v>29</v>
      </c>
      <c r="R2081" t="str">
        <f>VLOOKUP(F2081,'Seg 2 descriptions'!A:B,2)</f>
        <v>X Engineering and Measurement</v>
      </c>
      <c r="S2081" t="str">
        <f>VLOOKUP(G2081,'Seg 3 descriptions'!A:B,2)</f>
        <v>Other Vehicle Expenses</v>
      </c>
    </row>
    <row r="2082" spans="1:19" x14ac:dyDescent="0.25">
      <c r="A2082" s="1" t="s">
        <v>457</v>
      </c>
      <c r="B2082" s="1" t="s">
        <v>1988</v>
      </c>
      <c r="C2082" s="1" t="s">
        <v>2318</v>
      </c>
      <c r="D2082" s="1" t="s">
        <v>3101</v>
      </c>
      <c r="E2082" s="1" t="s">
        <v>20</v>
      </c>
      <c r="F2082" s="1" t="s">
        <v>2006</v>
      </c>
      <c r="G2082" s="1" t="s">
        <v>870</v>
      </c>
      <c r="H2082" s="1" t="s">
        <v>130</v>
      </c>
      <c r="I2082" s="1" t="s">
        <v>2056</v>
      </c>
      <c r="J2082" s="3">
        <v>0.19</v>
      </c>
      <c r="K2082" s="1" t="s">
        <v>3075</v>
      </c>
      <c r="L2082" s="1" t="s">
        <v>24</v>
      </c>
      <c r="M2082" s="1" t="s">
        <v>3076</v>
      </c>
      <c r="N2082" s="1" t="s">
        <v>2059</v>
      </c>
      <c r="O2082" s="2">
        <v>39568</v>
      </c>
      <c r="P2082" s="2">
        <v>39572</v>
      </c>
      <c r="Q2082" s="1" t="s">
        <v>29</v>
      </c>
      <c r="R2082" t="str">
        <f>VLOOKUP(F2082,'Seg 2 descriptions'!A:B,2)</f>
        <v>X Engineering and Measurement</v>
      </c>
      <c r="S2082" t="str">
        <f>VLOOKUP(G2082,'Seg 3 descriptions'!A:B,2)</f>
        <v>Other Vehicle Expenses</v>
      </c>
    </row>
    <row r="2083" spans="1:19" x14ac:dyDescent="0.25">
      <c r="A2083" s="1" t="s">
        <v>457</v>
      </c>
      <c r="B2083" s="1" t="s">
        <v>1988</v>
      </c>
      <c r="C2083" s="1" t="s">
        <v>2318</v>
      </c>
      <c r="D2083" s="1" t="s">
        <v>3021</v>
      </c>
      <c r="E2083" s="1" t="s">
        <v>20</v>
      </c>
      <c r="F2083" s="1" t="s">
        <v>2006</v>
      </c>
      <c r="G2083" s="1" t="s">
        <v>870</v>
      </c>
      <c r="H2083" s="1" t="s">
        <v>86</v>
      </c>
      <c r="I2083" s="1" t="s">
        <v>2056</v>
      </c>
      <c r="J2083" s="3">
        <v>1.33</v>
      </c>
      <c r="K2083" s="1" t="s">
        <v>3075</v>
      </c>
      <c r="L2083" s="1" t="s">
        <v>24</v>
      </c>
      <c r="M2083" s="1" t="s">
        <v>3076</v>
      </c>
      <c r="N2083" s="1" t="s">
        <v>2059</v>
      </c>
      <c r="O2083" s="2">
        <v>39568</v>
      </c>
      <c r="P2083" s="2">
        <v>39572</v>
      </c>
      <c r="Q2083" s="1" t="s">
        <v>29</v>
      </c>
      <c r="R2083" t="str">
        <f>VLOOKUP(F2083,'Seg 2 descriptions'!A:B,2)</f>
        <v>X Engineering and Measurement</v>
      </c>
      <c r="S2083" t="str">
        <f>VLOOKUP(G2083,'Seg 3 descriptions'!A:B,2)</f>
        <v>Other Vehicle Expenses</v>
      </c>
    </row>
    <row r="2084" spans="1:19" x14ac:dyDescent="0.25">
      <c r="A2084" s="1" t="s">
        <v>457</v>
      </c>
      <c r="B2084" s="1" t="s">
        <v>1988</v>
      </c>
      <c r="C2084" s="1" t="s">
        <v>2318</v>
      </c>
      <c r="D2084" s="1" t="s">
        <v>3036</v>
      </c>
      <c r="E2084" s="1" t="s">
        <v>20</v>
      </c>
      <c r="F2084" s="1" t="s">
        <v>2006</v>
      </c>
      <c r="G2084" s="1" t="s">
        <v>869</v>
      </c>
      <c r="H2084" s="1" t="s">
        <v>187</v>
      </c>
      <c r="I2084" s="1" t="s">
        <v>2056</v>
      </c>
      <c r="J2084" s="3">
        <v>11.61</v>
      </c>
      <c r="K2084" s="1" t="s">
        <v>3075</v>
      </c>
      <c r="L2084" s="1" t="s">
        <v>24</v>
      </c>
      <c r="M2084" s="1" t="s">
        <v>3076</v>
      </c>
      <c r="N2084" s="1" t="s">
        <v>2059</v>
      </c>
      <c r="O2084" s="2">
        <v>39568</v>
      </c>
      <c r="P2084" s="2">
        <v>39572</v>
      </c>
      <c r="Q2084" s="1" t="s">
        <v>29</v>
      </c>
      <c r="R2084" t="str">
        <f>VLOOKUP(F2084,'Seg 2 descriptions'!A:B,2)</f>
        <v>X Engineering and Measurement</v>
      </c>
      <c r="S2084" t="str">
        <f>VLOOKUP(G2084,'Seg 3 descriptions'!A:B,2)</f>
        <v>Vehicle Fuel</v>
      </c>
    </row>
    <row r="2085" spans="1:19" x14ac:dyDescent="0.25">
      <c r="A2085" s="1" t="s">
        <v>457</v>
      </c>
      <c r="B2085" s="1" t="s">
        <v>1988</v>
      </c>
      <c r="C2085" s="1" t="s">
        <v>2318</v>
      </c>
      <c r="D2085" s="1" t="s">
        <v>3037</v>
      </c>
      <c r="E2085" s="1" t="s">
        <v>20</v>
      </c>
      <c r="F2085" s="1" t="s">
        <v>2006</v>
      </c>
      <c r="G2085" s="1" t="s">
        <v>869</v>
      </c>
      <c r="H2085" s="1" t="s">
        <v>76</v>
      </c>
      <c r="I2085" s="1" t="s">
        <v>2056</v>
      </c>
      <c r="J2085" s="3">
        <v>10.48</v>
      </c>
      <c r="K2085" s="1" t="s">
        <v>3075</v>
      </c>
      <c r="L2085" s="1" t="s">
        <v>24</v>
      </c>
      <c r="M2085" s="1" t="s">
        <v>3076</v>
      </c>
      <c r="N2085" s="1" t="s">
        <v>2059</v>
      </c>
      <c r="O2085" s="2">
        <v>39568</v>
      </c>
      <c r="P2085" s="2">
        <v>39572</v>
      </c>
      <c r="Q2085" s="1" t="s">
        <v>29</v>
      </c>
      <c r="R2085" t="str">
        <f>VLOOKUP(F2085,'Seg 2 descriptions'!A:B,2)</f>
        <v>X Engineering and Measurement</v>
      </c>
      <c r="S2085" t="str">
        <f>VLOOKUP(G2085,'Seg 3 descriptions'!A:B,2)</f>
        <v>Vehicle Fuel</v>
      </c>
    </row>
    <row r="2086" spans="1:19" x14ac:dyDescent="0.25">
      <c r="A2086" s="1" t="s">
        <v>457</v>
      </c>
      <c r="B2086" s="1" t="s">
        <v>1988</v>
      </c>
      <c r="C2086" s="1" t="s">
        <v>2318</v>
      </c>
      <c r="D2086" s="1" t="s">
        <v>3038</v>
      </c>
      <c r="E2086" s="1" t="s">
        <v>20</v>
      </c>
      <c r="F2086" s="1" t="s">
        <v>2006</v>
      </c>
      <c r="G2086" s="1" t="s">
        <v>869</v>
      </c>
      <c r="H2086" s="1" t="s">
        <v>23</v>
      </c>
      <c r="I2086" s="1" t="s">
        <v>2056</v>
      </c>
      <c r="J2086" s="3">
        <v>15.09</v>
      </c>
      <c r="K2086" s="1" t="s">
        <v>3075</v>
      </c>
      <c r="L2086" s="1" t="s">
        <v>24</v>
      </c>
      <c r="M2086" s="1" t="s">
        <v>3076</v>
      </c>
      <c r="N2086" s="1" t="s">
        <v>2059</v>
      </c>
      <c r="O2086" s="2">
        <v>39568</v>
      </c>
      <c r="P2086" s="2">
        <v>39572</v>
      </c>
      <c r="Q2086" s="1" t="s">
        <v>29</v>
      </c>
      <c r="R2086" t="str">
        <f>VLOOKUP(F2086,'Seg 2 descriptions'!A:B,2)</f>
        <v>X Engineering and Measurement</v>
      </c>
      <c r="S2086" t="str">
        <f>VLOOKUP(G2086,'Seg 3 descriptions'!A:B,2)</f>
        <v>Vehicle Fuel</v>
      </c>
    </row>
    <row r="2087" spans="1:19" x14ac:dyDescent="0.25">
      <c r="A2087" s="1" t="s">
        <v>457</v>
      </c>
      <c r="B2087" s="1" t="s">
        <v>1988</v>
      </c>
      <c r="C2087" s="1" t="s">
        <v>2318</v>
      </c>
      <c r="D2087" s="1" t="s">
        <v>3037</v>
      </c>
      <c r="E2087" s="1" t="s">
        <v>20</v>
      </c>
      <c r="F2087" s="1" t="s">
        <v>2006</v>
      </c>
      <c r="G2087" s="1" t="s">
        <v>869</v>
      </c>
      <c r="H2087" s="1" t="s">
        <v>76</v>
      </c>
      <c r="I2087" s="1" t="s">
        <v>2056</v>
      </c>
      <c r="J2087" s="3">
        <v>193.42</v>
      </c>
      <c r="K2087" s="1" t="s">
        <v>3075</v>
      </c>
      <c r="L2087" s="1" t="s">
        <v>24</v>
      </c>
      <c r="M2087" s="1" t="s">
        <v>3076</v>
      </c>
      <c r="N2087" s="1" t="s">
        <v>2059</v>
      </c>
      <c r="O2087" s="2">
        <v>39568</v>
      </c>
      <c r="P2087" s="2">
        <v>39572</v>
      </c>
      <c r="Q2087" s="1" t="s">
        <v>29</v>
      </c>
      <c r="R2087" t="str">
        <f>VLOOKUP(F2087,'Seg 2 descriptions'!A:B,2)</f>
        <v>X Engineering and Measurement</v>
      </c>
      <c r="S2087" t="str">
        <f>VLOOKUP(G2087,'Seg 3 descriptions'!A:B,2)</f>
        <v>Vehicle Fuel</v>
      </c>
    </row>
    <row r="2088" spans="1:19" x14ac:dyDescent="0.25">
      <c r="A2088" s="1" t="s">
        <v>457</v>
      </c>
      <c r="B2088" s="1" t="s">
        <v>1988</v>
      </c>
      <c r="C2088" s="1" t="s">
        <v>2318</v>
      </c>
      <c r="D2088" s="1" t="s">
        <v>3038</v>
      </c>
      <c r="E2088" s="1" t="s">
        <v>20</v>
      </c>
      <c r="F2088" s="1" t="s">
        <v>2006</v>
      </c>
      <c r="G2088" s="1" t="s">
        <v>869</v>
      </c>
      <c r="H2088" s="1" t="s">
        <v>23</v>
      </c>
      <c r="I2088" s="1" t="s">
        <v>2056</v>
      </c>
      <c r="J2088" s="3">
        <v>252.66</v>
      </c>
      <c r="K2088" s="1" t="s">
        <v>3075</v>
      </c>
      <c r="L2088" s="1" t="s">
        <v>24</v>
      </c>
      <c r="M2088" s="1" t="s">
        <v>3076</v>
      </c>
      <c r="N2088" s="1" t="s">
        <v>2059</v>
      </c>
      <c r="O2088" s="2">
        <v>39568</v>
      </c>
      <c r="P2088" s="2">
        <v>39572</v>
      </c>
      <c r="Q2088" s="1" t="s">
        <v>29</v>
      </c>
      <c r="R2088" t="str">
        <f>VLOOKUP(F2088,'Seg 2 descriptions'!A:B,2)</f>
        <v>X Engineering and Measurement</v>
      </c>
      <c r="S2088" t="str">
        <f>VLOOKUP(G2088,'Seg 3 descriptions'!A:B,2)</f>
        <v>Vehicle Fuel</v>
      </c>
    </row>
    <row r="2089" spans="1:19" x14ac:dyDescent="0.25">
      <c r="A2089" s="1" t="s">
        <v>457</v>
      </c>
      <c r="B2089" s="1" t="s">
        <v>1988</v>
      </c>
      <c r="C2089" s="1" t="s">
        <v>2318</v>
      </c>
      <c r="D2089" s="1" t="s">
        <v>3058</v>
      </c>
      <c r="E2089" s="1" t="s">
        <v>20</v>
      </c>
      <c r="F2089" s="1" t="s">
        <v>2006</v>
      </c>
      <c r="G2089" s="1" t="s">
        <v>869</v>
      </c>
      <c r="H2089" s="1" t="s">
        <v>228</v>
      </c>
      <c r="I2089" s="1" t="s">
        <v>2056</v>
      </c>
      <c r="J2089" s="3">
        <v>3.48</v>
      </c>
      <c r="K2089" s="1" t="s">
        <v>3075</v>
      </c>
      <c r="L2089" s="1" t="s">
        <v>24</v>
      </c>
      <c r="M2089" s="1" t="s">
        <v>3076</v>
      </c>
      <c r="N2089" s="1" t="s">
        <v>2059</v>
      </c>
      <c r="O2089" s="2">
        <v>39568</v>
      </c>
      <c r="P2089" s="2">
        <v>39572</v>
      </c>
      <c r="Q2089" s="1" t="s">
        <v>29</v>
      </c>
      <c r="R2089" t="str">
        <f>VLOOKUP(F2089,'Seg 2 descriptions'!A:B,2)</f>
        <v>X Engineering and Measurement</v>
      </c>
      <c r="S2089" t="str">
        <f>VLOOKUP(G2089,'Seg 3 descriptions'!A:B,2)</f>
        <v>Vehicle Fuel</v>
      </c>
    </row>
    <row r="2090" spans="1:19" x14ac:dyDescent="0.25">
      <c r="A2090" s="1" t="s">
        <v>457</v>
      </c>
      <c r="B2090" s="1" t="s">
        <v>1988</v>
      </c>
      <c r="C2090" s="1" t="s">
        <v>2318</v>
      </c>
      <c r="D2090" s="1" t="s">
        <v>3113</v>
      </c>
      <c r="E2090" s="1" t="s">
        <v>20</v>
      </c>
      <c r="F2090" s="1" t="s">
        <v>2006</v>
      </c>
      <c r="G2090" s="1" t="s">
        <v>869</v>
      </c>
      <c r="H2090" s="1" t="s">
        <v>130</v>
      </c>
      <c r="I2090" s="1" t="s">
        <v>2056</v>
      </c>
      <c r="J2090" s="3">
        <v>4.6399999999999997</v>
      </c>
      <c r="K2090" s="1" t="s">
        <v>3075</v>
      </c>
      <c r="L2090" s="1" t="s">
        <v>24</v>
      </c>
      <c r="M2090" s="1" t="s">
        <v>3076</v>
      </c>
      <c r="N2090" s="1" t="s">
        <v>2059</v>
      </c>
      <c r="O2090" s="2">
        <v>39568</v>
      </c>
      <c r="P2090" s="2">
        <v>39572</v>
      </c>
      <c r="Q2090" s="1" t="s">
        <v>29</v>
      </c>
      <c r="R2090" t="str">
        <f>VLOOKUP(F2090,'Seg 2 descriptions'!A:B,2)</f>
        <v>X Engineering and Measurement</v>
      </c>
      <c r="S2090" t="str">
        <f>VLOOKUP(G2090,'Seg 3 descriptions'!A:B,2)</f>
        <v>Vehicle Fuel</v>
      </c>
    </row>
    <row r="2091" spans="1:19" x14ac:dyDescent="0.25">
      <c r="A2091" s="1" t="s">
        <v>457</v>
      </c>
      <c r="B2091" s="1" t="s">
        <v>1988</v>
      </c>
      <c r="C2091" s="1" t="s">
        <v>2318</v>
      </c>
      <c r="D2091" s="1" t="s">
        <v>3035</v>
      </c>
      <c r="E2091" s="1" t="s">
        <v>20</v>
      </c>
      <c r="F2091" s="1" t="s">
        <v>2006</v>
      </c>
      <c r="G2091" s="1" t="s">
        <v>869</v>
      </c>
      <c r="H2091" s="1" t="s">
        <v>86</v>
      </c>
      <c r="I2091" s="1" t="s">
        <v>2056</v>
      </c>
      <c r="J2091" s="3">
        <v>2.3199999999999998</v>
      </c>
      <c r="K2091" s="1" t="s">
        <v>3075</v>
      </c>
      <c r="L2091" s="1" t="s">
        <v>24</v>
      </c>
      <c r="M2091" s="1" t="s">
        <v>3076</v>
      </c>
      <c r="N2091" s="1" t="s">
        <v>2059</v>
      </c>
      <c r="O2091" s="2">
        <v>39568</v>
      </c>
      <c r="P2091" s="2">
        <v>39572</v>
      </c>
      <c r="Q2091" s="1" t="s">
        <v>29</v>
      </c>
      <c r="R2091" t="str">
        <f>VLOOKUP(F2091,'Seg 2 descriptions'!A:B,2)</f>
        <v>X Engineering and Measurement</v>
      </c>
      <c r="S2091" t="str">
        <f>VLOOKUP(G2091,'Seg 3 descriptions'!A:B,2)</f>
        <v>Vehicle Fuel</v>
      </c>
    </row>
    <row r="2092" spans="1:19" x14ac:dyDescent="0.25">
      <c r="A2092" s="1" t="s">
        <v>457</v>
      </c>
      <c r="B2092" s="1" t="s">
        <v>1988</v>
      </c>
      <c r="C2092" s="1" t="s">
        <v>2318</v>
      </c>
      <c r="D2092" s="1" t="s">
        <v>3035</v>
      </c>
      <c r="E2092" s="1" t="s">
        <v>20</v>
      </c>
      <c r="F2092" s="1" t="s">
        <v>2006</v>
      </c>
      <c r="G2092" s="1" t="s">
        <v>869</v>
      </c>
      <c r="H2092" s="1" t="s">
        <v>86</v>
      </c>
      <c r="I2092" s="1" t="s">
        <v>2056</v>
      </c>
      <c r="J2092" s="3">
        <v>33.159999999999997</v>
      </c>
      <c r="K2092" s="1" t="s">
        <v>3075</v>
      </c>
      <c r="L2092" s="1" t="s">
        <v>24</v>
      </c>
      <c r="M2092" s="1" t="s">
        <v>3076</v>
      </c>
      <c r="N2092" s="1" t="s">
        <v>2059</v>
      </c>
      <c r="O2092" s="2">
        <v>39568</v>
      </c>
      <c r="P2092" s="2">
        <v>39572</v>
      </c>
      <c r="Q2092" s="1" t="s">
        <v>29</v>
      </c>
      <c r="R2092" t="str">
        <f>VLOOKUP(F2092,'Seg 2 descriptions'!A:B,2)</f>
        <v>X Engineering and Measurement</v>
      </c>
      <c r="S2092" t="str">
        <f>VLOOKUP(G2092,'Seg 3 descriptions'!A:B,2)</f>
        <v>Vehicle Fuel</v>
      </c>
    </row>
    <row r="2093" spans="1:19" x14ac:dyDescent="0.25">
      <c r="A2093" s="1" t="s">
        <v>457</v>
      </c>
      <c r="B2093" s="1" t="s">
        <v>1988</v>
      </c>
      <c r="C2093" s="1" t="s">
        <v>2318</v>
      </c>
      <c r="D2093" s="1" t="s">
        <v>3036</v>
      </c>
      <c r="E2093" s="1" t="s">
        <v>20</v>
      </c>
      <c r="F2093" s="1" t="s">
        <v>2006</v>
      </c>
      <c r="G2093" s="1" t="s">
        <v>869</v>
      </c>
      <c r="H2093" s="1" t="s">
        <v>187</v>
      </c>
      <c r="I2093" s="1" t="s">
        <v>2056</v>
      </c>
      <c r="J2093" s="3">
        <v>160.22999999999999</v>
      </c>
      <c r="K2093" s="1" t="s">
        <v>3075</v>
      </c>
      <c r="L2093" s="1" t="s">
        <v>24</v>
      </c>
      <c r="M2093" s="1" t="s">
        <v>3076</v>
      </c>
      <c r="N2093" s="1" t="s">
        <v>2059</v>
      </c>
      <c r="O2093" s="2">
        <v>39568</v>
      </c>
      <c r="P2093" s="2">
        <v>39572</v>
      </c>
      <c r="Q2093" s="1" t="s">
        <v>29</v>
      </c>
      <c r="R2093" t="str">
        <f>VLOOKUP(F2093,'Seg 2 descriptions'!A:B,2)</f>
        <v>X Engineering and Measurement</v>
      </c>
      <c r="S2093" t="str">
        <f>VLOOKUP(G2093,'Seg 3 descriptions'!A:B,2)</f>
        <v>Vehicle Fuel</v>
      </c>
    </row>
    <row r="2094" spans="1:19" x14ac:dyDescent="0.25">
      <c r="A2094" s="1" t="s">
        <v>457</v>
      </c>
      <c r="B2094" s="1" t="s">
        <v>1988</v>
      </c>
      <c r="C2094" s="1" t="s">
        <v>2318</v>
      </c>
      <c r="D2094" s="1" t="s">
        <v>3039</v>
      </c>
      <c r="E2094" s="1" t="s">
        <v>20</v>
      </c>
      <c r="F2094" s="1" t="s">
        <v>2006</v>
      </c>
      <c r="G2094" s="1" t="s">
        <v>283</v>
      </c>
      <c r="H2094" s="1" t="s">
        <v>76</v>
      </c>
      <c r="I2094" s="1" t="s">
        <v>2056</v>
      </c>
      <c r="J2094" s="3">
        <v>0.98</v>
      </c>
      <c r="K2094" s="1" t="s">
        <v>3075</v>
      </c>
      <c r="L2094" s="1" t="s">
        <v>24</v>
      </c>
      <c r="M2094" s="1" t="s">
        <v>3076</v>
      </c>
      <c r="N2094" s="1" t="s">
        <v>2059</v>
      </c>
      <c r="O2094" s="2">
        <v>39568</v>
      </c>
      <c r="P2094" s="2">
        <v>39572</v>
      </c>
      <c r="Q2094" s="1" t="s">
        <v>29</v>
      </c>
      <c r="R2094" t="str">
        <f>VLOOKUP(F2094,'Seg 2 descriptions'!A:B,2)</f>
        <v>X Engineering and Measurement</v>
      </c>
      <c r="S2094" t="str">
        <f>VLOOKUP(G2094,'Seg 3 descriptions'!A:B,2)</f>
        <v>Supplies &amp; Misc Dept Expenses</v>
      </c>
    </row>
    <row r="2095" spans="1:19" x14ac:dyDescent="0.25">
      <c r="A2095" s="1" t="s">
        <v>457</v>
      </c>
      <c r="B2095" s="1" t="s">
        <v>1988</v>
      </c>
      <c r="C2095" s="1" t="s">
        <v>2318</v>
      </c>
      <c r="D2095" s="1" t="s">
        <v>3040</v>
      </c>
      <c r="E2095" s="1" t="s">
        <v>20</v>
      </c>
      <c r="F2095" s="1" t="s">
        <v>2006</v>
      </c>
      <c r="G2095" s="1" t="s">
        <v>283</v>
      </c>
      <c r="H2095" s="1" t="s">
        <v>23</v>
      </c>
      <c r="I2095" s="1" t="s">
        <v>2056</v>
      </c>
      <c r="J2095" s="3">
        <v>1.41</v>
      </c>
      <c r="K2095" s="1" t="s">
        <v>3075</v>
      </c>
      <c r="L2095" s="1" t="s">
        <v>24</v>
      </c>
      <c r="M2095" s="1" t="s">
        <v>3076</v>
      </c>
      <c r="N2095" s="1" t="s">
        <v>2059</v>
      </c>
      <c r="O2095" s="2">
        <v>39568</v>
      </c>
      <c r="P2095" s="2">
        <v>39572</v>
      </c>
      <c r="Q2095" s="1" t="s">
        <v>29</v>
      </c>
      <c r="R2095" t="str">
        <f>VLOOKUP(F2095,'Seg 2 descriptions'!A:B,2)</f>
        <v>X Engineering and Measurement</v>
      </c>
      <c r="S2095" t="str">
        <f>VLOOKUP(G2095,'Seg 3 descriptions'!A:B,2)</f>
        <v>Supplies &amp; Misc Dept Expenses</v>
      </c>
    </row>
    <row r="2096" spans="1:19" x14ac:dyDescent="0.25">
      <c r="A2096" s="1" t="s">
        <v>457</v>
      </c>
      <c r="B2096" s="1" t="s">
        <v>1988</v>
      </c>
      <c r="C2096" s="1" t="s">
        <v>2318</v>
      </c>
      <c r="D2096" s="1" t="s">
        <v>3040</v>
      </c>
      <c r="E2096" s="1" t="s">
        <v>20</v>
      </c>
      <c r="F2096" s="1" t="s">
        <v>2006</v>
      </c>
      <c r="G2096" s="1" t="s">
        <v>283</v>
      </c>
      <c r="H2096" s="1" t="s">
        <v>23</v>
      </c>
      <c r="I2096" s="1" t="s">
        <v>2056</v>
      </c>
      <c r="J2096" s="3">
        <v>23.59</v>
      </c>
      <c r="K2096" s="1" t="s">
        <v>3075</v>
      </c>
      <c r="L2096" s="1" t="s">
        <v>24</v>
      </c>
      <c r="M2096" s="1" t="s">
        <v>3076</v>
      </c>
      <c r="N2096" s="1" t="s">
        <v>2059</v>
      </c>
      <c r="O2096" s="2">
        <v>39568</v>
      </c>
      <c r="P2096" s="2">
        <v>39572</v>
      </c>
      <c r="Q2096" s="1" t="s">
        <v>29</v>
      </c>
      <c r="R2096" t="str">
        <f>VLOOKUP(F2096,'Seg 2 descriptions'!A:B,2)</f>
        <v>X Engineering and Measurement</v>
      </c>
      <c r="S2096" t="str">
        <f>VLOOKUP(G2096,'Seg 3 descriptions'!A:B,2)</f>
        <v>Supplies &amp; Misc Dept Expenses</v>
      </c>
    </row>
    <row r="2097" spans="1:19" x14ac:dyDescent="0.25">
      <c r="A2097" s="1" t="s">
        <v>457</v>
      </c>
      <c r="B2097" s="1" t="s">
        <v>1988</v>
      </c>
      <c r="C2097" s="1" t="s">
        <v>2318</v>
      </c>
      <c r="D2097" s="1" t="s">
        <v>3059</v>
      </c>
      <c r="E2097" s="1" t="s">
        <v>20</v>
      </c>
      <c r="F2097" s="1" t="s">
        <v>2006</v>
      </c>
      <c r="G2097" s="1" t="s">
        <v>283</v>
      </c>
      <c r="H2097" s="1" t="s">
        <v>228</v>
      </c>
      <c r="I2097" s="1" t="s">
        <v>2056</v>
      </c>
      <c r="J2097" s="3">
        <v>0.33</v>
      </c>
      <c r="K2097" s="1" t="s">
        <v>3075</v>
      </c>
      <c r="L2097" s="1" t="s">
        <v>24</v>
      </c>
      <c r="M2097" s="1" t="s">
        <v>3076</v>
      </c>
      <c r="N2097" s="1" t="s">
        <v>2059</v>
      </c>
      <c r="O2097" s="2">
        <v>39568</v>
      </c>
      <c r="P2097" s="2">
        <v>39572</v>
      </c>
      <c r="Q2097" s="1" t="s">
        <v>29</v>
      </c>
      <c r="R2097" t="str">
        <f>VLOOKUP(F2097,'Seg 2 descriptions'!A:B,2)</f>
        <v>X Engineering and Measurement</v>
      </c>
      <c r="S2097" t="str">
        <f>VLOOKUP(G2097,'Seg 3 descriptions'!A:B,2)</f>
        <v>Supplies &amp; Misc Dept Expenses</v>
      </c>
    </row>
    <row r="2098" spans="1:19" x14ac:dyDescent="0.25">
      <c r="A2098" s="1" t="s">
        <v>457</v>
      </c>
      <c r="B2098" s="1" t="s">
        <v>1988</v>
      </c>
      <c r="C2098" s="1" t="s">
        <v>2318</v>
      </c>
      <c r="D2098" s="1" t="s">
        <v>3114</v>
      </c>
      <c r="E2098" s="1" t="s">
        <v>20</v>
      </c>
      <c r="F2098" s="1" t="s">
        <v>2006</v>
      </c>
      <c r="G2098" s="1" t="s">
        <v>283</v>
      </c>
      <c r="H2098" s="1" t="s">
        <v>130</v>
      </c>
      <c r="I2098" s="1" t="s">
        <v>2056</v>
      </c>
      <c r="J2098" s="3">
        <v>0.43</v>
      </c>
      <c r="K2098" s="1" t="s">
        <v>3075</v>
      </c>
      <c r="L2098" s="1" t="s">
        <v>24</v>
      </c>
      <c r="M2098" s="1" t="s">
        <v>3076</v>
      </c>
      <c r="N2098" s="1" t="s">
        <v>2059</v>
      </c>
      <c r="O2098" s="2">
        <v>39568</v>
      </c>
      <c r="P2098" s="2">
        <v>39572</v>
      </c>
      <c r="Q2098" s="1" t="s">
        <v>29</v>
      </c>
      <c r="R2098" t="str">
        <f>VLOOKUP(F2098,'Seg 2 descriptions'!A:B,2)</f>
        <v>X Engineering and Measurement</v>
      </c>
      <c r="S2098" t="str">
        <f>VLOOKUP(G2098,'Seg 3 descriptions'!A:B,2)</f>
        <v>Supplies &amp; Misc Dept Expenses</v>
      </c>
    </row>
    <row r="2099" spans="1:19" x14ac:dyDescent="0.25">
      <c r="A2099" s="1" t="s">
        <v>457</v>
      </c>
      <c r="B2099" s="1" t="s">
        <v>1988</v>
      </c>
      <c r="C2099" s="1" t="s">
        <v>2318</v>
      </c>
      <c r="D2099" s="1" t="s">
        <v>3041</v>
      </c>
      <c r="E2099" s="1" t="s">
        <v>20</v>
      </c>
      <c r="F2099" s="1" t="s">
        <v>2006</v>
      </c>
      <c r="G2099" s="1" t="s">
        <v>283</v>
      </c>
      <c r="H2099" s="1" t="s">
        <v>86</v>
      </c>
      <c r="I2099" s="1" t="s">
        <v>2056</v>
      </c>
      <c r="J2099" s="3">
        <v>0.22</v>
      </c>
      <c r="K2099" s="1" t="s">
        <v>3075</v>
      </c>
      <c r="L2099" s="1" t="s">
        <v>24</v>
      </c>
      <c r="M2099" s="1" t="s">
        <v>3076</v>
      </c>
      <c r="N2099" s="1" t="s">
        <v>2059</v>
      </c>
      <c r="O2099" s="2">
        <v>39568</v>
      </c>
      <c r="P2099" s="2">
        <v>39572</v>
      </c>
      <c r="Q2099" s="1" t="s">
        <v>29</v>
      </c>
      <c r="R2099" t="str">
        <f>VLOOKUP(F2099,'Seg 2 descriptions'!A:B,2)</f>
        <v>X Engineering and Measurement</v>
      </c>
      <c r="S2099" t="str">
        <f>VLOOKUP(G2099,'Seg 3 descriptions'!A:B,2)</f>
        <v>Supplies &amp; Misc Dept Expenses</v>
      </c>
    </row>
    <row r="2100" spans="1:19" x14ac:dyDescent="0.25">
      <c r="A2100" s="1" t="s">
        <v>457</v>
      </c>
      <c r="B2100" s="1" t="s">
        <v>1988</v>
      </c>
      <c r="C2100" s="1" t="s">
        <v>2318</v>
      </c>
      <c r="D2100" s="1" t="s">
        <v>3042</v>
      </c>
      <c r="E2100" s="1" t="s">
        <v>20</v>
      </c>
      <c r="F2100" s="1" t="s">
        <v>2006</v>
      </c>
      <c r="G2100" s="1" t="s">
        <v>283</v>
      </c>
      <c r="H2100" s="1" t="s">
        <v>187</v>
      </c>
      <c r="I2100" s="1" t="s">
        <v>2056</v>
      </c>
      <c r="J2100" s="3">
        <v>1.08</v>
      </c>
      <c r="K2100" s="1" t="s">
        <v>3075</v>
      </c>
      <c r="L2100" s="1" t="s">
        <v>24</v>
      </c>
      <c r="M2100" s="1" t="s">
        <v>3076</v>
      </c>
      <c r="N2100" s="1" t="s">
        <v>2059</v>
      </c>
      <c r="O2100" s="2">
        <v>39568</v>
      </c>
      <c r="P2100" s="2">
        <v>39572</v>
      </c>
      <c r="Q2100" s="1" t="s">
        <v>29</v>
      </c>
      <c r="R2100" t="str">
        <f>VLOOKUP(F2100,'Seg 2 descriptions'!A:B,2)</f>
        <v>X Engineering and Measurement</v>
      </c>
      <c r="S2100" t="str">
        <f>VLOOKUP(G2100,'Seg 3 descriptions'!A:B,2)</f>
        <v>Supplies &amp; Misc Dept Expenses</v>
      </c>
    </row>
    <row r="2101" spans="1:19" x14ac:dyDescent="0.25">
      <c r="A2101" s="1" t="s">
        <v>457</v>
      </c>
      <c r="B2101" s="1" t="s">
        <v>1988</v>
      </c>
      <c r="C2101" s="1" t="s">
        <v>2318</v>
      </c>
      <c r="D2101" s="1" t="s">
        <v>3041</v>
      </c>
      <c r="E2101" s="1" t="s">
        <v>20</v>
      </c>
      <c r="F2101" s="1" t="s">
        <v>2006</v>
      </c>
      <c r="G2101" s="1" t="s">
        <v>283</v>
      </c>
      <c r="H2101" s="1" t="s">
        <v>86</v>
      </c>
      <c r="I2101" s="1" t="s">
        <v>2056</v>
      </c>
      <c r="J2101" s="3">
        <v>3.1</v>
      </c>
      <c r="K2101" s="1" t="s">
        <v>3075</v>
      </c>
      <c r="L2101" s="1" t="s">
        <v>24</v>
      </c>
      <c r="M2101" s="1" t="s">
        <v>3076</v>
      </c>
      <c r="N2101" s="1" t="s">
        <v>2059</v>
      </c>
      <c r="O2101" s="2">
        <v>39568</v>
      </c>
      <c r="P2101" s="2">
        <v>39572</v>
      </c>
      <c r="Q2101" s="1" t="s">
        <v>29</v>
      </c>
      <c r="R2101" t="str">
        <f>VLOOKUP(F2101,'Seg 2 descriptions'!A:B,2)</f>
        <v>X Engineering and Measurement</v>
      </c>
      <c r="S2101" t="str">
        <f>VLOOKUP(G2101,'Seg 3 descriptions'!A:B,2)</f>
        <v>Supplies &amp; Misc Dept Expenses</v>
      </c>
    </row>
    <row r="2102" spans="1:19" x14ac:dyDescent="0.25">
      <c r="A2102" s="1" t="s">
        <v>457</v>
      </c>
      <c r="B2102" s="1" t="s">
        <v>1988</v>
      </c>
      <c r="C2102" s="1" t="s">
        <v>2318</v>
      </c>
      <c r="D2102" s="1" t="s">
        <v>3042</v>
      </c>
      <c r="E2102" s="1" t="s">
        <v>20</v>
      </c>
      <c r="F2102" s="1" t="s">
        <v>2006</v>
      </c>
      <c r="G2102" s="1" t="s">
        <v>283</v>
      </c>
      <c r="H2102" s="1" t="s">
        <v>187</v>
      </c>
      <c r="I2102" s="1" t="s">
        <v>2056</v>
      </c>
      <c r="J2102" s="3">
        <v>14.96</v>
      </c>
      <c r="K2102" s="1" t="s">
        <v>3075</v>
      </c>
      <c r="L2102" s="1" t="s">
        <v>24</v>
      </c>
      <c r="M2102" s="1" t="s">
        <v>3076</v>
      </c>
      <c r="N2102" s="1" t="s">
        <v>2059</v>
      </c>
      <c r="O2102" s="2">
        <v>39568</v>
      </c>
      <c r="P2102" s="2">
        <v>39572</v>
      </c>
      <c r="Q2102" s="1" t="s">
        <v>29</v>
      </c>
      <c r="R2102" t="str">
        <f>VLOOKUP(F2102,'Seg 2 descriptions'!A:B,2)</f>
        <v>X Engineering and Measurement</v>
      </c>
      <c r="S2102" t="str">
        <f>VLOOKUP(G2102,'Seg 3 descriptions'!A:B,2)</f>
        <v>Supplies &amp; Misc Dept Expenses</v>
      </c>
    </row>
    <row r="2103" spans="1:19" x14ac:dyDescent="0.25">
      <c r="A2103" s="1" t="s">
        <v>457</v>
      </c>
      <c r="B2103" s="1" t="s">
        <v>1988</v>
      </c>
      <c r="C2103" s="1" t="s">
        <v>2318</v>
      </c>
      <c r="D2103" s="1" t="s">
        <v>3039</v>
      </c>
      <c r="E2103" s="1" t="s">
        <v>20</v>
      </c>
      <c r="F2103" s="1" t="s">
        <v>2006</v>
      </c>
      <c r="G2103" s="1" t="s">
        <v>283</v>
      </c>
      <c r="H2103" s="1" t="s">
        <v>76</v>
      </c>
      <c r="I2103" s="1" t="s">
        <v>2056</v>
      </c>
      <c r="J2103" s="3">
        <v>18.059999999999999</v>
      </c>
      <c r="K2103" s="1" t="s">
        <v>3075</v>
      </c>
      <c r="L2103" s="1" t="s">
        <v>24</v>
      </c>
      <c r="M2103" s="1" t="s">
        <v>3076</v>
      </c>
      <c r="N2103" s="1" t="s">
        <v>2059</v>
      </c>
      <c r="O2103" s="2">
        <v>39568</v>
      </c>
      <c r="P2103" s="2">
        <v>39572</v>
      </c>
      <c r="Q2103" s="1" t="s">
        <v>29</v>
      </c>
      <c r="R2103" t="str">
        <f>VLOOKUP(F2103,'Seg 2 descriptions'!A:B,2)</f>
        <v>X Engineering and Measurement</v>
      </c>
      <c r="S2103" t="str">
        <f>VLOOKUP(G2103,'Seg 3 descriptions'!A:B,2)</f>
        <v>Supplies &amp; Misc Dept Expenses</v>
      </c>
    </row>
    <row r="2104" spans="1:19" x14ac:dyDescent="0.25">
      <c r="A2104" s="1" t="s">
        <v>457</v>
      </c>
      <c r="B2104" s="1" t="s">
        <v>1988</v>
      </c>
      <c r="C2104" s="1" t="s">
        <v>2318</v>
      </c>
      <c r="D2104" s="1" t="s">
        <v>3046</v>
      </c>
      <c r="E2104" s="1" t="s">
        <v>20</v>
      </c>
      <c r="F2104" s="1" t="s">
        <v>2006</v>
      </c>
      <c r="G2104" s="1" t="s">
        <v>1302</v>
      </c>
      <c r="H2104" s="1" t="s">
        <v>23</v>
      </c>
      <c r="I2104" s="1" t="s">
        <v>2056</v>
      </c>
      <c r="J2104" s="3">
        <v>1.19</v>
      </c>
      <c r="K2104" s="1" t="s">
        <v>3075</v>
      </c>
      <c r="L2104" s="1" t="s">
        <v>24</v>
      </c>
      <c r="M2104" s="1" t="s">
        <v>3076</v>
      </c>
      <c r="N2104" s="1" t="s">
        <v>2059</v>
      </c>
      <c r="O2104" s="2">
        <v>39568</v>
      </c>
      <c r="P2104" s="2">
        <v>39572</v>
      </c>
      <c r="Q2104" s="1" t="s">
        <v>29</v>
      </c>
      <c r="R2104" t="str">
        <f>VLOOKUP(F2104,'Seg 2 descriptions'!A:B,2)</f>
        <v>X Engineering and Measurement</v>
      </c>
      <c r="S2104" t="str">
        <f>VLOOKUP(G2104,'Seg 3 descriptions'!A:B,2)</f>
        <v>Uniforms</v>
      </c>
    </row>
    <row r="2105" spans="1:19" x14ac:dyDescent="0.25">
      <c r="A2105" s="1" t="s">
        <v>457</v>
      </c>
      <c r="B2105" s="1" t="s">
        <v>1988</v>
      </c>
      <c r="C2105" s="1" t="s">
        <v>2318</v>
      </c>
      <c r="D2105" s="1" t="s">
        <v>3060</v>
      </c>
      <c r="E2105" s="1" t="s">
        <v>20</v>
      </c>
      <c r="F2105" s="1" t="s">
        <v>2006</v>
      </c>
      <c r="G2105" s="1" t="s">
        <v>1302</v>
      </c>
      <c r="H2105" s="1" t="s">
        <v>228</v>
      </c>
      <c r="I2105" s="1" t="s">
        <v>2056</v>
      </c>
      <c r="J2105" s="3">
        <v>0.27</v>
      </c>
      <c r="K2105" s="1" t="s">
        <v>3075</v>
      </c>
      <c r="L2105" s="1" t="s">
        <v>24</v>
      </c>
      <c r="M2105" s="1" t="s">
        <v>3076</v>
      </c>
      <c r="N2105" s="1" t="s">
        <v>2059</v>
      </c>
      <c r="O2105" s="2">
        <v>39568</v>
      </c>
      <c r="P2105" s="2">
        <v>39572</v>
      </c>
      <c r="Q2105" s="1" t="s">
        <v>29</v>
      </c>
      <c r="R2105" t="str">
        <f>VLOOKUP(F2105,'Seg 2 descriptions'!A:B,2)</f>
        <v>X Engineering and Measurement</v>
      </c>
      <c r="S2105" t="str">
        <f>VLOOKUP(G2105,'Seg 3 descriptions'!A:B,2)</f>
        <v>Uniforms</v>
      </c>
    </row>
    <row r="2106" spans="1:19" x14ac:dyDescent="0.25">
      <c r="A2106" s="1" t="s">
        <v>457</v>
      </c>
      <c r="B2106" s="1" t="s">
        <v>1988</v>
      </c>
      <c r="C2106" s="1" t="s">
        <v>2318</v>
      </c>
      <c r="D2106" s="1" t="s">
        <v>3115</v>
      </c>
      <c r="E2106" s="1" t="s">
        <v>20</v>
      </c>
      <c r="F2106" s="1" t="s">
        <v>2006</v>
      </c>
      <c r="G2106" s="1" t="s">
        <v>1302</v>
      </c>
      <c r="H2106" s="1" t="s">
        <v>130</v>
      </c>
      <c r="I2106" s="1" t="s">
        <v>2056</v>
      </c>
      <c r="J2106" s="3">
        <v>0.37</v>
      </c>
      <c r="K2106" s="1" t="s">
        <v>3075</v>
      </c>
      <c r="L2106" s="1" t="s">
        <v>24</v>
      </c>
      <c r="M2106" s="1" t="s">
        <v>3076</v>
      </c>
      <c r="N2106" s="1" t="s">
        <v>2059</v>
      </c>
      <c r="O2106" s="2">
        <v>39568</v>
      </c>
      <c r="P2106" s="2">
        <v>39572</v>
      </c>
      <c r="Q2106" s="1" t="s">
        <v>29</v>
      </c>
      <c r="R2106" t="str">
        <f>VLOOKUP(F2106,'Seg 2 descriptions'!A:B,2)</f>
        <v>X Engineering and Measurement</v>
      </c>
      <c r="S2106" t="str">
        <f>VLOOKUP(G2106,'Seg 3 descriptions'!A:B,2)</f>
        <v>Uniforms</v>
      </c>
    </row>
    <row r="2107" spans="1:19" x14ac:dyDescent="0.25">
      <c r="A2107" s="1" t="s">
        <v>457</v>
      </c>
      <c r="B2107" s="1" t="s">
        <v>1988</v>
      </c>
      <c r="C2107" s="1" t="s">
        <v>2318</v>
      </c>
      <c r="D2107" s="1" t="s">
        <v>3043</v>
      </c>
      <c r="E2107" s="1" t="s">
        <v>20</v>
      </c>
      <c r="F2107" s="1" t="s">
        <v>2006</v>
      </c>
      <c r="G2107" s="1" t="s">
        <v>1302</v>
      </c>
      <c r="H2107" s="1" t="s">
        <v>86</v>
      </c>
      <c r="I2107" s="1" t="s">
        <v>2056</v>
      </c>
      <c r="J2107" s="3">
        <v>0.18</v>
      </c>
      <c r="K2107" s="1" t="s">
        <v>3075</v>
      </c>
      <c r="L2107" s="1" t="s">
        <v>24</v>
      </c>
      <c r="M2107" s="1" t="s">
        <v>3076</v>
      </c>
      <c r="N2107" s="1" t="s">
        <v>2059</v>
      </c>
      <c r="O2107" s="2">
        <v>39568</v>
      </c>
      <c r="P2107" s="2">
        <v>39572</v>
      </c>
      <c r="Q2107" s="1" t="s">
        <v>29</v>
      </c>
      <c r="R2107" t="str">
        <f>VLOOKUP(F2107,'Seg 2 descriptions'!A:B,2)</f>
        <v>X Engineering and Measurement</v>
      </c>
      <c r="S2107" t="str">
        <f>VLOOKUP(G2107,'Seg 3 descriptions'!A:B,2)</f>
        <v>Uniforms</v>
      </c>
    </row>
    <row r="2108" spans="1:19" x14ac:dyDescent="0.25">
      <c r="A2108" s="1" t="s">
        <v>457</v>
      </c>
      <c r="B2108" s="1" t="s">
        <v>1988</v>
      </c>
      <c r="C2108" s="1" t="s">
        <v>2318</v>
      </c>
      <c r="D2108" s="1" t="s">
        <v>3044</v>
      </c>
      <c r="E2108" s="1" t="s">
        <v>20</v>
      </c>
      <c r="F2108" s="1" t="s">
        <v>2006</v>
      </c>
      <c r="G2108" s="1" t="s">
        <v>1302</v>
      </c>
      <c r="H2108" s="1" t="s">
        <v>187</v>
      </c>
      <c r="I2108" s="1" t="s">
        <v>2056</v>
      </c>
      <c r="J2108" s="3">
        <v>0.91</v>
      </c>
      <c r="K2108" s="1" t="s">
        <v>3075</v>
      </c>
      <c r="L2108" s="1" t="s">
        <v>24</v>
      </c>
      <c r="M2108" s="1" t="s">
        <v>3076</v>
      </c>
      <c r="N2108" s="1" t="s">
        <v>2059</v>
      </c>
      <c r="O2108" s="2">
        <v>39568</v>
      </c>
      <c r="P2108" s="2">
        <v>39572</v>
      </c>
      <c r="Q2108" s="1" t="s">
        <v>29</v>
      </c>
      <c r="R2108" t="str">
        <f>VLOOKUP(F2108,'Seg 2 descriptions'!A:B,2)</f>
        <v>X Engineering and Measurement</v>
      </c>
      <c r="S2108" t="str">
        <f>VLOOKUP(G2108,'Seg 3 descriptions'!A:B,2)</f>
        <v>Uniforms</v>
      </c>
    </row>
    <row r="2109" spans="1:19" x14ac:dyDescent="0.25">
      <c r="A2109" s="1" t="s">
        <v>457</v>
      </c>
      <c r="B2109" s="1" t="s">
        <v>1988</v>
      </c>
      <c r="C2109" s="1" t="s">
        <v>2318</v>
      </c>
      <c r="D2109" s="1" t="s">
        <v>3045</v>
      </c>
      <c r="E2109" s="1" t="s">
        <v>20</v>
      </c>
      <c r="F2109" s="1" t="s">
        <v>2006</v>
      </c>
      <c r="G2109" s="1" t="s">
        <v>1302</v>
      </c>
      <c r="H2109" s="1" t="s">
        <v>76</v>
      </c>
      <c r="I2109" s="1" t="s">
        <v>2056</v>
      </c>
      <c r="J2109" s="3">
        <v>0.82</v>
      </c>
      <c r="K2109" s="1" t="s">
        <v>3075</v>
      </c>
      <c r="L2109" s="1" t="s">
        <v>24</v>
      </c>
      <c r="M2109" s="1" t="s">
        <v>3076</v>
      </c>
      <c r="N2109" s="1" t="s">
        <v>2059</v>
      </c>
      <c r="O2109" s="2">
        <v>39568</v>
      </c>
      <c r="P2109" s="2">
        <v>39572</v>
      </c>
      <c r="Q2109" s="1" t="s">
        <v>29</v>
      </c>
      <c r="R2109" t="str">
        <f>VLOOKUP(F2109,'Seg 2 descriptions'!A:B,2)</f>
        <v>X Engineering and Measurement</v>
      </c>
      <c r="S2109" t="str">
        <f>VLOOKUP(G2109,'Seg 3 descriptions'!A:B,2)</f>
        <v>Uniforms</v>
      </c>
    </row>
    <row r="2110" spans="1:19" x14ac:dyDescent="0.25">
      <c r="A2110" s="1" t="s">
        <v>457</v>
      </c>
      <c r="B2110" s="1" t="s">
        <v>1988</v>
      </c>
      <c r="C2110" s="1" t="s">
        <v>2318</v>
      </c>
      <c r="D2110" s="1" t="s">
        <v>3043</v>
      </c>
      <c r="E2110" s="1" t="s">
        <v>20</v>
      </c>
      <c r="F2110" s="1" t="s">
        <v>2006</v>
      </c>
      <c r="G2110" s="1" t="s">
        <v>1302</v>
      </c>
      <c r="H2110" s="1" t="s">
        <v>86</v>
      </c>
      <c r="I2110" s="1" t="s">
        <v>2056</v>
      </c>
      <c r="J2110" s="3">
        <v>2.61</v>
      </c>
      <c r="K2110" s="1" t="s">
        <v>3075</v>
      </c>
      <c r="L2110" s="1" t="s">
        <v>24</v>
      </c>
      <c r="M2110" s="1" t="s">
        <v>3076</v>
      </c>
      <c r="N2110" s="1" t="s">
        <v>2059</v>
      </c>
      <c r="O2110" s="2">
        <v>39568</v>
      </c>
      <c r="P2110" s="2">
        <v>39572</v>
      </c>
      <c r="Q2110" s="1" t="s">
        <v>29</v>
      </c>
      <c r="R2110" t="str">
        <f>VLOOKUP(F2110,'Seg 2 descriptions'!A:B,2)</f>
        <v>X Engineering and Measurement</v>
      </c>
      <c r="S2110" t="str">
        <f>VLOOKUP(G2110,'Seg 3 descriptions'!A:B,2)</f>
        <v>Uniforms</v>
      </c>
    </row>
    <row r="2111" spans="1:19" x14ac:dyDescent="0.25">
      <c r="A2111" s="1" t="s">
        <v>457</v>
      </c>
      <c r="B2111" s="1" t="s">
        <v>1988</v>
      </c>
      <c r="C2111" s="1" t="s">
        <v>2318</v>
      </c>
      <c r="D2111" s="1" t="s">
        <v>3044</v>
      </c>
      <c r="E2111" s="1" t="s">
        <v>20</v>
      </c>
      <c r="F2111" s="1" t="s">
        <v>2006</v>
      </c>
      <c r="G2111" s="1" t="s">
        <v>1302</v>
      </c>
      <c r="H2111" s="1" t="s">
        <v>187</v>
      </c>
      <c r="I2111" s="1" t="s">
        <v>2056</v>
      </c>
      <c r="J2111" s="3">
        <v>12.6</v>
      </c>
      <c r="K2111" s="1" t="s">
        <v>3075</v>
      </c>
      <c r="L2111" s="1" t="s">
        <v>24</v>
      </c>
      <c r="M2111" s="1" t="s">
        <v>3076</v>
      </c>
      <c r="N2111" s="1" t="s">
        <v>2059</v>
      </c>
      <c r="O2111" s="2">
        <v>39568</v>
      </c>
      <c r="P2111" s="2">
        <v>39572</v>
      </c>
      <c r="Q2111" s="1" t="s">
        <v>29</v>
      </c>
      <c r="R2111" t="str">
        <f>VLOOKUP(F2111,'Seg 2 descriptions'!A:B,2)</f>
        <v>X Engineering and Measurement</v>
      </c>
      <c r="S2111" t="str">
        <f>VLOOKUP(G2111,'Seg 3 descriptions'!A:B,2)</f>
        <v>Uniforms</v>
      </c>
    </row>
    <row r="2112" spans="1:19" x14ac:dyDescent="0.25">
      <c r="A2112" s="1" t="s">
        <v>457</v>
      </c>
      <c r="B2112" s="1" t="s">
        <v>1988</v>
      </c>
      <c r="C2112" s="1" t="s">
        <v>2318</v>
      </c>
      <c r="D2112" s="1" t="s">
        <v>3045</v>
      </c>
      <c r="E2112" s="1" t="s">
        <v>20</v>
      </c>
      <c r="F2112" s="1" t="s">
        <v>2006</v>
      </c>
      <c r="G2112" s="1" t="s">
        <v>1302</v>
      </c>
      <c r="H2112" s="1" t="s">
        <v>76</v>
      </c>
      <c r="I2112" s="1" t="s">
        <v>2056</v>
      </c>
      <c r="J2112" s="3">
        <v>15.21</v>
      </c>
      <c r="K2112" s="1" t="s">
        <v>3075</v>
      </c>
      <c r="L2112" s="1" t="s">
        <v>24</v>
      </c>
      <c r="M2112" s="1" t="s">
        <v>3076</v>
      </c>
      <c r="N2112" s="1" t="s">
        <v>2059</v>
      </c>
      <c r="O2112" s="2">
        <v>39568</v>
      </c>
      <c r="P2112" s="2">
        <v>39572</v>
      </c>
      <c r="Q2112" s="1" t="s">
        <v>29</v>
      </c>
      <c r="R2112" t="str">
        <f>VLOOKUP(F2112,'Seg 2 descriptions'!A:B,2)</f>
        <v>X Engineering and Measurement</v>
      </c>
      <c r="S2112" t="str">
        <f>VLOOKUP(G2112,'Seg 3 descriptions'!A:B,2)</f>
        <v>Uniforms</v>
      </c>
    </row>
    <row r="2113" spans="1:19" x14ac:dyDescent="0.25">
      <c r="A2113" s="1" t="s">
        <v>457</v>
      </c>
      <c r="B2113" s="1" t="s">
        <v>1988</v>
      </c>
      <c r="C2113" s="1" t="s">
        <v>2318</v>
      </c>
      <c r="D2113" s="1" t="s">
        <v>3046</v>
      </c>
      <c r="E2113" s="1" t="s">
        <v>20</v>
      </c>
      <c r="F2113" s="1" t="s">
        <v>2006</v>
      </c>
      <c r="G2113" s="1" t="s">
        <v>1302</v>
      </c>
      <c r="H2113" s="1" t="s">
        <v>23</v>
      </c>
      <c r="I2113" s="1" t="s">
        <v>2056</v>
      </c>
      <c r="J2113" s="3">
        <v>19.87</v>
      </c>
      <c r="K2113" s="1" t="s">
        <v>3075</v>
      </c>
      <c r="L2113" s="1" t="s">
        <v>24</v>
      </c>
      <c r="M2113" s="1" t="s">
        <v>3076</v>
      </c>
      <c r="N2113" s="1" t="s">
        <v>2059</v>
      </c>
      <c r="O2113" s="2">
        <v>39568</v>
      </c>
      <c r="P2113" s="2">
        <v>39572</v>
      </c>
      <c r="Q2113" s="1" t="s">
        <v>29</v>
      </c>
      <c r="R2113" t="str">
        <f>VLOOKUP(F2113,'Seg 2 descriptions'!A:B,2)</f>
        <v>X Engineering and Measurement</v>
      </c>
      <c r="S2113" t="str">
        <f>VLOOKUP(G2113,'Seg 3 descriptions'!A:B,2)</f>
        <v>Uniforms</v>
      </c>
    </row>
    <row r="2114" spans="1:19" x14ac:dyDescent="0.25">
      <c r="A2114" s="1" t="s">
        <v>457</v>
      </c>
      <c r="B2114" s="1" t="s">
        <v>1988</v>
      </c>
      <c r="C2114" s="1" t="s">
        <v>2318</v>
      </c>
      <c r="D2114" s="1" t="s">
        <v>3116</v>
      </c>
      <c r="E2114" s="1" t="s">
        <v>20</v>
      </c>
      <c r="F2114" s="1" t="s">
        <v>2006</v>
      </c>
      <c r="G2114" s="1" t="s">
        <v>868</v>
      </c>
      <c r="H2114" s="1" t="s">
        <v>130</v>
      </c>
      <c r="I2114" s="1" t="s">
        <v>2056</v>
      </c>
      <c r="J2114" s="3">
        <v>0.56999999999999995</v>
      </c>
      <c r="K2114" s="1" t="s">
        <v>3075</v>
      </c>
      <c r="L2114" s="1" t="s">
        <v>24</v>
      </c>
      <c r="M2114" s="1" t="s">
        <v>3076</v>
      </c>
      <c r="N2114" s="1" t="s">
        <v>2059</v>
      </c>
      <c r="O2114" s="2">
        <v>39568</v>
      </c>
      <c r="P2114" s="2">
        <v>39572</v>
      </c>
      <c r="Q2114" s="1" t="s">
        <v>29</v>
      </c>
      <c r="R2114" t="str">
        <f>VLOOKUP(F2114,'Seg 2 descriptions'!A:B,2)</f>
        <v>X Engineering and Measurement</v>
      </c>
      <c r="S2114" t="str">
        <f>VLOOKUP(G2114,'Seg 3 descriptions'!A:B,2)</f>
        <v>Cell Phones</v>
      </c>
    </row>
    <row r="2115" spans="1:19" x14ac:dyDescent="0.25">
      <c r="A2115" s="1" t="s">
        <v>457</v>
      </c>
      <c r="B2115" s="1" t="s">
        <v>1988</v>
      </c>
      <c r="C2115" s="1" t="s">
        <v>2318</v>
      </c>
      <c r="D2115" s="1" t="s">
        <v>3047</v>
      </c>
      <c r="E2115" s="1" t="s">
        <v>20</v>
      </c>
      <c r="F2115" s="1" t="s">
        <v>2006</v>
      </c>
      <c r="G2115" s="1" t="s">
        <v>868</v>
      </c>
      <c r="H2115" s="1" t="s">
        <v>86</v>
      </c>
      <c r="I2115" s="1" t="s">
        <v>2056</v>
      </c>
      <c r="J2115" s="3">
        <v>0.28999999999999998</v>
      </c>
      <c r="K2115" s="1" t="s">
        <v>3075</v>
      </c>
      <c r="L2115" s="1" t="s">
        <v>24</v>
      </c>
      <c r="M2115" s="1" t="s">
        <v>3076</v>
      </c>
      <c r="N2115" s="1" t="s">
        <v>2059</v>
      </c>
      <c r="O2115" s="2">
        <v>39568</v>
      </c>
      <c r="P2115" s="2">
        <v>39572</v>
      </c>
      <c r="Q2115" s="1" t="s">
        <v>29</v>
      </c>
      <c r="R2115" t="str">
        <f>VLOOKUP(F2115,'Seg 2 descriptions'!A:B,2)</f>
        <v>X Engineering and Measurement</v>
      </c>
      <c r="S2115" t="str">
        <f>VLOOKUP(G2115,'Seg 3 descriptions'!A:B,2)</f>
        <v>Cell Phones</v>
      </c>
    </row>
    <row r="2116" spans="1:19" x14ac:dyDescent="0.25">
      <c r="A2116" s="1" t="s">
        <v>457</v>
      </c>
      <c r="B2116" s="1" t="s">
        <v>1988</v>
      </c>
      <c r="C2116" s="1" t="s">
        <v>2318</v>
      </c>
      <c r="D2116" s="1" t="s">
        <v>3048</v>
      </c>
      <c r="E2116" s="1" t="s">
        <v>20</v>
      </c>
      <c r="F2116" s="1" t="s">
        <v>2006</v>
      </c>
      <c r="G2116" s="1" t="s">
        <v>868</v>
      </c>
      <c r="H2116" s="1" t="s">
        <v>187</v>
      </c>
      <c r="I2116" s="1" t="s">
        <v>2056</v>
      </c>
      <c r="J2116" s="3">
        <v>1.43</v>
      </c>
      <c r="K2116" s="1" t="s">
        <v>3075</v>
      </c>
      <c r="L2116" s="1" t="s">
        <v>24</v>
      </c>
      <c r="M2116" s="1" t="s">
        <v>3076</v>
      </c>
      <c r="N2116" s="1" t="s">
        <v>2059</v>
      </c>
      <c r="O2116" s="2">
        <v>39568</v>
      </c>
      <c r="P2116" s="2">
        <v>39572</v>
      </c>
      <c r="Q2116" s="1" t="s">
        <v>29</v>
      </c>
      <c r="R2116" t="str">
        <f>VLOOKUP(F2116,'Seg 2 descriptions'!A:B,2)</f>
        <v>X Engineering and Measurement</v>
      </c>
      <c r="S2116" t="str">
        <f>VLOOKUP(G2116,'Seg 3 descriptions'!A:B,2)</f>
        <v>Cell Phones</v>
      </c>
    </row>
    <row r="2117" spans="1:19" x14ac:dyDescent="0.25">
      <c r="A2117" s="1" t="s">
        <v>457</v>
      </c>
      <c r="B2117" s="1" t="s">
        <v>1988</v>
      </c>
      <c r="C2117" s="1" t="s">
        <v>2318</v>
      </c>
      <c r="D2117" s="1" t="s">
        <v>3049</v>
      </c>
      <c r="E2117" s="1" t="s">
        <v>20</v>
      </c>
      <c r="F2117" s="1" t="s">
        <v>2006</v>
      </c>
      <c r="G2117" s="1" t="s">
        <v>868</v>
      </c>
      <c r="H2117" s="1" t="s">
        <v>76</v>
      </c>
      <c r="I2117" s="1" t="s">
        <v>2056</v>
      </c>
      <c r="J2117" s="3">
        <v>1.29</v>
      </c>
      <c r="K2117" s="1" t="s">
        <v>3075</v>
      </c>
      <c r="L2117" s="1" t="s">
        <v>24</v>
      </c>
      <c r="M2117" s="1" t="s">
        <v>3076</v>
      </c>
      <c r="N2117" s="1" t="s">
        <v>2059</v>
      </c>
      <c r="O2117" s="2">
        <v>39568</v>
      </c>
      <c r="P2117" s="2">
        <v>39572</v>
      </c>
      <c r="Q2117" s="1" t="s">
        <v>29</v>
      </c>
      <c r="R2117" t="str">
        <f>VLOOKUP(F2117,'Seg 2 descriptions'!A:B,2)</f>
        <v>X Engineering and Measurement</v>
      </c>
      <c r="S2117" t="str">
        <f>VLOOKUP(G2117,'Seg 3 descriptions'!A:B,2)</f>
        <v>Cell Phones</v>
      </c>
    </row>
    <row r="2118" spans="1:19" x14ac:dyDescent="0.25">
      <c r="A2118" s="1" t="s">
        <v>457</v>
      </c>
      <c r="B2118" s="1" t="s">
        <v>1988</v>
      </c>
      <c r="C2118" s="1" t="s">
        <v>2318</v>
      </c>
      <c r="D2118" s="1" t="s">
        <v>3050</v>
      </c>
      <c r="E2118" s="1" t="s">
        <v>20</v>
      </c>
      <c r="F2118" s="1" t="s">
        <v>2006</v>
      </c>
      <c r="G2118" s="1" t="s">
        <v>868</v>
      </c>
      <c r="H2118" s="1" t="s">
        <v>23</v>
      </c>
      <c r="I2118" s="1" t="s">
        <v>2056</v>
      </c>
      <c r="J2118" s="3">
        <v>1.86</v>
      </c>
      <c r="K2118" s="1" t="s">
        <v>3075</v>
      </c>
      <c r="L2118" s="1" t="s">
        <v>24</v>
      </c>
      <c r="M2118" s="1" t="s">
        <v>3076</v>
      </c>
      <c r="N2118" s="1" t="s">
        <v>2059</v>
      </c>
      <c r="O2118" s="2">
        <v>39568</v>
      </c>
      <c r="P2118" s="2">
        <v>39572</v>
      </c>
      <c r="Q2118" s="1" t="s">
        <v>29</v>
      </c>
      <c r="R2118" t="str">
        <f>VLOOKUP(F2118,'Seg 2 descriptions'!A:B,2)</f>
        <v>X Engineering and Measurement</v>
      </c>
      <c r="S2118" t="str">
        <f>VLOOKUP(G2118,'Seg 3 descriptions'!A:B,2)</f>
        <v>Cell Phones</v>
      </c>
    </row>
    <row r="2119" spans="1:19" x14ac:dyDescent="0.25">
      <c r="A2119" s="1" t="s">
        <v>457</v>
      </c>
      <c r="B2119" s="1" t="s">
        <v>1988</v>
      </c>
      <c r="C2119" s="1" t="s">
        <v>2318</v>
      </c>
      <c r="D2119" s="1" t="s">
        <v>3047</v>
      </c>
      <c r="E2119" s="1" t="s">
        <v>20</v>
      </c>
      <c r="F2119" s="1" t="s">
        <v>2006</v>
      </c>
      <c r="G2119" s="1" t="s">
        <v>868</v>
      </c>
      <c r="H2119" s="1" t="s">
        <v>86</v>
      </c>
      <c r="I2119" s="1" t="s">
        <v>2056</v>
      </c>
      <c r="J2119" s="3">
        <v>4.08</v>
      </c>
      <c r="K2119" s="1" t="s">
        <v>3075</v>
      </c>
      <c r="L2119" s="1" t="s">
        <v>24</v>
      </c>
      <c r="M2119" s="1" t="s">
        <v>3076</v>
      </c>
      <c r="N2119" s="1" t="s">
        <v>2059</v>
      </c>
      <c r="O2119" s="2">
        <v>39568</v>
      </c>
      <c r="P2119" s="2">
        <v>39572</v>
      </c>
      <c r="Q2119" s="1" t="s">
        <v>29</v>
      </c>
      <c r="R2119" t="str">
        <f>VLOOKUP(F2119,'Seg 2 descriptions'!A:B,2)</f>
        <v>X Engineering and Measurement</v>
      </c>
      <c r="S2119" t="str">
        <f>VLOOKUP(G2119,'Seg 3 descriptions'!A:B,2)</f>
        <v>Cell Phones</v>
      </c>
    </row>
    <row r="2120" spans="1:19" x14ac:dyDescent="0.25">
      <c r="A2120" s="1" t="s">
        <v>457</v>
      </c>
      <c r="B2120" s="1" t="s">
        <v>1988</v>
      </c>
      <c r="C2120" s="1" t="s">
        <v>2318</v>
      </c>
      <c r="D2120" s="1" t="s">
        <v>3048</v>
      </c>
      <c r="E2120" s="1" t="s">
        <v>20</v>
      </c>
      <c r="F2120" s="1" t="s">
        <v>2006</v>
      </c>
      <c r="G2120" s="1" t="s">
        <v>868</v>
      </c>
      <c r="H2120" s="1" t="s">
        <v>187</v>
      </c>
      <c r="I2120" s="1" t="s">
        <v>2056</v>
      </c>
      <c r="J2120" s="3">
        <v>19.7</v>
      </c>
      <c r="K2120" s="1" t="s">
        <v>3075</v>
      </c>
      <c r="L2120" s="1" t="s">
        <v>24</v>
      </c>
      <c r="M2120" s="1" t="s">
        <v>3076</v>
      </c>
      <c r="N2120" s="1" t="s">
        <v>2059</v>
      </c>
      <c r="O2120" s="2">
        <v>39568</v>
      </c>
      <c r="P2120" s="2">
        <v>39572</v>
      </c>
      <c r="Q2120" s="1" t="s">
        <v>29</v>
      </c>
      <c r="R2120" t="str">
        <f>VLOOKUP(F2120,'Seg 2 descriptions'!A:B,2)</f>
        <v>X Engineering and Measurement</v>
      </c>
      <c r="S2120" t="str">
        <f>VLOOKUP(G2120,'Seg 3 descriptions'!A:B,2)</f>
        <v>Cell Phones</v>
      </c>
    </row>
    <row r="2121" spans="1:19" x14ac:dyDescent="0.25">
      <c r="A2121" s="1" t="s">
        <v>457</v>
      </c>
      <c r="B2121" s="1" t="s">
        <v>1988</v>
      </c>
      <c r="C2121" s="1" t="s">
        <v>2318</v>
      </c>
      <c r="D2121" s="1" t="s">
        <v>3049</v>
      </c>
      <c r="E2121" s="1" t="s">
        <v>20</v>
      </c>
      <c r="F2121" s="1" t="s">
        <v>2006</v>
      </c>
      <c r="G2121" s="1" t="s">
        <v>868</v>
      </c>
      <c r="H2121" s="1" t="s">
        <v>76</v>
      </c>
      <c r="I2121" s="1" t="s">
        <v>2056</v>
      </c>
      <c r="J2121" s="3">
        <v>23.78</v>
      </c>
      <c r="K2121" s="1" t="s">
        <v>3075</v>
      </c>
      <c r="L2121" s="1" t="s">
        <v>24</v>
      </c>
      <c r="M2121" s="1" t="s">
        <v>3076</v>
      </c>
      <c r="N2121" s="1" t="s">
        <v>2059</v>
      </c>
      <c r="O2121" s="2">
        <v>39568</v>
      </c>
      <c r="P2121" s="2">
        <v>39572</v>
      </c>
      <c r="Q2121" s="1" t="s">
        <v>29</v>
      </c>
      <c r="R2121" t="str">
        <f>VLOOKUP(F2121,'Seg 2 descriptions'!A:B,2)</f>
        <v>X Engineering and Measurement</v>
      </c>
      <c r="S2121" t="str">
        <f>VLOOKUP(G2121,'Seg 3 descriptions'!A:B,2)</f>
        <v>Cell Phones</v>
      </c>
    </row>
    <row r="2122" spans="1:19" x14ac:dyDescent="0.25">
      <c r="A2122" s="1" t="s">
        <v>457</v>
      </c>
      <c r="B2122" s="1" t="s">
        <v>1988</v>
      </c>
      <c r="C2122" s="1" t="s">
        <v>2318</v>
      </c>
      <c r="D2122" s="1" t="s">
        <v>3050</v>
      </c>
      <c r="E2122" s="1" t="s">
        <v>20</v>
      </c>
      <c r="F2122" s="1" t="s">
        <v>2006</v>
      </c>
      <c r="G2122" s="1" t="s">
        <v>868</v>
      </c>
      <c r="H2122" s="1" t="s">
        <v>23</v>
      </c>
      <c r="I2122" s="1" t="s">
        <v>2056</v>
      </c>
      <c r="J2122" s="3">
        <v>31.06</v>
      </c>
      <c r="K2122" s="1" t="s">
        <v>3075</v>
      </c>
      <c r="L2122" s="1" t="s">
        <v>24</v>
      </c>
      <c r="M2122" s="1" t="s">
        <v>3076</v>
      </c>
      <c r="N2122" s="1" t="s">
        <v>2059</v>
      </c>
      <c r="O2122" s="2">
        <v>39568</v>
      </c>
      <c r="P2122" s="2">
        <v>39572</v>
      </c>
      <c r="Q2122" s="1" t="s">
        <v>29</v>
      </c>
      <c r="R2122" t="str">
        <f>VLOOKUP(F2122,'Seg 2 descriptions'!A:B,2)</f>
        <v>X Engineering and Measurement</v>
      </c>
      <c r="S2122" t="str">
        <f>VLOOKUP(G2122,'Seg 3 descriptions'!A:B,2)</f>
        <v>Cell Phones</v>
      </c>
    </row>
    <row r="2123" spans="1:19" x14ac:dyDescent="0.25">
      <c r="A2123" s="1" t="s">
        <v>457</v>
      </c>
      <c r="B2123" s="1" t="s">
        <v>1988</v>
      </c>
      <c r="C2123" s="1" t="s">
        <v>2318</v>
      </c>
      <c r="D2123" s="1" t="s">
        <v>3061</v>
      </c>
      <c r="E2123" s="1" t="s">
        <v>20</v>
      </c>
      <c r="F2123" s="1" t="s">
        <v>2006</v>
      </c>
      <c r="G2123" s="1" t="s">
        <v>868</v>
      </c>
      <c r="H2123" s="1" t="s">
        <v>228</v>
      </c>
      <c r="I2123" s="1" t="s">
        <v>2056</v>
      </c>
      <c r="J2123" s="3">
        <v>0.43</v>
      </c>
      <c r="K2123" s="1" t="s">
        <v>3075</v>
      </c>
      <c r="L2123" s="1" t="s">
        <v>24</v>
      </c>
      <c r="M2123" s="1" t="s">
        <v>3076</v>
      </c>
      <c r="N2123" s="1" t="s">
        <v>2059</v>
      </c>
      <c r="O2123" s="2">
        <v>39568</v>
      </c>
      <c r="P2123" s="2">
        <v>39572</v>
      </c>
      <c r="Q2123" s="1" t="s">
        <v>29</v>
      </c>
      <c r="R2123" t="str">
        <f>VLOOKUP(F2123,'Seg 2 descriptions'!A:B,2)</f>
        <v>X Engineering and Measurement</v>
      </c>
      <c r="S2123" t="str">
        <f>VLOOKUP(G2123,'Seg 3 descriptions'!A:B,2)</f>
        <v>Cell Phones</v>
      </c>
    </row>
    <row r="2124" spans="1:19" x14ac:dyDescent="0.25">
      <c r="A2124" s="1" t="s">
        <v>457</v>
      </c>
      <c r="B2124" s="1" t="s">
        <v>1988</v>
      </c>
      <c r="C2124" s="1" t="s">
        <v>2318</v>
      </c>
      <c r="D2124" s="1" t="s">
        <v>3062</v>
      </c>
      <c r="E2124" s="1" t="s">
        <v>20</v>
      </c>
      <c r="F2124" s="1" t="s">
        <v>2006</v>
      </c>
      <c r="G2124" s="1" t="s">
        <v>866</v>
      </c>
      <c r="H2124" s="1" t="s">
        <v>86</v>
      </c>
      <c r="I2124" s="1" t="s">
        <v>2056</v>
      </c>
      <c r="J2124" s="3">
        <v>0.17</v>
      </c>
      <c r="K2124" s="1" t="s">
        <v>3075</v>
      </c>
      <c r="L2124" s="1" t="s">
        <v>24</v>
      </c>
      <c r="M2124" s="1" t="s">
        <v>3076</v>
      </c>
      <c r="N2124" s="1" t="s">
        <v>2059</v>
      </c>
      <c r="O2124" s="2">
        <v>39568</v>
      </c>
      <c r="P2124" s="2">
        <v>39572</v>
      </c>
      <c r="Q2124" s="1" t="s">
        <v>29</v>
      </c>
      <c r="R2124" t="str">
        <f>VLOOKUP(F2124,'Seg 2 descriptions'!A:B,2)</f>
        <v>X Engineering and Measurement</v>
      </c>
      <c r="S2124" t="str">
        <f>VLOOKUP(G2124,'Seg 3 descriptions'!A:B,2)</f>
        <v>Lodging &amp; Travel</v>
      </c>
    </row>
    <row r="2125" spans="1:19" x14ac:dyDescent="0.25">
      <c r="A2125" s="1" t="s">
        <v>457</v>
      </c>
      <c r="B2125" s="1" t="s">
        <v>1988</v>
      </c>
      <c r="C2125" s="1" t="s">
        <v>2318</v>
      </c>
      <c r="D2125" s="1" t="s">
        <v>3063</v>
      </c>
      <c r="E2125" s="1" t="s">
        <v>20</v>
      </c>
      <c r="F2125" s="1" t="s">
        <v>2006</v>
      </c>
      <c r="G2125" s="1" t="s">
        <v>866</v>
      </c>
      <c r="H2125" s="1" t="s">
        <v>187</v>
      </c>
      <c r="I2125" s="1" t="s">
        <v>2056</v>
      </c>
      <c r="J2125" s="3">
        <v>0.84</v>
      </c>
      <c r="K2125" s="1" t="s">
        <v>3075</v>
      </c>
      <c r="L2125" s="1" t="s">
        <v>24</v>
      </c>
      <c r="M2125" s="1" t="s">
        <v>3076</v>
      </c>
      <c r="N2125" s="1" t="s">
        <v>2059</v>
      </c>
      <c r="O2125" s="2">
        <v>39568</v>
      </c>
      <c r="P2125" s="2">
        <v>39572</v>
      </c>
      <c r="Q2125" s="1" t="s">
        <v>29</v>
      </c>
      <c r="R2125" t="str">
        <f>VLOOKUP(F2125,'Seg 2 descriptions'!A:B,2)</f>
        <v>X Engineering and Measurement</v>
      </c>
      <c r="S2125" t="str">
        <f>VLOOKUP(G2125,'Seg 3 descriptions'!A:B,2)</f>
        <v>Lodging &amp; Travel</v>
      </c>
    </row>
    <row r="2126" spans="1:19" x14ac:dyDescent="0.25">
      <c r="A2126" s="1" t="s">
        <v>457</v>
      </c>
      <c r="B2126" s="1" t="s">
        <v>1988</v>
      </c>
      <c r="C2126" s="1" t="s">
        <v>2318</v>
      </c>
      <c r="D2126" s="1" t="s">
        <v>3064</v>
      </c>
      <c r="E2126" s="1" t="s">
        <v>20</v>
      </c>
      <c r="F2126" s="1" t="s">
        <v>2006</v>
      </c>
      <c r="G2126" s="1" t="s">
        <v>866</v>
      </c>
      <c r="H2126" s="1" t="s">
        <v>76</v>
      </c>
      <c r="I2126" s="1" t="s">
        <v>2056</v>
      </c>
      <c r="J2126" s="3">
        <v>0.76</v>
      </c>
      <c r="K2126" s="1" t="s">
        <v>3075</v>
      </c>
      <c r="L2126" s="1" t="s">
        <v>24</v>
      </c>
      <c r="M2126" s="1" t="s">
        <v>3076</v>
      </c>
      <c r="N2126" s="1" t="s">
        <v>2059</v>
      </c>
      <c r="O2126" s="2">
        <v>39568</v>
      </c>
      <c r="P2126" s="2">
        <v>39572</v>
      </c>
      <c r="Q2126" s="1" t="s">
        <v>29</v>
      </c>
      <c r="R2126" t="str">
        <f>VLOOKUP(F2126,'Seg 2 descriptions'!A:B,2)</f>
        <v>X Engineering and Measurement</v>
      </c>
      <c r="S2126" t="str">
        <f>VLOOKUP(G2126,'Seg 3 descriptions'!A:B,2)</f>
        <v>Lodging &amp; Travel</v>
      </c>
    </row>
    <row r="2127" spans="1:19" x14ac:dyDescent="0.25">
      <c r="A2127" s="1" t="s">
        <v>457</v>
      </c>
      <c r="B2127" s="1" t="s">
        <v>1988</v>
      </c>
      <c r="C2127" s="1" t="s">
        <v>2318</v>
      </c>
      <c r="D2127" s="1" t="s">
        <v>3065</v>
      </c>
      <c r="E2127" s="1" t="s">
        <v>20</v>
      </c>
      <c r="F2127" s="1" t="s">
        <v>2006</v>
      </c>
      <c r="G2127" s="1" t="s">
        <v>866</v>
      </c>
      <c r="H2127" s="1" t="s">
        <v>23</v>
      </c>
      <c r="I2127" s="1" t="s">
        <v>2056</v>
      </c>
      <c r="J2127" s="3">
        <v>1.1000000000000001</v>
      </c>
      <c r="K2127" s="1" t="s">
        <v>3075</v>
      </c>
      <c r="L2127" s="1" t="s">
        <v>24</v>
      </c>
      <c r="M2127" s="1" t="s">
        <v>3076</v>
      </c>
      <c r="N2127" s="1" t="s">
        <v>2059</v>
      </c>
      <c r="O2127" s="2">
        <v>39568</v>
      </c>
      <c r="P2127" s="2">
        <v>39572</v>
      </c>
      <c r="Q2127" s="1" t="s">
        <v>29</v>
      </c>
      <c r="R2127" t="str">
        <f>VLOOKUP(F2127,'Seg 2 descriptions'!A:B,2)</f>
        <v>X Engineering and Measurement</v>
      </c>
      <c r="S2127" t="str">
        <f>VLOOKUP(G2127,'Seg 3 descriptions'!A:B,2)</f>
        <v>Lodging &amp; Travel</v>
      </c>
    </row>
    <row r="2128" spans="1:19" x14ac:dyDescent="0.25">
      <c r="A2128" s="1" t="s">
        <v>457</v>
      </c>
      <c r="B2128" s="1" t="s">
        <v>1988</v>
      </c>
      <c r="C2128" s="1" t="s">
        <v>2318</v>
      </c>
      <c r="D2128" s="1" t="s">
        <v>3062</v>
      </c>
      <c r="E2128" s="1" t="s">
        <v>20</v>
      </c>
      <c r="F2128" s="1" t="s">
        <v>2006</v>
      </c>
      <c r="G2128" s="1" t="s">
        <v>866</v>
      </c>
      <c r="H2128" s="1" t="s">
        <v>86</v>
      </c>
      <c r="I2128" s="1" t="s">
        <v>2056</v>
      </c>
      <c r="J2128" s="3">
        <v>2.41</v>
      </c>
      <c r="K2128" s="1" t="s">
        <v>3075</v>
      </c>
      <c r="L2128" s="1" t="s">
        <v>24</v>
      </c>
      <c r="M2128" s="1" t="s">
        <v>3076</v>
      </c>
      <c r="N2128" s="1" t="s">
        <v>2059</v>
      </c>
      <c r="O2128" s="2">
        <v>39568</v>
      </c>
      <c r="P2128" s="2">
        <v>39572</v>
      </c>
      <c r="Q2128" s="1" t="s">
        <v>29</v>
      </c>
      <c r="R2128" t="str">
        <f>VLOOKUP(F2128,'Seg 2 descriptions'!A:B,2)</f>
        <v>X Engineering and Measurement</v>
      </c>
      <c r="S2128" t="str">
        <f>VLOOKUP(G2128,'Seg 3 descriptions'!A:B,2)</f>
        <v>Lodging &amp; Travel</v>
      </c>
    </row>
    <row r="2129" spans="1:19" x14ac:dyDescent="0.25">
      <c r="A2129" s="1" t="s">
        <v>457</v>
      </c>
      <c r="B2129" s="1" t="s">
        <v>1988</v>
      </c>
      <c r="C2129" s="1" t="s">
        <v>2318</v>
      </c>
      <c r="D2129" s="1" t="s">
        <v>3063</v>
      </c>
      <c r="E2129" s="1" t="s">
        <v>20</v>
      </c>
      <c r="F2129" s="1" t="s">
        <v>2006</v>
      </c>
      <c r="G2129" s="1" t="s">
        <v>866</v>
      </c>
      <c r="H2129" s="1" t="s">
        <v>187</v>
      </c>
      <c r="I2129" s="1" t="s">
        <v>2056</v>
      </c>
      <c r="J2129" s="3">
        <v>11.65</v>
      </c>
      <c r="K2129" s="1" t="s">
        <v>3075</v>
      </c>
      <c r="L2129" s="1" t="s">
        <v>24</v>
      </c>
      <c r="M2129" s="1" t="s">
        <v>3076</v>
      </c>
      <c r="N2129" s="1" t="s">
        <v>2059</v>
      </c>
      <c r="O2129" s="2">
        <v>39568</v>
      </c>
      <c r="P2129" s="2">
        <v>39572</v>
      </c>
      <c r="Q2129" s="1" t="s">
        <v>29</v>
      </c>
      <c r="R2129" t="str">
        <f>VLOOKUP(F2129,'Seg 2 descriptions'!A:B,2)</f>
        <v>X Engineering and Measurement</v>
      </c>
      <c r="S2129" t="str">
        <f>VLOOKUP(G2129,'Seg 3 descriptions'!A:B,2)</f>
        <v>Lodging &amp; Travel</v>
      </c>
    </row>
    <row r="2130" spans="1:19" x14ac:dyDescent="0.25">
      <c r="A2130" s="1" t="s">
        <v>457</v>
      </c>
      <c r="B2130" s="1" t="s">
        <v>1988</v>
      </c>
      <c r="C2130" s="1" t="s">
        <v>2318</v>
      </c>
      <c r="D2130" s="1" t="s">
        <v>3064</v>
      </c>
      <c r="E2130" s="1" t="s">
        <v>20</v>
      </c>
      <c r="F2130" s="1" t="s">
        <v>2006</v>
      </c>
      <c r="G2130" s="1" t="s">
        <v>866</v>
      </c>
      <c r="H2130" s="1" t="s">
        <v>76</v>
      </c>
      <c r="I2130" s="1" t="s">
        <v>2056</v>
      </c>
      <c r="J2130" s="3">
        <v>14.07</v>
      </c>
      <c r="K2130" s="1" t="s">
        <v>3075</v>
      </c>
      <c r="L2130" s="1" t="s">
        <v>24</v>
      </c>
      <c r="M2130" s="1" t="s">
        <v>3076</v>
      </c>
      <c r="N2130" s="1" t="s">
        <v>2059</v>
      </c>
      <c r="O2130" s="2">
        <v>39568</v>
      </c>
      <c r="P2130" s="2">
        <v>39572</v>
      </c>
      <c r="Q2130" s="1" t="s">
        <v>29</v>
      </c>
      <c r="R2130" t="str">
        <f>VLOOKUP(F2130,'Seg 2 descriptions'!A:B,2)</f>
        <v>X Engineering and Measurement</v>
      </c>
      <c r="S2130" t="str">
        <f>VLOOKUP(G2130,'Seg 3 descriptions'!A:B,2)</f>
        <v>Lodging &amp; Travel</v>
      </c>
    </row>
    <row r="2131" spans="1:19" x14ac:dyDescent="0.25">
      <c r="A2131" s="1" t="s">
        <v>457</v>
      </c>
      <c r="B2131" s="1" t="s">
        <v>1988</v>
      </c>
      <c r="C2131" s="1" t="s">
        <v>2318</v>
      </c>
      <c r="D2131" s="1" t="s">
        <v>3065</v>
      </c>
      <c r="E2131" s="1" t="s">
        <v>20</v>
      </c>
      <c r="F2131" s="1" t="s">
        <v>2006</v>
      </c>
      <c r="G2131" s="1" t="s">
        <v>866</v>
      </c>
      <c r="H2131" s="1" t="s">
        <v>23</v>
      </c>
      <c r="I2131" s="1" t="s">
        <v>2056</v>
      </c>
      <c r="J2131" s="3">
        <v>18.37</v>
      </c>
      <c r="K2131" s="1" t="s">
        <v>3075</v>
      </c>
      <c r="L2131" s="1" t="s">
        <v>24</v>
      </c>
      <c r="M2131" s="1" t="s">
        <v>3076</v>
      </c>
      <c r="N2131" s="1" t="s">
        <v>2059</v>
      </c>
      <c r="O2131" s="2">
        <v>39568</v>
      </c>
      <c r="P2131" s="2">
        <v>39572</v>
      </c>
      <c r="Q2131" s="1" t="s">
        <v>29</v>
      </c>
      <c r="R2131" t="str">
        <f>VLOOKUP(F2131,'Seg 2 descriptions'!A:B,2)</f>
        <v>X Engineering and Measurement</v>
      </c>
      <c r="S2131" t="str">
        <f>VLOOKUP(G2131,'Seg 3 descriptions'!A:B,2)</f>
        <v>Lodging &amp; Travel</v>
      </c>
    </row>
    <row r="2132" spans="1:19" x14ac:dyDescent="0.25">
      <c r="A2132" s="1" t="s">
        <v>457</v>
      </c>
      <c r="B2132" s="1" t="s">
        <v>1988</v>
      </c>
      <c r="C2132" s="1" t="s">
        <v>2318</v>
      </c>
      <c r="D2132" s="1" t="s">
        <v>3066</v>
      </c>
      <c r="E2132" s="1" t="s">
        <v>20</v>
      </c>
      <c r="F2132" s="1" t="s">
        <v>2006</v>
      </c>
      <c r="G2132" s="1" t="s">
        <v>866</v>
      </c>
      <c r="H2132" s="1" t="s">
        <v>228</v>
      </c>
      <c r="I2132" s="1" t="s">
        <v>2056</v>
      </c>
      <c r="J2132" s="3">
        <v>0.25</v>
      </c>
      <c r="K2132" s="1" t="s">
        <v>3075</v>
      </c>
      <c r="L2132" s="1" t="s">
        <v>24</v>
      </c>
      <c r="M2132" s="1" t="s">
        <v>3076</v>
      </c>
      <c r="N2132" s="1" t="s">
        <v>2059</v>
      </c>
      <c r="O2132" s="2">
        <v>39568</v>
      </c>
      <c r="P2132" s="2">
        <v>39572</v>
      </c>
      <c r="Q2132" s="1" t="s">
        <v>29</v>
      </c>
      <c r="R2132" t="str">
        <f>VLOOKUP(F2132,'Seg 2 descriptions'!A:B,2)</f>
        <v>X Engineering and Measurement</v>
      </c>
      <c r="S2132" t="str">
        <f>VLOOKUP(G2132,'Seg 3 descriptions'!A:B,2)</f>
        <v>Lodging &amp; Travel</v>
      </c>
    </row>
    <row r="2133" spans="1:19" x14ac:dyDescent="0.25">
      <c r="A2133" s="1" t="s">
        <v>457</v>
      </c>
      <c r="B2133" s="1" t="s">
        <v>1988</v>
      </c>
      <c r="C2133" s="1" t="s">
        <v>2318</v>
      </c>
      <c r="D2133" s="1" t="s">
        <v>3117</v>
      </c>
      <c r="E2133" s="1" t="s">
        <v>20</v>
      </c>
      <c r="F2133" s="1" t="s">
        <v>2006</v>
      </c>
      <c r="G2133" s="1" t="s">
        <v>866</v>
      </c>
      <c r="H2133" s="1" t="s">
        <v>130</v>
      </c>
      <c r="I2133" s="1" t="s">
        <v>2056</v>
      </c>
      <c r="J2133" s="3">
        <v>0.34</v>
      </c>
      <c r="K2133" s="1" t="s">
        <v>3075</v>
      </c>
      <c r="L2133" s="1" t="s">
        <v>24</v>
      </c>
      <c r="M2133" s="1" t="s">
        <v>3076</v>
      </c>
      <c r="N2133" s="1" t="s">
        <v>2059</v>
      </c>
      <c r="O2133" s="2">
        <v>39568</v>
      </c>
      <c r="P2133" s="2">
        <v>39572</v>
      </c>
      <c r="Q2133" s="1" t="s">
        <v>29</v>
      </c>
      <c r="R2133" t="str">
        <f>VLOOKUP(F2133,'Seg 2 descriptions'!A:B,2)</f>
        <v>X Engineering and Measurement</v>
      </c>
      <c r="S2133" t="str">
        <f>VLOOKUP(G2133,'Seg 3 descriptions'!A:B,2)</f>
        <v>Lodging &amp; Travel</v>
      </c>
    </row>
    <row r="2134" spans="1:19" x14ac:dyDescent="0.25">
      <c r="A2134" s="1" t="s">
        <v>457</v>
      </c>
      <c r="B2134" s="1" t="s">
        <v>1988</v>
      </c>
      <c r="C2134" s="1" t="s">
        <v>2318</v>
      </c>
      <c r="D2134" s="1" t="s">
        <v>2005</v>
      </c>
      <c r="E2134" s="1" t="s">
        <v>20</v>
      </c>
      <c r="F2134" s="1" t="s">
        <v>2006</v>
      </c>
      <c r="G2134" s="1" t="s">
        <v>590</v>
      </c>
      <c r="H2134" s="1" t="s">
        <v>187</v>
      </c>
      <c r="I2134" s="1" t="s">
        <v>2056</v>
      </c>
      <c r="J2134" s="3">
        <v>-0.01</v>
      </c>
      <c r="K2134" s="1" t="s">
        <v>3075</v>
      </c>
      <c r="L2134" s="1" t="s">
        <v>24</v>
      </c>
      <c r="M2134" s="1" t="s">
        <v>3076</v>
      </c>
      <c r="N2134" s="1" t="s">
        <v>2059</v>
      </c>
      <c r="O2134" s="2">
        <v>39568</v>
      </c>
      <c r="P2134" s="2">
        <v>39572</v>
      </c>
      <c r="Q2134" s="1" t="s">
        <v>29</v>
      </c>
      <c r="R2134" t="str">
        <f>VLOOKUP(F2134,'Seg 2 descriptions'!A:B,2)</f>
        <v>X Engineering and Measurement</v>
      </c>
      <c r="S2134" t="str">
        <f>VLOOKUP(G2134,'Seg 3 descriptions'!A:B,2)</f>
        <v>Overtime/Comp Time/On Call</v>
      </c>
    </row>
    <row r="2135" spans="1:19" x14ac:dyDescent="0.25">
      <c r="A2135" s="1" t="s">
        <v>457</v>
      </c>
      <c r="B2135" s="1" t="s">
        <v>1988</v>
      </c>
      <c r="C2135" s="1" t="s">
        <v>2318</v>
      </c>
      <c r="D2135" s="1" t="s">
        <v>2008</v>
      </c>
      <c r="E2135" s="1" t="s">
        <v>20</v>
      </c>
      <c r="F2135" s="1" t="s">
        <v>2006</v>
      </c>
      <c r="G2135" s="1" t="s">
        <v>590</v>
      </c>
      <c r="H2135" s="1" t="s">
        <v>76</v>
      </c>
      <c r="I2135" s="1" t="s">
        <v>2056</v>
      </c>
      <c r="J2135" s="3">
        <v>-0.02</v>
      </c>
      <c r="K2135" s="1" t="s">
        <v>3075</v>
      </c>
      <c r="L2135" s="1" t="s">
        <v>24</v>
      </c>
      <c r="M2135" s="1" t="s">
        <v>3076</v>
      </c>
      <c r="N2135" s="1" t="s">
        <v>2059</v>
      </c>
      <c r="O2135" s="2">
        <v>39568</v>
      </c>
      <c r="P2135" s="2">
        <v>39572</v>
      </c>
      <c r="Q2135" s="1" t="s">
        <v>29</v>
      </c>
      <c r="R2135" t="str">
        <f>VLOOKUP(F2135,'Seg 2 descriptions'!A:B,2)</f>
        <v>X Engineering and Measurement</v>
      </c>
      <c r="S2135" t="str">
        <f>VLOOKUP(G2135,'Seg 3 descriptions'!A:B,2)</f>
        <v>Overtime/Comp Time/On Call</v>
      </c>
    </row>
    <row r="2136" spans="1:19" x14ac:dyDescent="0.25">
      <c r="A2136" s="1" t="s">
        <v>457</v>
      </c>
      <c r="B2136" s="1" t="s">
        <v>1988</v>
      </c>
      <c r="C2136" s="1" t="s">
        <v>2318</v>
      </c>
      <c r="D2136" s="1" t="s">
        <v>2064</v>
      </c>
      <c r="E2136" s="1" t="s">
        <v>20</v>
      </c>
      <c r="F2136" s="1" t="s">
        <v>2006</v>
      </c>
      <c r="G2136" s="1" t="s">
        <v>590</v>
      </c>
      <c r="H2136" s="1" t="s">
        <v>23</v>
      </c>
      <c r="I2136" s="1" t="s">
        <v>2056</v>
      </c>
      <c r="J2136" s="3">
        <v>-0.02</v>
      </c>
      <c r="K2136" s="1" t="s">
        <v>3075</v>
      </c>
      <c r="L2136" s="1" t="s">
        <v>24</v>
      </c>
      <c r="M2136" s="1" t="s">
        <v>3076</v>
      </c>
      <c r="N2136" s="1" t="s">
        <v>2059</v>
      </c>
      <c r="O2136" s="2">
        <v>39568</v>
      </c>
      <c r="P2136" s="2">
        <v>39572</v>
      </c>
      <c r="Q2136" s="1" t="s">
        <v>29</v>
      </c>
      <c r="R2136" t="str">
        <f>VLOOKUP(F2136,'Seg 2 descriptions'!A:B,2)</f>
        <v>X Engineering and Measurement</v>
      </c>
      <c r="S2136" t="str">
        <f>VLOOKUP(G2136,'Seg 3 descriptions'!A:B,2)</f>
        <v>Overtime/Comp Time/On Call</v>
      </c>
    </row>
    <row r="2137" spans="1:19" x14ac:dyDescent="0.25">
      <c r="A2137" s="1" t="s">
        <v>457</v>
      </c>
      <c r="B2137" s="1" t="s">
        <v>1988</v>
      </c>
      <c r="C2137" s="1" t="s">
        <v>2318</v>
      </c>
      <c r="D2137" s="1" t="s">
        <v>2077</v>
      </c>
      <c r="E2137" s="1" t="s">
        <v>20</v>
      </c>
      <c r="F2137" s="1" t="s">
        <v>2006</v>
      </c>
      <c r="G2137" s="1" t="s">
        <v>460</v>
      </c>
      <c r="H2137" s="1" t="s">
        <v>86</v>
      </c>
      <c r="I2137" s="1" t="s">
        <v>2056</v>
      </c>
      <c r="J2137" s="3">
        <v>2.61</v>
      </c>
      <c r="K2137" s="1" t="s">
        <v>3075</v>
      </c>
      <c r="L2137" s="1" t="s">
        <v>24</v>
      </c>
      <c r="M2137" s="1" t="s">
        <v>3076</v>
      </c>
      <c r="N2137" s="1" t="s">
        <v>2059</v>
      </c>
      <c r="O2137" s="2">
        <v>39568</v>
      </c>
      <c r="P2137" s="2">
        <v>39572</v>
      </c>
      <c r="Q2137" s="1" t="s">
        <v>29</v>
      </c>
      <c r="R2137" t="str">
        <f>VLOOKUP(F2137,'Seg 2 descriptions'!A:B,2)</f>
        <v>X Engineering and Measurement</v>
      </c>
      <c r="S2137" t="str">
        <f>VLOOKUP(G2137,'Seg 3 descriptions'!A:B,2)</f>
        <v>Salaries</v>
      </c>
    </row>
    <row r="2138" spans="1:19" x14ac:dyDescent="0.25">
      <c r="A2138" s="1" t="s">
        <v>457</v>
      </c>
      <c r="B2138" s="1" t="s">
        <v>1988</v>
      </c>
      <c r="C2138" s="1" t="s">
        <v>2318</v>
      </c>
      <c r="D2138" s="1" t="s">
        <v>2080</v>
      </c>
      <c r="E2138" s="1" t="s">
        <v>20</v>
      </c>
      <c r="F2138" s="1" t="s">
        <v>2006</v>
      </c>
      <c r="G2138" s="1" t="s">
        <v>460</v>
      </c>
      <c r="H2138" s="1" t="s">
        <v>187</v>
      </c>
      <c r="I2138" s="1" t="s">
        <v>2056</v>
      </c>
      <c r="J2138" s="3">
        <v>13.06</v>
      </c>
      <c r="K2138" s="1" t="s">
        <v>3075</v>
      </c>
      <c r="L2138" s="1" t="s">
        <v>24</v>
      </c>
      <c r="M2138" s="1" t="s">
        <v>3076</v>
      </c>
      <c r="N2138" s="1" t="s">
        <v>2059</v>
      </c>
      <c r="O2138" s="2">
        <v>39568</v>
      </c>
      <c r="P2138" s="2">
        <v>39572</v>
      </c>
      <c r="Q2138" s="1" t="s">
        <v>29</v>
      </c>
      <c r="R2138" t="str">
        <f>VLOOKUP(F2138,'Seg 2 descriptions'!A:B,2)</f>
        <v>X Engineering and Measurement</v>
      </c>
      <c r="S2138" t="str">
        <f>VLOOKUP(G2138,'Seg 3 descriptions'!A:B,2)</f>
        <v>Salaries</v>
      </c>
    </row>
    <row r="2139" spans="1:19" x14ac:dyDescent="0.25">
      <c r="A2139" s="1" t="s">
        <v>457</v>
      </c>
      <c r="B2139" s="1" t="s">
        <v>1988</v>
      </c>
      <c r="C2139" s="1" t="s">
        <v>2318</v>
      </c>
      <c r="D2139" s="1" t="s">
        <v>2081</v>
      </c>
      <c r="E2139" s="1" t="s">
        <v>20</v>
      </c>
      <c r="F2139" s="1" t="s">
        <v>2006</v>
      </c>
      <c r="G2139" s="1" t="s">
        <v>460</v>
      </c>
      <c r="H2139" s="1" t="s">
        <v>76</v>
      </c>
      <c r="I2139" s="1" t="s">
        <v>2056</v>
      </c>
      <c r="J2139" s="3">
        <v>11.79</v>
      </c>
      <c r="K2139" s="1" t="s">
        <v>3075</v>
      </c>
      <c r="L2139" s="1" t="s">
        <v>24</v>
      </c>
      <c r="M2139" s="1" t="s">
        <v>3076</v>
      </c>
      <c r="N2139" s="1" t="s">
        <v>2059</v>
      </c>
      <c r="O2139" s="2">
        <v>39568</v>
      </c>
      <c r="P2139" s="2">
        <v>39572</v>
      </c>
      <c r="Q2139" s="1" t="s">
        <v>29</v>
      </c>
      <c r="R2139" t="str">
        <f>VLOOKUP(F2139,'Seg 2 descriptions'!A:B,2)</f>
        <v>X Engineering and Measurement</v>
      </c>
      <c r="S2139" t="str">
        <f>VLOOKUP(G2139,'Seg 3 descriptions'!A:B,2)</f>
        <v>Salaries</v>
      </c>
    </row>
    <row r="2140" spans="1:19" x14ac:dyDescent="0.25">
      <c r="A2140" s="1" t="s">
        <v>457</v>
      </c>
      <c r="B2140" s="1" t="s">
        <v>1988</v>
      </c>
      <c r="C2140" s="1" t="s">
        <v>2318</v>
      </c>
      <c r="D2140" s="1" t="s">
        <v>2082</v>
      </c>
      <c r="E2140" s="1" t="s">
        <v>20</v>
      </c>
      <c r="F2140" s="1" t="s">
        <v>2006</v>
      </c>
      <c r="G2140" s="1" t="s">
        <v>460</v>
      </c>
      <c r="H2140" s="1" t="s">
        <v>23</v>
      </c>
      <c r="I2140" s="1" t="s">
        <v>2056</v>
      </c>
      <c r="J2140" s="3">
        <v>16.98</v>
      </c>
      <c r="K2140" s="1" t="s">
        <v>3075</v>
      </c>
      <c r="L2140" s="1" t="s">
        <v>24</v>
      </c>
      <c r="M2140" s="1" t="s">
        <v>3076</v>
      </c>
      <c r="N2140" s="1" t="s">
        <v>2059</v>
      </c>
      <c r="O2140" s="2">
        <v>39568</v>
      </c>
      <c r="P2140" s="2">
        <v>39572</v>
      </c>
      <c r="Q2140" s="1" t="s">
        <v>29</v>
      </c>
      <c r="R2140" t="str">
        <f>VLOOKUP(F2140,'Seg 2 descriptions'!A:B,2)</f>
        <v>X Engineering and Measurement</v>
      </c>
      <c r="S2140" t="str">
        <f>VLOOKUP(G2140,'Seg 3 descriptions'!A:B,2)</f>
        <v>Salaries</v>
      </c>
    </row>
    <row r="2141" spans="1:19" x14ac:dyDescent="0.25">
      <c r="A2141" s="1" t="s">
        <v>457</v>
      </c>
      <c r="B2141" s="1" t="s">
        <v>1988</v>
      </c>
      <c r="C2141" s="1" t="s">
        <v>2318</v>
      </c>
      <c r="D2141" s="1" t="s">
        <v>2077</v>
      </c>
      <c r="E2141" s="1" t="s">
        <v>20</v>
      </c>
      <c r="F2141" s="1" t="s">
        <v>2006</v>
      </c>
      <c r="G2141" s="1" t="s">
        <v>460</v>
      </c>
      <c r="H2141" s="1" t="s">
        <v>86</v>
      </c>
      <c r="I2141" s="1" t="s">
        <v>2056</v>
      </c>
      <c r="J2141" s="3">
        <v>37.299999999999997</v>
      </c>
      <c r="K2141" s="1" t="s">
        <v>3075</v>
      </c>
      <c r="L2141" s="1" t="s">
        <v>24</v>
      </c>
      <c r="M2141" s="1" t="s">
        <v>3076</v>
      </c>
      <c r="N2141" s="1" t="s">
        <v>2059</v>
      </c>
      <c r="O2141" s="2">
        <v>39568</v>
      </c>
      <c r="P2141" s="2">
        <v>39572</v>
      </c>
      <c r="Q2141" s="1" t="s">
        <v>29</v>
      </c>
      <c r="R2141" t="str">
        <f>VLOOKUP(F2141,'Seg 2 descriptions'!A:B,2)</f>
        <v>X Engineering and Measurement</v>
      </c>
      <c r="S2141" t="str">
        <f>VLOOKUP(G2141,'Seg 3 descriptions'!A:B,2)</f>
        <v>Salaries</v>
      </c>
    </row>
    <row r="2142" spans="1:19" x14ac:dyDescent="0.25">
      <c r="A2142" s="1" t="s">
        <v>457</v>
      </c>
      <c r="B2142" s="1" t="s">
        <v>1988</v>
      </c>
      <c r="C2142" s="1" t="s">
        <v>2318</v>
      </c>
      <c r="D2142" s="1" t="s">
        <v>2080</v>
      </c>
      <c r="E2142" s="1" t="s">
        <v>20</v>
      </c>
      <c r="F2142" s="1" t="s">
        <v>2006</v>
      </c>
      <c r="G2142" s="1" t="s">
        <v>460</v>
      </c>
      <c r="H2142" s="1" t="s">
        <v>187</v>
      </c>
      <c r="I2142" s="1" t="s">
        <v>2056</v>
      </c>
      <c r="J2142" s="3">
        <v>180.23</v>
      </c>
      <c r="K2142" s="1" t="s">
        <v>3075</v>
      </c>
      <c r="L2142" s="1" t="s">
        <v>24</v>
      </c>
      <c r="M2142" s="1" t="s">
        <v>3076</v>
      </c>
      <c r="N2142" s="1" t="s">
        <v>2059</v>
      </c>
      <c r="O2142" s="2">
        <v>39568</v>
      </c>
      <c r="P2142" s="2">
        <v>39572</v>
      </c>
      <c r="Q2142" s="1" t="s">
        <v>29</v>
      </c>
      <c r="R2142" t="str">
        <f>VLOOKUP(F2142,'Seg 2 descriptions'!A:B,2)</f>
        <v>X Engineering and Measurement</v>
      </c>
      <c r="S2142" t="str">
        <f>VLOOKUP(G2142,'Seg 3 descriptions'!A:B,2)</f>
        <v>Salaries</v>
      </c>
    </row>
    <row r="2143" spans="1:19" x14ac:dyDescent="0.25">
      <c r="A2143" s="1" t="s">
        <v>457</v>
      </c>
      <c r="B2143" s="1" t="s">
        <v>1988</v>
      </c>
      <c r="C2143" s="1" t="s">
        <v>2318</v>
      </c>
      <c r="D2143" s="1" t="s">
        <v>2081</v>
      </c>
      <c r="E2143" s="1" t="s">
        <v>20</v>
      </c>
      <c r="F2143" s="1" t="s">
        <v>2006</v>
      </c>
      <c r="G2143" s="1" t="s">
        <v>460</v>
      </c>
      <c r="H2143" s="1" t="s">
        <v>76</v>
      </c>
      <c r="I2143" s="1" t="s">
        <v>2056</v>
      </c>
      <c r="J2143" s="3">
        <v>217.55</v>
      </c>
      <c r="K2143" s="1" t="s">
        <v>3075</v>
      </c>
      <c r="L2143" s="1" t="s">
        <v>24</v>
      </c>
      <c r="M2143" s="1" t="s">
        <v>3076</v>
      </c>
      <c r="N2143" s="1" t="s">
        <v>2059</v>
      </c>
      <c r="O2143" s="2">
        <v>39568</v>
      </c>
      <c r="P2143" s="2">
        <v>39572</v>
      </c>
      <c r="Q2143" s="1" t="s">
        <v>29</v>
      </c>
      <c r="R2143" t="str">
        <f>VLOOKUP(F2143,'Seg 2 descriptions'!A:B,2)</f>
        <v>X Engineering and Measurement</v>
      </c>
      <c r="S2143" t="str">
        <f>VLOOKUP(G2143,'Seg 3 descriptions'!A:B,2)</f>
        <v>Salaries</v>
      </c>
    </row>
    <row r="2144" spans="1:19" x14ac:dyDescent="0.25">
      <c r="A2144" s="1" t="s">
        <v>457</v>
      </c>
      <c r="B2144" s="1" t="s">
        <v>1988</v>
      </c>
      <c r="C2144" s="1" t="s">
        <v>2318</v>
      </c>
      <c r="D2144" s="1" t="s">
        <v>2082</v>
      </c>
      <c r="E2144" s="1" t="s">
        <v>20</v>
      </c>
      <c r="F2144" s="1" t="s">
        <v>2006</v>
      </c>
      <c r="G2144" s="1" t="s">
        <v>460</v>
      </c>
      <c r="H2144" s="1" t="s">
        <v>23</v>
      </c>
      <c r="I2144" s="1" t="s">
        <v>2056</v>
      </c>
      <c r="J2144" s="3">
        <v>284.18</v>
      </c>
      <c r="K2144" s="1" t="s">
        <v>3075</v>
      </c>
      <c r="L2144" s="1" t="s">
        <v>24</v>
      </c>
      <c r="M2144" s="1" t="s">
        <v>3076</v>
      </c>
      <c r="N2144" s="1" t="s">
        <v>2059</v>
      </c>
      <c r="O2144" s="2">
        <v>39568</v>
      </c>
      <c r="P2144" s="2">
        <v>39572</v>
      </c>
      <c r="Q2144" s="1" t="s">
        <v>29</v>
      </c>
      <c r="R2144" t="str">
        <f>VLOOKUP(F2144,'Seg 2 descriptions'!A:B,2)</f>
        <v>X Engineering and Measurement</v>
      </c>
      <c r="S2144" t="str">
        <f>VLOOKUP(G2144,'Seg 3 descriptions'!A:B,2)</f>
        <v>Salaries</v>
      </c>
    </row>
    <row r="2145" spans="1:19" x14ac:dyDescent="0.25">
      <c r="A2145" s="1" t="s">
        <v>457</v>
      </c>
      <c r="B2145" s="1" t="s">
        <v>1988</v>
      </c>
      <c r="C2145" s="1" t="s">
        <v>2318</v>
      </c>
      <c r="D2145" s="1" t="s">
        <v>2393</v>
      </c>
      <c r="E2145" s="1" t="s">
        <v>20</v>
      </c>
      <c r="F2145" s="1" t="s">
        <v>2006</v>
      </c>
      <c r="G2145" s="1" t="s">
        <v>460</v>
      </c>
      <c r="H2145" s="1" t="s">
        <v>228</v>
      </c>
      <c r="I2145" s="1" t="s">
        <v>2056</v>
      </c>
      <c r="J2145" s="3">
        <v>3.92</v>
      </c>
      <c r="K2145" s="1" t="s">
        <v>3075</v>
      </c>
      <c r="L2145" s="1" t="s">
        <v>24</v>
      </c>
      <c r="M2145" s="1" t="s">
        <v>3076</v>
      </c>
      <c r="N2145" s="1" t="s">
        <v>2059</v>
      </c>
      <c r="O2145" s="2">
        <v>39568</v>
      </c>
      <c r="P2145" s="2">
        <v>39572</v>
      </c>
      <c r="Q2145" s="1" t="s">
        <v>29</v>
      </c>
      <c r="R2145" t="str">
        <f>VLOOKUP(F2145,'Seg 2 descriptions'!A:B,2)</f>
        <v>X Engineering and Measurement</v>
      </c>
      <c r="S2145" t="str">
        <f>VLOOKUP(G2145,'Seg 3 descriptions'!A:B,2)</f>
        <v>Salaries</v>
      </c>
    </row>
    <row r="2146" spans="1:19" x14ac:dyDescent="0.25">
      <c r="A2146" s="1" t="s">
        <v>457</v>
      </c>
      <c r="B2146" s="1" t="s">
        <v>1988</v>
      </c>
      <c r="C2146" s="1" t="s">
        <v>2318</v>
      </c>
      <c r="D2146" s="1" t="s">
        <v>2330</v>
      </c>
      <c r="E2146" s="1" t="s">
        <v>20</v>
      </c>
      <c r="F2146" s="1" t="s">
        <v>2006</v>
      </c>
      <c r="G2146" s="1" t="s">
        <v>460</v>
      </c>
      <c r="H2146" s="1" t="s">
        <v>130</v>
      </c>
      <c r="I2146" s="1" t="s">
        <v>2056</v>
      </c>
      <c r="J2146" s="3">
        <v>5.22</v>
      </c>
      <c r="K2146" s="1" t="s">
        <v>3075</v>
      </c>
      <c r="L2146" s="1" t="s">
        <v>24</v>
      </c>
      <c r="M2146" s="1" t="s">
        <v>3076</v>
      </c>
      <c r="N2146" s="1" t="s">
        <v>2059</v>
      </c>
      <c r="O2146" s="2">
        <v>39568</v>
      </c>
      <c r="P2146" s="2">
        <v>39572</v>
      </c>
      <c r="Q2146" s="1" t="s">
        <v>29</v>
      </c>
      <c r="R2146" t="str">
        <f>VLOOKUP(F2146,'Seg 2 descriptions'!A:B,2)</f>
        <v>X Engineering and Measurement</v>
      </c>
      <c r="S2146" t="str">
        <f>VLOOKUP(G2146,'Seg 3 descriptions'!A:B,2)</f>
        <v>Salaries</v>
      </c>
    </row>
    <row r="2147" spans="1:19" x14ac:dyDescent="0.25">
      <c r="A2147" s="1" t="s">
        <v>457</v>
      </c>
      <c r="B2147" s="1" t="s">
        <v>1988</v>
      </c>
      <c r="C2147" s="1" t="s">
        <v>2325</v>
      </c>
      <c r="D2147" s="1" t="s">
        <v>3029</v>
      </c>
      <c r="E2147" s="1" t="s">
        <v>20</v>
      </c>
      <c r="F2147" s="1" t="s">
        <v>2006</v>
      </c>
      <c r="G2147" s="1" t="s">
        <v>1049</v>
      </c>
      <c r="H2147" s="1" t="s">
        <v>86</v>
      </c>
      <c r="I2147" s="1" t="s">
        <v>2056</v>
      </c>
      <c r="J2147" s="3">
        <v>4.55</v>
      </c>
      <c r="K2147" s="1" t="s">
        <v>3075</v>
      </c>
      <c r="L2147" s="1" t="s">
        <v>24</v>
      </c>
      <c r="M2147" s="1" t="s">
        <v>3076</v>
      </c>
      <c r="N2147" s="1" t="s">
        <v>2059</v>
      </c>
      <c r="O2147" s="2">
        <v>39538</v>
      </c>
      <c r="P2147" s="2">
        <v>39541</v>
      </c>
      <c r="Q2147" s="1" t="s">
        <v>29</v>
      </c>
      <c r="R2147" t="str">
        <f>VLOOKUP(F2147,'Seg 2 descriptions'!A:B,2)</f>
        <v>X Engineering and Measurement</v>
      </c>
      <c r="S2147" t="str">
        <f>VLOOKUP(G2147,'Seg 3 descriptions'!A:B,2)</f>
        <v>Vehicle Insurance</v>
      </c>
    </row>
    <row r="2148" spans="1:19" x14ac:dyDescent="0.25">
      <c r="A2148" s="1" t="s">
        <v>457</v>
      </c>
      <c r="B2148" s="1" t="s">
        <v>1988</v>
      </c>
      <c r="C2148" s="1" t="s">
        <v>2325</v>
      </c>
      <c r="D2148" s="1" t="s">
        <v>3030</v>
      </c>
      <c r="E2148" s="1" t="s">
        <v>20</v>
      </c>
      <c r="F2148" s="1" t="s">
        <v>2006</v>
      </c>
      <c r="G2148" s="1" t="s">
        <v>1049</v>
      </c>
      <c r="H2148" s="1" t="s">
        <v>187</v>
      </c>
      <c r="I2148" s="1" t="s">
        <v>2056</v>
      </c>
      <c r="J2148" s="3">
        <v>14.85</v>
      </c>
      <c r="K2148" s="1" t="s">
        <v>3075</v>
      </c>
      <c r="L2148" s="1" t="s">
        <v>24</v>
      </c>
      <c r="M2148" s="1" t="s">
        <v>3076</v>
      </c>
      <c r="N2148" s="1" t="s">
        <v>2059</v>
      </c>
      <c r="O2148" s="2">
        <v>39538</v>
      </c>
      <c r="P2148" s="2">
        <v>39541</v>
      </c>
      <c r="Q2148" s="1" t="s">
        <v>29</v>
      </c>
      <c r="R2148" t="str">
        <f>VLOOKUP(F2148,'Seg 2 descriptions'!A:B,2)</f>
        <v>X Engineering and Measurement</v>
      </c>
      <c r="S2148" t="str">
        <f>VLOOKUP(G2148,'Seg 3 descriptions'!A:B,2)</f>
        <v>Vehicle Insurance</v>
      </c>
    </row>
    <row r="2149" spans="1:19" x14ac:dyDescent="0.25">
      <c r="A2149" s="1" t="s">
        <v>457</v>
      </c>
      <c r="B2149" s="1" t="s">
        <v>1988</v>
      </c>
      <c r="C2149" s="1" t="s">
        <v>2325</v>
      </c>
      <c r="D2149" s="1" t="s">
        <v>3033</v>
      </c>
      <c r="E2149" s="1" t="s">
        <v>20</v>
      </c>
      <c r="F2149" s="1" t="s">
        <v>2006</v>
      </c>
      <c r="G2149" s="1" t="s">
        <v>1055</v>
      </c>
      <c r="H2149" s="1" t="s">
        <v>76</v>
      </c>
      <c r="I2149" s="1" t="s">
        <v>2056</v>
      </c>
      <c r="J2149" s="3">
        <v>75.34</v>
      </c>
      <c r="K2149" s="1" t="s">
        <v>3075</v>
      </c>
      <c r="L2149" s="1" t="s">
        <v>24</v>
      </c>
      <c r="M2149" s="1" t="s">
        <v>3076</v>
      </c>
      <c r="N2149" s="1" t="s">
        <v>2059</v>
      </c>
      <c r="O2149" s="2">
        <v>39538</v>
      </c>
      <c r="P2149" s="2">
        <v>39541</v>
      </c>
      <c r="Q2149" s="1" t="s">
        <v>29</v>
      </c>
      <c r="R2149" t="str">
        <f>VLOOKUP(F2149,'Seg 2 descriptions'!A:B,2)</f>
        <v>X Engineering and Measurement</v>
      </c>
      <c r="S2149" t="str">
        <f>VLOOKUP(G2149,'Seg 3 descriptions'!A:B,2)</f>
        <v>Vehicle Depreciation</v>
      </c>
    </row>
    <row r="2150" spans="1:19" x14ac:dyDescent="0.25">
      <c r="A2150" s="1" t="s">
        <v>457</v>
      </c>
      <c r="B2150" s="1" t="s">
        <v>1988</v>
      </c>
      <c r="C2150" s="1" t="s">
        <v>2325</v>
      </c>
      <c r="D2150" s="1" t="s">
        <v>3034</v>
      </c>
      <c r="E2150" s="1" t="s">
        <v>20</v>
      </c>
      <c r="F2150" s="1" t="s">
        <v>2006</v>
      </c>
      <c r="G2150" s="1" t="s">
        <v>1055</v>
      </c>
      <c r="H2150" s="1" t="s">
        <v>23</v>
      </c>
      <c r="I2150" s="1" t="s">
        <v>2056</v>
      </c>
      <c r="J2150" s="3">
        <v>38.53</v>
      </c>
      <c r="K2150" s="1" t="s">
        <v>3075</v>
      </c>
      <c r="L2150" s="1" t="s">
        <v>24</v>
      </c>
      <c r="M2150" s="1" t="s">
        <v>3076</v>
      </c>
      <c r="N2150" s="1" t="s">
        <v>2059</v>
      </c>
      <c r="O2150" s="2">
        <v>39538</v>
      </c>
      <c r="P2150" s="2">
        <v>39541</v>
      </c>
      <c r="Q2150" s="1" t="s">
        <v>29</v>
      </c>
      <c r="R2150" t="str">
        <f>VLOOKUP(F2150,'Seg 2 descriptions'!A:B,2)</f>
        <v>X Engineering and Measurement</v>
      </c>
      <c r="S2150" t="str">
        <f>VLOOKUP(G2150,'Seg 3 descriptions'!A:B,2)</f>
        <v>Vehicle Depreciation</v>
      </c>
    </row>
    <row r="2151" spans="1:19" x14ac:dyDescent="0.25">
      <c r="A2151" s="1" t="s">
        <v>457</v>
      </c>
      <c r="B2151" s="1" t="s">
        <v>1988</v>
      </c>
      <c r="C2151" s="1" t="s">
        <v>2325</v>
      </c>
      <c r="D2151" s="1" t="s">
        <v>3057</v>
      </c>
      <c r="E2151" s="1" t="s">
        <v>20</v>
      </c>
      <c r="F2151" s="1" t="s">
        <v>2006</v>
      </c>
      <c r="G2151" s="1" t="s">
        <v>1055</v>
      </c>
      <c r="H2151" s="1" t="s">
        <v>228</v>
      </c>
      <c r="I2151" s="1" t="s">
        <v>2056</v>
      </c>
      <c r="J2151" s="3">
        <v>2.0499999999999998</v>
      </c>
      <c r="K2151" s="1" t="s">
        <v>3075</v>
      </c>
      <c r="L2151" s="1" t="s">
        <v>24</v>
      </c>
      <c r="M2151" s="1" t="s">
        <v>3076</v>
      </c>
      <c r="N2151" s="1" t="s">
        <v>2059</v>
      </c>
      <c r="O2151" s="2">
        <v>39538</v>
      </c>
      <c r="P2151" s="2">
        <v>39541</v>
      </c>
      <c r="Q2151" s="1" t="s">
        <v>29</v>
      </c>
      <c r="R2151" t="str">
        <f>VLOOKUP(F2151,'Seg 2 descriptions'!A:B,2)</f>
        <v>X Engineering and Measurement</v>
      </c>
      <c r="S2151" t="str">
        <f>VLOOKUP(G2151,'Seg 3 descriptions'!A:B,2)</f>
        <v>Vehicle Depreciation</v>
      </c>
    </row>
    <row r="2152" spans="1:19" x14ac:dyDescent="0.25">
      <c r="A2152" s="1" t="s">
        <v>457</v>
      </c>
      <c r="B2152" s="1" t="s">
        <v>1988</v>
      </c>
      <c r="C2152" s="1" t="s">
        <v>2325</v>
      </c>
      <c r="D2152" s="1" t="s">
        <v>3112</v>
      </c>
      <c r="E2152" s="1" t="s">
        <v>20</v>
      </c>
      <c r="F2152" s="1" t="s">
        <v>2006</v>
      </c>
      <c r="G2152" s="1" t="s">
        <v>1055</v>
      </c>
      <c r="H2152" s="1" t="s">
        <v>130</v>
      </c>
      <c r="I2152" s="1" t="s">
        <v>2056</v>
      </c>
      <c r="J2152" s="3">
        <v>3.08</v>
      </c>
      <c r="K2152" s="1" t="s">
        <v>3075</v>
      </c>
      <c r="L2152" s="1" t="s">
        <v>24</v>
      </c>
      <c r="M2152" s="1" t="s">
        <v>3076</v>
      </c>
      <c r="N2152" s="1" t="s">
        <v>2059</v>
      </c>
      <c r="O2152" s="2">
        <v>39538</v>
      </c>
      <c r="P2152" s="2">
        <v>39541</v>
      </c>
      <c r="Q2152" s="1" t="s">
        <v>29</v>
      </c>
      <c r="R2152" t="str">
        <f>VLOOKUP(F2152,'Seg 2 descriptions'!A:B,2)</f>
        <v>X Engineering and Measurement</v>
      </c>
      <c r="S2152" t="str">
        <f>VLOOKUP(G2152,'Seg 3 descriptions'!A:B,2)</f>
        <v>Vehicle Depreciation</v>
      </c>
    </row>
    <row r="2153" spans="1:19" x14ac:dyDescent="0.25">
      <c r="A2153" s="1" t="s">
        <v>457</v>
      </c>
      <c r="B2153" s="1" t="s">
        <v>1988</v>
      </c>
      <c r="C2153" s="1" t="s">
        <v>2325</v>
      </c>
      <c r="D2153" s="1" t="s">
        <v>3031</v>
      </c>
      <c r="E2153" s="1" t="s">
        <v>20</v>
      </c>
      <c r="F2153" s="1" t="s">
        <v>2006</v>
      </c>
      <c r="G2153" s="1" t="s">
        <v>1055</v>
      </c>
      <c r="H2153" s="1" t="s">
        <v>86</v>
      </c>
      <c r="I2153" s="1" t="s">
        <v>2056</v>
      </c>
      <c r="J2153" s="3">
        <v>22.35</v>
      </c>
      <c r="K2153" s="1" t="s">
        <v>3075</v>
      </c>
      <c r="L2153" s="1" t="s">
        <v>24</v>
      </c>
      <c r="M2153" s="1" t="s">
        <v>3076</v>
      </c>
      <c r="N2153" s="1" t="s">
        <v>2059</v>
      </c>
      <c r="O2153" s="2">
        <v>39538</v>
      </c>
      <c r="P2153" s="2">
        <v>39541</v>
      </c>
      <c r="Q2153" s="1" t="s">
        <v>29</v>
      </c>
      <c r="R2153" t="str">
        <f>VLOOKUP(F2153,'Seg 2 descriptions'!A:B,2)</f>
        <v>X Engineering and Measurement</v>
      </c>
      <c r="S2153" t="str">
        <f>VLOOKUP(G2153,'Seg 3 descriptions'!A:B,2)</f>
        <v>Vehicle Depreciation</v>
      </c>
    </row>
    <row r="2154" spans="1:19" x14ac:dyDescent="0.25">
      <c r="A2154" s="1" t="s">
        <v>457</v>
      </c>
      <c r="B2154" s="1" t="s">
        <v>1988</v>
      </c>
      <c r="C2154" s="1" t="s">
        <v>2325</v>
      </c>
      <c r="D2154" s="1" t="s">
        <v>3032</v>
      </c>
      <c r="E2154" s="1" t="s">
        <v>20</v>
      </c>
      <c r="F2154" s="1" t="s">
        <v>2006</v>
      </c>
      <c r="G2154" s="1" t="s">
        <v>1055</v>
      </c>
      <c r="H2154" s="1" t="s">
        <v>187</v>
      </c>
      <c r="I2154" s="1" t="s">
        <v>2056</v>
      </c>
      <c r="J2154" s="3">
        <v>72.989999999999995</v>
      </c>
      <c r="K2154" s="1" t="s">
        <v>3075</v>
      </c>
      <c r="L2154" s="1" t="s">
        <v>24</v>
      </c>
      <c r="M2154" s="1" t="s">
        <v>3076</v>
      </c>
      <c r="N2154" s="1" t="s">
        <v>2059</v>
      </c>
      <c r="O2154" s="2">
        <v>39538</v>
      </c>
      <c r="P2154" s="2">
        <v>39541</v>
      </c>
      <c r="Q2154" s="1" t="s">
        <v>29</v>
      </c>
      <c r="R2154" t="str">
        <f>VLOOKUP(F2154,'Seg 2 descriptions'!A:B,2)</f>
        <v>X Engineering and Measurement</v>
      </c>
      <c r="S2154" t="str">
        <f>VLOOKUP(G2154,'Seg 3 descriptions'!A:B,2)</f>
        <v>Vehicle Depreciation</v>
      </c>
    </row>
    <row r="2155" spans="1:19" x14ac:dyDescent="0.25">
      <c r="A2155" s="1" t="s">
        <v>457</v>
      </c>
      <c r="B2155" s="1" t="s">
        <v>1988</v>
      </c>
      <c r="C2155" s="1" t="s">
        <v>2325</v>
      </c>
      <c r="D2155" s="1" t="s">
        <v>3021</v>
      </c>
      <c r="E2155" s="1" t="s">
        <v>20</v>
      </c>
      <c r="F2155" s="1" t="s">
        <v>2006</v>
      </c>
      <c r="G2155" s="1" t="s">
        <v>870</v>
      </c>
      <c r="H2155" s="1" t="s">
        <v>86</v>
      </c>
      <c r="I2155" s="1" t="s">
        <v>2056</v>
      </c>
      <c r="J2155" s="3">
        <v>3.92</v>
      </c>
      <c r="K2155" s="1" t="s">
        <v>3075</v>
      </c>
      <c r="L2155" s="1" t="s">
        <v>24</v>
      </c>
      <c r="M2155" s="1" t="s">
        <v>3076</v>
      </c>
      <c r="N2155" s="1" t="s">
        <v>2059</v>
      </c>
      <c r="O2155" s="2">
        <v>39538</v>
      </c>
      <c r="P2155" s="2">
        <v>39541</v>
      </c>
      <c r="Q2155" s="1" t="s">
        <v>29</v>
      </c>
      <c r="R2155" t="str">
        <f>VLOOKUP(F2155,'Seg 2 descriptions'!A:B,2)</f>
        <v>X Engineering and Measurement</v>
      </c>
      <c r="S2155" t="str">
        <f>VLOOKUP(G2155,'Seg 3 descriptions'!A:B,2)</f>
        <v>Other Vehicle Expenses</v>
      </c>
    </row>
    <row r="2156" spans="1:19" x14ac:dyDescent="0.25">
      <c r="A2156" s="1" t="s">
        <v>457</v>
      </c>
      <c r="B2156" s="1" t="s">
        <v>1988</v>
      </c>
      <c r="C2156" s="1" t="s">
        <v>2325</v>
      </c>
      <c r="D2156" s="1" t="s">
        <v>3024</v>
      </c>
      <c r="E2156" s="1" t="s">
        <v>20</v>
      </c>
      <c r="F2156" s="1" t="s">
        <v>2006</v>
      </c>
      <c r="G2156" s="1" t="s">
        <v>870</v>
      </c>
      <c r="H2156" s="1" t="s">
        <v>187</v>
      </c>
      <c r="I2156" s="1" t="s">
        <v>2056</v>
      </c>
      <c r="J2156" s="3">
        <v>12.81</v>
      </c>
      <c r="K2156" s="1" t="s">
        <v>3075</v>
      </c>
      <c r="L2156" s="1" t="s">
        <v>24</v>
      </c>
      <c r="M2156" s="1" t="s">
        <v>3076</v>
      </c>
      <c r="N2156" s="1" t="s">
        <v>2059</v>
      </c>
      <c r="O2156" s="2">
        <v>39538</v>
      </c>
      <c r="P2156" s="2">
        <v>39541</v>
      </c>
      <c r="Q2156" s="1" t="s">
        <v>29</v>
      </c>
      <c r="R2156" t="str">
        <f>VLOOKUP(F2156,'Seg 2 descriptions'!A:B,2)</f>
        <v>X Engineering and Measurement</v>
      </c>
      <c r="S2156" t="str">
        <f>VLOOKUP(G2156,'Seg 3 descriptions'!A:B,2)</f>
        <v>Other Vehicle Expenses</v>
      </c>
    </row>
    <row r="2157" spans="1:19" x14ac:dyDescent="0.25">
      <c r="A2157" s="1" t="s">
        <v>457</v>
      </c>
      <c r="B2157" s="1" t="s">
        <v>1988</v>
      </c>
      <c r="C2157" s="1" t="s">
        <v>2325</v>
      </c>
      <c r="D2157" s="1" t="s">
        <v>3025</v>
      </c>
      <c r="E2157" s="1" t="s">
        <v>20</v>
      </c>
      <c r="F2157" s="1" t="s">
        <v>2006</v>
      </c>
      <c r="G2157" s="1" t="s">
        <v>870</v>
      </c>
      <c r="H2157" s="1" t="s">
        <v>76</v>
      </c>
      <c r="I2157" s="1" t="s">
        <v>2056</v>
      </c>
      <c r="J2157" s="3">
        <v>13.22</v>
      </c>
      <c r="K2157" s="1" t="s">
        <v>3075</v>
      </c>
      <c r="L2157" s="1" t="s">
        <v>24</v>
      </c>
      <c r="M2157" s="1" t="s">
        <v>3076</v>
      </c>
      <c r="N2157" s="1" t="s">
        <v>2059</v>
      </c>
      <c r="O2157" s="2">
        <v>39538</v>
      </c>
      <c r="P2157" s="2">
        <v>39541</v>
      </c>
      <c r="Q2157" s="1" t="s">
        <v>29</v>
      </c>
      <c r="R2157" t="str">
        <f>VLOOKUP(F2157,'Seg 2 descriptions'!A:B,2)</f>
        <v>X Engineering and Measurement</v>
      </c>
      <c r="S2157" t="str">
        <f>VLOOKUP(G2157,'Seg 3 descriptions'!A:B,2)</f>
        <v>Other Vehicle Expenses</v>
      </c>
    </row>
    <row r="2158" spans="1:19" x14ac:dyDescent="0.25">
      <c r="A2158" s="1" t="s">
        <v>457</v>
      </c>
      <c r="B2158" s="1" t="s">
        <v>1988</v>
      </c>
      <c r="C2158" s="1" t="s">
        <v>2325</v>
      </c>
      <c r="D2158" s="1" t="s">
        <v>3026</v>
      </c>
      <c r="E2158" s="1" t="s">
        <v>20</v>
      </c>
      <c r="F2158" s="1" t="s">
        <v>2006</v>
      </c>
      <c r="G2158" s="1" t="s">
        <v>870</v>
      </c>
      <c r="H2158" s="1" t="s">
        <v>23</v>
      </c>
      <c r="I2158" s="1" t="s">
        <v>2056</v>
      </c>
      <c r="J2158" s="3">
        <v>6.76</v>
      </c>
      <c r="K2158" s="1" t="s">
        <v>3075</v>
      </c>
      <c r="L2158" s="1" t="s">
        <v>24</v>
      </c>
      <c r="M2158" s="1" t="s">
        <v>3076</v>
      </c>
      <c r="N2158" s="1" t="s">
        <v>2059</v>
      </c>
      <c r="O2158" s="2">
        <v>39538</v>
      </c>
      <c r="P2158" s="2">
        <v>39541</v>
      </c>
      <c r="Q2158" s="1" t="s">
        <v>29</v>
      </c>
      <c r="R2158" t="str">
        <f>VLOOKUP(F2158,'Seg 2 descriptions'!A:B,2)</f>
        <v>X Engineering and Measurement</v>
      </c>
      <c r="S2158" t="str">
        <f>VLOOKUP(G2158,'Seg 3 descriptions'!A:B,2)</f>
        <v>Other Vehicle Expenses</v>
      </c>
    </row>
    <row r="2159" spans="1:19" x14ac:dyDescent="0.25">
      <c r="A2159" s="1" t="s">
        <v>457</v>
      </c>
      <c r="B2159" s="1" t="s">
        <v>1988</v>
      </c>
      <c r="C2159" s="1" t="s">
        <v>2325</v>
      </c>
      <c r="D2159" s="1" t="s">
        <v>3055</v>
      </c>
      <c r="E2159" s="1" t="s">
        <v>20</v>
      </c>
      <c r="F2159" s="1" t="s">
        <v>2006</v>
      </c>
      <c r="G2159" s="1" t="s">
        <v>870</v>
      </c>
      <c r="H2159" s="1" t="s">
        <v>228</v>
      </c>
      <c r="I2159" s="1" t="s">
        <v>2056</v>
      </c>
      <c r="J2159" s="3">
        <v>0.36</v>
      </c>
      <c r="K2159" s="1" t="s">
        <v>3075</v>
      </c>
      <c r="L2159" s="1" t="s">
        <v>24</v>
      </c>
      <c r="M2159" s="1" t="s">
        <v>3076</v>
      </c>
      <c r="N2159" s="1" t="s">
        <v>2059</v>
      </c>
      <c r="O2159" s="2">
        <v>39538</v>
      </c>
      <c r="P2159" s="2">
        <v>39541</v>
      </c>
      <c r="Q2159" s="1" t="s">
        <v>29</v>
      </c>
      <c r="R2159" t="str">
        <f>VLOOKUP(F2159,'Seg 2 descriptions'!A:B,2)</f>
        <v>X Engineering and Measurement</v>
      </c>
      <c r="S2159" t="str">
        <f>VLOOKUP(G2159,'Seg 3 descriptions'!A:B,2)</f>
        <v>Other Vehicle Expenses</v>
      </c>
    </row>
    <row r="2160" spans="1:19" x14ac:dyDescent="0.25">
      <c r="A2160" s="1" t="s">
        <v>457</v>
      </c>
      <c r="B2160" s="1" t="s">
        <v>1988</v>
      </c>
      <c r="C2160" s="1" t="s">
        <v>2325</v>
      </c>
      <c r="D2160" s="1" t="s">
        <v>3101</v>
      </c>
      <c r="E2160" s="1" t="s">
        <v>20</v>
      </c>
      <c r="F2160" s="1" t="s">
        <v>2006</v>
      </c>
      <c r="G2160" s="1" t="s">
        <v>870</v>
      </c>
      <c r="H2160" s="1" t="s">
        <v>130</v>
      </c>
      <c r="I2160" s="1" t="s">
        <v>2056</v>
      </c>
      <c r="J2160" s="3">
        <v>0.54</v>
      </c>
      <c r="K2160" s="1" t="s">
        <v>3075</v>
      </c>
      <c r="L2160" s="1" t="s">
        <v>24</v>
      </c>
      <c r="M2160" s="1" t="s">
        <v>3076</v>
      </c>
      <c r="N2160" s="1" t="s">
        <v>2059</v>
      </c>
      <c r="O2160" s="2">
        <v>39538</v>
      </c>
      <c r="P2160" s="2">
        <v>39541</v>
      </c>
      <c r="Q2160" s="1" t="s">
        <v>29</v>
      </c>
      <c r="R2160" t="str">
        <f>VLOOKUP(F2160,'Seg 2 descriptions'!A:B,2)</f>
        <v>X Engineering and Measurement</v>
      </c>
      <c r="S2160" t="str">
        <f>VLOOKUP(G2160,'Seg 3 descriptions'!A:B,2)</f>
        <v>Other Vehicle Expenses</v>
      </c>
    </row>
    <row r="2161" spans="1:19" x14ac:dyDescent="0.25">
      <c r="A2161" s="1" t="s">
        <v>457</v>
      </c>
      <c r="B2161" s="1" t="s">
        <v>1988</v>
      </c>
      <c r="C2161" s="1" t="s">
        <v>2325</v>
      </c>
      <c r="D2161" s="1" t="s">
        <v>3058</v>
      </c>
      <c r="E2161" s="1" t="s">
        <v>20</v>
      </c>
      <c r="F2161" s="1" t="s">
        <v>2006</v>
      </c>
      <c r="G2161" s="1" t="s">
        <v>869</v>
      </c>
      <c r="H2161" s="1" t="s">
        <v>228</v>
      </c>
      <c r="I2161" s="1" t="s">
        <v>2056</v>
      </c>
      <c r="J2161" s="3">
        <v>4.08</v>
      </c>
      <c r="K2161" s="1" t="s">
        <v>3075</v>
      </c>
      <c r="L2161" s="1" t="s">
        <v>24</v>
      </c>
      <c r="M2161" s="1" t="s">
        <v>3076</v>
      </c>
      <c r="N2161" s="1" t="s">
        <v>2059</v>
      </c>
      <c r="O2161" s="2">
        <v>39538</v>
      </c>
      <c r="P2161" s="2">
        <v>39541</v>
      </c>
      <c r="Q2161" s="1" t="s">
        <v>29</v>
      </c>
      <c r="R2161" t="str">
        <f>VLOOKUP(F2161,'Seg 2 descriptions'!A:B,2)</f>
        <v>X Engineering and Measurement</v>
      </c>
      <c r="S2161" t="str">
        <f>VLOOKUP(G2161,'Seg 3 descriptions'!A:B,2)</f>
        <v>Vehicle Fuel</v>
      </c>
    </row>
    <row r="2162" spans="1:19" x14ac:dyDescent="0.25">
      <c r="A2162" s="1" t="s">
        <v>457</v>
      </c>
      <c r="B2162" s="1" t="s">
        <v>1988</v>
      </c>
      <c r="C2162" s="1" t="s">
        <v>2325</v>
      </c>
      <c r="D2162" s="1" t="s">
        <v>3113</v>
      </c>
      <c r="E2162" s="1" t="s">
        <v>20</v>
      </c>
      <c r="F2162" s="1" t="s">
        <v>2006</v>
      </c>
      <c r="G2162" s="1" t="s">
        <v>869</v>
      </c>
      <c r="H2162" s="1" t="s">
        <v>130</v>
      </c>
      <c r="I2162" s="1" t="s">
        <v>2056</v>
      </c>
      <c r="J2162" s="3">
        <v>6.12</v>
      </c>
      <c r="K2162" s="1" t="s">
        <v>3075</v>
      </c>
      <c r="L2162" s="1" t="s">
        <v>24</v>
      </c>
      <c r="M2162" s="1" t="s">
        <v>3076</v>
      </c>
      <c r="N2162" s="1" t="s">
        <v>2059</v>
      </c>
      <c r="O2162" s="2">
        <v>39538</v>
      </c>
      <c r="P2162" s="2">
        <v>39541</v>
      </c>
      <c r="Q2162" s="1" t="s">
        <v>29</v>
      </c>
      <c r="R2162" t="str">
        <f>VLOOKUP(F2162,'Seg 2 descriptions'!A:B,2)</f>
        <v>X Engineering and Measurement</v>
      </c>
      <c r="S2162" t="str">
        <f>VLOOKUP(G2162,'Seg 3 descriptions'!A:B,2)</f>
        <v>Vehicle Fuel</v>
      </c>
    </row>
    <row r="2163" spans="1:19" x14ac:dyDescent="0.25">
      <c r="A2163" s="1" t="s">
        <v>457</v>
      </c>
      <c r="B2163" s="1" t="s">
        <v>1988</v>
      </c>
      <c r="C2163" s="1" t="s">
        <v>2325</v>
      </c>
      <c r="D2163" s="1" t="s">
        <v>3035</v>
      </c>
      <c r="E2163" s="1" t="s">
        <v>20</v>
      </c>
      <c r="F2163" s="1" t="s">
        <v>2006</v>
      </c>
      <c r="G2163" s="1" t="s">
        <v>869</v>
      </c>
      <c r="H2163" s="1" t="s">
        <v>86</v>
      </c>
      <c r="I2163" s="1" t="s">
        <v>2056</v>
      </c>
      <c r="J2163" s="3">
        <v>44.44</v>
      </c>
      <c r="K2163" s="1" t="s">
        <v>3075</v>
      </c>
      <c r="L2163" s="1" t="s">
        <v>24</v>
      </c>
      <c r="M2163" s="1" t="s">
        <v>3076</v>
      </c>
      <c r="N2163" s="1" t="s">
        <v>2059</v>
      </c>
      <c r="O2163" s="2">
        <v>39538</v>
      </c>
      <c r="P2163" s="2">
        <v>39541</v>
      </c>
      <c r="Q2163" s="1" t="s">
        <v>29</v>
      </c>
      <c r="R2163" t="str">
        <f>VLOOKUP(F2163,'Seg 2 descriptions'!A:B,2)</f>
        <v>X Engineering and Measurement</v>
      </c>
      <c r="S2163" t="str">
        <f>VLOOKUP(G2163,'Seg 3 descriptions'!A:B,2)</f>
        <v>Vehicle Fuel</v>
      </c>
    </row>
    <row r="2164" spans="1:19" x14ac:dyDescent="0.25">
      <c r="A2164" s="1" t="s">
        <v>457</v>
      </c>
      <c r="B2164" s="1" t="s">
        <v>1988</v>
      </c>
      <c r="C2164" s="1" t="s">
        <v>2325</v>
      </c>
      <c r="D2164" s="1" t="s">
        <v>3036</v>
      </c>
      <c r="E2164" s="1" t="s">
        <v>20</v>
      </c>
      <c r="F2164" s="1" t="s">
        <v>2006</v>
      </c>
      <c r="G2164" s="1" t="s">
        <v>869</v>
      </c>
      <c r="H2164" s="1" t="s">
        <v>187</v>
      </c>
      <c r="I2164" s="1" t="s">
        <v>2056</v>
      </c>
      <c r="J2164" s="3">
        <v>145.12</v>
      </c>
      <c r="K2164" s="1" t="s">
        <v>3075</v>
      </c>
      <c r="L2164" s="1" t="s">
        <v>24</v>
      </c>
      <c r="M2164" s="1" t="s">
        <v>3076</v>
      </c>
      <c r="N2164" s="1" t="s">
        <v>2059</v>
      </c>
      <c r="O2164" s="2">
        <v>39538</v>
      </c>
      <c r="P2164" s="2">
        <v>39541</v>
      </c>
      <c r="Q2164" s="1" t="s">
        <v>29</v>
      </c>
      <c r="R2164" t="str">
        <f>VLOOKUP(F2164,'Seg 2 descriptions'!A:B,2)</f>
        <v>X Engineering and Measurement</v>
      </c>
      <c r="S2164" t="str">
        <f>VLOOKUP(G2164,'Seg 3 descriptions'!A:B,2)</f>
        <v>Vehicle Fuel</v>
      </c>
    </row>
    <row r="2165" spans="1:19" x14ac:dyDescent="0.25">
      <c r="A2165" s="1" t="s">
        <v>457</v>
      </c>
      <c r="B2165" s="1" t="s">
        <v>1988</v>
      </c>
      <c r="C2165" s="1" t="s">
        <v>2325</v>
      </c>
      <c r="D2165" s="1" t="s">
        <v>3037</v>
      </c>
      <c r="E2165" s="1" t="s">
        <v>20</v>
      </c>
      <c r="F2165" s="1" t="s">
        <v>2006</v>
      </c>
      <c r="G2165" s="1" t="s">
        <v>869</v>
      </c>
      <c r="H2165" s="1" t="s">
        <v>76</v>
      </c>
      <c r="I2165" s="1" t="s">
        <v>2056</v>
      </c>
      <c r="J2165" s="3">
        <v>149.80000000000001</v>
      </c>
      <c r="K2165" s="1" t="s">
        <v>3075</v>
      </c>
      <c r="L2165" s="1" t="s">
        <v>24</v>
      </c>
      <c r="M2165" s="1" t="s">
        <v>3076</v>
      </c>
      <c r="N2165" s="1" t="s">
        <v>2059</v>
      </c>
      <c r="O2165" s="2">
        <v>39538</v>
      </c>
      <c r="P2165" s="2">
        <v>39541</v>
      </c>
      <c r="Q2165" s="1" t="s">
        <v>29</v>
      </c>
      <c r="R2165" t="str">
        <f>VLOOKUP(F2165,'Seg 2 descriptions'!A:B,2)</f>
        <v>X Engineering and Measurement</v>
      </c>
      <c r="S2165" t="str">
        <f>VLOOKUP(G2165,'Seg 3 descriptions'!A:B,2)</f>
        <v>Vehicle Fuel</v>
      </c>
    </row>
    <row r="2166" spans="1:19" x14ac:dyDescent="0.25">
      <c r="A2166" s="1" t="s">
        <v>457</v>
      </c>
      <c r="B2166" s="1" t="s">
        <v>1988</v>
      </c>
      <c r="C2166" s="1" t="s">
        <v>2325</v>
      </c>
      <c r="D2166" s="1" t="s">
        <v>3038</v>
      </c>
      <c r="E2166" s="1" t="s">
        <v>20</v>
      </c>
      <c r="F2166" s="1" t="s">
        <v>2006</v>
      </c>
      <c r="G2166" s="1" t="s">
        <v>869</v>
      </c>
      <c r="H2166" s="1" t="s">
        <v>23</v>
      </c>
      <c r="I2166" s="1" t="s">
        <v>2056</v>
      </c>
      <c r="J2166" s="3">
        <v>76.61</v>
      </c>
      <c r="K2166" s="1" t="s">
        <v>3075</v>
      </c>
      <c r="L2166" s="1" t="s">
        <v>24</v>
      </c>
      <c r="M2166" s="1" t="s">
        <v>3076</v>
      </c>
      <c r="N2166" s="1" t="s">
        <v>2059</v>
      </c>
      <c r="O2166" s="2">
        <v>39538</v>
      </c>
      <c r="P2166" s="2">
        <v>39541</v>
      </c>
      <c r="Q2166" s="1" t="s">
        <v>29</v>
      </c>
      <c r="R2166" t="str">
        <f>VLOOKUP(F2166,'Seg 2 descriptions'!A:B,2)</f>
        <v>X Engineering and Measurement</v>
      </c>
      <c r="S2166" t="str">
        <f>VLOOKUP(G2166,'Seg 3 descriptions'!A:B,2)</f>
        <v>Vehicle Fuel</v>
      </c>
    </row>
    <row r="2167" spans="1:19" x14ac:dyDescent="0.25">
      <c r="A2167" s="1" t="s">
        <v>457</v>
      </c>
      <c r="B2167" s="1" t="s">
        <v>1988</v>
      </c>
      <c r="C2167" s="1" t="s">
        <v>2325</v>
      </c>
      <c r="D2167" s="1" t="s">
        <v>3039</v>
      </c>
      <c r="E2167" s="1" t="s">
        <v>20</v>
      </c>
      <c r="F2167" s="1" t="s">
        <v>2006</v>
      </c>
      <c r="G2167" s="1" t="s">
        <v>283</v>
      </c>
      <c r="H2167" s="1" t="s">
        <v>76</v>
      </c>
      <c r="I2167" s="1" t="s">
        <v>2056</v>
      </c>
      <c r="J2167" s="3">
        <v>3.19</v>
      </c>
      <c r="K2167" s="1" t="s">
        <v>3075</v>
      </c>
      <c r="L2167" s="1" t="s">
        <v>24</v>
      </c>
      <c r="M2167" s="1" t="s">
        <v>3076</v>
      </c>
      <c r="N2167" s="1" t="s">
        <v>2059</v>
      </c>
      <c r="O2167" s="2">
        <v>39538</v>
      </c>
      <c r="P2167" s="2">
        <v>39541</v>
      </c>
      <c r="Q2167" s="1" t="s">
        <v>29</v>
      </c>
      <c r="R2167" t="str">
        <f>VLOOKUP(F2167,'Seg 2 descriptions'!A:B,2)</f>
        <v>X Engineering and Measurement</v>
      </c>
      <c r="S2167" t="str">
        <f>VLOOKUP(G2167,'Seg 3 descriptions'!A:B,2)</f>
        <v>Supplies &amp; Misc Dept Expenses</v>
      </c>
    </row>
    <row r="2168" spans="1:19" x14ac:dyDescent="0.25">
      <c r="A2168" s="1" t="s">
        <v>457</v>
      </c>
      <c r="B2168" s="1" t="s">
        <v>1988</v>
      </c>
      <c r="C2168" s="1" t="s">
        <v>2325</v>
      </c>
      <c r="D2168" s="1" t="s">
        <v>3040</v>
      </c>
      <c r="E2168" s="1" t="s">
        <v>20</v>
      </c>
      <c r="F2168" s="1" t="s">
        <v>2006</v>
      </c>
      <c r="G2168" s="1" t="s">
        <v>283</v>
      </c>
      <c r="H2168" s="1" t="s">
        <v>23</v>
      </c>
      <c r="I2168" s="1" t="s">
        <v>2056</v>
      </c>
      <c r="J2168" s="3">
        <v>1.63</v>
      </c>
      <c r="K2168" s="1" t="s">
        <v>3075</v>
      </c>
      <c r="L2168" s="1" t="s">
        <v>24</v>
      </c>
      <c r="M2168" s="1" t="s">
        <v>3076</v>
      </c>
      <c r="N2168" s="1" t="s">
        <v>2059</v>
      </c>
      <c r="O2168" s="2">
        <v>39538</v>
      </c>
      <c r="P2168" s="2">
        <v>39541</v>
      </c>
      <c r="Q2168" s="1" t="s">
        <v>29</v>
      </c>
      <c r="R2168" t="str">
        <f>VLOOKUP(F2168,'Seg 2 descriptions'!A:B,2)</f>
        <v>X Engineering and Measurement</v>
      </c>
      <c r="S2168" t="str">
        <f>VLOOKUP(G2168,'Seg 3 descriptions'!A:B,2)</f>
        <v>Supplies &amp; Misc Dept Expenses</v>
      </c>
    </row>
    <row r="2169" spans="1:19" x14ac:dyDescent="0.25">
      <c r="A2169" s="1" t="s">
        <v>457</v>
      </c>
      <c r="B2169" s="1" t="s">
        <v>1988</v>
      </c>
      <c r="C2169" s="1" t="s">
        <v>2325</v>
      </c>
      <c r="D2169" s="1" t="s">
        <v>3059</v>
      </c>
      <c r="E2169" s="1" t="s">
        <v>20</v>
      </c>
      <c r="F2169" s="1" t="s">
        <v>2006</v>
      </c>
      <c r="G2169" s="1" t="s">
        <v>283</v>
      </c>
      <c r="H2169" s="1" t="s">
        <v>228</v>
      </c>
      <c r="I2169" s="1" t="s">
        <v>2056</v>
      </c>
      <c r="J2169" s="3">
        <v>0.09</v>
      </c>
      <c r="K2169" s="1" t="s">
        <v>3075</v>
      </c>
      <c r="L2169" s="1" t="s">
        <v>24</v>
      </c>
      <c r="M2169" s="1" t="s">
        <v>3076</v>
      </c>
      <c r="N2169" s="1" t="s">
        <v>2059</v>
      </c>
      <c r="O2169" s="2">
        <v>39538</v>
      </c>
      <c r="P2169" s="2">
        <v>39541</v>
      </c>
      <c r="Q2169" s="1" t="s">
        <v>29</v>
      </c>
      <c r="R2169" t="str">
        <f>VLOOKUP(F2169,'Seg 2 descriptions'!A:B,2)</f>
        <v>X Engineering and Measurement</v>
      </c>
      <c r="S2169" t="str">
        <f>VLOOKUP(G2169,'Seg 3 descriptions'!A:B,2)</f>
        <v>Supplies &amp; Misc Dept Expenses</v>
      </c>
    </row>
    <row r="2170" spans="1:19" x14ac:dyDescent="0.25">
      <c r="A2170" s="1" t="s">
        <v>457</v>
      </c>
      <c r="B2170" s="1" t="s">
        <v>1988</v>
      </c>
      <c r="C2170" s="1" t="s">
        <v>2325</v>
      </c>
      <c r="D2170" s="1" t="s">
        <v>3114</v>
      </c>
      <c r="E2170" s="1" t="s">
        <v>20</v>
      </c>
      <c r="F2170" s="1" t="s">
        <v>2006</v>
      </c>
      <c r="G2170" s="1" t="s">
        <v>283</v>
      </c>
      <c r="H2170" s="1" t="s">
        <v>130</v>
      </c>
      <c r="I2170" s="1" t="s">
        <v>2056</v>
      </c>
      <c r="J2170" s="3">
        <v>0.13</v>
      </c>
      <c r="K2170" s="1" t="s">
        <v>3075</v>
      </c>
      <c r="L2170" s="1" t="s">
        <v>24</v>
      </c>
      <c r="M2170" s="1" t="s">
        <v>3076</v>
      </c>
      <c r="N2170" s="1" t="s">
        <v>2059</v>
      </c>
      <c r="O2170" s="2">
        <v>39538</v>
      </c>
      <c r="P2170" s="2">
        <v>39541</v>
      </c>
      <c r="Q2170" s="1" t="s">
        <v>29</v>
      </c>
      <c r="R2170" t="str">
        <f>VLOOKUP(F2170,'Seg 2 descriptions'!A:B,2)</f>
        <v>X Engineering and Measurement</v>
      </c>
      <c r="S2170" t="str">
        <f>VLOOKUP(G2170,'Seg 3 descriptions'!A:B,2)</f>
        <v>Supplies &amp; Misc Dept Expenses</v>
      </c>
    </row>
    <row r="2171" spans="1:19" x14ac:dyDescent="0.25">
      <c r="A2171" s="1" t="s">
        <v>457</v>
      </c>
      <c r="B2171" s="1" t="s">
        <v>1988</v>
      </c>
      <c r="C2171" s="1" t="s">
        <v>2325</v>
      </c>
      <c r="D2171" s="1" t="s">
        <v>3041</v>
      </c>
      <c r="E2171" s="1" t="s">
        <v>20</v>
      </c>
      <c r="F2171" s="1" t="s">
        <v>2006</v>
      </c>
      <c r="G2171" s="1" t="s">
        <v>283</v>
      </c>
      <c r="H2171" s="1" t="s">
        <v>86</v>
      </c>
      <c r="I2171" s="1" t="s">
        <v>2056</v>
      </c>
      <c r="J2171" s="3">
        <v>0.95</v>
      </c>
      <c r="K2171" s="1" t="s">
        <v>3075</v>
      </c>
      <c r="L2171" s="1" t="s">
        <v>24</v>
      </c>
      <c r="M2171" s="1" t="s">
        <v>3076</v>
      </c>
      <c r="N2171" s="1" t="s">
        <v>2059</v>
      </c>
      <c r="O2171" s="2">
        <v>39538</v>
      </c>
      <c r="P2171" s="2">
        <v>39541</v>
      </c>
      <c r="Q2171" s="1" t="s">
        <v>29</v>
      </c>
      <c r="R2171" t="str">
        <f>VLOOKUP(F2171,'Seg 2 descriptions'!A:B,2)</f>
        <v>X Engineering and Measurement</v>
      </c>
      <c r="S2171" t="str">
        <f>VLOOKUP(G2171,'Seg 3 descriptions'!A:B,2)</f>
        <v>Supplies &amp; Misc Dept Expenses</v>
      </c>
    </row>
    <row r="2172" spans="1:19" x14ac:dyDescent="0.25">
      <c r="A2172" s="1" t="s">
        <v>457</v>
      </c>
      <c r="B2172" s="1" t="s">
        <v>1988</v>
      </c>
      <c r="C2172" s="1" t="s">
        <v>2325</v>
      </c>
      <c r="D2172" s="1" t="s">
        <v>3042</v>
      </c>
      <c r="E2172" s="1" t="s">
        <v>20</v>
      </c>
      <c r="F2172" s="1" t="s">
        <v>2006</v>
      </c>
      <c r="G2172" s="1" t="s">
        <v>283</v>
      </c>
      <c r="H2172" s="1" t="s">
        <v>187</v>
      </c>
      <c r="I2172" s="1" t="s">
        <v>2056</v>
      </c>
      <c r="J2172" s="3">
        <v>3.09</v>
      </c>
      <c r="K2172" s="1" t="s">
        <v>3075</v>
      </c>
      <c r="L2172" s="1" t="s">
        <v>24</v>
      </c>
      <c r="M2172" s="1" t="s">
        <v>3076</v>
      </c>
      <c r="N2172" s="1" t="s">
        <v>2059</v>
      </c>
      <c r="O2172" s="2">
        <v>39538</v>
      </c>
      <c r="P2172" s="2">
        <v>39541</v>
      </c>
      <c r="Q2172" s="1" t="s">
        <v>29</v>
      </c>
      <c r="R2172" t="str">
        <f>VLOOKUP(F2172,'Seg 2 descriptions'!A:B,2)</f>
        <v>X Engineering and Measurement</v>
      </c>
      <c r="S2172" t="str">
        <f>VLOOKUP(G2172,'Seg 3 descriptions'!A:B,2)</f>
        <v>Supplies &amp; Misc Dept Expenses</v>
      </c>
    </row>
    <row r="2173" spans="1:19" x14ac:dyDescent="0.25">
      <c r="A2173" s="1" t="s">
        <v>17</v>
      </c>
      <c r="B2173" s="1" t="s">
        <v>1988</v>
      </c>
      <c r="C2173" s="1" t="s">
        <v>2043</v>
      </c>
      <c r="D2173" s="1" t="s">
        <v>2012</v>
      </c>
      <c r="E2173" s="1" t="s">
        <v>1991</v>
      </c>
      <c r="F2173" s="1" t="s">
        <v>2013</v>
      </c>
      <c r="G2173" s="1" t="s">
        <v>22</v>
      </c>
      <c r="H2173" s="1" t="s">
        <v>228</v>
      </c>
      <c r="I2173" s="1" t="s">
        <v>24</v>
      </c>
      <c r="J2173" s="3">
        <v>2070</v>
      </c>
      <c r="K2173" s="1" t="s">
        <v>2466</v>
      </c>
      <c r="L2173" s="1" t="s">
        <v>84</v>
      </c>
      <c r="M2173" s="1" t="s">
        <v>2638</v>
      </c>
      <c r="N2173" s="1" t="s">
        <v>2639</v>
      </c>
      <c r="O2173" s="2">
        <v>39679</v>
      </c>
      <c r="P2173" s="2">
        <v>39680</v>
      </c>
      <c r="Q2173" s="1" t="s">
        <v>29</v>
      </c>
      <c r="R2173" t="str">
        <f>VLOOKUP(F2173,'Seg 2 descriptions'!A:B,2)</f>
        <v>X Facilities-Florida</v>
      </c>
      <c r="S2173" t="str">
        <f>VLOOKUP(G2173,'Seg 3 descriptions'!A:B,2)</f>
        <v>Facilities Maintenance</v>
      </c>
    </row>
    <row r="2174" spans="1:19" x14ac:dyDescent="0.25">
      <c r="A2174" s="1" t="s">
        <v>17</v>
      </c>
      <c r="B2174" s="1" t="s">
        <v>1988</v>
      </c>
      <c r="C2174" s="1" t="s">
        <v>2191</v>
      </c>
      <c r="D2174" s="1" t="s">
        <v>2012</v>
      </c>
      <c r="E2174" s="1" t="s">
        <v>1991</v>
      </c>
      <c r="F2174" s="1" t="s">
        <v>2013</v>
      </c>
      <c r="G2174" s="1" t="s">
        <v>22</v>
      </c>
      <c r="H2174" s="1" t="s">
        <v>228</v>
      </c>
      <c r="I2174" s="1" t="s">
        <v>24</v>
      </c>
      <c r="J2174" s="3">
        <v>76</v>
      </c>
      <c r="K2174" s="1" t="s">
        <v>3118</v>
      </c>
      <c r="L2174" s="1" t="s">
        <v>84</v>
      </c>
      <c r="M2174" s="1" t="s">
        <v>3119</v>
      </c>
      <c r="N2174" s="1" t="s">
        <v>3120</v>
      </c>
      <c r="O2174" s="2">
        <v>39599</v>
      </c>
      <c r="P2174" s="2">
        <v>39602</v>
      </c>
      <c r="Q2174" s="1" t="s">
        <v>29</v>
      </c>
      <c r="R2174" t="str">
        <f>VLOOKUP(F2174,'Seg 2 descriptions'!A:B,2)</f>
        <v>X Facilities-Florida</v>
      </c>
      <c r="S2174" t="str">
        <f>VLOOKUP(G2174,'Seg 3 descriptions'!A:B,2)</f>
        <v>Facilities Maintenance</v>
      </c>
    </row>
    <row r="2175" spans="1:19" x14ac:dyDescent="0.25">
      <c r="A2175" s="1" t="s">
        <v>17</v>
      </c>
      <c r="B2175" s="1" t="s">
        <v>1988</v>
      </c>
      <c r="C2175" s="1" t="s">
        <v>2191</v>
      </c>
      <c r="D2175" s="1" t="s">
        <v>2012</v>
      </c>
      <c r="E2175" s="1" t="s">
        <v>1991</v>
      </c>
      <c r="F2175" s="1" t="s">
        <v>2013</v>
      </c>
      <c r="G2175" s="1" t="s">
        <v>22</v>
      </c>
      <c r="H2175" s="1" t="s">
        <v>228</v>
      </c>
      <c r="I2175" s="1" t="s">
        <v>24</v>
      </c>
      <c r="J2175" s="3">
        <v>480</v>
      </c>
      <c r="K2175" s="1" t="s">
        <v>2018</v>
      </c>
      <c r="L2175" s="1" t="s">
        <v>84</v>
      </c>
      <c r="M2175" s="1" t="s">
        <v>3119</v>
      </c>
      <c r="N2175" s="1" t="s">
        <v>3120</v>
      </c>
      <c r="O2175" s="2">
        <v>39599</v>
      </c>
      <c r="P2175" s="2">
        <v>39602</v>
      </c>
      <c r="Q2175" s="1" t="s">
        <v>29</v>
      </c>
      <c r="R2175" t="str">
        <f>VLOOKUP(F2175,'Seg 2 descriptions'!A:B,2)</f>
        <v>X Facilities-Florida</v>
      </c>
      <c r="S2175" t="str">
        <f>VLOOKUP(G2175,'Seg 3 descriptions'!A:B,2)</f>
        <v>Facilities Maintenance</v>
      </c>
    </row>
    <row r="2176" spans="1:19" x14ac:dyDescent="0.25">
      <c r="A2176" s="1" t="s">
        <v>17</v>
      </c>
      <c r="B2176" s="1" t="s">
        <v>1988</v>
      </c>
      <c r="C2176" s="1" t="s">
        <v>2191</v>
      </c>
      <c r="D2176" s="1" t="s">
        <v>2012</v>
      </c>
      <c r="E2176" s="1" t="s">
        <v>1991</v>
      </c>
      <c r="F2176" s="1" t="s">
        <v>2013</v>
      </c>
      <c r="G2176" s="1" t="s">
        <v>22</v>
      </c>
      <c r="H2176" s="1" t="s">
        <v>228</v>
      </c>
      <c r="I2176" s="1" t="s">
        <v>24</v>
      </c>
      <c r="J2176" s="3">
        <v>200</v>
      </c>
      <c r="K2176" s="1" t="s">
        <v>2036</v>
      </c>
      <c r="L2176" s="1" t="s">
        <v>84</v>
      </c>
      <c r="M2176" s="1" t="s">
        <v>3119</v>
      </c>
      <c r="N2176" s="1" t="s">
        <v>3120</v>
      </c>
      <c r="O2176" s="2">
        <v>39599</v>
      </c>
      <c r="P2176" s="2">
        <v>39602</v>
      </c>
      <c r="Q2176" s="1" t="s">
        <v>29</v>
      </c>
      <c r="R2176" t="str">
        <f>VLOOKUP(F2176,'Seg 2 descriptions'!A:B,2)</f>
        <v>X Facilities-Florida</v>
      </c>
      <c r="S2176" t="str">
        <f>VLOOKUP(G2176,'Seg 3 descriptions'!A:B,2)</f>
        <v>Facilities Maintenance</v>
      </c>
    </row>
    <row r="2177" spans="1:19" x14ac:dyDescent="0.25">
      <c r="A2177" s="1" t="s">
        <v>17</v>
      </c>
      <c r="B2177" s="1" t="s">
        <v>1988</v>
      </c>
      <c r="C2177" s="1" t="s">
        <v>2021</v>
      </c>
      <c r="D2177" s="1" t="s">
        <v>2111</v>
      </c>
      <c r="E2177" s="1" t="s">
        <v>1991</v>
      </c>
      <c r="F2177" s="1" t="s">
        <v>2013</v>
      </c>
      <c r="G2177" s="1" t="s">
        <v>35</v>
      </c>
      <c r="H2177" s="1" t="s">
        <v>23</v>
      </c>
      <c r="I2177" s="1" t="s">
        <v>24</v>
      </c>
      <c r="J2177" s="3">
        <v>65</v>
      </c>
      <c r="K2177" s="1" t="s">
        <v>3121</v>
      </c>
      <c r="L2177" s="1" t="s">
        <v>2024</v>
      </c>
      <c r="M2177" s="1" t="s">
        <v>3122</v>
      </c>
      <c r="N2177" s="1" t="s">
        <v>3123</v>
      </c>
      <c r="O2177" s="2">
        <v>39639</v>
      </c>
      <c r="P2177" s="2">
        <v>39639</v>
      </c>
      <c r="Q2177" s="1" t="s">
        <v>29</v>
      </c>
      <c r="R2177" t="str">
        <f>VLOOKUP(F2177,'Seg 2 descriptions'!A:B,2)</f>
        <v>X Facilities-Florida</v>
      </c>
      <c r="S2177" t="str">
        <f>VLOOKUP(G2177,'Seg 3 descriptions'!A:B,2)</f>
        <v>Other Outside Services</v>
      </c>
    </row>
    <row r="2178" spans="1:19" x14ac:dyDescent="0.25">
      <c r="A2178" s="1" t="s">
        <v>17</v>
      </c>
      <c r="B2178" s="1" t="s">
        <v>1988</v>
      </c>
      <c r="C2178" s="1" t="s">
        <v>3124</v>
      </c>
      <c r="D2178" s="1" t="s">
        <v>2044</v>
      </c>
      <c r="E2178" s="1" t="s">
        <v>1991</v>
      </c>
      <c r="F2178" s="1" t="s">
        <v>2013</v>
      </c>
      <c r="G2178" s="1" t="s">
        <v>22</v>
      </c>
      <c r="H2178" s="1" t="s">
        <v>86</v>
      </c>
      <c r="I2178" s="1" t="s">
        <v>24</v>
      </c>
      <c r="J2178" s="3">
        <v>83.58</v>
      </c>
      <c r="K2178" s="1" t="s">
        <v>2127</v>
      </c>
      <c r="L2178" s="1" t="s">
        <v>3125</v>
      </c>
      <c r="M2178" s="1" t="s">
        <v>3126</v>
      </c>
      <c r="N2178" s="1" t="s">
        <v>3127</v>
      </c>
      <c r="O2178" s="2">
        <v>39689</v>
      </c>
      <c r="P2178" s="2">
        <v>39689</v>
      </c>
      <c r="Q2178" s="1" t="s">
        <v>29</v>
      </c>
      <c r="R2178" t="str">
        <f>VLOOKUP(F2178,'Seg 2 descriptions'!A:B,2)</f>
        <v>X Facilities-Florida</v>
      </c>
      <c r="S2178" t="str">
        <f>VLOOKUP(G2178,'Seg 3 descriptions'!A:B,2)</f>
        <v>Facilities Maintenance</v>
      </c>
    </row>
    <row r="2179" spans="1:19" x14ac:dyDescent="0.25">
      <c r="A2179" s="1" t="s">
        <v>17</v>
      </c>
      <c r="B2179" s="1" t="s">
        <v>1988</v>
      </c>
      <c r="C2179" s="1" t="s">
        <v>2131</v>
      </c>
      <c r="D2179" s="1" t="s">
        <v>2121</v>
      </c>
      <c r="E2179" s="1" t="s">
        <v>1991</v>
      </c>
      <c r="F2179" s="1" t="s">
        <v>2013</v>
      </c>
      <c r="G2179" s="1" t="s">
        <v>22</v>
      </c>
      <c r="H2179" s="1" t="s">
        <v>23</v>
      </c>
      <c r="I2179" s="1" t="s">
        <v>24</v>
      </c>
      <c r="J2179" s="3">
        <v>1500</v>
      </c>
      <c r="K2179" s="1" t="s">
        <v>3128</v>
      </c>
      <c r="L2179" s="1" t="s">
        <v>2024</v>
      </c>
      <c r="M2179" s="1" t="s">
        <v>3129</v>
      </c>
      <c r="N2179" s="1" t="s">
        <v>3130</v>
      </c>
      <c r="O2179" s="2">
        <v>39785</v>
      </c>
      <c r="P2179" s="2">
        <v>39785</v>
      </c>
      <c r="Q2179" s="1" t="s">
        <v>29</v>
      </c>
      <c r="R2179" t="str">
        <f>VLOOKUP(F2179,'Seg 2 descriptions'!A:B,2)</f>
        <v>X Facilities-Florida</v>
      </c>
      <c r="S2179" t="str">
        <f>VLOOKUP(G2179,'Seg 3 descriptions'!A:B,2)</f>
        <v>Facilities Maintenance</v>
      </c>
    </row>
    <row r="2180" spans="1:19" x14ac:dyDescent="0.25">
      <c r="A2180" s="1" t="s">
        <v>17</v>
      </c>
      <c r="B2180" s="1" t="s">
        <v>1988</v>
      </c>
      <c r="C2180" s="1" t="s">
        <v>2131</v>
      </c>
      <c r="D2180" s="1" t="s">
        <v>2022</v>
      </c>
      <c r="E2180" s="1" t="s">
        <v>1991</v>
      </c>
      <c r="F2180" s="1" t="s">
        <v>1992</v>
      </c>
      <c r="G2180" s="1" t="s">
        <v>35</v>
      </c>
      <c r="H2180" s="1" t="s">
        <v>86</v>
      </c>
      <c r="I2180" s="1" t="s">
        <v>24</v>
      </c>
      <c r="J2180" s="3">
        <v>4139</v>
      </c>
      <c r="K2180" s="1" t="s">
        <v>3131</v>
      </c>
      <c r="L2180" s="1" t="s">
        <v>2024</v>
      </c>
      <c r="M2180" s="1" t="s">
        <v>3132</v>
      </c>
      <c r="N2180" s="1" t="s">
        <v>3133</v>
      </c>
      <c r="O2180" s="2">
        <v>39785</v>
      </c>
      <c r="P2180" s="2">
        <v>39785</v>
      </c>
      <c r="Q2180" s="1" t="s">
        <v>29</v>
      </c>
      <c r="R2180" t="str">
        <f>VLOOKUP(F2180,'Seg 2 descriptions'!A:B,2)</f>
        <v>X Operations-Tri-County</v>
      </c>
      <c r="S2180" t="str">
        <f>VLOOKUP(G2180,'Seg 3 descriptions'!A:B,2)</f>
        <v>Other Outside Services</v>
      </c>
    </row>
    <row r="2181" spans="1:19" x14ac:dyDescent="0.25">
      <c r="A2181" s="1" t="s">
        <v>17</v>
      </c>
      <c r="B2181" s="1" t="s">
        <v>1988</v>
      </c>
      <c r="C2181" s="1" t="s">
        <v>3134</v>
      </c>
      <c r="D2181" s="1" t="s">
        <v>2132</v>
      </c>
      <c r="E2181" s="1" t="s">
        <v>1991</v>
      </c>
      <c r="F2181" s="1" t="s">
        <v>2013</v>
      </c>
      <c r="G2181" s="1" t="s">
        <v>22</v>
      </c>
      <c r="H2181" s="1" t="s">
        <v>76</v>
      </c>
      <c r="I2181" s="1" t="s">
        <v>24</v>
      </c>
      <c r="J2181" s="3">
        <v>225</v>
      </c>
      <c r="K2181" s="1" t="s">
        <v>3135</v>
      </c>
      <c r="L2181" s="1" t="s">
        <v>2453</v>
      </c>
      <c r="M2181" s="1" t="s">
        <v>3136</v>
      </c>
      <c r="N2181" s="1" t="s">
        <v>3137</v>
      </c>
      <c r="O2181" s="2">
        <v>39596</v>
      </c>
      <c r="P2181" s="2">
        <v>39597</v>
      </c>
      <c r="Q2181" s="1" t="s">
        <v>29</v>
      </c>
      <c r="R2181" t="str">
        <f>VLOOKUP(F2181,'Seg 2 descriptions'!A:B,2)</f>
        <v>X Facilities-Florida</v>
      </c>
      <c r="S2181" t="str">
        <f>VLOOKUP(G2181,'Seg 3 descriptions'!A:B,2)</f>
        <v>Facilities Maintenance</v>
      </c>
    </row>
    <row r="2182" spans="1:19" x14ac:dyDescent="0.25">
      <c r="A2182" s="1" t="s">
        <v>17</v>
      </c>
      <c r="B2182" s="1" t="s">
        <v>1988</v>
      </c>
      <c r="C2182" s="1" t="s">
        <v>3138</v>
      </c>
      <c r="D2182" s="1" t="s">
        <v>2044</v>
      </c>
      <c r="E2182" s="1" t="s">
        <v>1991</v>
      </c>
      <c r="F2182" s="1" t="s">
        <v>2013</v>
      </c>
      <c r="G2182" s="1" t="s">
        <v>22</v>
      </c>
      <c r="H2182" s="1" t="s">
        <v>86</v>
      </c>
      <c r="I2182" s="1" t="s">
        <v>24</v>
      </c>
      <c r="J2182" s="3">
        <v>80.14</v>
      </c>
      <c r="K2182" s="1" t="s">
        <v>3139</v>
      </c>
      <c r="L2182" s="1" t="s">
        <v>110</v>
      </c>
      <c r="M2182" s="1" t="s">
        <v>3140</v>
      </c>
      <c r="N2182" s="1" t="s">
        <v>3141</v>
      </c>
      <c r="O2182" s="2">
        <v>39639</v>
      </c>
      <c r="P2182" s="2">
        <v>39639</v>
      </c>
      <c r="Q2182" s="1" t="s">
        <v>29</v>
      </c>
      <c r="R2182" t="str">
        <f>VLOOKUP(F2182,'Seg 2 descriptions'!A:B,2)</f>
        <v>X Facilities-Florida</v>
      </c>
      <c r="S2182" t="str">
        <f>VLOOKUP(G2182,'Seg 3 descriptions'!A:B,2)</f>
        <v>Facilities Maintenance</v>
      </c>
    </row>
    <row r="2183" spans="1:19" x14ac:dyDescent="0.25">
      <c r="A2183" s="1" t="s">
        <v>457</v>
      </c>
      <c r="B2183" s="1" t="s">
        <v>1988</v>
      </c>
      <c r="C2183" s="1" t="s">
        <v>2325</v>
      </c>
      <c r="D2183" s="1" t="s">
        <v>3043</v>
      </c>
      <c r="E2183" s="1" t="s">
        <v>20</v>
      </c>
      <c r="F2183" s="1" t="s">
        <v>2006</v>
      </c>
      <c r="G2183" s="1" t="s">
        <v>1302</v>
      </c>
      <c r="H2183" s="1" t="s">
        <v>86</v>
      </c>
      <c r="I2183" s="1" t="s">
        <v>2056</v>
      </c>
      <c r="J2183" s="3">
        <v>3.46</v>
      </c>
      <c r="K2183" s="1" t="s">
        <v>3075</v>
      </c>
      <c r="L2183" s="1" t="s">
        <v>24</v>
      </c>
      <c r="M2183" s="1" t="s">
        <v>3076</v>
      </c>
      <c r="N2183" s="1" t="s">
        <v>2059</v>
      </c>
      <c r="O2183" s="2">
        <v>39538</v>
      </c>
      <c r="P2183" s="2">
        <v>39541</v>
      </c>
      <c r="Q2183" s="1" t="s">
        <v>29</v>
      </c>
      <c r="R2183" t="str">
        <f>VLOOKUP(F2183,'Seg 2 descriptions'!A:B,2)</f>
        <v>X Engineering and Measurement</v>
      </c>
      <c r="S2183" t="str">
        <f>VLOOKUP(G2183,'Seg 3 descriptions'!A:B,2)</f>
        <v>Uniforms</v>
      </c>
    </row>
    <row r="2184" spans="1:19" x14ac:dyDescent="0.25">
      <c r="A2184" s="1" t="s">
        <v>457</v>
      </c>
      <c r="B2184" s="1" t="s">
        <v>1988</v>
      </c>
      <c r="C2184" s="1" t="s">
        <v>2325</v>
      </c>
      <c r="D2184" s="1" t="s">
        <v>3044</v>
      </c>
      <c r="E2184" s="1" t="s">
        <v>20</v>
      </c>
      <c r="F2184" s="1" t="s">
        <v>2006</v>
      </c>
      <c r="G2184" s="1" t="s">
        <v>1302</v>
      </c>
      <c r="H2184" s="1" t="s">
        <v>187</v>
      </c>
      <c r="I2184" s="1" t="s">
        <v>2056</v>
      </c>
      <c r="J2184" s="3">
        <v>11.3</v>
      </c>
      <c r="K2184" s="1" t="s">
        <v>3075</v>
      </c>
      <c r="L2184" s="1" t="s">
        <v>24</v>
      </c>
      <c r="M2184" s="1" t="s">
        <v>3076</v>
      </c>
      <c r="N2184" s="1" t="s">
        <v>2059</v>
      </c>
      <c r="O2184" s="2">
        <v>39538</v>
      </c>
      <c r="P2184" s="2">
        <v>39541</v>
      </c>
      <c r="Q2184" s="1" t="s">
        <v>29</v>
      </c>
      <c r="R2184" t="str">
        <f>VLOOKUP(F2184,'Seg 2 descriptions'!A:B,2)</f>
        <v>X Engineering and Measurement</v>
      </c>
      <c r="S2184" t="str">
        <f>VLOOKUP(G2184,'Seg 3 descriptions'!A:B,2)</f>
        <v>Uniforms</v>
      </c>
    </row>
    <row r="2185" spans="1:19" x14ac:dyDescent="0.25">
      <c r="A2185" s="1" t="s">
        <v>457</v>
      </c>
      <c r="B2185" s="1" t="s">
        <v>1988</v>
      </c>
      <c r="C2185" s="1" t="s">
        <v>2325</v>
      </c>
      <c r="D2185" s="1" t="s">
        <v>3045</v>
      </c>
      <c r="E2185" s="1" t="s">
        <v>20</v>
      </c>
      <c r="F2185" s="1" t="s">
        <v>2006</v>
      </c>
      <c r="G2185" s="1" t="s">
        <v>1302</v>
      </c>
      <c r="H2185" s="1" t="s">
        <v>76</v>
      </c>
      <c r="I2185" s="1" t="s">
        <v>2056</v>
      </c>
      <c r="J2185" s="3">
        <v>11.66</v>
      </c>
      <c r="K2185" s="1" t="s">
        <v>3075</v>
      </c>
      <c r="L2185" s="1" t="s">
        <v>24</v>
      </c>
      <c r="M2185" s="1" t="s">
        <v>3076</v>
      </c>
      <c r="N2185" s="1" t="s">
        <v>2059</v>
      </c>
      <c r="O2185" s="2">
        <v>39538</v>
      </c>
      <c r="P2185" s="2">
        <v>39541</v>
      </c>
      <c r="Q2185" s="1" t="s">
        <v>29</v>
      </c>
      <c r="R2185" t="str">
        <f>VLOOKUP(F2185,'Seg 2 descriptions'!A:B,2)</f>
        <v>X Engineering and Measurement</v>
      </c>
      <c r="S2185" t="str">
        <f>VLOOKUP(G2185,'Seg 3 descriptions'!A:B,2)</f>
        <v>Uniforms</v>
      </c>
    </row>
    <row r="2186" spans="1:19" x14ac:dyDescent="0.25">
      <c r="A2186" s="1" t="s">
        <v>457</v>
      </c>
      <c r="B2186" s="1" t="s">
        <v>1988</v>
      </c>
      <c r="C2186" s="1" t="s">
        <v>2325</v>
      </c>
      <c r="D2186" s="1" t="s">
        <v>3046</v>
      </c>
      <c r="E2186" s="1" t="s">
        <v>20</v>
      </c>
      <c r="F2186" s="1" t="s">
        <v>2006</v>
      </c>
      <c r="G2186" s="1" t="s">
        <v>1302</v>
      </c>
      <c r="H2186" s="1" t="s">
        <v>23</v>
      </c>
      <c r="I2186" s="1" t="s">
        <v>2056</v>
      </c>
      <c r="J2186" s="3">
        <v>5.96</v>
      </c>
      <c r="K2186" s="1" t="s">
        <v>3075</v>
      </c>
      <c r="L2186" s="1" t="s">
        <v>24</v>
      </c>
      <c r="M2186" s="1" t="s">
        <v>3076</v>
      </c>
      <c r="N2186" s="1" t="s">
        <v>2059</v>
      </c>
      <c r="O2186" s="2">
        <v>39538</v>
      </c>
      <c r="P2186" s="2">
        <v>39541</v>
      </c>
      <c r="Q2186" s="1" t="s">
        <v>29</v>
      </c>
      <c r="R2186" t="str">
        <f>VLOOKUP(F2186,'Seg 2 descriptions'!A:B,2)</f>
        <v>X Engineering and Measurement</v>
      </c>
      <c r="S2186" t="str">
        <f>VLOOKUP(G2186,'Seg 3 descriptions'!A:B,2)</f>
        <v>Uniforms</v>
      </c>
    </row>
    <row r="2187" spans="1:19" x14ac:dyDescent="0.25">
      <c r="A2187" s="1" t="s">
        <v>457</v>
      </c>
      <c r="B2187" s="1" t="s">
        <v>1988</v>
      </c>
      <c r="C2187" s="1" t="s">
        <v>2325</v>
      </c>
      <c r="D2187" s="1" t="s">
        <v>3060</v>
      </c>
      <c r="E2187" s="1" t="s">
        <v>20</v>
      </c>
      <c r="F2187" s="1" t="s">
        <v>2006</v>
      </c>
      <c r="G2187" s="1" t="s">
        <v>1302</v>
      </c>
      <c r="H2187" s="1" t="s">
        <v>228</v>
      </c>
      <c r="I2187" s="1" t="s">
        <v>2056</v>
      </c>
      <c r="J2187" s="3">
        <v>0.32</v>
      </c>
      <c r="K2187" s="1" t="s">
        <v>3075</v>
      </c>
      <c r="L2187" s="1" t="s">
        <v>24</v>
      </c>
      <c r="M2187" s="1" t="s">
        <v>3076</v>
      </c>
      <c r="N2187" s="1" t="s">
        <v>2059</v>
      </c>
      <c r="O2187" s="2">
        <v>39538</v>
      </c>
      <c r="P2187" s="2">
        <v>39541</v>
      </c>
      <c r="Q2187" s="1" t="s">
        <v>29</v>
      </c>
      <c r="R2187" t="str">
        <f>VLOOKUP(F2187,'Seg 2 descriptions'!A:B,2)</f>
        <v>X Engineering and Measurement</v>
      </c>
      <c r="S2187" t="str">
        <f>VLOOKUP(G2187,'Seg 3 descriptions'!A:B,2)</f>
        <v>Uniforms</v>
      </c>
    </row>
    <row r="2188" spans="1:19" x14ac:dyDescent="0.25">
      <c r="A2188" s="1" t="s">
        <v>457</v>
      </c>
      <c r="B2188" s="1" t="s">
        <v>1988</v>
      </c>
      <c r="C2188" s="1" t="s">
        <v>2325</v>
      </c>
      <c r="D2188" s="1" t="s">
        <v>3115</v>
      </c>
      <c r="E2188" s="1" t="s">
        <v>20</v>
      </c>
      <c r="F2188" s="1" t="s">
        <v>2006</v>
      </c>
      <c r="G2188" s="1" t="s">
        <v>1302</v>
      </c>
      <c r="H2188" s="1" t="s">
        <v>130</v>
      </c>
      <c r="I2188" s="1" t="s">
        <v>2056</v>
      </c>
      <c r="J2188" s="3">
        <v>0.48</v>
      </c>
      <c r="K2188" s="1" t="s">
        <v>3075</v>
      </c>
      <c r="L2188" s="1" t="s">
        <v>24</v>
      </c>
      <c r="M2188" s="1" t="s">
        <v>3076</v>
      </c>
      <c r="N2188" s="1" t="s">
        <v>2059</v>
      </c>
      <c r="O2188" s="2">
        <v>39538</v>
      </c>
      <c r="P2188" s="2">
        <v>39541</v>
      </c>
      <c r="Q2188" s="1" t="s">
        <v>29</v>
      </c>
      <c r="R2188" t="str">
        <f>VLOOKUP(F2188,'Seg 2 descriptions'!A:B,2)</f>
        <v>X Engineering and Measurement</v>
      </c>
      <c r="S2188" t="str">
        <f>VLOOKUP(G2188,'Seg 3 descriptions'!A:B,2)</f>
        <v>Uniforms</v>
      </c>
    </row>
    <row r="2189" spans="1:19" x14ac:dyDescent="0.25">
      <c r="A2189" s="1" t="s">
        <v>457</v>
      </c>
      <c r="B2189" s="1" t="s">
        <v>1988</v>
      </c>
      <c r="C2189" s="1" t="s">
        <v>2325</v>
      </c>
      <c r="D2189" s="1" t="s">
        <v>3061</v>
      </c>
      <c r="E2189" s="1" t="s">
        <v>20</v>
      </c>
      <c r="F2189" s="1" t="s">
        <v>2006</v>
      </c>
      <c r="G2189" s="1" t="s">
        <v>868</v>
      </c>
      <c r="H2189" s="1" t="s">
        <v>228</v>
      </c>
      <c r="I2189" s="1" t="s">
        <v>2056</v>
      </c>
      <c r="J2189" s="3">
        <v>0.63</v>
      </c>
      <c r="K2189" s="1" t="s">
        <v>3075</v>
      </c>
      <c r="L2189" s="1" t="s">
        <v>24</v>
      </c>
      <c r="M2189" s="1" t="s">
        <v>3076</v>
      </c>
      <c r="N2189" s="1" t="s">
        <v>2059</v>
      </c>
      <c r="O2189" s="2">
        <v>39538</v>
      </c>
      <c r="P2189" s="2">
        <v>39541</v>
      </c>
      <c r="Q2189" s="1" t="s">
        <v>29</v>
      </c>
      <c r="R2189" t="str">
        <f>VLOOKUP(F2189,'Seg 2 descriptions'!A:B,2)</f>
        <v>X Engineering and Measurement</v>
      </c>
      <c r="S2189" t="str">
        <f>VLOOKUP(G2189,'Seg 3 descriptions'!A:B,2)</f>
        <v>Cell Phones</v>
      </c>
    </row>
    <row r="2190" spans="1:19" x14ac:dyDescent="0.25">
      <c r="A2190" s="1" t="s">
        <v>457</v>
      </c>
      <c r="B2190" s="1" t="s">
        <v>1988</v>
      </c>
      <c r="C2190" s="1" t="s">
        <v>2325</v>
      </c>
      <c r="D2190" s="1" t="s">
        <v>3116</v>
      </c>
      <c r="E2190" s="1" t="s">
        <v>20</v>
      </c>
      <c r="F2190" s="1" t="s">
        <v>2006</v>
      </c>
      <c r="G2190" s="1" t="s">
        <v>868</v>
      </c>
      <c r="H2190" s="1" t="s">
        <v>130</v>
      </c>
      <c r="I2190" s="1" t="s">
        <v>2056</v>
      </c>
      <c r="J2190" s="3">
        <v>0.95</v>
      </c>
      <c r="K2190" s="1" t="s">
        <v>3075</v>
      </c>
      <c r="L2190" s="1" t="s">
        <v>24</v>
      </c>
      <c r="M2190" s="1" t="s">
        <v>3076</v>
      </c>
      <c r="N2190" s="1" t="s">
        <v>2059</v>
      </c>
      <c r="O2190" s="2">
        <v>39538</v>
      </c>
      <c r="P2190" s="2">
        <v>39541</v>
      </c>
      <c r="Q2190" s="1" t="s">
        <v>29</v>
      </c>
      <c r="R2190" t="str">
        <f>VLOOKUP(F2190,'Seg 2 descriptions'!A:B,2)</f>
        <v>X Engineering and Measurement</v>
      </c>
      <c r="S2190" t="str">
        <f>VLOOKUP(G2190,'Seg 3 descriptions'!A:B,2)</f>
        <v>Cell Phones</v>
      </c>
    </row>
    <row r="2191" spans="1:19" x14ac:dyDescent="0.25">
      <c r="A2191" s="1" t="s">
        <v>457</v>
      </c>
      <c r="B2191" s="1" t="s">
        <v>1988</v>
      </c>
      <c r="C2191" s="1" t="s">
        <v>2325</v>
      </c>
      <c r="D2191" s="1" t="s">
        <v>3047</v>
      </c>
      <c r="E2191" s="1" t="s">
        <v>20</v>
      </c>
      <c r="F2191" s="1" t="s">
        <v>2006</v>
      </c>
      <c r="G2191" s="1" t="s">
        <v>868</v>
      </c>
      <c r="H2191" s="1" t="s">
        <v>86</v>
      </c>
      <c r="I2191" s="1" t="s">
        <v>2056</v>
      </c>
      <c r="J2191" s="3">
        <v>6.92</v>
      </c>
      <c r="K2191" s="1" t="s">
        <v>3075</v>
      </c>
      <c r="L2191" s="1" t="s">
        <v>24</v>
      </c>
      <c r="M2191" s="1" t="s">
        <v>3076</v>
      </c>
      <c r="N2191" s="1" t="s">
        <v>2059</v>
      </c>
      <c r="O2191" s="2">
        <v>39538</v>
      </c>
      <c r="P2191" s="2">
        <v>39541</v>
      </c>
      <c r="Q2191" s="1" t="s">
        <v>29</v>
      </c>
      <c r="R2191" t="str">
        <f>VLOOKUP(F2191,'Seg 2 descriptions'!A:B,2)</f>
        <v>X Engineering and Measurement</v>
      </c>
      <c r="S2191" t="str">
        <f>VLOOKUP(G2191,'Seg 3 descriptions'!A:B,2)</f>
        <v>Cell Phones</v>
      </c>
    </row>
    <row r="2192" spans="1:19" x14ac:dyDescent="0.25">
      <c r="A2192" s="1" t="s">
        <v>457</v>
      </c>
      <c r="B2192" s="1" t="s">
        <v>1988</v>
      </c>
      <c r="C2192" s="1" t="s">
        <v>2325</v>
      </c>
      <c r="D2192" s="1" t="s">
        <v>3048</v>
      </c>
      <c r="E2192" s="1" t="s">
        <v>20</v>
      </c>
      <c r="F2192" s="1" t="s">
        <v>2006</v>
      </c>
      <c r="G2192" s="1" t="s">
        <v>868</v>
      </c>
      <c r="H2192" s="1" t="s">
        <v>187</v>
      </c>
      <c r="I2192" s="1" t="s">
        <v>2056</v>
      </c>
      <c r="J2192" s="3">
        <v>22.59</v>
      </c>
      <c r="K2192" s="1" t="s">
        <v>3075</v>
      </c>
      <c r="L2192" s="1" t="s">
        <v>24</v>
      </c>
      <c r="M2192" s="1" t="s">
        <v>3076</v>
      </c>
      <c r="N2192" s="1" t="s">
        <v>2059</v>
      </c>
      <c r="O2192" s="2">
        <v>39538</v>
      </c>
      <c r="P2192" s="2">
        <v>39541</v>
      </c>
      <c r="Q2192" s="1" t="s">
        <v>29</v>
      </c>
      <c r="R2192" t="str">
        <f>VLOOKUP(F2192,'Seg 2 descriptions'!A:B,2)</f>
        <v>X Engineering and Measurement</v>
      </c>
      <c r="S2192" t="str">
        <f>VLOOKUP(G2192,'Seg 3 descriptions'!A:B,2)</f>
        <v>Cell Phones</v>
      </c>
    </row>
    <row r="2193" spans="1:19" x14ac:dyDescent="0.25">
      <c r="A2193" s="1" t="s">
        <v>457</v>
      </c>
      <c r="B2193" s="1" t="s">
        <v>1988</v>
      </c>
      <c r="C2193" s="1" t="s">
        <v>2325</v>
      </c>
      <c r="D2193" s="1" t="s">
        <v>3049</v>
      </c>
      <c r="E2193" s="1" t="s">
        <v>20</v>
      </c>
      <c r="F2193" s="1" t="s">
        <v>2006</v>
      </c>
      <c r="G2193" s="1" t="s">
        <v>868</v>
      </c>
      <c r="H2193" s="1" t="s">
        <v>76</v>
      </c>
      <c r="I2193" s="1" t="s">
        <v>2056</v>
      </c>
      <c r="J2193" s="3">
        <v>23.32</v>
      </c>
      <c r="K2193" s="1" t="s">
        <v>3075</v>
      </c>
      <c r="L2193" s="1" t="s">
        <v>24</v>
      </c>
      <c r="M2193" s="1" t="s">
        <v>3076</v>
      </c>
      <c r="N2193" s="1" t="s">
        <v>2059</v>
      </c>
      <c r="O2193" s="2">
        <v>39538</v>
      </c>
      <c r="P2193" s="2">
        <v>39541</v>
      </c>
      <c r="Q2193" s="1" t="s">
        <v>29</v>
      </c>
      <c r="R2193" t="str">
        <f>VLOOKUP(F2193,'Seg 2 descriptions'!A:B,2)</f>
        <v>X Engineering and Measurement</v>
      </c>
      <c r="S2193" t="str">
        <f>VLOOKUP(G2193,'Seg 3 descriptions'!A:B,2)</f>
        <v>Cell Phones</v>
      </c>
    </row>
    <row r="2194" spans="1:19" x14ac:dyDescent="0.25">
      <c r="A2194" s="1" t="s">
        <v>457</v>
      </c>
      <c r="B2194" s="1" t="s">
        <v>1988</v>
      </c>
      <c r="C2194" s="1" t="s">
        <v>2325</v>
      </c>
      <c r="D2194" s="1" t="s">
        <v>3050</v>
      </c>
      <c r="E2194" s="1" t="s">
        <v>20</v>
      </c>
      <c r="F2194" s="1" t="s">
        <v>2006</v>
      </c>
      <c r="G2194" s="1" t="s">
        <v>868</v>
      </c>
      <c r="H2194" s="1" t="s">
        <v>23</v>
      </c>
      <c r="I2194" s="1" t="s">
        <v>2056</v>
      </c>
      <c r="J2194" s="3">
        <v>11.93</v>
      </c>
      <c r="K2194" s="1" t="s">
        <v>3075</v>
      </c>
      <c r="L2194" s="1" t="s">
        <v>24</v>
      </c>
      <c r="M2194" s="1" t="s">
        <v>3076</v>
      </c>
      <c r="N2194" s="1" t="s">
        <v>2059</v>
      </c>
      <c r="O2194" s="2">
        <v>39538</v>
      </c>
      <c r="P2194" s="2">
        <v>39541</v>
      </c>
      <c r="Q2194" s="1" t="s">
        <v>29</v>
      </c>
      <c r="R2194" t="str">
        <f>VLOOKUP(F2194,'Seg 2 descriptions'!A:B,2)</f>
        <v>X Engineering and Measurement</v>
      </c>
      <c r="S2194" t="str">
        <f>VLOOKUP(G2194,'Seg 3 descriptions'!A:B,2)</f>
        <v>Cell Phones</v>
      </c>
    </row>
    <row r="2195" spans="1:19" x14ac:dyDescent="0.25">
      <c r="A2195" s="1" t="s">
        <v>457</v>
      </c>
      <c r="B2195" s="1" t="s">
        <v>1988</v>
      </c>
      <c r="C2195" s="1" t="s">
        <v>2325</v>
      </c>
      <c r="D2195" s="1" t="s">
        <v>2063</v>
      </c>
      <c r="E2195" s="1" t="s">
        <v>20</v>
      </c>
      <c r="F2195" s="1" t="s">
        <v>2006</v>
      </c>
      <c r="G2195" s="1" t="s">
        <v>590</v>
      </c>
      <c r="H2195" s="1" t="s">
        <v>86</v>
      </c>
      <c r="I2195" s="1" t="s">
        <v>2056</v>
      </c>
      <c r="J2195" s="3">
        <v>-0.01</v>
      </c>
      <c r="K2195" s="1" t="s">
        <v>3075</v>
      </c>
      <c r="L2195" s="1" t="s">
        <v>24</v>
      </c>
      <c r="M2195" s="1" t="s">
        <v>3076</v>
      </c>
      <c r="N2195" s="1" t="s">
        <v>2059</v>
      </c>
      <c r="O2195" s="2">
        <v>39538</v>
      </c>
      <c r="P2195" s="2">
        <v>39541</v>
      </c>
      <c r="Q2195" s="1" t="s">
        <v>29</v>
      </c>
      <c r="R2195" t="str">
        <f>VLOOKUP(F2195,'Seg 2 descriptions'!A:B,2)</f>
        <v>X Engineering and Measurement</v>
      </c>
      <c r="S2195" t="str">
        <f>VLOOKUP(G2195,'Seg 3 descriptions'!A:B,2)</f>
        <v>Overtime/Comp Time/On Call</v>
      </c>
    </row>
    <row r="2196" spans="1:19" x14ac:dyDescent="0.25">
      <c r="A2196" s="1" t="s">
        <v>457</v>
      </c>
      <c r="B2196" s="1" t="s">
        <v>1988</v>
      </c>
      <c r="C2196" s="1" t="s">
        <v>2325</v>
      </c>
      <c r="D2196" s="1" t="s">
        <v>2005</v>
      </c>
      <c r="E2196" s="1" t="s">
        <v>20</v>
      </c>
      <c r="F2196" s="1" t="s">
        <v>2006</v>
      </c>
      <c r="G2196" s="1" t="s">
        <v>590</v>
      </c>
      <c r="H2196" s="1" t="s">
        <v>187</v>
      </c>
      <c r="I2196" s="1" t="s">
        <v>2056</v>
      </c>
      <c r="J2196" s="3">
        <v>-0.02</v>
      </c>
      <c r="K2196" s="1" t="s">
        <v>3075</v>
      </c>
      <c r="L2196" s="1" t="s">
        <v>24</v>
      </c>
      <c r="M2196" s="1" t="s">
        <v>3076</v>
      </c>
      <c r="N2196" s="1" t="s">
        <v>2059</v>
      </c>
      <c r="O2196" s="2">
        <v>39538</v>
      </c>
      <c r="P2196" s="2">
        <v>39541</v>
      </c>
      <c r="Q2196" s="1" t="s">
        <v>29</v>
      </c>
      <c r="R2196" t="str">
        <f>VLOOKUP(F2196,'Seg 2 descriptions'!A:B,2)</f>
        <v>X Engineering and Measurement</v>
      </c>
      <c r="S2196" t="str">
        <f>VLOOKUP(G2196,'Seg 3 descriptions'!A:B,2)</f>
        <v>Overtime/Comp Time/On Call</v>
      </c>
    </row>
    <row r="2197" spans="1:19" x14ac:dyDescent="0.25">
      <c r="A2197" s="1" t="s">
        <v>457</v>
      </c>
      <c r="B2197" s="1" t="s">
        <v>1988</v>
      </c>
      <c r="C2197" s="1" t="s">
        <v>2325</v>
      </c>
      <c r="D2197" s="1" t="s">
        <v>2008</v>
      </c>
      <c r="E2197" s="1" t="s">
        <v>20</v>
      </c>
      <c r="F2197" s="1" t="s">
        <v>2006</v>
      </c>
      <c r="G2197" s="1" t="s">
        <v>590</v>
      </c>
      <c r="H2197" s="1" t="s">
        <v>76</v>
      </c>
      <c r="I2197" s="1" t="s">
        <v>2056</v>
      </c>
      <c r="J2197" s="3">
        <v>-0.02</v>
      </c>
      <c r="K2197" s="1" t="s">
        <v>3075</v>
      </c>
      <c r="L2197" s="1" t="s">
        <v>24</v>
      </c>
      <c r="M2197" s="1" t="s">
        <v>3076</v>
      </c>
      <c r="N2197" s="1" t="s">
        <v>2059</v>
      </c>
      <c r="O2197" s="2">
        <v>39538</v>
      </c>
      <c r="P2197" s="2">
        <v>39541</v>
      </c>
      <c r="Q2197" s="1" t="s">
        <v>29</v>
      </c>
      <c r="R2197" t="str">
        <f>VLOOKUP(F2197,'Seg 2 descriptions'!A:B,2)</f>
        <v>X Engineering and Measurement</v>
      </c>
      <c r="S2197" t="str">
        <f>VLOOKUP(G2197,'Seg 3 descriptions'!A:B,2)</f>
        <v>Overtime/Comp Time/On Call</v>
      </c>
    </row>
    <row r="2198" spans="1:19" x14ac:dyDescent="0.25">
      <c r="A2198" s="1" t="s">
        <v>457</v>
      </c>
      <c r="B2198" s="1" t="s">
        <v>1988</v>
      </c>
      <c r="C2198" s="1" t="s">
        <v>2325</v>
      </c>
      <c r="D2198" s="1" t="s">
        <v>2064</v>
      </c>
      <c r="E2198" s="1" t="s">
        <v>20</v>
      </c>
      <c r="F2198" s="1" t="s">
        <v>2006</v>
      </c>
      <c r="G2198" s="1" t="s">
        <v>590</v>
      </c>
      <c r="H2198" s="1" t="s">
        <v>23</v>
      </c>
      <c r="I2198" s="1" t="s">
        <v>2056</v>
      </c>
      <c r="J2198" s="3">
        <v>-0.01</v>
      </c>
      <c r="K2198" s="1" t="s">
        <v>3075</v>
      </c>
      <c r="L2198" s="1" t="s">
        <v>24</v>
      </c>
      <c r="M2198" s="1" t="s">
        <v>3076</v>
      </c>
      <c r="N2198" s="1" t="s">
        <v>2059</v>
      </c>
      <c r="O2198" s="2">
        <v>39538</v>
      </c>
      <c r="P2198" s="2">
        <v>39541</v>
      </c>
      <c r="Q2198" s="1" t="s">
        <v>29</v>
      </c>
      <c r="R2198" t="str">
        <f>VLOOKUP(F2198,'Seg 2 descriptions'!A:B,2)</f>
        <v>X Engineering and Measurement</v>
      </c>
      <c r="S2198" t="str">
        <f>VLOOKUP(G2198,'Seg 3 descriptions'!A:B,2)</f>
        <v>Overtime/Comp Time/On Call</v>
      </c>
    </row>
    <row r="2199" spans="1:19" x14ac:dyDescent="0.25">
      <c r="A2199" s="1" t="s">
        <v>457</v>
      </c>
      <c r="B2199" s="1" t="s">
        <v>1988</v>
      </c>
      <c r="C2199" s="1" t="s">
        <v>2325</v>
      </c>
      <c r="D2199" s="1" t="s">
        <v>2082</v>
      </c>
      <c r="E2199" s="1" t="s">
        <v>20</v>
      </c>
      <c r="F2199" s="1" t="s">
        <v>2006</v>
      </c>
      <c r="G2199" s="1" t="s">
        <v>460</v>
      </c>
      <c r="H2199" s="1" t="s">
        <v>23</v>
      </c>
      <c r="I2199" s="1" t="s">
        <v>2056</v>
      </c>
      <c r="J2199" s="3">
        <v>31.55</v>
      </c>
      <c r="K2199" s="1" t="s">
        <v>3075</v>
      </c>
      <c r="L2199" s="1" t="s">
        <v>24</v>
      </c>
      <c r="M2199" s="1" t="s">
        <v>3076</v>
      </c>
      <c r="N2199" s="1" t="s">
        <v>2059</v>
      </c>
      <c r="O2199" s="2">
        <v>39538</v>
      </c>
      <c r="P2199" s="2">
        <v>39541</v>
      </c>
      <c r="Q2199" s="1" t="s">
        <v>29</v>
      </c>
      <c r="R2199" t="str">
        <f>VLOOKUP(F2199,'Seg 2 descriptions'!A:B,2)</f>
        <v>X Engineering and Measurement</v>
      </c>
      <c r="S2199" t="str">
        <f>VLOOKUP(G2199,'Seg 3 descriptions'!A:B,2)</f>
        <v>Salaries</v>
      </c>
    </row>
    <row r="2200" spans="1:19" x14ac:dyDescent="0.25">
      <c r="A2200" s="1" t="s">
        <v>457</v>
      </c>
      <c r="B2200" s="1" t="s">
        <v>1988</v>
      </c>
      <c r="C2200" s="1" t="s">
        <v>2325</v>
      </c>
      <c r="D2200" s="1" t="s">
        <v>2393</v>
      </c>
      <c r="E2200" s="1" t="s">
        <v>20</v>
      </c>
      <c r="F2200" s="1" t="s">
        <v>2006</v>
      </c>
      <c r="G2200" s="1" t="s">
        <v>460</v>
      </c>
      <c r="H2200" s="1" t="s">
        <v>228</v>
      </c>
      <c r="I2200" s="1" t="s">
        <v>2056</v>
      </c>
      <c r="J2200" s="3">
        <v>1.68</v>
      </c>
      <c r="K2200" s="1" t="s">
        <v>3075</v>
      </c>
      <c r="L2200" s="1" t="s">
        <v>24</v>
      </c>
      <c r="M2200" s="1" t="s">
        <v>3076</v>
      </c>
      <c r="N2200" s="1" t="s">
        <v>2059</v>
      </c>
      <c r="O2200" s="2">
        <v>39538</v>
      </c>
      <c r="P2200" s="2">
        <v>39541</v>
      </c>
      <c r="Q2200" s="1" t="s">
        <v>29</v>
      </c>
      <c r="R2200" t="str">
        <f>VLOOKUP(F2200,'Seg 2 descriptions'!A:B,2)</f>
        <v>X Engineering and Measurement</v>
      </c>
      <c r="S2200" t="str">
        <f>VLOOKUP(G2200,'Seg 3 descriptions'!A:B,2)</f>
        <v>Salaries</v>
      </c>
    </row>
    <row r="2201" spans="1:19" x14ac:dyDescent="0.25">
      <c r="A2201" s="1" t="s">
        <v>457</v>
      </c>
      <c r="B2201" s="1" t="s">
        <v>1988</v>
      </c>
      <c r="C2201" s="1" t="s">
        <v>2325</v>
      </c>
      <c r="D2201" s="1" t="s">
        <v>2330</v>
      </c>
      <c r="E2201" s="1" t="s">
        <v>20</v>
      </c>
      <c r="F2201" s="1" t="s">
        <v>2006</v>
      </c>
      <c r="G2201" s="1" t="s">
        <v>460</v>
      </c>
      <c r="H2201" s="1" t="s">
        <v>130</v>
      </c>
      <c r="I2201" s="1" t="s">
        <v>2056</v>
      </c>
      <c r="J2201" s="3">
        <v>2.52</v>
      </c>
      <c r="K2201" s="1" t="s">
        <v>3075</v>
      </c>
      <c r="L2201" s="1" t="s">
        <v>24</v>
      </c>
      <c r="M2201" s="1" t="s">
        <v>3076</v>
      </c>
      <c r="N2201" s="1" t="s">
        <v>2059</v>
      </c>
      <c r="O2201" s="2">
        <v>39538</v>
      </c>
      <c r="P2201" s="2">
        <v>39541</v>
      </c>
      <c r="Q2201" s="1" t="s">
        <v>29</v>
      </c>
      <c r="R2201" t="str">
        <f>VLOOKUP(F2201,'Seg 2 descriptions'!A:B,2)</f>
        <v>X Engineering and Measurement</v>
      </c>
      <c r="S2201" t="str">
        <f>VLOOKUP(G2201,'Seg 3 descriptions'!A:B,2)</f>
        <v>Salaries</v>
      </c>
    </row>
    <row r="2202" spans="1:19" x14ac:dyDescent="0.25">
      <c r="A2202" s="1" t="s">
        <v>457</v>
      </c>
      <c r="B2202" s="1" t="s">
        <v>1988</v>
      </c>
      <c r="C2202" s="1" t="s">
        <v>2053</v>
      </c>
      <c r="D2202" s="1" t="s">
        <v>3028</v>
      </c>
      <c r="E2202" s="1" t="s">
        <v>20</v>
      </c>
      <c r="F2202" s="1" t="s">
        <v>2006</v>
      </c>
      <c r="G2202" s="1" t="s">
        <v>1049</v>
      </c>
      <c r="H2202" s="1" t="s">
        <v>23</v>
      </c>
      <c r="I2202" s="1" t="s">
        <v>2056</v>
      </c>
      <c r="J2202" s="3">
        <v>11.44</v>
      </c>
      <c r="K2202" s="1" t="s">
        <v>3075</v>
      </c>
      <c r="L2202" s="1" t="s">
        <v>24</v>
      </c>
      <c r="M2202" s="1" t="s">
        <v>3076</v>
      </c>
      <c r="N2202" s="1" t="s">
        <v>2059</v>
      </c>
      <c r="O2202" s="2">
        <v>39507</v>
      </c>
      <c r="P2202" s="2">
        <v>39512</v>
      </c>
      <c r="Q2202" s="1" t="s">
        <v>29</v>
      </c>
      <c r="R2202" t="str">
        <f>VLOOKUP(F2202,'Seg 2 descriptions'!A:B,2)</f>
        <v>X Engineering and Measurement</v>
      </c>
      <c r="S2202" t="str">
        <f>VLOOKUP(G2202,'Seg 3 descriptions'!A:B,2)</f>
        <v>Vehicle Insurance</v>
      </c>
    </row>
    <row r="2203" spans="1:19" x14ac:dyDescent="0.25">
      <c r="A2203" s="1" t="s">
        <v>457</v>
      </c>
      <c r="B2203" s="1" t="s">
        <v>1988</v>
      </c>
      <c r="C2203" s="1" t="s">
        <v>2053</v>
      </c>
      <c r="D2203" s="1" t="s">
        <v>3077</v>
      </c>
      <c r="E2203" s="1" t="s">
        <v>20</v>
      </c>
      <c r="F2203" s="1" t="s">
        <v>2006</v>
      </c>
      <c r="G2203" s="1" t="s">
        <v>1049</v>
      </c>
      <c r="H2203" s="1" t="s">
        <v>130</v>
      </c>
      <c r="I2203" s="1" t="s">
        <v>2056</v>
      </c>
      <c r="J2203" s="3">
        <v>2.15</v>
      </c>
      <c r="K2203" s="1" t="s">
        <v>3075</v>
      </c>
      <c r="L2203" s="1" t="s">
        <v>24</v>
      </c>
      <c r="M2203" s="1" t="s">
        <v>3076</v>
      </c>
      <c r="N2203" s="1" t="s">
        <v>2059</v>
      </c>
      <c r="O2203" s="2">
        <v>39507</v>
      </c>
      <c r="P2203" s="2">
        <v>39512</v>
      </c>
      <c r="Q2203" s="1" t="s">
        <v>29</v>
      </c>
      <c r="R2203" t="str">
        <f>VLOOKUP(F2203,'Seg 2 descriptions'!A:B,2)</f>
        <v>X Engineering and Measurement</v>
      </c>
      <c r="S2203" t="str">
        <f>VLOOKUP(G2203,'Seg 3 descriptions'!A:B,2)</f>
        <v>Vehicle Insurance</v>
      </c>
    </row>
    <row r="2204" spans="1:19" x14ac:dyDescent="0.25">
      <c r="A2204" s="1" t="s">
        <v>457</v>
      </c>
      <c r="B2204" s="1" t="s">
        <v>1988</v>
      </c>
      <c r="C2204" s="1" t="s">
        <v>2053</v>
      </c>
      <c r="D2204" s="1" t="s">
        <v>3028</v>
      </c>
      <c r="E2204" s="1" t="s">
        <v>20</v>
      </c>
      <c r="F2204" s="1" t="s">
        <v>2006</v>
      </c>
      <c r="G2204" s="1" t="s">
        <v>1049</v>
      </c>
      <c r="H2204" s="1" t="s">
        <v>23</v>
      </c>
      <c r="I2204" s="1" t="s">
        <v>2056</v>
      </c>
      <c r="J2204" s="3">
        <v>0.69</v>
      </c>
      <c r="K2204" s="1" t="s">
        <v>3075</v>
      </c>
      <c r="L2204" s="1" t="s">
        <v>24</v>
      </c>
      <c r="M2204" s="1" t="s">
        <v>3076</v>
      </c>
      <c r="N2204" s="1" t="s">
        <v>2059</v>
      </c>
      <c r="O2204" s="2">
        <v>39507</v>
      </c>
      <c r="P2204" s="2">
        <v>39512</v>
      </c>
      <c r="Q2204" s="1" t="s">
        <v>29</v>
      </c>
      <c r="R2204" t="str">
        <f>VLOOKUP(F2204,'Seg 2 descriptions'!A:B,2)</f>
        <v>X Engineering and Measurement</v>
      </c>
      <c r="S2204" t="str">
        <f>VLOOKUP(G2204,'Seg 3 descriptions'!A:B,2)</f>
        <v>Vehicle Insurance</v>
      </c>
    </row>
    <row r="2205" spans="1:19" x14ac:dyDescent="0.25">
      <c r="A2205" s="1" t="s">
        <v>457</v>
      </c>
      <c r="B2205" s="1" t="s">
        <v>1988</v>
      </c>
      <c r="C2205" s="1" t="s">
        <v>2325</v>
      </c>
      <c r="D2205" s="1" t="s">
        <v>2080</v>
      </c>
      <c r="E2205" s="1" t="s">
        <v>20</v>
      </c>
      <c r="F2205" s="1" t="s">
        <v>2006</v>
      </c>
      <c r="G2205" s="1" t="s">
        <v>460</v>
      </c>
      <c r="H2205" s="1" t="s">
        <v>187</v>
      </c>
      <c r="I2205" s="1" t="s">
        <v>2056</v>
      </c>
      <c r="J2205" s="3">
        <v>59.76</v>
      </c>
      <c r="K2205" s="1" t="s">
        <v>3075</v>
      </c>
      <c r="L2205" s="1" t="s">
        <v>24</v>
      </c>
      <c r="M2205" s="1" t="s">
        <v>3076</v>
      </c>
      <c r="N2205" s="1" t="s">
        <v>2059</v>
      </c>
      <c r="O2205" s="2">
        <v>39538</v>
      </c>
      <c r="P2205" s="2">
        <v>39541</v>
      </c>
      <c r="Q2205" s="1" t="s">
        <v>29</v>
      </c>
      <c r="R2205" t="str">
        <f>VLOOKUP(F2205,'Seg 2 descriptions'!A:B,2)</f>
        <v>X Engineering and Measurement</v>
      </c>
      <c r="S2205" t="str">
        <f>VLOOKUP(G2205,'Seg 3 descriptions'!A:B,2)</f>
        <v>Salaries</v>
      </c>
    </row>
    <row r="2206" spans="1:19" x14ac:dyDescent="0.25">
      <c r="A2206" s="1" t="s">
        <v>457</v>
      </c>
      <c r="B2206" s="1" t="s">
        <v>1988</v>
      </c>
      <c r="C2206" s="1" t="s">
        <v>2325</v>
      </c>
      <c r="D2206" s="1" t="s">
        <v>2081</v>
      </c>
      <c r="E2206" s="1" t="s">
        <v>20</v>
      </c>
      <c r="F2206" s="1" t="s">
        <v>2006</v>
      </c>
      <c r="G2206" s="1" t="s">
        <v>460</v>
      </c>
      <c r="H2206" s="1" t="s">
        <v>76</v>
      </c>
      <c r="I2206" s="1" t="s">
        <v>2056</v>
      </c>
      <c r="J2206" s="3">
        <v>61.69</v>
      </c>
      <c r="K2206" s="1" t="s">
        <v>3075</v>
      </c>
      <c r="L2206" s="1" t="s">
        <v>24</v>
      </c>
      <c r="M2206" s="1" t="s">
        <v>3076</v>
      </c>
      <c r="N2206" s="1" t="s">
        <v>2059</v>
      </c>
      <c r="O2206" s="2">
        <v>39538</v>
      </c>
      <c r="P2206" s="2">
        <v>39541</v>
      </c>
      <c r="Q2206" s="1" t="s">
        <v>29</v>
      </c>
      <c r="R2206" t="str">
        <f>VLOOKUP(F2206,'Seg 2 descriptions'!A:B,2)</f>
        <v>X Engineering and Measurement</v>
      </c>
      <c r="S2206" t="str">
        <f>VLOOKUP(G2206,'Seg 3 descriptions'!A:B,2)</f>
        <v>Salaries</v>
      </c>
    </row>
    <row r="2207" spans="1:19" x14ac:dyDescent="0.25">
      <c r="A2207" s="1" t="s">
        <v>457</v>
      </c>
      <c r="B2207" s="1" t="s">
        <v>1988</v>
      </c>
      <c r="C2207" s="1" t="s">
        <v>2053</v>
      </c>
      <c r="D2207" s="1" t="s">
        <v>3029</v>
      </c>
      <c r="E2207" s="1" t="s">
        <v>20</v>
      </c>
      <c r="F2207" s="1" t="s">
        <v>2006</v>
      </c>
      <c r="G2207" s="1" t="s">
        <v>1049</v>
      </c>
      <c r="H2207" s="1" t="s">
        <v>86</v>
      </c>
      <c r="I2207" s="1" t="s">
        <v>2056</v>
      </c>
      <c r="J2207" s="3">
        <v>1.73</v>
      </c>
      <c r="K2207" s="1" t="s">
        <v>3075</v>
      </c>
      <c r="L2207" s="1" t="s">
        <v>24</v>
      </c>
      <c r="M2207" s="1" t="s">
        <v>3076</v>
      </c>
      <c r="N2207" s="1" t="s">
        <v>2059</v>
      </c>
      <c r="O2207" s="2">
        <v>39507</v>
      </c>
      <c r="P2207" s="2">
        <v>39512</v>
      </c>
      <c r="Q2207" s="1" t="s">
        <v>29</v>
      </c>
      <c r="R2207" t="str">
        <f>VLOOKUP(F2207,'Seg 2 descriptions'!A:B,2)</f>
        <v>X Engineering and Measurement</v>
      </c>
      <c r="S2207" t="str">
        <f>VLOOKUP(G2207,'Seg 3 descriptions'!A:B,2)</f>
        <v>Vehicle Insurance</v>
      </c>
    </row>
    <row r="2208" spans="1:19" x14ac:dyDescent="0.25">
      <c r="A2208" s="1" t="s">
        <v>457</v>
      </c>
      <c r="B2208" s="1" t="s">
        <v>1988</v>
      </c>
      <c r="C2208" s="1" t="s">
        <v>2053</v>
      </c>
      <c r="D2208" s="1" t="s">
        <v>3030</v>
      </c>
      <c r="E2208" s="1" t="s">
        <v>20</v>
      </c>
      <c r="F2208" s="1" t="s">
        <v>2006</v>
      </c>
      <c r="G2208" s="1" t="s">
        <v>1049</v>
      </c>
      <c r="H2208" s="1" t="s">
        <v>187</v>
      </c>
      <c r="I2208" s="1" t="s">
        <v>2056</v>
      </c>
      <c r="J2208" s="3">
        <v>13.11</v>
      </c>
      <c r="K2208" s="1" t="s">
        <v>3075</v>
      </c>
      <c r="L2208" s="1" t="s">
        <v>24</v>
      </c>
      <c r="M2208" s="1" t="s">
        <v>3076</v>
      </c>
      <c r="N2208" s="1" t="s">
        <v>2059</v>
      </c>
      <c r="O2208" s="2">
        <v>39507</v>
      </c>
      <c r="P2208" s="2">
        <v>39512</v>
      </c>
      <c r="Q2208" s="1" t="s">
        <v>29</v>
      </c>
      <c r="R2208" t="str">
        <f>VLOOKUP(F2208,'Seg 2 descriptions'!A:B,2)</f>
        <v>X Engineering and Measurement</v>
      </c>
      <c r="S2208" t="str">
        <f>VLOOKUP(G2208,'Seg 3 descriptions'!A:B,2)</f>
        <v>Vehicle Insurance</v>
      </c>
    </row>
    <row r="2209" spans="1:19" x14ac:dyDescent="0.25">
      <c r="A2209" s="1" t="s">
        <v>457</v>
      </c>
      <c r="B2209" s="1" t="s">
        <v>1988</v>
      </c>
      <c r="C2209" s="1" t="s">
        <v>2053</v>
      </c>
      <c r="D2209" s="1" t="s">
        <v>3027</v>
      </c>
      <c r="E2209" s="1" t="s">
        <v>20</v>
      </c>
      <c r="F2209" s="1" t="s">
        <v>2006</v>
      </c>
      <c r="G2209" s="1" t="s">
        <v>1049</v>
      </c>
      <c r="H2209" s="1" t="s">
        <v>76</v>
      </c>
      <c r="I2209" s="1" t="s">
        <v>2056</v>
      </c>
      <c r="J2209" s="3">
        <v>12.6</v>
      </c>
      <c r="K2209" s="1" t="s">
        <v>3075</v>
      </c>
      <c r="L2209" s="1" t="s">
        <v>24</v>
      </c>
      <c r="M2209" s="1" t="s">
        <v>3076</v>
      </c>
      <c r="N2209" s="1" t="s">
        <v>2059</v>
      </c>
      <c r="O2209" s="2">
        <v>39507</v>
      </c>
      <c r="P2209" s="2">
        <v>39512</v>
      </c>
      <c r="Q2209" s="1" t="s">
        <v>29</v>
      </c>
      <c r="R2209" t="str">
        <f>VLOOKUP(F2209,'Seg 2 descriptions'!A:B,2)</f>
        <v>X Engineering and Measurement</v>
      </c>
      <c r="S2209" t="str">
        <f>VLOOKUP(G2209,'Seg 3 descriptions'!A:B,2)</f>
        <v>Vehicle Insurance</v>
      </c>
    </row>
    <row r="2210" spans="1:19" x14ac:dyDescent="0.25">
      <c r="A2210" s="1" t="s">
        <v>457</v>
      </c>
      <c r="B2210" s="1" t="s">
        <v>1988</v>
      </c>
      <c r="C2210" s="1" t="s">
        <v>2053</v>
      </c>
      <c r="D2210" s="1" t="s">
        <v>3112</v>
      </c>
      <c r="E2210" s="1" t="s">
        <v>20</v>
      </c>
      <c r="F2210" s="1" t="s">
        <v>2006</v>
      </c>
      <c r="G2210" s="1" t="s">
        <v>1055</v>
      </c>
      <c r="H2210" s="1" t="s">
        <v>130</v>
      </c>
      <c r="I2210" s="1" t="s">
        <v>2056</v>
      </c>
      <c r="J2210" s="3">
        <v>2.0099999999999998</v>
      </c>
      <c r="K2210" s="1" t="s">
        <v>3075</v>
      </c>
      <c r="L2210" s="1" t="s">
        <v>24</v>
      </c>
      <c r="M2210" s="1" t="s">
        <v>3076</v>
      </c>
      <c r="N2210" s="1" t="s">
        <v>2059</v>
      </c>
      <c r="O2210" s="2">
        <v>39507</v>
      </c>
      <c r="P2210" s="2">
        <v>39512</v>
      </c>
      <c r="Q2210" s="1" t="s">
        <v>29</v>
      </c>
      <c r="R2210" t="str">
        <f>VLOOKUP(F2210,'Seg 2 descriptions'!A:B,2)</f>
        <v>X Engineering and Measurement</v>
      </c>
      <c r="S2210" t="str">
        <f>VLOOKUP(G2210,'Seg 3 descriptions'!A:B,2)</f>
        <v>Vehicle Depreciation</v>
      </c>
    </row>
    <row r="2211" spans="1:19" x14ac:dyDescent="0.25">
      <c r="A2211" s="1" t="s">
        <v>457</v>
      </c>
      <c r="B2211" s="1" t="s">
        <v>1988</v>
      </c>
      <c r="C2211" s="1" t="s">
        <v>2053</v>
      </c>
      <c r="D2211" s="1" t="s">
        <v>3032</v>
      </c>
      <c r="E2211" s="1" t="s">
        <v>20</v>
      </c>
      <c r="F2211" s="1" t="s">
        <v>2006</v>
      </c>
      <c r="G2211" s="1" t="s">
        <v>1055</v>
      </c>
      <c r="H2211" s="1" t="s">
        <v>187</v>
      </c>
      <c r="I2211" s="1" t="s">
        <v>2056</v>
      </c>
      <c r="J2211" s="3">
        <v>64.459999999999994</v>
      </c>
      <c r="K2211" s="1" t="s">
        <v>3075</v>
      </c>
      <c r="L2211" s="1" t="s">
        <v>24</v>
      </c>
      <c r="M2211" s="1" t="s">
        <v>3076</v>
      </c>
      <c r="N2211" s="1" t="s">
        <v>2059</v>
      </c>
      <c r="O2211" s="2">
        <v>39507</v>
      </c>
      <c r="P2211" s="2">
        <v>39512</v>
      </c>
      <c r="Q2211" s="1" t="s">
        <v>29</v>
      </c>
      <c r="R2211" t="str">
        <f>VLOOKUP(F2211,'Seg 2 descriptions'!A:B,2)</f>
        <v>X Engineering and Measurement</v>
      </c>
      <c r="S2211" t="str">
        <f>VLOOKUP(G2211,'Seg 3 descriptions'!A:B,2)</f>
        <v>Vehicle Depreciation</v>
      </c>
    </row>
    <row r="2212" spans="1:19" x14ac:dyDescent="0.25">
      <c r="A2212" s="1" t="s">
        <v>457</v>
      </c>
      <c r="B2212" s="1" t="s">
        <v>1988</v>
      </c>
      <c r="C2212" s="1" t="s">
        <v>2053</v>
      </c>
      <c r="D2212" s="1" t="s">
        <v>3033</v>
      </c>
      <c r="E2212" s="1" t="s">
        <v>20</v>
      </c>
      <c r="F2212" s="1" t="s">
        <v>2006</v>
      </c>
      <c r="G2212" s="1" t="s">
        <v>1055</v>
      </c>
      <c r="H2212" s="1" t="s">
        <v>76</v>
      </c>
      <c r="I2212" s="1" t="s">
        <v>2056</v>
      </c>
      <c r="J2212" s="3">
        <v>61.95</v>
      </c>
      <c r="K2212" s="1" t="s">
        <v>3075</v>
      </c>
      <c r="L2212" s="1" t="s">
        <v>24</v>
      </c>
      <c r="M2212" s="1" t="s">
        <v>3076</v>
      </c>
      <c r="N2212" s="1" t="s">
        <v>2059</v>
      </c>
      <c r="O2212" s="2">
        <v>39507</v>
      </c>
      <c r="P2212" s="2">
        <v>39512</v>
      </c>
      <c r="Q2212" s="1" t="s">
        <v>29</v>
      </c>
      <c r="R2212" t="str">
        <f>VLOOKUP(F2212,'Seg 2 descriptions'!A:B,2)</f>
        <v>X Engineering and Measurement</v>
      </c>
      <c r="S2212" t="str">
        <f>VLOOKUP(G2212,'Seg 3 descriptions'!A:B,2)</f>
        <v>Vehicle Depreciation</v>
      </c>
    </row>
    <row r="2213" spans="1:19" x14ac:dyDescent="0.25">
      <c r="A2213" s="1" t="s">
        <v>457</v>
      </c>
      <c r="B2213" s="1" t="s">
        <v>1988</v>
      </c>
      <c r="C2213" s="1" t="s">
        <v>2053</v>
      </c>
      <c r="D2213" s="1" t="s">
        <v>3034</v>
      </c>
      <c r="E2213" s="1" t="s">
        <v>20</v>
      </c>
      <c r="F2213" s="1" t="s">
        <v>2006</v>
      </c>
      <c r="G2213" s="1" t="s">
        <v>1055</v>
      </c>
      <c r="H2213" s="1" t="s">
        <v>23</v>
      </c>
      <c r="I2213" s="1" t="s">
        <v>2056</v>
      </c>
      <c r="J2213" s="3">
        <v>56.23</v>
      </c>
      <c r="K2213" s="1" t="s">
        <v>3075</v>
      </c>
      <c r="L2213" s="1" t="s">
        <v>24</v>
      </c>
      <c r="M2213" s="1" t="s">
        <v>3076</v>
      </c>
      <c r="N2213" s="1" t="s">
        <v>2059</v>
      </c>
      <c r="O2213" s="2">
        <v>39507</v>
      </c>
      <c r="P2213" s="2">
        <v>39512</v>
      </c>
      <c r="Q2213" s="1" t="s">
        <v>29</v>
      </c>
      <c r="R2213" t="str">
        <f>VLOOKUP(F2213,'Seg 2 descriptions'!A:B,2)</f>
        <v>X Engineering and Measurement</v>
      </c>
      <c r="S2213" t="str">
        <f>VLOOKUP(G2213,'Seg 3 descriptions'!A:B,2)</f>
        <v>Vehicle Depreciation</v>
      </c>
    </row>
    <row r="2214" spans="1:19" x14ac:dyDescent="0.25">
      <c r="A2214" s="1" t="s">
        <v>457</v>
      </c>
      <c r="B2214" s="1" t="s">
        <v>1988</v>
      </c>
      <c r="C2214" s="1" t="s">
        <v>2053</v>
      </c>
      <c r="D2214" s="1" t="s">
        <v>3112</v>
      </c>
      <c r="E2214" s="1" t="s">
        <v>20</v>
      </c>
      <c r="F2214" s="1" t="s">
        <v>2006</v>
      </c>
      <c r="G2214" s="1" t="s">
        <v>1055</v>
      </c>
      <c r="H2214" s="1" t="s">
        <v>130</v>
      </c>
      <c r="I2214" s="1" t="s">
        <v>2056</v>
      </c>
      <c r="J2214" s="3">
        <v>10.57</v>
      </c>
      <c r="K2214" s="1" t="s">
        <v>3075</v>
      </c>
      <c r="L2214" s="1" t="s">
        <v>24</v>
      </c>
      <c r="M2214" s="1" t="s">
        <v>3076</v>
      </c>
      <c r="N2214" s="1" t="s">
        <v>2059</v>
      </c>
      <c r="O2214" s="2">
        <v>39507</v>
      </c>
      <c r="P2214" s="2">
        <v>39512</v>
      </c>
      <c r="Q2214" s="1" t="s">
        <v>29</v>
      </c>
      <c r="R2214" t="str">
        <f>VLOOKUP(F2214,'Seg 2 descriptions'!A:B,2)</f>
        <v>X Engineering and Measurement</v>
      </c>
      <c r="S2214" t="str">
        <f>VLOOKUP(G2214,'Seg 3 descriptions'!A:B,2)</f>
        <v>Vehicle Depreciation</v>
      </c>
    </row>
    <row r="2215" spans="1:19" x14ac:dyDescent="0.25">
      <c r="A2215" s="1" t="s">
        <v>457</v>
      </c>
      <c r="B2215" s="1" t="s">
        <v>1988</v>
      </c>
      <c r="C2215" s="1" t="s">
        <v>2053</v>
      </c>
      <c r="D2215" s="1" t="s">
        <v>3034</v>
      </c>
      <c r="E2215" s="1" t="s">
        <v>20</v>
      </c>
      <c r="F2215" s="1" t="s">
        <v>2006</v>
      </c>
      <c r="G2215" s="1" t="s">
        <v>1055</v>
      </c>
      <c r="H2215" s="1" t="s">
        <v>23</v>
      </c>
      <c r="I2215" s="1" t="s">
        <v>2056</v>
      </c>
      <c r="J2215" s="3">
        <v>3.41</v>
      </c>
      <c r="K2215" s="1" t="s">
        <v>3075</v>
      </c>
      <c r="L2215" s="1" t="s">
        <v>24</v>
      </c>
      <c r="M2215" s="1" t="s">
        <v>3076</v>
      </c>
      <c r="N2215" s="1" t="s">
        <v>2059</v>
      </c>
      <c r="O2215" s="2">
        <v>39507</v>
      </c>
      <c r="P2215" s="2">
        <v>39512</v>
      </c>
      <c r="Q2215" s="1" t="s">
        <v>29</v>
      </c>
      <c r="R2215" t="str">
        <f>VLOOKUP(F2215,'Seg 2 descriptions'!A:B,2)</f>
        <v>X Engineering and Measurement</v>
      </c>
      <c r="S2215" t="str">
        <f>VLOOKUP(G2215,'Seg 3 descriptions'!A:B,2)</f>
        <v>Vehicle Depreciation</v>
      </c>
    </row>
    <row r="2216" spans="1:19" x14ac:dyDescent="0.25">
      <c r="A2216" s="1" t="s">
        <v>457</v>
      </c>
      <c r="B2216" s="1" t="s">
        <v>1988</v>
      </c>
      <c r="C2216" s="1" t="s">
        <v>2053</v>
      </c>
      <c r="D2216" s="1" t="s">
        <v>3031</v>
      </c>
      <c r="E2216" s="1" t="s">
        <v>20</v>
      </c>
      <c r="F2216" s="1" t="s">
        <v>2006</v>
      </c>
      <c r="G2216" s="1" t="s">
        <v>1055</v>
      </c>
      <c r="H2216" s="1" t="s">
        <v>86</v>
      </c>
      <c r="I2216" s="1" t="s">
        <v>2056</v>
      </c>
      <c r="J2216" s="3">
        <v>8.52</v>
      </c>
      <c r="K2216" s="1" t="s">
        <v>3075</v>
      </c>
      <c r="L2216" s="1" t="s">
        <v>24</v>
      </c>
      <c r="M2216" s="1" t="s">
        <v>3076</v>
      </c>
      <c r="N2216" s="1" t="s">
        <v>2059</v>
      </c>
      <c r="O2216" s="2">
        <v>39507</v>
      </c>
      <c r="P2216" s="2">
        <v>39512</v>
      </c>
      <c r="Q2216" s="1" t="s">
        <v>29</v>
      </c>
      <c r="R2216" t="str">
        <f>VLOOKUP(F2216,'Seg 2 descriptions'!A:B,2)</f>
        <v>X Engineering and Measurement</v>
      </c>
      <c r="S2216" t="str">
        <f>VLOOKUP(G2216,'Seg 3 descriptions'!A:B,2)</f>
        <v>Vehicle Depreciation</v>
      </c>
    </row>
    <row r="2217" spans="1:19" x14ac:dyDescent="0.25">
      <c r="A2217" s="1" t="s">
        <v>457</v>
      </c>
      <c r="B2217" s="1" t="s">
        <v>1988</v>
      </c>
      <c r="C2217" s="1" t="s">
        <v>2053</v>
      </c>
      <c r="D2217" s="1" t="s">
        <v>3038</v>
      </c>
      <c r="E2217" s="1" t="s">
        <v>20</v>
      </c>
      <c r="F2217" s="1" t="s">
        <v>2006</v>
      </c>
      <c r="G2217" s="1" t="s">
        <v>869</v>
      </c>
      <c r="H2217" s="1" t="s">
        <v>23</v>
      </c>
      <c r="I2217" s="1" t="s">
        <v>2056</v>
      </c>
      <c r="J2217" s="3">
        <v>7.37</v>
      </c>
      <c r="K2217" s="1" t="s">
        <v>3075</v>
      </c>
      <c r="L2217" s="1" t="s">
        <v>24</v>
      </c>
      <c r="M2217" s="1" t="s">
        <v>3076</v>
      </c>
      <c r="N2217" s="1" t="s">
        <v>2059</v>
      </c>
      <c r="O2217" s="2">
        <v>39507</v>
      </c>
      <c r="P2217" s="2">
        <v>39512</v>
      </c>
      <c r="Q2217" s="1" t="s">
        <v>29</v>
      </c>
      <c r="R2217" t="str">
        <f>VLOOKUP(F2217,'Seg 2 descriptions'!A:B,2)</f>
        <v>X Engineering and Measurement</v>
      </c>
      <c r="S2217" t="str">
        <f>VLOOKUP(G2217,'Seg 3 descriptions'!A:B,2)</f>
        <v>Vehicle Fuel</v>
      </c>
    </row>
    <row r="2218" spans="1:19" x14ac:dyDescent="0.25">
      <c r="A2218" s="1" t="s">
        <v>457</v>
      </c>
      <c r="B2218" s="1" t="s">
        <v>1988</v>
      </c>
      <c r="C2218" s="1" t="s">
        <v>2053</v>
      </c>
      <c r="D2218" s="1" t="s">
        <v>3113</v>
      </c>
      <c r="E2218" s="1" t="s">
        <v>20</v>
      </c>
      <c r="F2218" s="1" t="s">
        <v>2006</v>
      </c>
      <c r="G2218" s="1" t="s">
        <v>869</v>
      </c>
      <c r="H2218" s="1" t="s">
        <v>130</v>
      </c>
      <c r="I2218" s="1" t="s">
        <v>2056</v>
      </c>
      <c r="J2218" s="3">
        <v>4.3600000000000003</v>
      </c>
      <c r="K2218" s="1" t="s">
        <v>3075</v>
      </c>
      <c r="L2218" s="1" t="s">
        <v>24</v>
      </c>
      <c r="M2218" s="1" t="s">
        <v>3076</v>
      </c>
      <c r="N2218" s="1" t="s">
        <v>2059</v>
      </c>
      <c r="O2218" s="2">
        <v>39507</v>
      </c>
      <c r="P2218" s="2">
        <v>39512</v>
      </c>
      <c r="Q2218" s="1" t="s">
        <v>29</v>
      </c>
      <c r="R2218" t="str">
        <f>VLOOKUP(F2218,'Seg 2 descriptions'!A:B,2)</f>
        <v>X Engineering and Measurement</v>
      </c>
      <c r="S2218" t="str">
        <f>VLOOKUP(G2218,'Seg 3 descriptions'!A:B,2)</f>
        <v>Vehicle Fuel</v>
      </c>
    </row>
    <row r="2219" spans="1:19" x14ac:dyDescent="0.25">
      <c r="A2219" s="1" t="s">
        <v>457</v>
      </c>
      <c r="B2219" s="1" t="s">
        <v>1988</v>
      </c>
      <c r="C2219" s="1" t="s">
        <v>2053</v>
      </c>
      <c r="D2219" s="1" t="s">
        <v>3035</v>
      </c>
      <c r="E2219" s="1" t="s">
        <v>20</v>
      </c>
      <c r="F2219" s="1" t="s">
        <v>2006</v>
      </c>
      <c r="G2219" s="1" t="s">
        <v>869</v>
      </c>
      <c r="H2219" s="1" t="s">
        <v>86</v>
      </c>
      <c r="I2219" s="1" t="s">
        <v>2056</v>
      </c>
      <c r="J2219" s="3">
        <v>18.43</v>
      </c>
      <c r="K2219" s="1" t="s">
        <v>3075</v>
      </c>
      <c r="L2219" s="1" t="s">
        <v>24</v>
      </c>
      <c r="M2219" s="1" t="s">
        <v>3076</v>
      </c>
      <c r="N2219" s="1" t="s">
        <v>2059</v>
      </c>
      <c r="O2219" s="2">
        <v>39507</v>
      </c>
      <c r="P2219" s="2">
        <v>39512</v>
      </c>
      <c r="Q2219" s="1" t="s">
        <v>29</v>
      </c>
      <c r="R2219" t="str">
        <f>VLOOKUP(F2219,'Seg 2 descriptions'!A:B,2)</f>
        <v>X Engineering and Measurement</v>
      </c>
      <c r="S2219" t="str">
        <f>VLOOKUP(G2219,'Seg 3 descriptions'!A:B,2)</f>
        <v>Vehicle Fuel</v>
      </c>
    </row>
    <row r="2220" spans="1:19" x14ac:dyDescent="0.25">
      <c r="A2220" s="1" t="s">
        <v>457</v>
      </c>
      <c r="B2220" s="1" t="s">
        <v>1988</v>
      </c>
      <c r="C2220" s="1" t="s">
        <v>2053</v>
      </c>
      <c r="D2220" s="1" t="s">
        <v>3036</v>
      </c>
      <c r="E2220" s="1" t="s">
        <v>20</v>
      </c>
      <c r="F2220" s="1" t="s">
        <v>2006</v>
      </c>
      <c r="G2220" s="1" t="s">
        <v>869</v>
      </c>
      <c r="H2220" s="1" t="s">
        <v>187</v>
      </c>
      <c r="I2220" s="1" t="s">
        <v>2056</v>
      </c>
      <c r="J2220" s="3">
        <v>139.44</v>
      </c>
      <c r="K2220" s="1" t="s">
        <v>3075</v>
      </c>
      <c r="L2220" s="1" t="s">
        <v>24</v>
      </c>
      <c r="M2220" s="1" t="s">
        <v>3076</v>
      </c>
      <c r="N2220" s="1" t="s">
        <v>2059</v>
      </c>
      <c r="O2220" s="2">
        <v>39507</v>
      </c>
      <c r="P2220" s="2">
        <v>39512</v>
      </c>
      <c r="Q2220" s="1" t="s">
        <v>29</v>
      </c>
      <c r="R2220" t="str">
        <f>VLOOKUP(F2220,'Seg 2 descriptions'!A:B,2)</f>
        <v>X Engineering and Measurement</v>
      </c>
      <c r="S2220" t="str">
        <f>VLOOKUP(G2220,'Seg 3 descriptions'!A:B,2)</f>
        <v>Vehicle Fuel</v>
      </c>
    </row>
    <row r="2221" spans="1:19" x14ac:dyDescent="0.25">
      <c r="A2221" s="1" t="s">
        <v>457</v>
      </c>
      <c r="B2221" s="1" t="s">
        <v>1988</v>
      </c>
      <c r="C2221" s="1" t="s">
        <v>2053</v>
      </c>
      <c r="D2221" s="1" t="s">
        <v>3037</v>
      </c>
      <c r="E2221" s="1" t="s">
        <v>20</v>
      </c>
      <c r="F2221" s="1" t="s">
        <v>2006</v>
      </c>
      <c r="G2221" s="1" t="s">
        <v>869</v>
      </c>
      <c r="H2221" s="1" t="s">
        <v>76</v>
      </c>
      <c r="I2221" s="1" t="s">
        <v>2056</v>
      </c>
      <c r="J2221" s="3">
        <v>134</v>
      </c>
      <c r="K2221" s="1" t="s">
        <v>3075</v>
      </c>
      <c r="L2221" s="1" t="s">
        <v>24</v>
      </c>
      <c r="M2221" s="1" t="s">
        <v>3076</v>
      </c>
      <c r="N2221" s="1" t="s">
        <v>2059</v>
      </c>
      <c r="O2221" s="2">
        <v>39507</v>
      </c>
      <c r="P2221" s="2">
        <v>39512</v>
      </c>
      <c r="Q2221" s="1" t="s">
        <v>29</v>
      </c>
      <c r="R2221" t="str">
        <f>VLOOKUP(F2221,'Seg 2 descriptions'!A:B,2)</f>
        <v>X Engineering and Measurement</v>
      </c>
      <c r="S2221" t="str">
        <f>VLOOKUP(G2221,'Seg 3 descriptions'!A:B,2)</f>
        <v>Vehicle Fuel</v>
      </c>
    </row>
    <row r="2222" spans="1:19" x14ac:dyDescent="0.25">
      <c r="A2222" s="1" t="s">
        <v>457</v>
      </c>
      <c r="B2222" s="1" t="s">
        <v>1988</v>
      </c>
      <c r="C2222" s="1" t="s">
        <v>2053</v>
      </c>
      <c r="D2222" s="1" t="s">
        <v>3038</v>
      </c>
      <c r="E2222" s="1" t="s">
        <v>20</v>
      </c>
      <c r="F2222" s="1" t="s">
        <v>2006</v>
      </c>
      <c r="G2222" s="1" t="s">
        <v>869</v>
      </c>
      <c r="H2222" s="1" t="s">
        <v>23</v>
      </c>
      <c r="I2222" s="1" t="s">
        <v>2056</v>
      </c>
      <c r="J2222" s="3">
        <v>121.63</v>
      </c>
      <c r="K2222" s="1" t="s">
        <v>3075</v>
      </c>
      <c r="L2222" s="1" t="s">
        <v>24</v>
      </c>
      <c r="M2222" s="1" t="s">
        <v>3076</v>
      </c>
      <c r="N2222" s="1" t="s">
        <v>2059</v>
      </c>
      <c r="O2222" s="2">
        <v>39507</v>
      </c>
      <c r="P2222" s="2">
        <v>39512</v>
      </c>
      <c r="Q2222" s="1" t="s">
        <v>29</v>
      </c>
      <c r="R2222" t="str">
        <f>VLOOKUP(F2222,'Seg 2 descriptions'!A:B,2)</f>
        <v>X Engineering and Measurement</v>
      </c>
      <c r="S2222" t="str">
        <f>VLOOKUP(G2222,'Seg 3 descriptions'!A:B,2)</f>
        <v>Vehicle Fuel</v>
      </c>
    </row>
    <row r="2223" spans="1:19" x14ac:dyDescent="0.25">
      <c r="A2223" s="1" t="s">
        <v>457</v>
      </c>
      <c r="B2223" s="1" t="s">
        <v>1988</v>
      </c>
      <c r="C2223" s="1" t="s">
        <v>2053</v>
      </c>
      <c r="D2223" s="1" t="s">
        <v>3113</v>
      </c>
      <c r="E2223" s="1" t="s">
        <v>20</v>
      </c>
      <c r="F2223" s="1" t="s">
        <v>2006</v>
      </c>
      <c r="G2223" s="1" t="s">
        <v>869</v>
      </c>
      <c r="H2223" s="1" t="s">
        <v>130</v>
      </c>
      <c r="I2223" s="1" t="s">
        <v>2056</v>
      </c>
      <c r="J2223" s="3">
        <v>22.87</v>
      </c>
      <c r="K2223" s="1" t="s">
        <v>3075</v>
      </c>
      <c r="L2223" s="1" t="s">
        <v>24</v>
      </c>
      <c r="M2223" s="1" t="s">
        <v>3076</v>
      </c>
      <c r="N2223" s="1" t="s">
        <v>2059</v>
      </c>
      <c r="O2223" s="2">
        <v>39507</v>
      </c>
      <c r="P2223" s="2">
        <v>39512</v>
      </c>
      <c r="Q2223" s="1" t="s">
        <v>29</v>
      </c>
      <c r="R2223" t="str">
        <f>VLOOKUP(F2223,'Seg 2 descriptions'!A:B,2)</f>
        <v>X Engineering and Measurement</v>
      </c>
      <c r="S2223" t="str">
        <f>VLOOKUP(G2223,'Seg 3 descriptions'!A:B,2)</f>
        <v>Vehicle Fuel</v>
      </c>
    </row>
    <row r="2224" spans="1:19" x14ac:dyDescent="0.25">
      <c r="A2224" s="1" t="s">
        <v>457</v>
      </c>
      <c r="B2224" s="1" t="s">
        <v>1988</v>
      </c>
      <c r="C2224" s="1" t="s">
        <v>2325</v>
      </c>
      <c r="D2224" s="1" t="s">
        <v>2077</v>
      </c>
      <c r="E2224" s="1" t="s">
        <v>20</v>
      </c>
      <c r="F2224" s="1" t="s">
        <v>2006</v>
      </c>
      <c r="G2224" s="1" t="s">
        <v>460</v>
      </c>
      <c r="H2224" s="1" t="s">
        <v>86</v>
      </c>
      <c r="I2224" s="1" t="s">
        <v>2056</v>
      </c>
      <c r="J2224" s="3">
        <v>18.3</v>
      </c>
      <c r="K2224" s="1" t="s">
        <v>3075</v>
      </c>
      <c r="L2224" s="1" t="s">
        <v>24</v>
      </c>
      <c r="M2224" s="1" t="s">
        <v>3076</v>
      </c>
      <c r="N2224" s="1" t="s">
        <v>2059</v>
      </c>
      <c r="O2224" s="2">
        <v>39538</v>
      </c>
      <c r="P2224" s="2">
        <v>39541</v>
      </c>
      <c r="Q2224" s="1" t="s">
        <v>29</v>
      </c>
      <c r="R2224" t="str">
        <f>VLOOKUP(F2224,'Seg 2 descriptions'!A:B,2)</f>
        <v>X Engineering and Measurement</v>
      </c>
      <c r="S2224" t="str">
        <f>VLOOKUP(G2224,'Seg 3 descriptions'!A:B,2)</f>
        <v>Salaries</v>
      </c>
    </row>
    <row r="2225" spans="1:19" x14ac:dyDescent="0.25">
      <c r="A2225" s="1" t="s">
        <v>457</v>
      </c>
      <c r="B2225" s="1" t="s">
        <v>1988</v>
      </c>
      <c r="C2225" s="1" t="s">
        <v>2053</v>
      </c>
      <c r="D2225" s="1" t="s">
        <v>3114</v>
      </c>
      <c r="E2225" s="1" t="s">
        <v>20</v>
      </c>
      <c r="F2225" s="1" t="s">
        <v>2006</v>
      </c>
      <c r="G2225" s="1" t="s">
        <v>283</v>
      </c>
      <c r="H2225" s="1" t="s">
        <v>130</v>
      </c>
      <c r="I2225" s="1" t="s">
        <v>2056</v>
      </c>
      <c r="J2225" s="3">
        <v>0.43</v>
      </c>
      <c r="K2225" s="1" t="s">
        <v>3075</v>
      </c>
      <c r="L2225" s="1" t="s">
        <v>24</v>
      </c>
      <c r="M2225" s="1" t="s">
        <v>3076</v>
      </c>
      <c r="N2225" s="1" t="s">
        <v>2059</v>
      </c>
      <c r="O2225" s="2">
        <v>39507</v>
      </c>
      <c r="P2225" s="2">
        <v>39512</v>
      </c>
      <c r="Q2225" s="1" t="s">
        <v>29</v>
      </c>
      <c r="R2225" t="str">
        <f>VLOOKUP(F2225,'Seg 2 descriptions'!A:B,2)</f>
        <v>X Engineering and Measurement</v>
      </c>
      <c r="S2225" t="str">
        <f>VLOOKUP(G2225,'Seg 3 descriptions'!A:B,2)</f>
        <v>Supplies &amp; Misc Dept Expenses</v>
      </c>
    </row>
    <row r="2226" spans="1:19" x14ac:dyDescent="0.25">
      <c r="A2226" s="1" t="s">
        <v>457</v>
      </c>
      <c r="B2226" s="1" t="s">
        <v>1988</v>
      </c>
      <c r="C2226" s="1" t="s">
        <v>2053</v>
      </c>
      <c r="D2226" s="1" t="s">
        <v>3042</v>
      </c>
      <c r="E2226" s="1" t="s">
        <v>20</v>
      </c>
      <c r="F2226" s="1" t="s">
        <v>2006</v>
      </c>
      <c r="G2226" s="1" t="s">
        <v>283</v>
      </c>
      <c r="H2226" s="1" t="s">
        <v>187</v>
      </c>
      <c r="I2226" s="1" t="s">
        <v>2056</v>
      </c>
      <c r="J2226" s="3">
        <v>13.74</v>
      </c>
      <c r="K2226" s="1" t="s">
        <v>3075</v>
      </c>
      <c r="L2226" s="1" t="s">
        <v>24</v>
      </c>
      <c r="M2226" s="1" t="s">
        <v>3076</v>
      </c>
      <c r="N2226" s="1" t="s">
        <v>2059</v>
      </c>
      <c r="O2226" s="2">
        <v>39507</v>
      </c>
      <c r="P2226" s="2">
        <v>39512</v>
      </c>
      <c r="Q2226" s="1" t="s">
        <v>29</v>
      </c>
      <c r="R2226" t="str">
        <f>VLOOKUP(F2226,'Seg 2 descriptions'!A:B,2)</f>
        <v>X Engineering and Measurement</v>
      </c>
      <c r="S2226" t="str">
        <f>VLOOKUP(G2226,'Seg 3 descriptions'!A:B,2)</f>
        <v>Supplies &amp; Misc Dept Expenses</v>
      </c>
    </row>
    <row r="2227" spans="1:19" x14ac:dyDescent="0.25">
      <c r="A2227" s="1" t="s">
        <v>457</v>
      </c>
      <c r="B2227" s="1" t="s">
        <v>1988</v>
      </c>
      <c r="C2227" s="1" t="s">
        <v>2053</v>
      </c>
      <c r="D2227" s="1" t="s">
        <v>3039</v>
      </c>
      <c r="E2227" s="1" t="s">
        <v>20</v>
      </c>
      <c r="F2227" s="1" t="s">
        <v>2006</v>
      </c>
      <c r="G2227" s="1" t="s">
        <v>283</v>
      </c>
      <c r="H2227" s="1" t="s">
        <v>76</v>
      </c>
      <c r="I2227" s="1" t="s">
        <v>2056</v>
      </c>
      <c r="J2227" s="3">
        <v>13.2</v>
      </c>
      <c r="K2227" s="1" t="s">
        <v>3075</v>
      </c>
      <c r="L2227" s="1" t="s">
        <v>24</v>
      </c>
      <c r="M2227" s="1" t="s">
        <v>3076</v>
      </c>
      <c r="N2227" s="1" t="s">
        <v>2059</v>
      </c>
      <c r="O2227" s="2">
        <v>39507</v>
      </c>
      <c r="P2227" s="2">
        <v>39512</v>
      </c>
      <c r="Q2227" s="1" t="s">
        <v>29</v>
      </c>
      <c r="R2227" t="str">
        <f>VLOOKUP(F2227,'Seg 2 descriptions'!A:B,2)</f>
        <v>X Engineering and Measurement</v>
      </c>
      <c r="S2227" t="str">
        <f>VLOOKUP(G2227,'Seg 3 descriptions'!A:B,2)</f>
        <v>Supplies &amp; Misc Dept Expenses</v>
      </c>
    </row>
    <row r="2228" spans="1:19" x14ac:dyDescent="0.25">
      <c r="A2228" s="1" t="s">
        <v>457</v>
      </c>
      <c r="B2228" s="1" t="s">
        <v>1988</v>
      </c>
      <c r="C2228" s="1" t="s">
        <v>2053</v>
      </c>
      <c r="D2228" s="1" t="s">
        <v>3040</v>
      </c>
      <c r="E2228" s="1" t="s">
        <v>20</v>
      </c>
      <c r="F2228" s="1" t="s">
        <v>2006</v>
      </c>
      <c r="G2228" s="1" t="s">
        <v>283</v>
      </c>
      <c r="H2228" s="1" t="s">
        <v>23</v>
      </c>
      <c r="I2228" s="1" t="s">
        <v>2056</v>
      </c>
      <c r="J2228" s="3">
        <v>11.98</v>
      </c>
      <c r="K2228" s="1" t="s">
        <v>3075</v>
      </c>
      <c r="L2228" s="1" t="s">
        <v>24</v>
      </c>
      <c r="M2228" s="1" t="s">
        <v>3076</v>
      </c>
      <c r="N2228" s="1" t="s">
        <v>2059</v>
      </c>
      <c r="O2228" s="2">
        <v>39507</v>
      </c>
      <c r="P2228" s="2">
        <v>39512</v>
      </c>
      <c r="Q2228" s="1" t="s">
        <v>29</v>
      </c>
      <c r="R2228" t="str">
        <f>VLOOKUP(F2228,'Seg 2 descriptions'!A:B,2)</f>
        <v>X Engineering and Measurement</v>
      </c>
      <c r="S2228" t="str">
        <f>VLOOKUP(G2228,'Seg 3 descriptions'!A:B,2)</f>
        <v>Supplies &amp; Misc Dept Expenses</v>
      </c>
    </row>
    <row r="2229" spans="1:19" x14ac:dyDescent="0.25">
      <c r="A2229" s="1" t="s">
        <v>457</v>
      </c>
      <c r="B2229" s="1" t="s">
        <v>1988</v>
      </c>
      <c r="C2229" s="1" t="s">
        <v>2053</v>
      </c>
      <c r="D2229" s="1" t="s">
        <v>3114</v>
      </c>
      <c r="E2229" s="1" t="s">
        <v>20</v>
      </c>
      <c r="F2229" s="1" t="s">
        <v>2006</v>
      </c>
      <c r="G2229" s="1" t="s">
        <v>283</v>
      </c>
      <c r="H2229" s="1" t="s">
        <v>130</v>
      </c>
      <c r="I2229" s="1" t="s">
        <v>2056</v>
      </c>
      <c r="J2229" s="3">
        <v>2.25</v>
      </c>
      <c r="K2229" s="1" t="s">
        <v>3075</v>
      </c>
      <c r="L2229" s="1" t="s">
        <v>24</v>
      </c>
      <c r="M2229" s="1" t="s">
        <v>3076</v>
      </c>
      <c r="N2229" s="1" t="s">
        <v>2059</v>
      </c>
      <c r="O2229" s="2">
        <v>39507</v>
      </c>
      <c r="P2229" s="2">
        <v>39512</v>
      </c>
      <c r="Q2229" s="1" t="s">
        <v>29</v>
      </c>
      <c r="R2229" t="str">
        <f>VLOOKUP(F2229,'Seg 2 descriptions'!A:B,2)</f>
        <v>X Engineering and Measurement</v>
      </c>
      <c r="S2229" t="str">
        <f>VLOOKUP(G2229,'Seg 3 descriptions'!A:B,2)</f>
        <v>Supplies &amp; Misc Dept Expenses</v>
      </c>
    </row>
    <row r="2230" spans="1:19" x14ac:dyDescent="0.25">
      <c r="A2230" s="1" t="s">
        <v>457</v>
      </c>
      <c r="B2230" s="1" t="s">
        <v>1988</v>
      </c>
      <c r="C2230" s="1" t="s">
        <v>2053</v>
      </c>
      <c r="D2230" s="1" t="s">
        <v>3040</v>
      </c>
      <c r="E2230" s="1" t="s">
        <v>20</v>
      </c>
      <c r="F2230" s="1" t="s">
        <v>2006</v>
      </c>
      <c r="G2230" s="1" t="s">
        <v>283</v>
      </c>
      <c r="H2230" s="1" t="s">
        <v>23</v>
      </c>
      <c r="I2230" s="1" t="s">
        <v>2056</v>
      </c>
      <c r="J2230" s="3">
        <v>0.73</v>
      </c>
      <c r="K2230" s="1" t="s">
        <v>3075</v>
      </c>
      <c r="L2230" s="1" t="s">
        <v>24</v>
      </c>
      <c r="M2230" s="1" t="s">
        <v>3076</v>
      </c>
      <c r="N2230" s="1" t="s">
        <v>2059</v>
      </c>
      <c r="O2230" s="2">
        <v>39507</v>
      </c>
      <c r="P2230" s="2">
        <v>39512</v>
      </c>
      <c r="Q2230" s="1" t="s">
        <v>29</v>
      </c>
      <c r="R2230" t="str">
        <f>VLOOKUP(F2230,'Seg 2 descriptions'!A:B,2)</f>
        <v>X Engineering and Measurement</v>
      </c>
      <c r="S2230" t="str">
        <f>VLOOKUP(G2230,'Seg 3 descriptions'!A:B,2)</f>
        <v>Supplies &amp; Misc Dept Expenses</v>
      </c>
    </row>
    <row r="2231" spans="1:19" x14ac:dyDescent="0.25">
      <c r="A2231" s="1" t="s">
        <v>457</v>
      </c>
      <c r="B2231" s="1" t="s">
        <v>1988</v>
      </c>
      <c r="C2231" s="1" t="s">
        <v>2053</v>
      </c>
      <c r="D2231" s="1" t="s">
        <v>3041</v>
      </c>
      <c r="E2231" s="1" t="s">
        <v>20</v>
      </c>
      <c r="F2231" s="1" t="s">
        <v>2006</v>
      </c>
      <c r="G2231" s="1" t="s">
        <v>283</v>
      </c>
      <c r="H2231" s="1" t="s">
        <v>86</v>
      </c>
      <c r="I2231" s="1" t="s">
        <v>2056</v>
      </c>
      <c r="J2231" s="3">
        <v>1.82</v>
      </c>
      <c r="K2231" s="1" t="s">
        <v>3075</v>
      </c>
      <c r="L2231" s="1" t="s">
        <v>24</v>
      </c>
      <c r="M2231" s="1" t="s">
        <v>3076</v>
      </c>
      <c r="N2231" s="1" t="s">
        <v>2059</v>
      </c>
      <c r="O2231" s="2">
        <v>39507</v>
      </c>
      <c r="P2231" s="2">
        <v>39512</v>
      </c>
      <c r="Q2231" s="1" t="s">
        <v>29</v>
      </c>
      <c r="R2231" t="str">
        <f>VLOOKUP(F2231,'Seg 2 descriptions'!A:B,2)</f>
        <v>X Engineering and Measurement</v>
      </c>
      <c r="S2231" t="str">
        <f>VLOOKUP(G2231,'Seg 3 descriptions'!A:B,2)</f>
        <v>Supplies &amp; Misc Dept Expenses</v>
      </c>
    </row>
    <row r="2232" spans="1:19" x14ac:dyDescent="0.25">
      <c r="A2232" s="1" t="s">
        <v>457</v>
      </c>
      <c r="B2232" s="1" t="s">
        <v>1988</v>
      </c>
      <c r="C2232" s="1" t="s">
        <v>2053</v>
      </c>
      <c r="D2232" s="1" t="s">
        <v>3046</v>
      </c>
      <c r="E2232" s="1" t="s">
        <v>20</v>
      </c>
      <c r="F2232" s="1" t="s">
        <v>2006</v>
      </c>
      <c r="G2232" s="1" t="s">
        <v>1302</v>
      </c>
      <c r="H2232" s="1" t="s">
        <v>23</v>
      </c>
      <c r="I2232" s="1" t="s">
        <v>2056</v>
      </c>
      <c r="J2232" s="3">
        <v>1.24</v>
      </c>
      <c r="K2232" s="1" t="s">
        <v>3075</v>
      </c>
      <c r="L2232" s="1" t="s">
        <v>24</v>
      </c>
      <c r="M2232" s="1" t="s">
        <v>3076</v>
      </c>
      <c r="N2232" s="1" t="s">
        <v>2059</v>
      </c>
      <c r="O2232" s="2">
        <v>39507</v>
      </c>
      <c r="P2232" s="2">
        <v>39512</v>
      </c>
      <c r="Q2232" s="1" t="s">
        <v>29</v>
      </c>
      <c r="R2232" t="str">
        <f>VLOOKUP(F2232,'Seg 2 descriptions'!A:B,2)</f>
        <v>X Engineering and Measurement</v>
      </c>
      <c r="S2232" t="str">
        <f>VLOOKUP(G2232,'Seg 3 descriptions'!A:B,2)</f>
        <v>Uniforms</v>
      </c>
    </row>
    <row r="2233" spans="1:19" x14ac:dyDescent="0.25">
      <c r="A2233" s="1" t="s">
        <v>457</v>
      </c>
      <c r="B2233" s="1" t="s">
        <v>49</v>
      </c>
      <c r="C2233" s="1" t="s">
        <v>2931</v>
      </c>
      <c r="D2233" s="1" t="s">
        <v>3021</v>
      </c>
      <c r="E2233" s="1" t="s">
        <v>20</v>
      </c>
      <c r="F2233" s="1" t="s">
        <v>2006</v>
      </c>
      <c r="G2233" s="1" t="s">
        <v>870</v>
      </c>
      <c r="H2233" s="1" t="s">
        <v>86</v>
      </c>
      <c r="I2233" s="1" t="s">
        <v>2056</v>
      </c>
      <c r="J2233" s="3">
        <v>11.4</v>
      </c>
      <c r="K2233" s="1" t="s">
        <v>3022</v>
      </c>
      <c r="L2233" s="1" t="s">
        <v>24</v>
      </c>
      <c r="M2233" s="1" t="s">
        <v>3023</v>
      </c>
      <c r="N2233" s="1" t="s">
        <v>2059</v>
      </c>
      <c r="O2233" s="2">
        <v>39660</v>
      </c>
      <c r="P2233" s="2">
        <v>39665</v>
      </c>
      <c r="Q2233" s="1" t="s">
        <v>29</v>
      </c>
      <c r="R2233" t="str">
        <f>VLOOKUP(F2233,'Seg 2 descriptions'!A:B,2)</f>
        <v>X Engineering and Measurement</v>
      </c>
      <c r="S2233" t="str">
        <f>VLOOKUP(G2233,'Seg 3 descriptions'!A:B,2)</f>
        <v>Other Vehicle Expenses</v>
      </c>
    </row>
    <row r="2234" spans="1:19" x14ac:dyDescent="0.25">
      <c r="A2234" s="1" t="s">
        <v>457</v>
      </c>
      <c r="B2234" s="1" t="s">
        <v>49</v>
      </c>
      <c r="C2234" s="1" t="s">
        <v>2931</v>
      </c>
      <c r="D2234" s="1" t="s">
        <v>3024</v>
      </c>
      <c r="E2234" s="1" t="s">
        <v>20</v>
      </c>
      <c r="F2234" s="1" t="s">
        <v>2006</v>
      </c>
      <c r="G2234" s="1" t="s">
        <v>870</v>
      </c>
      <c r="H2234" s="1" t="s">
        <v>187</v>
      </c>
      <c r="I2234" s="1" t="s">
        <v>2056</v>
      </c>
      <c r="J2234" s="3">
        <v>5.0199999999999996</v>
      </c>
      <c r="K2234" s="1" t="s">
        <v>3022</v>
      </c>
      <c r="L2234" s="1" t="s">
        <v>24</v>
      </c>
      <c r="M2234" s="1" t="s">
        <v>3023</v>
      </c>
      <c r="N2234" s="1" t="s">
        <v>2059</v>
      </c>
      <c r="O2234" s="2">
        <v>39660</v>
      </c>
      <c r="P2234" s="2">
        <v>39665</v>
      </c>
      <c r="Q2234" s="1" t="s">
        <v>29</v>
      </c>
      <c r="R2234" t="str">
        <f>VLOOKUP(F2234,'Seg 2 descriptions'!A:B,2)</f>
        <v>X Engineering and Measurement</v>
      </c>
      <c r="S2234" t="str">
        <f>VLOOKUP(G2234,'Seg 3 descriptions'!A:B,2)</f>
        <v>Other Vehicle Expenses</v>
      </c>
    </row>
    <row r="2235" spans="1:19" x14ac:dyDescent="0.25">
      <c r="A2235" s="1" t="s">
        <v>457</v>
      </c>
      <c r="B2235" s="1" t="s">
        <v>49</v>
      </c>
      <c r="C2235" s="1" t="s">
        <v>2931</v>
      </c>
      <c r="D2235" s="1" t="s">
        <v>3025</v>
      </c>
      <c r="E2235" s="1" t="s">
        <v>20</v>
      </c>
      <c r="F2235" s="1" t="s">
        <v>2006</v>
      </c>
      <c r="G2235" s="1" t="s">
        <v>870</v>
      </c>
      <c r="H2235" s="1" t="s">
        <v>76</v>
      </c>
      <c r="I2235" s="1" t="s">
        <v>2056</v>
      </c>
      <c r="J2235" s="3">
        <v>12.24</v>
      </c>
      <c r="K2235" s="1" t="s">
        <v>3022</v>
      </c>
      <c r="L2235" s="1" t="s">
        <v>24</v>
      </c>
      <c r="M2235" s="1" t="s">
        <v>3023</v>
      </c>
      <c r="N2235" s="1" t="s">
        <v>2059</v>
      </c>
      <c r="O2235" s="2">
        <v>39660</v>
      </c>
      <c r="P2235" s="2">
        <v>39665</v>
      </c>
      <c r="Q2235" s="1" t="s">
        <v>29</v>
      </c>
      <c r="R2235" t="str">
        <f>VLOOKUP(F2235,'Seg 2 descriptions'!A:B,2)</f>
        <v>X Engineering and Measurement</v>
      </c>
      <c r="S2235" t="str">
        <f>VLOOKUP(G2235,'Seg 3 descriptions'!A:B,2)</f>
        <v>Other Vehicle Expenses</v>
      </c>
    </row>
    <row r="2236" spans="1:19" x14ac:dyDescent="0.25">
      <c r="A2236" s="1" t="s">
        <v>457</v>
      </c>
      <c r="B2236" s="1" t="s">
        <v>49</v>
      </c>
      <c r="C2236" s="1" t="s">
        <v>2931</v>
      </c>
      <c r="D2236" s="1" t="s">
        <v>3029</v>
      </c>
      <c r="E2236" s="1" t="s">
        <v>20</v>
      </c>
      <c r="F2236" s="1" t="s">
        <v>2006</v>
      </c>
      <c r="G2236" s="1" t="s">
        <v>1049</v>
      </c>
      <c r="H2236" s="1" t="s">
        <v>86</v>
      </c>
      <c r="I2236" s="1" t="s">
        <v>2056</v>
      </c>
      <c r="J2236" s="3">
        <v>21.99</v>
      </c>
      <c r="K2236" s="1" t="s">
        <v>3022</v>
      </c>
      <c r="L2236" s="1" t="s">
        <v>24</v>
      </c>
      <c r="M2236" s="1" t="s">
        <v>3023</v>
      </c>
      <c r="N2236" s="1" t="s">
        <v>2059</v>
      </c>
      <c r="O2236" s="2">
        <v>39660</v>
      </c>
      <c r="P2236" s="2">
        <v>39665</v>
      </c>
      <c r="Q2236" s="1" t="s">
        <v>29</v>
      </c>
      <c r="R2236" t="str">
        <f>VLOOKUP(F2236,'Seg 2 descriptions'!A:B,2)</f>
        <v>X Engineering and Measurement</v>
      </c>
      <c r="S2236" t="str">
        <f>VLOOKUP(G2236,'Seg 3 descriptions'!A:B,2)</f>
        <v>Vehicle Insurance</v>
      </c>
    </row>
    <row r="2237" spans="1:19" x14ac:dyDescent="0.25">
      <c r="A2237" s="1" t="s">
        <v>457</v>
      </c>
      <c r="B2237" s="1" t="s">
        <v>49</v>
      </c>
      <c r="C2237" s="1" t="s">
        <v>2931</v>
      </c>
      <c r="D2237" s="1" t="s">
        <v>3030</v>
      </c>
      <c r="E2237" s="1" t="s">
        <v>20</v>
      </c>
      <c r="F2237" s="1" t="s">
        <v>2006</v>
      </c>
      <c r="G2237" s="1" t="s">
        <v>1049</v>
      </c>
      <c r="H2237" s="1" t="s">
        <v>187</v>
      </c>
      <c r="I2237" s="1" t="s">
        <v>2056</v>
      </c>
      <c r="J2237" s="3">
        <v>9.69</v>
      </c>
      <c r="K2237" s="1" t="s">
        <v>3022</v>
      </c>
      <c r="L2237" s="1" t="s">
        <v>24</v>
      </c>
      <c r="M2237" s="1" t="s">
        <v>3023</v>
      </c>
      <c r="N2237" s="1" t="s">
        <v>2059</v>
      </c>
      <c r="O2237" s="2">
        <v>39660</v>
      </c>
      <c r="P2237" s="2">
        <v>39665</v>
      </c>
      <c r="Q2237" s="1" t="s">
        <v>29</v>
      </c>
      <c r="R2237" t="str">
        <f>VLOOKUP(F2237,'Seg 2 descriptions'!A:B,2)</f>
        <v>X Engineering and Measurement</v>
      </c>
      <c r="S2237" t="str">
        <f>VLOOKUP(G2237,'Seg 3 descriptions'!A:B,2)</f>
        <v>Vehicle Insurance</v>
      </c>
    </row>
    <row r="2238" spans="1:19" x14ac:dyDescent="0.25">
      <c r="A2238" s="1" t="s">
        <v>457</v>
      </c>
      <c r="B2238" s="1" t="s">
        <v>49</v>
      </c>
      <c r="C2238" s="1" t="s">
        <v>2931</v>
      </c>
      <c r="D2238" s="1" t="s">
        <v>3027</v>
      </c>
      <c r="E2238" s="1" t="s">
        <v>20</v>
      </c>
      <c r="F2238" s="1" t="s">
        <v>2006</v>
      </c>
      <c r="G2238" s="1" t="s">
        <v>1049</v>
      </c>
      <c r="H2238" s="1" t="s">
        <v>76</v>
      </c>
      <c r="I2238" s="1" t="s">
        <v>2056</v>
      </c>
      <c r="J2238" s="3">
        <v>23.62</v>
      </c>
      <c r="K2238" s="1" t="s">
        <v>3022</v>
      </c>
      <c r="L2238" s="1" t="s">
        <v>24</v>
      </c>
      <c r="M2238" s="1" t="s">
        <v>3023</v>
      </c>
      <c r="N2238" s="1" t="s">
        <v>2059</v>
      </c>
      <c r="O2238" s="2">
        <v>39660</v>
      </c>
      <c r="P2238" s="2">
        <v>39665</v>
      </c>
      <c r="Q2238" s="1" t="s">
        <v>29</v>
      </c>
      <c r="R2238" t="str">
        <f>VLOOKUP(F2238,'Seg 2 descriptions'!A:B,2)</f>
        <v>X Engineering and Measurement</v>
      </c>
      <c r="S2238" t="str">
        <f>VLOOKUP(G2238,'Seg 3 descriptions'!A:B,2)</f>
        <v>Vehicle Insurance</v>
      </c>
    </row>
    <row r="2239" spans="1:19" x14ac:dyDescent="0.25">
      <c r="A2239" s="1" t="s">
        <v>457</v>
      </c>
      <c r="B2239" s="1" t="s">
        <v>49</v>
      </c>
      <c r="C2239" s="1" t="s">
        <v>2931</v>
      </c>
      <c r="D2239" s="1" t="s">
        <v>3028</v>
      </c>
      <c r="E2239" s="1" t="s">
        <v>20</v>
      </c>
      <c r="F2239" s="1" t="s">
        <v>2006</v>
      </c>
      <c r="G2239" s="1" t="s">
        <v>1049</v>
      </c>
      <c r="H2239" s="1" t="s">
        <v>23</v>
      </c>
      <c r="I2239" s="1" t="s">
        <v>2056</v>
      </c>
      <c r="J2239" s="3">
        <v>19.21</v>
      </c>
      <c r="K2239" s="1" t="s">
        <v>3022</v>
      </c>
      <c r="L2239" s="1" t="s">
        <v>24</v>
      </c>
      <c r="M2239" s="1" t="s">
        <v>3023</v>
      </c>
      <c r="N2239" s="1" t="s">
        <v>2059</v>
      </c>
      <c r="O2239" s="2">
        <v>39660</v>
      </c>
      <c r="P2239" s="2">
        <v>39665</v>
      </c>
      <c r="Q2239" s="1" t="s">
        <v>29</v>
      </c>
      <c r="R2239" t="str">
        <f>VLOOKUP(F2239,'Seg 2 descriptions'!A:B,2)</f>
        <v>X Engineering and Measurement</v>
      </c>
      <c r="S2239" t="str">
        <f>VLOOKUP(G2239,'Seg 3 descriptions'!A:B,2)</f>
        <v>Vehicle Insurance</v>
      </c>
    </row>
    <row r="2240" spans="1:19" x14ac:dyDescent="0.25">
      <c r="A2240" s="1" t="s">
        <v>457</v>
      </c>
      <c r="B2240" s="1" t="s">
        <v>49</v>
      </c>
      <c r="C2240" s="1" t="s">
        <v>2931</v>
      </c>
      <c r="D2240" s="1" t="s">
        <v>3077</v>
      </c>
      <c r="E2240" s="1" t="s">
        <v>20</v>
      </c>
      <c r="F2240" s="1" t="s">
        <v>2006</v>
      </c>
      <c r="G2240" s="1" t="s">
        <v>1049</v>
      </c>
      <c r="H2240" s="1" t="s">
        <v>130</v>
      </c>
      <c r="I2240" s="1" t="s">
        <v>2056</v>
      </c>
      <c r="J2240" s="3">
        <v>2.2400000000000002</v>
      </c>
      <c r="K2240" s="1" t="s">
        <v>3022</v>
      </c>
      <c r="L2240" s="1" t="s">
        <v>24</v>
      </c>
      <c r="M2240" s="1" t="s">
        <v>3023</v>
      </c>
      <c r="N2240" s="1" t="s">
        <v>2059</v>
      </c>
      <c r="O2240" s="2">
        <v>39660</v>
      </c>
      <c r="P2240" s="2">
        <v>39665</v>
      </c>
      <c r="Q2240" s="1" t="s">
        <v>29</v>
      </c>
      <c r="R2240" t="str">
        <f>VLOOKUP(F2240,'Seg 2 descriptions'!A:B,2)</f>
        <v>X Engineering and Measurement</v>
      </c>
      <c r="S2240" t="str">
        <f>VLOOKUP(G2240,'Seg 3 descriptions'!A:B,2)</f>
        <v>Vehicle Insurance</v>
      </c>
    </row>
    <row r="2241" spans="1:19" x14ac:dyDescent="0.25">
      <c r="A2241" s="1" t="s">
        <v>457</v>
      </c>
      <c r="B2241" s="1" t="s">
        <v>49</v>
      </c>
      <c r="C2241" s="1" t="s">
        <v>2931</v>
      </c>
      <c r="D2241" s="1" t="s">
        <v>3031</v>
      </c>
      <c r="E2241" s="1" t="s">
        <v>20</v>
      </c>
      <c r="F2241" s="1" t="s">
        <v>2006</v>
      </c>
      <c r="G2241" s="1" t="s">
        <v>1055</v>
      </c>
      <c r="H2241" s="1" t="s">
        <v>86</v>
      </c>
      <c r="I2241" s="1" t="s">
        <v>2056</v>
      </c>
      <c r="J2241" s="3">
        <v>81.64</v>
      </c>
      <c r="K2241" s="1" t="s">
        <v>3022</v>
      </c>
      <c r="L2241" s="1" t="s">
        <v>24</v>
      </c>
      <c r="M2241" s="1" t="s">
        <v>3023</v>
      </c>
      <c r="N2241" s="1" t="s">
        <v>2059</v>
      </c>
      <c r="O2241" s="2">
        <v>39660</v>
      </c>
      <c r="P2241" s="2">
        <v>39665</v>
      </c>
      <c r="Q2241" s="1" t="s">
        <v>29</v>
      </c>
      <c r="R2241" t="str">
        <f>VLOOKUP(F2241,'Seg 2 descriptions'!A:B,2)</f>
        <v>X Engineering and Measurement</v>
      </c>
      <c r="S2241" t="str">
        <f>VLOOKUP(G2241,'Seg 3 descriptions'!A:B,2)</f>
        <v>Vehicle Depreciation</v>
      </c>
    </row>
    <row r="2242" spans="1:19" x14ac:dyDescent="0.25">
      <c r="A2242" s="1" t="s">
        <v>457</v>
      </c>
      <c r="B2242" s="1" t="s">
        <v>49</v>
      </c>
      <c r="C2242" s="1" t="s">
        <v>2931</v>
      </c>
      <c r="D2242" s="1" t="s">
        <v>3032</v>
      </c>
      <c r="E2242" s="1" t="s">
        <v>20</v>
      </c>
      <c r="F2242" s="1" t="s">
        <v>2006</v>
      </c>
      <c r="G2242" s="1" t="s">
        <v>1055</v>
      </c>
      <c r="H2242" s="1" t="s">
        <v>187</v>
      </c>
      <c r="I2242" s="1" t="s">
        <v>2056</v>
      </c>
      <c r="J2242" s="3">
        <v>35.97</v>
      </c>
      <c r="K2242" s="1" t="s">
        <v>3022</v>
      </c>
      <c r="L2242" s="1" t="s">
        <v>24</v>
      </c>
      <c r="M2242" s="1" t="s">
        <v>3023</v>
      </c>
      <c r="N2242" s="1" t="s">
        <v>2059</v>
      </c>
      <c r="O2242" s="2">
        <v>39660</v>
      </c>
      <c r="P2242" s="2">
        <v>39665</v>
      </c>
      <c r="Q2242" s="1" t="s">
        <v>29</v>
      </c>
      <c r="R2242" t="str">
        <f>VLOOKUP(F2242,'Seg 2 descriptions'!A:B,2)</f>
        <v>X Engineering and Measurement</v>
      </c>
      <c r="S2242" t="str">
        <f>VLOOKUP(G2242,'Seg 3 descriptions'!A:B,2)</f>
        <v>Vehicle Depreciation</v>
      </c>
    </row>
    <row r="2243" spans="1:19" x14ac:dyDescent="0.25">
      <c r="A2243" s="1" t="s">
        <v>457</v>
      </c>
      <c r="B2243" s="1" t="s">
        <v>49</v>
      </c>
      <c r="C2243" s="1" t="s">
        <v>2931</v>
      </c>
      <c r="D2243" s="1" t="s">
        <v>3033</v>
      </c>
      <c r="E2243" s="1" t="s">
        <v>20</v>
      </c>
      <c r="F2243" s="1" t="s">
        <v>2006</v>
      </c>
      <c r="G2243" s="1" t="s">
        <v>1055</v>
      </c>
      <c r="H2243" s="1" t="s">
        <v>76</v>
      </c>
      <c r="I2243" s="1" t="s">
        <v>2056</v>
      </c>
      <c r="J2243" s="3">
        <v>87.7</v>
      </c>
      <c r="K2243" s="1" t="s">
        <v>3022</v>
      </c>
      <c r="L2243" s="1" t="s">
        <v>24</v>
      </c>
      <c r="M2243" s="1" t="s">
        <v>3023</v>
      </c>
      <c r="N2243" s="1" t="s">
        <v>2059</v>
      </c>
      <c r="O2243" s="2">
        <v>39660</v>
      </c>
      <c r="P2243" s="2">
        <v>39665</v>
      </c>
      <c r="Q2243" s="1" t="s">
        <v>29</v>
      </c>
      <c r="R2243" t="str">
        <f>VLOOKUP(F2243,'Seg 2 descriptions'!A:B,2)</f>
        <v>X Engineering and Measurement</v>
      </c>
      <c r="S2243" t="str">
        <f>VLOOKUP(G2243,'Seg 3 descriptions'!A:B,2)</f>
        <v>Vehicle Depreciation</v>
      </c>
    </row>
    <row r="2244" spans="1:19" x14ac:dyDescent="0.25">
      <c r="A2244" s="1" t="s">
        <v>457</v>
      </c>
      <c r="B2244" s="1" t="s">
        <v>49</v>
      </c>
      <c r="C2244" s="1" t="s">
        <v>2931</v>
      </c>
      <c r="D2244" s="1" t="s">
        <v>3034</v>
      </c>
      <c r="E2244" s="1" t="s">
        <v>20</v>
      </c>
      <c r="F2244" s="1" t="s">
        <v>2006</v>
      </c>
      <c r="G2244" s="1" t="s">
        <v>1055</v>
      </c>
      <c r="H2244" s="1" t="s">
        <v>23</v>
      </c>
      <c r="I2244" s="1" t="s">
        <v>2056</v>
      </c>
      <c r="J2244" s="3">
        <v>71.31</v>
      </c>
      <c r="K2244" s="1" t="s">
        <v>3022</v>
      </c>
      <c r="L2244" s="1" t="s">
        <v>24</v>
      </c>
      <c r="M2244" s="1" t="s">
        <v>3023</v>
      </c>
      <c r="N2244" s="1" t="s">
        <v>2059</v>
      </c>
      <c r="O2244" s="2">
        <v>39660</v>
      </c>
      <c r="P2244" s="2">
        <v>39665</v>
      </c>
      <c r="Q2244" s="1" t="s">
        <v>29</v>
      </c>
      <c r="R2244" t="str">
        <f>VLOOKUP(F2244,'Seg 2 descriptions'!A:B,2)</f>
        <v>X Engineering and Measurement</v>
      </c>
      <c r="S2244" t="str">
        <f>VLOOKUP(G2244,'Seg 3 descriptions'!A:B,2)</f>
        <v>Vehicle Depreciation</v>
      </c>
    </row>
    <row r="2245" spans="1:19" x14ac:dyDescent="0.25">
      <c r="A2245" s="1" t="s">
        <v>457</v>
      </c>
      <c r="B2245" s="1" t="s">
        <v>49</v>
      </c>
      <c r="C2245" s="1" t="s">
        <v>2931</v>
      </c>
      <c r="D2245" s="1" t="s">
        <v>3112</v>
      </c>
      <c r="E2245" s="1" t="s">
        <v>20</v>
      </c>
      <c r="F2245" s="1" t="s">
        <v>2006</v>
      </c>
      <c r="G2245" s="1" t="s">
        <v>1055</v>
      </c>
      <c r="H2245" s="1" t="s">
        <v>130</v>
      </c>
      <c r="I2245" s="1" t="s">
        <v>2056</v>
      </c>
      <c r="J2245" s="3">
        <v>8.33</v>
      </c>
      <c r="K2245" s="1" t="s">
        <v>3022</v>
      </c>
      <c r="L2245" s="1" t="s">
        <v>24</v>
      </c>
      <c r="M2245" s="1" t="s">
        <v>3023</v>
      </c>
      <c r="N2245" s="1" t="s">
        <v>2059</v>
      </c>
      <c r="O2245" s="2">
        <v>39660</v>
      </c>
      <c r="P2245" s="2">
        <v>39665</v>
      </c>
      <c r="Q2245" s="1" t="s">
        <v>29</v>
      </c>
      <c r="R2245" t="str">
        <f>VLOOKUP(F2245,'Seg 2 descriptions'!A:B,2)</f>
        <v>X Engineering and Measurement</v>
      </c>
      <c r="S2245" t="str">
        <f>VLOOKUP(G2245,'Seg 3 descriptions'!A:B,2)</f>
        <v>Vehicle Depreciation</v>
      </c>
    </row>
    <row r="2246" spans="1:19" x14ac:dyDescent="0.25">
      <c r="A2246" s="1" t="s">
        <v>457</v>
      </c>
      <c r="B2246" s="1" t="s">
        <v>49</v>
      </c>
      <c r="C2246" s="1" t="s">
        <v>2931</v>
      </c>
      <c r="D2246" s="1" t="s">
        <v>3035</v>
      </c>
      <c r="E2246" s="1" t="s">
        <v>20</v>
      </c>
      <c r="F2246" s="1" t="s">
        <v>2006</v>
      </c>
      <c r="G2246" s="1" t="s">
        <v>869</v>
      </c>
      <c r="H2246" s="1" t="s">
        <v>86</v>
      </c>
      <c r="I2246" s="1" t="s">
        <v>2056</v>
      </c>
      <c r="J2246" s="3">
        <v>128.65</v>
      </c>
      <c r="K2246" s="1" t="s">
        <v>3022</v>
      </c>
      <c r="L2246" s="1" t="s">
        <v>24</v>
      </c>
      <c r="M2246" s="1" t="s">
        <v>3023</v>
      </c>
      <c r="N2246" s="1" t="s">
        <v>2059</v>
      </c>
      <c r="O2246" s="2">
        <v>39660</v>
      </c>
      <c r="P2246" s="2">
        <v>39665</v>
      </c>
      <c r="Q2246" s="1" t="s">
        <v>29</v>
      </c>
      <c r="R2246" t="str">
        <f>VLOOKUP(F2246,'Seg 2 descriptions'!A:B,2)</f>
        <v>X Engineering and Measurement</v>
      </c>
      <c r="S2246" t="str">
        <f>VLOOKUP(G2246,'Seg 3 descriptions'!A:B,2)</f>
        <v>Vehicle Fuel</v>
      </c>
    </row>
    <row r="2247" spans="1:19" x14ac:dyDescent="0.25">
      <c r="A2247" s="1" t="s">
        <v>457</v>
      </c>
      <c r="B2247" s="1" t="s">
        <v>49</v>
      </c>
      <c r="C2247" s="1" t="s">
        <v>2931</v>
      </c>
      <c r="D2247" s="1" t="s">
        <v>3036</v>
      </c>
      <c r="E2247" s="1" t="s">
        <v>20</v>
      </c>
      <c r="F2247" s="1" t="s">
        <v>2006</v>
      </c>
      <c r="G2247" s="1" t="s">
        <v>869</v>
      </c>
      <c r="H2247" s="1" t="s">
        <v>187</v>
      </c>
      <c r="I2247" s="1" t="s">
        <v>2056</v>
      </c>
      <c r="J2247" s="3">
        <v>56.69</v>
      </c>
      <c r="K2247" s="1" t="s">
        <v>3022</v>
      </c>
      <c r="L2247" s="1" t="s">
        <v>24</v>
      </c>
      <c r="M2247" s="1" t="s">
        <v>3023</v>
      </c>
      <c r="N2247" s="1" t="s">
        <v>2059</v>
      </c>
      <c r="O2247" s="2">
        <v>39660</v>
      </c>
      <c r="P2247" s="2">
        <v>39665</v>
      </c>
      <c r="Q2247" s="1" t="s">
        <v>29</v>
      </c>
      <c r="R2247" t="str">
        <f>VLOOKUP(F2247,'Seg 2 descriptions'!A:B,2)</f>
        <v>X Engineering and Measurement</v>
      </c>
      <c r="S2247" t="str">
        <f>VLOOKUP(G2247,'Seg 3 descriptions'!A:B,2)</f>
        <v>Vehicle Fuel</v>
      </c>
    </row>
    <row r="2248" spans="1:19" x14ac:dyDescent="0.25">
      <c r="A2248" s="1" t="s">
        <v>457</v>
      </c>
      <c r="B2248" s="1" t="s">
        <v>49</v>
      </c>
      <c r="C2248" s="1" t="s">
        <v>2931</v>
      </c>
      <c r="D2248" s="1" t="s">
        <v>3037</v>
      </c>
      <c r="E2248" s="1" t="s">
        <v>20</v>
      </c>
      <c r="F2248" s="1" t="s">
        <v>2006</v>
      </c>
      <c r="G2248" s="1" t="s">
        <v>869</v>
      </c>
      <c r="H2248" s="1" t="s">
        <v>76</v>
      </c>
      <c r="I2248" s="1" t="s">
        <v>2056</v>
      </c>
      <c r="J2248" s="3">
        <v>138.19</v>
      </c>
      <c r="K2248" s="1" t="s">
        <v>3022</v>
      </c>
      <c r="L2248" s="1" t="s">
        <v>24</v>
      </c>
      <c r="M2248" s="1" t="s">
        <v>3023</v>
      </c>
      <c r="N2248" s="1" t="s">
        <v>2059</v>
      </c>
      <c r="O2248" s="2">
        <v>39660</v>
      </c>
      <c r="P2248" s="2">
        <v>39665</v>
      </c>
      <c r="Q2248" s="1" t="s">
        <v>29</v>
      </c>
      <c r="R2248" t="str">
        <f>VLOOKUP(F2248,'Seg 2 descriptions'!A:B,2)</f>
        <v>X Engineering and Measurement</v>
      </c>
      <c r="S2248" t="str">
        <f>VLOOKUP(G2248,'Seg 3 descriptions'!A:B,2)</f>
        <v>Vehicle Fuel</v>
      </c>
    </row>
    <row r="2249" spans="1:19" x14ac:dyDescent="0.25">
      <c r="A2249" s="1" t="s">
        <v>457</v>
      </c>
      <c r="B2249" s="1" t="s">
        <v>49</v>
      </c>
      <c r="C2249" s="1" t="s">
        <v>2931</v>
      </c>
      <c r="D2249" s="1" t="s">
        <v>3038</v>
      </c>
      <c r="E2249" s="1" t="s">
        <v>20</v>
      </c>
      <c r="F2249" s="1" t="s">
        <v>2006</v>
      </c>
      <c r="G2249" s="1" t="s">
        <v>869</v>
      </c>
      <c r="H2249" s="1" t="s">
        <v>23</v>
      </c>
      <c r="I2249" s="1" t="s">
        <v>2056</v>
      </c>
      <c r="J2249" s="3">
        <v>112.38</v>
      </c>
      <c r="K2249" s="1" t="s">
        <v>3022</v>
      </c>
      <c r="L2249" s="1" t="s">
        <v>24</v>
      </c>
      <c r="M2249" s="1" t="s">
        <v>3023</v>
      </c>
      <c r="N2249" s="1" t="s">
        <v>2059</v>
      </c>
      <c r="O2249" s="2">
        <v>39660</v>
      </c>
      <c r="P2249" s="2">
        <v>39665</v>
      </c>
      <c r="Q2249" s="1" t="s">
        <v>29</v>
      </c>
      <c r="R2249" t="str">
        <f>VLOOKUP(F2249,'Seg 2 descriptions'!A:B,2)</f>
        <v>X Engineering and Measurement</v>
      </c>
      <c r="S2249" t="str">
        <f>VLOOKUP(G2249,'Seg 3 descriptions'!A:B,2)</f>
        <v>Vehicle Fuel</v>
      </c>
    </row>
    <row r="2250" spans="1:19" x14ac:dyDescent="0.25">
      <c r="A2250" s="1" t="s">
        <v>457</v>
      </c>
      <c r="B2250" s="1" t="s">
        <v>49</v>
      </c>
      <c r="C2250" s="1" t="s">
        <v>2931</v>
      </c>
      <c r="D2250" s="1" t="s">
        <v>3113</v>
      </c>
      <c r="E2250" s="1" t="s">
        <v>20</v>
      </c>
      <c r="F2250" s="1" t="s">
        <v>2006</v>
      </c>
      <c r="G2250" s="1" t="s">
        <v>869</v>
      </c>
      <c r="H2250" s="1" t="s">
        <v>130</v>
      </c>
      <c r="I2250" s="1" t="s">
        <v>2056</v>
      </c>
      <c r="J2250" s="3">
        <v>13.13</v>
      </c>
      <c r="K2250" s="1" t="s">
        <v>3022</v>
      </c>
      <c r="L2250" s="1" t="s">
        <v>24</v>
      </c>
      <c r="M2250" s="1" t="s">
        <v>3023</v>
      </c>
      <c r="N2250" s="1" t="s">
        <v>2059</v>
      </c>
      <c r="O2250" s="2">
        <v>39660</v>
      </c>
      <c r="P2250" s="2">
        <v>39665</v>
      </c>
      <c r="Q2250" s="1" t="s">
        <v>29</v>
      </c>
      <c r="R2250" t="str">
        <f>VLOOKUP(F2250,'Seg 2 descriptions'!A:B,2)</f>
        <v>X Engineering and Measurement</v>
      </c>
      <c r="S2250" t="str">
        <f>VLOOKUP(G2250,'Seg 3 descriptions'!A:B,2)</f>
        <v>Vehicle Fuel</v>
      </c>
    </row>
    <row r="2251" spans="1:19" x14ac:dyDescent="0.25">
      <c r="A2251" s="1" t="s">
        <v>457</v>
      </c>
      <c r="B2251" s="1" t="s">
        <v>1988</v>
      </c>
      <c r="C2251" s="1" t="s">
        <v>2053</v>
      </c>
      <c r="D2251" s="1" t="s">
        <v>3115</v>
      </c>
      <c r="E2251" s="1" t="s">
        <v>20</v>
      </c>
      <c r="F2251" s="1" t="s">
        <v>2006</v>
      </c>
      <c r="G2251" s="1" t="s">
        <v>1302</v>
      </c>
      <c r="H2251" s="1" t="s">
        <v>130</v>
      </c>
      <c r="I2251" s="1" t="s">
        <v>2056</v>
      </c>
      <c r="J2251" s="3">
        <v>0.73</v>
      </c>
      <c r="K2251" s="1" t="s">
        <v>3075</v>
      </c>
      <c r="L2251" s="1" t="s">
        <v>24</v>
      </c>
      <c r="M2251" s="1" t="s">
        <v>3076</v>
      </c>
      <c r="N2251" s="1" t="s">
        <v>2059</v>
      </c>
      <c r="O2251" s="2">
        <v>39507</v>
      </c>
      <c r="P2251" s="2">
        <v>39512</v>
      </c>
      <c r="Q2251" s="1" t="s">
        <v>29</v>
      </c>
      <c r="R2251" t="str">
        <f>VLOOKUP(F2251,'Seg 2 descriptions'!A:B,2)</f>
        <v>X Engineering and Measurement</v>
      </c>
      <c r="S2251" t="str">
        <f>VLOOKUP(G2251,'Seg 3 descriptions'!A:B,2)</f>
        <v>Uniforms</v>
      </c>
    </row>
    <row r="2252" spans="1:19" x14ac:dyDescent="0.25">
      <c r="A2252" s="1" t="s">
        <v>457</v>
      </c>
      <c r="B2252" s="1" t="s">
        <v>1988</v>
      </c>
      <c r="C2252" s="1" t="s">
        <v>2053</v>
      </c>
      <c r="D2252" s="1" t="s">
        <v>3043</v>
      </c>
      <c r="E2252" s="1" t="s">
        <v>20</v>
      </c>
      <c r="F2252" s="1" t="s">
        <v>2006</v>
      </c>
      <c r="G2252" s="1" t="s">
        <v>1302</v>
      </c>
      <c r="H2252" s="1" t="s">
        <v>86</v>
      </c>
      <c r="I2252" s="1" t="s">
        <v>2056</v>
      </c>
      <c r="J2252" s="3">
        <v>3.1</v>
      </c>
      <c r="K2252" s="1" t="s">
        <v>3075</v>
      </c>
      <c r="L2252" s="1" t="s">
        <v>24</v>
      </c>
      <c r="M2252" s="1" t="s">
        <v>3076</v>
      </c>
      <c r="N2252" s="1" t="s">
        <v>2059</v>
      </c>
      <c r="O2252" s="2">
        <v>39507</v>
      </c>
      <c r="P2252" s="2">
        <v>39512</v>
      </c>
      <c r="Q2252" s="1" t="s">
        <v>29</v>
      </c>
      <c r="R2252" t="str">
        <f>VLOOKUP(F2252,'Seg 2 descriptions'!A:B,2)</f>
        <v>X Engineering and Measurement</v>
      </c>
      <c r="S2252" t="str">
        <f>VLOOKUP(G2252,'Seg 3 descriptions'!A:B,2)</f>
        <v>Uniforms</v>
      </c>
    </row>
    <row r="2253" spans="1:19" x14ac:dyDescent="0.25">
      <c r="A2253" s="1" t="s">
        <v>457</v>
      </c>
      <c r="B2253" s="1" t="s">
        <v>1988</v>
      </c>
      <c r="C2253" s="1" t="s">
        <v>2053</v>
      </c>
      <c r="D2253" s="1" t="s">
        <v>3044</v>
      </c>
      <c r="E2253" s="1" t="s">
        <v>20</v>
      </c>
      <c r="F2253" s="1" t="s">
        <v>2006</v>
      </c>
      <c r="G2253" s="1" t="s">
        <v>1302</v>
      </c>
      <c r="H2253" s="1" t="s">
        <v>187</v>
      </c>
      <c r="I2253" s="1" t="s">
        <v>2056</v>
      </c>
      <c r="J2253" s="3">
        <v>23.49</v>
      </c>
      <c r="K2253" s="1" t="s">
        <v>3075</v>
      </c>
      <c r="L2253" s="1" t="s">
        <v>24</v>
      </c>
      <c r="M2253" s="1" t="s">
        <v>3076</v>
      </c>
      <c r="N2253" s="1" t="s">
        <v>2059</v>
      </c>
      <c r="O2253" s="2">
        <v>39507</v>
      </c>
      <c r="P2253" s="2">
        <v>39512</v>
      </c>
      <c r="Q2253" s="1" t="s">
        <v>29</v>
      </c>
      <c r="R2253" t="str">
        <f>VLOOKUP(F2253,'Seg 2 descriptions'!A:B,2)</f>
        <v>X Engineering and Measurement</v>
      </c>
      <c r="S2253" t="str">
        <f>VLOOKUP(G2253,'Seg 3 descriptions'!A:B,2)</f>
        <v>Uniforms</v>
      </c>
    </row>
    <row r="2254" spans="1:19" x14ac:dyDescent="0.25">
      <c r="A2254" s="1" t="s">
        <v>457</v>
      </c>
      <c r="B2254" s="1" t="s">
        <v>1988</v>
      </c>
      <c r="C2254" s="1" t="s">
        <v>2053</v>
      </c>
      <c r="D2254" s="1" t="s">
        <v>3045</v>
      </c>
      <c r="E2254" s="1" t="s">
        <v>20</v>
      </c>
      <c r="F2254" s="1" t="s">
        <v>2006</v>
      </c>
      <c r="G2254" s="1" t="s">
        <v>1302</v>
      </c>
      <c r="H2254" s="1" t="s">
        <v>76</v>
      </c>
      <c r="I2254" s="1" t="s">
        <v>2056</v>
      </c>
      <c r="J2254" s="3">
        <v>22.58</v>
      </c>
      <c r="K2254" s="1" t="s">
        <v>3075</v>
      </c>
      <c r="L2254" s="1" t="s">
        <v>24</v>
      </c>
      <c r="M2254" s="1" t="s">
        <v>3076</v>
      </c>
      <c r="N2254" s="1" t="s">
        <v>2059</v>
      </c>
      <c r="O2254" s="2">
        <v>39507</v>
      </c>
      <c r="P2254" s="2">
        <v>39512</v>
      </c>
      <c r="Q2254" s="1" t="s">
        <v>29</v>
      </c>
      <c r="R2254" t="str">
        <f>VLOOKUP(F2254,'Seg 2 descriptions'!A:B,2)</f>
        <v>X Engineering and Measurement</v>
      </c>
      <c r="S2254" t="str">
        <f>VLOOKUP(G2254,'Seg 3 descriptions'!A:B,2)</f>
        <v>Uniforms</v>
      </c>
    </row>
    <row r="2255" spans="1:19" x14ac:dyDescent="0.25">
      <c r="A2255" s="1" t="s">
        <v>457</v>
      </c>
      <c r="B2255" s="1" t="s">
        <v>1988</v>
      </c>
      <c r="C2255" s="1" t="s">
        <v>2053</v>
      </c>
      <c r="D2255" s="1" t="s">
        <v>3046</v>
      </c>
      <c r="E2255" s="1" t="s">
        <v>20</v>
      </c>
      <c r="F2255" s="1" t="s">
        <v>2006</v>
      </c>
      <c r="G2255" s="1" t="s">
        <v>1302</v>
      </c>
      <c r="H2255" s="1" t="s">
        <v>23</v>
      </c>
      <c r="I2255" s="1" t="s">
        <v>2056</v>
      </c>
      <c r="J2255" s="3">
        <v>20.49</v>
      </c>
      <c r="K2255" s="1" t="s">
        <v>3075</v>
      </c>
      <c r="L2255" s="1" t="s">
        <v>24</v>
      </c>
      <c r="M2255" s="1" t="s">
        <v>3076</v>
      </c>
      <c r="N2255" s="1" t="s">
        <v>2059</v>
      </c>
      <c r="O2255" s="2">
        <v>39507</v>
      </c>
      <c r="P2255" s="2">
        <v>39512</v>
      </c>
      <c r="Q2255" s="1" t="s">
        <v>29</v>
      </c>
      <c r="R2255" t="str">
        <f>VLOOKUP(F2255,'Seg 2 descriptions'!A:B,2)</f>
        <v>X Engineering and Measurement</v>
      </c>
      <c r="S2255" t="str">
        <f>VLOOKUP(G2255,'Seg 3 descriptions'!A:B,2)</f>
        <v>Uniforms</v>
      </c>
    </row>
    <row r="2256" spans="1:19" x14ac:dyDescent="0.25">
      <c r="A2256" s="1" t="s">
        <v>457</v>
      </c>
      <c r="B2256" s="1" t="s">
        <v>1988</v>
      </c>
      <c r="C2256" s="1" t="s">
        <v>2053</v>
      </c>
      <c r="D2256" s="1" t="s">
        <v>3115</v>
      </c>
      <c r="E2256" s="1" t="s">
        <v>20</v>
      </c>
      <c r="F2256" s="1" t="s">
        <v>2006</v>
      </c>
      <c r="G2256" s="1" t="s">
        <v>1302</v>
      </c>
      <c r="H2256" s="1" t="s">
        <v>130</v>
      </c>
      <c r="I2256" s="1" t="s">
        <v>2056</v>
      </c>
      <c r="J2256" s="3">
        <v>3.85</v>
      </c>
      <c r="K2256" s="1" t="s">
        <v>3075</v>
      </c>
      <c r="L2256" s="1" t="s">
        <v>24</v>
      </c>
      <c r="M2256" s="1" t="s">
        <v>3076</v>
      </c>
      <c r="N2256" s="1" t="s">
        <v>2059</v>
      </c>
      <c r="O2256" s="2">
        <v>39507</v>
      </c>
      <c r="P2256" s="2">
        <v>39512</v>
      </c>
      <c r="Q2256" s="1" t="s">
        <v>29</v>
      </c>
      <c r="R2256" t="str">
        <f>VLOOKUP(F2256,'Seg 2 descriptions'!A:B,2)</f>
        <v>X Engineering and Measurement</v>
      </c>
      <c r="S2256" t="str">
        <f>VLOOKUP(G2256,'Seg 3 descriptions'!A:B,2)</f>
        <v>Uniforms</v>
      </c>
    </row>
    <row r="2257" spans="1:19" x14ac:dyDescent="0.25">
      <c r="A2257" s="1" t="s">
        <v>457</v>
      </c>
      <c r="B2257" s="1" t="s">
        <v>1988</v>
      </c>
      <c r="C2257" s="1" t="s">
        <v>2053</v>
      </c>
      <c r="D2257" s="1" t="s">
        <v>3050</v>
      </c>
      <c r="E2257" s="1" t="s">
        <v>20</v>
      </c>
      <c r="F2257" s="1" t="s">
        <v>2006</v>
      </c>
      <c r="G2257" s="1" t="s">
        <v>868</v>
      </c>
      <c r="H2257" s="1" t="s">
        <v>23</v>
      </c>
      <c r="I2257" s="1" t="s">
        <v>2056</v>
      </c>
      <c r="J2257" s="3">
        <v>17.36</v>
      </c>
      <c r="K2257" s="1" t="s">
        <v>3075</v>
      </c>
      <c r="L2257" s="1" t="s">
        <v>24</v>
      </c>
      <c r="M2257" s="1" t="s">
        <v>3076</v>
      </c>
      <c r="N2257" s="1" t="s">
        <v>2059</v>
      </c>
      <c r="O2257" s="2">
        <v>39507</v>
      </c>
      <c r="P2257" s="2">
        <v>39512</v>
      </c>
      <c r="Q2257" s="1" t="s">
        <v>29</v>
      </c>
      <c r="R2257" t="str">
        <f>VLOOKUP(F2257,'Seg 2 descriptions'!A:B,2)</f>
        <v>X Engineering and Measurement</v>
      </c>
      <c r="S2257" t="str">
        <f>VLOOKUP(G2257,'Seg 3 descriptions'!A:B,2)</f>
        <v>Cell Phones</v>
      </c>
    </row>
    <row r="2258" spans="1:19" x14ac:dyDescent="0.25">
      <c r="A2258" s="1" t="s">
        <v>457</v>
      </c>
      <c r="B2258" s="1" t="s">
        <v>1988</v>
      </c>
      <c r="C2258" s="1" t="s">
        <v>2053</v>
      </c>
      <c r="D2258" s="1" t="s">
        <v>3116</v>
      </c>
      <c r="E2258" s="1" t="s">
        <v>20</v>
      </c>
      <c r="F2258" s="1" t="s">
        <v>2006</v>
      </c>
      <c r="G2258" s="1" t="s">
        <v>868</v>
      </c>
      <c r="H2258" s="1" t="s">
        <v>130</v>
      </c>
      <c r="I2258" s="1" t="s">
        <v>2056</v>
      </c>
      <c r="J2258" s="3">
        <v>3.26</v>
      </c>
      <c r="K2258" s="1" t="s">
        <v>3075</v>
      </c>
      <c r="L2258" s="1" t="s">
        <v>24</v>
      </c>
      <c r="M2258" s="1" t="s">
        <v>3076</v>
      </c>
      <c r="N2258" s="1" t="s">
        <v>2059</v>
      </c>
      <c r="O2258" s="2">
        <v>39507</v>
      </c>
      <c r="P2258" s="2">
        <v>39512</v>
      </c>
      <c r="Q2258" s="1" t="s">
        <v>29</v>
      </c>
      <c r="R2258" t="str">
        <f>VLOOKUP(F2258,'Seg 2 descriptions'!A:B,2)</f>
        <v>X Engineering and Measurement</v>
      </c>
      <c r="S2258" t="str">
        <f>VLOOKUP(G2258,'Seg 3 descriptions'!A:B,2)</f>
        <v>Cell Phones</v>
      </c>
    </row>
    <row r="2259" spans="1:19" x14ac:dyDescent="0.25">
      <c r="A2259" s="1" t="s">
        <v>457</v>
      </c>
      <c r="B2259" s="1" t="s">
        <v>1988</v>
      </c>
      <c r="C2259" s="1" t="s">
        <v>2053</v>
      </c>
      <c r="D2259" s="1" t="s">
        <v>3050</v>
      </c>
      <c r="E2259" s="1" t="s">
        <v>20</v>
      </c>
      <c r="F2259" s="1" t="s">
        <v>2006</v>
      </c>
      <c r="G2259" s="1" t="s">
        <v>868</v>
      </c>
      <c r="H2259" s="1" t="s">
        <v>23</v>
      </c>
      <c r="I2259" s="1" t="s">
        <v>2056</v>
      </c>
      <c r="J2259" s="3">
        <v>1.05</v>
      </c>
      <c r="K2259" s="1" t="s">
        <v>3075</v>
      </c>
      <c r="L2259" s="1" t="s">
        <v>24</v>
      </c>
      <c r="M2259" s="1" t="s">
        <v>3076</v>
      </c>
      <c r="N2259" s="1" t="s">
        <v>2059</v>
      </c>
      <c r="O2259" s="2">
        <v>39507</v>
      </c>
      <c r="P2259" s="2">
        <v>39512</v>
      </c>
      <c r="Q2259" s="1" t="s">
        <v>29</v>
      </c>
      <c r="R2259" t="str">
        <f>VLOOKUP(F2259,'Seg 2 descriptions'!A:B,2)</f>
        <v>X Engineering and Measurement</v>
      </c>
      <c r="S2259" t="str">
        <f>VLOOKUP(G2259,'Seg 3 descriptions'!A:B,2)</f>
        <v>Cell Phones</v>
      </c>
    </row>
    <row r="2260" spans="1:19" x14ac:dyDescent="0.25">
      <c r="A2260" s="1" t="s">
        <v>457</v>
      </c>
      <c r="B2260" s="1" t="s">
        <v>1988</v>
      </c>
      <c r="C2260" s="1" t="s">
        <v>2053</v>
      </c>
      <c r="D2260" s="1" t="s">
        <v>3116</v>
      </c>
      <c r="E2260" s="1" t="s">
        <v>20</v>
      </c>
      <c r="F2260" s="1" t="s">
        <v>2006</v>
      </c>
      <c r="G2260" s="1" t="s">
        <v>868</v>
      </c>
      <c r="H2260" s="1" t="s">
        <v>130</v>
      </c>
      <c r="I2260" s="1" t="s">
        <v>2056</v>
      </c>
      <c r="J2260" s="3">
        <v>0.62</v>
      </c>
      <c r="K2260" s="1" t="s">
        <v>3075</v>
      </c>
      <c r="L2260" s="1" t="s">
        <v>24</v>
      </c>
      <c r="M2260" s="1" t="s">
        <v>3076</v>
      </c>
      <c r="N2260" s="1" t="s">
        <v>2059</v>
      </c>
      <c r="O2260" s="2">
        <v>39507</v>
      </c>
      <c r="P2260" s="2">
        <v>39512</v>
      </c>
      <c r="Q2260" s="1" t="s">
        <v>29</v>
      </c>
      <c r="R2260" t="str">
        <f>VLOOKUP(F2260,'Seg 2 descriptions'!A:B,2)</f>
        <v>X Engineering and Measurement</v>
      </c>
      <c r="S2260" t="str">
        <f>VLOOKUP(G2260,'Seg 3 descriptions'!A:B,2)</f>
        <v>Cell Phones</v>
      </c>
    </row>
    <row r="2261" spans="1:19" x14ac:dyDescent="0.25">
      <c r="A2261" s="1" t="s">
        <v>457</v>
      </c>
      <c r="B2261" s="1" t="s">
        <v>1988</v>
      </c>
      <c r="C2261" s="1" t="s">
        <v>2053</v>
      </c>
      <c r="D2261" s="1" t="s">
        <v>3047</v>
      </c>
      <c r="E2261" s="1" t="s">
        <v>20</v>
      </c>
      <c r="F2261" s="1" t="s">
        <v>2006</v>
      </c>
      <c r="G2261" s="1" t="s">
        <v>868</v>
      </c>
      <c r="H2261" s="1" t="s">
        <v>86</v>
      </c>
      <c r="I2261" s="1" t="s">
        <v>2056</v>
      </c>
      <c r="J2261" s="3">
        <v>2.63</v>
      </c>
      <c r="K2261" s="1" t="s">
        <v>3075</v>
      </c>
      <c r="L2261" s="1" t="s">
        <v>24</v>
      </c>
      <c r="M2261" s="1" t="s">
        <v>3076</v>
      </c>
      <c r="N2261" s="1" t="s">
        <v>2059</v>
      </c>
      <c r="O2261" s="2">
        <v>39507</v>
      </c>
      <c r="P2261" s="2">
        <v>39512</v>
      </c>
      <c r="Q2261" s="1" t="s">
        <v>29</v>
      </c>
      <c r="R2261" t="str">
        <f>VLOOKUP(F2261,'Seg 2 descriptions'!A:B,2)</f>
        <v>X Engineering and Measurement</v>
      </c>
      <c r="S2261" t="str">
        <f>VLOOKUP(G2261,'Seg 3 descriptions'!A:B,2)</f>
        <v>Cell Phones</v>
      </c>
    </row>
    <row r="2262" spans="1:19" x14ac:dyDescent="0.25">
      <c r="A2262" s="1" t="s">
        <v>457</v>
      </c>
      <c r="B2262" s="1" t="s">
        <v>1988</v>
      </c>
      <c r="C2262" s="1" t="s">
        <v>2053</v>
      </c>
      <c r="D2262" s="1" t="s">
        <v>3048</v>
      </c>
      <c r="E2262" s="1" t="s">
        <v>20</v>
      </c>
      <c r="F2262" s="1" t="s">
        <v>2006</v>
      </c>
      <c r="G2262" s="1" t="s">
        <v>868</v>
      </c>
      <c r="H2262" s="1" t="s">
        <v>187</v>
      </c>
      <c r="I2262" s="1" t="s">
        <v>2056</v>
      </c>
      <c r="J2262" s="3">
        <v>19.899999999999999</v>
      </c>
      <c r="K2262" s="1" t="s">
        <v>3075</v>
      </c>
      <c r="L2262" s="1" t="s">
        <v>24</v>
      </c>
      <c r="M2262" s="1" t="s">
        <v>3076</v>
      </c>
      <c r="N2262" s="1" t="s">
        <v>2059</v>
      </c>
      <c r="O2262" s="2">
        <v>39507</v>
      </c>
      <c r="P2262" s="2">
        <v>39512</v>
      </c>
      <c r="Q2262" s="1" t="s">
        <v>29</v>
      </c>
      <c r="R2262" t="str">
        <f>VLOOKUP(F2262,'Seg 2 descriptions'!A:B,2)</f>
        <v>X Engineering and Measurement</v>
      </c>
      <c r="S2262" t="str">
        <f>VLOOKUP(G2262,'Seg 3 descriptions'!A:B,2)</f>
        <v>Cell Phones</v>
      </c>
    </row>
    <row r="2263" spans="1:19" x14ac:dyDescent="0.25">
      <c r="A2263" s="1" t="s">
        <v>457</v>
      </c>
      <c r="B2263" s="1" t="s">
        <v>1988</v>
      </c>
      <c r="C2263" s="1" t="s">
        <v>2053</v>
      </c>
      <c r="D2263" s="1" t="s">
        <v>3049</v>
      </c>
      <c r="E2263" s="1" t="s">
        <v>20</v>
      </c>
      <c r="F2263" s="1" t="s">
        <v>2006</v>
      </c>
      <c r="G2263" s="1" t="s">
        <v>868</v>
      </c>
      <c r="H2263" s="1" t="s">
        <v>76</v>
      </c>
      <c r="I2263" s="1" t="s">
        <v>2056</v>
      </c>
      <c r="J2263" s="3">
        <v>19.12</v>
      </c>
      <c r="K2263" s="1" t="s">
        <v>3075</v>
      </c>
      <c r="L2263" s="1" t="s">
        <v>24</v>
      </c>
      <c r="M2263" s="1" t="s">
        <v>3076</v>
      </c>
      <c r="N2263" s="1" t="s">
        <v>2059</v>
      </c>
      <c r="O2263" s="2">
        <v>39507</v>
      </c>
      <c r="P2263" s="2">
        <v>39512</v>
      </c>
      <c r="Q2263" s="1" t="s">
        <v>29</v>
      </c>
      <c r="R2263" t="str">
        <f>VLOOKUP(F2263,'Seg 2 descriptions'!A:B,2)</f>
        <v>X Engineering and Measurement</v>
      </c>
      <c r="S2263" t="str">
        <f>VLOOKUP(G2263,'Seg 3 descriptions'!A:B,2)</f>
        <v>Cell Phones</v>
      </c>
    </row>
    <row r="2264" spans="1:19" x14ac:dyDescent="0.25">
      <c r="A2264" s="1" t="s">
        <v>457</v>
      </c>
      <c r="B2264" s="1" t="s">
        <v>1988</v>
      </c>
      <c r="C2264" s="1" t="s">
        <v>2053</v>
      </c>
      <c r="D2264" s="1" t="s">
        <v>3142</v>
      </c>
      <c r="E2264" s="1" t="s">
        <v>20</v>
      </c>
      <c r="F2264" s="1" t="s">
        <v>2006</v>
      </c>
      <c r="G2264" s="1" t="s">
        <v>1270</v>
      </c>
      <c r="H2264" s="1" t="s">
        <v>130</v>
      </c>
      <c r="I2264" s="1" t="s">
        <v>2056</v>
      </c>
      <c r="J2264" s="3">
        <v>2.91</v>
      </c>
      <c r="K2264" s="1" t="s">
        <v>3075</v>
      </c>
      <c r="L2264" s="1" t="s">
        <v>24</v>
      </c>
      <c r="M2264" s="1" t="s">
        <v>3076</v>
      </c>
      <c r="N2264" s="1" t="s">
        <v>2059</v>
      </c>
      <c r="O2264" s="2">
        <v>39507</v>
      </c>
      <c r="P2264" s="2">
        <v>39512</v>
      </c>
      <c r="Q2264" s="1" t="s">
        <v>29</v>
      </c>
      <c r="R2264" t="str">
        <f>VLOOKUP(F2264,'Seg 2 descriptions'!A:B,2)</f>
        <v>X Engineering and Measurement</v>
      </c>
      <c r="S2264" t="str">
        <f>VLOOKUP(G2264,'Seg 3 descriptions'!A:B,2)</f>
        <v>Seminars &amp; Training</v>
      </c>
    </row>
    <row r="2265" spans="1:19" x14ac:dyDescent="0.25">
      <c r="A2265" s="1" t="s">
        <v>457</v>
      </c>
      <c r="B2265" s="1" t="s">
        <v>1988</v>
      </c>
      <c r="C2265" s="1" t="s">
        <v>2053</v>
      </c>
      <c r="D2265" s="1" t="s">
        <v>3080</v>
      </c>
      <c r="E2265" s="1" t="s">
        <v>20</v>
      </c>
      <c r="F2265" s="1" t="s">
        <v>2006</v>
      </c>
      <c r="G2265" s="1" t="s">
        <v>1270</v>
      </c>
      <c r="H2265" s="1" t="s">
        <v>187</v>
      </c>
      <c r="I2265" s="1" t="s">
        <v>2056</v>
      </c>
      <c r="J2265" s="3">
        <v>93.09</v>
      </c>
      <c r="K2265" s="1" t="s">
        <v>3075</v>
      </c>
      <c r="L2265" s="1" t="s">
        <v>24</v>
      </c>
      <c r="M2265" s="1" t="s">
        <v>3076</v>
      </c>
      <c r="N2265" s="1" t="s">
        <v>2059</v>
      </c>
      <c r="O2265" s="2">
        <v>39507</v>
      </c>
      <c r="P2265" s="2">
        <v>39512</v>
      </c>
      <c r="Q2265" s="1" t="s">
        <v>29</v>
      </c>
      <c r="R2265" t="str">
        <f>VLOOKUP(F2265,'Seg 2 descriptions'!A:B,2)</f>
        <v>X Engineering and Measurement</v>
      </c>
      <c r="S2265" t="str">
        <f>VLOOKUP(G2265,'Seg 3 descriptions'!A:B,2)</f>
        <v>Seminars &amp; Training</v>
      </c>
    </row>
    <row r="2266" spans="1:19" x14ac:dyDescent="0.25">
      <c r="A2266" s="1" t="s">
        <v>457</v>
      </c>
      <c r="B2266" s="1" t="s">
        <v>1988</v>
      </c>
      <c r="C2266" s="1" t="s">
        <v>2053</v>
      </c>
      <c r="D2266" s="1" t="s">
        <v>3051</v>
      </c>
      <c r="E2266" s="1" t="s">
        <v>20</v>
      </c>
      <c r="F2266" s="1" t="s">
        <v>2006</v>
      </c>
      <c r="G2266" s="1" t="s">
        <v>1270</v>
      </c>
      <c r="H2266" s="1" t="s">
        <v>76</v>
      </c>
      <c r="I2266" s="1" t="s">
        <v>2056</v>
      </c>
      <c r="J2266" s="3">
        <v>89.46</v>
      </c>
      <c r="K2266" s="1" t="s">
        <v>3075</v>
      </c>
      <c r="L2266" s="1" t="s">
        <v>24</v>
      </c>
      <c r="M2266" s="1" t="s">
        <v>3076</v>
      </c>
      <c r="N2266" s="1" t="s">
        <v>2059</v>
      </c>
      <c r="O2266" s="2">
        <v>39507</v>
      </c>
      <c r="P2266" s="2">
        <v>39512</v>
      </c>
      <c r="Q2266" s="1" t="s">
        <v>29</v>
      </c>
      <c r="R2266" t="str">
        <f>VLOOKUP(F2266,'Seg 2 descriptions'!A:B,2)</f>
        <v>X Engineering and Measurement</v>
      </c>
      <c r="S2266" t="str">
        <f>VLOOKUP(G2266,'Seg 3 descriptions'!A:B,2)</f>
        <v>Seminars &amp; Training</v>
      </c>
    </row>
    <row r="2267" spans="1:19" x14ac:dyDescent="0.25">
      <c r="A2267" s="1" t="s">
        <v>457</v>
      </c>
      <c r="B2267" s="1" t="s">
        <v>1988</v>
      </c>
      <c r="C2267" s="1" t="s">
        <v>2053</v>
      </c>
      <c r="D2267" s="1" t="s">
        <v>3052</v>
      </c>
      <c r="E2267" s="1" t="s">
        <v>20</v>
      </c>
      <c r="F2267" s="1" t="s">
        <v>2006</v>
      </c>
      <c r="G2267" s="1" t="s">
        <v>1270</v>
      </c>
      <c r="H2267" s="1" t="s">
        <v>23</v>
      </c>
      <c r="I2267" s="1" t="s">
        <v>2056</v>
      </c>
      <c r="J2267" s="3">
        <v>81.2</v>
      </c>
      <c r="K2267" s="1" t="s">
        <v>3075</v>
      </c>
      <c r="L2267" s="1" t="s">
        <v>24</v>
      </c>
      <c r="M2267" s="1" t="s">
        <v>3076</v>
      </c>
      <c r="N2267" s="1" t="s">
        <v>2059</v>
      </c>
      <c r="O2267" s="2">
        <v>39507</v>
      </c>
      <c r="P2267" s="2">
        <v>39512</v>
      </c>
      <c r="Q2267" s="1" t="s">
        <v>29</v>
      </c>
      <c r="R2267" t="str">
        <f>VLOOKUP(F2267,'Seg 2 descriptions'!A:B,2)</f>
        <v>X Engineering and Measurement</v>
      </c>
      <c r="S2267" t="str">
        <f>VLOOKUP(G2267,'Seg 3 descriptions'!A:B,2)</f>
        <v>Seminars &amp; Training</v>
      </c>
    </row>
    <row r="2268" spans="1:19" x14ac:dyDescent="0.25">
      <c r="A2268" s="1" t="s">
        <v>457</v>
      </c>
      <c r="B2268" s="1" t="s">
        <v>1988</v>
      </c>
      <c r="C2268" s="1" t="s">
        <v>2053</v>
      </c>
      <c r="D2268" s="1" t="s">
        <v>3142</v>
      </c>
      <c r="E2268" s="1" t="s">
        <v>20</v>
      </c>
      <c r="F2268" s="1" t="s">
        <v>2006</v>
      </c>
      <c r="G2268" s="1" t="s">
        <v>1270</v>
      </c>
      <c r="H2268" s="1" t="s">
        <v>130</v>
      </c>
      <c r="I2268" s="1" t="s">
        <v>2056</v>
      </c>
      <c r="J2268" s="3">
        <v>15.27</v>
      </c>
      <c r="K2268" s="1" t="s">
        <v>3075</v>
      </c>
      <c r="L2268" s="1" t="s">
        <v>24</v>
      </c>
      <c r="M2268" s="1" t="s">
        <v>3076</v>
      </c>
      <c r="N2268" s="1" t="s">
        <v>2059</v>
      </c>
      <c r="O2268" s="2">
        <v>39507</v>
      </c>
      <c r="P2268" s="2">
        <v>39512</v>
      </c>
      <c r="Q2268" s="1" t="s">
        <v>29</v>
      </c>
      <c r="R2268" t="str">
        <f>VLOOKUP(F2268,'Seg 2 descriptions'!A:B,2)</f>
        <v>X Engineering and Measurement</v>
      </c>
      <c r="S2268" t="str">
        <f>VLOOKUP(G2268,'Seg 3 descriptions'!A:B,2)</f>
        <v>Seminars &amp; Training</v>
      </c>
    </row>
    <row r="2269" spans="1:19" x14ac:dyDescent="0.25">
      <c r="A2269" s="1" t="s">
        <v>457</v>
      </c>
      <c r="B2269" s="1" t="s">
        <v>1988</v>
      </c>
      <c r="C2269" s="1" t="s">
        <v>2053</v>
      </c>
      <c r="D2269" s="1" t="s">
        <v>3052</v>
      </c>
      <c r="E2269" s="1" t="s">
        <v>20</v>
      </c>
      <c r="F2269" s="1" t="s">
        <v>2006</v>
      </c>
      <c r="G2269" s="1" t="s">
        <v>1270</v>
      </c>
      <c r="H2269" s="1" t="s">
        <v>23</v>
      </c>
      <c r="I2269" s="1" t="s">
        <v>2056</v>
      </c>
      <c r="J2269" s="3">
        <v>4.92</v>
      </c>
      <c r="K2269" s="1" t="s">
        <v>3075</v>
      </c>
      <c r="L2269" s="1" t="s">
        <v>24</v>
      </c>
      <c r="M2269" s="1" t="s">
        <v>3076</v>
      </c>
      <c r="N2269" s="1" t="s">
        <v>2059</v>
      </c>
      <c r="O2269" s="2">
        <v>39507</v>
      </c>
      <c r="P2269" s="2">
        <v>39512</v>
      </c>
      <c r="Q2269" s="1" t="s">
        <v>29</v>
      </c>
      <c r="R2269" t="str">
        <f>VLOOKUP(F2269,'Seg 2 descriptions'!A:B,2)</f>
        <v>X Engineering and Measurement</v>
      </c>
      <c r="S2269" t="str">
        <f>VLOOKUP(G2269,'Seg 3 descriptions'!A:B,2)</f>
        <v>Seminars &amp; Training</v>
      </c>
    </row>
    <row r="2270" spans="1:19" x14ac:dyDescent="0.25">
      <c r="A2270" s="1" t="s">
        <v>457</v>
      </c>
      <c r="B2270" s="1" t="s">
        <v>1988</v>
      </c>
      <c r="C2270" s="1" t="s">
        <v>2053</v>
      </c>
      <c r="D2270" s="1" t="s">
        <v>3079</v>
      </c>
      <c r="E2270" s="1" t="s">
        <v>20</v>
      </c>
      <c r="F2270" s="1" t="s">
        <v>2006</v>
      </c>
      <c r="G2270" s="1" t="s">
        <v>1270</v>
      </c>
      <c r="H2270" s="1" t="s">
        <v>86</v>
      </c>
      <c r="I2270" s="1" t="s">
        <v>2056</v>
      </c>
      <c r="J2270" s="3">
        <v>12.3</v>
      </c>
      <c r="K2270" s="1" t="s">
        <v>3075</v>
      </c>
      <c r="L2270" s="1" t="s">
        <v>24</v>
      </c>
      <c r="M2270" s="1" t="s">
        <v>3076</v>
      </c>
      <c r="N2270" s="1" t="s">
        <v>2059</v>
      </c>
      <c r="O2270" s="2">
        <v>39507</v>
      </c>
      <c r="P2270" s="2">
        <v>39512</v>
      </c>
      <c r="Q2270" s="1" t="s">
        <v>29</v>
      </c>
      <c r="R2270" t="str">
        <f>VLOOKUP(F2270,'Seg 2 descriptions'!A:B,2)</f>
        <v>X Engineering and Measurement</v>
      </c>
      <c r="S2270" t="str">
        <f>VLOOKUP(G2270,'Seg 3 descriptions'!A:B,2)</f>
        <v>Seminars &amp; Training</v>
      </c>
    </row>
    <row r="2271" spans="1:19" x14ac:dyDescent="0.25">
      <c r="A2271" s="1" t="s">
        <v>457</v>
      </c>
      <c r="B2271" s="1" t="s">
        <v>1988</v>
      </c>
      <c r="C2271" s="1" t="s">
        <v>2053</v>
      </c>
      <c r="D2271" s="1" t="s">
        <v>3084</v>
      </c>
      <c r="E2271" s="1" t="s">
        <v>20</v>
      </c>
      <c r="F2271" s="1" t="s">
        <v>2006</v>
      </c>
      <c r="G2271" s="1" t="s">
        <v>867</v>
      </c>
      <c r="H2271" s="1" t="s">
        <v>23</v>
      </c>
      <c r="I2271" s="1" t="s">
        <v>2056</v>
      </c>
      <c r="J2271" s="3">
        <v>0.43</v>
      </c>
      <c r="K2271" s="1" t="s">
        <v>3075</v>
      </c>
      <c r="L2271" s="1" t="s">
        <v>24</v>
      </c>
      <c r="M2271" s="1" t="s">
        <v>3076</v>
      </c>
      <c r="N2271" s="1" t="s">
        <v>2059</v>
      </c>
      <c r="O2271" s="2">
        <v>39507</v>
      </c>
      <c r="P2271" s="2">
        <v>39512</v>
      </c>
      <c r="Q2271" s="1" t="s">
        <v>29</v>
      </c>
      <c r="R2271" t="str">
        <f>VLOOKUP(F2271,'Seg 2 descriptions'!A:B,2)</f>
        <v>X Engineering and Measurement</v>
      </c>
      <c r="S2271" t="str">
        <f>VLOOKUP(G2271,'Seg 3 descriptions'!A:B,2)</f>
        <v>Meals</v>
      </c>
    </row>
    <row r="2272" spans="1:19" x14ac:dyDescent="0.25">
      <c r="A2272" s="1" t="s">
        <v>457</v>
      </c>
      <c r="B2272" s="1" t="s">
        <v>1988</v>
      </c>
      <c r="C2272" s="1" t="s">
        <v>2053</v>
      </c>
      <c r="D2272" s="1" t="s">
        <v>3143</v>
      </c>
      <c r="E2272" s="1" t="s">
        <v>20</v>
      </c>
      <c r="F2272" s="1" t="s">
        <v>2006</v>
      </c>
      <c r="G2272" s="1" t="s">
        <v>867</v>
      </c>
      <c r="H2272" s="1" t="s">
        <v>130</v>
      </c>
      <c r="I2272" s="1" t="s">
        <v>2056</v>
      </c>
      <c r="J2272" s="3">
        <v>0.25</v>
      </c>
      <c r="K2272" s="1" t="s">
        <v>3075</v>
      </c>
      <c r="L2272" s="1" t="s">
        <v>24</v>
      </c>
      <c r="M2272" s="1" t="s">
        <v>3076</v>
      </c>
      <c r="N2272" s="1" t="s">
        <v>2059</v>
      </c>
      <c r="O2272" s="2">
        <v>39507</v>
      </c>
      <c r="P2272" s="2">
        <v>39512</v>
      </c>
      <c r="Q2272" s="1" t="s">
        <v>29</v>
      </c>
      <c r="R2272" t="str">
        <f>VLOOKUP(F2272,'Seg 2 descriptions'!A:B,2)</f>
        <v>X Engineering and Measurement</v>
      </c>
      <c r="S2272" t="str">
        <f>VLOOKUP(G2272,'Seg 3 descriptions'!A:B,2)</f>
        <v>Meals</v>
      </c>
    </row>
    <row r="2273" spans="1:19" x14ac:dyDescent="0.25">
      <c r="A2273" s="1" t="s">
        <v>457</v>
      </c>
      <c r="B2273" s="1" t="s">
        <v>1988</v>
      </c>
      <c r="C2273" s="1" t="s">
        <v>2053</v>
      </c>
      <c r="D2273" s="1" t="s">
        <v>3081</v>
      </c>
      <c r="E2273" s="1" t="s">
        <v>20</v>
      </c>
      <c r="F2273" s="1" t="s">
        <v>2006</v>
      </c>
      <c r="G2273" s="1" t="s">
        <v>867</v>
      </c>
      <c r="H2273" s="1" t="s">
        <v>86</v>
      </c>
      <c r="I2273" s="1" t="s">
        <v>2056</v>
      </c>
      <c r="J2273" s="3">
        <v>1.07</v>
      </c>
      <c r="K2273" s="1" t="s">
        <v>3075</v>
      </c>
      <c r="L2273" s="1" t="s">
        <v>24</v>
      </c>
      <c r="M2273" s="1" t="s">
        <v>3076</v>
      </c>
      <c r="N2273" s="1" t="s">
        <v>2059</v>
      </c>
      <c r="O2273" s="2">
        <v>39507</v>
      </c>
      <c r="P2273" s="2">
        <v>39512</v>
      </c>
      <c r="Q2273" s="1" t="s">
        <v>29</v>
      </c>
      <c r="R2273" t="str">
        <f>VLOOKUP(F2273,'Seg 2 descriptions'!A:B,2)</f>
        <v>X Engineering and Measurement</v>
      </c>
      <c r="S2273" t="str">
        <f>VLOOKUP(G2273,'Seg 3 descriptions'!A:B,2)</f>
        <v>Meals</v>
      </c>
    </row>
    <row r="2274" spans="1:19" x14ac:dyDescent="0.25">
      <c r="A2274" s="1" t="s">
        <v>457</v>
      </c>
      <c r="B2274" s="1" t="s">
        <v>1988</v>
      </c>
      <c r="C2274" s="1" t="s">
        <v>2053</v>
      </c>
      <c r="D2274" s="1" t="s">
        <v>3082</v>
      </c>
      <c r="E2274" s="1" t="s">
        <v>20</v>
      </c>
      <c r="F2274" s="1" t="s">
        <v>2006</v>
      </c>
      <c r="G2274" s="1" t="s">
        <v>867</v>
      </c>
      <c r="H2274" s="1" t="s">
        <v>187</v>
      </c>
      <c r="I2274" s="1" t="s">
        <v>2056</v>
      </c>
      <c r="J2274" s="3">
        <v>8.09</v>
      </c>
      <c r="K2274" s="1" t="s">
        <v>3075</v>
      </c>
      <c r="L2274" s="1" t="s">
        <v>24</v>
      </c>
      <c r="M2274" s="1" t="s">
        <v>3076</v>
      </c>
      <c r="N2274" s="1" t="s">
        <v>2059</v>
      </c>
      <c r="O2274" s="2">
        <v>39507</v>
      </c>
      <c r="P2274" s="2">
        <v>39512</v>
      </c>
      <c r="Q2274" s="1" t="s">
        <v>29</v>
      </c>
      <c r="R2274" t="str">
        <f>VLOOKUP(F2274,'Seg 2 descriptions'!A:B,2)</f>
        <v>X Engineering and Measurement</v>
      </c>
      <c r="S2274" t="str">
        <f>VLOOKUP(G2274,'Seg 3 descriptions'!A:B,2)</f>
        <v>Meals</v>
      </c>
    </row>
    <row r="2275" spans="1:19" x14ac:dyDescent="0.25">
      <c r="A2275" s="1" t="s">
        <v>457</v>
      </c>
      <c r="B2275" s="1" t="s">
        <v>1988</v>
      </c>
      <c r="C2275" s="1" t="s">
        <v>2053</v>
      </c>
      <c r="D2275" s="1" t="s">
        <v>3083</v>
      </c>
      <c r="E2275" s="1" t="s">
        <v>20</v>
      </c>
      <c r="F2275" s="1" t="s">
        <v>2006</v>
      </c>
      <c r="G2275" s="1" t="s">
        <v>867</v>
      </c>
      <c r="H2275" s="1" t="s">
        <v>76</v>
      </c>
      <c r="I2275" s="1" t="s">
        <v>2056</v>
      </c>
      <c r="J2275" s="3">
        <v>7.78</v>
      </c>
      <c r="K2275" s="1" t="s">
        <v>3075</v>
      </c>
      <c r="L2275" s="1" t="s">
        <v>24</v>
      </c>
      <c r="M2275" s="1" t="s">
        <v>3076</v>
      </c>
      <c r="N2275" s="1" t="s">
        <v>2059</v>
      </c>
      <c r="O2275" s="2">
        <v>39507</v>
      </c>
      <c r="P2275" s="2">
        <v>39512</v>
      </c>
      <c r="Q2275" s="1" t="s">
        <v>29</v>
      </c>
      <c r="R2275" t="str">
        <f>VLOOKUP(F2275,'Seg 2 descriptions'!A:B,2)</f>
        <v>X Engineering and Measurement</v>
      </c>
      <c r="S2275" t="str">
        <f>VLOOKUP(G2275,'Seg 3 descriptions'!A:B,2)</f>
        <v>Meals</v>
      </c>
    </row>
    <row r="2276" spans="1:19" x14ac:dyDescent="0.25">
      <c r="A2276" s="1" t="s">
        <v>457</v>
      </c>
      <c r="B2276" s="1" t="s">
        <v>1988</v>
      </c>
      <c r="C2276" s="1" t="s">
        <v>2053</v>
      </c>
      <c r="D2276" s="1" t="s">
        <v>3084</v>
      </c>
      <c r="E2276" s="1" t="s">
        <v>20</v>
      </c>
      <c r="F2276" s="1" t="s">
        <v>2006</v>
      </c>
      <c r="G2276" s="1" t="s">
        <v>867</v>
      </c>
      <c r="H2276" s="1" t="s">
        <v>23</v>
      </c>
      <c r="I2276" s="1" t="s">
        <v>2056</v>
      </c>
      <c r="J2276" s="3">
        <v>7.06</v>
      </c>
      <c r="K2276" s="1" t="s">
        <v>3075</v>
      </c>
      <c r="L2276" s="1" t="s">
        <v>24</v>
      </c>
      <c r="M2276" s="1" t="s">
        <v>3076</v>
      </c>
      <c r="N2276" s="1" t="s">
        <v>2059</v>
      </c>
      <c r="O2276" s="2">
        <v>39507</v>
      </c>
      <c r="P2276" s="2">
        <v>39512</v>
      </c>
      <c r="Q2276" s="1" t="s">
        <v>29</v>
      </c>
      <c r="R2276" t="str">
        <f>VLOOKUP(F2276,'Seg 2 descriptions'!A:B,2)</f>
        <v>X Engineering and Measurement</v>
      </c>
      <c r="S2276" t="str">
        <f>VLOOKUP(G2276,'Seg 3 descriptions'!A:B,2)</f>
        <v>Meals</v>
      </c>
    </row>
    <row r="2277" spans="1:19" x14ac:dyDescent="0.25">
      <c r="A2277" s="1" t="s">
        <v>457</v>
      </c>
      <c r="B2277" s="1" t="s">
        <v>1988</v>
      </c>
      <c r="C2277" s="1" t="s">
        <v>2053</v>
      </c>
      <c r="D2277" s="1" t="s">
        <v>3143</v>
      </c>
      <c r="E2277" s="1" t="s">
        <v>20</v>
      </c>
      <c r="F2277" s="1" t="s">
        <v>2006</v>
      </c>
      <c r="G2277" s="1" t="s">
        <v>867</v>
      </c>
      <c r="H2277" s="1" t="s">
        <v>130</v>
      </c>
      <c r="I2277" s="1" t="s">
        <v>2056</v>
      </c>
      <c r="J2277" s="3">
        <v>1.33</v>
      </c>
      <c r="K2277" s="1" t="s">
        <v>3075</v>
      </c>
      <c r="L2277" s="1" t="s">
        <v>24</v>
      </c>
      <c r="M2277" s="1" t="s">
        <v>3076</v>
      </c>
      <c r="N2277" s="1" t="s">
        <v>2059</v>
      </c>
      <c r="O2277" s="2">
        <v>39507</v>
      </c>
      <c r="P2277" s="2">
        <v>39512</v>
      </c>
      <c r="Q2277" s="1" t="s">
        <v>29</v>
      </c>
      <c r="R2277" t="str">
        <f>VLOOKUP(F2277,'Seg 2 descriptions'!A:B,2)</f>
        <v>X Engineering and Measurement</v>
      </c>
      <c r="S2277" t="str">
        <f>VLOOKUP(G2277,'Seg 3 descriptions'!A:B,2)</f>
        <v>Meals</v>
      </c>
    </row>
    <row r="2278" spans="1:19" x14ac:dyDescent="0.25">
      <c r="A2278" s="1" t="s">
        <v>457</v>
      </c>
      <c r="B2278" s="1" t="s">
        <v>1988</v>
      </c>
      <c r="C2278" s="1" t="s">
        <v>2315</v>
      </c>
      <c r="D2278" s="1" t="s">
        <v>3112</v>
      </c>
      <c r="E2278" s="1" t="s">
        <v>20</v>
      </c>
      <c r="F2278" s="1" t="s">
        <v>2006</v>
      </c>
      <c r="G2278" s="1" t="s">
        <v>1055</v>
      </c>
      <c r="H2278" s="1" t="s">
        <v>130</v>
      </c>
      <c r="I2278" s="1" t="s">
        <v>2056</v>
      </c>
      <c r="J2278" s="3">
        <v>8.93</v>
      </c>
      <c r="K2278" s="1" t="s">
        <v>3075</v>
      </c>
      <c r="L2278" s="1" t="s">
        <v>24</v>
      </c>
      <c r="M2278" s="1" t="s">
        <v>3076</v>
      </c>
      <c r="N2278" s="1" t="s">
        <v>2059</v>
      </c>
      <c r="O2278" s="2">
        <v>39478</v>
      </c>
      <c r="P2278" s="2">
        <v>39486</v>
      </c>
      <c r="Q2278" s="1" t="s">
        <v>29</v>
      </c>
      <c r="R2278" t="str">
        <f>VLOOKUP(F2278,'Seg 2 descriptions'!A:B,2)</f>
        <v>X Engineering and Measurement</v>
      </c>
      <c r="S2278" t="str">
        <f>VLOOKUP(G2278,'Seg 3 descriptions'!A:B,2)</f>
        <v>Vehicle Depreciation</v>
      </c>
    </row>
    <row r="2279" spans="1:19" x14ac:dyDescent="0.25">
      <c r="A2279" s="1" t="s">
        <v>457</v>
      </c>
      <c r="B2279" s="1" t="s">
        <v>1988</v>
      </c>
      <c r="C2279" s="1" t="s">
        <v>2315</v>
      </c>
      <c r="D2279" s="1" t="s">
        <v>3031</v>
      </c>
      <c r="E2279" s="1" t="s">
        <v>20</v>
      </c>
      <c r="F2279" s="1" t="s">
        <v>2006</v>
      </c>
      <c r="G2279" s="1" t="s">
        <v>1055</v>
      </c>
      <c r="H2279" s="1" t="s">
        <v>86</v>
      </c>
      <c r="I2279" s="1" t="s">
        <v>2056</v>
      </c>
      <c r="J2279" s="3">
        <v>12.05</v>
      </c>
      <c r="K2279" s="1" t="s">
        <v>3075</v>
      </c>
      <c r="L2279" s="1" t="s">
        <v>24</v>
      </c>
      <c r="M2279" s="1" t="s">
        <v>3076</v>
      </c>
      <c r="N2279" s="1" t="s">
        <v>2059</v>
      </c>
      <c r="O2279" s="2">
        <v>39478</v>
      </c>
      <c r="P2279" s="2">
        <v>39486</v>
      </c>
      <c r="Q2279" s="1" t="s">
        <v>29</v>
      </c>
      <c r="R2279" t="str">
        <f>VLOOKUP(F2279,'Seg 2 descriptions'!A:B,2)</f>
        <v>X Engineering and Measurement</v>
      </c>
      <c r="S2279" t="str">
        <f>VLOOKUP(G2279,'Seg 3 descriptions'!A:B,2)</f>
        <v>Vehicle Depreciation</v>
      </c>
    </row>
    <row r="2280" spans="1:19" x14ac:dyDescent="0.25">
      <c r="A2280" s="1" t="s">
        <v>457</v>
      </c>
      <c r="B2280" s="1" t="s">
        <v>1988</v>
      </c>
      <c r="C2280" s="1" t="s">
        <v>2315</v>
      </c>
      <c r="D2280" s="1" t="s">
        <v>3032</v>
      </c>
      <c r="E2280" s="1" t="s">
        <v>20</v>
      </c>
      <c r="F2280" s="1" t="s">
        <v>2006</v>
      </c>
      <c r="G2280" s="1" t="s">
        <v>1055</v>
      </c>
      <c r="H2280" s="1" t="s">
        <v>187</v>
      </c>
      <c r="I2280" s="1" t="s">
        <v>2056</v>
      </c>
      <c r="J2280" s="3">
        <v>56.48</v>
      </c>
      <c r="K2280" s="1" t="s">
        <v>3075</v>
      </c>
      <c r="L2280" s="1" t="s">
        <v>24</v>
      </c>
      <c r="M2280" s="1" t="s">
        <v>3076</v>
      </c>
      <c r="N2280" s="1" t="s">
        <v>2059</v>
      </c>
      <c r="O2280" s="2">
        <v>39478</v>
      </c>
      <c r="P2280" s="2">
        <v>39486</v>
      </c>
      <c r="Q2280" s="1" t="s">
        <v>29</v>
      </c>
      <c r="R2280" t="str">
        <f>VLOOKUP(F2280,'Seg 2 descriptions'!A:B,2)</f>
        <v>X Engineering and Measurement</v>
      </c>
      <c r="S2280" t="str">
        <f>VLOOKUP(G2280,'Seg 3 descriptions'!A:B,2)</f>
        <v>Vehicle Depreciation</v>
      </c>
    </row>
    <row r="2281" spans="1:19" x14ac:dyDescent="0.25">
      <c r="A2281" s="1" t="s">
        <v>457</v>
      </c>
      <c r="B2281" s="1" t="s">
        <v>1988</v>
      </c>
      <c r="C2281" s="1" t="s">
        <v>2315</v>
      </c>
      <c r="D2281" s="1" t="s">
        <v>3033</v>
      </c>
      <c r="E2281" s="1" t="s">
        <v>20</v>
      </c>
      <c r="F2281" s="1" t="s">
        <v>2006</v>
      </c>
      <c r="G2281" s="1" t="s">
        <v>1055</v>
      </c>
      <c r="H2281" s="1" t="s">
        <v>76</v>
      </c>
      <c r="I2281" s="1" t="s">
        <v>2056</v>
      </c>
      <c r="J2281" s="3">
        <v>63.33</v>
      </c>
      <c r="K2281" s="1" t="s">
        <v>3075</v>
      </c>
      <c r="L2281" s="1" t="s">
        <v>24</v>
      </c>
      <c r="M2281" s="1" t="s">
        <v>3076</v>
      </c>
      <c r="N2281" s="1" t="s">
        <v>2059</v>
      </c>
      <c r="O2281" s="2">
        <v>39478</v>
      </c>
      <c r="P2281" s="2">
        <v>39486</v>
      </c>
      <c r="Q2281" s="1" t="s">
        <v>29</v>
      </c>
      <c r="R2281" t="str">
        <f>VLOOKUP(F2281,'Seg 2 descriptions'!A:B,2)</f>
        <v>X Engineering and Measurement</v>
      </c>
      <c r="S2281" t="str">
        <f>VLOOKUP(G2281,'Seg 3 descriptions'!A:B,2)</f>
        <v>Vehicle Depreciation</v>
      </c>
    </row>
    <row r="2282" spans="1:19" x14ac:dyDescent="0.25">
      <c r="A2282" s="1" t="s">
        <v>457</v>
      </c>
      <c r="B2282" s="1" t="s">
        <v>1988</v>
      </c>
      <c r="C2282" s="1" t="s">
        <v>2315</v>
      </c>
      <c r="D2282" s="1" t="s">
        <v>3034</v>
      </c>
      <c r="E2282" s="1" t="s">
        <v>20</v>
      </c>
      <c r="F2282" s="1" t="s">
        <v>2006</v>
      </c>
      <c r="G2282" s="1" t="s">
        <v>1055</v>
      </c>
      <c r="H2282" s="1" t="s">
        <v>23</v>
      </c>
      <c r="I2282" s="1" t="s">
        <v>2056</v>
      </c>
      <c r="J2282" s="3">
        <v>7.82</v>
      </c>
      <c r="K2282" s="1" t="s">
        <v>3075</v>
      </c>
      <c r="L2282" s="1" t="s">
        <v>24</v>
      </c>
      <c r="M2282" s="1" t="s">
        <v>3076</v>
      </c>
      <c r="N2282" s="1" t="s">
        <v>2059</v>
      </c>
      <c r="O2282" s="2">
        <v>39478</v>
      </c>
      <c r="P2282" s="2">
        <v>39486</v>
      </c>
      <c r="Q2282" s="1" t="s">
        <v>29</v>
      </c>
      <c r="R2282" t="str">
        <f>VLOOKUP(F2282,'Seg 2 descriptions'!A:B,2)</f>
        <v>X Engineering and Measurement</v>
      </c>
      <c r="S2282" t="str">
        <f>VLOOKUP(G2282,'Seg 3 descriptions'!A:B,2)</f>
        <v>Vehicle Depreciation</v>
      </c>
    </row>
    <row r="2283" spans="1:19" x14ac:dyDescent="0.25">
      <c r="A2283" s="1" t="s">
        <v>457</v>
      </c>
      <c r="B2283" s="1" t="s">
        <v>1988</v>
      </c>
      <c r="C2283" s="1" t="s">
        <v>2315</v>
      </c>
      <c r="D2283" s="1" t="s">
        <v>3021</v>
      </c>
      <c r="E2283" s="1" t="s">
        <v>20</v>
      </c>
      <c r="F2283" s="1" t="s">
        <v>2006</v>
      </c>
      <c r="G2283" s="1" t="s">
        <v>870</v>
      </c>
      <c r="H2283" s="1" t="s">
        <v>86</v>
      </c>
      <c r="I2283" s="1" t="s">
        <v>2056</v>
      </c>
      <c r="J2283" s="3">
        <v>2.4500000000000002</v>
      </c>
      <c r="K2283" s="1" t="s">
        <v>3075</v>
      </c>
      <c r="L2283" s="1" t="s">
        <v>24</v>
      </c>
      <c r="M2283" s="1" t="s">
        <v>3076</v>
      </c>
      <c r="N2283" s="1" t="s">
        <v>2059</v>
      </c>
      <c r="O2283" s="2">
        <v>39478</v>
      </c>
      <c r="P2283" s="2">
        <v>39486</v>
      </c>
      <c r="Q2283" s="1" t="s">
        <v>29</v>
      </c>
      <c r="R2283" t="str">
        <f>VLOOKUP(F2283,'Seg 2 descriptions'!A:B,2)</f>
        <v>X Engineering and Measurement</v>
      </c>
      <c r="S2283" t="str">
        <f>VLOOKUP(G2283,'Seg 3 descriptions'!A:B,2)</f>
        <v>Other Vehicle Expenses</v>
      </c>
    </row>
    <row r="2284" spans="1:19" x14ac:dyDescent="0.25">
      <c r="A2284" s="1" t="s">
        <v>457</v>
      </c>
      <c r="B2284" s="1" t="s">
        <v>1988</v>
      </c>
      <c r="C2284" s="1" t="s">
        <v>2315</v>
      </c>
      <c r="D2284" s="1" t="s">
        <v>3024</v>
      </c>
      <c r="E2284" s="1" t="s">
        <v>20</v>
      </c>
      <c r="F2284" s="1" t="s">
        <v>2006</v>
      </c>
      <c r="G2284" s="1" t="s">
        <v>870</v>
      </c>
      <c r="H2284" s="1" t="s">
        <v>187</v>
      </c>
      <c r="I2284" s="1" t="s">
        <v>2056</v>
      </c>
      <c r="J2284" s="3">
        <v>11.48</v>
      </c>
      <c r="K2284" s="1" t="s">
        <v>3075</v>
      </c>
      <c r="L2284" s="1" t="s">
        <v>24</v>
      </c>
      <c r="M2284" s="1" t="s">
        <v>3076</v>
      </c>
      <c r="N2284" s="1" t="s">
        <v>2059</v>
      </c>
      <c r="O2284" s="2">
        <v>39478</v>
      </c>
      <c r="P2284" s="2">
        <v>39486</v>
      </c>
      <c r="Q2284" s="1" t="s">
        <v>29</v>
      </c>
      <c r="R2284" t="str">
        <f>VLOOKUP(F2284,'Seg 2 descriptions'!A:B,2)</f>
        <v>X Engineering and Measurement</v>
      </c>
      <c r="S2284" t="str">
        <f>VLOOKUP(G2284,'Seg 3 descriptions'!A:B,2)</f>
        <v>Other Vehicle Expenses</v>
      </c>
    </row>
    <row r="2285" spans="1:19" x14ac:dyDescent="0.25">
      <c r="A2285" s="1" t="s">
        <v>457</v>
      </c>
      <c r="B2285" s="1" t="s">
        <v>1988</v>
      </c>
      <c r="C2285" s="1" t="s">
        <v>2315</v>
      </c>
      <c r="D2285" s="1" t="s">
        <v>3025</v>
      </c>
      <c r="E2285" s="1" t="s">
        <v>20</v>
      </c>
      <c r="F2285" s="1" t="s">
        <v>2006</v>
      </c>
      <c r="G2285" s="1" t="s">
        <v>870</v>
      </c>
      <c r="H2285" s="1" t="s">
        <v>76</v>
      </c>
      <c r="I2285" s="1" t="s">
        <v>2056</v>
      </c>
      <c r="J2285" s="3">
        <v>12.88</v>
      </c>
      <c r="K2285" s="1" t="s">
        <v>3075</v>
      </c>
      <c r="L2285" s="1" t="s">
        <v>24</v>
      </c>
      <c r="M2285" s="1" t="s">
        <v>3076</v>
      </c>
      <c r="N2285" s="1" t="s">
        <v>2059</v>
      </c>
      <c r="O2285" s="2">
        <v>39478</v>
      </c>
      <c r="P2285" s="2">
        <v>39486</v>
      </c>
      <c r="Q2285" s="1" t="s">
        <v>29</v>
      </c>
      <c r="R2285" t="str">
        <f>VLOOKUP(F2285,'Seg 2 descriptions'!A:B,2)</f>
        <v>X Engineering and Measurement</v>
      </c>
      <c r="S2285" t="str">
        <f>VLOOKUP(G2285,'Seg 3 descriptions'!A:B,2)</f>
        <v>Other Vehicle Expenses</v>
      </c>
    </row>
    <row r="2286" spans="1:19" x14ac:dyDescent="0.25">
      <c r="A2286" s="1" t="s">
        <v>17</v>
      </c>
      <c r="B2286" s="1" t="s">
        <v>1988</v>
      </c>
      <c r="C2286" s="1" t="s">
        <v>3144</v>
      </c>
      <c r="D2286" s="1" t="s">
        <v>2514</v>
      </c>
      <c r="E2286" s="1" t="s">
        <v>2029</v>
      </c>
      <c r="F2286" s="1" t="s">
        <v>2030</v>
      </c>
      <c r="G2286" s="1" t="s">
        <v>35</v>
      </c>
      <c r="H2286" s="1" t="s">
        <v>86</v>
      </c>
      <c r="I2286" s="1" t="s">
        <v>24</v>
      </c>
      <c r="J2286" s="3">
        <v>398.54</v>
      </c>
      <c r="K2286" s="1" t="s">
        <v>2658</v>
      </c>
      <c r="L2286" s="1" t="s">
        <v>24</v>
      </c>
      <c r="M2286" s="1" t="s">
        <v>3145</v>
      </c>
      <c r="N2286" s="1" t="s">
        <v>3146</v>
      </c>
      <c r="O2286" s="2">
        <v>39524</v>
      </c>
      <c r="P2286" s="2">
        <v>39525</v>
      </c>
      <c r="Q2286" s="1" t="s">
        <v>29</v>
      </c>
      <c r="R2286" t="str">
        <f>VLOOKUP(F2286,'Seg 2 descriptions'!A:B,2)</f>
        <v>X Operations-Citrus County</v>
      </c>
      <c r="S2286" t="str">
        <f>VLOOKUP(G2286,'Seg 3 descriptions'!A:B,2)</f>
        <v>Other Outside Services</v>
      </c>
    </row>
    <row r="2287" spans="1:19" x14ac:dyDescent="0.25">
      <c r="A2287" s="1" t="s">
        <v>1987</v>
      </c>
      <c r="B2287" s="1" t="s">
        <v>1988</v>
      </c>
      <c r="C2287" s="1" t="s">
        <v>2998</v>
      </c>
      <c r="D2287" s="1" t="s">
        <v>2105</v>
      </c>
      <c r="E2287" s="1" t="s">
        <v>2029</v>
      </c>
      <c r="F2287" s="1" t="s">
        <v>2101</v>
      </c>
      <c r="G2287" s="1" t="s">
        <v>460</v>
      </c>
      <c r="H2287" s="1" t="s">
        <v>86</v>
      </c>
      <c r="I2287" s="1" t="s">
        <v>24</v>
      </c>
      <c r="J2287" s="3">
        <v>258.24</v>
      </c>
      <c r="K2287" s="1" t="s">
        <v>3147</v>
      </c>
      <c r="L2287" s="1" t="s">
        <v>24</v>
      </c>
      <c r="M2287" s="1" t="s">
        <v>2492</v>
      </c>
      <c r="N2287" s="1" t="s">
        <v>2998</v>
      </c>
      <c r="O2287" s="2">
        <v>39542</v>
      </c>
      <c r="P2287" s="2">
        <v>39542</v>
      </c>
      <c r="Q2287" s="1" t="s">
        <v>29</v>
      </c>
      <c r="R2287" t="str">
        <f>VLOOKUP(F2287,'Seg 2 descriptions'!A:B,2)</f>
        <v>X Operations Manager-Tri-County</v>
      </c>
      <c r="S2287" t="str">
        <f>VLOOKUP(G2287,'Seg 3 descriptions'!A:B,2)</f>
        <v>Salaries</v>
      </c>
    </row>
    <row r="2288" spans="1:19" x14ac:dyDescent="0.25">
      <c r="A2288" s="1" t="s">
        <v>1987</v>
      </c>
      <c r="B2288" s="1" t="s">
        <v>1988</v>
      </c>
      <c r="C2288" s="1" t="s">
        <v>2998</v>
      </c>
      <c r="D2288" s="1" t="s">
        <v>2100</v>
      </c>
      <c r="E2288" s="1" t="s">
        <v>1991</v>
      </c>
      <c r="F2288" s="1" t="s">
        <v>2101</v>
      </c>
      <c r="G2288" s="1" t="s">
        <v>460</v>
      </c>
      <c r="H2288" s="1" t="s">
        <v>86</v>
      </c>
      <c r="I2288" s="1" t="s">
        <v>24</v>
      </c>
      <c r="J2288" s="3">
        <v>258.24</v>
      </c>
      <c r="K2288" s="1" t="s">
        <v>3147</v>
      </c>
      <c r="L2288" s="1" t="s">
        <v>24</v>
      </c>
      <c r="M2288" s="1" t="s">
        <v>2492</v>
      </c>
      <c r="N2288" s="1" t="s">
        <v>2998</v>
      </c>
      <c r="O2288" s="2">
        <v>39542</v>
      </c>
      <c r="P2288" s="2">
        <v>39542</v>
      </c>
      <c r="Q2288" s="1" t="s">
        <v>29</v>
      </c>
      <c r="R2288" t="str">
        <f>VLOOKUP(F2288,'Seg 2 descriptions'!A:B,2)</f>
        <v>X Operations Manager-Tri-County</v>
      </c>
      <c r="S2288" t="str">
        <f>VLOOKUP(G2288,'Seg 3 descriptions'!A:B,2)</f>
        <v>Salaries</v>
      </c>
    </row>
    <row r="2289" spans="1:19" x14ac:dyDescent="0.25">
      <c r="A2289" s="1" t="s">
        <v>1987</v>
      </c>
      <c r="B2289" s="1" t="s">
        <v>1988</v>
      </c>
      <c r="C2289" s="1" t="s">
        <v>2998</v>
      </c>
      <c r="D2289" s="1" t="s">
        <v>2103</v>
      </c>
      <c r="E2289" s="1" t="s">
        <v>1991</v>
      </c>
      <c r="F2289" s="1" t="s">
        <v>2101</v>
      </c>
      <c r="G2289" s="1" t="s">
        <v>460</v>
      </c>
      <c r="H2289" s="1" t="s">
        <v>76</v>
      </c>
      <c r="I2289" s="1" t="s">
        <v>24</v>
      </c>
      <c r="J2289" s="3">
        <v>258.24</v>
      </c>
      <c r="K2289" s="1" t="s">
        <v>3147</v>
      </c>
      <c r="L2289" s="1" t="s">
        <v>24</v>
      </c>
      <c r="M2289" s="1" t="s">
        <v>2492</v>
      </c>
      <c r="N2289" s="1" t="s">
        <v>2998</v>
      </c>
      <c r="O2289" s="2">
        <v>39542</v>
      </c>
      <c r="P2289" s="2">
        <v>39542</v>
      </c>
      <c r="Q2289" s="1" t="s">
        <v>29</v>
      </c>
      <c r="R2289" t="str">
        <f>VLOOKUP(F2289,'Seg 2 descriptions'!A:B,2)</f>
        <v>X Operations Manager-Tri-County</v>
      </c>
      <c r="S2289" t="str">
        <f>VLOOKUP(G2289,'Seg 3 descriptions'!A:B,2)</f>
        <v>Salaries</v>
      </c>
    </row>
    <row r="2290" spans="1:19" x14ac:dyDescent="0.25">
      <c r="A2290" s="1" t="s">
        <v>1987</v>
      </c>
      <c r="B2290" s="1" t="s">
        <v>1988</v>
      </c>
      <c r="C2290" s="1" t="s">
        <v>2998</v>
      </c>
      <c r="D2290" s="1" t="s">
        <v>2104</v>
      </c>
      <c r="E2290" s="1" t="s">
        <v>1991</v>
      </c>
      <c r="F2290" s="1" t="s">
        <v>2101</v>
      </c>
      <c r="G2290" s="1" t="s">
        <v>460</v>
      </c>
      <c r="H2290" s="1" t="s">
        <v>23</v>
      </c>
      <c r="I2290" s="1" t="s">
        <v>24</v>
      </c>
      <c r="J2290" s="3">
        <v>258.24</v>
      </c>
      <c r="K2290" s="1" t="s">
        <v>3147</v>
      </c>
      <c r="L2290" s="1" t="s">
        <v>24</v>
      </c>
      <c r="M2290" s="1" t="s">
        <v>2492</v>
      </c>
      <c r="N2290" s="1" t="s">
        <v>2998</v>
      </c>
      <c r="O2290" s="2">
        <v>39542</v>
      </c>
      <c r="P2290" s="2">
        <v>39542</v>
      </c>
      <c r="Q2290" s="1" t="s">
        <v>29</v>
      </c>
      <c r="R2290" t="str">
        <f>VLOOKUP(F2290,'Seg 2 descriptions'!A:B,2)</f>
        <v>X Operations Manager-Tri-County</v>
      </c>
      <c r="S2290" t="str">
        <f>VLOOKUP(G2290,'Seg 3 descriptions'!A:B,2)</f>
        <v>Salaries</v>
      </c>
    </row>
    <row r="2291" spans="1:19" x14ac:dyDescent="0.25">
      <c r="A2291" s="1" t="s">
        <v>1571</v>
      </c>
      <c r="B2291" s="1" t="s">
        <v>49</v>
      </c>
      <c r="C2291" s="1" t="s">
        <v>2223</v>
      </c>
      <c r="D2291" s="1" t="s">
        <v>2044</v>
      </c>
      <c r="E2291" s="1" t="s">
        <v>1991</v>
      </c>
      <c r="F2291" s="1" t="s">
        <v>2013</v>
      </c>
      <c r="G2291" s="1" t="s">
        <v>22</v>
      </c>
      <c r="H2291" s="1" t="s">
        <v>86</v>
      </c>
      <c r="I2291" s="1" t="s">
        <v>24</v>
      </c>
      <c r="J2291" s="3">
        <v>12.5</v>
      </c>
      <c r="K2291" s="1" t="s">
        <v>3148</v>
      </c>
      <c r="L2291" s="1" t="s">
        <v>24</v>
      </c>
      <c r="M2291" s="1" t="s">
        <v>24</v>
      </c>
      <c r="N2291" s="1" t="s">
        <v>2223</v>
      </c>
      <c r="O2291" s="2">
        <v>39691</v>
      </c>
      <c r="P2291" s="2">
        <v>39695</v>
      </c>
      <c r="Q2291" s="1" t="s">
        <v>29</v>
      </c>
      <c r="R2291" t="str">
        <f>VLOOKUP(F2291,'Seg 2 descriptions'!A:B,2)</f>
        <v>X Facilities-Florida</v>
      </c>
      <c r="S2291" t="str">
        <f>VLOOKUP(G2291,'Seg 3 descriptions'!A:B,2)</f>
        <v>Facilities Maintenance</v>
      </c>
    </row>
    <row r="2292" spans="1:19" x14ac:dyDescent="0.25">
      <c r="A2292" s="1" t="s">
        <v>17</v>
      </c>
      <c r="B2292" s="1" t="s">
        <v>1988</v>
      </c>
      <c r="C2292" s="1" t="s">
        <v>2811</v>
      </c>
      <c r="D2292" s="1" t="s">
        <v>2044</v>
      </c>
      <c r="E2292" s="1" t="s">
        <v>1991</v>
      </c>
      <c r="F2292" s="1" t="s">
        <v>2013</v>
      </c>
      <c r="G2292" s="1" t="s">
        <v>22</v>
      </c>
      <c r="H2292" s="1" t="s">
        <v>86</v>
      </c>
      <c r="I2292" s="1" t="s">
        <v>24</v>
      </c>
      <c r="J2292" s="3">
        <v>723.94</v>
      </c>
      <c r="K2292" s="1" t="s">
        <v>3149</v>
      </c>
      <c r="L2292" s="1" t="s">
        <v>24</v>
      </c>
      <c r="M2292" s="1" t="s">
        <v>3150</v>
      </c>
      <c r="N2292" s="1" t="s">
        <v>3151</v>
      </c>
      <c r="O2292" s="2">
        <v>39538</v>
      </c>
      <c r="P2292" s="2">
        <v>39538</v>
      </c>
      <c r="Q2292" s="1" t="s">
        <v>29</v>
      </c>
      <c r="R2292" t="str">
        <f>VLOOKUP(F2292,'Seg 2 descriptions'!A:B,2)</f>
        <v>X Facilities-Florida</v>
      </c>
      <c r="S2292" t="str">
        <f>VLOOKUP(G2292,'Seg 3 descriptions'!A:B,2)</f>
        <v>Facilities Maintenance</v>
      </c>
    </row>
    <row r="2293" spans="1:19" x14ac:dyDescent="0.25">
      <c r="A2293" s="1" t="s">
        <v>17</v>
      </c>
      <c r="B2293" s="1" t="s">
        <v>1988</v>
      </c>
      <c r="C2293" s="1" t="s">
        <v>2811</v>
      </c>
      <c r="D2293" s="1" t="s">
        <v>2044</v>
      </c>
      <c r="E2293" s="1" t="s">
        <v>1991</v>
      </c>
      <c r="F2293" s="1" t="s">
        <v>2013</v>
      </c>
      <c r="G2293" s="1" t="s">
        <v>22</v>
      </c>
      <c r="H2293" s="1" t="s">
        <v>86</v>
      </c>
      <c r="I2293" s="1" t="s">
        <v>24</v>
      </c>
      <c r="J2293" s="3">
        <v>47.48</v>
      </c>
      <c r="K2293" s="1" t="s">
        <v>3149</v>
      </c>
      <c r="L2293" s="1" t="s">
        <v>24</v>
      </c>
      <c r="M2293" s="1" t="s">
        <v>3150</v>
      </c>
      <c r="N2293" s="1" t="s">
        <v>3151</v>
      </c>
      <c r="O2293" s="2">
        <v>39538</v>
      </c>
      <c r="P2293" s="2">
        <v>39538</v>
      </c>
      <c r="Q2293" s="1" t="s">
        <v>29</v>
      </c>
      <c r="R2293" t="str">
        <f>VLOOKUP(F2293,'Seg 2 descriptions'!A:B,2)</f>
        <v>X Facilities-Florida</v>
      </c>
      <c r="S2293" t="str">
        <f>VLOOKUP(G2293,'Seg 3 descriptions'!A:B,2)</f>
        <v>Facilities Maintenance</v>
      </c>
    </row>
    <row r="2294" spans="1:19" x14ac:dyDescent="0.25">
      <c r="A2294" s="1" t="s">
        <v>17</v>
      </c>
      <c r="B2294" s="1" t="s">
        <v>1988</v>
      </c>
      <c r="C2294" s="1" t="s">
        <v>3152</v>
      </c>
      <c r="D2294" s="1" t="s">
        <v>2044</v>
      </c>
      <c r="E2294" s="1" t="s">
        <v>1991</v>
      </c>
      <c r="F2294" s="1" t="s">
        <v>2013</v>
      </c>
      <c r="G2294" s="1" t="s">
        <v>22</v>
      </c>
      <c r="H2294" s="1" t="s">
        <v>86</v>
      </c>
      <c r="I2294" s="1" t="s">
        <v>24</v>
      </c>
      <c r="J2294" s="3">
        <v>293.05</v>
      </c>
      <c r="K2294" s="1" t="s">
        <v>3149</v>
      </c>
      <c r="L2294" s="1" t="s">
        <v>24</v>
      </c>
      <c r="M2294" s="1" t="s">
        <v>3153</v>
      </c>
      <c r="N2294" s="1" t="s">
        <v>3154</v>
      </c>
      <c r="O2294" s="2">
        <v>39525</v>
      </c>
      <c r="P2294" s="2">
        <v>39525</v>
      </c>
      <c r="Q2294" s="1" t="s">
        <v>29</v>
      </c>
      <c r="R2294" t="str">
        <f>VLOOKUP(F2294,'Seg 2 descriptions'!A:B,2)</f>
        <v>X Facilities-Florida</v>
      </c>
      <c r="S2294" t="str">
        <f>VLOOKUP(G2294,'Seg 3 descriptions'!A:B,2)</f>
        <v>Facilities Maintenance</v>
      </c>
    </row>
    <row r="2295" spans="1:19" x14ac:dyDescent="0.25">
      <c r="A2295" s="1" t="s">
        <v>1571</v>
      </c>
      <c r="B2295" s="1" t="s">
        <v>49</v>
      </c>
      <c r="C2295" s="1" t="s">
        <v>2223</v>
      </c>
      <c r="D2295" s="1" t="s">
        <v>2044</v>
      </c>
      <c r="E2295" s="1" t="s">
        <v>1991</v>
      </c>
      <c r="F2295" s="1" t="s">
        <v>2013</v>
      </c>
      <c r="G2295" s="1" t="s">
        <v>22</v>
      </c>
      <c r="H2295" s="1" t="s">
        <v>86</v>
      </c>
      <c r="I2295" s="1" t="s">
        <v>24</v>
      </c>
      <c r="J2295" s="3">
        <v>20.79</v>
      </c>
      <c r="K2295" s="1" t="s">
        <v>3155</v>
      </c>
      <c r="L2295" s="1" t="s">
        <v>24</v>
      </c>
      <c r="M2295" s="1" t="s">
        <v>24</v>
      </c>
      <c r="N2295" s="1" t="s">
        <v>2223</v>
      </c>
      <c r="O2295" s="2">
        <v>39691</v>
      </c>
      <c r="P2295" s="2">
        <v>39695</v>
      </c>
      <c r="Q2295" s="1" t="s">
        <v>29</v>
      </c>
      <c r="R2295" t="str">
        <f>VLOOKUP(F2295,'Seg 2 descriptions'!A:B,2)</f>
        <v>X Facilities-Florida</v>
      </c>
      <c r="S2295" t="str">
        <f>VLOOKUP(G2295,'Seg 3 descriptions'!A:B,2)</f>
        <v>Facilities Maintenance</v>
      </c>
    </row>
    <row r="2296" spans="1:19" x14ac:dyDescent="0.25">
      <c r="A2296" s="1" t="s">
        <v>1987</v>
      </c>
      <c r="B2296" s="1" t="s">
        <v>1988</v>
      </c>
      <c r="C2296" s="1" t="s">
        <v>2672</v>
      </c>
      <c r="D2296" s="1" t="s">
        <v>2008</v>
      </c>
      <c r="E2296" s="1" t="s">
        <v>20</v>
      </c>
      <c r="F2296" s="1" t="s">
        <v>2006</v>
      </c>
      <c r="G2296" s="1" t="s">
        <v>590</v>
      </c>
      <c r="H2296" s="1" t="s">
        <v>76</v>
      </c>
      <c r="I2296" s="1" t="s">
        <v>24</v>
      </c>
      <c r="J2296" s="3">
        <v>27.07</v>
      </c>
      <c r="K2296" s="1" t="s">
        <v>2954</v>
      </c>
      <c r="L2296" s="1" t="s">
        <v>24</v>
      </c>
      <c r="M2296" s="1" t="s">
        <v>2007</v>
      </c>
      <c r="N2296" s="1" t="s">
        <v>2672</v>
      </c>
      <c r="O2296" s="2">
        <v>39464</v>
      </c>
      <c r="P2296" s="2">
        <v>39464</v>
      </c>
      <c r="Q2296" s="1" t="s">
        <v>29</v>
      </c>
      <c r="R2296" t="str">
        <f>VLOOKUP(F2296,'Seg 2 descriptions'!A:B,2)</f>
        <v>X Engineering and Measurement</v>
      </c>
      <c r="S2296" t="str">
        <f>VLOOKUP(G2296,'Seg 3 descriptions'!A:B,2)</f>
        <v>Overtime/Comp Time/On Call</v>
      </c>
    </row>
    <row r="2297" spans="1:19" x14ac:dyDescent="0.25">
      <c r="A2297" s="1" t="s">
        <v>828</v>
      </c>
      <c r="B2297" s="1" t="s">
        <v>49</v>
      </c>
      <c r="C2297" s="1" t="s">
        <v>2758</v>
      </c>
      <c r="D2297" s="1" t="s">
        <v>2005</v>
      </c>
      <c r="E2297" s="1" t="s">
        <v>20</v>
      </c>
      <c r="F2297" s="1" t="s">
        <v>2006</v>
      </c>
      <c r="G2297" s="1" t="s">
        <v>590</v>
      </c>
      <c r="H2297" s="1" t="s">
        <v>187</v>
      </c>
      <c r="I2297" s="1" t="s">
        <v>24</v>
      </c>
      <c r="J2297" s="3">
        <v>30.55</v>
      </c>
      <c r="K2297" s="1" t="s">
        <v>3156</v>
      </c>
      <c r="L2297" s="1" t="s">
        <v>24</v>
      </c>
      <c r="M2297" s="1" t="s">
        <v>24</v>
      </c>
      <c r="N2297" s="1" t="s">
        <v>2758</v>
      </c>
      <c r="O2297" s="2">
        <v>39703</v>
      </c>
      <c r="P2297" s="2">
        <v>39721</v>
      </c>
      <c r="Q2297" s="1" t="s">
        <v>29</v>
      </c>
      <c r="R2297" t="str">
        <f>VLOOKUP(F2297,'Seg 2 descriptions'!A:B,2)</f>
        <v>X Engineering and Measurement</v>
      </c>
      <c r="S2297" t="str">
        <f>VLOOKUP(G2297,'Seg 3 descriptions'!A:B,2)</f>
        <v>Overtime/Comp Time/On Call</v>
      </c>
    </row>
    <row r="2298" spans="1:19" x14ac:dyDescent="0.25">
      <c r="A2298" s="1" t="s">
        <v>828</v>
      </c>
      <c r="B2298" s="1" t="s">
        <v>49</v>
      </c>
      <c r="C2298" s="1" t="s">
        <v>2758</v>
      </c>
      <c r="D2298" s="1" t="s">
        <v>2009</v>
      </c>
      <c r="E2298" s="1" t="s">
        <v>1991</v>
      </c>
      <c r="F2298" s="1" t="s">
        <v>1992</v>
      </c>
      <c r="G2298" s="1" t="s">
        <v>590</v>
      </c>
      <c r="H2298" s="1" t="s">
        <v>86</v>
      </c>
      <c r="I2298" s="1" t="s">
        <v>24</v>
      </c>
      <c r="J2298" s="3">
        <v>284.16000000000003</v>
      </c>
      <c r="K2298" s="1" t="s">
        <v>3156</v>
      </c>
      <c r="L2298" s="1" t="s">
        <v>24</v>
      </c>
      <c r="M2298" s="1" t="s">
        <v>24</v>
      </c>
      <c r="N2298" s="1" t="s">
        <v>2758</v>
      </c>
      <c r="O2298" s="2">
        <v>39703</v>
      </c>
      <c r="P2298" s="2">
        <v>39721</v>
      </c>
      <c r="Q2298" s="1" t="s">
        <v>29</v>
      </c>
      <c r="R2298" t="str">
        <f>VLOOKUP(F2298,'Seg 2 descriptions'!A:B,2)</f>
        <v>X Operations-Tri-County</v>
      </c>
      <c r="S2298" t="str">
        <f>VLOOKUP(G2298,'Seg 3 descriptions'!A:B,2)</f>
        <v>Overtime/Comp Time/On Call</v>
      </c>
    </row>
    <row r="2299" spans="1:19" x14ac:dyDescent="0.25">
      <c r="A2299" s="1" t="s">
        <v>828</v>
      </c>
      <c r="B2299" s="1" t="s">
        <v>49</v>
      </c>
      <c r="C2299" s="1" t="s">
        <v>3157</v>
      </c>
      <c r="D2299" s="1" t="s">
        <v>2100</v>
      </c>
      <c r="E2299" s="1" t="s">
        <v>1991</v>
      </c>
      <c r="F2299" s="1" t="s">
        <v>2101</v>
      </c>
      <c r="G2299" s="1" t="s">
        <v>460</v>
      </c>
      <c r="H2299" s="1" t="s">
        <v>86</v>
      </c>
      <c r="I2299" s="1" t="s">
        <v>24</v>
      </c>
      <c r="J2299" s="3">
        <v>-594.24</v>
      </c>
      <c r="K2299" s="1" t="s">
        <v>3158</v>
      </c>
      <c r="L2299" s="1" t="s">
        <v>24</v>
      </c>
      <c r="M2299" s="1" t="s">
        <v>24</v>
      </c>
      <c r="N2299" s="1" t="s">
        <v>3159</v>
      </c>
      <c r="O2299" s="2">
        <v>39778</v>
      </c>
      <c r="P2299" s="2">
        <v>39784</v>
      </c>
      <c r="Q2299" s="1" t="s">
        <v>29</v>
      </c>
      <c r="R2299" t="str">
        <f>VLOOKUP(F2299,'Seg 2 descriptions'!A:B,2)</f>
        <v>X Operations Manager-Tri-County</v>
      </c>
      <c r="S2299" t="str">
        <f>VLOOKUP(G2299,'Seg 3 descriptions'!A:B,2)</f>
        <v>Salaries</v>
      </c>
    </row>
    <row r="2300" spans="1:19" x14ac:dyDescent="0.25">
      <c r="A2300" s="1" t="s">
        <v>828</v>
      </c>
      <c r="B2300" s="1" t="s">
        <v>49</v>
      </c>
      <c r="C2300" s="1" t="s">
        <v>3159</v>
      </c>
      <c r="D2300" s="1" t="s">
        <v>2100</v>
      </c>
      <c r="E2300" s="1" t="s">
        <v>1991</v>
      </c>
      <c r="F2300" s="1" t="s">
        <v>2101</v>
      </c>
      <c r="G2300" s="1" t="s">
        <v>460</v>
      </c>
      <c r="H2300" s="1" t="s">
        <v>86</v>
      </c>
      <c r="I2300" s="1" t="s">
        <v>24</v>
      </c>
      <c r="J2300" s="3">
        <v>594.24</v>
      </c>
      <c r="K2300" s="1" t="s">
        <v>3158</v>
      </c>
      <c r="L2300" s="1" t="s">
        <v>24</v>
      </c>
      <c r="M2300" s="1" t="s">
        <v>24</v>
      </c>
      <c r="N2300" s="1" t="s">
        <v>3159</v>
      </c>
      <c r="O2300" s="2">
        <v>39778</v>
      </c>
      <c r="P2300" s="2">
        <v>39783</v>
      </c>
      <c r="Q2300" s="1" t="s">
        <v>29</v>
      </c>
      <c r="R2300" t="str">
        <f>VLOOKUP(F2300,'Seg 2 descriptions'!A:B,2)</f>
        <v>X Operations Manager-Tri-County</v>
      </c>
      <c r="S2300" t="str">
        <f>VLOOKUP(G2300,'Seg 3 descriptions'!A:B,2)</f>
        <v>Salaries</v>
      </c>
    </row>
    <row r="2301" spans="1:19" x14ac:dyDescent="0.25">
      <c r="A2301" s="1" t="s">
        <v>457</v>
      </c>
      <c r="B2301" s="1" t="s">
        <v>1988</v>
      </c>
      <c r="C2301" s="1" t="s">
        <v>2097</v>
      </c>
      <c r="D2301" s="1" t="s">
        <v>2283</v>
      </c>
      <c r="E2301" s="1" t="s">
        <v>20</v>
      </c>
      <c r="F2301" s="1" t="s">
        <v>2055</v>
      </c>
      <c r="G2301" s="1" t="s">
        <v>460</v>
      </c>
      <c r="H2301" s="1" t="s">
        <v>86</v>
      </c>
      <c r="I2301" s="1" t="s">
        <v>2056</v>
      </c>
      <c r="J2301" s="3">
        <v>723.19</v>
      </c>
      <c r="K2301" s="1" t="s">
        <v>2395</v>
      </c>
      <c r="L2301" s="1" t="s">
        <v>24</v>
      </c>
      <c r="M2301" s="1" t="s">
        <v>2396</v>
      </c>
      <c r="N2301" s="1" t="s">
        <v>2059</v>
      </c>
      <c r="O2301" s="2">
        <v>39507</v>
      </c>
      <c r="P2301" s="2">
        <v>39512</v>
      </c>
      <c r="Q2301" s="1" t="s">
        <v>29</v>
      </c>
      <c r="R2301" t="str">
        <f>VLOOKUP(F2301,'Seg 2 descriptions'!A:B,2)</f>
        <v>X Director of Operations and Engineering</v>
      </c>
      <c r="S2301" t="str">
        <f>VLOOKUP(G2301,'Seg 3 descriptions'!A:B,2)</f>
        <v>Salaries</v>
      </c>
    </row>
    <row r="2302" spans="1:19" x14ac:dyDescent="0.25">
      <c r="A2302" s="1" t="s">
        <v>1987</v>
      </c>
      <c r="B2302" s="1" t="s">
        <v>1988</v>
      </c>
      <c r="C2302" s="1" t="s">
        <v>2652</v>
      </c>
      <c r="D2302" s="1" t="s">
        <v>2009</v>
      </c>
      <c r="E2302" s="1" t="s">
        <v>1991</v>
      </c>
      <c r="F2302" s="1" t="s">
        <v>1992</v>
      </c>
      <c r="G2302" s="1" t="s">
        <v>590</v>
      </c>
      <c r="H2302" s="1" t="s">
        <v>86</v>
      </c>
      <c r="I2302" s="1" t="s">
        <v>24</v>
      </c>
      <c r="J2302" s="3">
        <v>40.68</v>
      </c>
      <c r="K2302" s="1" t="s">
        <v>3160</v>
      </c>
      <c r="L2302" s="1" t="s">
        <v>24</v>
      </c>
      <c r="M2302" s="1" t="s">
        <v>1998</v>
      </c>
      <c r="N2302" s="1" t="s">
        <v>2652</v>
      </c>
      <c r="O2302" s="2">
        <v>39553</v>
      </c>
      <c r="P2302" s="2">
        <v>39553</v>
      </c>
      <c r="Q2302" s="1" t="s">
        <v>29</v>
      </c>
      <c r="R2302" t="str">
        <f>VLOOKUP(F2302,'Seg 2 descriptions'!A:B,2)</f>
        <v>X Operations-Tri-County</v>
      </c>
      <c r="S2302" t="str">
        <f>VLOOKUP(G2302,'Seg 3 descriptions'!A:B,2)</f>
        <v>Overtime/Comp Time/On Call</v>
      </c>
    </row>
    <row r="2303" spans="1:19" x14ac:dyDescent="0.25">
      <c r="A2303" s="1" t="s">
        <v>1987</v>
      </c>
      <c r="B2303" s="1" t="s">
        <v>1988</v>
      </c>
      <c r="C2303" s="1" t="s">
        <v>2652</v>
      </c>
      <c r="D2303" s="1" t="s">
        <v>2008</v>
      </c>
      <c r="E2303" s="1" t="s">
        <v>20</v>
      </c>
      <c r="F2303" s="1" t="s">
        <v>2006</v>
      </c>
      <c r="G2303" s="1" t="s">
        <v>590</v>
      </c>
      <c r="H2303" s="1" t="s">
        <v>76</v>
      </c>
      <c r="I2303" s="1" t="s">
        <v>24</v>
      </c>
      <c r="J2303" s="3">
        <v>54.14</v>
      </c>
      <c r="K2303" s="1" t="s">
        <v>3160</v>
      </c>
      <c r="L2303" s="1" t="s">
        <v>24</v>
      </c>
      <c r="M2303" s="1" t="s">
        <v>2007</v>
      </c>
      <c r="N2303" s="1" t="s">
        <v>2652</v>
      </c>
      <c r="O2303" s="2">
        <v>39553</v>
      </c>
      <c r="P2303" s="2">
        <v>39553</v>
      </c>
      <c r="Q2303" s="1" t="s">
        <v>29</v>
      </c>
      <c r="R2303" t="str">
        <f>VLOOKUP(F2303,'Seg 2 descriptions'!A:B,2)</f>
        <v>X Engineering and Measurement</v>
      </c>
      <c r="S2303" t="str">
        <f>VLOOKUP(G2303,'Seg 3 descriptions'!A:B,2)</f>
        <v>Overtime/Comp Time/On Call</v>
      </c>
    </row>
    <row r="2304" spans="1:19" x14ac:dyDescent="0.25">
      <c r="A2304" s="1" t="s">
        <v>1987</v>
      </c>
      <c r="B2304" s="1" t="s">
        <v>1988</v>
      </c>
      <c r="C2304" s="1" t="s">
        <v>2652</v>
      </c>
      <c r="D2304" s="1" t="s">
        <v>2008</v>
      </c>
      <c r="E2304" s="1" t="s">
        <v>20</v>
      </c>
      <c r="F2304" s="1" t="s">
        <v>2006</v>
      </c>
      <c r="G2304" s="1" t="s">
        <v>590</v>
      </c>
      <c r="H2304" s="1" t="s">
        <v>76</v>
      </c>
      <c r="I2304" s="1" t="s">
        <v>24</v>
      </c>
      <c r="J2304" s="3">
        <v>45.82</v>
      </c>
      <c r="K2304" s="1" t="s">
        <v>3160</v>
      </c>
      <c r="L2304" s="1" t="s">
        <v>24</v>
      </c>
      <c r="M2304" s="1" t="s">
        <v>2406</v>
      </c>
      <c r="N2304" s="1" t="s">
        <v>2652</v>
      </c>
      <c r="O2304" s="2">
        <v>39553</v>
      </c>
      <c r="P2304" s="2">
        <v>39553</v>
      </c>
      <c r="Q2304" s="1" t="s">
        <v>29</v>
      </c>
      <c r="R2304" t="str">
        <f>VLOOKUP(F2304,'Seg 2 descriptions'!A:B,2)</f>
        <v>X Engineering and Measurement</v>
      </c>
      <c r="S2304" t="str">
        <f>VLOOKUP(G2304,'Seg 3 descriptions'!A:B,2)</f>
        <v>Overtime/Comp Time/On Call</v>
      </c>
    </row>
    <row r="2305" spans="1:19" x14ac:dyDescent="0.25">
      <c r="A2305" s="1" t="s">
        <v>1987</v>
      </c>
      <c r="B2305" s="1" t="s">
        <v>1988</v>
      </c>
      <c r="C2305" s="1" t="s">
        <v>2652</v>
      </c>
      <c r="D2305" s="1" t="s">
        <v>2064</v>
      </c>
      <c r="E2305" s="1" t="s">
        <v>20</v>
      </c>
      <c r="F2305" s="1" t="s">
        <v>2006</v>
      </c>
      <c r="G2305" s="1" t="s">
        <v>590</v>
      </c>
      <c r="H2305" s="1" t="s">
        <v>23</v>
      </c>
      <c r="I2305" s="1" t="s">
        <v>24</v>
      </c>
      <c r="J2305" s="3">
        <v>259.67</v>
      </c>
      <c r="K2305" s="1" t="s">
        <v>3160</v>
      </c>
      <c r="L2305" s="1" t="s">
        <v>24</v>
      </c>
      <c r="M2305" s="1" t="s">
        <v>2406</v>
      </c>
      <c r="N2305" s="1" t="s">
        <v>2652</v>
      </c>
      <c r="O2305" s="2">
        <v>39553</v>
      </c>
      <c r="P2305" s="2">
        <v>39553</v>
      </c>
      <c r="Q2305" s="1" t="s">
        <v>29</v>
      </c>
      <c r="R2305" t="str">
        <f>VLOOKUP(F2305,'Seg 2 descriptions'!A:B,2)</f>
        <v>X Engineering and Measurement</v>
      </c>
      <c r="S2305" t="str">
        <f>VLOOKUP(G2305,'Seg 3 descriptions'!A:B,2)</f>
        <v>Overtime/Comp Time/On Call</v>
      </c>
    </row>
    <row r="2306" spans="1:19" x14ac:dyDescent="0.25">
      <c r="A2306" s="1" t="s">
        <v>1987</v>
      </c>
      <c r="B2306" s="1" t="s">
        <v>1988</v>
      </c>
      <c r="C2306" s="1" t="s">
        <v>2652</v>
      </c>
      <c r="D2306" s="1" t="s">
        <v>2009</v>
      </c>
      <c r="E2306" s="1" t="s">
        <v>1991</v>
      </c>
      <c r="F2306" s="1" t="s">
        <v>1992</v>
      </c>
      <c r="G2306" s="1" t="s">
        <v>590</v>
      </c>
      <c r="H2306" s="1" t="s">
        <v>86</v>
      </c>
      <c r="I2306" s="1" t="s">
        <v>24</v>
      </c>
      <c r="J2306" s="3">
        <v>50.97</v>
      </c>
      <c r="K2306" s="1" t="s">
        <v>3160</v>
      </c>
      <c r="L2306" s="1" t="s">
        <v>24</v>
      </c>
      <c r="M2306" s="1" t="s">
        <v>2048</v>
      </c>
      <c r="N2306" s="1" t="s">
        <v>2652</v>
      </c>
      <c r="O2306" s="2">
        <v>39553</v>
      </c>
      <c r="P2306" s="2">
        <v>39553</v>
      </c>
      <c r="Q2306" s="1" t="s">
        <v>29</v>
      </c>
      <c r="R2306" t="str">
        <f>VLOOKUP(F2306,'Seg 2 descriptions'!A:B,2)</f>
        <v>X Operations-Tri-County</v>
      </c>
      <c r="S2306" t="str">
        <f>VLOOKUP(G2306,'Seg 3 descriptions'!A:B,2)</f>
        <v>Overtime/Comp Time/On Call</v>
      </c>
    </row>
    <row r="2307" spans="1:19" x14ac:dyDescent="0.25">
      <c r="A2307" s="1" t="s">
        <v>1987</v>
      </c>
      <c r="B2307" s="1" t="s">
        <v>1988</v>
      </c>
      <c r="C2307" s="1" t="s">
        <v>2652</v>
      </c>
      <c r="D2307" s="1" t="s">
        <v>2009</v>
      </c>
      <c r="E2307" s="1" t="s">
        <v>1991</v>
      </c>
      <c r="F2307" s="1" t="s">
        <v>1992</v>
      </c>
      <c r="G2307" s="1" t="s">
        <v>590</v>
      </c>
      <c r="H2307" s="1" t="s">
        <v>86</v>
      </c>
      <c r="I2307" s="1" t="s">
        <v>24</v>
      </c>
      <c r="J2307" s="3">
        <v>45</v>
      </c>
      <c r="K2307" s="1" t="s">
        <v>3160</v>
      </c>
      <c r="L2307" s="1" t="s">
        <v>24</v>
      </c>
      <c r="M2307" s="1" t="s">
        <v>3161</v>
      </c>
      <c r="N2307" s="1" t="s">
        <v>2652</v>
      </c>
      <c r="O2307" s="2">
        <v>39553</v>
      </c>
      <c r="P2307" s="2">
        <v>39553</v>
      </c>
      <c r="Q2307" s="1" t="s">
        <v>29</v>
      </c>
      <c r="R2307" t="str">
        <f>VLOOKUP(F2307,'Seg 2 descriptions'!A:B,2)</f>
        <v>X Operations-Tri-County</v>
      </c>
      <c r="S2307" t="str">
        <f>VLOOKUP(G2307,'Seg 3 descriptions'!A:B,2)</f>
        <v>Overtime/Comp Time/On Call</v>
      </c>
    </row>
    <row r="2308" spans="1:19" x14ac:dyDescent="0.25">
      <c r="A2308" s="1" t="s">
        <v>1987</v>
      </c>
      <c r="B2308" s="1" t="s">
        <v>1988</v>
      </c>
      <c r="C2308" s="1" t="s">
        <v>2652</v>
      </c>
      <c r="D2308" s="1" t="s">
        <v>2066</v>
      </c>
      <c r="E2308" s="1" t="s">
        <v>1991</v>
      </c>
      <c r="F2308" s="1" t="s">
        <v>1992</v>
      </c>
      <c r="G2308" s="1" t="s">
        <v>590</v>
      </c>
      <c r="H2308" s="1" t="s">
        <v>228</v>
      </c>
      <c r="I2308" s="1" t="s">
        <v>24</v>
      </c>
      <c r="J2308" s="3">
        <v>25.95</v>
      </c>
      <c r="K2308" s="1" t="s">
        <v>3160</v>
      </c>
      <c r="L2308" s="1" t="s">
        <v>24</v>
      </c>
      <c r="M2308" s="1" t="s">
        <v>2407</v>
      </c>
      <c r="N2308" s="1" t="s">
        <v>2652</v>
      </c>
      <c r="O2308" s="2">
        <v>39553</v>
      </c>
      <c r="P2308" s="2">
        <v>39553</v>
      </c>
      <c r="Q2308" s="1" t="s">
        <v>29</v>
      </c>
      <c r="R2308" t="str">
        <f>VLOOKUP(F2308,'Seg 2 descriptions'!A:B,2)</f>
        <v>X Operations-Tri-County</v>
      </c>
      <c r="S2308" t="str">
        <f>VLOOKUP(G2308,'Seg 3 descriptions'!A:B,2)</f>
        <v>Overtime/Comp Time/On Call</v>
      </c>
    </row>
    <row r="2309" spans="1:19" x14ac:dyDescent="0.25">
      <c r="A2309" s="1" t="s">
        <v>1987</v>
      </c>
      <c r="B2309" s="1" t="s">
        <v>1988</v>
      </c>
      <c r="C2309" s="1" t="s">
        <v>2652</v>
      </c>
      <c r="D2309" s="1" t="s">
        <v>2009</v>
      </c>
      <c r="E2309" s="1" t="s">
        <v>1991</v>
      </c>
      <c r="F2309" s="1" t="s">
        <v>1992</v>
      </c>
      <c r="G2309" s="1" t="s">
        <v>590</v>
      </c>
      <c r="H2309" s="1" t="s">
        <v>86</v>
      </c>
      <c r="I2309" s="1" t="s">
        <v>24</v>
      </c>
      <c r="J2309" s="3">
        <v>18.399999999999999</v>
      </c>
      <c r="K2309" s="1" t="s">
        <v>3160</v>
      </c>
      <c r="L2309" s="1" t="s">
        <v>24</v>
      </c>
      <c r="M2309" s="1" t="s">
        <v>3162</v>
      </c>
      <c r="N2309" s="1" t="s">
        <v>2652</v>
      </c>
      <c r="O2309" s="2">
        <v>39553</v>
      </c>
      <c r="P2309" s="2">
        <v>39553</v>
      </c>
      <c r="Q2309" s="1" t="s">
        <v>29</v>
      </c>
      <c r="R2309" t="str">
        <f>VLOOKUP(F2309,'Seg 2 descriptions'!A:B,2)</f>
        <v>X Operations-Tri-County</v>
      </c>
      <c r="S2309" t="str">
        <f>VLOOKUP(G2309,'Seg 3 descriptions'!A:B,2)</f>
        <v>Overtime/Comp Time/On Call</v>
      </c>
    </row>
    <row r="2310" spans="1:19" x14ac:dyDescent="0.25">
      <c r="A2310" s="1" t="s">
        <v>1987</v>
      </c>
      <c r="B2310" s="1" t="s">
        <v>1988</v>
      </c>
      <c r="C2310" s="1" t="s">
        <v>2998</v>
      </c>
      <c r="D2310" s="1" t="s">
        <v>2005</v>
      </c>
      <c r="E2310" s="1" t="s">
        <v>20</v>
      </c>
      <c r="F2310" s="1" t="s">
        <v>2006</v>
      </c>
      <c r="G2310" s="1" t="s">
        <v>590</v>
      </c>
      <c r="H2310" s="1" t="s">
        <v>187</v>
      </c>
      <c r="I2310" s="1" t="s">
        <v>24</v>
      </c>
      <c r="J2310" s="3">
        <v>54.14</v>
      </c>
      <c r="K2310" s="1" t="s">
        <v>3163</v>
      </c>
      <c r="L2310" s="1" t="s">
        <v>24</v>
      </c>
      <c r="M2310" s="1" t="s">
        <v>2007</v>
      </c>
      <c r="N2310" s="1" t="s">
        <v>2998</v>
      </c>
      <c r="O2310" s="2">
        <v>39542</v>
      </c>
      <c r="P2310" s="2">
        <v>39542</v>
      </c>
      <c r="Q2310" s="1" t="s">
        <v>29</v>
      </c>
      <c r="R2310" t="str">
        <f>VLOOKUP(F2310,'Seg 2 descriptions'!A:B,2)</f>
        <v>X Engineering and Measurement</v>
      </c>
      <c r="S2310" t="str">
        <f>VLOOKUP(G2310,'Seg 3 descriptions'!A:B,2)</f>
        <v>Overtime/Comp Time/On Call</v>
      </c>
    </row>
    <row r="2311" spans="1:19" x14ac:dyDescent="0.25">
      <c r="A2311" s="1" t="s">
        <v>1987</v>
      </c>
      <c r="B2311" s="1" t="s">
        <v>1988</v>
      </c>
      <c r="C2311" s="1" t="s">
        <v>2998</v>
      </c>
      <c r="D2311" s="1" t="s">
        <v>2009</v>
      </c>
      <c r="E2311" s="1" t="s">
        <v>1991</v>
      </c>
      <c r="F2311" s="1" t="s">
        <v>1992</v>
      </c>
      <c r="G2311" s="1" t="s">
        <v>590</v>
      </c>
      <c r="H2311" s="1" t="s">
        <v>86</v>
      </c>
      <c r="I2311" s="1" t="s">
        <v>24</v>
      </c>
      <c r="J2311" s="3">
        <v>36.799999999999997</v>
      </c>
      <c r="K2311" s="1" t="s">
        <v>3163</v>
      </c>
      <c r="L2311" s="1" t="s">
        <v>24</v>
      </c>
      <c r="M2311" s="1" t="s">
        <v>3162</v>
      </c>
      <c r="N2311" s="1" t="s">
        <v>2998</v>
      </c>
      <c r="O2311" s="2">
        <v>39542</v>
      </c>
      <c r="P2311" s="2">
        <v>39542</v>
      </c>
      <c r="Q2311" s="1" t="s">
        <v>29</v>
      </c>
      <c r="R2311" t="str">
        <f>VLOOKUP(F2311,'Seg 2 descriptions'!A:B,2)</f>
        <v>X Operations-Tri-County</v>
      </c>
      <c r="S2311" t="str">
        <f>VLOOKUP(G2311,'Seg 3 descriptions'!A:B,2)</f>
        <v>Overtime/Comp Time/On Call</v>
      </c>
    </row>
    <row r="2312" spans="1:19" x14ac:dyDescent="0.25">
      <c r="A2312" s="1" t="s">
        <v>1987</v>
      </c>
      <c r="B2312" s="1" t="s">
        <v>1988</v>
      </c>
      <c r="C2312" s="1" t="s">
        <v>2998</v>
      </c>
      <c r="D2312" s="1" t="s">
        <v>2009</v>
      </c>
      <c r="E2312" s="1" t="s">
        <v>1991</v>
      </c>
      <c r="F2312" s="1" t="s">
        <v>1992</v>
      </c>
      <c r="G2312" s="1" t="s">
        <v>590</v>
      </c>
      <c r="H2312" s="1" t="s">
        <v>86</v>
      </c>
      <c r="I2312" s="1" t="s">
        <v>24</v>
      </c>
      <c r="J2312" s="3">
        <v>61.17</v>
      </c>
      <c r="K2312" s="1" t="s">
        <v>3163</v>
      </c>
      <c r="L2312" s="1" t="s">
        <v>24</v>
      </c>
      <c r="M2312" s="1" t="s">
        <v>2048</v>
      </c>
      <c r="N2312" s="1" t="s">
        <v>2998</v>
      </c>
      <c r="O2312" s="2">
        <v>39542</v>
      </c>
      <c r="P2312" s="2">
        <v>39542</v>
      </c>
      <c r="Q2312" s="1" t="s">
        <v>29</v>
      </c>
      <c r="R2312" t="str">
        <f>VLOOKUP(F2312,'Seg 2 descriptions'!A:B,2)</f>
        <v>X Operations-Tri-County</v>
      </c>
      <c r="S2312" t="str">
        <f>VLOOKUP(G2312,'Seg 3 descriptions'!A:B,2)</f>
        <v>Overtime/Comp Time/On Call</v>
      </c>
    </row>
    <row r="2313" spans="1:19" x14ac:dyDescent="0.25">
      <c r="A2313" s="1" t="s">
        <v>457</v>
      </c>
      <c r="B2313" s="1" t="s">
        <v>49</v>
      </c>
      <c r="C2313" s="1" t="s">
        <v>2938</v>
      </c>
      <c r="D2313" s="1" t="s">
        <v>2009</v>
      </c>
      <c r="E2313" s="1" t="s">
        <v>1991</v>
      </c>
      <c r="F2313" s="1" t="s">
        <v>1992</v>
      </c>
      <c r="G2313" s="1" t="s">
        <v>590</v>
      </c>
      <c r="H2313" s="1" t="s">
        <v>86</v>
      </c>
      <c r="I2313" s="1" t="s">
        <v>2056</v>
      </c>
      <c r="J2313" s="3">
        <v>172.48</v>
      </c>
      <c r="K2313" s="1" t="s">
        <v>2823</v>
      </c>
      <c r="L2313" s="1" t="s">
        <v>24</v>
      </c>
      <c r="M2313" s="1" t="s">
        <v>2824</v>
      </c>
      <c r="N2313" s="1" t="s">
        <v>2059</v>
      </c>
      <c r="O2313" s="2">
        <v>39782</v>
      </c>
      <c r="P2313" s="2">
        <v>39785</v>
      </c>
      <c r="Q2313" s="1" t="s">
        <v>29</v>
      </c>
      <c r="R2313" t="str">
        <f>VLOOKUP(F2313,'Seg 2 descriptions'!A:B,2)</f>
        <v>X Operations-Tri-County</v>
      </c>
      <c r="S2313" t="str">
        <f>VLOOKUP(G2313,'Seg 3 descriptions'!A:B,2)</f>
        <v>Overtime/Comp Time/On Call</v>
      </c>
    </row>
    <row r="2314" spans="1:19" x14ac:dyDescent="0.25">
      <c r="A2314" s="1" t="s">
        <v>457</v>
      </c>
      <c r="B2314" s="1" t="s">
        <v>49</v>
      </c>
      <c r="C2314" s="1" t="s">
        <v>2938</v>
      </c>
      <c r="D2314" s="1" t="s">
        <v>2003</v>
      </c>
      <c r="E2314" s="1" t="s">
        <v>1991</v>
      </c>
      <c r="F2314" s="1" t="s">
        <v>1992</v>
      </c>
      <c r="G2314" s="1" t="s">
        <v>590</v>
      </c>
      <c r="H2314" s="1" t="s">
        <v>103</v>
      </c>
      <c r="I2314" s="1" t="s">
        <v>2056</v>
      </c>
      <c r="J2314" s="3">
        <v>8.2799999999999994</v>
      </c>
      <c r="K2314" s="1" t="s">
        <v>2823</v>
      </c>
      <c r="L2314" s="1" t="s">
        <v>24</v>
      </c>
      <c r="M2314" s="1" t="s">
        <v>2824</v>
      </c>
      <c r="N2314" s="1" t="s">
        <v>2059</v>
      </c>
      <c r="O2314" s="2">
        <v>39782</v>
      </c>
      <c r="P2314" s="2">
        <v>39785</v>
      </c>
      <c r="Q2314" s="1" t="s">
        <v>29</v>
      </c>
      <c r="R2314" t="str">
        <f>VLOOKUP(F2314,'Seg 2 descriptions'!A:B,2)</f>
        <v>X Operations-Tri-County</v>
      </c>
      <c r="S2314" t="str">
        <f>VLOOKUP(G2314,'Seg 3 descriptions'!A:B,2)</f>
        <v>Overtime/Comp Time/On Call</v>
      </c>
    </row>
    <row r="2315" spans="1:19" x14ac:dyDescent="0.25">
      <c r="A2315" s="1" t="s">
        <v>457</v>
      </c>
      <c r="B2315" s="1" t="s">
        <v>49</v>
      </c>
      <c r="C2315" s="1" t="s">
        <v>2938</v>
      </c>
      <c r="D2315" s="1" t="s">
        <v>2066</v>
      </c>
      <c r="E2315" s="1" t="s">
        <v>1991</v>
      </c>
      <c r="F2315" s="1" t="s">
        <v>1992</v>
      </c>
      <c r="G2315" s="1" t="s">
        <v>590</v>
      </c>
      <c r="H2315" s="1" t="s">
        <v>228</v>
      </c>
      <c r="I2315" s="1" t="s">
        <v>2056</v>
      </c>
      <c r="J2315" s="3">
        <v>9.0299999999999994</v>
      </c>
      <c r="K2315" s="1" t="s">
        <v>2823</v>
      </c>
      <c r="L2315" s="1" t="s">
        <v>24</v>
      </c>
      <c r="M2315" s="1" t="s">
        <v>2824</v>
      </c>
      <c r="N2315" s="1" t="s">
        <v>2059</v>
      </c>
      <c r="O2315" s="2">
        <v>39782</v>
      </c>
      <c r="P2315" s="2">
        <v>39785</v>
      </c>
      <c r="Q2315" s="1" t="s">
        <v>29</v>
      </c>
      <c r="R2315" t="str">
        <f>VLOOKUP(F2315,'Seg 2 descriptions'!A:B,2)</f>
        <v>X Operations-Tri-County</v>
      </c>
      <c r="S2315" t="str">
        <f>VLOOKUP(G2315,'Seg 3 descriptions'!A:B,2)</f>
        <v>Overtime/Comp Time/On Call</v>
      </c>
    </row>
    <row r="2316" spans="1:19" x14ac:dyDescent="0.25">
      <c r="A2316" s="1" t="s">
        <v>457</v>
      </c>
      <c r="B2316" s="1" t="s">
        <v>49</v>
      </c>
      <c r="C2316" s="1" t="s">
        <v>2938</v>
      </c>
      <c r="D2316" s="1" t="s">
        <v>2352</v>
      </c>
      <c r="E2316" s="1" t="s">
        <v>1991</v>
      </c>
      <c r="F2316" s="1" t="s">
        <v>1992</v>
      </c>
      <c r="G2316" s="1" t="s">
        <v>590</v>
      </c>
      <c r="H2316" s="1" t="s">
        <v>130</v>
      </c>
      <c r="I2316" s="1" t="s">
        <v>2056</v>
      </c>
      <c r="J2316" s="3">
        <v>14.73</v>
      </c>
      <c r="K2316" s="1" t="s">
        <v>2823</v>
      </c>
      <c r="L2316" s="1" t="s">
        <v>24</v>
      </c>
      <c r="M2316" s="1" t="s">
        <v>2824</v>
      </c>
      <c r="N2316" s="1" t="s">
        <v>2059</v>
      </c>
      <c r="O2316" s="2">
        <v>39782</v>
      </c>
      <c r="P2316" s="2">
        <v>39785</v>
      </c>
      <c r="Q2316" s="1" t="s">
        <v>29</v>
      </c>
      <c r="R2316" t="str">
        <f>VLOOKUP(F2316,'Seg 2 descriptions'!A:B,2)</f>
        <v>X Operations-Tri-County</v>
      </c>
      <c r="S2316" t="str">
        <f>VLOOKUP(G2316,'Seg 3 descriptions'!A:B,2)</f>
        <v>Overtime/Comp Time/On Call</v>
      </c>
    </row>
    <row r="2317" spans="1:19" x14ac:dyDescent="0.25">
      <c r="A2317" s="1" t="s">
        <v>457</v>
      </c>
      <c r="B2317" s="1" t="s">
        <v>49</v>
      </c>
      <c r="C2317" s="1" t="s">
        <v>2933</v>
      </c>
      <c r="D2317" s="1" t="s">
        <v>2345</v>
      </c>
      <c r="E2317" s="1" t="s">
        <v>1991</v>
      </c>
      <c r="F2317" s="1" t="s">
        <v>1992</v>
      </c>
      <c r="G2317" s="1" t="s">
        <v>1302</v>
      </c>
      <c r="H2317" s="1" t="s">
        <v>103</v>
      </c>
      <c r="I2317" s="1" t="s">
        <v>2056</v>
      </c>
      <c r="J2317" s="3">
        <v>-0.88</v>
      </c>
      <c r="K2317" s="1" t="s">
        <v>2823</v>
      </c>
      <c r="L2317" s="1" t="s">
        <v>24</v>
      </c>
      <c r="M2317" s="1" t="s">
        <v>2824</v>
      </c>
      <c r="N2317" s="1" t="s">
        <v>2059</v>
      </c>
      <c r="O2317" s="2">
        <v>39752</v>
      </c>
      <c r="P2317" s="2">
        <v>39758</v>
      </c>
      <c r="Q2317" s="1" t="s">
        <v>29</v>
      </c>
      <c r="R2317" t="str">
        <f>VLOOKUP(F2317,'Seg 2 descriptions'!A:B,2)</f>
        <v>X Operations-Tri-County</v>
      </c>
      <c r="S2317" t="str">
        <f>VLOOKUP(G2317,'Seg 3 descriptions'!A:B,2)</f>
        <v>Uniforms</v>
      </c>
    </row>
    <row r="2318" spans="1:19" x14ac:dyDescent="0.25">
      <c r="A2318" s="1" t="s">
        <v>457</v>
      </c>
      <c r="B2318" s="1" t="s">
        <v>49</v>
      </c>
      <c r="C2318" s="1" t="s">
        <v>2938</v>
      </c>
      <c r="D2318" s="1" t="s">
        <v>2218</v>
      </c>
      <c r="E2318" s="1" t="s">
        <v>1991</v>
      </c>
      <c r="F2318" s="1" t="s">
        <v>1992</v>
      </c>
      <c r="G2318" s="1" t="s">
        <v>460</v>
      </c>
      <c r="H2318" s="1" t="s">
        <v>130</v>
      </c>
      <c r="I2318" s="1" t="s">
        <v>2056</v>
      </c>
      <c r="J2318" s="3">
        <v>21.71</v>
      </c>
      <c r="K2318" s="1" t="s">
        <v>2823</v>
      </c>
      <c r="L2318" s="1" t="s">
        <v>24</v>
      </c>
      <c r="M2318" s="1" t="s">
        <v>2824</v>
      </c>
      <c r="N2318" s="1" t="s">
        <v>2059</v>
      </c>
      <c r="O2318" s="2">
        <v>39782</v>
      </c>
      <c r="P2318" s="2">
        <v>39785</v>
      </c>
      <c r="Q2318" s="1" t="s">
        <v>29</v>
      </c>
      <c r="R2318" t="str">
        <f>VLOOKUP(F2318,'Seg 2 descriptions'!A:B,2)</f>
        <v>X Operations-Tri-County</v>
      </c>
      <c r="S2318" t="str">
        <f>VLOOKUP(G2318,'Seg 3 descriptions'!A:B,2)</f>
        <v>Salaries</v>
      </c>
    </row>
    <row r="2319" spans="1:19" x14ac:dyDescent="0.25">
      <c r="A2319" s="1" t="s">
        <v>457</v>
      </c>
      <c r="B2319" s="1" t="s">
        <v>49</v>
      </c>
      <c r="C2319" s="1" t="s">
        <v>2933</v>
      </c>
      <c r="D2319" s="1" t="s">
        <v>2342</v>
      </c>
      <c r="E2319" s="1" t="s">
        <v>1991</v>
      </c>
      <c r="F2319" s="1" t="s">
        <v>1992</v>
      </c>
      <c r="G2319" s="1" t="s">
        <v>1302</v>
      </c>
      <c r="H2319" s="1" t="s">
        <v>86</v>
      </c>
      <c r="I2319" s="1" t="s">
        <v>2056</v>
      </c>
      <c r="J2319" s="3">
        <v>-21.64</v>
      </c>
      <c r="K2319" s="1" t="s">
        <v>2823</v>
      </c>
      <c r="L2319" s="1" t="s">
        <v>24</v>
      </c>
      <c r="M2319" s="1" t="s">
        <v>2824</v>
      </c>
      <c r="N2319" s="1" t="s">
        <v>2059</v>
      </c>
      <c r="O2319" s="2">
        <v>39752</v>
      </c>
      <c r="P2319" s="2">
        <v>39758</v>
      </c>
      <c r="Q2319" s="1" t="s">
        <v>29</v>
      </c>
      <c r="R2319" t="str">
        <f>VLOOKUP(F2319,'Seg 2 descriptions'!A:B,2)</f>
        <v>X Operations-Tri-County</v>
      </c>
      <c r="S2319" t="str">
        <f>VLOOKUP(G2319,'Seg 3 descriptions'!A:B,2)</f>
        <v>Uniforms</v>
      </c>
    </row>
    <row r="2320" spans="1:19" x14ac:dyDescent="0.25">
      <c r="A2320" s="1" t="s">
        <v>457</v>
      </c>
      <c r="B2320" s="1" t="s">
        <v>49</v>
      </c>
      <c r="C2320" s="1" t="s">
        <v>2933</v>
      </c>
      <c r="D2320" s="1" t="s">
        <v>2348</v>
      </c>
      <c r="E2320" s="1" t="s">
        <v>1991</v>
      </c>
      <c r="F2320" s="1" t="s">
        <v>1992</v>
      </c>
      <c r="G2320" s="1" t="s">
        <v>868</v>
      </c>
      <c r="H2320" s="1" t="s">
        <v>130</v>
      </c>
      <c r="I2320" s="1" t="s">
        <v>2056</v>
      </c>
      <c r="J2320" s="3">
        <v>3.3</v>
      </c>
      <c r="K2320" s="1" t="s">
        <v>2823</v>
      </c>
      <c r="L2320" s="1" t="s">
        <v>24</v>
      </c>
      <c r="M2320" s="1" t="s">
        <v>2824</v>
      </c>
      <c r="N2320" s="1" t="s">
        <v>2059</v>
      </c>
      <c r="O2320" s="2">
        <v>39752</v>
      </c>
      <c r="P2320" s="2">
        <v>39758</v>
      </c>
      <c r="Q2320" s="1" t="s">
        <v>29</v>
      </c>
      <c r="R2320" t="str">
        <f>VLOOKUP(F2320,'Seg 2 descriptions'!A:B,2)</f>
        <v>X Operations-Tri-County</v>
      </c>
      <c r="S2320" t="str">
        <f>VLOOKUP(G2320,'Seg 3 descriptions'!A:B,2)</f>
        <v>Cell Phones</v>
      </c>
    </row>
    <row r="2321" spans="1:19" x14ac:dyDescent="0.25">
      <c r="A2321" s="1" t="s">
        <v>457</v>
      </c>
      <c r="B2321" s="1" t="s">
        <v>49</v>
      </c>
      <c r="C2321" s="1" t="s">
        <v>2933</v>
      </c>
      <c r="D2321" s="1" t="s">
        <v>3164</v>
      </c>
      <c r="E2321" s="1" t="s">
        <v>2029</v>
      </c>
      <c r="F2321" s="1" t="s">
        <v>1992</v>
      </c>
      <c r="G2321" s="1" t="s">
        <v>868</v>
      </c>
      <c r="H2321" s="1" t="s">
        <v>187</v>
      </c>
      <c r="I2321" s="1" t="s">
        <v>2056</v>
      </c>
      <c r="J2321" s="3">
        <v>1.29</v>
      </c>
      <c r="K2321" s="1" t="s">
        <v>2823</v>
      </c>
      <c r="L2321" s="1" t="s">
        <v>24</v>
      </c>
      <c r="M2321" s="1" t="s">
        <v>2824</v>
      </c>
      <c r="N2321" s="1" t="s">
        <v>2059</v>
      </c>
      <c r="O2321" s="2">
        <v>39752</v>
      </c>
      <c r="P2321" s="2">
        <v>39758</v>
      </c>
      <c r="Q2321" s="1" t="s">
        <v>29</v>
      </c>
      <c r="R2321" t="str">
        <f>VLOOKUP(F2321,'Seg 2 descriptions'!A:B,2)</f>
        <v>X Operations-Tri-County</v>
      </c>
      <c r="S2321" t="str">
        <f>VLOOKUP(G2321,'Seg 3 descriptions'!A:B,2)</f>
        <v>Cell Phones</v>
      </c>
    </row>
    <row r="2322" spans="1:19" x14ac:dyDescent="0.25">
      <c r="A2322" s="1" t="s">
        <v>457</v>
      </c>
      <c r="B2322" s="1" t="s">
        <v>49</v>
      </c>
      <c r="C2322" s="1" t="s">
        <v>2933</v>
      </c>
      <c r="D2322" s="1" t="s">
        <v>3165</v>
      </c>
      <c r="E2322" s="1" t="s">
        <v>2029</v>
      </c>
      <c r="F2322" s="1" t="s">
        <v>1992</v>
      </c>
      <c r="G2322" s="1" t="s">
        <v>868</v>
      </c>
      <c r="H2322" s="1" t="s">
        <v>130</v>
      </c>
      <c r="I2322" s="1" t="s">
        <v>2056</v>
      </c>
      <c r="J2322" s="3">
        <v>0.86</v>
      </c>
      <c r="K2322" s="1" t="s">
        <v>2823</v>
      </c>
      <c r="L2322" s="1" t="s">
        <v>24</v>
      </c>
      <c r="M2322" s="1" t="s">
        <v>2824</v>
      </c>
      <c r="N2322" s="1" t="s">
        <v>2059</v>
      </c>
      <c r="O2322" s="2">
        <v>39752</v>
      </c>
      <c r="P2322" s="2">
        <v>39758</v>
      </c>
      <c r="Q2322" s="1" t="s">
        <v>29</v>
      </c>
      <c r="R2322" t="str">
        <f>VLOOKUP(F2322,'Seg 2 descriptions'!A:B,2)</f>
        <v>X Operations-Tri-County</v>
      </c>
      <c r="S2322" t="str">
        <f>VLOOKUP(G2322,'Seg 3 descriptions'!A:B,2)</f>
        <v>Cell Phones</v>
      </c>
    </row>
    <row r="2323" spans="1:19" x14ac:dyDescent="0.25">
      <c r="A2323" s="1" t="s">
        <v>457</v>
      </c>
      <c r="B2323" s="1" t="s">
        <v>49</v>
      </c>
      <c r="C2323" s="1" t="s">
        <v>2933</v>
      </c>
      <c r="D2323" s="1" t="s">
        <v>3010</v>
      </c>
      <c r="E2323" s="1" t="s">
        <v>20</v>
      </c>
      <c r="F2323" s="1" t="s">
        <v>1992</v>
      </c>
      <c r="G2323" s="1" t="s">
        <v>1302</v>
      </c>
      <c r="H2323" s="1" t="s">
        <v>86</v>
      </c>
      <c r="I2323" s="1" t="s">
        <v>2056</v>
      </c>
      <c r="J2323" s="3">
        <v>-6.69</v>
      </c>
      <c r="K2323" s="1" t="s">
        <v>2823</v>
      </c>
      <c r="L2323" s="1" t="s">
        <v>24</v>
      </c>
      <c r="M2323" s="1" t="s">
        <v>2824</v>
      </c>
      <c r="N2323" s="1" t="s">
        <v>2059</v>
      </c>
      <c r="O2323" s="2">
        <v>39752</v>
      </c>
      <c r="P2323" s="2">
        <v>39758</v>
      </c>
      <c r="Q2323" s="1" t="s">
        <v>29</v>
      </c>
      <c r="R2323" t="str">
        <f>VLOOKUP(F2323,'Seg 2 descriptions'!A:B,2)</f>
        <v>X Operations-Tri-County</v>
      </c>
      <c r="S2323" t="str">
        <f>VLOOKUP(G2323,'Seg 3 descriptions'!A:B,2)</f>
        <v>Uniforms</v>
      </c>
    </row>
    <row r="2324" spans="1:19" x14ac:dyDescent="0.25">
      <c r="A2324" s="1" t="s">
        <v>457</v>
      </c>
      <c r="B2324" s="1" t="s">
        <v>49</v>
      </c>
      <c r="C2324" s="1" t="s">
        <v>2933</v>
      </c>
      <c r="D2324" s="1" t="s">
        <v>2343</v>
      </c>
      <c r="E2324" s="1" t="s">
        <v>1991</v>
      </c>
      <c r="F2324" s="1" t="s">
        <v>1992</v>
      </c>
      <c r="G2324" s="1" t="s">
        <v>868</v>
      </c>
      <c r="H2324" s="1" t="s">
        <v>86</v>
      </c>
      <c r="I2324" s="1" t="s">
        <v>2056</v>
      </c>
      <c r="J2324" s="3">
        <v>54.34</v>
      </c>
      <c r="K2324" s="1" t="s">
        <v>2823</v>
      </c>
      <c r="L2324" s="1" t="s">
        <v>24</v>
      </c>
      <c r="M2324" s="1" t="s">
        <v>2824</v>
      </c>
      <c r="N2324" s="1" t="s">
        <v>2059</v>
      </c>
      <c r="O2324" s="2">
        <v>39752</v>
      </c>
      <c r="P2324" s="2">
        <v>39758</v>
      </c>
      <c r="Q2324" s="1" t="s">
        <v>29</v>
      </c>
      <c r="R2324" t="str">
        <f>VLOOKUP(F2324,'Seg 2 descriptions'!A:B,2)</f>
        <v>X Operations-Tri-County</v>
      </c>
      <c r="S2324" t="str">
        <f>VLOOKUP(G2324,'Seg 3 descriptions'!A:B,2)</f>
        <v>Cell Phones</v>
      </c>
    </row>
    <row r="2325" spans="1:19" x14ac:dyDescent="0.25">
      <c r="A2325" s="1" t="s">
        <v>17</v>
      </c>
      <c r="B2325" s="1" t="s">
        <v>1988</v>
      </c>
      <c r="C2325" s="1" t="s">
        <v>2788</v>
      </c>
      <c r="D2325" s="1" t="s">
        <v>2044</v>
      </c>
      <c r="E2325" s="1" t="s">
        <v>1991</v>
      </c>
      <c r="F2325" s="1" t="s">
        <v>2013</v>
      </c>
      <c r="G2325" s="1" t="s">
        <v>22</v>
      </c>
      <c r="H2325" s="1" t="s">
        <v>86</v>
      </c>
      <c r="I2325" s="1" t="s">
        <v>24</v>
      </c>
      <c r="J2325" s="3">
        <v>9.5399999999999991</v>
      </c>
      <c r="K2325" s="1" t="s">
        <v>3166</v>
      </c>
      <c r="L2325" s="1" t="s">
        <v>24</v>
      </c>
      <c r="M2325" s="1" t="s">
        <v>3167</v>
      </c>
      <c r="N2325" s="1" t="s">
        <v>3168</v>
      </c>
      <c r="O2325" s="2">
        <v>39462</v>
      </c>
      <c r="P2325" s="2">
        <v>39464</v>
      </c>
      <c r="Q2325" s="1" t="s">
        <v>29</v>
      </c>
      <c r="R2325" t="str">
        <f>VLOOKUP(F2325,'Seg 2 descriptions'!A:B,2)</f>
        <v>X Facilities-Florida</v>
      </c>
      <c r="S2325" t="str">
        <f>VLOOKUP(G2325,'Seg 3 descriptions'!A:B,2)</f>
        <v>Facilities Maintenance</v>
      </c>
    </row>
    <row r="2326" spans="1:19" x14ac:dyDescent="0.25">
      <c r="A2326" s="1" t="s">
        <v>1987</v>
      </c>
      <c r="B2326" s="1" t="s">
        <v>1988</v>
      </c>
      <c r="C2326" s="1" t="s">
        <v>2868</v>
      </c>
      <c r="D2326" s="1" t="s">
        <v>2100</v>
      </c>
      <c r="E2326" s="1" t="s">
        <v>1991</v>
      </c>
      <c r="F2326" s="1" t="s">
        <v>2101</v>
      </c>
      <c r="G2326" s="1" t="s">
        <v>460</v>
      </c>
      <c r="H2326" s="1" t="s">
        <v>86</v>
      </c>
      <c r="I2326" s="1" t="s">
        <v>24</v>
      </c>
      <c r="J2326" s="3">
        <v>258.24</v>
      </c>
      <c r="K2326" s="1" t="s">
        <v>3169</v>
      </c>
      <c r="L2326" s="1" t="s">
        <v>24</v>
      </c>
      <c r="M2326" s="1" t="s">
        <v>2492</v>
      </c>
      <c r="N2326" s="1" t="s">
        <v>2868</v>
      </c>
      <c r="O2326" s="2">
        <v>39584</v>
      </c>
      <c r="P2326" s="2">
        <v>39602</v>
      </c>
      <c r="Q2326" s="1" t="s">
        <v>29</v>
      </c>
      <c r="R2326" t="str">
        <f>VLOOKUP(F2326,'Seg 2 descriptions'!A:B,2)</f>
        <v>X Operations Manager-Tri-County</v>
      </c>
      <c r="S2326" t="str">
        <f>VLOOKUP(G2326,'Seg 3 descriptions'!A:B,2)</f>
        <v>Salaries</v>
      </c>
    </row>
    <row r="2327" spans="1:19" x14ac:dyDescent="0.25">
      <c r="A2327" s="1" t="s">
        <v>1987</v>
      </c>
      <c r="B2327" s="1" t="s">
        <v>1988</v>
      </c>
      <c r="C2327" s="1" t="s">
        <v>2868</v>
      </c>
      <c r="D2327" s="1" t="s">
        <v>2494</v>
      </c>
      <c r="E2327" s="1" t="s">
        <v>1991</v>
      </c>
      <c r="F2327" s="1" t="s">
        <v>2101</v>
      </c>
      <c r="G2327" s="1" t="s">
        <v>460</v>
      </c>
      <c r="H2327" s="1" t="s">
        <v>130</v>
      </c>
      <c r="I2327" s="1" t="s">
        <v>24</v>
      </c>
      <c r="J2327" s="3">
        <v>258.24</v>
      </c>
      <c r="K2327" s="1" t="s">
        <v>3169</v>
      </c>
      <c r="L2327" s="1" t="s">
        <v>24</v>
      </c>
      <c r="M2327" s="1" t="s">
        <v>2492</v>
      </c>
      <c r="N2327" s="1" t="s">
        <v>2868</v>
      </c>
      <c r="O2327" s="2">
        <v>39584</v>
      </c>
      <c r="P2327" s="2">
        <v>39602</v>
      </c>
      <c r="Q2327" s="1" t="s">
        <v>29</v>
      </c>
      <c r="R2327" t="str">
        <f>VLOOKUP(F2327,'Seg 2 descriptions'!A:B,2)</f>
        <v>X Operations Manager-Tri-County</v>
      </c>
      <c r="S2327" t="str">
        <f>VLOOKUP(G2327,'Seg 3 descriptions'!A:B,2)</f>
        <v>Salaries</v>
      </c>
    </row>
    <row r="2328" spans="1:19" x14ac:dyDescent="0.25">
      <c r="A2328" s="1" t="s">
        <v>457</v>
      </c>
      <c r="B2328" s="1" t="s">
        <v>49</v>
      </c>
      <c r="C2328" s="1" t="s">
        <v>2504</v>
      </c>
      <c r="D2328" s="1" t="s">
        <v>2307</v>
      </c>
      <c r="E2328" s="1" t="s">
        <v>2029</v>
      </c>
      <c r="F2328" s="1" t="s">
        <v>2030</v>
      </c>
      <c r="G2328" s="1" t="s">
        <v>460</v>
      </c>
      <c r="H2328" s="1" t="s">
        <v>86</v>
      </c>
      <c r="I2328" s="1" t="s">
        <v>2056</v>
      </c>
      <c r="J2328" s="3">
        <v>-103.99</v>
      </c>
      <c r="K2328" s="1" t="s">
        <v>2308</v>
      </c>
      <c r="L2328" s="1" t="s">
        <v>24</v>
      </c>
      <c r="M2328" s="1" t="s">
        <v>2309</v>
      </c>
      <c r="N2328" s="1" t="s">
        <v>2089</v>
      </c>
      <c r="O2328" s="2">
        <v>39752</v>
      </c>
      <c r="P2328" s="2">
        <v>39758</v>
      </c>
      <c r="Q2328" s="1" t="s">
        <v>29</v>
      </c>
      <c r="R2328" t="str">
        <f>VLOOKUP(F2328,'Seg 2 descriptions'!A:B,2)</f>
        <v>X Operations-Citrus County</v>
      </c>
      <c r="S2328" t="str">
        <f>VLOOKUP(G2328,'Seg 3 descriptions'!A:B,2)</f>
        <v>Salaries</v>
      </c>
    </row>
    <row r="2329" spans="1:19" x14ac:dyDescent="0.25">
      <c r="A2329" s="1" t="s">
        <v>1987</v>
      </c>
      <c r="B2329" s="1" t="s">
        <v>1988</v>
      </c>
      <c r="C2329" s="1" t="s">
        <v>2806</v>
      </c>
      <c r="D2329" s="1" t="s">
        <v>2064</v>
      </c>
      <c r="E2329" s="1" t="s">
        <v>20</v>
      </c>
      <c r="F2329" s="1" t="s">
        <v>2006</v>
      </c>
      <c r="G2329" s="1" t="s">
        <v>590</v>
      </c>
      <c r="H2329" s="1" t="s">
        <v>23</v>
      </c>
      <c r="I2329" s="1" t="s">
        <v>24</v>
      </c>
      <c r="J2329" s="3">
        <v>91.65</v>
      </c>
      <c r="K2329" s="1" t="s">
        <v>2807</v>
      </c>
      <c r="L2329" s="1" t="s">
        <v>24</v>
      </c>
      <c r="M2329" s="1" t="s">
        <v>2406</v>
      </c>
      <c r="N2329" s="1" t="s">
        <v>2806</v>
      </c>
      <c r="O2329" s="2">
        <v>39496</v>
      </c>
      <c r="P2329" s="2">
        <v>39504</v>
      </c>
      <c r="Q2329" s="1" t="s">
        <v>29</v>
      </c>
      <c r="R2329" t="str">
        <f>VLOOKUP(F2329,'Seg 2 descriptions'!A:B,2)</f>
        <v>X Engineering and Measurement</v>
      </c>
      <c r="S2329" t="str">
        <f>VLOOKUP(G2329,'Seg 3 descriptions'!A:B,2)</f>
        <v>Overtime/Comp Time/On Call</v>
      </c>
    </row>
    <row r="2330" spans="1:19" x14ac:dyDescent="0.25">
      <c r="A2330" s="1" t="s">
        <v>1987</v>
      </c>
      <c r="B2330" s="1" t="s">
        <v>1988</v>
      </c>
      <c r="C2330" s="1" t="s">
        <v>3170</v>
      </c>
      <c r="D2330" s="1" t="s">
        <v>1999</v>
      </c>
      <c r="E2330" s="1" t="s">
        <v>1991</v>
      </c>
      <c r="F2330" s="1" t="s">
        <v>1992</v>
      </c>
      <c r="G2330" s="1" t="s">
        <v>460</v>
      </c>
      <c r="H2330" s="1" t="s">
        <v>228</v>
      </c>
      <c r="I2330" s="1" t="s">
        <v>24</v>
      </c>
      <c r="J2330" s="3">
        <v>112.25</v>
      </c>
      <c r="K2330" s="1" t="s">
        <v>3171</v>
      </c>
      <c r="L2330" s="1" t="s">
        <v>24</v>
      </c>
      <c r="M2330" s="1" t="s">
        <v>2388</v>
      </c>
      <c r="N2330" s="1" t="s">
        <v>3170</v>
      </c>
      <c r="O2330" s="2">
        <v>39577</v>
      </c>
      <c r="P2330" s="2">
        <v>39577</v>
      </c>
      <c r="Q2330" s="1" t="s">
        <v>29</v>
      </c>
      <c r="R2330" t="str">
        <f>VLOOKUP(F2330,'Seg 2 descriptions'!A:B,2)</f>
        <v>X Operations-Tri-County</v>
      </c>
      <c r="S2330" t="str">
        <f>VLOOKUP(G2330,'Seg 3 descriptions'!A:B,2)</f>
        <v>Salaries</v>
      </c>
    </row>
    <row r="2331" spans="1:19" x14ac:dyDescent="0.25">
      <c r="A2331" s="1" t="s">
        <v>1987</v>
      </c>
      <c r="B2331" s="1" t="s">
        <v>1988</v>
      </c>
      <c r="C2331" s="1" t="s">
        <v>3170</v>
      </c>
      <c r="D2331" s="1" t="s">
        <v>1997</v>
      </c>
      <c r="E2331" s="1" t="s">
        <v>1991</v>
      </c>
      <c r="F2331" s="1" t="s">
        <v>1992</v>
      </c>
      <c r="G2331" s="1" t="s">
        <v>460</v>
      </c>
      <c r="H2331" s="1" t="s">
        <v>86</v>
      </c>
      <c r="I2331" s="1" t="s">
        <v>24</v>
      </c>
      <c r="J2331" s="3">
        <v>129.12</v>
      </c>
      <c r="K2331" s="1" t="s">
        <v>3171</v>
      </c>
      <c r="L2331" s="1" t="s">
        <v>24</v>
      </c>
      <c r="M2331" s="1" t="s">
        <v>2001</v>
      </c>
      <c r="N2331" s="1" t="s">
        <v>3170</v>
      </c>
      <c r="O2331" s="2">
        <v>39577</v>
      </c>
      <c r="P2331" s="2">
        <v>39577</v>
      </c>
      <c r="Q2331" s="1" t="s">
        <v>29</v>
      </c>
      <c r="R2331" t="str">
        <f>VLOOKUP(F2331,'Seg 2 descriptions'!A:B,2)</f>
        <v>X Operations-Tri-County</v>
      </c>
      <c r="S2331" t="str">
        <f>VLOOKUP(G2331,'Seg 3 descriptions'!A:B,2)</f>
        <v>Salaries</v>
      </c>
    </row>
    <row r="2332" spans="1:19" x14ac:dyDescent="0.25">
      <c r="A2332" s="1" t="s">
        <v>1987</v>
      </c>
      <c r="B2332" s="1" t="s">
        <v>1988</v>
      </c>
      <c r="C2332" s="1" t="s">
        <v>3170</v>
      </c>
      <c r="D2332" s="1" t="s">
        <v>1997</v>
      </c>
      <c r="E2332" s="1" t="s">
        <v>1991</v>
      </c>
      <c r="F2332" s="1" t="s">
        <v>1992</v>
      </c>
      <c r="G2332" s="1" t="s">
        <v>460</v>
      </c>
      <c r="H2332" s="1" t="s">
        <v>86</v>
      </c>
      <c r="I2332" s="1" t="s">
        <v>24</v>
      </c>
      <c r="J2332" s="3">
        <v>230.52</v>
      </c>
      <c r="K2332" s="1" t="s">
        <v>3171</v>
      </c>
      <c r="L2332" s="1" t="s">
        <v>24</v>
      </c>
      <c r="M2332" s="1" t="s">
        <v>1998</v>
      </c>
      <c r="N2332" s="1" t="s">
        <v>3170</v>
      </c>
      <c r="O2332" s="2">
        <v>39577</v>
      </c>
      <c r="P2332" s="2">
        <v>39577</v>
      </c>
      <c r="Q2332" s="1" t="s">
        <v>29</v>
      </c>
      <c r="R2332" t="str">
        <f>VLOOKUP(F2332,'Seg 2 descriptions'!A:B,2)</f>
        <v>X Operations-Tri-County</v>
      </c>
      <c r="S2332" t="str">
        <f>VLOOKUP(G2332,'Seg 3 descriptions'!A:B,2)</f>
        <v>Salaries</v>
      </c>
    </row>
    <row r="2333" spans="1:19" x14ac:dyDescent="0.25">
      <c r="A2333" s="1" t="s">
        <v>1987</v>
      </c>
      <c r="B2333" s="1" t="s">
        <v>1988</v>
      </c>
      <c r="C2333" s="1" t="s">
        <v>3170</v>
      </c>
      <c r="D2333" s="1" t="s">
        <v>1990</v>
      </c>
      <c r="E2333" s="1" t="s">
        <v>1991</v>
      </c>
      <c r="F2333" s="1" t="s">
        <v>1992</v>
      </c>
      <c r="G2333" s="1" t="s">
        <v>460</v>
      </c>
      <c r="H2333" s="1" t="s">
        <v>103</v>
      </c>
      <c r="I2333" s="1" t="s">
        <v>24</v>
      </c>
      <c r="J2333" s="3">
        <v>40.68</v>
      </c>
      <c r="K2333" s="1" t="s">
        <v>3171</v>
      </c>
      <c r="L2333" s="1" t="s">
        <v>24</v>
      </c>
      <c r="M2333" s="1" t="s">
        <v>1998</v>
      </c>
      <c r="N2333" s="1" t="s">
        <v>3170</v>
      </c>
      <c r="O2333" s="2">
        <v>39577</v>
      </c>
      <c r="P2333" s="2">
        <v>39577</v>
      </c>
      <c r="Q2333" s="1" t="s">
        <v>29</v>
      </c>
      <c r="R2333" t="str">
        <f>VLOOKUP(F2333,'Seg 2 descriptions'!A:B,2)</f>
        <v>X Operations-Tri-County</v>
      </c>
      <c r="S2333" t="str">
        <f>VLOOKUP(G2333,'Seg 3 descriptions'!A:B,2)</f>
        <v>Salaries</v>
      </c>
    </row>
    <row r="2334" spans="1:19" x14ac:dyDescent="0.25">
      <c r="A2334" s="1" t="s">
        <v>1987</v>
      </c>
      <c r="B2334" s="1" t="s">
        <v>1988</v>
      </c>
      <c r="C2334" s="1" t="s">
        <v>3170</v>
      </c>
      <c r="D2334" s="1" t="s">
        <v>1990</v>
      </c>
      <c r="E2334" s="1" t="s">
        <v>1991</v>
      </c>
      <c r="F2334" s="1" t="s">
        <v>1992</v>
      </c>
      <c r="G2334" s="1" t="s">
        <v>460</v>
      </c>
      <c r="H2334" s="1" t="s">
        <v>103</v>
      </c>
      <c r="I2334" s="1" t="s">
        <v>24</v>
      </c>
      <c r="J2334" s="3">
        <v>99.72</v>
      </c>
      <c r="K2334" s="1" t="s">
        <v>3171</v>
      </c>
      <c r="L2334" s="1" t="s">
        <v>24</v>
      </c>
      <c r="M2334" s="1" t="s">
        <v>2000</v>
      </c>
      <c r="N2334" s="1" t="s">
        <v>3170</v>
      </c>
      <c r="O2334" s="2">
        <v>39577</v>
      </c>
      <c r="P2334" s="2">
        <v>39577</v>
      </c>
      <c r="Q2334" s="1" t="s">
        <v>29</v>
      </c>
      <c r="R2334" t="str">
        <f>VLOOKUP(F2334,'Seg 2 descriptions'!A:B,2)</f>
        <v>X Operations-Tri-County</v>
      </c>
      <c r="S2334" t="str">
        <f>VLOOKUP(G2334,'Seg 3 descriptions'!A:B,2)</f>
        <v>Salaries</v>
      </c>
    </row>
    <row r="2335" spans="1:19" x14ac:dyDescent="0.25">
      <c r="A2335" s="1" t="s">
        <v>1987</v>
      </c>
      <c r="B2335" s="1" t="s">
        <v>1988</v>
      </c>
      <c r="C2335" s="1" t="s">
        <v>3170</v>
      </c>
      <c r="D2335" s="1" t="s">
        <v>1999</v>
      </c>
      <c r="E2335" s="1" t="s">
        <v>1991</v>
      </c>
      <c r="F2335" s="1" t="s">
        <v>1992</v>
      </c>
      <c r="G2335" s="1" t="s">
        <v>460</v>
      </c>
      <c r="H2335" s="1" t="s">
        <v>228</v>
      </c>
      <c r="I2335" s="1" t="s">
        <v>24</v>
      </c>
      <c r="J2335" s="3">
        <v>66.48</v>
      </c>
      <c r="K2335" s="1" t="s">
        <v>3171</v>
      </c>
      <c r="L2335" s="1" t="s">
        <v>24</v>
      </c>
      <c r="M2335" s="1" t="s">
        <v>2000</v>
      </c>
      <c r="N2335" s="1" t="s">
        <v>3170</v>
      </c>
      <c r="O2335" s="2">
        <v>39577</v>
      </c>
      <c r="P2335" s="2">
        <v>39577</v>
      </c>
      <c r="Q2335" s="1" t="s">
        <v>29</v>
      </c>
      <c r="R2335" t="str">
        <f>VLOOKUP(F2335,'Seg 2 descriptions'!A:B,2)</f>
        <v>X Operations-Tri-County</v>
      </c>
      <c r="S2335" t="str">
        <f>VLOOKUP(G2335,'Seg 3 descriptions'!A:B,2)</f>
        <v>Salaries</v>
      </c>
    </row>
    <row r="2336" spans="1:19" x14ac:dyDescent="0.25">
      <c r="A2336" s="1" t="s">
        <v>457</v>
      </c>
      <c r="B2336" s="1" t="s">
        <v>1988</v>
      </c>
      <c r="C2336" s="1" t="s">
        <v>2315</v>
      </c>
      <c r="D2336" s="1" t="s">
        <v>3026</v>
      </c>
      <c r="E2336" s="1" t="s">
        <v>20</v>
      </c>
      <c r="F2336" s="1" t="s">
        <v>2006</v>
      </c>
      <c r="G2336" s="1" t="s">
        <v>870</v>
      </c>
      <c r="H2336" s="1" t="s">
        <v>23</v>
      </c>
      <c r="I2336" s="1" t="s">
        <v>2056</v>
      </c>
      <c r="J2336" s="3">
        <v>1.59</v>
      </c>
      <c r="K2336" s="1" t="s">
        <v>3075</v>
      </c>
      <c r="L2336" s="1" t="s">
        <v>24</v>
      </c>
      <c r="M2336" s="1" t="s">
        <v>3076</v>
      </c>
      <c r="N2336" s="1" t="s">
        <v>2059</v>
      </c>
      <c r="O2336" s="2">
        <v>39478</v>
      </c>
      <c r="P2336" s="2">
        <v>39486</v>
      </c>
      <c r="Q2336" s="1" t="s">
        <v>29</v>
      </c>
      <c r="R2336" t="str">
        <f>VLOOKUP(F2336,'Seg 2 descriptions'!A:B,2)</f>
        <v>X Engineering and Measurement</v>
      </c>
      <c r="S2336" t="str">
        <f>VLOOKUP(G2336,'Seg 3 descriptions'!A:B,2)</f>
        <v>Other Vehicle Expenses</v>
      </c>
    </row>
    <row r="2337" spans="1:19" x14ac:dyDescent="0.25">
      <c r="A2337" s="1" t="s">
        <v>457</v>
      </c>
      <c r="B2337" s="1" t="s">
        <v>1988</v>
      </c>
      <c r="C2337" s="1" t="s">
        <v>2315</v>
      </c>
      <c r="D2337" s="1" t="s">
        <v>3101</v>
      </c>
      <c r="E2337" s="1" t="s">
        <v>20</v>
      </c>
      <c r="F2337" s="1" t="s">
        <v>2006</v>
      </c>
      <c r="G2337" s="1" t="s">
        <v>870</v>
      </c>
      <c r="H2337" s="1" t="s">
        <v>130</v>
      </c>
      <c r="I2337" s="1" t="s">
        <v>2056</v>
      </c>
      <c r="J2337" s="3">
        <v>1.82</v>
      </c>
      <c r="K2337" s="1" t="s">
        <v>3075</v>
      </c>
      <c r="L2337" s="1" t="s">
        <v>24</v>
      </c>
      <c r="M2337" s="1" t="s">
        <v>3076</v>
      </c>
      <c r="N2337" s="1" t="s">
        <v>2059</v>
      </c>
      <c r="O2337" s="2">
        <v>39478</v>
      </c>
      <c r="P2337" s="2">
        <v>39486</v>
      </c>
      <c r="Q2337" s="1" t="s">
        <v>29</v>
      </c>
      <c r="R2337" t="str">
        <f>VLOOKUP(F2337,'Seg 2 descriptions'!A:B,2)</f>
        <v>X Engineering and Measurement</v>
      </c>
      <c r="S2337" t="str">
        <f>VLOOKUP(G2337,'Seg 3 descriptions'!A:B,2)</f>
        <v>Other Vehicle Expenses</v>
      </c>
    </row>
    <row r="2338" spans="1:19" x14ac:dyDescent="0.25">
      <c r="A2338" s="1" t="s">
        <v>457</v>
      </c>
      <c r="B2338" s="1" t="s">
        <v>49</v>
      </c>
      <c r="C2338" s="1" t="s">
        <v>2504</v>
      </c>
      <c r="D2338" s="1" t="s">
        <v>2299</v>
      </c>
      <c r="E2338" s="1" t="s">
        <v>2029</v>
      </c>
      <c r="F2338" s="1" t="s">
        <v>2030</v>
      </c>
      <c r="G2338" s="1" t="s">
        <v>590</v>
      </c>
      <c r="H2338" s="1" t="s">
        <v>86</v>
      </c>
      <c r="I2338" s="1" t="s">
        <v>2056</v>
      </c>
      <c r="J2338" s="3">
        <v>-24</v>
      </c>
      <c r="K2338" s="1" t="s">
        <v>2488</v>
      </c>
      <c r="L2338" s="1" t="s">
        <v>24</v>
      </c>
      <c r="M2338" s="1" t="s">
        <v>2489</v>
      </c>
      <c r="N2338" s="1" t="s">
        <v>2089</v>
      </c>
      <c r="O2338" s="2">
        <v>39752</v>
      </c>
      <c r="P2338" s="2">
        <v>39758</v>
      </c>
      <c r="Q2338" s="1" t="s">
        <v>29</v>
      </c>
      <c r="R2338" t="str">
        <f>VLOOKUP(F2338,'Seg 2 descriptions'!A:B,2)</f>
        <v>X Operations-Citrus County</v>
      </c>
      <c r="S2338" t="str">
        <f>VLOOKUP(G2338,'Seg 3 descriptions'!A:B,2)</f>
        <v>Overtime/Comp Time/On Call</v>
      </c>
    </row>
    <row r="2339" spans="1:19" x14ac:dyDescent="0.25">
      <c r="A2339" s="1" t="s">
        <v>17</v>
      </c>
      <c r="B2339" s="1" t="s">
        <v>1988</v>
      </c>
      <c r="C2339" s="1" t="s">
        <v>3172</v>
      </c>
      <c r="D2339" s="1" t="s">
        <v>2044</v>
      </c>
      <c r="E2339" s="1" t="s">
        <v>1991</v>
      </c>
      <c r="F2339" s="1" t="s">
        <v>2013</v>
      </c>
      <c r="G2339" s="1" t="s">
        <v>22</v>
      </c>
      <c r="H2339" s="1" t="s">
        <v>86</v>
      </c>
      <c r="I2339" s="1" t="s">
        <v>24</v>
      </c>
      <c r="J2339" s="3">
        <v>492.9</v>
      </c>
      <c r="K2339" s="1" t="s">
        <v>2050</v>
      </c>
      <c r="L2339" s="1" t="s">
        <v>24</v>
      </c>
      <c r="M2339" s="1" t="s">
        <v>3173</v>
      </c>
      <c r="N2339" s="1" t="s">
        <v>3174</v>
      </c>
      <c r="O2339" s="2">
        <v>39503</v>
      </c>
      <c r="P2339" s="2">
        <v>39504</v>
      </c>
      <c r="Q2339" s="1" t="s">
        <v>29</v>
      </c>
      <c r="R2339" t="str">
        <f>VLOOKUP(F2339,'Seg 2 descriptions'!A:B,2)</f>
        <v>X Facilities-Florida</v>
      </c>
      <c r="S2339" t="str">
        <f>VLOOKUP(G2339,'Seg 3 descriptions'!A:B,2)</f>
        <v>Facilities Maintenance</v>
      </c>
    </row>
    <row r="2340" spans="1:19" x14ac:dyDescent="0.25">
      <c r="A2340" s="1" t="s">
        <v>457</v>
      </c>
      <c r="B2340" s="1" t="s">
        <v>1988</v>
      </c>
      <c r="C2340" s="1" t="s">
        <v>2315</v>
      </c>
      <c r="D2340" s="1" t="s">
        <v>3035</v>
      </c>
      <c r="E2340" s="1" t="s">
        <v>20</v>
      </c>
      <c r="F2340" s="1" t="s">
        <v>2006</v>
      </c>
      <c r="G2340" s="1" t="s">
        <v>869</v>
      </c>
      <c r="H2340" s="1" t="s">
        <v>86</v>
      </c>
      <c r="I2340" s="1" t="s">
        <v>2056</v>
      </c>
      <c r="J2340" s="3">
        <v>21.3</v>
      </c>
      <c r="K2340" s="1" t="s">
        <v>3075</v>
      </c>
      <c r="L2340" s="1" t="s">
        <v>24</v>
      </c>
      <c r="M2340" s="1" t="s">
        <v>3076</v>
      </c>
      <c r="N2340" s="1" t="s">
        <v>2059</v>
      </c>
      <c r="O2340" s="2">
        <v>39478</v>
      </c>
      <c r="P2340" s="2">
        <v>39486</v>
      </c>
      <c r="Q2340" s="1" t="s">
        <v>29</v>
      </c>
      <c r="R2340" t="str">
        <f>VLOOKUP(F2340,'Seg 2 descriptions'!A:B,2)</f>
        <v>X Engineering and Measurement</v>
      </c>
      <c r="S2340" t="str">
        <f>VLOOKUP(G2340,'Seg 3 descriptions'!A:B,2)</f>
        <v>Vehicle Fuel</v>
      </c>
    </row>
    <row r="2341" spans="1:19" x14ac:dyDescent="0.25">
      <c r="A2341" s="1" t="s">
        <v>457</v>
      </c>
      <c r="B2341" s="1" t="s">
        <v>1988</v>
      </c>
      <c r="C2341" s="1" t="s">
        <v>2315</v>
      </c>
      <c r="D2341" s="1" t="s">
        <v>3036</v>
      </c>
      <c r="E2341" s="1" t="s">
        <v>20</v>
      </c>
      <c r="F2341" s="1" t="s">
        <v>2006</v>
      </c>
      <c r="G2341" s="1" t="s">
        <v>869</v>
      </c>
      <c r="H2341" s="1" t="s">
        <v>187</v>
      </c>
      <c r="I2341" s="1" t="s">
        <v>2056</v>
      </c>
      <c r="J2341" s="3">
        <v>99.79</v>
      </c>
      <c r="K2341" s="1" t="s">
        <v>3075</v>
      </c>
      <c r="L2341" s="1" t="s">
        <v>24</v>
      </c>
      <c r="M2341" s="1" t="s">
        <v>3076</v>
      </c>
      <c r="N2341" s="1" t="s">
        <v>2059</v>
      </c>
      <c r="O2341" s="2">
        <v>39478</v>
      </c>
      <c r="P2341" s="2">
        <v>39486</v>
      </c>
      <c r="Q2341" s="1" t="s">
        <v>29</v>
      </c>
      <c r="R2341" t="str">
        <f>VLOOKUP(F2341,'Seg 2 descriptions'!A:B,2)</f>
        <v>X Engineering and Measurement</v>
      </c>
      <c r="S2341" t="str">
        <f>VLOOKUP(G2341,'Seg 3 descriptions'!A:B,2)</f>
        <v>Vehicle Fuel</v>
      </c>
    </row>
    <row r="2342" spans="1:19" x14ac:dyDescent="0.25">
      <c r="A2342" s="1" t="s">
        <v>457</v>
      </c>
      <c r="B2342" s="1" t="s">
        <v>1988</v>
      </c>
      <c r="C2342" s="1" t="s">
        <v>2315</v>
      </c>
      <c r="D2342" s="1" t="s">
        <v>3037</v>
      </c>
      <c r="E2342" s="1" t="s">
        <v>20</v>
      </c>
      <c r="F2342" s="1" t="s">
        <v>2006</v>
      </c>
      <c r="G2342" s="1" t="s">
        <v>869</v>
      </c>
      <c r="H2342" s="1" t="s">
        <v>76</v>
      </c>
      <c r="I2342" s="1" t="s">
        <v>2056</v>
      </c>
      <c r="J2342" s="3">
        <v>111.91</v>
      </c>
      <c r="K2342" s="1" t="s">
        <v>3075</v>
      </c>
      <c r="L2342" s="1" t="s">
        <v>24</v>
      </c>
      <c r="M2342" s="1" t="s">
        <v>3076</v>
      </c>
      <c r="N2342" s="1" t="s">
        <v>2059</v>
      </c>
      <c r="O2342" s="2">
        <v>39478</v>
      </c>
      <c r="P2342" s="2">
        <v>39486</v>
      </c>
      <c r="Q2342" s="1" t="s">
        <v>29</v>
      </c>
      <c r="R2342" t="str">
        <f>VLOOKUP(F2342,'Seg 2 descriptions'!A:B,2)</f>
        <v>X Engineering and Measurement</v>
      </c>
      <c r="S2342" t="str">
        <f>VLOOKUP(G2342,'Seg 3 descriptions'!A:B,2)</f>
        <v>Vehicle Fuel</v>
      </c>
    </row>
    <row r="2343" spans="1:19" x14ac:dyDescent="0.25">
      <c r="A2343" s="1" t="s">
        <v>457</v>
      </c>
      <c r="B2343" s="1" t="s">
        <v>1988</v>
      </c>
      <c r="C2343" s="1" t="s">
        <v>2315</v>
      </c>
      <c r="D2343" s="1" t="s">
        <v>3038</v>
      </c>
      <c r="E2343" s="1" t="s">
        <v>20</v>
      </c>
      <c r="F2343" s="1" t="s">
        <v>2006</v>
      </c>
      <c r="G2343" s="1" t="s">
        <v>869</v>
      </c>
      <c r="H2343" s="1" t="s">
        <v>23</v>
      </c>
      <c r="I2343" s="1" t="s">
        <v>2056</v>
      </c>
      <c r="J2343" s="3">
        <v>13.82</v>
      </c>
      <c r="K2343" s="1" t="s">
        <v>3075</v>
      </c>
      <c r="L2343" s="1" t="s">
        <v>24</v>
      </c>
      <c r="M2343" s="1" t="s">
        <v>3076</v>
      </c>
      <c r="N2343" s="1" t="s">
        <v>2059</v>
      </c>
      <c r="O2343" s="2">
        <v>39478</v>
      </c>
      <c r="P2343" s="2">
        <v>39486</v>
      </c>
      <c r="Q2343" s="1" t="s">
        <v>29</v>
      </c>
      <c r="R2343" t="str">
        <f>VLOOKUP(F2343,'Seg 2 descriptions'!A:B,2)</f>
        <v>X Engineering and Measurement</v>
      </c>
      <c r="S2343" t="str">
        <f>VLOOKUP(G2343,'Seg 3 descriptions'!A:B,2)</f>
        <v>Vehicle Fuel</v>
      </c>
    </row>
    <row r="2344" spans="1:19" x14ac:dyDescent="0.25">
      <c r="A2344" s="1" t="s">
        <v>457</v>
      </c>
      <c r="B2344" s="1" t="s">
        <v>1988</v>
      </c>
      <c r="C2344" s="1" t="s">
        <v>2315</v>
      </c>
      <c r="D2344" s="1" t="s">
        <v>3113</v>
      </c>
      <c r="E2344" s="1" t="s">
        <v>20</v>
      </c>
      <c r="F2344" s="1" t="s">
        <v>2006</v>
      </c>
      <c r="G2344" s="1" t="s">
        <v>869</v>
      </c>
      <c r="H2344" s="1" t="s">
        <v>130</v>
      </c>
      <c r="I2344" s="1" t="s">
        <v>2056</v>
      </c>
      <c r="J2344" s="3">
        <v>15.78</v>
      </c>
      <c r="K2344" s="1" t="s">
        <v>3075</v>
      </c>
      <c r="L2344" s="1" t="s">
        <v>24</v>
      </c>
      <c r="M2344" s="1" t="s">
        <v>3076</v>
      </c>
      <c r="N2344" s="1" t="s">
        <v>2059</v>
      </c>
      <c r="O2344" s="2">
        <v>39478</v>
      </c>
      <c r="P2344" s="2">
        <v>39486</v>
      </c>
      <c r="Q2344" s="1" t="s">
        <v>29</v>
      </c>
      <c r="R2344" t="str">
        <f>VLOOKUP(F2344,'Seg 2 descriptions'!A:B,2)</f>
        <v>X Engineering and Measurement</v>
      </c>
      <c r="S2344" t="str">
        <f>VLOOKUP(G2344,'Seg 3 descriptions'!A:B,2)</f>
        <v>Vehicle Fuel</v>
      </c>
    </row>
    <row r="2345" spans="1:19" x14ac:dyDescent="0.25">
      <c r="A2345" s="1" t="s">
        <v>457</v>
      </c>
      <c r="B2345" s="1" t="s">
        <v>1988</v>
      </c>
      <c r="C2345" s="1" t="s">
        <v>2053</v>
      </c>
      <c r="D2345" s="1" t="s">
        <v>2064</v>
      </c>
      <c r="E2345" s="1" t="s">
        <v>20</v>
      </c>
      <c r="F2345" s="1" t="s">
        <v>2006</v>
      </c>
      <c r="G2345" s="1" t="s">
        <v>590</v>
      </c>
      <c r="H2345" s="1" t="s">
        <v>23</v>
      </c>
      <c r="I2345" s="1" t="s">
        <v>2056</v>
      </c>
      <c r="J2345" s="3">
        <v>-0.01</v>
      </c>
      <c r="K2345" s="1" t="s">
        <v>3075</v>
      </c>
      <c r="L2345" s="1" t="s">
        <v>24</v>
      </c>
      <c r="M2345" s="1" t="s">
        <v>3076</v>
      </c>
      <c r="N2345" s="1" t="s">
        <v>2059</v>
      </c>
      <c r="O2345" s="2">
        <v>39507</v>
      </c>
      <c r="P2345" s="2">
        <v>39512</v>
      </c>
      <c r="Q2345" s="1" t="s">
        <v>29</v>
      </c>
      <c r="R2345" t="str">
        <f>VLOOKUP(F2345,'Seg 2 descriptions'!A:B,2)</f>
        <v>X Engineering and Measurement</v>
      </c>
      <c r="S2345" t="str">
        <f>VLOOKUP(G2345,'Seg 3 descriptions'!A:B,2)</f>
        <v>Overtime/Comp Time/On Call</v>
      </c>
    </row>
    <row r="2346" spans="1:19" x14ac:dyDescent="0.25">
      <c r="A2346" s="1" t="s">
        <v>457</v>
      </c>
      <c r="B2346" s="1" t="s">
        <v>1988</v>
      </c>
      <c r="C2346" s="1" t="s">
        <v>2053</v>
      </c>
      <c r="D2346" s="1" t="s">
        <v>2005</v>
      </c>
      <c r="E2346" s="1" t="s">
        <v>20</v>
      </c>
      <c r="F2346" s="1" t="s">
        <v>2006</v>
      </c>
      <c r="G2346" s="1" t="s">
        <v>590</v>
      </c>
      <c r="H2346" s="1" t="s">
        <v>187</v>
      </c>
      <c r="I2346" s="1" t="s">
        <v>2056</v>
      </c>
      <c r="J2346" s="3">
        <v>-0.02</v>
      </c>
      <c r="K2346" s="1" t="s">
        <v>3075</v>
      </c>
      <c r="L2346" s="1" t="s">
        <v>24</v>
      </c>
      <c r="M2346" s="1" t="s">
        <v>3076</v>
      </c>
      <c r="N2346" s="1" t="s">
        <v>2059</v>
      </c>
      <c r="O2346" s="2">
        <v>39507</v>
      </c>
      <c r="P2346" s="2">
        <v>39512</v>
      </c>
      <c r="Q2346" s="1" t="s">
        <v>29</v>
      </c>
      <c r="R2346" t="str">
        <f>VLOOKUP(F2346,'Seg 2 descriptions'!A:B,2)</f>
        <v>X Engineering and Measurement</v>
      </c>
      <c r="S2346" t="str">
        <f>VLOOKUP(G2346,'Seg 3 descriptions'!A:B,2)</f>
        <v>Overtime/Comp Time/On Call</v>
      </c>
    </row>
    <row r="2347" spans="1:19" x14ac:dyDescent="0.25">
      <c r="A2347" s="1" t="s">
        <v>457</v>
      </c>
      <c r="B2347" s="1" t="s">
        <v>1988</v>
      </c>
      <c r="C2347" s="1" t="s">
        <v>2053</v>
      </c>
      <c r="D2347" s="1" t="s">
        <v>2008</v>
      </c>
      <c r="E2347" s="1" t="s">
        <v>20</v>
      </c>
      <c r="F2347" s="1" t="s">
        <v>2006</v>
      </c>
      <c r="G2347" s="1" t="s">
        <v>590</v>
      </c>
      <c r="H2347" s="1" t="s">
        <v>76</v>
      </c>
      <c r="I2347" s="1" t="s">
        <v>2056</v>
      </c>
      <c r="J2347" s="3">
        <v>-0.01</v>
      </c>
      <c r="K2347" s="1" t="s">
        <v>3075</v>
      </c>
      <c r="L2347" s="1" t="s">
        <v>24</v>
      </c>
      <c r="M2347" s="1" t="s">
        <v>3076</v>
      </c>
      <c r="N2347" s="1" t="s">
        <v>2059</v>
      </c>
      <c r="O2347" s="2">
        <v>39507</v>
      </c>
      <c r="P2347" s="2">
        <v>39512</v>
      </c>
      <c r="Q2347" s="1" t="s">
        <v>29</v>
      </c>
      <c r="R2347" t="str">
        <f>VLOOKUP(F2347,'Seg 2 descriptions'!A:B,2)</f>
        <v>X Engineering and Measurement</v>
      </c>
      <c r="S2347" t="str">
        <f>VLOOKUP(G2347,'Seg 3 descriptions'!A:B,2)</f>
        <v>Overtime/Comp Time/On Call</v>
      </c>
    </row>
    <row r="2348" spans="1:19" x14ac:dyDescent="0.25">
      <c r="A2348" s="1" t="s">
        <v>457</v>
      </c>
      <c r="B2348" s="1" t="s">
        <v>1988</v>
      </c>
      <c r="C2348" s="1" t="s">
        <v>2053</v>
      </c>
      <c r="D2348" s="1" t="s">
        <v>2081</v>
      </c>
      <c r="E2348" s="1" t="s">
        <v>20</v>
      </c>
      <c r="F2348" s="1" t="s">
        <v>2006</v>
      </c>
      <c r="G2348" s="1" t="s">
        <v>460</v>
      </c>
      <c r="H2348" s="1" t="s">
        <v>76</v>
      </c>
      <c r="I2348" s="1" t="s">
        <v>2056</v>
      </c>
      <c r="J2348" s="3">
        <v>8.01</v>
      </c>
      <c r="K2348" s="1" t="s">
        <v>3075</v>
      </c>
      <c r="L2348" s="1" t="s">
        <v>24</v>
      </c>
      <c r="M2348" s="1" t="s">
        <v>3076</v>
      </c>
      <c r="N2348" s="1" t="s">
        <v>2059</v>
      </c>
      <c r="O2348" s="2">
        <v>39507</v>
      </c>
      <c r="P2348" s="2">
        <v>39512</v>
      </c>
      <c r="Q2348" s="1" t="s">
        <v>29</v>
      </c>
      <c r="R2348" t="str">
        <f>VLOOKUP(F2348,'Seg 2 descriptions'!A:B,2)</f>
        <v>X Engineering and Measurement</v>
      </c>
      <c r="S2348" t="str">
        <f>VLOOKUP(G2348,'Seg 3 descriptions'!A:B,2)</f>
        <v>Salaries</v>
      </c>
    </row>
    <row r="2349" spans="1:19" x14ac:dyDescent="0.25">
      <c r="A2349" s="1" t="s">
        <v>457</v>
      </c>
      <c r="B2349" s="1" t="s">
        <v>1988</v>
      </c>
      <c r="C2349" s="1" t="s">
        <v>2053</v>
      </c>
      <c r="D2349" s="1" t="s">
        <v>2082</v>
      </c>
      <c r="E2349" s="1" t="s">
        <v>20</v>
      </c>
      <c r="F2349" s="1" t="s">
        <v>2006</v>
      </c>
      <c r="G2349" s="1" t="s">
        <v>460</v>
      </c>
      <c r="H2349" s="1" t="s">
        <v>23</v>
      </c>
      <c r="I2349" s="1" t="s">
        <v>2056</v>
      </c>
      <c r="J2349" s="3">
        <v>7.27</v>
      </c>
      <c r="K2349" s="1" t="s">
        <v>3075</v>
      </c>
      <c r="L2349" s="1" t="s">
        <v>24</v>
      </c>
      <c r="M2349" s="1" t="s">
        <v>3076</v>
      </c>
      <c r="N2349" s="1" t="s">
        <v>2059</v>
      </c>
      <c r="O2349" s="2">
        <v>39507</v>
      </c>
      <c r="P2349" s="2">
        <v>39512</v>
      </c>
      <c r="Q2349" s="1" t="s">
        <v>29</v>
      </c>
      <c r="R2349" t="str">
        <f>VLOOKUP(F2349,'Seg 2 descriptions'!A:B,2)</f>
        <v>X Engineering and Measurement</v>
      </c>
      <c r="S2349" t="str">
        <f>VLOOKUP(G2349,'Seg 3 descriptions'!A:B,2)</f>
        <v>Salaries</v>
      </c>
    </row>
    <row r="2350" spans="1:19" x14ac:dyDescent="0.25">
      <c r="A2350" s="1" t="s">
        <v>457</v>
      </c>
      <c r="B2350" s="1" t="s">
        <v>1988</v>
      </c>
      <c r="C2350" s="1" t="s">
        <v>2053</v>
      </c>
      <c r="D2350" s="1" t="s">
        <v>2330</v>
      </c>
      <c r="E2350" s="1" t="s">
        <v>20</v>
      </c>
      <c r="F2350" s="1" t="s">
        <v>2006</v>
      </c>
      <c r="G2350" s="1" t="s">
        <v>460</v>
      </c>
      <c r="H2350" s="1" t="s">
        <v>130</v>
      </c>
      <c r="I2350" s="1" t="s">
        <v>2056</v>
      </c>
      <c r="J2350" s="3">
        <v>1.37</v>
      </c>
      <c r="K2350" s="1" t="s">
        <v>3075</v>
      </c>
      <c r="L2350" s="1" t="s">
        <v>24</v>
      </c>
      <c r="M2350" s="1" t="s">
        <v>3076</v>
      </c>
      <c r="N2350" s="1" t="s">
        <v>2059</v>
      </c>
      <c r="O2350" s="2">
        <v>39507</v>
      </c>
      <c r="P2350" s="2">
        <v>39512</v>
      </c>
      <c r="Q2350" s="1" t="s">
        <v>29</v>
      </c>
      <c r="R2350" t="str">
        <f>VLOOKUP(F2350,'Seg 2 descriptions'!A:B,2)</f>
        <v>X Engineering and Measurement</v>
      </c>
      <c r="S2350" t="str">
        <f>VLOOKUP(G2350,'Seg 3 descriptions'!A:B,2)</f>
        <v>Salaries</v>
      </c>
    </row>
    <row r="2351" spans="1:19" x14ac:dyDescent="0.25">
      <c r="A2351" s="1" t="s">
        <v>457</v>
      </c>
      <c r="B2351" s="1" t="s">
        <v>1988</v>
      </c>
      <c r="C2351" s="1" t="s">
        <v>2053</v>
      </c>
      <c r="D2351" s="1" t="s">
        <v>2082</v>
      </c>
      <c r="E2351" s="1" t="s">
        <v>20</v>
      </c>
      <c r="F2351" s="1" t="s">
        <v>2006</v>
      </c>
      <c r="G2351" s="1" t="s">
        <v>460</v>
      </c>
      <c r="H2351" s="1" t="s">
        <v>23</v>
      </c>
      <c r="I2351" s="1" t="s">
        <v>2056</v>
      </c>
      <c r="J2351" s="3">
        <v>0.44</v>
      </c>
      <c r="K2351" s="1" t="s">
        <v>3075</v>
      </c>
      <c r="L2351" s="1" t="s">
        <v>24</v>
      </c>
      <c r="M2351" s="1" t="s">
        <v>3076</v>
      </c>
      <c r="N2351" s="1" t="s">
        <v>2059</v>
      </c>
      <c r="O2351" s="2">
        <v>39507</v>
      </c>
      <c r="P2351" s="2">
        <v>39512</v>
      </c>
      <c r="Q2351" s="1" t="s">
        <v>29</v>
      </c>
      <c r="R2351" t="str">
        <f>VLOOKUP(F2351,'Seg 2 descriptions'!A:B,2)</f>
        <v>X Engineering and Measurement</v>
      </c>
      <c r="S2351" t="str">
        <f>VLOOKUP(G2351,'Seg 3 descriptions'!A:B,2)</f>
        <v>Salaries</v>
      </c>
    </row>
    <row r="2352" spans="1:19" x14ac:dyDescent="0.25">
      <c r="A2352" s="1" t="s">
        <v>457</v>
      </c>
      <c r="B2352" s="1" t="s">
        <v>1988</v>
      </c>
      <c r="C2352" s="1" t="s">
        <v>2053</v>
      </c>
      <c r="D2352" s="1" t="s">
        <v>2330</v>
      </c>
      <c r="E2352" s="1" t="s">
        <v>20</v>
      </c>
      <c r="F2352" s="1" t="s">
        <v>2006</v>
      </c>
      <c r="G2352" s="1" t="s">
        <v>460</v>
      </c>
      <c r="H2352" s="1" t="s">
        <v>130</v>
      </c>
      <c r="I2352" s="1" t="s">
        <v>2056</v>
      </c>
      <c r="J2352" s="3">
        <v>0.26</v>
      </c>
      <c r="K2352" s="1" t="s">
        <v>3075</v>
      </c>
      <c r="L2352" s="1" t="s">
        <v>24</v>
      </c>
      <c r="M2352" s="1" t="s">
        <v>3076</v>
      </c>
      <c r="N2352" s="1" t="s">
        <v>2059</v>
      </c>
      <c r="O2352" s="2">
        <v>39507</v>
      </c>
      <c r="P2352" s="2">
        <v>39512</v>
      </c>
      <c r="Q2352" s="1" t="s">
        <v>29</v>
      </c>
      <c r="R2352" t="str">
        <f>VLOOKUP(F2352,'Seg 2 descriptions'!A:B,2)</f>
        <v>X Engineering and Measurement</v>
      </c>
      <c r="S2352" t="str">
        <f>VLOOKUP(G2352,'Seg 3 descriptions'!A:B,2)</f>
        <v>Salaries</v>
      </c>
    </row>
    <row r="2353" spans="1:19" x14ac:dyDescent="0.25">
      <c r="A2353" s="1" t="s">
        <v>457</v>
      </c>
      <c r="B2353" s="1" t="s">
        <v>1988</v>
      </c>
      <c r="C2353" s="1" t="s">
        <v>2053</v>
      </c>
      <c r="D2353" s="1" t="s">
        <v>2077</v>
      </c>
      <c r="E2353" s="1" t="s">
        <v>20</v>
      </c>
      <c r="F2353" s="1" t="s">
        <v>2006</v>
      </c>
      <c r="G2353" s="1" t="s">
        <v>460</v>
      </c>
      <c r="H2353" s="1" t="s">
        <v>86</v>
      </c>
      <c r="I2353" s="1" t="s">
        <v>2056</v>
      </c>
      <c r="J2353" s="3">
        <v>1.1000000000000001</v>
      </c>
      <c r="K2353" s="1" t="s">
        <v>3075</v>
      </c>
      <c r="L2353" s="1" t="s">
        <v>24</v>
      </c>
      <c r="M2353" s="1" t="s">
        <v>3076</v>
      </c>
      <c r="N2353" s="1" t="s">
        <v>2059</v>
      </c>
      <c r="O2353" s="2">
        <v>39507</v>
      </c>
      <c r="P2353" s="2">
        <v>39512</v>
      </c>
      <c r="Q2353" s="1" t="s">
        <v>29</v>
      </c>
      <c r="R2353" t="str">
        <f>VLOOKUP(F2353,'Seg 2 descriptions'!A:B,2)</f>
        <v>X Engineering and Measurement</v>
      </c>
      <c r="S2353" t="str">
        <f>VLOOKUP(G2353,'Seg 3 descriptions'!A:B,2)</f>
        <v>Salaries</v>
      </c>
    </row>
    <row r="2354" spans="1:19" x14ac:dyDescent="0.25">
      <c r="A2354" s="1" t="s">
        <v>457</v>
      </c>
      <c r="B2354" s="1" t="s">
        <v>1988</v>
      </c>
      <c r="C2354" s="1" t="s">
        <v>2053</v>
      </c>
      <c r="D2354" s="1" t="s">
        <v>2080</v>
      </c>
      <c r="E2354" s="1" t="s">
        <v>20</v>
      </c>
      <c r="F2354" s="1" t="s">
        <v>2006</v>
      </c>
      <c r="G2354" s="1" t="s">
        <v>460</v>
      </c>
      <c r="H2354" s="1" t="s">
        <v>187</v>
      </c>
      <c r="I2354" s="1" t="s">
        <v>2056</v>
      </c>
      <c r="J2354" s="3">
        <v>8.34</v>
      </c>
      <c r="K2354" s="1" t="s">
        <v>3075</v>
      </c>
      <c r="L2354" s="1" t="s">
        <v>24</v>
      </c>
      <c r="M2354" s="1" t="s">
        <v>3076</v>
      </c>
      <c r="N2354" s="1" t="s">
        <v>2059</v>
      </c>
      <c r="O2354" s="2">
        <v>39507</v>
      </c>
      <c r="P2354" s="2">
        <v>39512</v>
      </c>
      <c r="Q2354" s="1" t="s">
        <v>29</v>
      </c>
      <c r="R2354" t="str">
        <f>VLOOKUP(F2354,'Seg 2 descriptions'!A:B,2)</f>
        <v>X Engineering and Measurement</v>
      </c>
      <c r="S2354" t="str">
        <f>VLOOKUP(G2354,'Seg 3 descriptions'!A:B,2)</f>
        <v>Salaries</v>
      </c>
    </row>
    <row r="2355" spans="1:19" x14ac:dyDescent="0.25">
      <c r="A2355" s="1" t="s">
        <v>457</v>
      </c>
      <c r="B2355" s="1" t="s">
        <v>1988</v>
      </c>
      <c r="C2355" s="1" t="s">
        <v>2315</v>
      </c>
      <c r="D2355" s="1" t="s">
        <v>3042</v>
      </c>
      <c r="E2355" s="1" t="s">
        <v>20</v>
      </c>
      <c r="F2355" s="1" t="s">
        <v>2006</v>
      </c>
      <c r="G2355" s="1" t="s">
        <v>283</v>
      </c>
      <c r="H2355" s="1" t="s">
        <v>187</v>
      </c>
      <c r="I2355" s="1" t="s">
        <v>2056</v>
      </c>
      <c r="J2355" s="3">
        <v>21.45</v>
      </c>
      <c r="K2355" s="1" t="s">
        <v>3075</v>
      </c>
      <c r="L2355" s="1" t="s">
        <v>24</v>
      </c>
      <c r="M2355" s="1" t="s">
        <v>3076</v>
      </c>
      <c r="N2355" s="1" t="s">
        <v>2059</v>
      </c>
      <c r="O2355" s="2">
        <v>39478</v>
      </c>
      <c r="P2355" s="2">
        <v>39486</v>
      </c>
      <c r="Q2355" s="1" t="s">
        <v>29</v>
      </c>
      <c r="R2355" t="str">
        <f>VLOOKUP(F2355,'Seg 2 descriptions'!A:B,2)</f>
        <v>X Engineering and Measurement</v>
      </c>
      <c r="S2355" t="str">
        <f>VLOOKUP(G2355,'Seg 3 descriptions'!A:B,2)</f>
        <v>Supplies &amp; Misc Dept Expenses</v>
      </c>
    </row>
    <row r="2356" spans="1:19" x14ac:dyDescent="0.25">
      <c r="A2356" s="1" t="s">
        <v>457</v>
      </c>
      <c r="B2356" s="1" t="s">
        <v>1988</v>
      </c>
      <c r="C2356" s="1" t="s">
        <v>2315</v>
      </c>
      <c r="D2356" s="1" t="s">
        <v>3039</v>
      </c>
      <c r="E2356" s="1" t="s">
        <v>20</v>
      </c>
      <c r="F2356" s="1" t="s">
        <v>2006</v>
      </c>
      <c r="G2356" s="1" t="s">
        <v>283</v>
      </c>
      <c r="H2356" s="1" t="s">
        <v>76</v>
      </c>
      <c r="I2356" s="1" t="s">
        <v>2056</v>
      </c>
      <c r="J2356" s="3">
        <v>24.06</v>
      </c>
      <c r="K2356" s="1" t="s">
        <v>3075</v>
      </c>
      <c r="L2356" s="1" t="s">
        <v>24</v>
      </c>
      <c r="M2356" s="1" t="s">
        <v>3076</v>
      </c>
      <c r="N2356" s="1" t="s">
        <v>2059</v>
      </c>
      <c r="O2356" s="2">
        <v>39478</v>
      </c>
      <c r="P2356" s="2">
        <v>39486</v>
      </c>
      <c r="Q2356" s="1" t="s">
        <v>29</v>
      </c>
      <c r="R2356" t="str">
        <f>VLOOKUP(F2356,'Seg 2 descriptions'!A:B,2)</f>
        <v>X Engineering and Measurement</v>
      </c>
      <c r="S2356" t="str">
        <f>VLOOKUP(G2356,'Seg 3 descriptions'!A:B,2)</f>
        <v>Supplies &amp; Misc Dept Expenses</v>
      </c>
    </row>
    <row r="2357" spans="1:19" x14ac:dyDescent="0.25">
      <c r="A2357" s="1" t="s">
        <v>457</v>
      </c>
      <c r="B2357" s="1" t="s">
        <v>1988</v>
      </c>
      <c r="C2357" s="1" t="s">
        <v>2315</v>
      </c>
      <c r="D2357" s="1" t="s">
        <v>3040</v>
      </c>
      <c r="E2357" s="1" t="s">
        <v>20</v>
      </c>
      <c r="F2357" s="1" t="s">
        <v>2006</v>
      </c>
      <c r="G2357" s="1" t="s">
        <v>283</v>
      </c>
      <c r="H2357" s="1" t="s">
        <v>23</v>
      </c>
      <c r="I2357" s="1" t="s">
        <v>2056</v>
      </c>
      <c r="J2357" s="3">
        <v>2.97</v>
      </c>
      <c r="K2357" s="1" t="s">
        <v>3075</v>
      </c>
      <c r="L2357" s="1" t="s">
        <v>24</v>
      </c>
      <c r="M2357" s="1" t="s">
        <v>3076</v>
      </c>
      <c r="N2357" s="1" t="s">
        <v>2059</v>
      </c>
      <c r="O2357" s="2">
        <v>39478</v>
      </c>
      <c r="P2357" s="2">
        <v>39486</v>
      </c>
      <c r="Q2357" s="1" t="s">
        <v>29</v>
      </c>
      <c r="R2357" t="str">
        <f>VLOOKUP(F2357,'Seg 2 descriptions'!A:B,2)</f>
        <v>X Engineering and Measurement</v>
      </c>
      <c r="S2357" t="str">
        <f>VLOOKUP(G2357,'Seg 3 descriptions'!A:B,2)</f>
        <v>Supplies &amp; Misc Dept Expenses</v>
      </c>
    </row>
    <row r="2358" spans="1:19" x14ac:dyDescent="0.25">
      <c r="A2358" s="1" t="s">
        <v>457</v>
      </c>
      <c r="B2358" s="1" t="s">
        <v>1988</v>
      </c>
      <c r="C2358" s="1" t="s">
        <v>2315</v>
      </c>
      <c r="D2358" s="1" t="s">
        <v>3114</v>
      </c>
      <c r="E2358" s="1" t="s">
        <v>20</v>
      </c>
      <c r="F2358" s="1" t="s">
        <v>2006</v>
      </c>
      <c r="G2358" s="1" t="s">
        <v>283</v>
      </c>
      <c r="H2358" s="1" t="s">
        <v>130</v>
      </c>
      <c r="I2358" s="1" t="s">
        <v>2056</v>
      </c>
      <c r="J2358" s="3">
        <v>3.39</v>
      </c>
      <c r="K2358" s="1" t="s">
        <v>3075</v>
      </c>
      <c r="L2358" s="1" t="s">
        <v>24</v>
      </c>
      <c r="M2358" s="1" t="s">
        <v>3076</v>
      </c>
      <c r="N2358" s="1" t="s">
        <v>2059</v>
      </c>
      <c r="O2358" s="2">
        <v>39478</v>
      </c>
      <c r="P2358" s="2">
        <v>39486</v>
      </c>
      <c r="Q2358" s="1" t="s">
        <v>29</v>
      </c>
      <c r="R2358" t="str">
        <f>VLOOKUP(F2358,'Seg 2 descriptions'!A:B,2)</f>
        <v>X Engineering and Measurement</v>
      </c>
      <c r="S2358" t="str">
        <f>VLOOKUP(G2358,'Seg 3 descriptions'!A:B,2)</f>
        <v>Supplies &amp; Misc Dept Expenses</v>
      </c>
    </row>
    <row r="2359" spans="1:19" x14ac:dyDescent="0.25">
      <c r="A2359" s="1" t="s">
        <v>457</v>
      </c>
      <c r="B2359" s="1" t="s">
        <v>1988</v>
      </c>
      <c r="C2359" s="1" t="s">
        <v>2315</v>
      </c>
      <c r="D2359" s="1" t="s">
        <v>3041</v>
      </c>
      <c r="E2359" s="1" t="s">
        <v>20</v>
      </c>
      <c r="F2359" s="1" t="s">
        <v>2006</v>
      </c>
      <c r="G2359" s="1" t="s">
        <v>283</v>
      </c>
      <c r="H2359" s="1" t="s">
        <v>86</v>
      </c>
      <c r="I2359" s="1" t="s">
        <v>2056</v>
      </c>
      <c r="J2359" s="3">
        <v>4.58</v>
      </c>
      <c r="K2359" s="1" t="s">
        <v>3075</v>
      </c>
      <c r="L2359" s="1" t="s">
        <v>24</v>
      </c>
      <c r="M2359" s="1" t="s">
        <v>3076</v>
      </c>
      <c r="N2359" s="1" t="s">
        <v>2059</v>
      </c>
      <c r="O2359" s="2">
        <v>39478</v>
      </c>
      <c r="P2359" s="2">
        <v>39486</v>
      </c>
      <c r="Q2359" s="1" t="s">
        <v>29</v>
      </c>
      <c r="R2359" t="str">
        <f>VLOOKUP(F2359,'Seg 2 descriptions'!A:B,2)</f>
        <v>X Engineering and Measurement</v>
      </c>
      <c r="S2359" t="str">
        <f>VLOOKUP(G2359,'Seg 3 descriptions'!A:B,2)</f>
        <v>Supplies &amp; Misc Dept Expenses</v>
      </c>
    </row>
    <row r="2360" spans="1:19" x14ac:dyDescent="0.25">
      <c r="A2360" s="1" t="s">
        <v>457</v>
      </c>
      <c r="B2360" s="1" t="s">
        <v>1988</v>
      </c>
      <c r="C2360" s="1" t="s">
        <v>2315</v>
      </c>
      <c r="D2360" s="1" t="s">
        <v>3045</v>
      </c>
      <c r="E2360" s="1" t="s">
        <v>20</v>
      </c>
      <c r="F2360" s="1" t="s">
        <v>2006</v>
      </c>
      <c r="G2360" s="1" t="s">
        <v>1302</v>
      </c>
      <c r="H2360" s="1" t="s">
        <v>76</v>
      </c>
      <c r="I2360" s="1" t="s">
        <v>2056</v>
      </c>
      <c r="J2360" s="3">
        <v>9.94</v>
      </c>
      <c r="K2360" s="1" t="s">
        <v>3075</v>
      </c>
      <c r="L2360" s="1" t="s">
        <v>24</v>
      </c>
      <c r="M2360" s="1" t="s">
        <v>3076</v>
      </c>
      <c r="N2360" s="1" t="s">
        <v>2059</v>
      </c>
      <c r="O2360" s="2">
        <v>39478</v>
      </c>
      <c r="P2360" s="2">
        <v>39486</v>
      </c>
      <c r="Q2360" s="1" t="s">
        <v>29</v>
      </c>
      <c r="R2360" t="str">
        <f>VLOOKUP(F2360,'Seg 2 descriptions'!A:B,2)</f>
        <v>X Engineering and Measurement</v>
      </c>
      <c r="S2360" t="str">
        <f>VLOOKUP(G2360,'Seg 3 descriptions'!A:B,2)</f>
        <v>Uniforms</v>
      </c>
    </row>
    <row r="2361" spans="1:19" x14ac:dyDescent="0.25">
      <c r="A2361" s="1" t="s">
        <v>457</v>
      </c>
      <c r="B2361" s="1" t="s">
        <v>1988</v>
      </c>
      <c r="C2361" s="1" t="s">
        <v>2315</v>
      </c>
      <c r="D2361" s="1" t="s">
        <v>3046</v>
      </c>
      <c r="E2361" s="1" t="s">
        <v>20</v>
      </c>
      <c r="F2361" s="1" t="s">
        <v>2006</v>
      </c>
      <c r="G2361" s="1" t="s">
        <v>1302</v>
      </c>
      <c r="H2361" s="1" t="s">
        <v>23</v>
      </c>
      <c r="I2361" s="1" t="s">
        <v>2056</v>
      </c>
      <c r="J2361" s="3">
        <v>1.23</v>
      </c>
      <c r="K2361" s="1" t="s">
        <v>3075</v>
      </c>
      <c r="L2361" s="1" t="s">
        <v>24</v>
      </c>
      <c r="M2361" s="1" t="s">
        <v>3076</v>
      </c>
      <c r="N2361" s="1" t="s">
        <v>2059</v>
      </c>
      <c r="O2361" s="2">
        <v>39478</v>
      </c>
      <c r="P2361" s="2">
        <v>39486</v>
      </c>
      <c r="Q2361" s="1" t="s">
        <v>29</v>
      </c>
      <c r="R2361" t="str">
        <f>VLOOKUP(F2361,'Seg 2 descriptions'!A:B,2)</f>
        <v>X Engineering and Measurement</v>
      </c>
      <c r="S2361" t="str">
        <f>VLOOKUP(G2361,'Seg 3 descriptions'!A:B,2)</f>
        <v>Uniforms</v>
      </c>
    </row>
    <row r="2362" spans="1:19" x14ac:dyDescent="0.25">
      <c r="A2362" s="1" t="s">
        <v>457</v>
      </c>
      <c r="B2362" s="1" t="s">
        <v>1988</v>
      </c>
      <c r="C2362" s="1" t="s">
        <v>2315</v>
      </c>
      <c r="D2362" s="1" t="s">
        <v>3115</v>
      </c>
      <c r="E2362" s="1" t="s">
        <v>20</v>
      </c>
      <c r="F2362" s="1" t="s">
        <v>2006</v>
      </c>
      <c r="G2362" s="1" t="s">
        <v>1302</v>
      </c>
      <c r="H2362" s="1" t="s">
        <v>130</v>
      </c>
      <c r="I2362" s="1" t="s">
        <v>2056</v>
      </c>
      <c r="J2362" s="3">
        <v>1.4</v>
      </c>
      <c r="K2362" s="1" t="s">
        <v>3075</v>
      </c>
      <c r="L2362" s="1" t="s">
        <v>24</v>
      </c>
      <c r="M2362" s="1" t="s">
        <v>3076</v>
      </c>
      <c r="N2362" s="1" t="s">
        <v>2059</v>
      </c>
      <c r="O2362" s="2">
        <v>39478</v>
      </c>
      <c r="P2362" s="2">
        <v>39486</v>
      </c>
      <c r="Q2362" s="1" t="s">
        <v>29</v>
      </c>
      <c r="R2362" t="str">
        <f>VLOOKUP(F2362,'Seg 2 descriptions'!A:B,2)</f>
        <v>X Engineering and Measurement</v>
      </c>
      <c r="S2362" t="str">
        <f>VLOOKUP(G2362,'Seg 3 descriptions'!A:B,2)</f>
        <v>Uniforms</v>
      </c>
    </row>
    <row r="2363" spans="1:19" x14ac:dyDescent="0.25">
      <c r="A2363" s="1" t="s">
        <v>457</v>
      </c>
      <c r="B2363" s="1" t="s">
        <v>1988</v>
      </c>
      <c r="C2363" s="1" t="s">
        <v>2315</v>
      </c>
      <c r="D2363" s="1" t="s">
        <v>3043</v>
      </c>
      <c r="E2363" s="1" t="s">
        <v>20</v>
      </c>
      <c r="F2363" s="1" t="s">
        <v>2006</v>
      </c>
      <c r="G2363" s="1" t="s">
        <v>1302</v>
      </c>
      <c r="H2363" s="1" t="s">
        <v>86</v>
      </c>
      <c r="I2363" s="1" t="s">
        <v>2056</v>
      </c>
      <c r="J2363" s="3">
        <v>1.89</v>
      </c>
      <c r="K2363" s="1" t="s">
        <v>3075</v>
      </c>
      <c r="L2363" s="1" t="s">
        <v>24</v>
      </c>
      <c r="M2363" s="1" t="s">
        <v>3076</v>
      </c>
      <c r="N2363" s="1" t="s">
        <v>2059</v>
      </c>
      <c r="O2363" s="2">
        <v>39478</v>
      </c>
      <c r="P2363" s="2">
        <v>39486</v>
      </c>
      <c r="Q2363" s="1" t="s">
        <v>29</v>
      </c>
      <c r="R2363" t="str">
        <f>VLOOKUP(F2363,'Seg 2 descriptions'!A:B,2)</f>
        <v>X Engineering and Measurement</v>
      </c>
      <c r="S2363" t="str">
        <f>VLOOKUP(G2363,'Seg 3 descriptions'!A:B,2)</f>
        <v>Uniforms</v>
      </c>
    </row>
    <row r="2364" spans="1:19" x14ac:dyDescent="0.25">
      <c r="A2364" s="1" t="s">
        <v>457</v>
      </c>
      <c r="B2364" s="1" t="s">
        <v>1988</v>
      </c>
      <c r="C2364" s="1" t="s">
        <v>2315</v>
      </c>
      <c r="D2364" s="1" t="s">
        <v>3044</v>
      </c>
      <c r="E2364" s="1" t="s">
        <v>20</v>
      </c>
      <c r="F2364" s="1" t="s">
        <v>2006</v>
      </c>
      <c r="G2364" s="1" t="s">
        <v>1302</v>
      </c>
      <c r="H2364" s="1" t="s">
        <v>187</v>
      </c>
      <c r="I2364" s="1" t="s">
        <v>2056</v>
      </c>
      <c r="J2364" s="3">
        <v>8.86</v>
      </c>
      <c r="K2364" s="1" t="s">
        <v>3075</v>
      </c>
      <c r="L2364" s="1" t="s">
        <v>24</v>
      </c>
      <c r="M2364" s="1" t="s">
        <v>3076</v>
      </c>
      <c r="N2364" s="1" t="s">
        <v>2059</v>
      </c>
      <c r="O2364" s="2">
        <v>39478</v>
      </c>
      <c r="P2364" s="2">
        <v>39486</v>
      </c>
      <c r="Q2364" s="1" t="s">
        <v>29</v>
      </c>
      <c r="R2364" t="str">
        <f>VLOOKUP(F2364,'Seg 2 descriptions'!A:B,2)</f>
        <v>X Engineering and Measurement</v>
      </c>
      <c r="S2364" t="str">
        <f>VLOOKUP(G2364,'Seg 3 descriptions'!A:B,2)</f>
        <v>Uniforms</v>
      </c>
    </row>
    <row r="2365" spans="1:19" x14ac:dyDescent="0.25">
      <c r="A2365" s="1" t="s">
        <v>457</v>
      </c>
      <c r="B2365" s="1" t="s">
        <v>1988</v>
      </c>
      <c r="C2365" s="1" t="s">
        <v>2315</v>
      </c>
      <c r="D2365" s="1" t="s">
        <v>3050</v>
      </c>
      <c r="E2365" s="1" t="s">
        <v>20</v>
      </c>
      <c r="F2365" s="1" t="s">
        <v>2006</v>
      </c>
      <c r="G2365" s="1" t="s">
        <v>868</v>
      </c>
      <c r="H2365" s="1" t="s">
        <v>23</v>
      </c>
      <c r="I2365" s="1" t="s">
        <v>2056</v>
      </c>
      <c r="J2365" s="3">
        <v>2.39</v>
      </c>
      <c r="K2365" s="1" t="s">
        <v>3075</v>
      </c>
      <c r="L2365" s="1" t="s">
        <v>24</v>
      </c>
      <c r="M2365" s="1" t="s">
        <v>3076</v>
      </c>
      <c r="N2365" s="1" t="s">
        <v>2059</v>
      </c>
      <c r="O2365" s="2">
        <v>39478</v>
      </c>
      <c r="P2365" s="2">
        <v>39486</v>
      </c>
      <c r="Q2365" s="1" t="s">
        <v>29</v>
      </c>
      <c r="R2365" t="str">
        <f>VLOOKUP(F2365,'Seg 2 descriptions'!A:B,2)</f>
        <v>X Engineering and Measurement</v>
      </c>
      <c r="S2365" t="str">
        <f>VLOOKUP(G2365,'Seg 3 descriptions'!A:B,2)</f>
        <v>Cell Phones</v>
      </c>
    </row>
    <row r="2366" spans="1:19" x14ac:dyDescent="0.25">
      <c r="A2366" s="1" t="s">
        <v>457</v>
      </c>
      <c r="B2366" s="1" t="s">
        <v>1988</v>
      </c>
      <c r="C2366" s="1" t="s">
        <v>2315</v>
      </c>
      <c r="D2366" s="1" t="s">
        <v>3116</v>
      </c>
      <c r="E2366" s="1" t="s">
        <v>20</v>
      </c>
      <c r="F2366" s="1" t="s">
        <v>2006</v>
      </c>
      <c r="G2366" s="1" t="s">
        <v>868</v>
      </c>
      <c r="H2366" s="1" t="s">
        <v>130</v>
      </c>
      <c r="I2366" s="1" t="s">
        <v>2056</v>
      </c>
      <c r="J2366" s="3">
        <v>2.72</v>
      </c>
      <c r="K2366" s="1" t="s">
        <v>3075</v>
      </c>
      <c r="L2366" s="1" t="s">
        <v>24</v>
      </c>
      <c r="M2366" s="1" t="s">
        <v>3076</v>
      </c>
      <c r="N2366" s="1" t="s">
        <v>2059</v>
      </c>
      <c r="O2366" s="2">
        <v>39478</v>
      </c>
      <c r="P2366" s="2">
        <v>39486</v>
      </c>
      <c r="Q2366" s="1" t="s">
        <v>29</v>
      </c>
      <c r="R2366" t="str">
        <f>VLOOKUP(F2366,'Seg 2 descriptions'!A:B,2)</f>
        <v>X Engineering and Measurement</v>
      </c>
      <c r="S2366" t="str">
        <f>VLOOKUP(G2366,'Seg 3 descriptions'!A:B,2)</f>
        <v>Cell Phones</v>
      </c>
    </row>
    <row r="2367" spans="1:19" x14ac:dyDescent="0.25">
      <c r="A2367" s="1" t="s">
        <v>1987</v>
      </c>
      <c r="B2367" s="1" t="s">
        <v>1988</v>
      </c>
      <c r="C2367" s="1" t="s">
        <v>2868</v>
      </c>
      <c r="D2367" s="1" t="s">
        <v>1999</v>
      </c>
      <c r="E2367" s="1" t="s">
        <v>1991</v>
      </c>
      <c r="F2367" s="1" t="s">
        <v>1992</v>
      </c>
      <c r="G2367" s="1" t="s">
        <v>460</v>
      </c>
      <c r="H2367" s="1" t="s">
        <v>228</v>
      </c>
      <c r="I2367" s="1" t="s">
        <v>24</v>
      </c>
      <c r="J2367" s="3">
        <v>193.9</v>
      </c>
      <c r="K2367" s="1" t="s">
        <v>2869</v>
      </c>
      <c r="L2367" s="1" t="s">
        <v>24</v>
      </c>
      <c r="M2367" s="1" t="s">
        <v>2388</v>
      </c>
      <c r="N2367" s="1" t="s">
        <v>2868</v>
      </c>
      <c r="O2367" s="2">
        <v>39584</v>
      </c>
      <c r="P2367" s="2">
        <v>39602</v>
      </c>
      <c r="Q2367" s="1" t="s">
        <v>29</v>
      </c>
      <c r="R2367" t="str">
        <f>VLOOKUP(F2367,'Seg 2 descriptions'!A:B,2)</f>
        <v>X Operations-Tri-County</v>
      </c>
      <c r="S2367" t="str">
        <f>VLOOKUP(G2367,'Seg 3 descriptions'!A:B,2)</f>
        <v>Salaries</v>
      </c>
    </row>
    <row r="2368" spans="1:19" x14ac:dyDescent="0.25">
      <c r="A2368" s="1" t="s">
        <v>1987</v>
      </c>
      <c r="B2368" s="1" t="s">
        <v>1988</v>
      </c>
      <c r="C2368" s="1" t="s">
        <v>2868</v>
      </c>
      <c r="D2368" s="1" t="s">
        <v>1997</v>
      </c>
      <c r="E2368" s="1" t="s">
        <v>1991</v>
      </c>
      <c r="F2368" s="1" t="s">
        <v>1992</v>
      </c>
      <c r="G2368" s="1" t="s">
        <v>460</v>
      </c>
      <c r="H2368" s="1" t="s">
        <v>86</v>
      </c>
      <c r="I2368" s="1" t="s">
        <v>24</v>
      </c>
      <c r="J2368" s="3">
        <v>129.12</v>
      </c>
      <c r="K2368" s="1" t="s">
        <v>2869</v>
      </c>
      <c r="L2368" s="1" t="s">
        <v>24</v>
      </c>
      <c r="M2368" s="1" t="s">
        <v>2001</v>
      </c>
      <c r="N2368" s="1" t="s">
        <v>2868</v>
      </c>
      <c r="O2368" s="2">
        <v>39584</v>
      </c>
      <c r="P2368" s="2">
        <v>39602</v>
      </c>
      <c r="Q2368" s="1" t="s">
        <v>29</v>
      </c>
      <c r="R2368" t="str">
        <f>VLOOKUP(F2368,'Seg 2 descriptions'!A:B,2)</f>
        <v>X Operations-Tri-County</v>
      </c>
      <c r="S2368" t="str">
        <f>VLOOKUP(G2368,'Seg 3 descriptions'!A:B,2)</f>
        <v>Salaries</v>
      </c>
    </row>
    <row r="2369" spans="1:19" x14ac:dyDescent="0.25">
      <c r="A2369" s="1" t="s">
        <v>1987</v>
      </c>
      <c r="B2369" s="1" t="s">
        <v>1988</v>
      </c>
      <c r="C2369" s="1" t="s">
        <v>2868</v>
      </c>
      <c r="D2369" s="1" t="s">
        <v>2077</v>
      </c>
      <c r="E2369" s="1" t="s">
        <v>20</v>
      </c>
      <c r="F2369" s="1" t="s">
        <v>2006</v>
      </c>
      <c r="G2369" s="1" t="s">
        <v>460</v>
      </c>
      <c r="H2369" s="1" t="s">
        <v>86</v>
      </c>
      <c r="I2369" s="1" t="s">
        <v>24</v>
      </c>
      <c r="J2369" s="3">
        <v>101.8</v>
      </c>
      <c r="K2369" s="1" t="s">
        <v>2869</v>
      </c>
      <c r="L2369" s="1" t="s">
        <v>24</v>
      </c>
      <c r="M2369" s="1" t="s">
        <v>2406</v>
      </c>
      <c r="N2369" s="1" t="s">
        <v>2868</v>
      </c>
      <c r="O2369" s="2">
        <v>39584</v>
      </c>
      <c r="P2369" s="2">
        <v>39602</v>
      </c>
      <c r="Q2369" s="1" t="s">
        <v>29</v>
      </c>
      <c r="R2369" t="str">
        <f>VLOOKUP(F2369,'Seg 2 descriptions'!A:B,2)</f>
        <v>X Engineering and Measurement</v>
      </c>
      <c r="S2369" t="str">
        <f>VLOOKUP(G2369,'Seg 3 descriptions'!A:B,2)</f>
        <v>Salaries</v>
      </c>
    </row>
    <row r="2370" spans="1:19" x14ac:dyDescent="0.25">
      <c r="A2370" s="1" t="s">
        <v>1987</v>
      </c>
      <c r="B2370" s="1" t="s">
        <v>1988</v>
      </c>
      <c r="C2370" s="1" t="s">
        <v>2868</v>
      </c>
      <c r="D2370" s="1" t="s">
        <v>2077</v>
      </c>
      <c r="E2370" s="1" t="s">
        <v>20</v>
      </c>
      <c r="F2370" s="1" t="s">
        <v>2006</v>
      </c>
      <c r="G2370" s="1" t="s">
        <v>460</v>
      </c>
      <c r="H2370" s="1" t="s">
        <v>86</v>
      </c>
      <c r="I2370" s="1" t="s">
        <v>24</v>
      </c>
      <c r="J2370" s="3">
        <v>40.72</v>
      </c>
      <c r="K2370" s="1" t="s">
        <v>2869</v>
      </c>
      <c r="L2370" s="1" t="s">
        <v>24</v>
      </c>
      <c r="M2370" s="1" t="s">
        <v>2406</v>
      </c>
      <c r="N2370" s="1" t="s">
        <v>2868</v>
      </c>
      <c r="O2370" s="2">
        <v>39584</v>
      </c>
      <c r="P2370" s="2">
        <v>39602</v>
      </c>
      <c r="Q2370" s="1" t="s">
        <v>29</v>
      </c>
      <c r="R2370" t="str">
        <f>VLOOKUP(F2370,'Seg 2 descriptions'!A:B,2)</f>
        <v>X Engineering and Measurement</v>
      </c>
      <c r="S2370" t="str">
        <f>VLOOKUP(G2370,'Seg 3 descriptions'!A:B,2)</f>
        <v>Salaries</v>
      </c>
    </row>
    <row r="2371" spans="1:19" x14ac:dyDescent="0.25">
      <c r="A2371" s="1" t="s">
        <v>1987</v>
      </c>
      <c r="B2371" s="1" t="s">
        <v>1988</v>
      </c>
      <c r="C2371" s="1" t="s">
        <v>2868</v>
      </c>
      <c r="D2371" s="1" t="s">
        <v>2080</v>
      </c>
      <c r="E2371" s="1" t="s">
        <v>20</v>
      </c>
      <c r="F2371" s="1" t="s">
        <v>2006</v>
      </c>
      <c r="G2371" s="1" t="s">
        <v>460</v>
      </c>
      <c r="H2371" s="1" t="s">
        <v>187</v>
      </c>
      <c r="I2371" s="1" t="s">
        <v>24</v>
      </c>
      <c r="J2371" s="3">
        <v>40.72</v>
      </c>
      <c r="K2371" s="1" t="s">
        <v>2869</v>
      </c>
      <c r="L2371" s="1" t="s">
        <v>24</v>
      </c>
      <c r="M2371" s="1" t="s">
        <v>2406</v>
      </c>
      <c r="N2371" s="1" t="s">
        <v>2868</v>
      </c>
      <c r="O2371" s="2">
        <v>39584</v>
      </c>
      <c r="P2371" s="2">
        <v>39602</v>
      </c>
      <c r="Q2371" s="1" t="s">
        <v>29</v>
      </c>
      <c r="R2371" t="str">
        <f>VLOOKUP(F2371,'Seg 2 descriptions'!A:B,2)</f>
        <v>X Engineering and Measurement</v>
      </c>
      <c r="S2371" t="str">
        <f>VLOOKUP(G2371,'Seg 3 descriptions'!A:B,2)</f>
        <v>Salaries</v>
      </c>
    </row>
    <row r="2372" spans="1:19" x14ac:dyDescent="0.25">
      <c r="A2372" s="1" t="s">
        <v>1987</v>
      </c>
      <c r="B2372" s="1" t="s">
        <v>1988</v>
      </c>
      <c r="C2372" s="1" t="s">
        <v>2868</v>
      </c>
      <c r="D2372" s="1" t="s">
        <v>2081</v>
      </c>
      <c r="E2372" s="1" t="s">
        <v>20</v>
      </c>
      <c r="F2372" s="1" t="s">
        <v>2006</v>
      </c>
      <c r="G2372" s="1" t="s">
        <v>460</v>
      </c>
      <c r="H2372" s="1" t="s">
        <v>76</v>
      </c>
      <c r="I2372" s="1" t="s">
        <v>24</v>
      </c>
      <c r="J2372" s="3">
        <v>101.8</v>
      </c>
      <c r="K2372" s="1" t="s">
        <v>2869</v>
      </c>
      <c r="L2372" s="1" t="s">
        <v>24</v>
      </c>
      <c r="M2372" s="1" t="s">
        <v>2406</v>
      </c>
      <c r="N2372" s="1" t="s">
        <v>2868</v>
      </c>
      <c r="O2372" s="2">
        <v>39584</v>
      </c>
      <c r="P2372" s="2">
        <v>39602</v>
      </c>
      <c r="Q2372" s="1" t="s">
        <v>29</v>
      </c>
      <c r="R2372" t="str">
        <f>VLOOKUP(F2372,'Seg 2 descriptions'!A:B,2)</f>
        <v>X Engineering and Measurement</v>
      </c>
      <c r="S2372" t="str">
        <f>VLOOKUP(G2372,'Seg 3 descriptions'!A:B,2)</f>
        <v>Salaries</v>
      </c>
    </row>
    <row r="2373" spans="1:19" x14ac:dyDescent="0.25">
      <c r="A2373" s="1" t="s">
        <v>1987</v>
      </c>
      <c r="B2373" s="1" t="s">
        <v>1988</v>
      </c>
      <c r="C2373" s="1" t="s">
        <v>2868</v>
      </c>
      <c r="D2373" s="1" t="s">
        <v>2082</v>
      </c>
      <c r="E2373" s="1" t="s">
        <v>20</v>
      </c>
      <c r="F2373" s="1" t="s">
        <v>2006</v>
      </c>
      <c r="G2373" s="1" t="s">
        <v>460</v>
      </c>
      <c r="H2373" s="1" t="s">
        <v>23</v>
      </c>
      <c r="I2373" s="1" t="s">
        <v>24</v>
      </c>
      <c r="J2373" s="3">
        <v>122.16</v>
      </c>
      <c r="K2373" s="1" t="s">
        <v>2869</v>
      </c>
      <c r="L2373" s="1" t="s">
        <v>24</v>
      </c>
      <c r="M2373" s="1" t="s">
        <v>2406</v>
      </c>
      <c r="N2373" s="1" t="s">
        <v>2868</v>
      </c>
      <c r="O2373" s="2">
        <v>39584</v>
      </c>
      <c r="P2373" s="2">
        <v>39602</v>
      </c>
      <c r="Q2373" s="1" t="s">
        <v>29</v>
      </c>
      <c r="R2373" t="str">
        <f>VLOOKUP(F2373,'Seg 2 descriptions'!A:B,2)</f>
        <v>X Engineering and Measurement</v>
      </c>
      <c r="S2373" t="str">
        <f>VLOOKUP(G2373,'Seg 3 descriptions'!A:B,2)</f>
        <v>Salaries</v>
      </c>
    </row>
    <row r="2374" spans="1:19" x14ac:dyDescent="0.25">
      <c r="A2374" s="1" t="s">
        <v>457</v>
      </c>
      <c r="B2374" s="1" t="s">
        <v>49</v>
      </c>
      <c r="C2374" s="1" t="s">
        <v>2822</v>
      </c>
      <c r="D2374" s="1" t="s">
        <v>2242</v>
      </c>
      <c r="E2374" s="1" t="s">
        <v>1991</v>
      </c>
      <c r="F2374" s="1" t="s">
        <v>2101</v>
      </c>
      <c r="G2374" s="1" t="s">
        <v>870</v>
      </c>
      <c r="H2374" s="1" t="s">
        <v>86</v>
      </c>
      <c r="I2374" s="1" t="s">
        <v>2056</v>
      </c>
      <c r="J2374" s="3">
        <v>0.9</v>
      </c>
      <c r="K2374" s="1" t="s">
        <v>2239</v>
      </c>
      <c r="L2374" s="1" t="s">
        <v>24</v>
      </c>
      <c r="M2374" s="1" t="s">
        <v>2240</v>
      </c>
      <c r="N2374" s="1" t="s">
        <v>2059</v>
      </c>
      <c r="O2374" s="2">
        <v>39813</v>
      </c>
      <c r="P2374" s="2">
        <v>39822</v>
      </c>
      <c r="Q2374" s="1" t="s">
        <v>29</v>
      </c>
      <c r="R2374" t="str">
        <f>VLOOKUP(F2374,'Seg 2 descriptions'!A:B,2)</f>
        <v>X Operations Manager-Tri-County</v>
      </c>
      <c r="S2374" t="str">
        <f>VLOOKUP(G2374,'Seg 3 descriptions'!A:B,2)</f>
        <v>Other Vehicle Expenses</v>
      </c>
    </row>
    <row r="2375" spans="1:19" x14ac:dyDescent="0.25">
      <c r="A2375" s="1" t="s">
        <v>457</v>
      </c>
      <c r="B2375" s="1" t="s">
        <v>49</v>
      </c>
      <c r="C2375" s="1" t="s">
        <v>2822</v>
      </c>
      <c r="D2375" s="1" t="s">
        <v>2257</v>
      </c>
      <c r="E2375" s="1" t="s">
        <v>1991</v>
      </c>
      <c r="F2375" s="1" t="s">
        <v>2101</v>
      </c>
      <c r="G2375" s="1" t="s">
        <v>869</v>
      </c>
      <c r="H2375" s="1" t="s">
        <v>86</v>
      </c>
      <c r="I2375" s="1" t="s">
        <v>2056</v>
      </c>
      <c r="J2375" s="3">
        <v>27.29</v>
      </c>
      <c r="K2375" s="1" t="s">
        <v>2239</v>
      </c>
      <c r="L2375" s="1" t="s">
        <v>24</v>
      </c>
      <c r="M2375" s="1" t="s">
        <v>2240</v>
      </c>
      <c r="N2375" s="1" t="s">
        <v>2059</v>
      </c>
      <c r="O2375" s="2">
        <v>39813</v>
      </c>
      <c r="P2375" s="2">
        <v>39822</v>
      </c>
      <c r="Q2375" s="1" t="s">
        <v>29</v>
      </c>
      <c r="R2375" t="str">
        <f>VLOOKUP(F2375,'Seg 2 descriptions'!A:B,2)</f>
        <v>X Operations Manager-Tri-County</v>
      </c>
      <c r="S2375" t="str">
        <f>VLOOKUP(G2375,'Seg 3 descriptions'!A:B,2)</f>
        <v>Vehicle Fuel</v>
      </c>
    </row>
    <row r="2376" spans="1:19" x14ac:dyDescent="0.25">
      <c r="A2376" s="1" t="s">
        <v>457</v>
      </c>
      <c r="B2376" s="1" t="s">
        <v>49</v>
      </c>
      <c r="C2376" s="1" t="s">
        <v>2822</v>
      </c>
      <c r="D2376" s="1" t="s">
        <v>2252</v>
      </c>
      <c r="E2376" s="1" t="s">
        <v>1991</v>
      </c>
      <c r="F2376" s="1" t="s">
        <v>2101</v>
      </c>
      <c r="G2376" s="1" t="s">
        <v>1055</v>
      </c>
      <c r="H2376" s="1" t="s">
        <v>86</v>
      </c>
      <c r="I2376" s="1" t="s">
        <v>2056</v>
      </c>
      <c r="J2376" s="3">
        <v>28.61</v>
      </c>
      <c r="K2376" s="1" t="s">
        <v>2239</v>
      </c>
      <c r="L2376" s="1" t="s">
        <v>24</v>
      </c>
      <c r="M2376" s="1" t="s">
        <v>2240</v>
      </c>
      <c r="N2376" s="1" t="s">
        <v>2059</v>
      </c>
      <c r="O2376" s="2">
        <v>39813</v>
      </c>
      <c r="P2376" s="2">
        <v>39822</v>
      </c>
      <c r="Q2376" s="1" t="s">
        <v>29</v>
      </c>
      <c r="R2376" t="str">
        <f>VLOOKUP(F2376,'Seg 2 descriptions'!A:B,2)</f>
        <v>X Operations Manager-Tri-County</v>
      </c>
      <c r="S2376" t="str">
        <f>VLOOKUP(G2376,'Seg 3 descriptions'!A:B,2)</f>
        <v>Vehicle Depreciation</v>
      </c>
    </row>
    <row r="2377" spans="1:19" x14ac:dyDescent="0.25">
      <c r="A2377" s="1" t="s">
        <v>457</v>
      </c>
      <c r="B2377" s="1" t="s">
        <v>49</v>
      </c>
      <c r="C2377" s="1" t="s">
        <v>2822</v>
      </c>
      <c r="D2377" s="1" t="s">
        <v>2247</v>
      </c>
      <c r="E2377" s="1" t="s">
        <v>1991</v>
      </c>
      <c r="F2377" s="1" t="s">
        <v>2101</v>
      </c>
      <c r="G2377" s="1" t="s">
        <v>1049</v>
      </c>
      <c r="H2377" s="1" t="s">
        <v>86</v>
      </c>
      <c r="I2377" s="1" t="s">
        <v>2056</v>
      </c>
      <c r="J2377" s="3">
        <v>4.25</v>
      </c>
      <c r="K2377" s="1" t="s">
        <v>2239</v>
      </c>
      <c r="L2377" s="1" t="s">
        <v>24</v>
      </c>
      <c r="M2377" s="1" t="s">
        <v>2240</v>
      </c>
      <c r="N2377" s="1" t="s">
        <v>2059</v>
      </c>
      <c r="O2377" s="2">
        <v>39813</v>
      </c>
      <c r="P2377" s="2">
        <v>39822</v>
      </c>
      <c r="Q2377" s="1" t="s">
        <v>29</v>
      </c>
      <c r="R2377" t="str">
        <f>VLOOKUP(F2377,'Seg 2 descriptions'!A:B,2)</f>
        <v>X Operations Manager-Tri-County</v>
      </c>
      <c r="S2377" t="str">
        <f>VLOOKUP(G2377,'Seg 3 descriptions'!A:B,2)</f>
        <v>Vehicle Insurance</v>
      </c>
    </row>
    <row r="2378" spans="1:19" x14ac:dyDescent="0.25">
      <c r="A2378" s="1" t="s">
        <v>457</v>
      </c>
      <c r="B2378" s="1" t="s">
        <v>49</v>
      </c>
      <c r="C2378" s="1" t="s">
        <v>2822</v>
      </c>
      <c r="D2378" s="1" t="s">
        <v>2272</v>
      </c>
      <c r="E2378" s="1" t="s">
        <v>1991</v>
      </c>
      <c r="F2378" s="1" t="s">
        <v>2101</v>
      </c>
      <c r="G2378" s="1" t="s">
        <v>867</v>
      </c>
      <c r="H2378" s="1" t="s">
        <v>86</v>
      </c>
      <c r="I2378" s="1" t="s">
        <v>2056</v>
      </c>
      <c r="J2378" s="3">
        <v>26.65</v>
      </c>
      <c r="K2378" s="1" t="s">
        <v>2239</v>
      </c>
      <c r="L2378" s="1" t="s">
        <v>24</v>
      </c>
      <c r="M2378" s="1" t="s">
        <v>2240</v>
      </c>
      <c r="N2378" s="1" t="s">
        <v>2059</v>
      </c>
      <c r="O2378" s="2">
        <v>39813</v>
      </c>
      <c r="P2378" s="2">
        <v>39822</v>
      </c>
      <c r="Q2378" s="1" t="s">
        <v>29</v>
      </c>
      <c r="R2378" t="str">
        <f>VLOOKUP(F2378,'Seg 2 descriptions'!A:B,2)</f>
        <v>X Operations Manager-Tri-County</v>
      </c>
      <c r="S2378" t="str">
        <f>VLOOKUP(G2378,'Seg 3 descriptions'!A:B,2)</f>
        <v>Meals</v>
      </c>
    </row>
    <row r="2379" spans="1:19" x14ac:dyDescent="0.25">
      <c r="A2379" s="1" t="s">
        <v>457</v>
      </c>
      <c r="B2379" s="1" t="s">
        <v>49</v>
      </c>
      <c r="C2379" s="1" t="s">
        <v>2822</v>
      </c>
      <c r="D2379" s="1" t="s">
        <v>2267</v>
      </c>
      <c r="E2379" s="1" t="s">
        <v>1991</v>
      </c>
      <c r="F2379" s="1" t="s">
        <v>2101</v>
      </c>
      <c r="G2379" s="1" t="s">
        <v>868</v>
      </c>
      <c r="H2379" s="1" t="s">
        <v>86</v>
      </c>
      <c r="I2379" s="1" t="s">
        <v>2056</v>
      </c>
      <c r="J2379" s="3">
        <v>19.649999999999999</v>
      </c>
      <c r="K2379" s="1" t="s">
        <v>2239</v>
      </c>
      <c r="L2379" s="1" t="s">
        <v>24</v>
      </c>
      <c r="M2379" s="1" t="s">
        <v>2240</v>
      </c>
      <c r="N2379" s="1" t="s">
        <v>2059</v>
      </c>
      <c r="O2379" s="2">
        <v>39813</v>
      </c>
      <c r="P2379" s="2">
        <v>39822</v>
      </c>
      <c r="Q2379" s="1" t="s">
        <v>29</v>
      </c>
      <c r="R2379" t="str">
        <f>VLOOKUP(F2379,'Seg 2 descriptions'!A:B,2)</f>
        <v>X Operations Manager-Tri-County</v>
      </c>
      <c r="S2379" t="str">
        <f>VLOOKUP(G2379,'Seg 3 descriptions'!A:B,2)</f>
        <v>Cell Phones</v>
      </c>
    </row>
    <row r="2380" spans="1:19" x14ac:dyDescent="0.25">
      <c r="A2380" s="1" t="s">
        <v>457</v>
      </c>
      <c r="B2380" s="1" t="s">
        <v>49</v>
      </c>
      <c r="C2380" s="1" t="s">
        <v>2822</v>
      </c>
      <c r="D2380" s="1" t="s">
        <v>2262</v>
      </c>
      <c r="E2380" s="1" t="s">
        <v>1991</v>
      </c>
      <c r="F2380" s="1" t="s">
        <v>2101</v>
      </c>
      <c r="G2380" s="1" t="s">
        <v>283</v>
      </c>
      <c r="H2380" s="1" t="s">
        <v>86</v>
      </c>
      <c r="I2380" s="1" t="s">
        <v>2056</v>
      </c>
      <c r="J2380" s="3">
        <v>3.08</v>
      </c>
      <c r="K2380" s="1" t="s">
        <v>2239</v>
      </c>
      <c r="L2380" s="1" t="s">
        <v>24</v>
      </c>
      <c r="M2380" s="1" t="s">
        <v>2240</v>
      </c>
      <c r="N2380" s="1" t="s">
        <v>2059</v>
      </c>
      <c r="O2380" s="2">
        <v>39813</v>
      </c>
      <c r="P2380" s="2">
        <v>39822</v>
      </c>
      <c r="Q2380" s="1" t="s">
        <v>29</v>
      </c>
      <c r="R2380" t="str">
        <f>VLOOKUP(F2380,'Seg 2 descriptions'!A:B,2)</f>
        <v>X Operations Manager-Tri-County</v>
      </c>
      <c r="S2380" t="str">
        <f>VLOOKUP(G2380,'Seg 3 descriptions'!A:B,2)</f>
        <v>Supplies &amp; Misc Dept Expenses</v>
      </c>
    </row>
    <row r="2381" spans="1:19" x14ac:dyDescent="0.25">
      <c r="A2381" s="1" t="s">
        <v>457</v>
      </c>
      <c r="B2381" s="1" t="s">
        <v>1988</v>
      </c>
      <c r="C2381" s="1" t="s">
        <v>2315</v>
      </c>
      <c r="D2381" s="1" t="s">
        <v>3047</v>
      </c>
      <c r="E2381" s="1" t="s">
        <v>20</v>
      </c>
      <c r="F2381" s="1" t="s">
        <v>2006</v>
      </c>
      <c r="G2381" s="1" t="s">
        <v>868</v>
      </c>
      <c r="H2381" s="1" t="s">
        <v>86</v>
      </c>
      <c r="I2381" s="1" t="s">
        <v>2056</v>
      </c>
      <c r="J2381" s="3">
        <v>3.68</v>
      </c>
      <c r="K2381" s="1" t="s">
        <v>3075</v>
      </c>
      <c r="L2381" s="1" t="s">
        <v>24</v>
      </c>
      <c r="M2381" s="1" t="s">
        <v>3076</v>
      </c>
      <c r="N2381" s="1" t="s">
        <v>2059</v>
      </c>
      <c r="O2381" s="2">
        <v>39478</v>
      </c>
      <c r="P2381" s="2">
        <v>39486</v>
      </c>
      <c r="Q2381" s="1" t="s">
        <v>29</v>
      </c>
      <c r="R2381" t="str">
        <f>VLOOKUP(F2381,'Seg 2 descriptions'!A:B,2)</f>
        <v>X Engineering and Measurement</v>
      </c>
      <c r="S2381" t="str">
        <f>VLOOKUP(G2381,'Seg 3 descriptions'!A:B,2)</f>
        <v>Cell Phones</v>
      </c>
    </row>
    <row r="2382" spans="1:19" x14ac:dyDescent="0.25">
      <c r="A2382" s="1" t="s">
        <v>17</v>
      </c>
      <c r="B2382" s="1" t="s">
        <v>1988</v>
      </c>
      <c r="C2382" s="1" t="s">
        <v>3068</v>
      </c>
      <c r="D2382" s="1" t="s">
        <v>2044</v>
      </c>
      <c r="E2382" s="1" t="s">
        <v>1991</v>
      </c>
      <c r="F2382" s="1" t="s">
        <v>2013</v>
      </c>
      <c r="G2382" s="1" t="s">
        <v>22</v>
      </c>
      <c r="H2382" s="1" t="s">
        <v>86</v>
      </c>
      <c r="I2382" s="1" t="s">
        <v>24</v>
      </c>
      <c r="J2382" s="3">
        <v>1871</v>
      </c>
      <c r="K2382" s="1" t="s">
        <v>2289</v>
      </c>
      <c r="L2382" s="1" t="s">
        <v>24</v>
      </c>
      <c r="M2382" s="1" t="s">
        <v>3175</v>
      </c>
      <c r="N2382" s="1" t="s">
        <v>3176</v>
      </c>
      <c r="O2382" s="2">
        <v>39512</v>
      </c>
      <c r="P2382" s="2">
        <v>39512</v>
      </c>
      <c r="Q2382" s="1" t="s">
        <v>29</v>
      </c>
      <c r="R2382" t="str">
        <f>VLOOKUP(F2382,'Seg 2 descriptions'!A:B,2)</f>
        <v>X Facilities-Florida</v>
      </c>
      <c r="S2382" t="str">
        <f>VLOOKUP(G2382,'Seg 3 descriptions'!A:B,2)</f>
        <v>Facilities Maintenance</v>
      </c>
    </row>
    <row r="2383" spans="1:19" x14ac:dyDescent="0.25">
      <c r="A2383" s="1" t="s">
        <v>828</v>
      </c>
      <c r="B2383" s="1" t="s">
        <v>49</v>
      </c>
      <c r="C2383" s="1" t="s">
        <v>2755</v>
      </c>
      <c r="D2383" s="1" t="s">
        <v>2080</v>
      </c>
      <c r="E2383" s="1" t="s">
        <v>20</v>
      </c>
      <c r="F2383" s="1" t="s">
        <v>2006</v>
      </c>
      <c r="G2383" s="1" t="s">
        <v>460</v>
      </c>
      <c r="H2383" s="1" t="s">
        <v>187</v>
      </c>
      <c r="I2383" s="1" t="s">
        <v>24</v>
      </c>
      <c r="J2383" s="3">
        <v>130.16</v>
      </c>
      <c r="K2383" s="1" t="s">
        <v>3177</v>
      </c>
      <c r="L2383" s="1" t="s">
        <v>24</v>
      </c>
      <c r="M2383" s="1" t="s">
        <v>24</v>
      </c>
      <c r="N2383" s="1" t="s">
        <v>2755</v>
      </c>
      <c r="O2383" s="2">
        <v>39787</v>
      </c>
      <c r="P2383" s="2">
        <v>39786</v>
      </c>
      <c r="Q2383" s="1" t="s">
        <v>29</v>
      </c>
      <c r="R2383" t="str">
        <f>VLOOKUP(F2383,'Seg 2 descriptions'!A:B,2)</f>
        <v>X Engineering and Measurement</v>
      </c>
      <c r="S2383" t="str">
        <f>VLOOKUP(G2383,'Seg 3 descriptions'!A:B,2)</f>
        <v>Salaries</v>
      </c>
    </row>
    <row r="2384" spans="1:19" x14ac:dyDescent="0.25">
      <c r="A2384" s="1" t="s">
        <v>828</v>
      </c>
      <c r="B2384" s="1" t="s">
        <v>49</v>
      </c>
      <c r="C2384" s="1" t="s">
        <v>2755</v>
      </c>
      <c r="D2384" s="1" t="s">
        <v>2082</v>
      </c>
      <c r="E2384" s="1" t="s">
        <v>20</v>
      </c>
      <c r="F2384" s="1" t="s">
        <v>2006</v>
      </c>
      <c r="G2384" s="1" t="s">
        <v>460</v>
      </c>
      <c r="H2384" s="1" t="s">
        <v>23</v>
      </c>
      <c r="I2384" s="1" t="s">
        <v>24</v>
      </c>
      <c r="J2384" s="3">
        <v>195.23</v>
      </c>
      <c r="K2384" s="1" t="s">
        <v>3177</v>
      </c>
      <c r="L2384" s="1" t="s">
        <v>24</v>
      </c>
      <c r="M2384" s="1" t="s">
        <v>24</v>
      </c>
      <c r="N2384" s="1" t="s">
        <v>2755</v>
      </c>
      <c r="O2384" s="2">
        <v>39787</v>
      </c>
      <c r="P2384" s="2">
        <v>39786</v>
      </c>
      <c r="Q2384" s="1" t="s">
        <v>29</v>
      </c>
      <c r="R2384" t="str">
        <f>VLOOKUP(F2384,'Seg 2 descriptions'!A:B,2)</f>
        <v>X Engineering and Measurement</v>
      </c>
      <c r="S2384" t="str">
        <f>VLOOKUP(G2384,'Seg 3 descriptions'!A:B,2)</f>
        <v>Salaries</v>
      </c>
    </row>
    <row r="2385" spans="1:19" x14ac:dyDescent="0.25">
      <c r="A2385" s="1" t="s">
        <v>828</v>
      </c>
      <c r="B2385" s="1" t="s">
        <v>49</v>
      </c>
      <c r="C2385" s="1" t="s">
        <v>2755</v>
      </c>
      <c r="D2385" s="1" t="s">
        <v>1990</v>
      </c>
      <c r="E2385" s="1" t="s">
        <v>1991</v>
      </c>
      <c r="F2385" s="1" t="s">
        <v>1992</v>
      </c>
      <c r="G2385" s="1" t="s">
        <v>460</v>
      </c>
      <c r="H2385" s="1" t="s">
        <v>103</v>
      </c>
      <c r="I2385" s="1" t="s">
        <v>24</v>
      </c>
      <c r="J2385" s="3">
        <v>234.14</v>
      </c>
      <c r="K2385" s="1" t="s">
        <v>3177</v>
      </c>
      <c r="L2385" s="1" t="s">
        <v>24</v>
      </c>
      <c r="M2385" s="1" t="s">
        <v>24</v>
      </c>
      <c r="N2385" s="1" t="s">
        <v>2755</v>
      </c>
      <c r="O2385" s="2">
        <v>39787</v>
      </c>
      <c r="P2385" s="2">
        <v>39786</v>
      </c>
      <c r="Q2385" s="1" t="s">
        <v>29</v>
      </c>
      <c r="R2385" t="str">
        <f>VLOOKUP(F2385,'Seg 2 descriptions'!A:B,2)</f>
        <v>X Operations-Tri-County</v>
      </c>
      <c r="S2385" t="str">
        <f>VLOOKUP(G2385,'Seg 3 descriptions'!A:B,2)</f>
        <v>Salaries</v>
      </c>
    </row>
    <row r="2386" spans="1:19" x14ac:dyDescent="0.25">
      <c r="A2386" s="1" t="s">
        <v>457</v>
      </c>
      <c r="B2386" s="1" t="s">
        <v>1988</v>
      </c>
      <c r="C2386" s="1" t="s">
        <v>2315</v>
      </c>
      <c r="D2386" s="1" t="s">
        <v>3048</v>
      </c>
      <c r="E2386" s="1" t="s">
        <v>20</v>
      </c>
      <c r="F2386" s="1" t="s">
        <v>2006</v>
      </c>
      <c r="G2386" s="1" t="s">
        <v>868</v>
      </c>
      <c r="H2386" s="1" t="s">
        <v>187</v>
      </c>
      <c r="I2386" s="1" t="s">
        <v>2056</v>
      </c>
      <c r="J2386" s="3">
        <v>17.22</v>
      </c>
      <c r="K2386" s="1" t="s">
        <v>3075</v>
      </c>
      <c r="L2386" s="1" t="s">
        <v>24</v>
      </c>
      <c r="M2386" s="1" t="s">
        <v>3076</v>
      </c>
      <c r="N2386" s="1" t="s">
        <v>2059</v>
      </c>
      <c r="O2386" s="2">
        <v>39478</v>
      </c>
      <c r="P2386" s="2">
        <v>39486</v>
      </c>
      <c r="Q2386" s="1" t="s">
        <v>29</v>
      </c>
      <c r="R2386" t="str">
        <f>VLOOKUP(F2386,'Seg 2 descriptions'!A:B,2)</f>
        <v>X Engineering and Measurement</v>
      </c>
      <c r="S2386" t="str">
        <f>VLOOKUP(G2386,'Seg 3 descriptions'!A:B,2)</f>
        <v>Cell Phones</v>
      </c>
    </row>
    <row r="2387" spans="1:19" x14ac:dyDescent="0.25">
      <c r="A2387" s="1" t="s">
        <v>457</v>
      </c>
      <c r="B2387" s="1" t="s">
        <v>1988</v>
      </c>
      <c r="C2387" s="1" t="s">
        <v>2315</v>
      </c>
      <c r="D2387" s="1" t="s">
        <v>3049</v>
      </c>
      <c r="E2387" s="1" t="s">
        <v>20</v>
      </c>
      <c r="F2387" s="1" t="s">
        <v>2006</v>
      </c>
      <c r="G2387" s="1" t="s">
        <v>868</v>
      </c>
      <c r="H2387" s="1" t="s">
        <v>76</v>
      </c>
      <c r="I2387" s="1" t="s">
        <v>2056</v>
      </c>
      <c r="J2387" s="3">
        <v>19.309999999999999</v>
      </c>
      <c r="K2387" s="1" t="s">
        <v>3075</v>
      </c>
      <c r="L2387" s="1" t="s">
        <v>24</v>
      </c>
      <c r="M2387" s="1" t="s">
        <v>3076</v>
      </c>
      <c r="N2387" s="1" t="s">
        <v>2059</v>
      </c>
      <c r="O2387" s="2">
        <v>39478</v>
      </c>
      <c r="P2387" s="2">
        <v>39486</v>
      </c>
      <c r="Q2387" s="1" t="s">
        <v>29</v>
      </c>
      <c r="R2387" t="str">
        <f>VLOOKUP(F2387,'Seg 2 descriptions'!A:B,2)</f>
        <v>X Engineering and Measurement</v>
      </c>
      <c r="S2387" t="str">
        <f>VLOOKUP(G2387,'Seg 3 descriptions'!A:B,2)</f>
        <v>Cell Phones</v>
      </c>
    </row>
    <row r="2388" spans="1:19" x14ac:dyDescent="0.25">
      <c r="A2388" s="1" t="s">
        <v>457</v>
      </c>
      <c r="B2388" s="1" t="s">
        <v>1988</v>
      </c>
      <c r="C2388" s="1" t="s">
        <v>2315</v>
      </c>
      <c r="D2388" s="1" t="s">
        <v>3142</v>
      </c>
      <c r="E2388" s="1" t="s">
        <v>20</v>
      </c>
      <c r="F2388" s="1" t="s">
        <v>2006</v>
      </c>
      <c r="G2388" s="1" t="s">
        <v>1270</v>
      </c>
      <c r="H2388" s="1" t="s">
        <v>130</v>
      </c>
      <c r="I2388" s="1" t="s">
        <v>2056</v>
      </c>
      <c r="J2388" s="3">
        <v>3</v>
      </c>
      <c r="K2388" s="1" t="s">
        <v>3075</v>
      </c>
      <c r="L2388" s="1" t="s">
        <v>24</v>
      </c>
      <c r="M2388" s="1" t="s">
        <v>3076</v>
      </c>
      <c r="N2388" s="1" t="s">
        <v>2059</v>
      </c>
      <c r="O2388" s="2">
        <v>39478</v>
      </c>
      <c r="P2388" s="2">
        <v>39486</v>
      </c>
      <c r="Q2388" s="1" t="s">
        <v>29</v>
      </c>
      <c r="R2388" t="str">
        <f>VLOOKUP(F2388,'Seg 2 descriptions'!A:B,2)</f>
        <v>X Engineering and Measurement</v>
      </c>
      <c r="S2388" t="str">
        <f>VLOOKUP(G2388,'Seg 3 descriptions'!A:B,2)</f>
        <v>Seminars &amp; Training</v>
      </c>
    </row>
    <row r="2389" spans="1:19" x14ac:dyDescent="0.25">
      <c r="A2389" s="1" t="s">
        <v>457</v>
      </c>
      <c r="B2389" s="1" t="s">
        <v>1988</v>
      </c>
      <c r="C2389" s="1" t="s">
        <v>2315</v>
      </c>
      <c r="D2389" s="1" t="s">
        <v>3079</v>
      </c>
      <c r="E2389" s="1" t="s">
        <v>20</v>
      </c>
      <c r="F2389" s="1" t="s">
        <v>2006</v>
      </c>
      <c r="G2389" s="1" t="s">
        <v>1270</v>
      </c>
      <c r="H2389" s="1" t="s">
        <v>86</v>
      </c>
      <c r="I2389" s="1" t="s">
        <v>2056</v>
      </c>
      <c r="J2389" s="3">
        <v>4.04</v>
      </c>
      <c r="K2389" s="1" t="s">
        <v>3075</v>
      </c>
      <c r="L2389" s="1" t="s">
        <v>24</v>
      </c>
      <c r="M2389" s="1" t="s">
        <v>3076</v>
      </c>
      <c r="N2389" s="1" t="s">
        <v>2059</v>
      </c>
      <c r="O2389" s="2">
        <v>39478</v>
      </c>
      <c r="P2389" s="2">
        <v>39486</v>
      </c>
      <c r="Q2389" s="1" t="s">
        <v>29</v>
      </c>
      <c r="R2389" t="str">
        <f>VLOOKUP(F2389,'Seg 2 descriptions'!A:B,2)</f>
        <v>X Engineering and Measurement</v>
      </c>
      <c r="S2389" t="str">
        <f>VLOOKUP(G2389,'Seg 3 descriptions'!A:B,2)</f>
        <v>Seminars &amp; Training</v>
      </c>
    </row>
    <row r="2390" spans="1:19" x14ac:dyDescent="0.25">
      <c r="A2390" s="1" t="s">
        <v>457</v>
      </c>
      <c r="B2390" s="1" t="s">
        <v>1988</v>
      </c>
      <c r="C2390" s="1" t="s">
        <v>2315</v>
      </c>
      <c r="D2390" s="1" t="s">
        <v>3080</v>
      </c>
      <c r="E2390" s="1" t="s">
        <v>20</v>
      </c>
      <c r="F2390" s="1" t="s">
        <v>2006</v>
      </c>
      <c r="G2390" s="1" t="s">
        <v>1270</v>
      </c>
      <c r="H2390" s="1" t="s">
        <v>187</v>
      </c>
      <c r="I2390" s="1" t="s">
        <v>2056</v>
      </c>
      <c r="J2390" s="3">
        <v>18.940000000000001</v>
      </c>
      <c r="K2390" s="1" t="s">
        <v>3075</v>
      </c>
      <c r="L2390" s="1" t="s">
        <v>24</v>
      </c>
      <c r="M2390" s="1" t="s">
        <v>3076</v>
      </c>
      <c r="N2390" s="1" t="s">
        <v>2059</v>
      </c>
      <c r="O2390" s="2">
        <v>39478</v>
      </c>
      <c r="P2390" s="2">
        <v>39486</v>
      </c>
      <c r="Q2390" s="1" t="s">
        <v>29</v>
      </c>
      <c r="R2390" t="str">
        <f>VLOOKUP(F2390,'Seg 2 descriptions'!A:B,2)</f>
        <v>X Engineering and Measurement</v>
      </c>
      <c r="S2390" t="str">
        <f>VLOOKUP(G2390,'Seg 3 descriptions'!A:B,2)</f>
        <v>Seminars &amp; Training</v>
      </c>
    </row>
    <row r="2391" spans="1:19" x14ac:dyDescent="0.25">
      <c r="A2391" s="1" t="s">
        <v>457</v>
      </c>
      <c r="B2391" s="1" t="s">
        <v>1988</v>
      </c>
      <c r="C2391" s="1" t="s">
        <v>2315</v>
      </c>
      <c r="D2391" s="1" t="s">
        <v>3051</v>
      </c>
      <c r="E2391" s="1" t="s">
        <v>20</v>
      </c>
      <c r="F2391" s="1" t="s">
        <v>2006</v>
      </c>
      <c r="G2391" s="1" t="s">
        <v>1270</v>
      </c>
      <c r="H2391" s="1" t="s">
        <v>76</v>
      </c>
      <c r="I2391" s="1" t="s">
        <v>2056</v>
      </c>
      <c r="J2391" s="3">
        <v>21.24</v>
      </c>
      <c r="K2391" s="1" t="s">
        <v>3075</v>
      </c>
      <c r="L2391" s="1" t="s">
        <v>24</v>
      </c>
      <c r="M2391" s="1" t="s">
        <v>3076</v>
      </c>
      <c r="N2391" s="1" t="s">
        <v>2059</v>
      </c>
      <c r="O2391" s="2">
        <v>39478</v>
      </c>
      <c r="P2391" s="2">
        <v>39486</v>
      </c>
      <c r="Q2391" s="1" t="s">
        <v>29</v>
      </c>
      <c r="R2391" t="str">
        <f>VLOOKUP(F2391,'Seg 2 descriptions'!A:B,2)</f>
        <v>X Engineering and Measurement</v>
      </c>
      <c r="S2391" t="str">
        <f>VLOOKUP(G2391,'Seg 3 descriptions'!A:B,2)</f>
        <v>Seminars &amp; Training</v>
      </c>
    </row>
    <row r="2392" spans="1:19" x14ac:dyDescent="0.25">
      <c r="A2392" s="1" t="s">
        <v>457</v>
      </c>
      <c r="B2392" s="1" t="s">
        <v>1988</v>
      </c>
      <c r="C2392" s="1" t="s">
        <v>2315</v>
      </c>
      <c r="D2392" s="1" t="s">
        <v>3052</v>
      </c>
      <c r="E2392" s="1" t="s">
        <v>20</v>
      </c>
      <c r="F2392" s="1" t="s">
        <v>2006</v>
      </c>
      <c r="G2392" s="1" t="s">
        <v>1270</v>
      </c>
      <c r="H2392" s="1" t="s">
        <v>23</v>
      </c>
      <c r="I2392" s="1" t="s">
        <v>2056</v>
      </c>
      <c r="J2392" s="3">
        <v>2.62</v>
      </c>
      <c r="K2392" s="1" t="s">
        <v>3075</v>
      </c>
      <c r="L2392" s="1" t="s">
        <v>24</v>
      </c>
      <c r="M2392" s="1" t="s">
        <v>3076</v>
      </c>
      <c r="N2392" s="1" t="s">
        <v>2059</v>
      </c>
      <c r="O2392" s="2">
        <v>39478</v>
      </c>
      <c r="P2392" s="2">
        <v>39486</v>
      </c>
      <c r="Q2392" s="1" t="s">
        <v>29</v>
      </c>
      <c r="R2392" t="str">
        <f>VLOOKUP(F2392,'Seg 2 descriptions'!A:B,2)</f>
        <v>X Engineering and Measurement</v>
      </c>
      <c r="S2392" t="str">
        <f>VLOOKUP(G2392,'Seg 3 descriptions'!A:B,2)</f>
        <v>Seminars &amp; Training</v>
      </c>
    </row>
    <row r="2393" spans="1:19" x14ac:dyDescent="0.25">
      <c r="A2393" s="1" t="s">
        <v>457</v>
      </c>
      <c r="B2393" s="1" t="s">
        <v>1988</v>
      </c>
      <c r="C2393" s="1" t="s">
        <v>2315</v>
      </c>
      <c r="D2393" s="1" t="s">
        <v>2330</v>
      </c>
      <c r="E2393" s="1" t="s">
        <v>20</v>
      </c>
      <c r="F2393" s="1" t="s">
        <v>2006</v>
      </c>
      <c r="G2393" s="1" t="s">
        <v>460</v>
      </c>
      <c r="H2393" s="1" t="s">
        <v>130</v>
      </c>
      <c r="I2393" s="1" t="s">
        <v>2056</v>
      </c>
      <c r="J2393" s="3">
        <v>39.94</v>
      </c>
      <c r="K2393" s="1" t="s">
        <v>3075</v>
      </c>
      <c r="L2393" s="1" t="s">
        <v>24</v>
      </c>
      <c r="M2393" s="1" t="s">
        <v>3076</v>
      </c>
      <c r="N2393" s="1" t="s">
        <v>2059</v>
      </c>
      <c r="O2393" s="2">
        <v>39478</v>
      </c>
      <c r="P2393" s="2">
        <v>39486</v>
      </c>
      <c r="Q2393" s="1" t="s">
        <v>29</v>
      </c>
      <c r="R2393" t="str">
        <f>VLOOKUP(F2393,'Seg 2 descriptions'!A:B,2)</f>
        <v>X Engineering and Measurement</v>
      </c>
      <c r="S2393" t="str">
        <f>VLOOKUP(G2393,'Seg 3 descriptions'!A:B,2)</f>
        <v>Salaries</v>
      </c>
    </row>
    <row r="2394" spans="1:19" x14ac:dyDescent="0.25">
      <c r="A2394" s="1" t="s">
        <v>457</v>
      </c>
      <c r="B2394" s="1" t="s">
        <v>1988</v>
      </c>
      <c r="C2394" s="1" t="s">
        <v>2315</v>
      </c>
      <c r="D2394" s="1" t="s">
        <v>2005</v>
      </c>
      <c r="E2394" s="1" t="s">
        <v>20</v>
      </c>
      <c r="F2394" s="1" t="s">
        <v>2006</v>
      </c>
      <c r="G2394" s="1" t="s">
        <v>590</v>
      </c>
      <c r="H2394" s="1" t="s">
        <v>187</v>
      </c>
      <c r="I2394" s="1" t="s">
        <v>2056</v>
      </c>
      <c r="J2394" s="3">
        <v>-0.01</v>
      </c>
      <c r="K2394" s="1" t="s">
        <v>3075</v>
      </c>
      <c r="L2394" s="1" t="s">
        <v>24</v>
      </c>
      <c r="M2394" s="1" t="s">
        <v>3076</v>
      </c>
      <c r="N2394" s="1" t="s">
        <v>2059</v>
      </c>
      <c r="O2394" s="2">
        <v>39478</v>
      </c>
      <c r="P2394" s="2">
        <v>39486</v>
      </c>
      <c r="Q2394" s="1" t="s">
        <v>29</v>
      </c>
      <c r="R2394" t="str">
        <f>VLOOKUP(F2394,'Seg 2 descriptions'!A:B,2)</f>
        <v>X Engineering and Measurement</v>
      </c>
      <c r="S2394" t="str">
        <f>VLOOKUP(G2394,'Seg 3 descriptions'!A:B,2)</f>
        <v>Overtime/Comp Time/On Call</v>
      </c>
    </row>
    <row r="2395" spans="1:19" x14ac:dyDescent="0.25">
      <c r="A2395" s="1" t="s">
        <v>457</v>
      </c>
      <c r="B2395" s="1" t="s">
        <v>1988</v>
      </c>
      <c r="C2395" s="1" t="s">
        <v>2315</v>
      </c>
      <c r="D2395" s="1" t="s">
        <v>2008</v>
      </c>
      <c r="E2395" s="1" t="s">
        <v>20</v>
      </c>
      <c r="F2395" s="1" t="s">
        <v>2006</v>
      </c>
      <c r="G2395" s="1" t="s">
        <v>590</v>
      </c>
      <c r="H2395" s="1" t="s">
        <v>76</v>
      </c>
      <c r="I2395" s="1" t="s">
        <v>2056</v>
      </c>
      <c r="J2395" s="3">
        <v>-0.02</v>
      </c>
      <c r="K2395" s="1" t="s">
        <v>3075</v>
      </c>
      <c r="L2395" s="1" t="s">
        <v>24</v>
      </c>
      <c r="M2395" s="1" t="s">
        <v>3076</v>
      </c>
      <c r="N2395" s="1" t="s">
        <v>2059</v>
      </c>
      <c r="O2395" s="2">
        <v>39478</v>
      </c>
      <c r="P2395" s="2">
        <v>39486</v>
      </c>
      <c r="Q2395" s="1" t="s">
        <v>29</v>
      </c>
      <c r="R2395" t="str">
        <f>VLOOKUP(F2395,'Seg 2 descriptions'!A:B,2)</f>
        <v>X Engineering and Measurement</v>
      </c>
      <c r="S2395" t="str">
        <f>VLOOKUP(G2395,'Seg 3 descriptions'!A:B,2)</f>
        <v>Overtime/Comp Time/On Call</v>
      </c>
    </row>
    <row r="2396" spans="1:19" x14ac:dyDescent="0.25">
      <c r="A2396" s="1" t="s">
        <v>457</v>
      </c>
      <c r="B2396" s="1" t="s">
        <v>1988</v>
      </c>
      <c r="C2396" s="1" t="s">
        <v>2315</v>
      </c>
      <c r="D2396" s="1" t="s">
        <v>2077</v>
      </c>
      <c r="E2396" s="1" t="s">
        <v>20</v>
      </c>
      <c r="F2396" s="1" t="s">
        <v>2006</v>
      </c>
      <c r="G2396" s="1" t="s">
        <v>460</v>
      </c>
      <c r="H2396" s="1" t="s">
        <v>86</v>
      </c>
      <c r="I2396" s="1" t="s">
        <v>2056</v>
      </c>
      <c r="J2396" s="3">
        <v>53.91</v>
      </c>
      <c r="K2396" s="1" t="s">
        <v>3075</v>
      </c>
      <c r="L2396" s="1" t="s">
        <v>24</v>
      </c>
      <c r="M2396" s="1" t="s">
        <v>3076</v>
      </c>
      <c r="N2396" s="1" t="s">
        <v>2059</v>
      </c>
      <c r="O2396" s="2">
        <v>39478</v>
      </c>
      <c r="P2396" s="2">
        <v>39486</v>
      </c>
      <c r="Q2396" s="1" t="s">
        <v>29</v>
      </c>
      <c r="R2396" t="str">
        <f>VLOOKUP(F2396,'Seg 2 descriptions'!A:B,2)</f>
        <v>X Engineering and Measurement</v>
      </c>
      <c r="S2396" t="str">
        <f>VLOOKUP(G2396,'Seg 3 descriptions'!A:B,2)</f>
        <v>Salaries</v>
      </c>
    </row>
    <row r="2397" spans="1:19" x14ac:dyDescent="0.25">
      <c r="A2397" s="1" t="s">
        <v>457</v>
      </c>
      <c r="B2397" s="1" t="s">
        <v>1988</v>
      </c>
      <c r="C2397" s="1" t="s">
        <v>2315</v>
      </c>
      <c r="D2397" s="1" t="s">
        <v>2080</v>
      </c>
      <c r="E2397" s="1" t="s">
        <v>20</v>
      </c>
      <c r="F2397" s="1" t="s">
        <v>2006</v>
      </c>
      <c r="G2397" s="1" t="s">
        <v>460</v>
      </c>
      <c r="H2397" s="1" t="s">
        <v>187</v>
      </c>
      <c r="I2397" s="1" t="s">
        <v>2056</v>
      </c>
      <c r="J2397" s="3">
        <v>252.56</v>
      </c>
      <c r="K2397" s="1" t="s">
        <v>3075</v>
      </c>
      <c r="L2397" s="1" t="s">
        <v>24</v>
      </c>
      <c r="M2397" s="1" t="s">
        <v>3076</v>
      </c>
      <c r="N2397" s="1" t="s">
        <v>2059</v>
      </c>
      <c r="O2397" s="2">
        <v>39478</v>
      </c>
      <c r="P2397" s="2">
        <v>39486</v>
      </c>
      <c r="Q2397" s="1" t="s">
        <v>29</v>
      </c>
      <c r="R2397" t="str">
        <f>VLOOKUP(F2397,'Seg 2 descriptions'!A:B,2)</f>
        <v>X Engineering and Measurement</v>
      </c>
      <c r="S2397" t="str">
        <f>VLOOKUP(G2397,'Seg 3 descriptions'!A:B,2)</f>
        <v>Salaries</v>
      </c>
    </row>
    <row r="2398" spans="1:19" x14ac:dyDescent="0.25">
      <c r="A2398" s="1" t="s">
        <v>457</v>
      </c>
      <c r="B2398" s="1" t="s">
        <v>1988</v>
      </c>
      <c r="C2398" s="1" t="s">
        <v>2315</v>
      </c>
      <c r="D2398" s="1" t="s">
        <v>2081</v>
      </c>
      <c r="E2398" s="1" t="s">
        <v>20</v>
      </c>
      <c r="F2398" s="1" t="s">
        <v>2006</v>
      </c>
      <c r="G2398" s="1" t="s">
        <v>460</v>
      </c>
      <c r="H2398" s="1" t="s">
        <v>76</v>
      </c>
      <c r="I2398" s="1" t="s">
        <v>2056</v>
      </c>
      <c r="J2398" s="3">
        <v>283.22000000000003</v>
      </c>
      <c r="K2398" s="1" t="s">
        <v>3075</v>
      </c>
      <c r="L2398" s="1" t="s">
        <v>24</v>
      </c>
      <c r="M2398" s="1" t="s">
        <v>3076</v>
      </c>
      <c r="N2398" s="1" t="s">
        <v>2059</v>
      </c>
      <c r="O2398" s="2">
        <v>39478</v>
      </c>
      <c r="P2398" s="2">
        <v>39486</v>
      </c>
      <c r="Q2398" s="1" t="s">
        <v>29</v>
      </c>
      <c r="R2398" t="str">
        <f>VLOOKUP(F2398,'Seg 2 descriptions'!A:B,2)</f>
        <v>X Engineering and Measurement</v>
      </c>
      <c r="S2398" t="str">
        <f>VLOOKUP(G2398,'Seg 3 descriptions'!A:B,2)</f>
        <v>Salaries</v>
      </c>
    </row>
    <row r="2399" spans="1:19" x14ac:dyDescent="0.25">
      <c r="A2399" s="1" t="s">
        <v>457</v>
      </c>
      <c r="B2399" s="1" t="s">
        <v>1988</v>
      </c>
      <c r="C2399" s="1" t="s">
        <v>2315</v>
      </c>
      <c r="D2399" s="1" t="s">
        <v>2082</v>
      </c>
      <c r="E2399" s="1" t="s">
        <v>20</v>
      </c>
      <c r="F2399" s="1" t="s">
        <v>2006</v>
      </c>
      <c r="G2399" s="1" t="s">
        <v>460</v>
      </c>
      <c r="H2399" s="1" t="s">
        <v>23</v>
      </c>
      <c r="I2399" s="1" t="s">
        <v>2056</v>
      </c>
      <c r="J2399" s="3">
        <v>34.99</v>
      </c>
      <c r="K2399" s="1" t="s">
        <v>3075</v>
      </c>
      <c r="L2399" s="1" t="s">
        <v>24</v>
      </c>
      <c r="M2399" s="1" t="s">
        <v>3076</v>
      </c>
      <c r="N2399" s="1" t="s">
        <v>2059</v>
      </c>
      <c r="O2399" s="2">
        <v>39478</v>
      </c>
      <c r="P2399" s="2">
        <v>39486</v>
      </c>
      <c r="Q2399" s="1" t="s">
        <v>29</v>
      </c>
      <c r="R2399" t="str">
        <f>VLOOKUP(F2399,'Seg 2 descriptions'!A:B,2)</f>
        <v>X Engineering and Measurement</v>
      </c>
      <c r="S2399" t="str">
        <f>VLOOKUP(G2399,'Seg 3 descriptions'!A:B,2)</f>
        <v>Salaries</v>
      </c>
    </row>
    <row r="2400" spans="1:19" x14ac:dyDescent="0.25">
      <c r="A2400" s="1" t="s">
        <v>1571</v>
      </c>
      <c r="B2400" s="1" t="s">
        <v>49</v>
      </c>
      <c r="C2400" s="1" t="s">
        <v>2223</v>
      </c>
      <c r="D2400" s="1" t="s">
        <v>2044</v>
      </c>
      <c r="E2400" s="1" t="s">
        <v>1991</v>
      </c>
      <c r="F2400" s="1" t="s">
        <v>2013</v>
      </c>
      <c r="G2400" s="1" t="s">
        <v>22</v>
      </c>
      <c r="H2400" s="1" t="s">
        <v>86</v>
      </c>
      <c r="I2400" s="1" t="s">
        <v>24</v>
      </c>
      <c r="J2400" s="3">
        <v>190.38</v>
      </c>
      <c r="K2400" s="1" t="s">
        <v>2522</v>
      </c>
      <c r="L2400" s="1" t="s">
        <v>24</v>
      </c>
      <c r="M2400" s="1" t="s">
        <v>24</v>
      </c>
      <c r="N2400" s="1" t="s">
        <v>2223</v>
      </c>
      <c r="O2400" s="2">
        <v>39691</v>
      </c>
      <c r="P2400" s="2">
        <v>39695</v>
      </c>
      <c r="Q2400" s="1" t="s">
        <v>29</v>
      </c>
      <c r="R2400" t="str">
        <f>VLOOKUP(F2400,'Seg 2 descriptions'!A:B,2)</f>
        <v>X Facilities-Florida</v>
      </c>
      <c r="S2400" t="str">
        <f>VLOOKUP(G2400,'Seg 3 descriptions'!A:B,2)</f>
        <v>Facilities Maintenance</v>
      </c>
    </row>
    <row r="2401" spans="1:19" x14ac:dyDescent="0.25">
      <c r="A2401" s="1" t="s">
        <v>17</v>
      </c>
      <c r="B2401" s="1" t="s">
        <v>1988</v>
      </c>
      <c r="C2401" s="1" t="s">
        <v>3178</v>
      </c>
      <c r="D2401" s="1" t="s">
        <v>2183</v>
      </c>
      <c r="E2401" s="1" t="s">
        <v>1991</v>
      </c>
      <c r="F2401" s="1" t="s">
        <v>2013</v>
      </c>
      <c r="G2401" s="1" t="s">
        <v>22</v>
      </c>
      <c r="H2401" s="1" t="s">
        <v>103</v>
      </c>
      <c r="I2401" s="1" t="s">
        <v>24</v>
      </c>
      <c r="J2401" s="3">
        <v>646</v>
      </c>
      <c r="K2401" s="1" t="s">
        <v>2289</v>
      </c>
      <c r="L2401" s="1" t="s">
        <v>24</v>
      </c>
      <c r="M2401" s="1" t="s">
        <v>3179</v>
      </c>
      <c r="N2401" s="1" t="s">
        <v>3180</v>
      </c>
      <c r="O2401" s="2">
        <v>39548</v>
      </c>
      <c r="P2401" s="2">
        <v>39548</v>
      </c>
      <c r="Q2401" s="1" t="s">
        <v>29</v>
      </c>
      <c r="R2401" t="str">
        <f>VLOOKUP(F2401,'Seg 2 descriptions'!A:B,2)</f>
        <v>X Facilities-Florida</v>
      </c>
      <c r="S2401" t="str">
        <f>VLOOKUP(G2401,'Seg 3 descriptions'!A:B,2)</f>
        <v>Facilities Maintenance</v>
      </c>
    </row>
    <row r="2402" spans="1:19" x14ac:dyDescent="0.25">
      <c r="A2402" s="1" t="s">
        <v>17</v>
      </c>
      <c r="B2402" s="1" t="s">
        <v>1988</v>
      </c>
      <c r="C2402" s="1" t="s">
        <v>3178</v>
      </c>
      <c r="D2402" s="1" t="s">
        <v>2044</v>
      </c>
      <c r="E2402" s="1" t="s">
        <v>1991</v>
      </c>
      <c r="F2402" s="1" t="s">
        <v>2013</v>
      </c>
      <c r="G2402" s="1" t="s">
        <v>22</v>
      </c>
      <c r="H2402" s="1" t="s">
        <v>86</v>
      </c>
      <c r="I2402" s="1" t="s">
        <v>24</v>
      </c>
      <c r="J2402" s="3">
        <v>1217</v>
      </c>
      <c r="K2402" s="1" t="s">
        <v>2289</v>
      </c>
      <c r="L2402" s="1" t="s">
        <v>24</v>
      </c>
      <c r="M2402" s="1" t="s">
        <v>3179</v>
      </c>
      <c r="N2402" s="1" t="s">
        <v>3180</v>
      </c>
      <c r="O2402" s="2">
        <v>39548</v>
      </c>
      <c r="P2402" s="2">
        <v>39548</v>
      </c>
      <c r="Q2402" s="1" t="s">
        <v>29</v>
      </c>
      <c r="R2402" t="str">
        <f>VLOOKUP(F2402,'Seg 2 descriptions'!A:B,2)</f>
        <v>X Facilities-Florida</v>
      </c>
      <c r="S2402" t="str">
        <f>VLOOKUP(G2402,'Seg 3 descriptions'!A:B,2)</f>
        <v>Facilities Maintenance</v>
      </c>
    </row>
    <row r="2403" spans="1:19" x14ac:dyDescent="0.25">
      <c r="A2403" s="1" t="s">
        <v>17</v>
      </c>
      <c r="B2403" s="1" t="s">
        <v>1988</v>
      </c>
      <c r="C2403" s="1" t="s">
        <v>2411</v>
      </c>
      <c r="D2403" s="1" t="s">
        <v>2044</v>
      </c>
      <c r="E2403" s="1" t="s">
        <v>1991</v>
      </c>
      <c r="F2403" s="1" t="s">
        <v>2013</v>
      </c>
      <c r="G2403" s="1" t="s">
        <v>22</v>
      </c>
      <c r="H2403" s="1" t="s">
        <v>86</v>
      </c>
      <c r="I2403" s="1" t="s">
        <v>24</v>
      </c>
      <c r="J2403" s="3">
        <v>3576.5</v>
      </c>
      <c r="K2403" s="1" t="s">
        <v>2289</v>
      </c>
      <c r="L2403" s="1" t="s">
        <v>24</v>
      </c>
      <c r="M2403" s="1" t="s">
        <v>3181</v>
      </c>
      <c r="N2403" s="1" t="s">
        <v>3182</v>
      </c>
      <c r="O2403" s="2">
        <v>39455</v>
      </c>
      <c r="P2403" s="2">
        <v>39456</v>
      </c>
      <c r="Q2403" s="1" t="s">
        <v>29</v>
      </c>
      <c r="R2403" t="str">
        <f>VLOOKUP(F2403,'Seg 2 descriptions'!A:B,2)</f>
        <v>X Facilities-Florida</v>
      </c>
      <c r="S2403" t="str">
        <f>VLOOKUP(G2403,'Seg 3 descriptions'!A:B,2)</f>
        <v>Facilities Maintenance</v>
      </c>
    </row>
    <row r="2404" spans="1:19" x14ac:dyDescent="0.25">
      <c r="A2404" s="1" t="s">
        <v>828</v>
      </c>
      <c r="B2404" s="1" t="s">
        <v>49</v>
      </c>
      <c r="C2404" s="1" t="s">
        <v>2755</v>
      </c>
      <c r="D2404" s="1" t="s">
        <v>1999</v>
      </c>
      <c r="E2404" s="1" t="s">
        <v>1991</v>
      </c>
      <c r="F2404" s="1" t="s">
        <v>1992</v>
      </c>
      <c r="G2404" s="1" t="s">
        <v>460</v>
      </c>
      <c r="H2404" s="1" t="s">
        <v>228</v>
      </c>
      <c r="I2404" s="1" t="s">
        <v>24</v>
      </c>
      <c r="J2404" s="3">
        <v>69.16</v>
      </c>
      <c r="K2404" s="1" t="s">
        <v>3177</v>
      </c>
      <c r="L2404" s="1" t="s">
        <v>24</v>
      </c>
      <c r="M2404" s="1" t="s">
        <v>24</v>
      </c>
      <c r="N2404" s="1" t="s">
        <v>2755</v>
      </c>
      <c r="O2404" s="2">
        <v>39787</v>
      </c>
      <c r="P2404" s="2">
        <v>39786</v>
      </c>
      <c r="Q2404" s="1" t="s">
        <v>29</v>
      </c>
      <c r="R2404" t="str">
        <f>VLOOKUP(F2404,'Seg 2 descriptions'!A:B,2)</f>
        <v>X Operations-Tri-County</v>
      </c>
      <c r="S2404" t="str">
        <f>VLOOKUP(G2404,'Seg 3 descriptions'!A:B,2)</f>
        <v>Salaries</v>
      </c>
    </row>
    <row r="2405" spans="1:19" x14ac:dyDescent="0.25">
      <c r="A2405" s="1" t="s">
        <v>1571</v>
      </c>
      <c r="B2405" s="1" t="s">
        <v>49</v>
      </c>
      <c r="C2405" s="1" t="s">
        <v>2410</v>
      </c>
      <c r="D2405" s="1" t="s">
        <v>2183</v>
      </c>
      <c r="E2405" s="1" t="s">
        <v>1991</v>
      </c>
      <c r="F2405" s="1" t="s">
        <v>2013</v>
      </c>
      <c r="G2405" s="1" t="s">
        <v>22</v>
      </c>
      <c r="H2405" s="1" t="s">
        <v>103</v>
      </c>
      <c r="I2405" s="1" t="s">
        <v>24</v>
      </c>
      <c r="J2405" s="3">
        <v>92.04</v>
      </c>
      <c r="K2405" s="1" t="s">
        <v>2518</v>
      </c>
      <c r="L2405" s="1" t="s">
        <v>24</v>
      </c>
      <c r="M2405" s="1" t="s">
        <v>24</v>
      </c>
      <c r="N2405" s="1" t="s">
        <v>2410</v>
      </c>
      <c r="O2405" s="2">
        <v>39813</v>
      </c>
      <c r="P2405" s="2">
        <v>39819</v>
      </c>
      <c r="Q2405" s="1" t="s">
        <v>29</v>
      </c>
      <c r="R2405" t="str">
        <f>VLOOKUP(F2405,'Seg 2 descriptions'!A:B,2)</f>
        <v>X Facilities-Florida</v>
      </c>
      <c r="S2405" t="str">
        <f>VLOOKUP(G2405,'Seg 3 descriptions'!A:B,2)</f>
        <v>Facilities Maintenance</v>
      </c>
    </row>
    <row r="2406" spans="1:19" x14ac:dyDescent="0.25">
      <c r="A2406" s="1" t="s">
        <v>457</v>
      </c>
      <c r="B2406" s="1" t="s">
        <v>1988</v>
      </c>
      <c r="C2406" s="1" t="s">
        <v>2720</v>
      </c>
      <c r="D2406" s="1" t="s">
        <v>1999</v>
      </c>
      <c r="E2406" s="1" t="s">
        <v>1991</v>
      </c>
      <c r="F2406" s="1" t="s">
        <v>1992</v>
      </c>
      <c r="G2406" s="1" t="s">
        <v>460</v>
      </c>
      <c r="H2406" s="1" t="s">
        <v>228</v>
      </c>
      <c r="I2406" s="1" t="s">
        <v>2056</v>
      </c>
      <c r="J2406" s="3">
        <v>-591.76</v>
      </c>
      <c r="K2406" s="1" t="s">
        <v>2414</v>
      </c>
      <c r="L2406" s="1" t="s">
        <v>24</v>
      </c>
      <c r="M2406" s="1" t="s">
        <v>2415</v>
      </c>
      <c r="N2406" s="1" t="s">
        <v>2721</v>
      </c>
      <c r="O2406" s="2">
        <v>39478</v>
      </c>
      <c r="P2406" s="2">
        <v>39486</v>
      </c>
      <c r="Q2406" s="1" t="s">
        <v>29</v>
      </c>
      <c r="R2406" t="str">
        <f>VLOOKUP(F2406,'Seg 2 descriptions'!A:B,2)</f>
        <v>X Operations-Tri-County</v>
      </c>
      <c r="S2406" t="str">
        <f>VLOOKUP(G2406,'Seg 3 descriptions'!A:B,2)</f>
        <v>Salaries</v>
      </c>
    </row>
    <row r="2407" spans="1:19" x14ac:dyDescent="0.25">
      <c r="A2407" s="1" t="s">
        <v>457</v>
      </c>
      <c r="B2407" s="1" t="s">
        <v>1988</v>
      </c>
      <c r="C2407" s="1" t="s">
        <v>2720</v>
      </c>
      <c r="D2407" s="1" t="s">
        <v>2066</v>
      </c>
      <c r="E2407" s="1" t="s">
        <v>1991</v>
      </c>
      <c r="F2407" s="1" t="s">
        <v>1992</v>
      </c>
      <c r="G2407" s="1" t="s">
        <v>590</v>
      </c>
      <c r="H2407" s="1" t="s">
        <v>228</v>
      </c>
      <c r="I2407" s="1" t="s">
        <v>2056</v>
      </c>
      <c r="J2407" s="3">
        <v>-4.34</v>
      </c>
      <c r="K2407" s="1" t="s">
        <v>2414</v>
      </c>
      <c r="L2407" s="1" t="s">
        <v>24</v>
      </c>
      <c r="M2407" s="1" t="s">
        <v>2415</v>
      </c>
      <c r="N2407" s="1" t="s">
        <v>2721</v>
      </c>
      <c r="O2407" s="2">
        <v>39478</v>
      </c>
      <c r="P2407" s="2">
        <v>39486</v>
      </c>
      <c r="Q2407" s="1" t="s">
        <v>29</v>
      </c>
      <c r="R2407" t="str">
        <f>VLOOKUP(F2407,'Seg 2 descriptions'!A:B,2)</f>
        <v>X Operations-Tri-County</v>
      </c>
      <c r="S2407" t="str">
        <f>VLOOKUP(G2407,'Seg 3 descriptions'!A:B,2)</f>
        <v>Overtime/Comp Time/On Call</v>
      </c>
    </row>
    <row r="2408" spans="1:19" x14ac:dyDescent="0.25">
      <c r="A2408" s="1" t="s">
        <v>1987</v>
      </c>
      <c r="B2408" s="1" t="s">
        <v>1988</v>
      </c>
      <c r="C2408" s="1" t="s">
        <v>3183</v>
      </c>
      <c r="D2408" s="1" t="s">
        <v>2080</v>
      </c>
      <c r="E2408" s="1" t="s">
        <v>20</v>
      </c>
      <c r="F2408" s="1" t="s">
        <v>2006</v>
      </c>
      <c r="G2408" s="1" t="s">
        <v>460</v>
      </c>
      <c r="H2408" s="1" t="s">
        <v>187</v>
      </c>
      <c r="I2408" s="1" t="s">
        <v>24</v>
      </c>
      <c r="J2408" s="3">
        <v>61.08</v>
      </c>
      <c r="K2408" s="1" t="s">
        <v>3184</v>
      </c>
      <c r="L2408" s="1" t="s">
        <v>24</v>
      </c>
      <c r="M2408" s="1" t="s">
        <v>2406</v>
      </c>
      <c r="N2408" s="1" t="s">
        <v>3183</v>
      </c>
      <c r="O2408" s="2">
        <v>39458</v>
      </c>
      <c r="P2408" s="2">
        <v>39458</v>
      </c>
      <c r="Q2408" s="1" t="s">
        <v>29</v>
      </c>
      <c r="R2408" t="str">
        <f>VLOOKUP(F2408,'Seg 2 descriptions'!A:B,2)</f>
        <v>X Engineering and Measurement</v>
      </c>
      <c r="S2408" t="str">
        <f>VLOOKUP(G2408,'Seg 3 descriptions'!A:B,2)</f>
        <v>Salaries</v>
      </c>
    </row>
    <row r="2409" spans="1:19" x14ac:dyDescent="0.25">
      <c r="A2409" s="1" t="s">
        <v>1987</v>
      </c>
      <c r="B2409" s="1" t="s">
        <v>1988</v>
      </c>
      <c r="C2409" s="1" t="s">
        <v>3183</v>
      </c>
      <c r="D2409" s="1" t="s">
        <v>2081</v>
      </c>
      <c r="E2409" s="1" t="s">
        <v>20</v>
      </c>
      <c r="F2409" s="1" t="s">
        <v>2006</v>
      </c>
      <c r="G2409" s="1" t="s">
        <v>460</v>
      </c>
      <c r="H2409" s="1" t="s">
        <v>76</v>
      </c>
      <c r="I2409" s="1" t="s">
        <v>24</v>
      </c>
      <c r="J2409" s="3">
        <v>20.36</v>
      </c>
      <c r="K2409" s="1" t="s">
        <v>3184</v>
      </c>
      <c r="L2409" s="1" t="s">
        <v>24</v>
      </c>
      <c r="M2409" s="1" t="s">
        <v>2406</v>
      </c>
      <c r="N2409" s="1" t="s">
        <v>3183</v>
      </c>
      <c r="O2409" s="2">
        <v>39458</v>
      </c>
      <c r="P2409" s="2">
        <v>39458</v>
      </c>
      <c r="Q2409" s="1" t="s">
        <v>29</v>
      </c>
      <c r="R2409" t="str">
        <f>VLOOKUP(F2409,'Seg 2 descriptions'!A:B,2)</f>
        <v>X Engineering and Measurement</v>
      </c>
      <c r="S2409" t="str">
        <f>VLOOKUP(G2409,'Seg 3 descriptions'!A:B,2)</f>
        <v>Salaries</v>
      </c>
    </row>
    <row r="2410" spans="1:19" x14ac:dyDescent="0.25">
      <c r="A2410" s="1" t="s">
        <v>1987</v>
      </c>
      <c r="B2410" s="1" t="s">
        <v>1988</v>
      </c>
      <c r="C2410" s="1" t="s">
        <v>3183</v>
      </c>
      <c r="D2410" s="1" t="s">
        <v>1997</v>
      </c>
      <c r="E2410" s="1" t="s">
        <v>1991</v>
      </c>
      <c r="F2410" s="1" t="s">
        <v>1992</v>
      </c>
      <c r="G2410" s="1" t="s">
        <v>460</v>
      </c>
      <c r="H2410" s="1" t="s">
        <v>86</v>
      </c>
      <c r="I2410" s="1" t="s">
        <v>24</v>
      </c>
      <c r="J2410" s="3">
        <v>217.44</v>
      </c>
      <c r="K2410" s="1" t="s">
        <v>3184</v>
      </c>
      <c r="L2410" s="1" t="s">
        <v>24</v>
      </c>
      <c r="M2410" s="1" t="s">
        <v>2048</v>
      </c>
      <c r="N2410" s="1" t="s">
        <v>3183</v>
      </c>
      <c r="O2410" s="2">
        <v>39458</v>
      </c>
      <c r="P2410" s="2">
        <v>39458</v>
      </c>
      <c r="Q2410" s="1" t="s">
        <v>29</v>
      </c>
      <c r="R2410" t="str">
        <f>VLOOKUP(F2410,'Seg 2 descriptions'!A:B,2)</f>
        <v>X Operations-Tri-County</v>
      </c>
      <c r="S2410" t="str">
        <f>VLOOKUP(G2410,'Seg 3 descriptions'!A:B,2)</f>
        <v>Salaries</v>
      </c>
    </row>
    <row r="2411" spans="1:19" x14ac:dyDescent="0.25">
      <c r="A2411" s="1" t="s">
        <v>1987</v>
      </c>
      <c r="B2411" s="1" t="s">
        <v>1988</v>
      </c>
      <c r="C2411" s="1" t="s">
        <v>3183</v>
      </c>
      <c r="D2411" s="1" t="s">
        <v>1990</v>
      </c>
      <c r="E2411" s="1" t="s">
        <v>1991</v>
      </c>
      <c r="F2411" s="1" t="s">
        <v>1992</v>
      </c>
      <c r="G2411" s="1" t="s">
        <v>460</v>
      </c>
      <c r="H2411" s="1" t="s">
        <v>103</v>
      </c>
      <c r="I2411" s="1" t="s">
        <v>24</v>
      </c>
      <c r="J2411" s="3">
        <v>54.36</v>
      </c>
      <c r="K2411" s="1" t="s">
        <v>3184</v>
      </c>
      <c r="L2411" s="1" t="s">
        <v>24</v>
      </c>
      <c r="M2411" s="1" t="s">
        <v>2048</v>
      </c>
      <c r="N2411" s="1" t="s">
        <v>3183</v>
      </c>
      <c r="O2411" s="2">
        <v>39458</v>
      </c>
      <c r="P2411" s="2">
        <v>39458</v>
      </c>
      <c r="Q2411" s="1" t="s">
        <v>29</v>
      </c>
      <c r="R2411" t="str">
        <f>VLOOKUP(F2411,'Seg 2 descriptions'!A:B,2)</f>
        <v>X Operations-Tri-County</v>
      </c>
      <c r="S2411" t="str">
        <f>VLOOKUP(G2411,'Seg 3 descriptions'!A:B,2)</f>
        <v>Salaries</v>
      </c>
    </row>
    <row r="2412" spans="1:19" x14ac:dyDescent="0.25">
      <c r="A2412" s="1" t="s">
        <v>1987</v>
      </c>
      <c r="B2412" s="1" t="s">
        <v>1988</v>
      </c>
      <c r="C2412" s="1" t="s">
        <v>3183</v>
      </c>
      <c r="D2412" s="1" t="s">
        <v>2080</v>
      </c>
      <c r="E2412" s="1" t="s">
        <v>20</v>
      </c>
      <c r="F2412" s="1" t="s">
        <v>2006</v>
      </c>
      <c r="G2412" s="1" t="s">
        <v>460</v>
      </c>
      <c r="H2412" s="1" t="s">
        <v>187</v>
      </c>
      <c r="I2412" s="1" t="s">
        <v>24</v>
      </c>
      <c r="J2412" s="3">
        <v>108.3</v>
      </c>
      <c r="K2412" s="1" t="s">
        <v>3184</v>
      </c>
      <c r="L2412" s="1" t="s">
        <v>24</v>
      </c>
      <c r="M2412" s="1" t="s">
        <v>2007</v>
      </c>
      <c r="N2412" s="1" t="s">
        <v>3183</v>
      </c>
      <c r="O2412" s="2">
        <v>39458</v>
      </c>
      <c r="P2412" s="2">
        <v>39458</v>
      </c>
      <c r="Q2412" s="1" t="s">
        <v>29</v>
      </c>
      <c r="R2412" t="str">
        <f>VLOOKUP(F2412,'Seg 2 descriptions'!A:B,2)</f>
        <v>X Engineering and Measurement</v>
      </c>
      <c r="S2412" t="str">
        <f>VLOOKUP(G2412,'Seg 3 descriptions'!A:B,2)</f>
        <v>Salaries</v>
      </c>
    </row>
    <row r="2413" spans="1:19" x14ac:dyDescent="0.25">
      <c r="A2413" s="1" t="s">
        <v>1987</v>
      </c>
      <c r="B2413" s="1" t="s">
        <v>1988</v>
      </c>
      <c r="C2413" s="1" t="s">
        <v>3183</v>
      </c>
      <c r="D2413" s="1" t="s">
        <v>2081</v>
      </c>
      <c r="E2413" s="1" t="s">
        <v>20</v>
      </c>
      <c r="F2413" s="1" t="s">
        <v>2006</v>
      </c>
      <c r="G2413" s="1" t="s">
        <v>460</v>
      </c>
      <c r="H2413" s="1" t="s">
        <v>76</v>
      </c>
      <c r="I2413" s="1" t="s">
        <v>24</v>
      </c>
      <c r="J2413" s="3">
        <v>108.3</v>
      </c>
      <c r="K2413" s="1" t="s">
        <v>3184</v>
      </c>
      <c r="L2413" s="1" t="s">
        <v>24</v>
      </c>
      <c r="M2413" s="1" t="s">
        <v>2007</v>
      </c>
      <c r="N2413" s="1" t="s">
        <v>3183</v>
      </c>
      <c r="O2413" s="2">
        <v>39458</v>
      </c>
      <c r="P2413" s="2">
        <v>39458</v>
      </c>
      <c r="Q2413" s="1" t="s">
        <v>29</v>
      </c>
      <c r="R2413" t="str">
        <f>VLOOKUP(F2413,'Seg 2 descriptions'!A:B,2)</f>
        <v>X Engineering and Measurement</v>
      </c>
      <c r="S2413" t="str">
        <f>VLOOKUP(G2413,'Seg 3 descriptions'!A:B,2)</f>
        <v>Salaries</v>
      </c>
    </row>
    <row r="2414" spans="1:19" x14ac:dyDescent="0.25">
      <c r="A2414" s="1" t="s">
        <v>1987</v>
      </c>
      <c r="B2414" s="1" t="s">
        <v>1988</v>
      </c>
      <c r="C2414" s="1" t="s">
        <v>3183</v>
      </c>
      <c r="D2414" s="1" t="s">
        <v>2082</v>
      </c>
      <c r="E2414" s="1" t="s">
        <v>20</v>
      </c>
      <c r="F2414" s="1" t="s">
        <v>2006</v>
      </c>
      <c r="G2414" s="1" t="s">
        <v>460</v>
      </c>
      <c r="H2414" s="1" t="s">
        <v>23</v>
      </c>
      <c r="I2414" s="1" t="s">
        <v>24</v>
      </c>
      <c r="J2414" s="3">
        <v>18.05</v>
      </c>
      <c r="K2414" s="1" t="s">
        <v>3184</v>
      </c>
      <c r="L2414" s="1" t="s">
        <v>24</v>
      </c>
      <c r="M2414" s="1" t="s">
        <v>2007</v>
      </c>
      <c r="N2414" s="1" t="s">
        <v>3183</v>
      </c>
      <c r="O2414" s="2">
        <v>39458</v>
      </c>
      <c r="P2414" s="2">
        <v>39458</v>
      </c>
      <c r="Q2414" s="1" t="s">
        <v>29</v>
      </c>
      <c r="R2414" t="str">
        <f>VLOOKUP(F2414,'Seg 2 descriptions'!A:B,2)</f>
        <v>X Engineering and Measurement</v>
      </c>
      <c r="S2414" t="str">
        <f>VLOOKUP(G2414,'Seg 3 descriptions'!A:B,2)</f>
        <v>Salaries</v>
      </c>
    </row>
    <row r="2415" spans="1:19" x14ac:dyDescent="0.25">
      <c r="A2415" s="1" t="s">
        <v>1987</v>
      </c>
      <c r="B2415" s="1" t="s">
        <v>1988</v>
      </c>
      <c r="C2415" s="1" t="s">
        <v>3183</v>
      </c>
      <c r="D2415" s="1" t="s">
        <v>1997</v>
      </c>
      <c r="E2415" s="1" t="s">
        <v>1991</v>
      </c>
      <c r="F2415" s="1" t="s">
        <v>1992</v>
      </c>
      <c r="G2415" s="1" t="s">
        <v>460</v>
      </c>
      <c r="H2415" s="1" t="s">
        <v>86</v>
      </c>
      <c r="I2415" s="1" t="s">
        <v>24</v>
      </c>
      <c r="J2415" s="3">
        <v>181.52</v>
      </c>
      <c r="K2415" s="1" t="s">
        <v>3184</v>
      </c>
      <c r="L2415" s="1" t="s">
        <v>24</v>
      </c>
      <c r="M2415" s="1" t="s">
        <v>2010</v>
      </c>
      <c r="N2415" s="1" t="s">
        <v>3183</v>
      </c>
      <c r="O2415" s="2">
        <v>39458</v>
      </c>
      <c r="P2415" s="2">
        <v>39458</v>
      </c>
      <c r="Q2415" s="1" t="s">
        <v>29</v>
      </c>
      <c r="R2415" t="str">
        <f>VLOOKUP(F2415,'Seg 2 descriptions'!A:B,2)</f>
        <v>X Operations-Tri-County</v>
      </c>
      <c r="S2415" t="str">
        <f>VLOOKUP(G2415,'Seg 3 descriptions'!A:B,2)</f>
        <v>Salaries</v>
      </c>
    </row>
    <row r="2416" spans="1:19" x14ac:dyDescent="0.25">
      <c r="A2416" s="1" t="s">
        <v>1987</v>
      </c>
      <c r="B2416" s="1" t="s">
        <v>1988</v>
      </c>
      <c r="C2416" s="1" t="s">
        <v>3183</v>
      </c>
      <c r="D2416" s="1" t="s">
        <v>1997</v>
      </c>
      <c r="E2416" s="1" t="s">
        <v>1991</v>
      </c>
      <c r="F2416" s="1" t="s">
        <v>1992</v>
      </c>
      <c r="G2416" s="1" t="s">
        <v>460</v>
      </c>
      <c r="H2416" s="1" t="s">
        <v>86</v>
      </c>
      <c r="I2416" s="1" t="s">
        <v>24</v>
      </c>
      <c r="J2416" s="3">
        <v>216.96</v>
      </c>
      <c r="K2416" s="1" t="s">
        <v>3184</v>
      </c>
      <c r="L2416" s="1" t="s">
        <v>24</v>
      </c>
      <c r="M2416" s="1" t="s">
        <v>1998</v>
      </c>
      <c r="N2416" s="1" t="s">
        <v>3183</v>
      </c>
      <c r="O2416" s="2">
        <v>39458</v>
      </c>
      <c r="P2416" s="2">
        <v>39458</v>
      </c>
      <c r="Q2416" s="1" t="s">
        <v>29</v>
      </c>
      <c r="R2416" t="str">
        <f>VLOOKUP(F2416,'Seg 2 descriptions'!A:B,2)</f>
        <v>X Operations-Tri-County</v>
      </c>
      <c r="S2416" t="str">
        <f>VLOOKUP(G2416,'Seg 3 descriptions'!A:B,2)</f>
        <v>Salaries</v>
      </c>
    </row>
    <row r="2417" spans="1:19" x14ac:dyDescent="0.25">
      <c r="A2417" s="1" t="s">
        <v>1987</v>
      </c>
      <c r="B2417" s="1" t="s">
        <v>1988</v>
      </c>
      <c r="C2417" s="1" t="s">
        <v>3183</v>
      </c>
      <c r="D2417" s="1" t="s">
        <v>1990</v>
      </c>
      <c r="E2417" s="1" t="s">
        <v>1991</v>
      </c>
      <c r="F2417" s="1" t="s">
        <v>1992</v>
      </c>
      <c r="G2417" s="1" t="s">
        <v>460</v>
      </c>
      <c r="H2417" s="1" t="s">
        <v>103</v>
      </c>
      <c r="I2417" s="1" t="s">
        <v>24</v>
      </c>
      <c r="J2417" s="3">
        <v>54.24</v>
      </c>
      <c r="K2417" s="1" t="s">
        <v>3184</v>
      </c>
      <c r="L2417" s="1" t="s">
        <v>24</v>
      </c>
      <c r="M2417" s="1" t="s">
        <v>1998</v>
      </c>
      <c r="N2417" s="1" t="s">
        <v>3183</v>
      </c>
      <c r="O2417" s="2">
        <v>39458</v>
      </c>
      <c r="P2417" s="2">
        <v>39458</v>
      </c>
      <c r="Q2417" s="1" t="s">
        <v>29</v>
      </c>
      <c r="R2417" t="str">
        <f>VLOOKUP(F2417,'Seg 2 descriptions'!A:B,2)</f>
        <v>X Operations-Tri-County</v>
      </c>
      <c r="S2417" t="str">
        <f>VLOOKUP(G2417,'Seg 3 descriptions'!A:B,2)</f>
        <v>Salaries</v>
      </c>
    </row>
    <row r="2418" spans="1:19" x14ac:dyDescent="0.25">
      <c r="A2418" s="1" t="s">
        <v>457</v>
      </c>
      <c r="B2418" s="1" t="s">
        <v>1988</v>
      </c>
      <c r="C2418" s="1" t="s">
        <v>2315</v>
      </c>
      <c r="D2418" s="1" t="s">
        <v>2299</v>
      </c>
      <c r="E2418" s="1" t="s">
        <v>2029</v>
      </c>
      <c r="F2418" s="1" t="s">
        <v>2030</v>
      </c>
      <c r="G2418" s="1" t="s">
        <v>590</v>
      </c>
      <c r="H2418" s="1" t="s">
        <v>86</v>
      </c>
      <c r="I2418" s="1" t="s">
        <v>2056</v>
      </c>
      <c r="J2418" s="3">
        <v>20.05</v>
      </c>
      <c r="K2418" s="1" t="s">
        <v>2571</v>
      </c>
      <c r="L2418" s="1" t="s">
        <v>24</v>
      </c>
      <c r="M2418" s="1" t="s">
        <v>2572</v>
      </c>
      <c r="N2418" s="1" t="s">
        <v>2059</v>
      </c>
      <c r="O2418" s="2">
        <v>39478</v>
      </c>
      <c r="P2418" s="2">
        <v>39486</v>
      </c>
      <c r="Q2418" s="1" t="s">
        <v>29</v>
      </c>
      <c r="R2418" t="str">
        <f>VLOOKUP(F2418,'Seg 2 descriptions'!A:B,2)</f>
        <v>X Operations-Citrus County</v>
      </c>
      <c r="S2418" t="str">
        <f>VLOOKUP(G2418,'Seg 3 descriptions'!A:B,2)</f>
        <v>Overtime/Comp Time/On Call</v>
      </c>
    </row>
    <row r="2419" spans="1:19" x14ac:dyDescent="0.25">
      <c r="A2419" s="1" t="s">
        <v>457</v>
      </c>
      <c r="B2419" s="1" t="s">
        <v>1988</v>
      </c>
      <c r="C2419" s="1" t="s">
        <v>2315</v>
      </c>
      <c r="D2419" s="1" t="s">
        <v>2299</v>
      </c>
      <c r="E2419" s="1" t="s">
        <v>2029</v>
      </c>
      <c r="F2419" s="1" t="s">
        <v>2030</v>
      </c>
      <c r="G2419" s="1" t="s">
        <v>590</v>
      </c>
      <c r="H2419" s="1" t="s">
        <v>86</v>
      </c>
      <c r="I2419" s="1" t="s">
        <v>2056</v>
      </c>
      <c r="J2419" s="3">
        <v>0.9</v>
      </c>
      <c r="K2419" s="1" t="s">
        <v>2571</v>
      </c>
      <c r="L2419" s="1" t="s">
        <v>24</v>
      </c>
      <c r="M2419" s="1" t="s">
        <v>2572</v>
      </c>
      <c r="N2419" s="1" t="s">
        <v>2059</v>
      </c>
      <c r="O2419" s="2">
        <v>39478</v>
      </c>
      <c r="P2419" s="2">
        <v>39486</v>
      </c>
      <c r="Q2419" s="1" t="s">
        <v>29</v>
      </c>
      <c r="R2419" t="str">
        <f>VLOOKUP(F2419,'Seg 2 descriptions'!A:B,2)</f>
        <v>X Operations-Citrus County</v>
      </c>
      <c r="S2419" t="str">
        <f>VLOOKUP(G2419,'Seg 3 descriptions'!A:B,2)</f>
        <v>Overtime/Comp Time/On Call</v>
      </c>
    </row>
    <row r="2420" spans="1:19" x14ac:dyDescent="0.25">
      <c r="A2420" s="1" t="s">
        <v>457</v>
      </c>
      <c r="B2420" s="1" t="s">
        <v>49</v>
      </c>
      <c r="C2420" s="1" t="s">
        <v>2306</v>
      </c>
      <c r="D2420" s="1" t="s">
        <v>2063</v>
      </c>
      <c r="E2420" s="1" t="s">
        <v>20</v>
      </c>
      <c r="F2420" s="1" t="s">
        <v>2006</v>
      </c>
      <c r="G2420" s="1" t="s">
        <v>590</v>
      </c>
      <c r="H2420" s="1" t="s">
        <v>86</v>
      </c>
      <c r="I2420" s="1" t="s">
        <v>2056</v>
      </c>
      <c r="J2420" s="3">
        <v>-27.46</v>
      </c>
      <c r="K2420" s="1" t="s">
        <v>2090</v>
      </c>
      <c r="L2420" s="1" t="s">
        <v>24</v>
      </c>
      <c r="M2420" s="1" t="s">
        <v>2091</v>
      </c>
      <c r="N2420" s="1" t="s">
        <v>2310</v>
      </c>
      <c r="O2420" s="2">
        <v>39691</v>
      </c>
      <c r="P2420" s="2">
        <v>39696</v>
      </c>
      <c r="Q2420" s="1" t="s">
        <v>29</v>
      </c>
      <c r="R2420" t="str">
        <f>VLOOKUP(F2420,'Seg 2 descriptions'!A:B,2)</f>
        <v>X Engineering and Measurement</v>
      </c>
      <c r="S2420" t="str">
        <f>VLOOKUP(G2420,'Seg 3 descriptions'!A:B,2)</f>
        <v>Overtime/Comp Time/On Call</v>
      </c>
    </row>
    <row r="2421" spans="1:19" x14ac:dyDescent="0.25">
      <c r="A2421" s="1" t="s">
        <v>457</v>
      </c>
      <c r="B2421" s="1" t="s">
        <v>49</v>
      </c>
      <c r="C2421" s="1" t="s">
        <v>2306</v>
      </c>
      <c r="D2421" s="1" t="s">
        <v>2005</v>
      </c>
      <c r="E2421" s="1" t="s">
        <v>20</v>
      </c>
      <c r="F2421" s="1" t="s">
        <v>2006</v>
      </c>
      <c r="G2421" s="1" t="s">
        <v>590</v>
      </c>
      <c r="H2421" s="1" t="s">
        <v>187</v>
      </c>
      <c r="I2421" s="1" t="s">
        <v>2056</v>
      </c>
      <c r="J2421" s="3">
        <v>-19.39</v>
      </c>
      <c r="K2421" s="1" t="s">
        <v>2090</v>
      </c>
      <c r="L2421" s="1" t="s">
        <v>24</v>
      </c>
      <c r="M2421" s="1" t="s">
        <v>2091</v>
      </c>
      <c r="N2421" s="1" t="s">
        <v>2310</v>
      </c>
      <c r="O2421" s="2">
        <v>39691</v>
      </c>
      <c r="P2421" s="2">
        <v>39696</v>
      </c>
      <c r="Q2421" s="1" t="s">
        <v>29</v>
      </c>
      <c r="R2421" t="str">
        <f>VLOOKUP(F2421,'Seg 2 descriptions'!A:B,2)</f>
        <v>X Engineering and Measurement</v>
      </c>
      <c r="S2421" t="str">
        <f>VLOOKUP(G2421,'Seg 3 descriptions'!A:B,2)</f>
        <v>Overtime/Comp Time/On Call</v>
      </c>
    </row>
    <row r="2422" spans="1:19" x14ac:dyDescent="0.25">
      <c r="A2422" s="1" t="s">
        <v>457</v>
      </c>
      <c r="B2422" s="1" t="s">
        <v>49</v>
      </c>
      <c r="C2422" s="1" t="s">
        <v>2306</v>
      </c>
      <c r="D2422" s="1" t="s">
        <v>2008</v>
      </c>
      <c r="E2422" s="1" t="s">
        <v>20</v>
      </c>
      <c r="F2422" s="1" t="s">
        <v>2006</v>
      </c>
      <c r="G2422" s="1" t="s">
        <v>590</v>
      </c>
      <c r="H2422" s="1" t="s">
        <v>76</v>
      </c>
      <c r="I2422" s="1" t="s">
        <v>2056</v>
      </c>
      <c r="J2422" s="3">
        <v>-34.729999999999997</v>
      </c>
      <c r="K2422" s="1" t="s">
        <v>2090</v>
      </c>
      <c r="L2422" s="1" t="s">
        <v>24</v>
      </c>
      <c r="M2422" s="1" t="s">
        <v>2091</v>
      </c>
      <c r="N2422" s="1" t="s">
        <v>2310</v>
      </c>
      <c r="O2422" s="2">
        <v>39691</v>
      </c>
      <c r="P2422" s="2">
        <v>39696</v>
      </c>
      <c r="Q2422" s="1" t="s">
        <v>29</v>
      </c>
      <c r="R2422" t="str">
        <f>VLOOKUP(F2422,'Seg 2 descriptions'!A:B,2)</f>
        <v>X Engineering and Measurement</v>
      </c>
      <c r="S2422" t="str">
        <f>VLOOKUP(G2422,'Seg 3 descriptions'!A:B,2)</f>
        <v>Overtime/Comp Time/On Call</v>
      </c>
    </row>
    <row r="2423" spans="1:19" x14ac:dyDescent="0.25">
      <c r="A2423" s="1" t="s">
        <v>457</v>
      </c>
      <c r="B2423" s="1" t="s">
        <v>49</v>
      </c>
      <c r="C2423" s="1" t="s">
        <v>2306</v>
      </c>
      <c r="D2423" s="1" t="s">
        <v>2064</v>
      </c>
      <c r="E2423" s="1" t="s">
        <v>20</v>
      </c>
      <c r="F2423" s="1" t="s">
        <v>2006</v>
      </c>
      <c r="G2423" s="1" t="s">
        <v>590</v>
      </c>
      <c r="H2423" s="1" t="s">
        <v>23</v>
      </c>
      <c r="I2423" s="1" t="s">
        <v>2056</v>
      </c>
      <c r="J2423" s="3">
        <v>-27.04</v>
      </c>
      <c r="K2423" s="1" t="s">
        <v>2090</v>
      </c>
      <c r="L2423" s="1" t="s">
        <v>24</v>
      </c>
      <c r="M2423" s="1" t="s">
        <v>2091</v>
      </c>
      <c r="N2423" s="1" t="s">
        <v>2310</v>
      </c>
      <c r="O2423" s="2">
        <v>39691</v>
      </c>
      <c r="P2423" s="2">
        <v>39696</v>
      </c>
      <c r="Q2423" s="1" t="s">
        <v>29</v>
      </c>
      <c r="R2423" t="str">
        <f>VLOOKUP(F2423,'Seg 2 descriptions'!A:B,2)</f>
        <v>X Engineering and Measurement</v>
      </c>
      <c r="S2423" t="str">
        <f>VLOOKUP(G2423,'Seg 3 descriptions'!A:B,2)</f>
        <v>Overtime/Comp Time/On Call</v>
      </c>
    </row>
    <row r="2424" spans="1:19" x14ac:dyDescent="0.25">
      <c r="A2424" s="1" t="s">
        <v>457</v>
      </c>
      <c r="B2424" s="1" t="s">
        <v>49</v>
      </c>
      <c r="C2424" s="1" t="s">
        <v>2306</v>
      </c>
      <c r="D2424" s="1" t="s">
        <v>2095</v>
      </c>
      <c r="E2424" s="1" t="s">
        <v>20</v>
      </c>
      <c r="F2424" s="1" t="s">
        <v>2006</v>
      </c>
      <c r="G2424" s="1" t="s">
        <v>590</v>
      </c>
      <c r="H2424" s="1" t="s">
        <v>130</v>
      </c>
      <c r="I2424" s="1" t="s">
        <v>2056</v>
      </c>
      <c r="J2424" s="3">
        <v>-2.5299999999999998</v>
      </c>
      <c r="K2424" s="1" t="s">
        <v>2090</v>
      </c>
      <c r="L2424" s="1" t="s">
        <v>24</v>
      </c>
      <c r="M2424" s="1" t="s">
        <v>2091</v>
      </c>
      <c r="N2424" s="1" t="s">
        <v>2310</v>
      </c>
      <c r="O2424" s="2">
        <v>39691</v>
      </c>
      <c r="P2424" s="2">
        <v>39696</v>
      </c>
      <c r="Q2424" s="1" t="s">
        <v>29</v>
      </c>
      <c r="R2424" t="str">
        <f>VLOOKUP(F2424,'Seg 2 descriptions'!A:B,2)</f>
        <v>X Engineering and Measurement</v>
      </c>
      <c r="S2424" t="str">
        <f>VLOOKUP(G2424,'Seg 3 descriptions'!A:B,2)</f>
        <v>Overtime/Comp Time/On Call</v>
      </c>
    </row>
    <row r="2425" spans="1:19" x14ac:dyDescent="0.25">
      <c r="A2425" s="1" t="s">
        <v>457</v>
      </c>
      <c r="B2425" s="1" t="s">
        <v>49</v>
      </c>
      <c r="C2425" s="1" t="s">
        <v>2822</v>
      </c>
      <c r="D2425" s="1" t="s">
        <v>2100</v>
      </c>
      <c r="E2425" s="1" t="s">
        <v>1991</v>
      </c>
      <c r="F2425" s="1" t="s">
        <v>2101</v>
      </c>
      <c r="G2425" s="1" t="s">
        <v>460</v>
      </c>
      <c r="H2425" s="1" t="s">
        <v>86</v>
      </c>
      <c r="I2425" s="1" t="s">
        <v>2056</v>
      </c>
      <c r="J2425" s="3">
        <v>297.12</v>
      </c>
      <c r="K2425" s="1" t="s">
        <v>2239</v>
      </c>
      <c r="L2425" s="1" t="s">
        <v>24</v>
      </c>
      <c r="M2425" s="1" t="s">
        <v>2240</v>
      </c>
      <c r="N2425" s="1" t="s">
        <v>2059</v>
      </c>
      <c r="O2425" s="2">
        <v>39813</v>
      </c>
      <c r="P2425" s="2">
        <v>39822</v>
      </c>
      <c r="Q2425" s="1" t="s">
        <v>29</v>
      </c>
      <c r="R2425" t="str">
        <f>VLOOKUP(F2425,'Seg 2 descriptions'!A:B,2)</f>
        <v>X Operations Manager-Tri-County</v>
      </c>
      <c r="S2425" t="str">
        <f>VLOOKUP(G2425,'Seg 3 descriptions'!A:B,2)</f>
        <v>Salaries</v>
      </c>
    </row>
    <row r="2426" spans="1:19" x14ac:dyDescent="0.25">
      <c r="A2426" s="1" t="s">
        <v>457</v>
      </c>
      <c r="B2426" s="1" t="s">
        <v>49</v>
      </c>
      <c r="C2426" s="1" t="s">
        <v>2933</v>
      </c>
      <c r="D2426" s="1" t="s">
        <v>2247</v>
      </c>
      <c r="E2426" s="1" t="s">
        <v>1991</v>
      </c>
      <c r="F2426" s="1" t="s">
        <v>2101</v>
      </c>
      <c r="G2426" s="1" t="s">
        <v>1049</v>
      </c>
      <c r="H2426" s="1" t="s">
        <v>86</v>
      </c>
      <c r="I2426" s="1" t="s">
        <v>2056</v>
      </c>
      <c r="J2426" s="3">
        <v>-6.47</v>
      </c>
      <c r="K2426" s="1" t="s">
        <v>2239</v>
      </c>
      <c r="L2426" s="1" t="s">
        <v>24</v>
      </c>
      <c r="M2426" s="1" t="s">
        <v>2240</v>
      </c>
      <c r="N2426" s="1" t="s">
        <v>2059</v>
      </c>
      <c r="O2426" s="2">
        <v>39752</v>
      </c>
      <c r="P2426" s="2">
        <v>39758</v>
      </c>
      <c r="Q2426" s="1" t="s">
        <v>29</v>
      </c>
      <c r="R2426" t="str">
        <f>VLOOKUP(F2426,'Seg 2 descriptions'!A:B,2)</f>
        <v>X Operations Manager-Tri-County</v>
      </c>
      <c r="S2426" t="str">
        <f>VLOOKUP(G2426,'Seg 3 descriptions'!A:B,2)</f>
        <v>Vehicle Insurance</v>
      </c>
    </row>
    <row r="2427" spans="1:19" x14ac:dyDescent="0.25">
      <c r="A2427" s="1" t="s">
        <v>457</v>
      </c>
      <c r="B2427" s="1" t="s">
        <v>49</v>
      </c>
      <c r="C2427" s="1" t="s">
        <v>2933</v>
      </c>
      <c r="D2427" s="1" t="s">
        <v>3185</v>
      </c>
      <c r="E2427" s="1" t="s">
        <v>20</v>
      </c>
      <c r="F2427" s="1" t="s">
        <v>2101</v>
      </c>
      <c r="G2427" s="1" t="s">
        <v>870</v>
      </c>
      <c r="H2427" s="1" t="s">
        <v>86</v>
      </c>
      <c r="I2427" s="1" t="s">
        <v>2056</v>
      </c>
      <c r="J2427" s="3">
        <v>-11.47</v>
      </c>
      <c r="K2427" s="1" t="s">
        <v>2239</v>
      </c>
      <c r="L2427" s="1" t="s">
        <v>24</v>
      </c>
      <c r="M2427" s="1" t="s">
        <v>2240</v>
      </c>
      <c r="N2427" s="1" t="s">
        <v>2059</v>
      </c>
      <c r="O2427" s="2">
        <v>39752</v>
      </c>
      <c r="P2427" s="2">
        <v>39758</v>
      </c>
      <c r="Q2427" s="1" t="s">
        <v>29</v>
      </c>
      <c r="R2427" t="str">
        <f>VLOOKUP(F2427,'Seg 2 descriptions'!A:B,2)</f>
        <v>X Operations Manager-Tri-County</v>
      </c>
      <c r="S2427" t="str">
        <f>VLOOKUP(G2427,'Seg 3 descriptions'!A:B,2)</f>
        <v>Other Vehicle Expenses</v>
      </c>
    </row>
    <row r="2428" spans="1:19" x14ac:dyDescent="0.25">
      <c r="A2428" s="1" t="s">
        <v>457</v>
      </c>
      <c r="B2428" s="1" t="s">
        <v>49</v>
      </c>
      <c r="C2428" s="1" t="s">
        <v>2933</v>
      </c>
      <c r="D2428" s="1" t="s">
        <v>2242</v>
      </c>
      <c r="E2428" s="1" t="s">
        <v>1991</v>
      </c>
      <c r="F2428" s="1" t="s">
        <v>2101</v>
      </c>
      <c r="G2428" s="1" t="s">
        <v>870</v>
      </c>
      <c r="H2428" s="1" t="s">
        <v>86</v>
      </c>
      <c r="I2428" s="1" t="s">
        <v>2056</v>
      </c>
      <c r="J2428" s="3">
        <v>-13.2</v>
      </c>
      <c r="K2428" s="1" t="s">
        <v>2239</v>
      </c>
      <c r="L2428" s="1" t="s">
        <v>24</v>
      </c>
      <c r="M2428" s="1" t="s">
        <v>2240</v>
      </c>
      <c r="N2428" s="1" t="s">
        <v>2059</v>
      </c>
      <c r="O2428" s="2">
        <v>39752</v>
      </c>
      <c r="P2428" s="2">
        <v>39758</v>
      </c>
      <c r="Q2428" s="1" t="s">
        <v>29</v>
      </c>
      <c r="R2428" t="str">
        <f>VLOOKUP(F2428,'Seg 2 descriptions'!A:B,2)</f>
        <v>X Operations Manager-Tri-County</v>
      </c>
      <c r="S2428" t="str">
        <f>VLOOKUP(G2428,'Seg 3 descriptions'!A:B,2)</f>
        <v>Other Vehicle Expenses</v>
      </c>
    </row>
    <row r="2429" spans="1:19" x14ac:dyDescent="0.25">
      <c r="A2429" s="1" t="s">
        <v>457</v>
      </c>
      <c r="B2429" s="1" t="s">
        <v>49</v>
      </c>
      <c r="C2429" s="1" t="s">
        <v>2933</v>
      </c>
      <c r="D2429" s="1" t="s">
        <v>2257</v>
      </c>
      <c r="E2429" s="1" t="s">
        <v>1991</v>
      </c>
      <c r="F2429" s="1" t="s">
        <v>2101</v>
      </c>
      <c r="G2429" s="1" t="s">
        <v>869</v>
      </c>
      <c r="H2429" s="1" t="s">
        <v>86</v>
      </c>
      <c r="I2429" s="1" t="s">
        <v>2056</v>
      </c>
      <c r="J2429" s="3">
        <v>-69.06</v>
      </c>
      <c r="K2429" s="1" t="s">
        <v>2239</v>
      </c>
      <c r="L2429" s="1" t="s">
        <v>24</v>
      </c>
      <c r="M2429" s="1" t="s">
        <v>2240</v>
      </c>
      <c r="N2429" s="1" t="s">
        <v>2059</v>
      </c>
      <c r="O2429" s="2">
        <v>39752</v>
      </c>
      <c r="P2429" s="2">
        <v>39758</v>
      </c>
      <c r="Q2429" s="1" t="s">
        <v>29</v>
      </c>
      <c r="R2429" t="str">
        <f>VLOOKUP(F2429,'Seg 2 descriptions'!A:B,2)</f>
        <v>X Operations Manager-Tri-County</v>
      </c>
      <c r="S2429" t="str">
        <f>VLOOKUP(G2429,'Seg 3 descriptions'!A:B,2)</f>
        <v>Vehicle Fuel</v>
      </c>
    </row>
    <row r="2430" spans="1:19" x14ac:dyDescent="0.25">
      <c r="A2430" s="1" t="s">
        <v>457</v>
      </c>
      <c r="B2430" s="1" t="s">
        <v>49</v>
      </c>
      <c r="C2430" s="1" t="s">
        <v>2933</v>
      </c>
      <c r="D2430" s="1" t="s">
        <v>3186</v>
      </c>
      <c r="E2430" s="1" t="s">
        <v>20</v>
      </c>
      <c r="F2430" s="1" t="s">
        <v>2101</v>
      </c>
      <c r="G2430" s="1" t="s">
        <v>1055</v>
      </c>
      <c r="H2430" s="1" t="s">
        <v>86</v>
      </c>
      <c r="I2430" s="1" t="s">
        <v>2056</v>
      </c>
      <c r="J2430" s="3">
        <v>-37.81</v>
      </c>
      <c r="K2430" s="1" t="s">
        <v>2239</v>
      </c>
      <c r="L2430" s="1" t="s">
        <v>24</v>
      </c>
      <c r="M2430" s="1" t="s">
        <v>2240</v>
      </c>
      <c r="N2430" s="1" t="s">
        <v>2059</v>
      </c>
      <c r="O2430" s="2">
        <v>39752</v>
      </c>
      <c r="P2430" s="2">
        <v>39758</v>
      </c>
      <c r="Q2430" s="1" t="s">
        <v>29</v>
      </c>
      <c r="R2430" t="str">
        <f>VLOOKUP(F2430,'Seg 2 descriptions'!A:B,2)</f>
        <v>X Operations Manager-Tri-County</v>
      </c>
      <c r="S2430" t="str">
        <f>VLOOKUP(G2430,'Seg 3 descriptions'!A:B,2)</f>
        <v>Vehicle Depreciation</v>
      </c>
    </row>
    <row r="2431" spans="1:19" x14ac:dyDescent="0.25">
      <c r="A2431" s="1" t="s">
        <v>457</v>
      </c>
      <c r="B2431" s="1" t="s">
        <v>49</v>
      </c>
      <c r="C2431" s="1" t="s">
        <v>2933</v>
      </c>
      <c r="D2431" s="1" t="s">
        <v>2252</v>
      </c>
      <c r="E2431" s="1" t="s">
        <v>1991</v>
      </c>
      <c r="F2431" s="1" t="s">
        <v>2101</v>
      </c>
      <c r="G2431" s="1" t="s">
        <v>1055</v>
      </c>
      <c r="H2431" s="1" t="s">
        <v>86</v>
      </c>
      <c r="I2431" s="1" t="s">
        <v>2056</v>
      </c>
      <c r="J2431" s="3">
        <v>-43.51</v>
      </c>
      <c r="K2431" s="1" t="s">
        <v>2239</v>
      </c>
      <c r="L2431" s="1" t="s">
        <v>24</v>
      </c>
      <c r="M2431" s="1" t="s">
        <v>2240</v>
      </c>
      <c r="N2431" s="1" t="s">
        <v>2059</v>
      </c>
      <c r="O2431" s="2">
        <v>39752</v>
      </c>
      <c r="P2431" s="2">
        <v>39758</v>
      </c>
      <c r="Q2431" s="1" t="s">
        <v>29</v>
      </c>
      <c r="R2431" t="str">
        <f>VLOOKUP(F2431,'Seg 2 descriptions'!A:B,2)</f>
        <v>X Operations Manager-Tri-County</v>
      </c>
      <c r="S2431" t="str">
        <f>VLOOKUP(G2431,'Seg 3 descriptions'!A:B,2)</f>
        <v>Vehicle Depreciation</v>
      </c>
    </row>
    <row r="2432" spans="1:19" x14ac:dyDescent="0.25">
      <c r="A2432" s="1" t="s">
        <v>457</v>
      </c>
      <c r="B2432" s="1" t="s">
        <v>49</v>
      </c>
      <c r="C2432" s="1" t="s">
        <v>2933</v>
      </c>
      <c r="D2432" s="1" t="s">
        <v>3187</v>
      </c>
      <c r="E2432" s="1" t="s">
        <v>20</v>
      </c>
      <c r="F2432" s="1" t="s">
        <v>2101</v>
      </c>
      <c r="G2432" s="1" t="s">
        <v>1049</v>
      </c>
      <c r="H2432" s="1" t="s">
        <v>86</v>
      </c>
      <c r="I2432" s="1" t="s">
        <v>2056</v>
      </c>
      <c r="J2432" s="3">
        <v>-5.62</v>
      </c>
      <c r="K2432" s="1" t="s">
        <v>2239</v>
      </c>
      <c r="L2432" s="1" t="s">
        <v>24</v>
      </c>
      <c r="M2432" s="1" t="s">
        <v>2240</v>
      </c>
      <c r="N2432" s="1" t="s">
        <v>2059</v>
      </c>
      <c r="O2432" s="2">
        <v>39752</v>
      </c>
      <c r="P2432" s="2">
        <v>39758</v>
      </c>
      <c r="Q2432" s="1" t="s">
        <v>29</v>
      </c>
      <c r="R2432" t="str">
        <f>VLOOKUP(F2432,'Seg 2 descriptions'!A:B,2)</f>
        <v>X Operations Manager-Tri-County</v>
      </c>
      <c r="S2432" t="str">
        <f>VLOOKUP(G2432,'Seg 3 descriptions'!A:B,2)</f>
        <v>Vehicle Insurance</v>
      </c>
    </row>
    <row r="2433" spans="1:19" x14ac:dyDescent="0.25">
      <c r="A2433" s="1" t="s">
        <v>457</v>
      </c>
      <c r="B2433" s="1" t="s">
        <v>49</v>
      </c>
      <c r="C2433" s="1" t="s">
        <v>2933</v>
      </c>
      <c r="D2433" s="1" t="s">
        <v>3188</v>
      </c>
      <c r="E2433" s="1" t="s">
        <v>20</v>
      </c>
      <c r="F2433" s="1" t="s">
        <v>2101</v>
      </c>
      <c r="G2433" s="1" t="s">
        <v>869</v>
      </c>
      <c r="H2433" s="1" t="s">
        <v>86</v>
      </c>
      <c r="I2433" s="1" t="s">
        <v>2056</v>
      </c>
      <c r="J2433" s="3">
        <v>-60.02</v>
      </c>
      <c r="K2433" s="1" t="s">
        <v>2239</v>
      </c>
      <c r="L2433" s="1" t="s">
        <v>24</v>
      </c>
      <c r="M2433" s="1" t="s">
        <v>2240</v>
      </c>
      <c r="N2433" s="1" t="s">
        <v>2059</v>
      </c>
      <c r="O2433" s="2">
        <v>39752</v>
      </c>
      <c r="P2433" s="2">
        <v>39758</v>
      </c>
      <c r="Q2433" s="1" t="s">
        <v>29</v>
      </c>
      <c r="R2433" t="str">
        <f>VLOOKUP(F2433,'Seg 2 descriptions'!A:B,2)</f>
        <v>X Operations Manager-Tri-County</v>
      </c>
      <c r="S2433" t="str">
        <f>VLOOKUP(G2433,'Seg 3 descriptions'!A:B,2)</f>
        <v>Vehicle Fuel</v>
      </c>
    </row>
    <row r="2434" spans="1:19" x14ac:dyDescent="0.25">
      <c r="A2434" s="1" t="s">
        <v>457</v>
      </c>
      <c r="B2434" s="1" t="s">
        <v>49</v>
      </c>
      <c r="C2434" s="1" t="s">
        <v>2931</v>
      </c>
      <c r="D2434" s="1" t="s">
        <v>2247</v>
      </c>
      <c r="E2434" s="1" t="s">
        <v>1991</v>
      </c>
      <c r="F2434" s="1" t="s">
        <v>2101</v>
      </c>
      <c r="G2434" s="1" t="s">
        <v>1049</v>
      </c>
      <c r="H2434" s="1" t="s">
        <v>86</v>
      </c>
      <c r="I2434" s="1" t="s">
        <v>2056</v>
      </c>
      <c r="J2434" s="3">
        <v>29.29</v>
      </c>
      <c r="K2434" s="1" t="s">
        <v>2239</v>
      </c>
      <c r="L2434" s="1" t="s">
        <v>24</v>
      </c>
      <c r="M2434" s="1" t="s">
        <v>2240</v>
      </c>
      <c r="N2434" s="1" t="s">
        <v>2059</v>
      </c>
      <c r="O2434" s="2">
        <v>39660</v>
      </c>
      <c r="P2434" s="2">
        <v>39665</v>
      </c>
      <c r="Q2434" s="1" t="s">
        <v>29</v>
      </c>
      <c r="R2434" t="str">
        <f>VLOOKUP(F2434,'Seg 2 descriptions'!A:B,2)</f>
        <v>X Operations Manager-Tri-County</v>
      </c>
      <c r="S2434" t="str">
        <f>VLOOKUP(G2434,'Seg 3 descriptions'!A:B,2)</f>
        <v>Vehicle Insurance</v>
      </c>
    </row>
    <row r="2435" spans="1:19" x14ac:dyDescent="0.25">
      <c r="A2435" s="1" t="s">
        <v>457</v>
      </c>
      <c r="B2435" s="1" t="s">
        <v>49</v>
      </c>
      <c r="C2435" s="1" t="s">
        <v>2931</v>
      </c>
      <c r="D2435" s="1" t="s">
        <v>2242</v>
      </c>
      <c r="E2435" s="1" t="s">
        <v>1991</v>
      </c>
      <c r="F2435" s="1" t="s">
        <v>2101</v>
      </c>
      <c r="G2435" s="1" t="s">
        <v>870</v>
      </c>
      <c r="H2435" s="1" t="s">
        <v>86</v>
      </c>
      <c r="I2435" s="1" t="s">
        <v>2056</v>
      </c>
      <c r="J2435" s="3">
        <v>20.16</v>
      </c>
      <c r="K2435" s="1" t="s">
        <v>2239</v>
      </c>
      <c r="L2435" s="1" t="s">
        <v>24</v>
      </c>
      <c r="M2435" s="1" t="s">
        <v>2240</v>
      </c>
      <c r="N2435" s="1" t="s">
        <v>2059</v>
      </c>
      <c r="O2435" s="2">
        <v>39660</v>
      </c>
      <c r="P2435" s="2">
        <v>39665</v>
      </c>
      <c r="Q2435" s="1" t="s">
        <v>29</v>
      </c>
      <c r="R2435" t="str">
        <f>VLOOKUP(F2435,'Seg 2 descriptions'!A:B,2)</f>
        <v>X Operations Manager-Tri-County</v>
      </c>
      <c r="S2435" t="str">
        <f>VLOOKUP(G2435,'Seg 3 descriptions'!A:B,2)</f>
        <v>Other Vehicle Expenses</v>
      </c>
    </row>
    <row r="2436" spans="1:19" x14ac:dyDescent="0.25">
      <c r="A2436" s="1" t="s">
        <v>457</v>
      </c>
      <c r="B2436" s="1" t="s">
        <v>49</v>
      </c>
      <c r="C2436" s="1" t="s">
        <v>2931</v>
      </c>
      <c r="D2436" s="1" t="s">
        <v>2262</v>
      </c>
      <c r="E2436" s="1" t="s">
        <v>1991</v>
      </c>
      <c r="F2436" s="1" t="s">
        <v>2101</v>
      </c>
      <c r="G2436" s="1" t="s">
        <v>283</v>
      </c>
      <c r="H2436" s="1" t="s">
        <v>86</v>
      </c>
      <c r="I2436" s="1" t="s">
        <v>2056</v>
      </c>
      <c r="J2436" s="3">
        <v>146.05000000000001</v>
      </c>
      <c r="K2436" s="1" t="s">
        <v>2239</v>
      </c>
      <c r="L2436" s="1" t="s">
        <v>24</v>
      </c>
      <c r="M2436" s="1" t="s">
        <v>2240</v>
      </c>
      <c r="N2436" s="1" t="s">
        <v>2059</v>
      </c>
      <c r="O2436" s="2">
        <v>39660</v>
      </c>
      <c r="P2436" s="2">
        <v>39665</v>
      </c>
      <c r="Q2436" s="1" t="s">
        <v>29</v>
      </c>
      <c r="R2436" t="str">
        <f>VLOOKUP(F2436,'Seg 2 descriptions'!A:B,2)</f>
        <v>X Operations Manager-Tri-County</v>
      </c>
      <c r="S2436" t="str">
        <f>VLOOKUP(G2436,'Seg 3 descriptions'!A:B,2)</f>
        <v>Supplies &amp; Misc Dept Expenses</v>
      </c>
    </row>
    <row r="2437" spans="1:19" x14ac:dyDescent="0.25">
      <c r="A2437" s="1" t="s">
        <v>457</v>
      </c>
      <c r="B2437" s="1" t="s">
        <v>49</v>
      </c>
      <c r="C2437" s="1" t="s">
        <v>2931</v>
      </c>
      <c r="D2437" s="1" t="s">
        <v>2257</v>
      </c>
      <c r="E2437" s="1" t="s">
        <v>1991</v>
      </c>
      <c r="F2437" s="1" t="s">
        <v>2101</v>
      </c>
      <c r="G2437" s="1" t="s">
        <v>869</v>
      </c>
      <c r="H2437" s="1" t="s">
        <v>86</v>
      </c>
      <c r="I2437" s="1" t="s">
        <v>2056</v>
      </c>
      <c r="J2437" s="3">
        <v>378.44</v>
      </c>
      <c r="K2437" s="1" t="s">
        <v>2239</v>
      </c>
      <c r="L2437" s="1" t="s">
        <v>24</v>
      </c>
      <c r="M2437" s="1" t="s">
        <v>2240</v>
      </c>
      <c r="N2437" s="1" t="s">
        <v>2059</v>
      </c>
      <c r="O2437" s="2">
        <v>39660</v>
      </c>
      <c r="P2437" s="2">
        <v>39665</v>
      </c>
      <c r="Q2437" s="1" t="s">
        <v>29</v>
      </c>
      <c r="R2437" t="str">
        <f>VLOOKUP(F2437,'Seg 2 descriptions'!A:B,2)</f>
        <v>X Operations Manager-Tri-County</v>
      </c>
      <c r="S2437" t="str">
        <f>VLOOKUP(G2437,'Seg 3 descriptions'!A:B,2)</f>
        <v>Vehicle Fuel</v>
      </c>
    </row>
    <row r="2438" spans="1:19" x14ac:dyDescent="0.25">
      <c r="A2438" s="1" t="s">
        <v>457</v>
      </c>
      <c r="B2438" s="1" t="s">
        <v>49</v>
      </c>
      <c r="C2438" s="1" t="s">
        <v>2931</v>
      </c>
      <c r="D2438" s="1" t="s">
        <v>2252</v>
      </c>
      <c r="E2438" s="1" t="s">
        <v>1991</v>
      </c>
      <c r="F2438" s="1" t="s">
        <v>2101</v>
      </c>
      <c r="G2438" s="1" t="s">
        <v>1055</v>
      </c>
      <c r="H2438" s="1" t="s">
        <v>86</v>
      </c>
      <c r="I2438" s="1" t="s">
        <v>2056</v>
      </c>
      <c r="J2438" s="3">
        <v>196.68</v>
      </c>
      <c r="K2438" s="1" t="s">
        <v>2239</v>
      </c>
      <c r="L2438" s="1" t="s">
        <v>24</v>
      </c>
      <c r="M2438" s="1" t="s">
        <v>2240</v>
      </c>
      <c r="N2438" s="1" t="s">
        <v>2059</v>
      </c>
      <c r="O2438" s="2">
        <v>39660</v>
      </c>
      <c r="P2438" s="2">
        <v>39665</v>
      </c>
      <c r="Q2438" s="1" t="s">
        <v>29</v>
      </c>
      <c r="R2438" t="str">
        <f>VLOOKUP(F2438,'Seg 2 descriptions'!A:B,2)</f>
        <v>X Operations Manager-Tri-County</v>
      </c>
      <c r="S2438" t="str">
        <f>VLOOKUP(G2438,'Seg 3 descriptions'!A:B,2)</f>
        <v>Vehicle Depreciation</v>
      </c>
    </row>
    <row r="2439" spans="1:19" x14ac:dyDescent="0.25">
      <c r="A2439" s="1" t="s">
        <v>457</v>
      </c>
      <c r="B2439" s="1" t="s">
        <v>49</v>
      </c>
      <c r="C2439" s="1" t="s">
        <v>2931</v>
      </c>
      <c r="D2439" s="1" t="s">
        <v>2272</v>
      </c>
      <c r="E2439" s="1" t="s">
        <v>1991</v>
      </c>
      <c r="F2439" s="1" t="s">
        <v>2101</v>
      </c>
      <c r="G2439" s="1" t="s">
        <v>867</v>
      </c>
      <c r="H2439" s="1" t="s">
        <v>86</v>
      </c>
      <c r="I2439" s="1" t="s">
        <v>2056</v>
      </c>
      <c r="J2439" s="3">
        <v>110.03</v>
      </c>
      <c r="K2439" s="1" t="s">
        <v>2239</v>
      </c>
      <c r="L2439" s="1" t="s">
        <v>24</v>
      </c>
      <c r="M2439" s="1" t="s">
        <v>2240</v>
      </c>
      <c r="N2439" s="1" t="s">
        <v>2059</v>
      </c>
      <c r="O2439" s="2">
        <v>39660</v>
      </c>
      <c r="P2439" s="2">
        <v>39665</v>
      </c>
      <c r="Q2439" s="1" t="s">
        <v>29</v>
      </c>
      <c r="R2439" t="str">
        <f>VLOOKUP(F2439,'Seg 2 descriptions'!A:B,2)</f>
        <v>X Operations Manager-Tri-County</v>
      </c>
      <c r="S2439" t="str">
        <f>VLOOKUP(G2439,'Seg 3 descriptions'!A:B,2)</f>
        <v>Meals</v>
      </c>
    </row>
    <row r="2440" spans="1:19" x14ac:dyDescent="0.25">
      <c r="A2440" s="1" t="s">
        <v>457</v>
      </c>
      <c r="B2440" s="1" t="s">
        <v>49</v>
      </c>
      <c r="C2440" s="1" t="s">
        <v>2931</v>
      </c>
      <c r="D2440" s="1" t="s">
        <v>2267</v>
      </c>
      <c r="E2440" s="1" t="s">
        <v>1991</v>
      </c>
      <c r="F2440" s="1" t="s">
        <v>2101</v>
      </c>
      <c r="G2440" s="1" t="s">
        <v>868</v>
      </c>
      <c r="H2440" s="1" t="s">
        <v>86</v>
      </c>
      <c r="I2440" s="1" t="s">
        <v>2056</v>
      </c>
      <c r="J2440" s="3">
        <v>116.87</v>
      </c>
      <c r="K2440" s="1" t="s">
        <v>2239</v>
      </c>
      <c r="L2440" s="1" t="s">
        <v>24</v>
      </c>
      <c r="M2440" s="1" t="s">
        <v>2240</v>
      </c>
      <c r="N2440" s="1" t="s">
        <v>2059</v>
      </c>
      <c r="O2440" s="2">
        <v>39660</v>
      </c>
      <c r="P2440" s="2">
        <v>39665</v>
      </c>
      <c r="Q2440" s="1" t="s">
        <v>29</v>
      </c>
      <c r="R2440" t="str">
        <f>VLOOKUP(F2440,'Seg 2 descriptions'!A:B,2)</f>
        <v>X Operations Manager-Tri-County</v>
      </c>
      <c r="S2440" t="str">
        <f>VLOOKUP(G2440,'Seg 3 descriptions'!A:B,2)</f>
        <v>Cell Phones</v>
      </c>
    </row>
    <row r="2441" spans="1:19" x14ac:dyDescent="0.25">
      <c r="A2441" s="1" t="s">
        <v>457</v>
      </c>
      <c r="B2441" s="1" t="s">
        <v>49</v>
      </c>
      <c r="C2441" s="1" t="s">
        <v>2931</v>
      </c>
      <c r="D2441" s="1" t="s">
        <v>3189</v>
      </c>
      <c r="E2441" s="1" t="s">
        <v>1991</v>
      </c>
      <c r="F2441" s="1" t="s">
        <v>2101</v>
      </c>
      <c r="G2441" s="1" t="s">
        <v>1302</v>
      </c>
      <c r="H2441" s="1" t="s">
        <v>86</v>
      </c>
      <c r="I2441" s="1" t="s">
        <v>2056</v>
      </c>
      <c r="J2441" s="3">
        <v>121.24</v>
      </c>
      <c r="K2441" s="1" t="s">
        <v>2239</v>
      </c>
      <c r="L2441" s="1" t="s">
        <v>24</v>
      </c>
      <c r="M2441" s="1" t="s">
        <v>2240</v>
      </c>
      <c r="N2441" s="1" t="s">
        <v>2059</v>
      </c>
      <c r="O2441" s="2">
        <v>39660</v>
      </c>
      <c r="P2441" s="2">
        <v>39665</v>
      </c>
      <c r="Q2441" s="1" t="s">
        <v>29</v>
      </c>
      <c r="R2441" t="str">
        <f>VLOOKUP(F2441,'Seg 2 descriptions'!A:B,2)</f>
        <v>X Operations Manager-Tri-County</v>
      </c>
      <c r="S2441" t="str">
        <f>VLOOKUP(G2441,'Seg 3 descriptions'!A:B,2)</f>
        <v>Uniforms</v>
      </c>
    </row>
    <row r="2442" spans="1:19" x14ac:dyDescent="0.25">
      <c r="A2442" s="1" t="s">
        <v>457</v>
      </c>
      <c r="B2442" s="1" t="s">
        <v>49</v>
      </c>
      <c r="C2442" s="1" t="s">
        <v>2931</v>
      </c>
      <c r="D2442" s="1" t="s">
        <v>2100</v>
      </c>
      <c r="E2442" s="1" t="s">
        <v>1991</v>
      </c>
      <c r="F2442" s="1" t="s">
        <v>2101</v>
      </c>
      <c r="G2442" s="1" t="s">
        <v>460</v>
      </c>
      <c r="H2442" s="1" t="s">
        <v>86</v>
      </c>
      <c r="I2442" s="1" t="s">
        <v>2056</v>
      </c>
      <c r="J2442" s="3">
        <v>2130.2600000000002</v>
      </c>
      <c r="K2442" s="1" t="s">
        <v>2239</v>
      </c>
      <c r="L2442" s="1" t="s">
        <v>24</v>
      </c>
      <c r="M2442" s="1" t="s">
        <v>2240</v>
      </c>
      <c r="N2442" s="1" t="s">
        <v>2059</v>
      </c>
      <c r="O2442" s="2">
        <v>39660</v>
      </c>
      <c r="P2442" s="2">
        <v>39665</v>
      </c>
      <c r="Q2442" s="1" t="s">
        <v>29</v>
      </c>
      <c r="R2442" t="str">
        <f>VLOOKUP(F2442,'Seg 2 descriptions'!A:B,2)</f>
        <v>X Operations Manager-Tri-County</v>
      </c>
      <c r="S2442" t="str">
        <f>VLOOKUP(G2442,'Seg 3 descriptions'!A:B,2)</f>
        <v>Salaries</v>
      </c>
    </row>
    <row r="2443" spans="1:19" x14ac:dyDescent="0.25">
      <c r="A2443" s="1" t="s">
        <v>828</v>
      </c>
      <c r="B2443" s="1" t="s">
        <v>49</v>
      </c>
      <c r="C2443" s="1" t="s">
        <v>3104</v>
      </c>
      <c r="D2443" s="1" t="s">
        <v>2008</v>
      </c>
      <c r="E2443" s="1" t="s">
        <v>20</v>
      </c>
      <c r="F2443" s="1" t="s">
        <v>2006</v>
      </c>
      <c r="G2443" s="1" t="s">
        <v>590</v>
      </c>
      <c r="H2443" s="1" t="s">
        <v>76</v>
      </c>
      <c r="I2443" s="1" t="s">
        <v>24</v>
      </c>
      <c r="J2443" s="3">
        <v>22.05</v>
      </c>
      <c r="K2443" s="1" t="s">
        <v>3190</v>
      </c>
      <c r="L2443" s="1" t="s">
        <v>24</v>
      </c>
      <c r="M2443" s="1" t="s">
        <v>24</v>
      </c>
      <c r="N2443" s="1" t="s">
        <v>3104</v>
      </c>
      <c r="O2443" s="2">
        <v>39813</v>
      </c>
      <c r="P2443" s="2">
        <v>39822</v>
      </c>
      <c r="Q2443" s="1" t="s">
        <v>29</v>
      </c>
      <c r="R2443" t="str">
        <f>VLOOKUP(F2443,'Seg 2 descriptions'!A:B,2)</f>
        <v>X Engineering and Measurement</v>
      </c>
      <c r="S2443" t="str">
        <f>VLOOKUP(G2443,'Seg 3 descriptions'!A:B,2)</f>
        <v>Overtime/Comp Time/On Call</v>
      </c>
    </row>
    <row r="2444" spans="1:19" x14ac:dyDescent="0.25">
      <c r="A2444" s="1" t="s">
        <v>1571</v>
      </c>
      <c r="B2444" s="1" t="s">
        <v>49</v>
      </c>
      <c r="C2444" s="1" t="s">
        <v>2410</v>
      </c>
      <c r="D2444" s="1" t="s">
        <v>2183</v>
      </c>
      <c r="E2444" s="1" t="s">
        <v>1991</v>
      </c>
      <c r="F2444" s="1" t="s">
        <v>2013</v>
      </c>
      <c r="G2444" s="1" t="s">
        <v>22</v>
      </c>
      <c r="H2444" s="1" t="s">
        <v>103</v>
      </c>
      <c r="I2444" s="1" t="s">
        <v>24</v>
      </c>
      <c r="J2444" s="3">
        <v>394.54</v>
      </c>
      <c r="K2444" s="1" t="s">
        <v>2392</v>
      </c>
      <c r="L2444" s="1" t="s">
        <v>24</v>
      </c>
      <c r="M2444" s="1" t="s">
        <v>24</v>
      </c>
      <c r="N2444" s="1" t="s">
        <v>2410</v>
      </c>
      <c r="O2444" s="2">
        <v>39813</v>
      </c>
      <c r="P2444" s="2">
        <v>39819</v>
      </c>
      <c r="Q2444" s="1" t="s">
        <v>29</v>
      </c>
      <c r="R2444" t="str">
        <f>VLOOKUP(F2444,'Seg 2 descriptions'!A:B,2)</f>
        <v>X Facilities-Florida</v>
      </c>
      <c r="S2444" t="str">
        <f>VLOOKUP(G2444,'Seg 3 descriptions'!A:B,2)</f>
        <v>Facilities Maintenance</v>
      </c>
    </row>
    <row r="2445" spans="1:19" x14ac:dyDescent="0.25">
      <c r="A2445" s="1" t="s">
        <v>1987</v>
      </c>
      <c r="B2445" s="1" t="s">
        <v>1988</v>
      </c>
      <c r="C2445" s="1" t="s">
        <v>3191</v>
      </c>
      <c r="D2445" s="1" t="s">
        <v>1997</v>
      </c>
      <c r="E2445" s="1" t="s">
        <v>1991</v>
      </c>
      <c r="F2445" s="1" t="s">
        <v>1992</v>
      </c>
      <c r="G2445" s="1" t="s">
        <v>460</v>
      </c>
      <c r="H2445" s="1" t="s">
        <v>86</v>
      </c>
      <c r="I2445" s="1" t="s">
        <v>24</v>
      </c>
      <c r="J2445" s="3">
        <v>129.12</v>
      </c>
      <c r="K2445" s="1" t="s">
        <v>3192</v>
      </c>
      <c r="L2445" s="1" t="s">
        <v>24</v>
      </c>
      <c r="M2445" s="1" t="s">
        <v>2001</v>
      </c>
      <c r="N2445" s="1" t="s">
        <v>3191</v>
      </c>
      <c r="O2445" s="2">
        <v>39555</v>
      </c>
      <c r="P2445" s="2">
        <v>39555</v>
      </c>
      <c r="Q2445" s="1" t="s">
        <v>29</v>
      </c>
      <c r="R2445" t="str">
        <f>VLOOKUP(F2445,'Seg 2 descriptions'!A:B,2)</f>
        <v>X Operations-Tri-County</v>
      </c>
      <c r="S2445" t="str">
        <f>VLOOKUP(G2445,'Seg 3 descriptions'!A:B,2)</f>
        <v>Salaries</v>
      </c>
    </row>
    <row r="2446" spans="1:19" x14ac:dyDescent="0.25">
      <c r="A2446" s="1" t="s">
        <v>1987</v>
      </c>
      <c r="B2446" s="1" t="s">
        <v>1988</v>
      </c>
      <c r="C2446" s="1" t="s">
        <v>3191</v>
      </c>
      <c r="D2446" s="1" t="s">
        <v>1999</v>
      </c>
      <c r="E2446" s="1" t="s">
        <v>1991</v>
      </c>
      <c r="F2446" s="1" t="s">
        <v>1992</v>
      </c>
      <c r="G2446" s="1" t="s">
        <v>460</v>
      </c>
      <c r="H2446" s="1" t="s">
        <v>228</v>
      </c>
      <c r="I2446" s="1" t="s">
        <v>24</v>
      </c>
      <c r="J2446" s="3">
        <v>229.61</v>
      </c>
      <c r="K2446" s="1" t="s">
        <v>3192</v>
      </c>
      <c r="L2446" s="1" t="s">
        <v>24</v>
      </c>
      <c r="M2446" s="1" t="s">
        <v>2388</v>
      </c>
      <c r="N2446" s="1" t="s">
        <v>3191</v>
      </c>
      <c r="O2446" s="2">
        <v>39555</v>
      </c>
      <c r="P2446" s="2">
        <v>39555</v>
      </c>
      <c r="Q2446" s="1" t="s">
        <v>29</v>
      </c>
      <c r="R2446" t="str">
        <f>VLOOKUP(F2446,'Seg 2 descriptions'!A:B,2)</f>
        <v>X Operations-Tri-County</v>
      </c>
      <c r="S2446" t="str">
        <f>VLOOKUP(G2446,'Seg 3 descriptions'!A:B,2)</f>
        <v>Salaries</v>
      </c>
    </row>
    <row r="2447" spans="1:19" x14ac:dyDescent="0.25">
      <c r="A2447" s="1" t="s">
        <v>457</v>
      </c>
      <c r="B2447" s="1" t="s">
        <v>49</v>
      </c>
      <c r="C2447" s="1" t="s">
        <v>2938</v>
      </c>
      <c r="D2447" s="1" t="s">
        <v>2257</v>
      </c>
      <c r="E2447" s="1" t="s">
        <v>1991</v>
      </c>
      <c r="F2447" s="1" t="s">
        <v>2101</v>
      </c>
      <c r="G2447" s="1" t="s">
        <v>869</v>
      </c>
      <c r="H2447" s="1" t="s">
        <v>86</v>
      </c>
      <c r="I2447" s="1" t="s">
        <v>2056</v>
      </c>
      <c r="J2447" s="3">
        <v>104.29</v>
      </c>
      <c r="K2447" s="1" t="s">
        <v>2239</v>
      </c>
      <c r="L2447" s="1" t="s">
        <v>24</v>
      </c>
      <c r="M2447" s="1" t="s">
        <v>2240</v>
      </c>
      <c r="N2447" s="1" t="s">
        <v>2059</v>
      </c>
      <c r="O2447" s="2">
        <v>39782</v>
      </c>
      <c r="P2447" s="2">
        <v>39785</v>
      </c>
      <c r="Q2447" s="1" t="s">
        <v>29</v>
      </c>
      <c r="R2447" t="str">
        <f>VLOOKUP(F2447,'Seg 2 descriptions'!A:B,2)</f>
        <v>X Operations Manager-Tri-County</v>
      </c>
      <c r="S2447" t="str">
        <f>VLOOKUP(G2447,'Seg 3 descriptions'!A:B,2)</f>
        <v>Vehicle Fuel</v>
      </c>
    </row>
    <row r="2448" spans="1:19" x14ac:dyDescent="0.25">
      <c r="A2448" s="1" t="s">
        <v>457</v>
      </c>
      <c r="B2448" s="1" t="s">
        <v>49</v>
      </c>
      <c r="C2448" s="1" t="s">
        <v>2938</v>
      </c>
      <c r="D2448" s="1" t="s">
        <v>2252</v>
      </c>
      <c r="E2448" s="1" t="s">
        <v>1991</v>
      </c>
      <c r="F2448" s="1" t="s">
        <v>2101</v>
      </c>
      <c r="G2448" s="1" t="s">
        <v>1055</v>
      </c>
      <c r="H2448" s="1" t="s">
        <v>86</v>
      </c>
      <c r="I2448" s="1" t="s">
        <v>2056</v>
      </c>
      <c r="J2448" s="3">
        <v>127.15</v>
      </c>
      <c r="K2448" s="1" t="s">
        <v>2239</v>
      </c>
      <c r="L2448" s="1" t="s">
        <v>24</v>
      </c>
      <c r="M2448" s="1" t="s">
        <v>2240</v>
      </c>
      <c r="N2448" s="1" t="s">
        <v>2059</v>
      </c>
      <c r="O2448" s="2">
        <v>39782</v>
      </c>
      <c r="P2448" s="2">
        <v>39785</v>
      </c>
      <c r="Q2448" s="1" t="s">
        <v>29</v>
      </c>
      <c r="R2448" t="str">
        <f>VLOOKUP(F2448,'Seg 2 descriptions'!A:B,2)</f>
        <v>X Operations Manager-Tri-County</v>
      </c>
      <c r="S2448" t="str">
        <f>VLOOKUP(G2448,'Seg 3 descriptions'!A:B,2)</f>
        <v>Vehicle Depreciation</v>
      </c>
    </row>
    <row r="2449" spans="1:19" x14ac:dyDescent="0.25">
      <c r="A2449" s="1" t="s">
        <v>457</v>
      </c>
      <c r="B2449" s="1" t="s">
        <v>49</v>
      </c>
      <c r="C2449" s="1" t="s">
        <v>3193</v>
      </c>
      <c r="D2449" s="1" t="s">
        <v>2242</v>
      </c>
      <c r="E2449" s="1" t="s">
        <v>1991</v>
      </c>
      <c r="F2449" s="1" t="s">
        <v>2101</v>
      </c>
      <c r="G2449" s="1" t="s">
        <v>870</v>
      </c>
      <c r="H2449" s="1" t="s">
        <v>86</v>
      </c>
      <c r="I2449" s="1" t="s">
        <v>2056</v>
      </c>
      <c r="J2449" s="3">
        <v>13.2</v>
      </c>
      <c r="K2449" s="1" t="s">
        <v>2239</v>
      </c>
      <c r="L2449" s="1" t="s">
        <v>24</v>
      </c>
      <c r="M2449" s="1" t="s">
        <v>2240</v>
      </c>
      <c r="N2449" s="1" t="s">
        <v>2059</v>
      </c>
      <c r="O2449" s="2">
        <v>39752</v>
      </c>
      <c r="P2449" s="2">
        <v>39758</v>
      </c>
      <c r="Q2449" s="1" t="s">
        <v>29</v>
      </c>
      <c r="R2449" t="str">
        <f>VLOOKUP(F2449,'Seg 2 descriptions'!A:B,2)</f>
        <v>X Operations Manager-Tri-County</v>
      </c>
      <c r="S2449" t="str">
        <f>VLOOKUP(G2449,'Seg 3 descriptions'!A:B,2)</f>
        <v>Other Vehicle Expenses</v>
      </c>
    </row>
    <row r="2450" spans="1:19" x14ac:dyDescent="0.25">
      <c r="A2450" s="1" t="s">
        <v>457</v>
      </c>
      <c r="B2450" s="1" t="s">
        <v>49</v>
      </c>
      <c r="C2450" s="1" t="s">
        <v>2938</v>
      </c>
      <c r="D2450" s="1" t="s">
        <v>2247</v>
      </c>
      <c r="E2450" s="1" t="s">
        <v>1991</v>
      </c>
      <c r="F2450" s="1" t="s">
        <v>2101</v>
      </c>
      <c r="G2450" s="1" t="s">
        <v>1049</v>
      </c>
      <c r="H2450" s="1" t="s">
        <v>86</v>
      </c>
      <c r="I2450" s="1" t="s">
        <v>2056</v>
      </c>
      <c r="J2450" s="3">
        <v>18.91</v>
      </c>
      <c r="K2450" s="1" t="s">
        <v>2239</v>
      </c>
      <c r="L2450" s="1" t="s">
        <v>24</v>
      </c>
      <c r="M2450" s="1" t="s">
        <v>2240</v>
      </c>
      <c r="N2450" s="1" t="s">
        <v>2059</v>
      </c>
      <c r="O2450" s="2">
        <v>39782</v>
      </c>
      <c r="P2450" s="2">
        <v>39785</v>
      </c>
      <c r="Q2450" s="1" t="s">
        <v>29</v>
      </c>
      <c r="R2450" t="str">
        <f>VLOOKUP(F2450,'Seg 2 descriptions'!A:B,2)</f>
        <v>X Operations Manager-Tri-County</v>
      </c>
      <c r="S2450" t="str">
        <f>VLOOKUP(G2450,'Seg 3 descriptions'!A:B,2)</f>
        <v>Vehicle Insurance</v>
      </c>
    </row>
    <row r="2451" spans="1:19" x14ac:dyDescent="0.25">
      <c r="A2451" s="1" t="s">
        <v>457</v>
      </c>
      <c r="B2451" s="1" t="s">
        <v>49</v>
      </c>
      <c r="C2451" s="1" t="s">
        <v>2938</v>
      </c>
      <c r="D2451" s="1" t="s">
        <v>2272</v>
      </c>
      <c r="E2451" s="1" t="s">
        <v>1991</v>
      </c>
      <c r="F2451" s="1" t="s">
        <v>2101</v>
      </c>
      <c r="G2451" s="1" t="s">
        <v>867</v>
      </c>
      <c r="H2451" s="1" t="s">
        <v>86</v>
      </c>
      <c r="I2451" s="1" t="s">
        <v>2056</v>
      </c>
      <c r="J2451" s="3">
        <v>102.68</v>
      </c>
      <c r="K2451" s="1" t="s">
        <v>2239</v>
      </c>
      <c r="L2451" s="1" t="s">
        <v>24</v>
      </c>
      <c r="M2451" s="1" t="s">
        <v>2240</v>
      </c>
      <c r="N2451" s="1" t="s">
        <v>2059</v>
      </c>
      <c r="O2451" s="2">
        <v>39782</v>
      </c>
      <c r="P2451" s="2">
        <v>39785</v>
      </c>
      <c r="Q2451" s="1" t="s">
        <v>29</v>
      </c>
      <c r="R2451" t="str">
        <f>VLOOKUP(F2451,'Seg 2 descriptions'!A:B,2)</f>
        <v>X Operations Manager-Tri-County</v>
      </c>
      <c r="S2451" t="str">
        <f>VLOOKUP(G2451,'Seg 3 descriptions'!A:B,2)</f>
        <v>Meals</v>
      </c>
    </row>
    <row r="2452" spans="1:19" x14ac:dyDescent="0.25">
      <c r="A2452" s="1" t="s">
        <v>457</v>
      </c>
      <c r="B2452" s="1" t="s">
        <v>49</v>
      </c>
      <c r="C2452" s="1" t="s">
        <v>2938</v>
      </c>
      <c r="D2452" s="1" t="s">
        <v>2267</v>
      </c>
      <c r="E2452" s="1" t="s">
        <v>1991</v>
      </c>
      <c r="F2452" s="1" t="s">
        <v>2101</v>
      </c>
      <c r="G2452" s="1" t="s">
        <v>868</v>
      </c>
      <c r="H2452" s="1" t="s">
        <v>86</v>
      </c>
      <c r="I2452" s="1" t="s">
        <v>2056</v>
      </c>
      <c r="J2452" s="3">
        <v>87.32</v>
      </c>
      <c r="K2452" s="1" t="s">
        <v>2239</v>
      </c>
      <c r="L2452" s="1" t="s">
        <v>24</v>
      </c>
      <c r="M2452" s="1" t="s">
        <v>2240</v>
      </c>
      <c r="N2452" s="1" t="s">
        <v>2059</v>
      </c>
      <c r="O2452" s="2">
        <v>39782</v>
      </c>
      <c r="P2452" s="2">
        <v>39785</v>
      </c>
      <c r="Q2452" s="1" t="s">
        <v>29</v>
      </c>
      <c r="R2452" t="str">
        <f>VLOOKUP(F2452,'Seg 2 descriptions'!A:B,2)</f>
        <v>X Operations Manager-Tri-County</v>
      </c>
      <c r="S2452" t="str">
        <f>VLOOKUP(G2452,'Seg 3 descriptions'!A:B,2)</f>
        <v>Cell Phones</v>
      </c>
    </row>
    <row r="2453" spans="1:19" x14ac:dyDescent="0.25">
      <c r="A2453" s="1" t="s">
        <v>457</v>
      </c>
      <c r="B2453" s="1" t="s">
        <v>49</v>
      </c>
      <c r="C2453" s="1" t="s">
        <v>2938</v>
      </c>
      <c r="D2453" s="1" t="s">
        <v>2262</v>
      </c>
      <c r="E2453" s="1" t="s">
        <v>1991</v>
      </c>
      <c r="F2453" s="1" t="s">
        <v>2101</v>
      </c>
      <c r="G2453" s="1" t="s">
        <v>283</v>
      </c>
      <c r="H2453" s="1" t="s">
        <v>86</v>
      </c>
      <c r="I2453" s="1" t="s">
        <v>2056</v>
      </c>
      <c r="J2453" s="3">
        <v>22.6</v>
      </c>
      <c r="K2453" s="1" t="s">
        <v>2239</v>
      </c>
      <c r="L2453" s="1" t="s">
        <v>24</v>
      </c>
      <c r="M2453" s="1" t="s">
        <v>2240</v>
      </c>
      <c r="N2453" s="1" t="s">
        <v>2059</v>
      </c>
      <c r="O2453" s="2">
        <v>39782</v>
      </c>
      <c r="P2453" s="2">
        <v>39785</v>
      </c>
      <c r="Q2453" s="1" t="s">
        <v>29</v>
      </c>
      <c r="R2453" t="str">
        <f>VLOOKUP(F2453,'Seg 2 descriptions'!A:B,2)</f>
        <v>X Operations Manager-Tri-County</v>
      </c>
      <c r="S2453" t="str">
        <f>VLOOKUP(G2453,'Seg 3 descriptions'!A:B,2)</f>
        <v>Supplies &amp; Misc Dept Expenses</v>
      </c>
    </row>
    <row r="2454" spans="1:19" x14ac:dyDescent="0.25">
      <c r="A2454" s="1" t="s">
        <v>457</v>
      </c>
      <c r="B2454" s="1" t="s">
        <v>49</v>
      </c>
      <c r="C2454" s="1" t="s">
        <v>2938</v>
      </c>
      <c r="D2454" s="1" t="s">
        <v>2100</v>
      </c>
      <c r="E2454" s="1" t="s">
        <v>1991</v>
      </c>
      <c r="F2454" s="1" t="s">
        <v>2101</v>
      </c>
      <c r="G2454" s="1" t="s">
        <v>460</v>
      </c>
      <c r="H2454" s="1" t="s">
        <v>86</v>
      </c>
      <c r="I2454" s="1" t="s">
        <v>2056</v>
      </c>
      <c r="J2454" s="3">
        <v>1452.57</v>
      </c>
      <c r="K2454" s="1" t="s">
        <v>2239</v>
      </c>
      <c r="L2454" s="1" t="s">
        <v>24</v>
      </c>
      <c r="M2454" s="1" t="s">
        <v>2240</v>
      </c>
      <c r="N2454" s="1" t="s">
        <v>2059</v>
      </c>
      <c r="O2454" s="2">
        <v>39782</v>
      </c>
      <c r="P2454" s="2">
        <v>39785</v>
      </c>
      <c r="Q2454" s="1" t="s">
        <v>29</v>
      </c>
      <c r="R2454" t="str">
        <f>VLOOKUP(F2454,'Seg 2 descriptions'!A:B,2)</f>
        <v>X Operations Manager-Tri-County</v>
      </c>
      <c r="S2454" t="str">
        <f>VLOOKUP(G2454,'Seg 3 descriptions'!A:B,2)</f>
        <v>Salaries</v>
      </c>
    </row>
    <row r="2455" spans="1:19" x14ac:dyDescent="0.25">
      <c r="A2455" s="1" t="s">
        <v>457</v>
      </c>
      <c r="B2455" s="1" t="s">
        <v>49</v>
      </c>
      <c r="C2455" s="1" t="s">
        <v>2938</v>
      </c>
      <c r="D2455" s="1" t="s">
        <v>2276</v>
      </c>
      <c r="E2455" s="1" t="s">
        <v>1991</v>
      </c>
      <c r="F2455" s="1" t="s">
        <v>2101</v>
      </c>
      <c r="G2455" s="1" t="s">
        <v>866</v>
      </c>
      <c r="H2455" s="1" t="s">
        <v>86</v>
      </c>
      <c r="I2455" s="1" t="s">
        <v>2056</v>
      </c>
      <c r="J2455" s="3">
        <v>3.33</v>
      </c>
      <c r="K2455" s="1" t="s">
        <v>2239</v>
      </c>
      <c r="L2455" s="1" t="s">
        <v>24</v>
      </c>
      <c r="M2455" s="1" t="s">
        <v>2240</v>
      </c>
      <c r="N2455" s="1" t="s">
        <v>2059</v>
      </c>
      <c r="O2455" s="2">
        <v>39782</v>
      </c>
      <c r="P2455" s="2">
        <v>39785</v>
      </c>
      <c r="Q2455" s="1" t="s">
        <v>29</v>
      </c>
      <c r="R2455" t="str">
        <f>VLOOKUP(F2455,'Seg 2 descriptions'!A:B,2)</f>
        <v>X Operations Manager-Tri-County</v>
      </c>
      <c r="S2455" t="str">
        <f>VLOOKUP(G2455,'Seg 3 descriptions'!A:B,2)</f>
        <v>Lodging &amp; Travel</v>
      </c>
    </row>
    <row r="2456" spans="1:19" x14ac:dyDescent="0.25">
      <c r="A2456" s="1" t="s">
        <v>457</v>
      </c>
      <c r="B2456" s="1" t="s">
        <v>49</v>
      </c>
      <c r="C2456" s="1" t="s">
        <v>3194</v>
      </c>
      <c r="D2456" s="1" t="s">
        <v>2242</v>
      </c>
      <c r="E2456" s="1" t="s">
        <v>1991</v>
      </c>
      <c r="F2456" s="1" t="s">
        <v>2101</v>
      </c>
      <c r="G2456" s="1" t="s">
        <v>870</v>
      </c>
      <c r="H2456" s="1" t="s">
        <v>86</v>
      </c>
      <c r="I2456" s="1" t="s">
        <v>2056</v>
      </c>
      <c r="J2456" s="3">
        <v>13.2</v>
      </c>
      <c r="K2456" s="1" t="s">
        <v>2239</v>
      </c>
      <c r="L2456" s="1" t="s">
        <v>24</v>
      </c>
      <c r="M2456" s="1" t="s">
        <v>2240</v>
      </c>
      <c r="N2456" s="1" t="s">
        <v>2059</v>
      </c>
      <c r="O2456" s="2">
        <v>39752</v>
      </c>
      <c r="P2456" s="2">
        <v>39758</v>
      </c>
      <c r="Q2456" s="1" t="s">
        <v>29</v>
      </c>
      <c r="R2456" t="str">
        <f>VLOOKUP(F2456,'Seg 2 descriptions'!A:B,2)</f>
        <v>X Operations Manager-Tri-County</v>
      </c>
      <c r="S2456" t="str">
        <f>VLOOKUP(G2456,'Seg 3 descriptions'!A:B,2)</f>
        <v>Other Vehicle Expenses</v>
      </c>
    </row>
    <row r="2457" spans="1:19" x14ac:dyDescent="0.25">
      <c r="A2457" s="1" t="s">
        <v>457</v>
      </c>
      <c r="B2457" s="1" t="s">
        <v>49</v>
      </c>
      <c r="C2457" s="1" t="s">
        <v>2933</v>
      </c>
      <c r="D2457" s="1" t="s">
        <v>2262</v>
      </c>
      <c r="E2457" s="1" t="s">
        <v>1991</v>
      </c>
      <c r="F2457" s="1" t="s">
        <v>2101</v>
      </c>
      <c r="G2457" s="1" t="s">
        <v>283</v>
      </c>
      <c r="H2457" s="1" t="s">
        <v>86</v>
      </c>
      <c r="I2457" s="1" t="s">
        <v>2056</v>
      </c>
      <c r="J2457" s="3">
        <v>-23.52</v>
      </c>
      <c r="K2457" s="1" t="s">
        <v>2239</v>
      </c>
      <c r="L2457" s="1" t="s">
        <v>24</v>
      </c>
      <c r="M2457" s="1" t="s">
        <v>2240</v>
      </c>
      <c r="N2457" s="1" t="s">
        <v>2059</v>
      </c>
      <c r="O2457" s="2">
        <v>39752</v>
      </c>
      <c r="P2457" s="2">
        <v>39758</v>
      </c>
      <c r="Q2457" s="1" t="s">
        <v>29</v>
      </c>
      <c r="R2457" t="str">
        <f>VLOOKUP(F2457,'Seg 2 descriptions'!A:B,2)</f>
        <v>X Operations Manager-Tri-County</v>
      </c>
      <c r="S2457" t="str">
        <f>VLOOKUP(G2457,'Seg 3 descriptions'!A:B,2)</f>
        <v>Supplies &amp; Misc Dept Expenses</v>
      </c>
    </row>
    <row r="2458" spans="1:19" x14ac:dyDescent="0.25">
      <c r="A2458" s="1" t="s">
        <v>457</v>
      </c>
      <c r="B2458" s="1" t="s">
        <v>49</v>
      </c>
      <c r="C2458" s="1" t="s">
        <v>2933</v>
      </c>
      <c r="D2458" s="1" t="s">
        <v>2853</v>
      </c>
      <c r="E2458" s="1" t="s">
        <v>1991</v>
      </c>
      <c r="F2458" s="1" t="s">
        <v>2101</v>
      </c>
      <c r="G2458" s="1" t="s">
        <v>1270</v>
      </c>
      <c r="H2458" s="1" t="s">
        <v>86</v>
      </c>
      <c r="I2458" s="1" t="s">
        <v>2056</v>
      </c>
      <c r="J2458" s="3">
        <v>-102.66</v>
      </c>
      <c r="K2458" s="1" t="s">
        <v>2239</v>
      </c>
      <c r="L2458" s="1" t="s">
        <v>24</v>
      </c>
      <c r="M2458" s="1" t="s">
        <v>2240</v>
      </c>
      <c r="N2458" s="1" t="s">
        <v>2059</v>
      </c>
      <c r="O2458" s="2">
        <v>39752</v>
      </c>
      <c r="P2458" s="2">
        <v>39758</v>
      </c>
      <c r="Q2458" s="1" t="s">
        <v>29</v>
      </c>
      <c r="R2458" t="str">
        <f>VLOOKUP(F2458,'Seg 2 descriptions'!A:B,2)</f>
        <v>X Operations Manager-Tri-County</v>
      </c>
      <c r="S2458" t="str">
        <f>VLOOKUP(G2458,'Seg 3 descriptions'!A:B,2)</f>
        <v>Seminars &amp; Training</v>
      </c>
    </row>
    <row r="2459" spans="1:19" x14ac:dyDescent="0.25">
      <c r="A2459" s="1" t="s">
        <v>457</v>
      </c>
      <c r="B2459" s="1" t="s">
        <v>49</v>
      </c>
      <c r="C2459" s="1" t="s">
        <v>2933</v>
      </c>
      <c r="D2459" s="1" t="s">
        <v>3195</v>
      </c>
      <c r="E2459" s="1" t="s">
        <v>20</v>
      </c>
      <c r="F2459" s="1" t="s">
        <v>2101</v>
      </c>
      <c r="G2459" s="1" t="s">
        <v>868</v>
      </c>
      <c r="H2459" s="1" t="s">
        <v>86</v>
      </c>
      <c r="I2459" s="1" t="s">
        <v>2056</v>
      </c>
      <c r="J2459" s="3">
        <v>-7.99</v>
      </c>
      <c r="K2459" s="1" t="s">
        <v>2239</v>
      </c>
      <c r="L2459" s="1" t="s">
        <v>24</v>
      </c>
      <c r="M2459" s="1" t="s">
        <v>2240</v>
      </c>
      <c r="N2459" s="1" t="s">
        <v>2059</v>
      </c>
      <c r="O2459" s="2">
        <v>39752</v>
      </c>
      <c r="P2459" s="2">
        <v>39758</v>
      </c>
      <c r="Q2459" s="1" t="s">
        <v>29</v>
      </c>
      <c r="R2459" t="str">
        <f>VLOOKUP(F2459,'Seg 2 descriptions'!A:B,2)</f>
        <v>X Operations Manager-Tri-County</v>
      </c>
      <c r="S2459" t="str">
        <f>VLOOKUP(G2459,'Seg 3 descriptions'!A:B,2)</f>
        <v>Cell Phones</v>
      </c>
    </row>
    <row r="2460" spans="1:19" x14ac:dyDescent="0.25">
      <c r="A2460" s="1" t="s">
        <v>457</v>
      </c>
      <c r="B2460" s="1" t="s">
        <v>49</v>
      </c>
      <c r="C2460" s="1" t="s">
        <v>2933</v>
      </c>
      <c r="D2460" s="1" t="s">
        <v>2267</v>
      </c>
      <c r="E2460" s="1" t="s">
        <v>1991</v>
      </c>
      <c r="F2460" s="1" t="s">
        <v>2101</v>
      </c>
      <c r="G2460" s="1" t="s">
        <v>868</v>
      </c>
      <c r="H2460" s="1" t="s">
        <v>86</v>
      </c>
      <c r="I2460" s="1" t="s">
        <v>2056</v>
      </c>
      <c r="J2460" s="3">
        <v>-9.1999999999999993</v>
      </c>
      <c r="K2460" s="1" t="s">
        <v>2239</v>
      </c>
      <c r="L2460" s="1" t="s">
        <v>24</v>
      </c>
      <c r="M2460" s="1" t="s">
        <v>2240</v>
      </c>
      <c r="N2460" s="1" t="s">
        <v>2059</v>
      </c>
      <c r="O2460" s="2">
        <v>39752</v>
      </c>
      <c r="P2460" s="2">
        <v>39758</v>
      </c>
      <c r="Q2460" s="1" t="s">
        <v>29</v>
      </c>
      <c r="R2460" t="str">
        <f>VLOOKUP(F2460,'Seg 2 descriptions'!A:B,2)</f>
        <v>X Operations Manager-Tri-County</v>
      </c>
      <c r="S2460" t="str">
        <f>VLOOKUP(G2460,'Seg 3 descriptions'!A:B,2)</f>
        <v>Cell Phones</v>
      </c>
    </row>
    <row r="2461" spans="1:19" x14ac:dyDescent="0.25">
      <c r="A2461" s="1" t="s">
        <v>457</v>
      </c>
      <c r="B2461" s="1" t="s">
        <v>49</v>
      </c>
      <c r="C2461" s="1" t="s">
        <v>2933</v>
      </c>
      <c r="D2461" s="1" t="s">
        <v>3196</v>
      </c>
      <c r="E2461" s="1" t="s">
        <v>20</v>
      </c>
      <c r="F2461" s="1" t="s">
        <v>2101</v>
      </c>
      <c r="G2461" s="1" t="s">
        <v>283</v>
      </c>
      <c r="H2461" s="1" t="s">
        <v>86</v>
      </c>
      <c r="I2461" s="1" t="s">
        <v>2056</v>
      </c>
      <c r="J2461" s="3">
        <v>-20.440000000000001</v>
      </c>
      <c r="K2461" s="1" t="s">
        <v>2239</v>
      </c>
      <c r="L2461" s="1" t="s">
        <v>24</v>
      </c>
      <c r="M2461" s="1" t="s">
        <v>2240</v>
      </c>
      <c r="N2461" s="1" t="s">
        <v>2059</v>
      </c>
      <c r="O2461" s="2">
        <v>39752</v>
      </c>
      <c r="P2461" s="2">
        <v>39758</v>
      </c>
      <c r="Q2461" s="1" t="s">
        <v>29</v>
      </c>
      <c r="R2461" t="str">
        <f>VLOOKUP(F2461,'Seg 2 descriptions'!A:B,2)</f>
        <v>X Operations Manager-Tri-County</v>
      </c>
      <c r="S2461" t="str">
        <f>VLOOKUP(G2461,'Seg 3 descriptions'!A:B,2)</f>
        <v>Supplies &amp; Misc Dept Expenses</v>
      </c>
    </row>
    <row r="2462" spans="1:19" x14ac:dyDescent="0.25">
      <c r="A2462" s="1" t="s">
        <v>457</v>
      </c>
      <c r="B2462" s="1" t="s">
        <v>49</v>
      </c>
      <c r="C2462" s="1" t="s">
        <v>2933</v>
      </c>
      <c r="D2462" s="1" t="s">
        <v>2100</v>
      </c>
      <c r="E2462" s="1" t="s">
        <v>1991</v>
      </c>
      <c r="F2462" s="1" t="s">
        <v>2101</v>
      </c>
      <c r="G2462" s="1" t="s">
        <v>460</v>
      </c>
      <c r="H2462" s="1" t="s">
        <v>86</v>
      </c>
      <c r="I2462" s="1" t="s">
        <v>2056</v>
      </c>
      <c r="J2462" s="3">
        <v>-715.05</v>
      </c>
      <c r="K2462" s="1" t="s">
        <v>2239</v>
      </c>
      <c r="L2462" s="1" t="s">
        <v>24</v>
      </c>
      <c r="M2462" s="1" t="s">
        <v>2240</v>
      </c>
      <c r="N2462" s="1" t="s">
        <v>2059</v>
      </c>
      <c r="O2462" s="2">
        <v>39752</v>
      </c>
      <c r="P2462" s="2">
        <v>39758</v>
      </c>
      <c r="Q2462" s="1" t="s">
        <v>29</v>
      </c>
      <c r="R2462" t="str">
        <f>VLOOKUP(F2462,'Seg 2 descriptions'!A:B,2)</f>
        <v>X Operations Manager-Tri-County</v>
      </c>
      <c r="S2462" t="str">
        <f>VLOOKUP(G2462,'Seg 3 descriptions'!A:B,2)</f>
        <v>Salaries</v>
      </c>
    </row>
    <row r="2463" spans="1:19" x14ac:dyDescent="0.25">
      <c r="A2463" s="1" t="s">
        <v>457</v>
      </c>
      <c r="B2463" s="1" t="s">
        <v>49</v>
      </c>
      <c r="C2463" s="1" t="s">
        <v>2933</v>
      </c>
      <c r="D2463" s="1" t="s">
        <v>3197</v>
      </c>
      <c r="E2463" s="1" t="s">
        <v>20</v>
      </c>
      <c r="F2463" s="1" t="s">
        <v>2101</v>
      </c>
      <c r="G2463" s="1" t="s">
        <v>867</v>
      </c>
      <c r="H2463" s="1" t="s">
        <v>86</v>
      </c>
      <c r="I2463" s="1" t="s">
        <v>2056</v>
      </c>
      <c r="J2463" s="3">
        <v>-45.57</v>
      </c>
      <c r="K2463" s="1" t="s">
        <v>2239</v>
      </c>
      <c r="L2463" s="1" t="s">
        <v>24</v>
      </c>
      <c r="M2463" s="1" t="s">
        <v>2240</v>
      </c>
      <c r="N2463" s="1" t="s">
        <v>2059</v>
      </c>
      <c r="O2463" s="2">
        <v>39752</v>
      </c>
      <c r="P2463" s="2">
        <v>39758</v>
      </c>
      <c r="Q2463" s="1" t="s">
        <v>29</v>
      </c>
      <c r="R2463" t="str">
        <f>VLOOKUP(F2463,'Seg 2 descriptions'!A:B,2)</f>
        <v>X Operations Manager-Tri-County</v>
      </c>
      <c r="S2463" t="str">
        <f>VLOOKUP(G2463,'Seg 3 descriptions'!A:B,2)</f>
        <v>Meals</v>
      </c>
    </row>
    <row r="2464" spans="1:19" x14ac:dyDescent="0.25">
      <c r="A2464" s="1" t="s">
        <v>457</v>
      </c>
      <c r="B2464" s="1" t="s">
        <v>49</v>
      </c>
      <c r="C2464" s="1" t="s">
        <v>2933</v>
      </c>
      <c r="D2464" s="1" t="s">
        <v>2272</v>
      </c>
      <c r="E2464" s="1" t="s">
        <v>1991</v>
      </c>
      <c r="F2464" s="1" t="s">
        <v>2101</v>
      </c>
      <c r="G2464" s="1" t="s">
        <v>867</v>
      </c>
      <c r="H2464" s="1" t="s">
        <v>86</v>
      </c>
      <c r="I2464" s="1" t="s">
        <v>2056</v>
      </c>
      <c r="J2464" s="3">
        <v>-52.44</v>
      </c>
      <c r="K2464" s="1" t="s">
        <v>2239</v>
      </c>
      <c r="L2464" s="1" t="s">
        <v>24</v>
      </c>
      <c r="M2464" s="1" t="s">
        <v>2240</v>
      </c>
      <c r="N2464" s="1" t="s">
        <v>2059</v>
      </c>
      <c r="O2464" s="2">
        <v>39752</v>
      </c>
      <c r="P2464" s="2">
        <v>39758</v>
      </c>
      <c r="Q2464" s="1" t="s">
        <v>29</v>
      </c>
      <c r="R2464" t="str">
        <f>VLOOKUP(F2464,'Seg 2 descriptions'!A:B,2)</f>
        <v>X Operations Manager-Tri-County</v>
      </c>
      <c r="S2464" t="str">
        <f>VLOOKUP(G2464,'Seg 3 descriptions'!A:B,2)</f>
        <v>Meals</v>
      </c>
    </row>
    <row r="2465" spans="1:19" x14ac:dyDescent="0.25">
      <c r="A2465" s="1" t="s">
        <v>457</v>
      </c>
      <c r="B2465" s="1" t="s">
        <v>49</v>
      </c>
      <c r="C2465" s="1" t="s">
        <v>2933</v>
      </c>
      <c r="D2465" s="1" t="s">
        <v>3198</v>
      </c>
      <c r="E2465" s="1" t="s">
        <v>20</v>
      </c>
      <c r="F2465" s="1" t="s">
        <v>2101</v>
      </c>
      <c r="G2465" s="1" t="s">
        <v>1270</v>
      </c>
      <c r="H2465" s="1" t="s">
        <v>86</v>
      </c>
      <c r="I2465" s="1" t="s">
        <v>2056</v>
      </c>
      <c r="J2465" s="3">
        <v>-89.22</v>
      </c>
      <c r="K2465" s="1" t="s">
        <v>2239</v>
      </c>
      <c r="L2465" s="1" t="s">
        <v>24</v>
      </c>
      <c r="M2465" s="1" t="s">
        <v>2240</v>
      </c>
      <c r="N2465" s="1" t="s">
        <v>2059</v>
      </c>
      <c r="O2465" s="2">
        <v>39752</v>
      </c>
      <c r="P2465" s="2">
        <v>39758</v>
      </c>
      <c r="Q2465" s="1" t="s">
        <v>29</v>
      </c>
      <c r="R2465" t="str">
        <f>VLOOKUP(F2465,'Seg 2 descriptions'!A:B,2)</f>
        <v>X Operations Manager-Tri-County</v>
      </c>
      <c r="S2465" t="str">
        <f>VLOOKUP(G2465,'Seg 3 descriptions'!A:B,2)</f>
        <v>Seminars &amp; Training</v>
      </c>
    </row>
    <row r="2466" spans="1:19" x14ac:dyDescent="0.25">
      <c r="A2466" s="1" t="s">
        <v>457</v>
      </c>
      <c r="B2466" s="1" t="s">
        <v>49</v>
      </c>
      <c r="C2466" s="1" t="s">
        <v>2933</v>
      </c>
      <c r="D2466" s="1" t="s">
        <v>2975</v>
      </c>
      <c r="E2466" s="1" t="s">
        <v>20</v>
      </c>
      <c r="F2466" s="1" t="s">
        <v>2101</v>
      </c>
      <c r="G2466" s="1" t="s">
        <v>460</v>
      </c>
      <c r="H2466" s="1" t="s">
        <v>86</v>
      </c>
      <c r="I2466" s="1" t="s">
        <v>2056</v>
      </c>
      <c r="J2466" s="3">
        <v>-621.41999999999996</v>
      </c>
      <c r="K2466" s="1" t="s">
        <v>2239</v>
      </c>
      <c r="L2466" s="1" t="s">
        <v>24</v>
      </c>
      <c r="M2466" s="1" t="s">
        <v>2240</v>
      </c>
      <c r="N2466" s="1" t="s">
        <v>2059</v>
      </c>
      <c r="O2466" s="2">
        <v>39752</v>
      </c>
      <c r="P2466" s="2">
        <v>39758</v>
      </c>
      <c r="Q2466" s="1" t="s">
        <v>29</v>
      </c>
      <c r="R2466" t="str">
        <f>VLOOKUP(F2466,'Seg 2 descriptions'!A:B,2)</f>
        <v>X Operations Manager-Tri-County</v>
      </c>
      <c r="S2466" t="str">
        <f>VLOOKUP(G2466,'Seg 3 descriptions'!A:B,2)</f>
        <v>Salaries</v>
      </c>
    </row>
    <row r="2467" spans="1:19" x14ac:dyDescent="0.25">
      <c r="A2467" s="1" t="s">
        <v>457</v>
      </c>
      <c r="B2467" s="1" t="s">
        <v>49</v>
      </c>
      <c r="C2467" s="1" t="s">
        <v>3199</v>
      </c>
      <c r="D2467" s="1" t="s">
        <v>3187</v>
      </c>
      <c r="E2467" s="1" t="s">
        <v>20</v>
      </c>
      <c r="F2467" s="1" t="s">
        <v>2101</v>
      </c>
      <c r="G2467" s="1" t="s">
        <v>1049</v>
      </c>
      <c r="H2467" s="1" t="s">
        <v>86</v>
      </c>
      <c r="I2467" s="1" t="s">
        <v>2056</v>
      </c>
      <c r="J2467" s="3">
        <v>21.3</v>
      </c>
      <c r="K2467" s="1" t="s">
        <v>2239</v>
      </c>
      <c r="L2467" s="1" t="s">
        <v>24</v>
      </c>
      <c r="M2467" s="1" t="s">
        <v>2240</v>
      </c>
      <c r="N2467" s="1" t="s">
        <v>2059</v>
      </c>
      <c r="O2467" s="2">
        <v>39721</v>
      </c>
      <c r="P2467" s="2">
        <v>39727</v>
      </c>
      <c r="Q2467" s="1" t="s">
        <v>29</v>
      </c>
      <c r="R2467" t="str">
        <f>VLOOKUP(F2467,'Seg 2 descriptions'!A:B,2)</f>
        <v>X Operations Manager-Tri-County</v>
      </c>
      <c r="S2467" t="str">
        <f>VLOOKUP(G2467,'Seg 3 descriptions'!A:B,2)</f>
        <v>Vehicle Insurance</v>
      </c>
    </row>
    <row r="2468" spans="1:19" x14ac:dyDescent="0.25">
      <c r="A2468" s="1" t="s">
        <v>457</v>
      </c>
      <c r="B2468" s="1" t="s">
        <v>49</v>
      </c>
      <c r="C2468" s="1" t="s">
        <v>3199</v>
      </c>
      <c r="D2468" s="1" t="s">
        <v>2247</v>
      </c>
      <c r="E2468" s="1" t="s">
        <v>1991</v>
      </c>
      <c r="F2468" s="1" t="s">
        <v>2101</v>
      </c>
      <c r="G2468" s="1" t="s">
        <v>1049</v>
      </c>
      <c r="H2468" s="1" t="s">
        <v>86</v>
      </c>
      <c r="I2468" s="1" t="s">
        <v>2056</v>
      </c>
      <c r="J2468" s="3">
        <v>14.2</v>
      </c>
      <c r="K2468" s="1" t="s">
        <v>2239</v>
      </c>
      <c r="L2468" s="1" t="s">
        <v>24</v>
      </c>
      <c r="M2468" s="1" t="s">
        <v>2240</v>
      </c>
      <c r="N2468" s="1" t="s">
        <v>2059</v>
      </c>
      <c r="O2468" s="2">
        <v>39721</v>
      </c>
      <c r="P2468" s="2">
        <v>39727</v>
      </c>
      <c r="Q2468" s="1" t="s">
        <v>29</v>
      </c>
      <c r="R2468" t="str">
        <f>VLOOKUP(F2468,'Seg 2 descriptions'!A:B,2)</f>
        <v>X Operations Manager-Tri-County</v>
      </c>
      <c r="S2468" t="str">
        <f>VLOOKUP(G2468,'Seg 3 descriptions'!A:B,2)</f>
        <v>Vehicle Insurance</v>
      </c>
    </row>
    <row r="2469" spans="1:19" x14ac:dyDescent="0.25">
      <c r="A2469" s="1" t="s">
        <v>457</v>
      </c>
      <c r="B2469" s="1" t="s">
        <v>49</v>
      </c>
      <c r="C2469" s="1" t="s">
        <v>3199</v>
      </c>
      <c r="D2469" s="1" t="s">
        <v>3196</v>
      </c>
      <c r="E2469" s="1" t="s">
        <v>20</v>
      </c>
      <c r="F2469" s="1" t="s">
        <v>2101</v>
      </c>
      <c r="G2469" s="1" t="s">
        <v>283</v>
      </c>
      <c r="H2469" s="1" t="s">
        <v>86</v>
      </c>
      <c r="I2469" s="1" t="s">
        <v>2056</v>
      </c>
      <c r="J2469" s="3">
        <v>36.92</v>
      </c>
      <c r="K2469" s="1" t="s">
        <v>2239</v>
      </c>
      <c r="L2469" s="1" t="s">
        <v>24</v>
      </c>
      <c r="M2469" s="1" t="s">
        <v>2240</v>
      </c>
      <c r="N2469" s="1" t="s">
        <v>2059</v>
      </c>
      <c r="O2469" s="2">
        <v>39721</v>
      </c>
      <c r="P2469" s="2">
        <v>39727</v>
      </c>
      <c r="Q2469" s="1" t="s">
        <v>29</v>
      </c>
      <c r="R2469" t="str">
        <f>VLOOKUP(F2469,'Seg 2 descriptions'!A:B,2)</f>
        <v>X Operations Manager-Tri-County</v>
      </c>
      <c r="S2469" t="str">
        <f>VLOOKUP(G2469,'Seg 3 descriptions'!A:B,2)</f>
        <v>Supplies &amp; Misc Dept Expenses</v>
      </c>
    </row>
    <row r="2470" spans="1:19" x14ac:dyDescent="0.25">
      <c r="A2470" s="1" t="s">
        <v>457</v>
      </c>
      <c r="B2470" s="1" t="s">
        <v>49</v>
      </c>
      <c r="C2470" s="1" t="s">
        <v>3199</v>
      </c>
      <c r="D2470" s="1" t="s">
        <v>2262</v>
      </c>
      <c r="E2470" s="1" t="s">
        <v>1991</v>
      </c>
      <c r="F2470" s="1" t="s">
        <v>2101</v>
      </c>
      <c r="G2470" s="1" t="s">
        <v>283</v>
      </c>
      <c r="H2470" s="1" t="s">
        <v>86</v>
      </c>
      <c r="I2470" s="1" t="s">
        <v>2056</v>
      </c>
      <c r="J2470" s="3">
        <v>24.62</v>
      </c>
      <c r="K2470" s="1" t="s">
        <v>2239</v>
      </c>
      <c r="L2470" s="1" t="s">
        <v>24</v>
      </c>
      <c r="M2470" s="1" t="s">
        <v>2240</v>
      </c>
      <c r="N2470" s="1" t="s">
        <v>2059</v>
      </c>
      <c r="O2470" s="2">
        <v>39721</v>
      </c>
      <c r="P2470" s="2">
        <v>39727</v>
      </c>
      <c r="Q2470" s="1" t="s">
        <v>29</v>
      </c>
      <c r="R2470" t="str">
        <f>VLOOKUP(F2470,'Seg 2 descriptions'!A:B,2)</f>
        <v>X Operations Manager-Tri-County</v>
      </c>
      <c r="S2470" t="str">
        <f>VLOOKUP(G2470,'Seg 3 descriptions'!A:B,2)</f>
        <v>Supplies &amp; Misc Dept Expenses</v>
      </c>
    </row>
    <row r="2471" spans="1:19" x14ac:dyDescent="0.25">
      <c r="A2471" s="1" t="s">
        <v>457</v>
      </c>
      <c r="B2471" s="1" t="s">
        <v>49</v>
      </c>
      <c r="C2471" s="1" t="s">
        <v>3199</v>
      </c>
      <c r="D2471" s="1" t="s">
        <v>3188</v>
      </c>
      <c r="E2471" s="1" t="s">
        <v>20</v>
      </c>
      <c r="F2471" s="1" t="s">
        <v>2101</v>
      </c>
      <c r="G2471" s="1" t="s">
        <v>869</v>
      </c>
      <c r="H2471" s="1" t="s">
        <v>86</v>
      </c>
      <c r="I2471" s="1" t="s">
        <v>2056</v>
      </c>
      <c r="J2471" s="3">
        <v>213.49</v>
      </c>
      <c r="K2471" s="1" t="s">
        <v>2239</v>
      </c>
      <c r="L2471" s="1" t="s">
        <v>24</v>
      </c>
      <c r="M2471" s="1" t="s">
        <v>2240</v>
      </c>
      <c r="N2471" s="1" t="s">
        <v>2059</v>
      </c>
      <c r="O2471" s="2">
        <v>39721</v>
      </c>
      <c r="P2471" s="2">
        <v>39727</v>
      </c>
      <c r="Q2471" s="1" t="s">
        <v>29</v>
      </c>
      <c r="R2471" t="str">
        <f>VLOOKUP(F2471,'Seg 2 descriptions'!A:B,2)</f>
        <v>X Operations Manager-Tri-County</v>
      </c>
      <c r="S2471" t="str">
        <f>VLOOKUP(G2471,'Seg 3 descriptions'!A:B,2)</f>
        <v>Vehicle Fuel</v>
      </c>
    </row>
    <row r="2472" spans="1:19" x14ac:dyDescent="0.25">
      <c r="A2472" s="1" t="s">
        <v>457</v>
      </c>
      <c r="B2472" s="1" t="s">
        <v>49</v>
      </c>
      <c r="C2472" s="1" t="s">
        <v>3199</v>
      </c>
      <c r="D2472" s="1" t="s">
        <v>2257</v>
      </c>
      <c r="E2472" s="1" t="s">
        <v>1991</v>
      </c>
      <c r="F2472" s="1" t="s">
        <v>2101</v>
      </c>
      <c r="G2472" s="1" t="s">
        <v>869</v>
      </c>
      <c r="H2472" s="1" t="s">
        <v>86</v>
      </c>
      <c r="I2472" s="1" t="s">
        <v>2056</v>
      </c>
      <c r="J2472" s="3">
        <v>142.32</v>
      </c>
      <c r="K2472" s="1" t="s">
        <v>2239</v>
      </c>
      <c r="L2472" s="1" t="s">
        <v>24</v>
      </c>
      <c r="M2472" s="1" t="s">
        <v>2240</v>
      </c>
      <c r="N2472" s="1" t="s">
        <v>2059</v>
      </c>
      <c r="O2472" s="2">
        <v>39721</v>
      </c>
      <c r="P2472" s="2">
        <v>39727</v>
      </c>
      <c r="Q2472" s="1" t="s">
        <v>29</v>
      </c>
      <c r="R2472" t="str">
        <f>VLOOKUP(F2472,'Seg 2 descriptions'!A:B,2)</f>
        <v>X Operations Manager-Tri-County</v>
      </c>
      <c r="S2472" t="str">
        <f>VLOOKUP(G2472,'Seg 3 descriptions'!A:B,2)</f>
        <v>Vehicle Fuel</v>
      </c>
    </row>
    <row r="2473" spans="1:19" x14ac:dyDescent="0.25">
      <c r="A2473" s="1" t="s">
        <v>457</v>
      </c>
      <c r="B2473" s="1" t="s">
        <v>49</v>
      </c>
      <c r="C2473" s="1" t="s">
        <v>3199</v>
      </c>
      <c r="D2473" s="1" t="s">
        <v>3186</v>
      </c>
      <c r="E2473" s="1" t="s">
        <v>20</v>
      </c>
      <c r="F2473" s="1" t="s">
        <v>2101</v>
      </c>
      <c r="G2473" s="1" t="s">
        <v>1055</v>
      </c>
      <c r="H2473" s="1" t="s">
        <v>86</v>
      </c>
      <c r="I2473" s="1" t="s">
        <v>2056</v>
      </c>
      <c r="J2473" s="3">
        <v>143.04</v>
      </c>
      <c r="K2473" s="1" t="s">
        <v>2239</v>
      </c>
      <c r="L2473" s="1" t="s">
        <v>24</v>
      </c>
      <c r="M2473" s="1" t="s">
        <v>2240</v>
      </c>
      <c r="N2473" s="1" t="s">
        <v>2059</v>
      </c>
      <c r="O2473" s="2">
        <v>39721</v>
      </c>
      <c r="P2473" s="2">
        <v>39727</v>
      </c>
      <c r="Q2473" s="1" t="s">
        <v>29</v>
      </c>
      <c r="R2473" t="str">
        <f>VLOOKUP(F2473,'Seg 2 descriptions'!A:B,2)</f>
        <v>X Operations Manager-Tri-County</v>
      </c>
      <c r="S2473" t="str">
        <f>VLOOKUP(G2473,'Seg 3 descriptions'!A:B,2)</f>
        <v>Vehicle Depreciation</v>
      </c>
    </row>
    <row r="2474" spans="1:19" x14ac:dyDescent="0.25">
      <c r="A2474" s="1" t="s">
        <v>457</v>
      </c>
      <c r="B2474" s="1" t="s">
        <v>49</v>
      </c>
      <c r="C2474" s="1" t="s">
        <v>3199</v>
      </c>
      <c r="D2474" s="1" t="s">
        <v>2252</v>
      </c>
      <c r="E2474" s="1" t="s">
        <v>1991</v>
      </c>
      <c r="F2474" s="1" t="s">
        <v>2101</v>
      </c>
      <c r="G2474" s="1" t="s">
        <v>1055</v>
      </c>
      <c r="H2474" s="1" t="s">
        <v>86</v>
      </c>
      <c r="I2474" s="1" t="s">
        <v>2056</v>
      </c>
      <c r="J2474" s="3">
        <v>95.36</v>
      </c>
      <c r="K2474" s="1" t="s">
        <v>2239</v>
      </c>
      <c r="L2474" s="1" t="s">
        <v>24</v>
      </c>
      <c r="M2474" s="1" t="s">
        <v>2240</v>
      </c>
      <c r="N2474" s="1" t="s">
        <v>2059</v>
      </c>
      <c r="O2474" s="2">
        <v>39721</v>
      </c>
      <c r="P2474" s="2">
        <v>39727</v>
      </c>
      <c r="Q2474" s="1" t="s">
        <v>29</v>
      </c>
      <c r="R2474" t="str">
        <f>VLOOKUP(F2474,'Seg 2 descriptions'!A:B,2)</f>
        <v>X Operations Manager-Tri-County</v>
      </c>
      <c r="S2474" t="str">
        <f>VLOOKUP(G2474,'Seg 3 descriptions'!A:B,2)</f>
        <v>Vehicle Depreciation</v>
      </c>
    </row>
    <row r="2475" spans="1:19" x14ac:dyDescent="0.25">
      <c r="A2475" s="1" t="s">
        <v>457</v>
      </c>
      <c r="B2475" s="1" t="s">
        <v>49</v>
      </c>
      <c r="C2475" s="1" t="s">
        <v>3199</v>
      </c>
      <c r="D2475" s="1" t="s">
        <v>3197</v>
      </c>
      <c r="E2475" s="1" t="s">
        <v>20</v>
      </c>
      <c r="F2475" s="1" t="s">
        <v>2101</v>
      </c>
      <c r="G2475" s="1" t="s">
        <v>867</v>
      </c>
      <c r="H2475" s="1" t="s">
        <v>86</v>
      </c>
      <c r="I2475" s="1" t="s">
        <v>2056</v>
      </c>
      <c r="J2475" s="3">
        <v>104.16</v>
      </c>
      <c r="K2475" s="1" t="s">
        <v>2239</v>
      </c>
      <c r="L2475" s="1" t="s">
        <v>24</v>
      </c>
      <c r="M2475" s="1" t="s">
        <v>2240</v>
      </c>
      <c r="N2475" s="1" t="s">
        <v>2059</v>
      </c>
      <c r="O2475" s="2">
        <v>39721</v>
      </c>
      <c r="P2475" s="2">
        <v>39727</v>
      </c>
      <c r="Q2475" s="1" t="s">
        <v>29</v>
      </c>
      <c r="R2475" t="str">
        <f>VLOOKUP(F2475,'Seg 2 descriptions'!A:B,2)</f>
        <v>X Operations Manager-Tri-County</v>
      </c>
      <c r="S2475" t="str">
        <f>VLOOKUP(G2475,'Seg 3 descriptions'!A:B,2)</f>
        <v>Meals</v>
      </c>
    </row>
    <row r="2476" spans="1:19" x14ac:dyDescent="0.25">
      <c r="A2476" s="1" t="s">
        <v>457</v>
      </c>
      <c r="B2476" s="1" t="s">
        <v>49</v>
      </c>
      <c r="C2476" s="1" t="s">
        <v>3199</v>
      </c>
      <c r="D2476" s="1" t="s">
        <v>2272</v>
      </c>
      <c r="E2476" s="1" t="s">
        <v>1991</v>
      </c>
      <c r="F2476" s="1" t="s">
        <v>2101</v>
      </c>
      <c r="G2476" s="1" t="s">
        <v>867</v>
      </c>
      <c r="H2476" s="1" t="s">
        <v>86</v>
      </c>
      <c r="I2476" s="1" t="s">
        <v>2056</v>
      </c>
      <c r="J2476" s="3">
        <v>69.44</v>
      </c>
      <c r="K2476" s="1" t="s">
        <v>2239</v>
      </c>
      <c r="L2476" s="1" t="s">
        <v>24</v>
      </c>
      <c r="M2476" s="1" t="s">
        <v>2240</v>
      </c>
      <c r="N2476" s="1" t="s">
        <v>2059</v>
      </c>
      <c r="O2476" s="2">
        <v>39721</v>
      </c>
      <c r="P2476" s="2">
        <v>39727</v>
      </c>
      <c r="Q2476" s="1" t="s">
        <v>29</v>
      </c>
      <c r="R2476" t="str">
        <f>VLOOKUP(F2476,'Seg 2 descriptions'!A:B,2)</f>
        <v>X Operations Manager-Tri-County</v>
      </c>
      <c r="S2476" t="str">
        <f>VLOOKUP(G2476,'Seg 3 descriptions'!A:B,2)</f>
        <v>Meals</v>
      </c>
    </row>
    <row r="2477" spans="1:19" x14ac:dyDescent="0.25">
      <c r="A2477" s="1" t="s">
        <v>457</v>
      </c>
      <c r="B2477" s="1" t="s">
        <v>49</v>
      </c>
      <c r="C2477" s="1" t="s">
        <v>3199</v>
      </c>
      <c r="D2477" s="1" t="s">
        <v>3198</v>
      </c>
      <c r="E2477" s="1" t="s">
        <v>20</v>
      </c>
      <c r="F2477" s="1" t="s">
        <v>2101</v>
      </c>
      <c r="G2477" s="1" t="s">
        <v>1270</v>
      </c>
      <c r="H2477" s="1" t="s">
        <v>86</v>
      </c>
      <c r="I2477" s="1" t="s">
        <v>2056</v>
      </c>
      <c r="J2477" s="3">
        <v>112.5</v>
      </c>
      <c r="K2477" s="1" t="s">
        <v>2239</v>
      </c>
      <c r="L2477" s="1" t="s">
        <v>24</v>
      </c>
      <c r="M2477" s="1" t="s">
        <v>2240</v>
      </c>
      <c r="N2477" s="1" t="s">
        <v>2059</v>
      </c>
      <c r="O2477" s="2">
        <v>39721</v>
      </c>
      <c r="P2477" s="2">
        <v>39727</v>
      </c>
      <c r="Q2477" s="1" t="s">
        <v>29</v>
      </c>
      <c r="R2477" t="str">
        <f>VLOOKUP(F2477,'Seg 2 descriptions'!A:B,2)</f>
        <v>X Operations Manager-Tri-County</v>
      </c>
      <c r="S2477" t="str">
        <f>VLOOKUP(G2477,'Seg 3 descriptions'!A:B,2)</f>
        <v>Seminars &amp; Training</v>
      </c>
    </row>
    <row r="2478" spans="1:19" x14ac:dyDescent="0.25">
      <c r="A2478" s="1" t="s">
        <v>457</v>
      </c>
      <c r="B2478" s="1" t="s">
        <v>49</v>
      </c>
      <c r="C2478" s="1" t="s">
        <v>3199</v>
      </c>
      <c r="D2478" s="1" t="s">
        <v>2853</v>
      </c>
      <c r="E2478" s="1" t="s">
        <v>1991</v>
      </c>
      <c r="F2478" s="1" t="s">
        <v>2101</v>
      </c>
      <c r="G2478" s="1" t="s">
        <v>1270</v>
      </c>
      <c r="H2478" s="1" t="s">
        <v>86</v>
      </c>
      <c r="I2478" s="1" t="s">
        <v>2056</v>
      </c>
      <c r="J2478" s="3">
        <v>75</v>
      </c>
      <c r="K2478" s="1" t="s">
        <v>2239</v>
      </c>
      <c r="L2478" s="1" t="s">
        <v>24</v>
      </c>
      <c r="M2478" s="1" t="s">
        <v>2240</v>
      </c>
      <c r="N2478" s="1" t="s">
        <v>2059</v>
      </c>
      <c r="O2478" s="2">
        <v>39721</v>
      </c>
      <c r="P2478" s="2">
        <v>39727</v>
      </c>
      <c r="Q2478" s="1" t="s">
        <v>29</v>
      </c>
      <c r="R2478" t="str">
        <f>VLOOKUP(F2478,'Seg 2 descriptions'!A:B,2)</f>
        <v>X Operations Manager-Tri-County</v>
      </c>
      <c r="S2478" t="str">
        <f>VLOOKUP(G2478,'Seg 3 descriptions'!A:B,2)</f>
        <v>Seminars &amp; Training</v>
      </c>
    </row>
    <row r="2479" spans="1:19" x14ac:dyDescent="0.25">
      <c r="A2479" s="1" t="s">
        <v>457</v>
      </c>
      <c r="B2479" s="1" t="s">
        <v>49</v>
      </c>
      <c r="C2479" s="1" t="s">
        <v>3199</v>
      </c>
      <c r="D2479" s="1" t="s">
        <v>3195</v>
      </c>
      <c r="E2479" s="1" t="s">
        <v>20</v>
      </c>
      <c r="F2479" s="1" t="s">
        <v>2101</v>
      </c>
      <c r="G2479" s="1" t="s">
        <v>868</v>
      </c>
      <c r="H2479" s="1" t="s">
        <v>86</v>
      </c>
      <c r="I2479" s="1" t="s">
        <v>2056</v>
      </c>
      <c r="J2479" s="3">
        <v>7.33</v>
      </c>
      <c r="K2479" s="1" t="s">
        <v>2239</v>
      </c>
      <c r="L2479" s="1" t="s">
        <v>24</v>
      </c>
      <c r="M2479" s="1" t="s">
        <v>2240</v>
      </c>
      <c r="N2479" s="1" t="s">
        <v>2059</v>
      </c>
      <c r="O2479" s="2">
        <v>39721</v>
      </c>
      <c r="P2479" s="2">
        <v>39727</v>
      </c>
      <c r="Q2479" s="1" t="s">
        <v>29</v>
      </c>
      <c r="R2479" t="str">
        <f>VLOOKUP(F2479,'Seg 2 descriptions'!A:B,2)</f>
        <v>X Operations Manager-Tri-County</v>
      </c>
      <c r="S2479" t="str">
        <f>VLOOKUP(G2479,'Seg 3 descriptions'!A:B,2)</f>
        <v>Cell Phones</v>
      </c>
    </row>
    <row r="2480" spans="1:19" x14ac:dyDescent="0.25">
      <c r="A2480" s="1" t="s">
        <v>457</v>
      </c>
      <c r="B2480" s="1" t="s">
        <v>49</v>
      </c>
      <c r="C2480" s="1" t="s">
        <v>3199</v>
      </c>
      <c r="D2480" s="1" t="s">
        <v>2267</v>
      </c>
      <c r="E2480" s="1" t="s">
        <v>1991</v>
      </c>
      <c r="F2480" s="1" t="s">
        <v>2101</v>
      </c>
      <c r="G2480" s="1" t="s">
        <v>868</v>
      </c>
      <c r="H2480" s="1" t="s">
        <v>86</v>
      </c>
      <c r="I2480" s="1" t="s">
        <v>2056</v>
      </c>
      <c r="J2480" s="3">
        <v>4.88</v>
      </c>
      <c r="K2480" s="1" t="s">
        <v>2239</v>
      </c>
      <c r="L2480" s="1" t="s">
        <v>24</v>
      </c>
      <c r="M2480" s="1" t="s">
        <v>2240</v>
      </c>
      <c r="N2480" s="1" t="s">
        <v>2059</v>
      </c>
      <c r="O2480" s="2">
        <v>39721</v>
      </c>
      <c r="P2480" s="2">
        <v>39727</v>
      </c>
      <c r="Q2480" s="1" t="s">
        <v>29</v>
      </c>
      <c r="R2480" t="str">
        <f>VLOOKUP(F2480,'Seg 2 descriptions'!A:B,2)</f>
        <v>X Operations Manager-Tri-County</v>
      </c>
      <c r="S2480" t="str">
        <f>VLOOKUP(G2480,'Seg 3 descriptions'!A:B,2)</f>
        <v>Cell Phones</v>
      </c>
    </row>
    <row r="2481" spans="1:19" x14ac:dyDescent="0.25">
      <c r="A2481" s="1" t="s">
        <v>457</v>
      </c>
      <c r="B2481" s="1" t="s">
        <v>49</v>
      </c>
      <c r="C2481" s="1" t="s">
        <v>3199</v>
      </c>
      <c r="D2481" s="1" t="s">
        <v>2975</v>
      </c>
      <c r="E2481" s="1" t="s">
        <v>20</v>
      </c>
      <c r="F2481" s="1" t="s">
        <v>2101</v>
      </c>
      <c r="G2481" s="1" t="s">
        <v>460</v>
      </c>
      <c r="H2481" s="1" t="s">
        <v>86</v>
      </c>
      <c r="I2481" s="1" t="s">
        <v>2056</v>
      </c>
      <c r="J2481" s="3">
        <v>1807.49</v>
      </c>
      <c r="K2481" s="1" t="s">
        <v>2239</v>
      </c>
      <c r="L2481" s="1" t="s">
        <v>24</v>
      </c>
      <c r="M2481" s="1" t="s">
        <v>2240</v>
      </c>
      <c r="N2481" s="1" t="s">
        <v>2059</v>
      </c>
      <c r="O2481" s="2">
        <v>39721</v>
      </c>
      <c r="P2481" s="2">
        <v>39727</v>
      </c>
      <c r="Q2481" s="1" t="s">
        <v>29</v>
      </c>
      <c r="R2481" t="str">
        <f>VLOOKUP(F2481,'Seg 2 descriptions'!A:B,2)</f>
        <v>X Operations Manager-Tri-County</v>
      </c>
      <c r="S2481" t="str">
        <f>VLOOKUP(G2481,'Seg 3 descriptions'!A:B,2)</f>
        <v>Salaries</v>
      </c>
    </row>
    <row r="2482" spans="1:19" x14ac:dyDescent="0.25">
      <c r="A2482" s="1" t="s">
        <v>457</v>
      </c>
      <c r="B2482" s="1" t="s">
        <v>49</v>
      </c>
      <c r="C2482" s="1" t="s">
        <v>3199</v>
      </c>
      <c r="D2482" s="1" t="s">
        <v>2100</v>
      </c>
      <c r="E2482" s="1" t="s">
        <v>1991</v>
      </c>
      <c r="F2482" s="1" t="s">
        <v>2101</v>
      </c>
      <c r="G2482" s="1" t="s">
        <v>460</v>
      </c>
      <c r="H2482" s="1" t="s">
        <v>86</v>
      </c>
      <c r="I2482" s="1" t="s">
        <v>2056</v>
      </c>
      <c r="J2482" s="3">
        <v>1205</v>
      </c>
      <c r="K2482" s="1" t="s">
        <v>2239</v>
      </c>
      <c r="L2482" s="1" t="s">
        <v>24</v>
      </c>
      <c r="M2482" s="1" t="s">
        <v>2240</v>
      </c>
      <c r="N2482" s="1" t="s">
        <v>2059</v>
      </c>
      <c r="O2482" s="2">
        <v>39721</v>
      </c>
      <c r="P2482" s="2">
        <v>39727</v>
      </c>
      <c r="Q2482" s="1" t="s">
        <v>29</v>
      </c>
      <c r="R2482" t="str">
        <f>VLOOKUP(F2482,'Seg 2 descriptions'!A:B,2)</f>
        <v>X Operations Manager-Tri-County</v>
      </c>
      <c r="S2482" t="str">
        <f>VLOOKUP(G2482,'Seg 3 descriptions'!A:B,2)</f>
        <v>Salaries</v>
      </c>
    </row>
    <row r="2483" spans="1:19" x14ac:dyDescent="0.25">
      <c r="A2483" s="1" t="s">
        <v>457</v>
      </c>
      <c r="B2483" s="1" t="s">
        <v>49</v>
      </c>
      <c r="C2483" s="1" t="s">
        <v>3200</v>
      </c>
      <c r="D2483" s="1" t="s">
        <v>2252</v>
      </c>
      <c r="E2483" s="1" t="s">
        <v>1991</v>
      </c>
      <c r="F2483" s="1" t="s">
        <v>2101</v>
      </c>
      <c r="G2483" s="1" t="s">
        <v>1055</v>
      </c>
      <c r="H2483" s="1" t="s">
        <v>86</v>
      </c>
      <c r="I2483" s="1" t="s">
        <v>2056</v>
      </c>
      <c r="J2483" s="3">
        <v>158.93</v>
      </c>
      <c r="K2483" s="1" t="s">
        <v>2239</v>
      </c>
      <c r="L2483" s="1" t="s">
        <v>24</v>
      </c>
      <c r="M2483" s="1" t="s">
        <v>2240</v>
      </c>
      <c r="N2483" s="1" t="s">
        <v>2059</v>
      </c>
      <c r="O2483" s="2">
        <v>39691</v>
      </c>
      <c r="P2483" s="2">
        <v>39696</v>
      </c>
      <c r="Q2483" s="1" t="s">
        <v>29</v>
      </c>
      <c r="R2483" t="str">
        <f>VLOOKUP(F2483,'Seg 2 descriptions'!A:B,2)</f>
        <v>X Operations Manager-Tri-County</v>
      </c>
      <c r="S2483" t="str">
        <f>VLOOKUP(G2483,'Seg 3 descriptions'!A:B,2)</f>
        <v>Vehicle Depreciation</v>
      </c>
    </row>
    <row r="2484" spans="1:19" x14ac:dyDescent="0.25">
      <c r="A2484" s="1" t="s">
        <v>457</v>
      </c>
      <c r="B2484" s="1" t="s">
        <v>49</v>
      </c>
      <c r="C2484" s="1" t="s">
        <v>3200</v>
      </c>
      <c r="D2484" s="1" t="s">
        <v>2246</v>
      </c>
      <c r="E2484" s="1" t="s">
        <v>2029</v>
      </c>
      <c r="F2484" s="1" t="s">
        <v>2101</v>
      </c>
      <c r="G2484" s="1" t="s">
        <v>1055</v>
      </c>
      <c r="H2484" s="1" t="s">
        <v>86</v>
      </c>
      <c r="I2484" s="1" t="s">
        <v>2056</v>
      </c>
      <c r="J2484" s="3">
        <v>31.79</v>
      </c>
      <c r="K2484" s="1" t="s">
        <v>2239</v>
      </c>
      <c r="L2484" s="1" t="s">
        <v>24</v>
      </c>
      <c r="M2484" s="1" t="s">
        <v>2240</v>
      </c>
      <c r="N2484" s="1" t="s">
        <v>2059</v>
      </c>
      <c r="O2484" s="2">
        <v>39691</v>
      </c>
      <c r="P2484" s="2">
        <v>39696</v>
      </c>
      <c r="Q2484" s="1" t="s">
        <v>29</v>
      </c>
      <c r="R2484" t="str">
        <f>VLOOKUP(F2484,'Seg 2 descriptions'!A:B,2)</f>
        <v>X Operations Manager-Tri-County</v>
      </c>
      <c r="S2484" t="str">
        <f>VLOOKUP(G2484,'Seg 3 descriptions'!A:B,2)</f>
        <v>Vehicle Depreciation</v>
      </c>
    </row>
    <row r="2485" spans="1:19" x14ac:dyDescent="0.25">
      <c r="A2485" s="1" t="s">
        <v>457</v>
      </c>
      <c r="B2485" s="1" t="s">
        <v>49</v>
      </c>
      <c r="C2485" s="1" t="s">
        <v>3200</v>
      </c>
      <c r="D2485" s="1" t="s">
        <v>2247</v>
      </c>
      <c r="E2485" s="1" t="s">
        <v>1991</v>
      </c>
      <c r="F2485" s="1" t="s">
        <v>2101</v>
      </c>
      <c r="G2485" s="1" t="s">
        <v>1049</v>
      </c>
      <c r="H2485" s="1" t="s">
        <v>86</v>
      </c>
      <c r="I2485" s="1" t="s">
        <v>2056</v>
      </c>
      <c r="J2485" s="3">
        <v>23.67</v>
      </c>
      <c r="K2485" s="1" t="s">
        <v>2239</v>
      </c>
      <c r="L2485" s="1" t="s">
        <v>24</v>
      </c>
      <c r="M2485" s="1" t="s">
        <v>2240</v>
      </c>
      <c r="N2485" s="1" t="s">
        <v>2059</v>
      </c>
      <c r="O2485" s="2">
        <v>39691</v>
      </c>
      <c r="P2485" s="2">
        <v>39696</v>
      </c>
      <c r="Q2485" s="1" t="s">
        <v>29</v>
      </c>
      <c r="R2485" t="str">
        <f>VLOOKUP(F2485,'Seg 2 descriptions'!A:B,2)</f>
        <v>X Operations Manager-Tri-County</v>
      </c>
      <c r="S2485" t="str">
        <f>VLOOKUP(G2485,'Seg 3 descriptions'!A:B,2)</f>
        <v>Vehicle Insurance</v>
      </c>
    </row>
    <row r="2486" spans="1:19" x14ac:dyDescent="0.25">
      <c r="A2486" s="1" t="s">
        <v>457</v>
      </c>
      <c r="B2486" s="1" t="s">
        <v>49</v>
      </c>
      <c r="C2486" s="1" t="s">
        <v>3200</v>
      </c>
      <c r="D2486" s="1" t="s">
        <v>2241</v>
      </c>
      <c r="E2486" s="1" t="s">
        <v>2029</v>
      </c>
      <c r="F2486" s="1" t="s">
        <v>2101</v>
      </c>
      <c r="G2486" s="1" t="s">
        <v>1049</v>
      </c>
      <c r="H2486" s="1" t="s">
        <v>86</v>
      </c>
      <c r="I2486" s="1" t="s">
        <v>2056</v>
      </c>
      <c r="J2486" s="3">
        <v>4.7300000000000004</v>
      </c>
      <c r="K2486" s="1" t="s">
        <v>2239</v>
      </c>
      <c r="L2486" s="1" t="s">
        <v>24</v>
      </c>
      <c r="M2486" s="1" t="s">
        <v>2240</v>
      </c>
      <c r="N2486" s="1" t="s">
        <v>2059</v>
      </c>
      <c r="O2486" s="2">
        <v>39691</v>
      </c>
      <c r="P2486" s="2">
        <v>39696</v>
      </c>
      <c r="Q2486" s="1" t="s">
        <v>29</v>
      </c>
      <c r="R2486" t="str">
        <f>VLOOKUP(F2486,'Seg 2 descriptions'!A:B,2)</f>
        <v>X Operations Manager-Tri-County</v>
      </c>
      <c r="S2486" t="str">
        <f>VLOOKUP(G2486,'Seg 3 descriptions'!A:B,2)</f>
        <v>Vehicle Insurance</v>
      </c>
    </row>
    <row r="2487" spans="1:19" x14ac:dyDescent="0.25">
      <c r="A2487" s="1" t="s">
        <v>457</v>
      </c>
      <c r="B2487" s="1" t="s">
        <v>49</v>
      </c>
      <c r="C2487" s="1" t="s">
        <v>3200</v>
      </c>
      <c r="D2487" s="1" t="s">
        <v>2256</v>
      </c>
      <c r="E2487" s="1" t="s">
        <v>2029</v>
      </c>
      <c r="F2487" s="1" t="s">
        <v>2101</v>
      </c>
      <c r="G2487" s="1" t="s">
        <v>283</v>
      </c>
      <c r="H2487" s="1" t="s">
        <v>86</v>
      </c>
      <c r="I2487" s="1" t="s">
        <v>2056</v>
      </c>
      <c r="J2487" s="3">
        <v>80.25</v>
      </c>
      <c r="K2487" s="1" t="s">
        <v>2239</v>
      </c>
      <c r="L2487" s="1" t="s">
        <v>24</v>
      </c>
      <c r="M2487" s="1" t="s">
        <v>2240</v>
      </c>
      <c r="N2487" s="1" t="s">
        <v>2059</v>
      </c>
      <c r="O2487" s="2">
        <v>39691</v>
      </c>
      <c r="P2487" s="2">
        <v>39696</v>
      </c>
      <c r="Q2487" s="1" t="s">
        <v>29</v>
      </c>
      <c r="R2487" t="str">
        <f>VLOOKUP(F2487,'Seg 2 descriptions'!A:B,2)</f>
        <v>X Operations Manager-Tri-County</v>
      </c>
      <c r="S2487" t="str">
        <f>VLOOKUP(G2487,'Seg 3 descriptions'!A:B,2)</f>
        <v>Supplies &amp; Misc Dept Expenses</v>
      </c>
    </row>
    <row r="2488" spans="1:19" x14ac:dyDescent="0.25">
      <c r="A2488" s="1" t="s">
        <v>457</v>
      </c>
      <c r="B2488" s="1" t="s">
        <v>49</v>
      </c>
      <c r="C2488" s="1" t="s">
        <v>3200</v>
      </c>
      <c r="D2488" s="1" t="s">
        <v>2257</v>
      </c>
      <c r="E2488" s="1" t="s">
        <v>1991</v>
      </c>
      <c r="F2488" s="1" t="s">
        <v>2101</v>
      </c>
      <c r="G2488" s="1" t="s">
        <v>869</v>
      </c>
      <c r="H2488" s="1" t="s">
        <v>86</v>
      </c>
      <c r="I2488" s="1" t="s">
        <v>2056</v>
      </c>
      <c r="J2488" s="3">
        <v>231.22</v>
      </c>
      <c r="K2488" s="1" t="s">
        <v>2239</v>
      </c>
      <c r="L2488" s="1" t="s">
        <v>24</v>
      </c>
      <c r="M2488" s="1" t="s">
        <v>2240</v>
      </c>
      <c r="N2488" s="1" t="s">
        <v>2059</v>
      </c>
      <c r="O2488" s="2">
        <v>39691</v>
      </c>
      <c r="P2488" s="2">
        <v>39696</v>
      </c>
      <c r="Q2488" s="1" t="s">
        <v>29</v>
      </c>
      <c r="R2488" t="str">
        <f>VLOOKUP(F2488,'Seg 2 descriptions'!A:B,2)</f>
        <v>X Operations Manager-Tri-County</v>
      </c>
      <c r="S2488" t="str">
        <f>VLOOKUP(G2488,'Seg 3 descriptions'!A:B,2)</f>
        <v>Vehicle Fuel</v>
      </c>
    </row>
    <row r="2489" spans="1:19" x14ac:dyDescent="0.25">
      <c r="A2489" s="1" t="s">
        <v>2509</v>
      </c>
      <c r="B2489" s="1" t="s">
        <v>1988</v>
      </c>
      <c r="C2489" s="1" t="s">
        <v>2510</v>
      </c>
      <c r="D2489" s="1" t="s">
        <v>3201</v>
      </c>
      <c r="E2489" s="1" t="s">
        <v>20</v>
      </c>
      <c r="F2489" s="1" t="s">
        <v>2006</v>
      </c>
      <c r="G2489" s="1" t="s">
        <v>35</v>
      </c>
      <c r="H2489" s="1" t="s">
        <v>76</v>
      </c>
      <c r="I2489" s="1" t="s">
        <v>24</v>
      </c>
      <c r="J2489" s="3">
        <v>-979.45</v>
      </c>
      <c r="K2489" s="1" t="s">
        <v>3202</v>
      </c>
      <c r="L2489" s="1" t="s">
        <v>24</v>
      </c>
      <c r="M2489" s="1" t="s">
        <v>24</v>
      </c>
      <c r="N2489" s="1" t="s">
        <v>2510</v>
      </c>
      <c r="O2489" s="2">
        <v>39554</v>
      </c>
      <c r="P2489" s="2">
        <v>39569</v>
      </c>
      <c r="Q2489" s="1" t="s">
        <v>29</v>
      </c>
      <c r="R2489" t="str">
        <f>VLOOKUP(F2489,'Seg 2 descriptions'!A:B,2)</f>
        <v>X Engineering and Measurement</v>
      </c>
      <c r="S2489" t="str">
        <f>VLOOKUP(G2489,'Seg 3 descriptions'!A:B,2)</f>
        <v>Other Outside Services</v>
      </c>
    </row>
    <row r="2490" spans="1:19" x14ac:dyDescent="0.25">
      <c r="A2490" s="1" t="s">
        <v>1987</v>
      </c>
      <c r="B2490" s="1" t="s">
        <v>1988</v>
      </c>
      <c r="C2490" s="1" t="s">
        <v>3191</v>
      </c>
      <c r="D2490" s="1" t="s">
        <v>2081</v>
      </c>
      <c r="E2490" s="1" t="s">
        <v>20</v>
      </c>
      <c r="F2490" s="1" t="s">
        <v>2006</v>
      </c>
      <c r="G2490" s="1" t="s">
        <v>460</v>
      </c>
      <c r="H2490" s="1" t="s">
        <v>76</v>
      </c>
      <c r="I2490" s="1" t="s">
        <v>24</v>
      </c>
      <c r="J2490" s="3">
        <v>81.44</v>
      </c>
      <c r="K2490" s="1" t="s">
        <v>3192</v>
      </c>
      <c r="L2490" s="1" t="s">
        <v>24</v>
      </c>
      <c r="M2490" s="1" t="s">
        <v>2406</v>
      </c>
      <c r="N2490" s="1" t="s">
        <v>3191</v>
      </c>
      <c r="O2490" s="2">
        <v>39555</v>
      </c>
      <c r="P2490" s="2">
        <v>39555</v>
      </c>
      <c r="Q2490" s="1" t="s">
        <v>29</v>
      </c>
      <c r="R2490" t="str">
        <f>VLOOKUP(F2490,'Seg 2 descriptions'!A:B,2)</f>
        <v>X Engineering and Measurement</v>
      </c>
      <c r="S2490" t="str">
        <f>VLOOKUP(G2490,'Seg 3 descriptions'!A:B,2)</f>
        <v>Salaries</v>
      </c>
    </row>
    <row r="2491" spans="1:19" x14ac:dyDescent="0.25">
      <c r="A2491" s="1" t="s">
        <v>1987</v>
      </c>
      <c r="B2491" s="1" t="s">
        <v>1988</v>
      </c>
      <c r="C2491" s="1" t="s">
        <v>3191</v>
      </c>
      <c r="D2491" s="1" t="s">
        <v>2082</v>
      </c>
      <c r="E2491" s="1" t="s">
        <v>20</v>
      </c>
      <c r="F2491" s="1" t="s">
        <v>2006</v>
      </c>
      <c r="G2491" s="1" t="s">
        <v>460</v>
      </c>
      <c r="H2491" s="1" t="s">
        <v>23</v>
      </c>
      <c r="I2491" s="1" t="s">
        <v>24</v>
      </c>
      <c r="J2491" s="3">
        <v>162.88</v>
      </c>
      <c r="K2491" s="1" t="s">
        <v>3192</v>
      </c>
      <c r="L2491" s="1" t="s">
        <v>24</v>
      </c>
      <c r="M2491" s="1" t="s">
        <v>2406</v>
      </c>
      <c r="N2491" s="1" t="s">
        <v>3191</v>
      </c>
      <c r="O2491" s="2">
        <v>39555</v>
      </c>
      <c r="P2491" s="2">
        <v>39555</v>
      </c>
      <c r="Q2491" s="1" t="s">
        <v>29</v>
      </c>
      <c r="R2491" t="str">
        <f>VLOOKUP(F2491,'Seg 2 descriptions'!A:B,2)</f>
        <v>X Engineering and Measurement</v>
      </c>
      <c r="S2491" t="str">
        <f>VLOOKUP(G2491,'Seg 3 descriptions'!A:B,2)</f>
        <v>Salaries</v>
      </c>
    </row>
    <row r="2492" spans="1:19" x14ac:dyDescent="0.25">
      <c r="A2492" s="1" t="s">
        <v>1987</v>
      </c>
      <c r="B2492" s="1" t="s">
        <v>1988</v>
      </c>
      <c r="C2492" s="1" t="s">
        <v>3191</v>
      </c>
      <c r="D2492" s="1" t="s">
        <v>2077</v>
      </c>
      <c r="E2492" s="1" t="s">
        <v>20</v>
      </c>
      <c r="F2492" s="1" t="s">
        <v>2006</v>
      </c>
      <c r="G2492" s="1" t="s">
        <v>460</v>
      </c>
      <c r="H2492" s="1" t="s">
        <v>86</v>
      </c>
      <c r="I2492" s="1" t="s">
        <v>24</v>
      </c>
      <c r="J2492" s="3">
        <v>18.05</v>
      </c>
      <c r="K2492" s="1" t="s">
        <v>3192</v>
      </c>
      <c r="L2492" s="1" t="s">
        <v>24</v>
      </c>
      <c r="M2492" s="1" t="s">
        <v>2007</v>
      </c>
      <c r="N2492" s="1" t="s">
        <v>3191</v>
      </c>
      <c r="O2492" s="2">
        <v>39555</v>
      </c>
      <c r="P2492" s="2">
        <v>39555</v>
      </c>
      <c r="Q2492" s="1" t="s">
        <v>29</v>
      </c>
      <c r="R2492" t="str">
        <f>VLOOKUP(F2492,'Seg 2 descriptions'!A:B,2)</f>
        <v>X Engineering and Measurement</v>
      </c>
      <c r="S2492" t="str">
        <f>VLOOKUP(G2492,'Seg 3 descriptions'!A:B,2)</f>
        <v>Salaries</v>
      </c>
    </row>
    <row r="2493" spans="1:19" x14ac:dyDescent="0.25">
      <c r="A2493" s="1" t="s">
        <v>1987</v>
      </c>
      <c r="B2493" s="1" t="s">
        <v>1988</v>
      </c>
      <c r="C2493" s="1" t="s">
        <v>3191</v>
      </c>
      <c r="D2493" s="1" t="s">
        <v>2080</v>
      </c>
      <c r="E2493" s="1" t="s">
        <v>20</v>
      </c>
      <c r="F2493" s="1" t="s">
        <v>2006</v>
      </c>
      <c r="G2493" s="1" t="s">
        <v>460</v>
      </c>
      <c r="H2493" s="1" t="s">
        <v>187</v>
      </c>
      <c r="I2493" s="1" t="s">
        <v>24</v>
      </c>
      <c r="J2493" s="3">
        <v>90.25</v>
      </c>
      <c r="K2493" s="1" t="s">
        <v>3192</v>
      </c>
      <c r="L2493" s="1" t="s">
        <v>24</v>
      </c>
      <c r="M2493" s="1" t="s">
        <v>2007</v>
      </c>
      <c r="N2493" s="1" t="s">
        <v>3191</v>
      </c>
      <c r="O2493" s="2">
        <v>39555</v>
      </c>
      <c r="P2493" s="2">
        <v>39555</v>
      </c>
      <c r="Q2493" s="1" t="s">
        <v>29</v>
      </c>
      <c r="R2493" t="str">
        <f>VLOOKUP(F2493,'Seg 2 descriptions'!A:B,2)</f>
        <v>X Engineering and Measurement</v>
      </c>
      <c r="S2493" t="str">
        <f>VLOOKUP(G2493,'Seg 3 descriptions'!A:B,2)</f>
        <v>Salaries</v>
      </c>
    </row>
    <row r="2494" spans="1:19" x14ac:dyDescent="0.25">
      <c r="A2494" s="1" t="s">
        <v>1987</v>
      </c>
      <c r="B2494" s="1" t="s">
        <v>1988</v>
      </c>
      <c r="C2494" s="1" t="s">
        <v>3191</v>
      </c>
      <c r="D2494" s="1" t="s">
        <v>2080</v>
      </c>
      <c r="E2494" s="1" t="s">
        <v>20</v>
      </c>
      <c r="F2494" s="1" t="s">
        <v>2006</v>
      </c>
      <c r="G2494" s="1" t="s">
        <v>460</v>
      </c>
      <c r="H2494" s="1" t="s">
        <v>187</v>
      </c>
      <c r="I2494" s="1" t="s">
        <v>24</v>
      </c>
      <c r="J2494" s="3">
        <v>216.6</v>
      </c>
      <c r="K2494" s="1" t="s">
        <v>3192</v>
      </c>
      <c r="L2494" s="1" t="s">
        <v>24</v>
      </c>
      <c r="M2494" s="1" t="s">
        <v>2007</v>
      </c>
      <c r="N2494" s="1" t="s">
        <v>3191</v>
      </c>
      <c r="O2494" s="2">
        <v>39555</v>
      </c>
      <c r="P2494" s="2">
        <v>39555</v>
      </c>
      <c r="Q2494" s="1" t="s">
        <v>29</v>
      </c>
      <c r="R2494" t="str">
        <f>VLOOKUP(F2494,'Seg 2 descriptions'!A:B,2)</f>
        <v>X Engineering and Measurement</v>
      </c>
      <c r="S2494" t="str">
        <f>VLOOKUP(G2494,'Seg 3 descriptions'!A:B,2)</f>
        <v>Salaries</v>
      </c>
    </row>
    <row r="2495" spans="1:19" x14ac:dyDescent="0.25">
      <c r="A2495" s="1" t="s">
        <v>1987</v>
      </c>
      <c r="B2495" s="1" t="s">
        <v>1988</v>
      </c>
      <c r="C2495" s="1" t="s">
        <v>3191</v>
      </c>
      <c r="D2495" s="1" t="s">
        <v>2081</v>
      </c>
      <c r="E2495" s="1" t="s">
        <v>20</v>
      </c>
      <c r="F2495" s="1" t="s">
        <v>2006</v>
      </c>
      <c r="G2495" s="1" t="s">
        <v>460</v>
      </c>
      <c r="H2495" s="1" t="s">
        <v>76</v>
      </c>
      <c r="I2495" s="1" t="s">
        <v>24</v>
      </c>
      <c r="J2495" s="3">
        <v>126.35</v>
      </c>
      <c r="K2495" s="1" t="s">
        <v>3192</v>
      </c>
      <c r="L2495" s="1" t="s">
        <v>24</v>
      </c>
      <c r="M2495" s="1" t="s">
        <v>2007</v>
      </c>
      <c r="N2495" s="1" t="s">
        <v>3191</v>
      </c>
      <c r="O2495" s="2">
        <v>39555</v>
      </c>
      <c r="P2495" s="2">
        <v>39555</v>
      </c>
      <c r="Q2495" s="1" t="s">
        <v>29</v>
      </c>
      <c r="R2495" t="str">
        <f>VLOOKUP(F2495,'Seg 2 descriptions'!A:B,2)</f>
        <v>X Engineering and Measurement</v>
      </c>
      <c r="S2495" t="str">
        <f>VLOOKUP(G2495,'Seg 3 descriptions'!A:B,2)</f>
        <v>Salaries</v>
      </c>
    </row>
    <row r="2496" spans="1:19" x14ac:dyDescent="0.25">
      <c r="A2496" s="1" t="s">
        <v>1987</v>
      </c>
      <c r="B2496" s="1" t="s">
        <v>1988</v>
      </c>
      <c r="C2496" s="1" t="s">
        <v>3191</v>
      </c>
      <c r="D2496" s="1" t="s">
        <v>2082</v>
      </c>
      <c r="E2496" s="1" t="s">
        <v>20</v>
      </c>
      <c r="F2496" s="1" t="s">
        <v>2006</v>
      </c>
      <c r="G2496" s="1" t="s">
        <v>460</v>
      </c>
      <c r="H2496" s="1" t="s">
        <v>23</v>
      </c>
      <c r="I2496" s="1" t="s">
        <v>24</v>
      </c>
      <c r="J2496" s="3">
        <v>36.1</v>
      </c>
      <c r="K2496" s="1" t="s">
        <v>3192</v>
      </c>
      <c r="L2496" s="1" t="s">
        <v>24</v>
      </c>
      <c r="M2496" s="1" t="s">
        <v>2007</v>
      </c>
      <c r="N2496" s="1" t="s">
        <v>3191</v>
      </c>
      <c r="O2496" s="2">
        <v>39555</v>
      </c>
      <c r="P2496" s="2">
        <v>39555</v>
      </c>
      <c r="Q2496" s="1" t="s">
        <v>29</v>
      </c>
      <c r="R2496" t="str">
        <f>VLOOKUP(F2496,'Seg 2 descriptions'!A:B,2)</f>
        <v>X Engineering and Measurement</v>
      </c>
      <c r="S2496" t="str">
        <f>VLOOKUP(G2496,'Seg 3 descriptions'!A:B,2)</f>
        <v>Salaries</v>
      </c>
    </row>
    <row r="2497" spans="1:19" x14ac:dyDescent="0.25">
      <c r="A2497" s="1" t="s">
        <v>1987</v>
      </c>
      <c r="B2497" s="1" t="s">
        <v>1988</v>
      </c>
      <c r="C2497" s="1" t="s">
        <v>3191</v>
      </c>
      <c r="D2497" s="1" t="s">
        <v>2330</v>
      </c>
      <c r="E2497" s="1" t="s">
        <v>20</v>
      </c>
      <c r="F2497" s="1" t="s">
        <v>2006</v>
      </c>
      <c r="G2497" s="1" t="s">
        <v>460</v>
      </c>
      <c r="H2497" s="1" t="s">
        <v>130</v>
      </c>
      <c r="I2497" s="1" t="s">
        <v>24</v>
      </c>
      <c r="J2497" s="3">
        <v>18.05</v>
      </c>
      <c r="K2497" s="1" t="s">
        <v>3192</v>
      </c>
      <c r="L2497" s="1" t="s">
        <v>24</v>
      </c>
      <c r="M2497" s="1" t="s">
        <v>2007</v>
      </c>
      <c r="N2497" s="1" t="s">
        <v>3191</v>
      </c>
      <c r="O2497" s="2">
        <v>39555</v>
      </c>
      <c r="P2497" s="2">
        <v>39555</v>
      </c>
      <c r="Q2497" s="1" t="s">
        <v>29</v>
      </c>
      <c r="R2497" t="str">
        <f>VLOOKUP(F2497,'Seg 2 descriptions'!A:B,2)</f>
        <v>X Engineering and Measurement</v>
      </c>
      <c r="S2497" t="str">
        <f>VLOOKUP(G2497,'Seg 3 descriptions'!A:B,2)</f>
        <v>Salaries</v>
      </c>
    </row>
    <row r="2498" spans="1:19" x14ac:dyDescent="0.25">
      <c r="A2498" s="1" t="s">
        <v>1987</v>
      </c>
      <c r="B2498" s="1" t="s">
        <v>1988</v>
      </c>
      <c r="C2498" s="1" t="s">
        <v>3191</v>
      </c>
      <c r="D2498" s="1" t="s">
        <v>1990</v>
      </c>
      <c r="E2498" s="1" t="s">
        <v>1991</v>
      </c>
      <c r="F2498" s="1" t="s">
        <v>1992</v>
      </c>
      <c r="G2498" s="1" t="s">
        <v>460</v>
      </c>
      <c r="H2498" s="1" t="s">
        <v>103</v>
      </c>
      <c r="I2498" s="1" t="s">
        <v>24</v>
      </c>
      <c r="J2498" s="3">
        <v>40.68</v>
      </c>
      <c r="K2498" s="1" t="s">
        <v>3192</v>
      </c>
      <c r="L2498" s="1" t="s">
        <v>24</v>
      </c>
      <c r="M2498" s="1" t="s">
        <v>1998</v>
      </c>
      <c r="N2498" s="1" t="s">
        <v>3191</v>
      </c>
      <c r="O2498" s="2">
        <v>39555</v>
      </c>
      <c r="P2498" s="2">
        <v>39555</v>
      </c>
      <c r="Q2498" s="1" t="s">
        <v>29</v>
      </c>
      <c r="R2498" t="str">
        <f>VLOOKUP(F2498,'Seg 2 descriptions'!A:B,2)</f>
        <v>X Operations-Tri-County</v>
      </c>
      <c r="S2498" t="str">
        <f>VLOOKUP(G2498,'Seg 3 descriptions'!A:B,2)</f>
        <v>Salaries</v>
      </c>
    </row>
    <row r="2499" spans="1:19" x14ac:dyDescent="0.25">
      <c r="A2499" s="1" t="s">
        <v>457</v>
      </c>
      <c r="B2499" s="1" t="s">
        <v>49</v>
      </c>
      <c r="C2499" s="1" t="s">
        <v>3200</v>
      </c>
      <c r="D2499" s="1" t="s">
        <v>2251</v>
      </c>
      <c r="E2499" s="1" t="s">
        <v>2029</v>
      </c>
      <c r="F2499" s="1" t="s">
        <v>2101</v>
      </c>
      <c r="G2499" s="1" t="s">
        <v>869</v>
      </c>
      <c r="H2499" s="1" t="s">
        <v>86</v>
      </c>
      <c r="I2499" s="1" t="s">
        <v>2056</v>
      </c>
      <c r="J2499" s="3">
        <v>46.24</v>
      </c>
      <c r="K2499" s="1" t="s">
        <v>2239</v>
      </c>
      <c r="L2499" s="1" t="s">
        <v>24</v>
      </c>
      <c r="M2499" s="1" t="s">
        <v>2240</v>
      </c>
      <c r="N2499" s="1" t="s">
        <v>2059</v>
      </c>
      <c r="O2499" s="2">
        <v>39691</v>
      </c>
      <c r="P2499" s="2">
        <v>39696</v>
      </c>
      <c r="Q2499" s="1" t="s">
        <v>29</v>
      </c>
      <c r="R2499" t="str">
        <f>VLOOKUP(F2499,'Seg 2 descriptions'!A:B,2)</f>
        <v>X Operations Manager-Tri-County</v>
      </c>
      <c r="S2499" t="str">
        <f>VLOOKUP(G2499,'Seg 3 descriptions'!A:B,2)</f>
        <v>Vehicle Fuel</v>
      </c>
    </row>
    <row r="2500" spans="1:19" x14ac:dyDescent="0.25">
      <c r="A2500" s="1" t="s">
        <v>457</v>
      </c>
      <c r="B2500" s="1" t="s">
        <v>49</v>
      </c>
      <c r="C2500" s="1" t="s">
        <v>3193</v>
      </c>
      <c r="D2500" s="1" t="s">
        <v>2252</v>
      </c>
      <c r="E2500" s="1" t="s">
        <v>1991</v>
      </c>
      <c r="F2500" s="1" t="s">
        <v>2101</v>
      </c>
      <c r="G2500" s="1" t="s">
        <v>1055</v>
      </c>
      <c r="H2500" s="1" t="s">
        <v>86</v>
      </c>
      <c r="I2500" s="1" t="s">
        <v>2056</v>
      </c>
      <c r="J2500" s="3">
        <v>43.51</v>
      </c>
      <c r="K2500" s="1" t="s">
        <v>2239</v>
      </c>
      <c r="L2500" s="1" t="s">
        <v>24</v>
      </c>
      <c r="M2500" s="1" t="s">
        <v>2240</v>
      </c>
      <c r="N2500" s="1" t="s">
        <v>2059</v>
      </c>
      <c r="O2500" s="2">
        <v>39752</v>
      </c>
      <c r="P2500" s="2">
        <v>39758</v>
      </c>
      <c r="Q2500" s="1" t="s">
        <v>29</v>
      </c>
      <c r="R2500" t="str">
        <f>VLOOKUP(F2500,'Seg 2 descriptions'!A:B,2)</f>
        <v>X Operations Manager-Tri-County</v>
      </c>
      <c r="S2500" t="str">
        <f>VLOOKUP(G2500,'Seg 3 descriptions'!A:B,2)</f>
        <v>Vehicle Depreciation</v>
      </c>
    </row>
    <row r="2501" spans="1:19" x14ac:dyDescent="0.25">
      <c r="A2501" s="1" t="s">
        <v>457</v>
      </c>
      <c r="B2501" s="1" t="s">
        <v>49</v>
      </c>
      <c r="C2501" s="1" t="s">
        <v>3193</v>
      </c>
      <c r="D2501" s="1" t="s">
        <v>3187</v>
      </c>
      <c r="E2501" s="1" t="s">
        <v>20</v>
      </c>
      <c r="F2501" s="1" t="s">
        <v>2101</v>
      </c>
      <c r="G2501" s="1" t="s">
        <v>1049</v>
      </c>
      <c r="H2501" s="1" t="s">
        <v>86</v>
      </c>
      <c r="I2501" s="1" t="s">
        <v>2056</v>
      </c>
      <c r="J2501" s="3">
        <v>5.62</v>
      </c>
      <c r="K2501" s="1" t="s">
        <v>2239</v>
      </c>
      <c r="L2501" s="1" t="s">
        <v>24</v>
      </c>
      <c r="M2501" s="1" t="s">
        <v>2240</v>
      </c>
      <c r="N2501" s="1" t="s">
        <v>2059</v>
      </c>
      <c r="O2501" s="2">
        <v>39752</v>
      </c>
      <c r="P2501" s="2">
        <v>39758</v>
      </c>
      <c r="Q2501" s="1" t="s">
        <v>29</v>
      </c>
      <c r="R2501" t="str">
        <f>VLOOKUP(F2501,'Seg 2 descriptions'!A:B,2)</f>
        <v>X Operations Manager-Tri-County</v>
      </c>
      <c r="S2501" t="str">
        <f>VLOOKUP(G2501,'Seg 3 descriptions'!A:B,2)</f>
        <v>Vehicle Insurance</v>
      </c>
    </row>
    <row r="2502" spans="1:19" x14ac:dyDescent="0.25">
      <c r="A2502" s="1" t="s">
        <v>457</v>
      </c>
      <c r="B2502" s="1" t="s">
        <v>49</v>
      </c>
      <c r="C2502" s="1" t="s">
        <v>3193</v>
      </c>
      <c r="D2502" s="1" t="s">
        <v>2247</v>
      </c>
      <c r="E2502" s="1" t="s">
        <v>1991</v>
      </c>
      <c r="F2502" s="1" t="s">
        <v>2101</v>
      </c>
      <c r="G2502" s="1" t="s">
        <v>1049</v>
      </c>
      <c r="H2502" s="1" t="s">
        <v>86</v>
      </c>
      <c r="I2502" s="1" t="s">
        <v>2056</v>
      </c>
      <c r="J2502" s="3">
        <v>6.47</v>
      </c>
      <c r="K2502" s="1" t="s">
        <v>2239</v>
      </c>
      <c r="L2502" s="1" t="s">
        <v>24</v>
      </c>
      <c r="M2502" s="1" t="s">
        <v>2240</v>
      </c>
      <c r="N2502" s="1" t="s">
        <v>2059</v>
      </c>
      <c r="O2502" s="2">
        <v>39752</v>
      </c>
      <c r="P2502" s="2">
        <v>39758</v>
      </c>
      <c r="Q2502" s="1" t="s">
        <v>29</v>
      </c>
      <c r="R2502" t="str">
        <f>VLOOKUP(F2502,'Seg 2 descriptions'!A:B,2)</f>
        <v>X Operations Manager-Tri-County</v>
      </c>
      <c r="S2502" t="str">
        <f>VLOOKUP(G2502,'Seg 3 descriptions'!A:B,2)</f>
        <v>Vehicle Insurance</v>
      </c>
    </row>
    <row r="2503" spans="1:19" x14ac:dyDescent="0.25">
      <c r="A2503" s="1" t="s">
        <v>457</v>
      </c>
      <c r="B2503" s="1" t="s">
        <v>49</v>
      </c>
      <c r="C2503" s="1" t="s">
        <v>3193</v>
      </c>
      <c r="D2503" s="1" t="s">
        <v>3185</v>
      </c>
      <c r="E2503" s="1" t="s">
        <v>20</v>
      </c>
      <c r="F2503" s="1" t="s">
        <v>2101</v>
      </c>
      <c r="G2503" s="1" t="s">
        <v>870</v>
      </c>
      <c r="H2503" s="1" t="s">
        <v>86</v>
      </c>
      <c r="I2503" s="1" t="s">
        <v>2056</v>
      </c>
      <c r="J2503" s="3">
        <v>11.47</v>
      </c>
      <c r="K2503" s="1" t="s">
        <v>2239</v>
      </c>
      <c r="L2503" s="1" t="s">
        <v>24</v>
      </c>
      <c r="M2503" s="1" t="s">
        <v>2240</v>
      </c>
      <c r="N2503" s="1" t="s">
        <v>2059</v>
      </c>
      <c r="O2503" s="2">
        <v>39752</v>
      </c>
      <c r="P2503" s="2">
        <v>39758</v>
      </c>
      <c r="Q2503" s="1" t="s">
        <v>29</v>
      </c>
      <c r="R2503" t="str">
        <f>VLOOKUP(F2503,'Seg 2 descriptions'!A:B,2)</f>
        <v>X Operations Manager-Tri-County</v>
      </c>
      <c r="S2503" t="str">
        <f>VLOOKUP(G2503,'Seg 3 descriptions'!A:B,2)</f>
        <v>Other Vehicle Expenses</v>
      </c>
    </row>
    <row r="2504" spans="1:19" x14ac:dyDescent="0.25">
      <c r="A2504" s="1" t="s">
        <v>457</v>
      </c>
      <c r="B2504" s="1" t="s">
        <v>49</v>
      </c>
      <c r="C2504" s="1" t="s">
        <v>3193</v>
      </c>
      <c r="D2504" s="1" t="s">
        <v>2262</v>
      </c>
      <c r="E2504" s="1" t="s">
        <v>1991</v>
      </c>
      <c r="F2504" s="1" t="s">
        <v>2101</v>
      </c>
      <c r="G2504" s="1" t="s">
        <v>283</v>
      </c>
      <c r="H2504" s="1" t="s">
        <v>86</v>
      </c>
      <c r="I2504" s="1" t="s">
        <v>2056</v>
      </c>
      <c r="J2504" s="3">
        <v>23.52</v>
      </c>
      <c r="K2504" s="1" t="s">
        <v>2239</v>
      </c>
      <c r="L2504" s="1" t="s">
        <v>24</v>
      </c>
      <c r="M2504" s="1" t="s">
        <v>2240</v>
      </c>
      <c r="N2504" s="1" t="s">
        <v>2059</v>
      </c>
      <c r="O2504" s="2">
        <v>39752</v>
      </c>
      <c r="P2504" s="2">
        <v>39758</v>
      </c>
      <c r="Q2504" s="1" t="s">
        <v>29</v>
      </c>
      <c r="R2504" t="str">
        <f>VLOOKUP(F2504,'Seg 2 descriptions'!A:B,2)</f>
        <v>X Operations Manager-Tri-County</v>
      </c>
      <c r="S2504" t="str">
        <f>VLOOKUP(G2504,'Seg 3 descriptions'!A:B,2)</f>
        <v>Supplies &amp; Misc Dept Expenses</v>
      </c>
    </row>
    <row r="2505" spans="1:19" x14ac:dyDescent="0.25">
      <c r="A2505" s="1" t="s">
        <v>457</v>
      </c>
      <c r="B2505" s="1" t="s">
        <v>49</v>
      </c>
      <c r="C2505" s="1" t="s">
        <v>3193</v>
      </c>
      <c r="D2505" s="1" t="s">
        <v>3188</v>
      </c>
      <c r="E2505" s="1" t="s">
        <v>20</v>
      </c>
      <c r="F2505" s="1" t="s">
        <v>2101</v>
      </c>
      <c r="G2505" s="1" t="s">
        <v>869</v>
      </c>
      <c r="H2505" s="1" t="s">
        <v>86</v>
      </c>
      <c r="I2505" s="1" t="s">
        <v>2056</v>
      </c>
      <c r="J2505" s="3">
        <v>60.02</v>
      </c>
      <c r="K2505" s="1" t="s">
        <v>2239</v>
      </c>
      <c r="L2505" s="1" t="s">
        <v>24</v>
      </c>
      <c r="M2505" s="1" t="s">
        <v>2240</v>
      </c>
      <c r="N2505" s="1" t="s">
        <v>2059</v>
      </c>
      <c r="O2505" s="2">
        <v>39752</v>
      </c>
      <c r="P2505" s="2">
        <v>39758</v>
      </c>
      <c r="Q2505" s="1" t="s">
        <v>29</v>
      </c>
      <c r="R2505" t="str">
        <f>VLOOKUP(F2505,'Seg 2 descriptions'!A:B,2)</f>
        <v>X Operations Manager-Tri-County</v>
      </c>
      <c r="S2505" t="str">
        <f>VLOOKUP(G2505,'Seg 3 descriptions'!A:B,2)</f>
        <v>Vehicle Fuel</v>
      </c>
    </row>
    <row r="2506" spans="1:19" x14ac:dyDescent="0.25">
      <c r="A2506" s="1" t="s">
        <v>457</v>
      </c>
      <c r="B2506" s="1" t="s">
        <v>49</v>
      </c>
      <c r="C2506" s="1" t="s">
        <v>3193</v>
      </c>
      <c r="D2506" s="1" t="s">
        <v>2257</v>
      </c>
      <c r="E2506" s="1" t="s">
        <v>1991</v>
      </c>
      <c r="F2506" s="1" t="s">
        <v>2101</v>
      </c>
      <c r="G2506" s="1" t="s">
        <v>869</v>
      </c>
      <c r="H2506" s="1" t="s">
        <v>86</v>
      </c>
      <c r="I2506" s="1" t="s">
        <v>2056</v>
      </c>
      <c r="J2506" s="3">
        <v>69.06</v>
      </c>
      <c r="K2506" s="1" t="s">
        <v>2239</v>
      </c>
      <c r="L2506" s="1" t="s">
        <v>24</v>
      </c>
      <c r="M2506" s="1" t="s">
        <v>2240</v>
      </c>
      <c r="N2506" s="1" t="s">
        <v>2059</v>
      </c>
      <c r="O2506" s="2">
        <v>39752</v>
      </c>
      <c r="P2506" s="2">
        <v>39758</v>
      </c>
      <c r="Q2506" s="1" t="s">
        <v>29</v>
      </c>
      <c r="R2506" t="str">
        <f>VLOOKUP(F2506,'Seg 2 descriptions'!A:B,2)</f>
        <v>X Operations Manager-Tri-County</v>
      </c>
      <c r="S2506" t="str">
        <f>VLOOKUP(G2506,'Seg 3 descriptions'!A:B,2)</f>
        <v>Vehicle Fuel</v>
      </c>
    </row>
    <row r="2507" spans="1:19" x14ac:dyDescent="0.25">
      <c r="A2507" s="1" t="s">
        <v>457</v>
      </c>
      <c r="B2507" s="1" t="s">
        <v>49</v>
      </c>
      <c r="C2507" s="1" t="s">
        <v>3193</v>
      </c>
      <c r="D2507" s="1" t="s">
        <v>3186</v>
      </c>
      <c r="E2507" s="1" t="s">
        <v>20</v>
      </c>
      <c r="F2507" s="1" t="s">
        <v>2101</v>
      </c>
      <c r="G2507" s="1" t="s">
        <v>1055</v>
      </c>
      <c r="H2507" s="1" t="s">
        <v>86</v>
      </c>
      <c r="I2507" s="1" t="s">
        <v>2056</v>
      </c>
      <c r="J2507" s="3">
        <v>37.81</v>
      </c>
      <c r="K2507" s="1" t="s">
        <v>2239</v>
      </c>
      <c r="L2507" s="1" t="s">
        <v>24</v>
      </c>
      <c r="M2507" s="1" t="s">
        <v>2240</v>
      </c>
      <c r="N2507" s="1" t="s">
        <v>2059</v>
      </c>
      <c r="O2507" s="2">
        <v>39752</v>
      </c>
      <c r="P2507" s="2">
        <v>39758</v>
      </c>
      <c r="Q2507" s="1" t="s">
        <v>29</v>
      </c>
      <c r="R2507" t="str">
        <f>VLOOKUP(F2507,'Seg 2 descriptions'!A:B,2)</f>
        <v>X Operations Manager-Tri-County</v>
      </c>
      <c r="S2507" t="str">
        <f>VLOOKUP(G2507,'Seg 3 descriptions'!A:B,2)</f>
        <v>Vehicle Depreciation</v>
      </c>
    </row>
    <row r="2508" spans="1:19" x14ac:dyDescent="0.25">
      <c r="A2508" s="1" t="s">
        <v>457</v>
      </c>
      <c r="B2508" s="1" t="s">
        <v>49</v>
      </c>
      <c r="C2508" s="1" t="s">
        <v>3193</v>
      </c>
      <c r="D2508" s="1" t="s">
        <v>2853</v>
      </c>
      <c r="E2508" s="1" t="s">
        <v>1991</v>
      </c>
      <c r="F2508" s="1" t="s">
        <v>2101</v>
      </c>
      <c r="G2508" s="1" t="s">
        <v>1270</v>
      </c>
      <c r="H2508" s="1" t="s">
        <v>86</v>
      </c>
      <c r="I2508" s="1" t="s">
        <v>2056</v>
      </c>
      <c r="J2508" s="3">
        <v>102.66</v>
      </c>
      <c r="K2508" s="1" t="s">
        <v>2239</v>
      </c>
      <c r="L2508" s="1" t="s">
        <v>24</v>
      </c>
      <c r="M2508" s="1" t="s">
        <v>2240</v>
      </c>
      <c r="N2508" s="1" t="s">
        <v>2059</v>
      </c>
      <c r="O2508" s="2">
        <v>39752</v>
      </c>
      <c r="P2508" s="2">
        <v>39758</v>
      </c>
      <c r="Q2508" s="1" t="s">
        <v>29</v>
      </c>
      <c r="R2508" t="str">
        <f>VLOOKUP(F2508,'Seg 2 descriptions'!A:B,2)</f>
        <v>X Operations Manager-Tri-County</v>
      </c>
      <c r="S2508" t="str">
        <f>VLOOKUP(G2508,'Seg 3 descriptions'!A:B,2)</f>
        <v>Seminars &amp; Training</v>
      </c>
    </row>
    <row r="2509" spans="1:19" x14ac:dyDescent="0.25">
      <c r="A2509" s="1" t="s">
        <v>457</v>
      </c>
      <c r="B2509" s="1" t="s">
        <v>49</v>
      </c>
      <c r="C2509" s="1" t="s">
        <v>3193</v>
      </c>
      <c r="D2509" s="1" t="s">
        <v>3195</v>
      </c>
      <c r="E2509" s="1" t="s">
        <v>20</v>
      </c>
      <c r="F2509" s="1" t="s">
        <v>2101</v>
      </c>
      <c r="G2509" s="1" t="s">
        <v>868</v>
      </c>
      <c r="H2509" s="1" t="s">
        <v>86</v>
      </c>
      <c r="I2509" s="1" t="s">
        <v>2056</v>
      </c>
      <c r="J2509" s="3">
        <v>7.99</v>
      </c>
      <c r="K2509" s="1" t="s">
        <v>2239</v>
      </c>
      <c r="L2509" s="1" t="s">
        <v>24</v>
      </c>
      <c r="M2509" s="1" t="s">
        <v>2240</v>
      </c>
      <c r="N2509" s="1" t="s">
        <v>2059</v>
      </c>
      <c r="O2509" s="2">
        <v>39752</v>
      </c>
      <c r="P2509" s="2">
        <v>39758</v>
      </c>
      <c r="Q2509" s="1" t="s">
        <v>29</v>
      </c>
      <c r="R2509" t="str">
        <f>VLOOKUP(F2509,'Seg 2 descriptions'!A:B,2)</f>
        <v>X Operations Manager-Tri-County</v>
      </c>
      <c r="S2509" t="str">
        <f>VLOOKUP(G2509,'Seg 3 descriptions'!A:B,2)</f>
        <v>Cell Phones</v>
      </c>
    </row>
    <row r="2510" spans="1:19" x14ac:dyDescent="0.25">
      <c r="A2510" s="1" t="s">
        <v>457</v>
      </c>
      <c r="B2510" s="1" t="s">
        <v>49</v>
      </c>
      <c r="C2510" s="1" t="s">
        <v>3193</v>
      </c>
      <c r="D2510" s="1" t="s">
        <v>2267</v>
      </c>
      <c r="E2510" s="1" t="s">
        <v>1991</v>
      </c>
      <c r="F2510" s="1" t="s">
        <v>2101</v>
      </c>
      <c r="G2510" s="1" t="s">
        <v>868</v>
      </c>
      <c r="H2510" s="1" t="s">
        <v>86</v>
      </c>
      <c r="I2510" s="1" t="s">
        <v>2056</v>
      </c>
      <c r="J2510" s="3">
        <v>9.1999999999999993</v>
      </c>
      <c r="K2510" s="1" t="s">
        <v>2239</v>
      </c>
      <c r="L2510" s="1" t="s">
        <v>24</v>
      </c>
      <c r="M2510" s="1" t="s">
        <v>2240</v>
      </c>
      <c r="N2510" s="1" t="s">
        <v>2059</v>
      </c>
      <c r="O2510" s="2">
        <v>39752</v>
      </c>
      <c r="P2510" s="2">
        <v>39758</v>
      </c>
      <c r="Q2510" s="1" t="s">
        <v>29</v>
      </c>
      <c r="R2510" t="str">
        <f>VLOOKUP(F2510,'Seg 2 descriptions'!A:B,2)</f>
        <v>X Operations Manager-Tri-County</v>
      </c>
      <c r="S2510" t="str">
        <f>VLOOKUP(G2510,'Seg 3 descriptions'!A:B,2)</f>
        <v>Cell Phones</v>
      </c>
    </row>
    <row r="2511" spans="1:19" x14ac:dyDescent="0.25">
      <c r="A2511" s="1" t="s">
        <v>457</v>
      </c>
      <c r="B2511" s="1" t="s">
        <v>49</v>
      </c>
      <c r="C2511" s="1" t="s">
        <v>3193</v>
      </c>
      <c r="D2511" s="1" t="s">
        <v>3196</v>
      </c>
      <c r="E2511" s="1" t="s">
        <v>20</v>
      </c>
      <c r="F2511" s="1" t="s">
        <v>2101</v>
      </c>
      <c r="G2511" s="1" t="s">
        <v>283</v>
      </c>
      <c r="H2511" s="1" t="s">
        <v>86</v>
      </c>
      <c r="I2511" s="1" t="s">
        <v>2056</v>
      </c>
      <c r="J2511" s="3">
        <v>20.440000000000001</v>
      </c>
      <c r="K2511" s="1" t="s">
        <v>2239</v>
      </c>
      <c r="L2511" s="1" t="s">
        <v>24</v>
      </c>
      <c r="M2511" s="1" t="s">
        <v>2240</v>
      </c>
      <c r="N2511" s="1" t="s">
        <v>2059</v>
      </c>
      <c r="O2511" s="2">
        <v>39752</v>
      </c>
      <c r="P2511" s="2">
        <v>39758</v>
      </c>
      <c r="Q2511" s="1" t="s">
        <v>29</v>
      </c>
      <c r="R2511" t="str">
        <f>VLOOKUP(F2511,'Seg 2 descriptions'!A:B,2)</f>
        <v>X Operations Manager-Tri-County</v>
      </c>
      <c r="S2511" t="str">
        <f>VLOOKUP(G2511,'Seg 3 descriptions'!A:B,2)</f>
        <v>Supplies &amp; Misc Dept Expenses</v>
      </c>
    </row>
    <row r="2512" spans="1:19" x14ac:dyDescent="0.25">
      <c r="A2512" s="1" t="s">
        <v>457</v>
      </c>
      <c r="B2512" s="1" t="s">
        <v>49</v>
      </c>
      <c r="C2512" s="1" t="s">
        <v>3193</v>
      </c>
      <c r="D2512" s="1" t="s">
        <v>2100</v>
      </c>
      <c r="E2512" s="1" t="s">
        <v>1991</v>
      </c>
      <c r="F2512" s="1" t="s">
        <v>2101</v>
      </c>
      <c r="G2512" s="1" t="s">
        <v>460</v>
      </c>
      <c r="H2512" s="1" t="s">
        <v>86</v>
      </c>
      <c r="I2512" s="1" t="s">
        <v>2056</v>
      </c>
      <c r="J2512" s="3">
        <v>715.05</v>
      </c>
      <c r="K2512" s="1" t="s">
        <v>2239</v>
      </c>
      <c r="L2512" s="1" t="s">
        <v>24</v>
      </c>
      <c r="M2512" s="1" t="s">
        <v>2240</v>
      </c>
      <c r="N2512" s="1" t="s">
        <v>2059</v>
      </c>
      <c r="O2512" s="2">
        <v>39752</v>
      </c>
      <c r="P2512" s="2">
        <v>39758</v>
      </c>
      <c r="Q2512" s="1" t="s">
        <v>29</v>
      </c>
      <c r="R2512" t="str">
        <f>VLOOKUP(F2512,'Seg 2 descriptions'!A:B,2)</f>
        <v>X Operations Manager-Tri-County</v>
      </c>
      <c r="S2512" t="str">
        <f>VLOOKUP(G2512,'Seg 3 descriptions'!A:B,2)</f>
        <v>Salaries</v>
      </c>
    </row>
    <row r="2513" spans="1:19" x14ac:dyDescent="0.25">
      <c r="A2513" s="1" t="s">
        <v>457</v>
      </c>
      <c r="B2513" s="1" t="s">
        <v>49</v>
      </c>
      <c r="C2513" s="1" t="s">
        <v>3193</v>
      </c>
      <c r="D2513" s="1" t="s">
        <v>3197</v>
      </c>
      <c r="E2513" s="1" t="s">
        <v>20</v>
      </c>
      <c r="F2513" s="1" t="s">
        <v>2101</v>
      </c>
      <c r="G2513" s="1" t="s">
        <v>867</v>
      </c>
      <c r="H2513" s="1" t="s">
        <v>86</v>
      </c>
      <c r="I2513" s="1" t="s">
        <v>2056</v>
      </c>
      <c r="J2513" s="3">
        <v>45.57</v>
      </c>
      <c r="K2513" s="1" t="s">
        <v>2239</v>
      </c>
      <c r="L2513" s="1" t="s">
        <v>24</v>
      </c>
      <c r="M2513" s="1" t="s">
        <v>2240</v>
      </c>
      <c r="N2513" s="1" t="s">
        <v>2059</v>
      </c>
      <c r="O2513" s="2">
        <v>39752</v>
      </c>
      <c r="P2513" s="2">
        <v>39758</v>
      </c>
      <c r="Q2513" s="1" t="s">
        <v>29</v>
      </c>
      <c r="R2513" t="str">
        <f>VLOOKUP(F2513,'Seg 2 descriptions'!A:B,2)</f>
        <v>X Operations Manager-Tri-County</v>
      </c>
      <c r="S2513" t="str">
        <f>VLOOKUP(G2513,'Seg 3 descriptions'!A:B,2)</f>
        <v>Meals</v>
      </c>
    </row>
    <row r="2514" spans="1:19" x14ac:dyDescent="0.25">
      <c r="A2514" s="1" t="s">
        <v>457</v>
      </c>
      <c r="B2514" s="1" t="s">
        <v>49</v>
      </c>
      <c r="C2514" s="1" t="s">
        <v>3193</v>
      </c>
      <c r="D2514" s="1" t="s">
        <v>2272</v>
      </c>
      <c r="E2514" s="1" t="s">
        <v>1991</v>
      </c>
      <c r="F2514" s="1" t="s">
        <v>2101</v>
      </c>
      <c r="G2514" s="1" t="s">
        <v>867</v>
      </c>
      <c r="H2514" s="1" t="s">
        <v>86</v>
      </c>
      <c r="I2514" s="1" t="s">
        <v>2056</v>
      </c>
      <c r="J2514" s="3">
        <v>52.44</v>
      </c>
      <c r="K2514" s="1" t="s">
        <v>2239</v>
      </c>
      <c r="L2514" s="1" t="s">
        <v>24</v>
      </c>
      <c r="M2514" s="1" t="s">
        <v>2240</v>
      </c>
      <c r="N2514" s="1" t="s">
        <v>2059</v>
      </c>
      <c r="O2514" s="2">
        <v>39752</v>
      </c>
      <c r="P2514" s="2">
        <v>39758</v>
      </c>
      <c r="Q2514" s="1" t="s">
        <v>29</v>
      </c>
      <c r="R2514" t="str">
        <f>VLOOKUP(F2514,'Seg 2 descriptions'!A:B,2)</f>
        <v>X Operations Manager-Tri-County</v>
      </c>
      <c r="S2514" t="str">
        <f>VLOOKUP(G2514,'Seg 3 descriptions'!A:B,2)</f>
        <v>Meals</v>
      </c>
    </row>
    <row r="2515" spans="1:19" x14ac:dyDescent="0.25">
      <c r="A2515" s="1" t="s">
        <v>457</v>
      </c>
      <c r="B2515" s="1" t="s">
        <v>49</v>
      </c>
      <c r="C2515" s="1" t="s">
        <v>3193</v>
      </c>
      <c r="D2515" s="1" t="s">
        <v>3198</v>
      </c>
      <c r="E2515" s="1" t="s">
        <v>20</v>
      </c>
      <c r="F2515" s="1" t="s">
        <v>2101</v>
      </c>
      <c r="G2515" s="1" t="s">
        <v>1270</v>
      </c>
      <c r="H2515" s="1" t="s">
        <v>86</v>
      </c>
      <c r="I2515" s="1" t="s">
        <v>2056</v>
      </c>
      <c r="J2515" s="3">
        <v>89.22</v>
      </c>
      <c r="K2515" s="1" t="s">
        <v>2239</v>
      </c>
      <c r="L2515" s="1" t="s">
        <v>24</v>
      </c>
      <c r="M2515" s="1" t="s">
        <v>2240</v>
      </c>
      <c r="N2515" s="1" t="s">
        <v>2059</v>
      </c>
      <c r="O2515" s="2">
        <v>39752</v>
      </c>
      <c r="P2515" s="2">
        <v>39758</v>
      </c>
      <c r="Q2515" s="1" t="s">
        <v>29</v>
      </c>
      <c r="R2515" t="str">
        <f>VLOOKUP(F2515,'Seg 2 descriptions'!A:B,2)</f>
        <v>X Operations Manager-Tri-County</v>
      </c>
      <c r="S2515" t="str">
        <f>VLOOKUP(G2515,'Seg 3 descriptions'!A:B,2)</f>
        <v>Seminars &amp; Training</v>
      </c>
    </row>
    <row r="2516" spans="1:19" x14ac:dyDescent="0.25">
      <c r="A2516" s="1" t="s">
        <v>457</v>
      </c>
      <c r="B2516" s="1" t="s">
        <v>49</v>
      </c>
      <c r="C2516" s="1" t="s">
        <v>3193</v>
      </c>
      <c r="D2516" s="1" t="s">
        <v>2975</v>
      </c>
      <c r="E2516" s="1" t="s">
        <v>20</v>
      </c>
      <c r="F2516" s="1" t="s">
        <v>2101</v>
      </c>
      <c r="G2516" s="1" t="s">
        <v>460</v>
      </c>
      <c r="H2516" s="1" t="s">
        <v>86</v>
      </c>
      <c r="I2516" s="1" t="s">
        <v>2056</v>
      </c>
      <c r="J2516" s="3">
        <v>621.41999999999996</v>
      </c>
      <c r="K2516" s="1" t="s">
        <v>2239</v>
      </c>
      <c r="L2516" s="1" t="s">
        <v>24</v>
      </c>
      <c r="M2516" s="1" t="s">
        <v>2240</v>
      </c>
      <c r="N2516" s="1" t="s">
        <v>2059</v>
      </c>
      <c r="O2516" s="2">
        <v>39752</v>
      </c>
      <c r="P2516" s="2">
        <v>39758</v>
      </c>
      <c r="Q2516" s="1" t="s">
        <v>29</v>
      </c>
      <c r="R2516" t="str">
        <f>VLOOKUP(F2516,'Seg 2 descriptions'!A:B,2)</f>
        <v>X Operations Manager-Tri-County</v>
      </c>
      <c r="S2516" t="str">
        <f>VLOOKUP(G2516,'Seg 3 descriptions'!A:B,2)</f>
        <v>Salaries</v>
      </c>
    </row>
    <row r="2517" spans="1:19" x14ac:dyDescent="0.25">
      <c r="A2517" s="1" t="s">
        <v>457</v>
      </c>
      <c r="B2517" s="1" t="s">
        <v>49</v>
      </c>
      <c r="C2517" s="1" t="s">
        <v>3194</v>
      </c>
      <c r="D2517" s="1" t="s">
        <v>2252</v>
      </c>
      <c r="E2517" s="1" t="s">
        <v>1991</v>
      </c>
      <c r="F2517" s="1" t="s">
        <v>2101</v>
      </c>
      <c r="G2517" s="1" t="s">
        <v>1055</v>
      </c>
      <c r="H2517" s="1" t="s">
        <v>86</v>
      </c>
      <c r="I2517" s="1" t="s">
        <v>2056</v>
      </c>
      <c r="J2517" s="3">
        <v>43.51</v>
      </c>
      <c r="K2517" s="1" t="s">
        <v>2239</v>
      </c>
      <c r="L2517" s="1" t="s">
        <v>24</v>
      </c>
      <c r="M2517" s="1" t="s">
        <v>2240</v>
      </c>
      <c r="N2517" s="1" t="s">
        <v>2059</v>
      </c>
      <c r="O2517" s="2">
        <v>39752</v>
      </c>
      <c r="P2517" s="2">
        <v>39758</v>
      </c>
      <c r="Q2517" s="1" t="s">
        <v>29</v>
      </c>
      <c r="R2517" t="str">
        <f>VLOOKUP(F2517,'Seg 2 descriptions'!A:B,2)</f>
        <v>X Operations Manager-Tri-County</v>
      </c>
      <c r="S2517" t="str">
        <f>VLOOKUP(G2517,'Seg 3 descriptions'!A:B,2)</f>
        <v>Vehicle Depreciation</v>
      </c>
    </row>
    <row r="2518" spans="1:19" x14ac:dyDescent="0.25">
      <c r="A2518" s="1" t="s">
        <v>457</v>
      </c>
      <c r="B2518" s="1" t="s">
        <v>49</v>
      </c>
      <c r="C2518" s="1" t="s">
        <v>3194</v>
      </c>
      <c r="D2518" s="1" t="s">
        <v>3187</v>
      </c>
      <c r="E2518" s="1" t="s">
        <v>20</v>
      </c>
      <c r="F2518" s="1" t="s">
        <v>2101</v>
      </c>
      <c r="G2518" s="1" t="s">
        <v>1049</v>
      </c>
      <c r="H2518" s="1" t="s">
        <v>86</v>
      </c>
      <c r="I2518" s="1" t="s">
        <v>2056</v>
      </c>
      <c r="J2518" s="3">
        <v>5.62</v>
      </c>
      <c r="K2518" s="1" t="s">
        <v>2239</v>
      </c>
      <c r="L2518" s="1" t="s">
        <v>24</v>
      </c>
      <c r="M2518" s="1" t="s">
        <v>2240</v>
      </c>
      <c r="N2518" s="1" t="s">
        <v>2059</v>
      </c>
      <c r="O2518" s="2">
        <v>39752</v>
      </c>
      <c r="P2518" s="2">
        <v>39758</v>
      </c>
      <c r="Q2518" s="1" t="s">
        <v>29</v>
      </c>
      <c r="R2518" t="str">
        <f>VLOOKUP(F2518,'Seg 2 descriptions'!A:B,2)</f>
        <v>X Operations Manager-Tri-County</v>
      </c>
      <c r="S2518" t="str">
        <f>VLOOKUP(G2518,'Seg 3 descriptions'!A:B,2)</f>
        <v>Vehicle Insurance</v>
      </c>
    </row>
    <row r="2519" spans="1:19" x14ac:dyDescent="0.25">
      <c r="A2519" s="1" t="s">
        <v>457</v>
      </c>
      <c r="B2519" s="1" t="s">
        <v>49</v>
      </c>
      <c r="C2519" s="1" t="s">
        <v>3194</v>
      </c>
      <c r="D2519" s="1" t="s">
        <v>2247</v>
      </c>
      <c r="E2519" s="1" t="s">
        <v>1991</v>
      </c>
      <c r="F2519" s="1" t="s">
        <v>2101</v>
      </c>
      <c r="G2519" s="1" t="s">
        <v>1049</v>
      </c>
      <c r="H2519" s="1" t="s">
        <v>86</v>
      </c>
      <c r="I2519" s="1" t="s">
        <v>2056</v>
      </c>
      <c r="J2519" s="3">
        <v>6.47</v>
      </c>
      <c r="K2519" s="1" t="s">
        <v>2239</v>
      </c>
      <c r="L2519" s="1" t="s">
        <v>24</v>
      </c>
      <c r="M2519" s="1" t="s">
        <v>2240</v>
      </c>
      <c r="N2519" s="1" t="s">
        <v>2059</v>
      </c>
      <c r="O2519" s="2">
        <v>39752</v>
      </c>
      <c r="P2519" s="2">
        <v>39758</v>
      </c>
      <c r="Q2519" s="1" t="s">
        <v>29</v>
      </c>
      <c r="R2519" t="str">
        <f>VLOOKUP(F2519,'Seg 2 descriptions'!A:B,2)</f>
        <v>X Operations Manager-Tri-County</v>
      </c>
      <c r="S2519" t="str">
        <f>VLOOKUP(G2519,'Seg 3 descriptions'!A:B,2)</f>
        <v>Vehicle Insurance</v>
      </c>
    </row>
    <row r="2520" spans="1:19" x14ac:dyDescent="0.25">
      <c r="A2520" s="1" t="s">
        <v>457</v>
      </c>
      <c r="B2520" s="1" t="s">
        <v>49</v>
      </c>
      <c r="C2520" s="1" t="s">
        <v>3194</v>
      </c>
      <c r="D2520" s="1" t="s">
        <v>3185</v>
      </c>
      <c r="E2520" s="1" t="s">
        <v>20</v>
      </c>
      <c r="F2520" s="1" t="s">
        <v>2101</v>
      </c>
      <c r="G2520" s="1" t="s">
        <v>870</v>
      </c>
      <c r="H2520" s="1" t="s">
        <v>86</v>
      </c>
      <c r="I2520" s="1" t="s">
        <v>2056</v>
      </c>
      <c r="J2520" s="3">
        <v>11.47</v>
      </c>
      <c r="K2520" s="1" t="s">
        <v>2239</v>
      </c>
      <c r="L2520" s="1" t="s">
        <v>24</v>
      </c>
      <c r="M2520" s="1" t="s">
        <v>2240</v>
      </c>
      <c r="N2520" s="1" t="s">
        <v>2059</v>
      </c>
      <c r="O2520" s="2">
        <v>39752</v>
      </c>
      <c r="P2520" s="2">
        <v>39758</v>
      </c>
      <c r="Q2520" s="1" t="s">
        <v>29</v>
      </c>
      <c r="R2520" t="str">
        <f>VLOOKUP(F2520,'Seg 2 descriptions'!A:B,2)</f>
        <v>X Operations Manager-Tri-County</v>
      </c>
      <c r="S2520" t="str">
        <f>VLOOKUP(G2520,'Seg 3 descriptions'!A:B,2)</f>
        <v>Other Vehicle Expenses</v>
      </c>
    </row>
    <row r="2521" spans="1:19" x14ac:dyDescent="0.25">
      <c r="A2521" s="1" t="s">
        <v>457</v>
      </c>
      <c r="B2521" s="1" t="s">
        <v>49</v>
      </c>
      <c r="C2521" s="1" t="s">
        <v>3194</v>
      </c>
      <c r="D2521" s="1" t="s">
        <v>2262</v>
      </c>
      <c r="E2521" s="1" t="s">
        <v>1991</v>
      </c>
      <c r="F2521" s="1" t="s">
        <v>2101</v>
      </c>
      <c r="G2521" s="1" t="s">
        <v>283</v>
      </c>
      <c r="H2521" s="1" t="s">
        <v>86</v>
      </c>
      <c r="I2521" s="1" t="s">
        <v>2056</v>
      </c>
      <c r="J2521" s="3">
        <v>23.52</v>
      </c>
      <c r="K2521" s="1" t="s">
        <v>2239</v>
      </c>
      <c r="L2521" s="1" t="s">
        <v>24</v>
      </c>
      <c r="M2521" s="1" t="s">
        <v>2240</v>
      </c>
      <c r="N2521" s="1" t="s">
        <v>2059</v>
      </c>
      <c r="O2521" s="2">
        <v>39752</v>
      </c>
      <c r="P2521" s="2">
        <v>39758</v>
      </c>
      <c r="Q2521" s="1" t="s">
        <v>29</v>
      </c>
      <c r="R2521" t="str">
        <f>VLOOKUP(F2521,'Seg 2 descriptions'!A:B,2)</f>
        <v>X Operations Manager-Tri-County</v>
      </c>
      <c r="S2521" t="str">
        <f>VLOOKUP(G2521,'Seg 3 descriptions'!A:B,2)</f>
        <v>Supplies &amp; Misc Dept Expenses</v>
      </c>
    </row>
    <row r="2522" spans="1:19" x14ac:dyDescent="0.25">
      <c r="A2522" s="1" t="s">
        <v>457</v>
      </c>
      <c r="B2522" s="1" t="s">
        <v>49</v>
      </c>
      <c r="C2522" s="1" t="s">
        <v>3194</v>
      </c>
      <c r="D2522" s="1" t="s">
        <v>3188</v>
      </c>
      <c r="E2522" s="1" t="s">
        <v>20</v>
      </c>
      <c r="F2522" s="1" t="s">
        <v>2101</v>
      </c>
      <c r="G2522" s="1" t="s">
        <v>869</v>
      </c>
      <c r="H2522" s="1" t="s">
        <v>86</v>
      </c>
      <c r="I2522" s="1" t="s">
        <v>2056</v>
      </c>
      <c r="J2522" s="3">
        <v>60.02</v>
      </c>
      <c r="K2522" s="1" t="s">
        <v>2239</v>
      </c>
      <c r="L2522" s="1" t="s">
        <v>24</v>
      </c>
      <c r="M2522" s="1" t="s">
        <v>2240</v>
      </c>
      <c r="N2522" s="1" t="s">
        <v>2059</v>
      </c>
      <c r="O2522" s="2">
        <v>39752</v>
      </c>
      <c r="P2522" s="2">
        <v>39758</v>
      </c>
      <c r="Q2522" s="1" t="s">
        <v>29</v>
      </c>
      <c r="R2522" t="str">
        <f>VLOOKUP(F2522,'Seg 2 descriptions'!A:B,2)</f>
        <v>X Operations Manager-Tri-County</v>
      </c>
      <c r="S2522" t="str">
        <f>VLOOKUP(G2522,'Seg 3 descriptions'!A:B,2)</f>
        <v>Vehicle Fuel</v>
      </c>
    </row>
    <row r="2523" spans="1:19" x14ac:dyDescent="0.25">
      <c r="A2523" s="1" t="s">
        <v>457</v>
      </c>
      <c r="B2523" s="1" t="s">
        <v>49</v>
      </c>
      <c r="C2523" s="1" t="s">
        <v>3194</v>
      </c>
      <c r="D2523" s="1" t="s">
        <v>2257</v>
      </c>
      <c r="E2523" s="1" t="s">
        <v>1991</v>
      </c>
      <c r="F2523" s="1" t="s">
        <v>2101</v>
      </c>
      <c r="G2523" s="1" t="s">
        <v>869</v>
      </c>
      <c r="H2523" s="1" t="s">
        <v>86</v>
      </c>
      <c r="I2523" s="1" t="s">
        <v>2056</v>
      </c>
      <c r="J2523" s="3">
        <v>69.06</v>
      </c>
      <c r="K2523" s="1" t="s">
        <v>2239</v>
      </c>
      <c r="L2523" s="1" t="s">
        <v>24</v>
      </c>
      <c r="M2523" s="1" t="s">
        <v>2240</v>
      </c>
      <c r="N2523" s="1" t="s">
        <v>2059</v>
      </c>
      <c r="O2523" s="2">
        <v>39752</v>
      </c>
      <c r="P2523" s="2">
        <v>39758</v>
      </c>
      <c r="Q2523" s="1" t="s">
        <v>29</v>
      </c>
      <c r="R2523" t="str">
        <f>VLOOKUP(F2523,'Seg 2 descriptions'!A:B,2)</f>
        <v>X Operations Manager-Tri-County</v>
      </c>
      <c r="S2523" t="str">
        <f>VLOOKUP(G2523,'Seg 3 descriptions'!A:B,2)</f>
        <v>Vehicle Fuel</v>
      </c>
    </row>
    <row r="2524" spans="1:19" x14ac:dyDescent="0.25">
      <c r="A2524" s="1" t="s">
        <v>457</v>
      </c>
      <c r="B2524" s="1" t="s">
        <v>49</v>
      </c>
      <c r="C2524" s="1" t="s">
        <v>3194</v>
      </c>
      <c r="D2524" s="1" t="s">
        <v>3186</v>
      </c>
      <c r="E2524" s="1" t="s">
        <v>20</v>
      </c>
      <c r="F2524" s="1" t="s">
        <v>2101</v>
      </c>
      <c r="G2524" s="1" t="s">
        <v>1055</v>
      </c>
      <c r="H2524" s="1" t="s">
        <v>86</v>
      </c>
      <c r="I2524" s="1" t="s">
        <v>2056</v>
      </c>
      <c r="J2524" s="3">
        <v>37.81</v>
      </c>
      <c r="K2524" s="1" t="s">
        <v>2239</v>
      </c>
      <c r="L2524" s="1" t="s">
        <v>24</v>
      </c>
      <c r="M2524" s="1" t="s">
        <v>2240</v>
      </c>
      <c r="N2524" s="1" t="s">
        <v>2059</v>
      </c>
      <c r="O2524" s="2">
        <v>39752</v>
      </c>
      <c r="P2524" s="2">
        <v>39758</v>
      </c>
      <c r="Q2524" s="1" t="s">
        <v>29</v>
      </c>
      <c r="R2524" t="str">
        <f>VLOOKUP(F2524,'Seg 2 descriptions'!A:B,2)</f>
        <v>X Operations Manager-Tri-County</v>
      </c>
      <c r="S2524" t="str">
        <f>VLOOKUP(G2524,'Seg 3 descriptions'!A:B,2)</f>
        <v>Vehicle Depreciation</v>
      </c>
    </row>
    <row r="2525" spans="1:19" x14ac:dyDescent="0.25">
      <c r="A2525" s="1" t="s">
        <v>457</v>
      </c>
      <c r="B2525" s="1" t="s">
        <v>49</v>
      </c>
      <c r="C2525" s="1" t="s">
        <v>3194</v>
      </c>
      <c r="D2525" s="1" t="s">
        <v>2853</v>
      </c>
      <c r="E2525" s="1" t="s">
        <v>1991</v>
      </c>
      <c r="F2525" s="1" t="s">
        <v>2101</v>
      </c>
      <c r="G2525" s="1" t="s">
        <v>1270</v>
      </c>
      <c r="H2525" s="1" t="s">
        <v>86</v>
      </c>
      <c r="I2525" s="1" t="s">
        <v>2056</v>
      </c>
      <c r="J2525" s="3">
        <v>102.66</v>
      </c>
      <c r="K2525" s="1" t="s">
        <v>2239</v>
      </c>
      <c r="L2525" s="1" t="s">
        <v>24</v>
      </c>
      <c r="M2525" s="1" t="s">
        <v>2240</v>
      </c>
      <c r="N2525" s="1" t="s">
        <v>2059</v>
      </c>
      <c r="O2525" s="2">
        <v>39752</v>
      </c>
      <c r="P2525" s="2">
        <v>39758</v>
      </c>
      <c r="Q2525" s="1" t="s">
        <v>29</v>
      </c>
      <c r="R2525" t="str">
        <f>VLOOKUP(F2525,'Seg 2 descriptions'!A:B,2)</f>
        <v>X Operations Manager-Tri-County</v>
      </c>
      <c r="S2525" t="str">
        <f>VLOOKUP(G2525,'Seg 3 descriptions'!A:B,2)</f>
        <v>Seminars &amp; Training</v>
      </c>
    </row>
    <row r="2526" spans="1:19" x14ac:dyDescent="0.25">
      <c r="A2526" s="1" t="s">
        <v>1987</v>
      </c>
      <c r="B2526" s="1" t="s">
        <v>1988</v>
      </c>
      <c r="C2526" s="1" t="s">
        <v>3191</v>
      </c>
      <c r="D2526" s="1" t="s">
        <v>1990</v>
      </c>
      <c r="E2526" s="1" t="s">
        <v>1991</v>
      </c>
      <c r="F2526" s="1" t="s">
        <v>1992</v>
      </c>
      <c r="G2526" s="1" t="s">
        <v>460</v>
      </c>
      <c r="H2526" s="1" t="s">
        <v>103</v>
      </c>
      <c r="I2526" s="1" t="s">
        <v>24</v>
      </c>
      <c r="J2526" s="3">
        <v>77.48</v>
      </c>
      <c r="K2526" s="1" t="s">
        <v>3192</v>
      </c>
      <c r="L2526" s="1" t="s">
        <v>24</v>
      </c>
      <c r="M2526" s="1" t="s">
        <v>1994</v>
      </c>
      <c r="N2526" s="1" t="s">
        <v>3191</v>
      </c>
      <c r="O2526" s="2">
        <v>39555</v>
      </c>
      <c r="P2526" s="2">
        <v>39555</v>
      </c>
      <c r="Q2526" s="1" t="s">
        <v>29</v>
      </c>
      <c r="R2526" t="str">
        <f>VLOOKUP(F2526,'Seg 2 descriptions'!A:B,2)</f>
        <v>X Operations-Tri-County</v>
      </c>
      <c r="S2526" t="str">
        <f>VLOOKUP(G2526,'Seg 3 descriptions'!A:B,2)</f>
        <v>Salaries</v>
      </c>
    </row>
    <row r="2527" spans="1:19" x14ac:dyDescent="0.25">
      <c r="A2527" s="1" t="s">
        <v>1987</v>
      </c>
      <c r="B2527" s="1" t="s">
        <v>1988</v>
      </c>
      <c r="C2527" s="1" t="s">
        <v>3191</v>
      </c>
      <c r="D2527" s="1" t="s">
        <v>2218</v>
      </c>
      <c r="E2527" s="1" t="s">
        <v>1991</v>
      </c>
      <c r="F2527" s="1" t="s">
        <v>1992</v>
      </c>
      <c r="G2527" s="1" t="s">
        <v>460</v>
      </c>
      <c r="H2527" s="1" t="s">
        <v>130</v>
      </c>
      <c r="I2527" s="1" t="s">
        <v>24</v>
      </c>
      <c r="J2527" s="3">
        <v>163.08000000000001</v>
      </c>
      <c r="K2527" s="1" t="s">
        <v>3192</v>
      </c>
      <c r="L2527" s="1" t="s">
        <v>24</v>
      </c>
      <c r="M2527" s="1" t="s">
        <v>2048</v>
      </c>
      <c r="N2527" s="1" t="s">
        <v>3191</v>
      </c>
      <c r="O2527" s="2">
        <v>39555</v>
      </c>
      <c r="P2527" s="2">
        <v>39555</v>
      </c>
      <c r="Q2527" s="1" t="s">
        <v>29</v>
      </c>
      <c r="R2527" t="str">
        <f>VLOOKUP(F2527,'Seg 2 descriptions'!A:B,2)</f>
        <v>X Operations-Tri-County</v>
      </c>
      <c r="S2527" t="str">
        <f>VLOOKUP(G2527,'Seg 3 descriptions'!A:B,2)</f>
        <v>Salaries</v>
      </c>
    </row>
    <row r="2528" spans="1:19" x14ac:dyDescent="0.25">
      <c r="A2528" s="1" t="s">
        <v>1987</v>
      </c>
      <c r="B2528" s="1" t="s">
        <v>1988</v>
      </c>
      <c r="C2528" s="1" t="s">
        <v>3191</v>
      </c>
      <c r="D2528" s="1" t="s">
        <v>2597</v>
      </c>
      <c r="E2528" s="1" t="s">
        <v>2029</v>
      </c>
      <c r="F2528" s="1" t="s">
        <v>2030</v>
      </c>
      <c r="G2528" s="1" t="s">
        <v>460</v>
      </c>
      <c r="H2528" s="1" t="s">
        <v>23</v>
      </c>
      <c r="I2528" s="1" t="s">
        <v>24</v>
      </c>
      <c r="J2528" s="3">
        <v>55.04</v>
      </c>
      <c r="K2528" s="1" t="s">
        <v>3192</v>
      </c>
      <c r="L2528" s="1" t="s">
        <v>24</v>
      </c>
      <c r="M2528" s="1" t="s">
        <v>2528</v>
      </c>
      <c r="N2528" s="1" t="s">
        <v>3191</v>
      </c>
      <c r="O2528" s="2">
        <v>39555</v>
      </c>
      <c r="P2528" s="2">
        <v>39555</v>
      </c>
      <c r="Q2528" s="1" t="s">
        <v>29</v>
      </c>
      <c r="R2528" t="str">
        <f>VLOOKUP(F2528,'Seg 2 descriptions'!A:B,2)</f>
        <v>X Operations-Citrus County</v>
      </c>
      <c r="S2528" t="str">
        <f>VLOOKUP(G2528,'Seg 3 descriptions'!A:B,2)</f>
        <v>Salaries</v>
      </c>
    </row>
    <row r="2529" spans="1:19" x14ac:dyDescent="0.25">
      <c r="A2529" s="1" t="s">
        <v>3203</v>
      </c>
      <c r="B2529" s="1" t="s">
        <v>1988</v>
      </c>
      <c r="C2529" s="1" t="s">
        <v>3204</v>
      </c>
      <c r="D2529" s="1" t="s">
        <v>2044</v>
      </c>
      <c r="E2529" s="1" t="s">
        <v>1991</v>
      </c>
      <c r="F2529" s="1" t="s">
        <v>2013</v>
      </c>
      <c r="G2529" s="1" t="s">
        <v>22</v>
      </c>
      <c r="H2529" s="1" t="s">
        <v>86</v>
      </c>
      <c r="I2529" s="1" t="s">
        <v>24</v>
      </c>
      <c r="J2529" s="3">
        <v>229.28</v>
      </c>
      <c r="K2529" s="1" t="s">
        <v>3205</v>
      </c>
      <c r="L2529" s="1" t="s">
        <v>24</v>
      </c>
      <c r="M2529" s="1" t="s">
        <v>24</v>
      </c>
      <c r="N2529" s="1" t="s">
        <v>24</v>
      </c>
      <c r="O2529" s="2">
        <v>39449</v>
      </c>
      <c r="P2529" s="2">
        <v>39449</v>
      </c>
      <c r="Q2529" s="1" t="s">
        <v>29</v>
      </c>
      <c r="R2529" t="str">
        <f>VLOOKUP(F2529,'Seg 2 descriptions'!A:B,2)</f>
        <v>X Facilities-Florida</v>
      </c>
      <c r="S2529" t="str">
        <f>VLOOKUP(G2529,'Seg 3 descriptions'!A:B,2)</f>
        <v>Facilities Maintenance</v>
      </c>
    </row>
    <row r="2530" spans="1:19" x14ac:dyDescent="0.25">
      <c r="A2530" s="1" t="s">
        <v>3203</v>
      </c>
      <c r="B2530" s="1" t="s">
        <v>1988</v>
      </c>
      <c r="C2530" s="1" t="s">
        <v>3204</v>
      </c>
      <c r="D2530" s="1" t="s">
        <v>2044</v>
      </c>
      <c r="E2530" s="1" t="s">
        <v>1991</v>
      </c>
      <c r="F2530" s="1" t="s">
        <v>2013</v>
      </c>
      <c r="G2530" s="1" t="s">
        <v>22</v>
      </c>
      <c r="H2530" s="1" t="s">
        <v>86</v>
      </c>
      <c r="I2530" s="1" t="s">
        <v>24</v>
      </c>
      <c r="J2530" s="3">
        <v>269.05</v>
      </c>
      <c r="K2530" s="1" t="s">
        <v>3206</v>
      </c>
      <c r="L2530" s="1" t="s">
        <v>24</v>
      </c>
      <c r="M2530" s="1" t="s">
        <v>24</v>
      </c>
      <c r="N2530" s="1" t="s">
        <v>24</v>
      </c>
      <c r="O2530" s="2">
        <v>39449</v>
      </c>
      <c r="P2530" s="2">
        <v>39449</v>
      </c>
      <c r="Q2530" s="1" t="s">
        <v>29</v>
      </c>
      <c r="R2530" t="str">
        <f>VLOOKUP(F2530,'Seg 2 descriptions'!A:B,2)</f>
        <v>X Facilities-Florida</v>
      </c>
      <c r="S2530" t="str">
        <f>VLOOKUP(G2530,'Seg 3 descriptions'!A:B,2)</f>
        <v>Facilities Maintenance</v>
      </c>
    </row>
    <row r="2531" spans="1:19" x14ac:dyDescent="0.25">
      <c r="A2531" s="1" t="s">
        <v>3203</v>
      </c>
      <c r="B2531" s="1" t="s">
        <v>1988</v>
      </c>
      <c r="C2531" s="1" t="s">
        <v>3204</v>
      </c>
      <c r="D2531" s="1" t="s">
        <v>2044</v>
      </c>
      <c r="E2531" s="1" t="s">
        <v>1991</v>
      </c>
      <c r="F2531" s="1" t="s">
        <v>2013</v>
      </c>
      <c r="G2531" s="1" t="s">
        <v>22</v>
      </c>
      <c r="H2531" s="1" t="s">
        <v>86</v>
      </c>
      <c r="I2531" s="1" t="s">
        <v>24</v>
      </c>
      <c r="J2531" s="3">
        <v>42.3</v>
      </c>
      <c r="K2531" s="1" t="s">
        <v>3207</v>
      </c>
      <c r="L2531" s="1" t="s">
        <v>24</v>
      </c>
      <c r="M2531" s="1" t="s">
        <v>24</v>
      </c>
      <c r="N2531" s="1" t="s">
        <v>24</v>
      </c>
      <c r="O2531" s="2">
        <v>39449</v>
      </c>
      <c r="P2531" s="2">
        <v>39449</v>
      </c>
      <c r="Q2531" s="1" t="s">
        <v>29</v>
      </c>
      <c r="R2531" t="str">
        <f>VLOOKUP(F2531,'Seg 2 descriptions'!A:B,2)</f>
        <v>X Facilities-Florida</v>
      </c>
      <c r="S2531" t="str">
        <f>VLOOKUP(G2531,'Seg 3 descriptions'!A:B,2)</f>
        <v>Facilities Maintenance</v>
      </c>
    </row>
    <row r="2532" spans="1:19" x14ac:dyDescent="0.25">
      <c r="A2532" s="1" t="s">
        <v>3203</v>
      </c>
      <c r="B2532" s="1" t="s">
        <v>1988</v>
      </c>
      <c r="C2532" s="1" t="s">
        <v>3208</v>
      </c>
      <c r="D2532" s="1" t="s">
        <v>2044</v>
      </c>
      <c r="E2532" s="1" t="s">
        <v>1991</v>
      </c>
      <c r="F2532" s="1" t="s">
        <v>2013</v>
      </c>
      <c r="G2532" s="1" t="s">
        <v>22</v>
      </c>
      <c r="H2532" s="1" t="s">
        <v>86</v>
      </c>
      <c r="I2532" s="1" t="s">
        <v>24</v>
      </c>
      <c r="J2532" s="3">
        <v>4.28</v>
      </c>
      <c r="K2532" s="1" t="s">
        <v>3209</v>
      </c>
      <c r="L2532" s="1" t="s">
        <v>24</v>
      </c>
      <c r="M2532" s="1" t="s">
        <v>24</v>
      </c>
      <c r="N2532" s="1" t="s">
        <v>24</v>
      </c>
      <c r="O2532" s="2">
        <v>39562</v>
      </c>
      <c r="P2532" s="2">
        <v>39563</v>
      </c>
      <c r="Q2532" s="1" t="s">
        <v>29</v>
      </c>
      <c r="R2532" t="str">
        <f>VLOOKUP(F2532,'Seg 2 descriptions'!A:B,2)</f>
        <v>X Facilities-Florida</v>
      </c>
      <c r="S2532" t="str">
        <f>VLOOKUP(G2532,'Seg 3 descriptions'!A:B,2)</f>
        <v>Facilities Maintenance</v>
      </c>
    </row>
    <row r="2533" spans="1:19" x14ac:dyDescent="0.25">
      <c r="A2533" s="1" t="s">
        <v>3203</v>
      </c>
      <c r="B2533" s="1" t="s">
        <v>1988</v>
      </c>
      <c r="C2533" s="1" t="s">
        <v>3210</v>
      </c>
      <c r="D2533" s="1" t="s">
        <v>2044</v>
      </c>
      <c r="E2533" s="1" t="s">
        <v>1991</v>
      </c>
      <c r="F2533" s="1" t="s">
        <v>2013</v>
      </c>
      <c r="G2533" s="1" t="s">
        <v>22</v>
      </c>
      <c r="H2533" s="1" t="s">
        <v>86</v>
      </c>
      <c r="I2533" s="1" t="s">
        <v>24</v>
      </c>
      <c r="J2533" s="3">
        <v>41.22</v>
      </c>
      <c r="K2533" s="1" t="s">
        <v>3211</v>
      </c>
      <c r="L2533" s="1" t="s">
        <v>24</v>
      </c>
      <c r="M2533" s="1" t="s">
        <v>24</v>
      </c>
      <c r="N2533" s="1" t="s">
        <v>24</v>
      </c>
      <c r="O2533" s="2">
        <v>39568</v>
      </c>
      <c r="P2533" s="2">
        <v>39568</v>
      </c>
      <c r="Q2533" s="1" t="s">
        <v>29</v>
      </c>
      <c r="R2533" t="str">
        <f>VLOOKUP(F2533,'Seg 2 descriptions'!A:B,2)</f>
        <v>X Facilities-Florida</v>
      </c>
      <c r="S2533" t="str">
        <f>VLOOKUP(G2533,'Seg 3 descriptions'!A:B,2)</f>
        <v>Facilities Maintenance</v>
      </c>
    </row>
    <row r="2534" spans="1:19" x14ac:dyDescent="0.25">
      <c r="A2534" s="1" t="s">
        <v>3203</v>
      </c>
      <c r="B2534" s="1" t="s">
        <v>1988</v>
      </c>
      <c r="C2534" s="1" t="s">
        <v>3212</v>
      </c>
      <c r="D2534" s="1" t="s">
        <v>2044</v>
      </c>
      <c r="E2534" s="1" t="s">
        <v>1991</v>
      </c>
      <c r="F2534" s="1" t="s">
        <v>2013</v>
      </c>
      <c r="G2534" s="1" t="s">
        <v>22</v>
      </c>
      <c r="H2534" s="1" t="s">
        <v>86</v>
      </c>
      <c r="I2534" s="1" t="s">
        <v>24</v>
      </c>
      <c r="J2534" s="3">
        <v>236.53</v>
      </c>
      <c r="K2534" s="1" t="s">
        <v>3213</v>
      </c>
      <c r="L2534" s="1" t="s">
        <v>24</v>
      </c>
      <c r="M2534" s="1" t="s">
        <v>24</v>
      </c>
      <c r="N2534" s="1" t="s">
        <v>24</v>
      </c>
      <c r="O2534" s="2">
        <v>39503</v>
      </c>
      <c r="P2534" s="2">
        <v>39503</v>
      </c>
      <c r="Q2534" s="1" t="s">
        <v>29</v>
      </c>
      <c r="R2534" t="str">
        <f>VLOOKUP(F2534,'Seg 2 descriptions'!A:B,2)</f>
        <v>X Facilities-Florida</v>
      </c>
      <c r="S2534" t="str">
        <f>VLOOKUP(G2534,'Seg 3 descriptions'!A:B,2)</f>
        <v>Facilities Maintenance</v>
      </c>
    </row>
    <row r="2535" spans="1:19" x14ac:dyDescent="0.25">
      <c r="A2535" s="1" t="s">
        <v>3203</v>
      </c>
      <c r="B2535" s="1" t="s">
        <v>1988</v>
      </c>
      <c r="C2535" s="1" t="s">
        <v>3214</v>
      </c>
      <c r="D2535" s="1" t="s">
        <v>2044</v>
      </c>
      <c r="E2535" s="1" t="s">
        <v>1991</v>
      </c>
      <c r="F2535" s="1" t="s">
        <v>2013</v>
      </c>
      <c r="G2535" s="1" t="s">
        <v>22</v>
      </c>
      <c r="H2535" s="1" t="s">
        <v>86</v>
      </c>
      <c r="I2535" s="1" t="s">
        <v>24</v>
      </c>
      <c r="J2535" s="3">
        <v>27.05</v>
      </c>
      <c r="K2535" s="1" t="s">
        <v>3215</v>
      </c>
      <c r="L2535" s="1" t="s">
        <v>24</v>
      </c>
      <c r="M2535" s="1" t="s">
        <v>24</v>
      </c>
      <c r="N2535" s="1" t="s">
        <v>24</v>
      </c>
      <c r="O2535" s="2">
        <v>39498</v>
      </c>
      <c r="P2535" s="2">
        <v>39498</v>
      </c>
      <c r="Q2535" s="1" t="s">
        <v>29</v>
      </c>
      <c r="R2535" t="str">
        <f>VLOOKUP(F2535,'Seg 2 descriptions'!A:B,2)</f>
        <v>X Facilities-Florida</v>
      </c>
      <c r="S2535" t="str">
        <f>VLOOKUP(G2535,'Seg 3 descriptions'!A:B,2)</f>
        <v>Facilities Maintenance</v>
      </c>
    </row>
    <row r="2536" spans="1:19" x14ac:dyDescent="0.25">
      <c r="A2536" s="1" t="s">
        <v>3203</v>
      </c>
      <c r="B2536" s="1" t="s">
        <v>1988</v>
      </c>
      <c r="C2536" s="1" t="s">
        <v>3216</v>
      </c>
      <c r="D2536" s="1" t="s">
        <v>2044</v>
      </c>
      <c r="E2536" s="1" t="s">
        <v>1991</v>
      </c>
      <c r="F2536" s="1" t="s">
        <v>2013</v>
      </c>
      <c r="G2536" s="1" t="s">
        <v>22</v>
      </c>
      <c r="H2536" s="1" t="s">
        <v>86</v>
      </c>
      <c r="I2536" s="1" t="s">
        <v>24</v>
      </c>
      <c r="J2536" s="3">
        <v>5.37</v>
      </c>
      <c r="K2536" s="1" t="s">
        <v>3217</v>
      </c>
      <c r="L2536" s="1" t="s">
        <v>24</v>
      </c>
      <c r="M2536" s="1" t="s">
        <v>24</v>
      </c>
      <c r="N2536" s="1" t="s">
        <v>24</v>
      </c>
      <c r="O2536" s="2">
        <v>39532</v>
      </c>
      <c r="P2536" s="2">
        <v>39532</v>
      </c>
      <c r="Q2536" s="1" t="s">
        <v>29</v>
      </c>
      <c r="R2536" t="str">
        <f>VLOOKUP(F2536,'Seg 2 descriptions'!A:B,2)</f>
        <v>X Facilities-Florida</v>
      </c>
      <c r="S2536" t="str">
        <f>VLOOKUP(G2536,'Seg 3 descriptions'!A:B,2)</f>
        <v>Facilities Maintenance</v>
      </c>
    </row>
    <row r="2537" spans="1:19" x14ac:dyDescent="0.25">
      <c r="A2537" s="1" t="s">
        <v>3203</v>
      </c>
      <c r="B2537" s="1" t="s">
        <v>1988</v>
      </c>
      <c r="C2537" s="1" t="s">
        <v>3214</v>
      </c>
      <c r="D2537" s="1" t="s">
        <v>2044</v>
      </c>
      <c r="E2537" s="1" t="s">
        <v>1991</v>
      </c>
      <c r="F2537" s="1" t="s">
        <v>2013</v>
      </c>
      <c r="G2537" s="1" t="s">
        <v>22</v>
      </c>
      <c r="H2537" s="1" t="s">
        <v>86</v>
      </c>
      <c r="I2537" s="1" t="s">
        <v>24</v>
      </c>
      <c r="J2537" s="3">
        <v>14.4</v>
      </c>
      <c r="K2537" s="1" t="s">
        <v>3218</v>
      </c>
      <c r="L2537" s="1" t="s">
        <v>24</v>
      </c>
      <c r="M2537" s="1" t="s">
        <v>24</v>
      </c>
      <c r="N2537" s="1" t="s">
        <v>24</v>
      </c>
      <c r="O2537" s="2">
        <v>39498</v>
      </c>
      <c r="P2537" s="2">
        <v>39498</v>
      </c>
      <c r="Q2537" s="1" t="s">
        <v>29</v>
      </c>
      <c r="R2537" t="str">
        <f>VLOOKUP(F2537,'Seg 2 descriptions'!A:B,2)</f>
        <v>X Facilities-Florida</v>
      </c>
      <c r="S2537" t="str">
        <f>VLOOKUP(G2537,'Seg 3 descriptions'!A:B,2)</f>
        <v>Facilities Maintenance</v>
      </c>
    </row>
    <row r="2538" spans="1:19" x14ac:dyDescent="0.25">
      <c r="A2538" s="1" t="s">
        <v>3203</v>
      </c>
      <c r="B2538" s="1" t="s">
        <v>1988</v>
      </c>
      <c r="C2538" s="1" t="s">
        <v>3214</v>
      </c>
      <c r="D2538" s="1" t="s">
        <v>2044</v>
      </c>
      <c r="E2538" s="1" t="s">
        <v>1991</v>
      </c>
      <c r="F2538" s="1" t="s">
        <v>2013</v>
      </c>
      <c r="G2538" s="1" t="s">
        <v>22</v>
      </c>
      <c r="H2538" s="1" t="s">
        <v>86</v>
      </c>
      <c r="I2538" s="1" t="s">
        <v>24</v>
      </c>
      <c r="J2538" s="3">
        <v>11.7</v>
      </c>
      <c r="K2538" s="1" t="s">
        <v>3219</v>
      </c>
      <c r="L2538" s="1" t="s">
        <v>24</v>
      </c>
      <c r="M2538" s="1" t="s">
        <v>24</v>
      </c>
      <c r="N2538" s="1" t="s">
        <v>24</v>
      </c>
      <c r="O2538" s="2">
        <v>39498</v>
      </c>
      <c r="P2538" s="2">
        <v>39498</v>
      </c>
      <c r="Q2538" s="1" t="s">
        <v>29</v>
      </c>
      <c r="R2538" t="str">
        <f>VLOOKUP(F2538,'Seg 2 descriptions'!A:B,2)</f>
        <v>X Facilities-Florida</v>
      </c>
      <c r="S2538" t="str">
        <f>VLOOKUP(G2538,'Seg 3 descriptions'!A:B,2)</f>
        <v>Facilities Maintenance</v>
      </c>
    </row>
    <row r="2539" spans="1:19" x14ac:dyDescent="0.25">
      <c r="A2539" s="1" t="s">
        <v>3203</v>
      </c>
      <c r="B2539" s="1" t="s">
        <v>1988</v>
      </c>
      <c r="C2539" s="1" t="s">
        <v>3220</v>
      </c>
      <c r="D2539" s="1" t="s">
        <v>2044</v>
      </c>
      <c r="E2539" s="1" t="s">
        <v>1991</v>
      </c>
      <c r="F2539" s="1" t="s">
        <v>2013</v>
      </c>
      <c r="G2539" s="1" t="s">
        <v>22</v>
      </c>
      <c r="H2539" s="1" t="s">
        <v>86</v>
      </c>
      <c r="I2539" s="1" t="s">
        <v>24</v>
      </c>
      <c r="J2539" s="3">
        <v>70.510000000000005</v>
      </c>
      <c r="K2539" s="1" t="s">
        <v>3221</v>
      </c>
      <c r="L2539" s="1" t="s">
        <v>24</v>
      </c>
      <c r="M2539" s="1" t="s">
        <v>24</v>
      </c>
      <c r="N2539" s="1" t="s">
        <v>24</v>
      </c>
      <c r="O2539" s="2">
        <v>39531</v>
      </c>
      <c r="P2539" s="2">
        <v>39532</v>
      </c>
      <c r="Q2539" s="1" t="s">
        <v>29</v>
      </c>
      <c r="R2539" t="str">
        <f>VLOOKUP(F2539,'Seg 2 descriptions'!A:B,2)</f>
        <v>X Facilities-Florida</v>
      </c>
      <c r="S2539" t="str">
        <f>VLOOKUP(G2539,'Seg 3 descriptions'!A:B,2)</f>
        <v>Facilities Maintenance</v>
      </c>
    </row>
    <row r="2540" spans="1:19" x14ac:dyDescent="0.25">
      <c r="A2540" s="1" t="s">
        <v>3203</v>
      </c>
      <c r="B2540" s="1" t="s">
        <v>1988</v>
      </c>
      <c r="C2540" s="1" t="s">
        <v>3220</v>
      </c>
      <c r="D2540" s="1" t="s">
        <v>2044</v>
      </c>
      <c r="E2540" s="1" t="s">
        <v>1991</v>
      </c>
      <c r="F2540" s="1" t="s">
        <v>2013</v>
      </c>
      <c r="G2540" s="1" t="s">
        <v>22</v>
      </c>
      <c r="H2540" s="1" t="s">
        <v>86</v>
      </c>
      <c r="I2540" s="1" t="s">
        <v>24</v>
      </c>
      <c r="J2540" s="3">
        <v>67.260000000000005</v>
      </c>
      <c r="K2540" s="1" t="s">
        <v>3222</v>
      </c>
      <c r="L2540" s="1" t="s">
        <v>24</v>
      </c>
      <c r="M2540" s="1" t="s">
        <v>24</v>
      </c>
      <c r="N2540" s="1" t="s">
        <v>24</v>
      </c>
      <c r="O2540" s="2">
        <v>39531</v>
      </c>
      <c r="P2540" s="2">
        <v>39532</v>
      </c>
      <c r="Q2540" s="1" t="s">
        <v>29</v>
      </c>
      <c r="R2540" t="str">
        <f>VLOOKUP(F2540,'Seg 2 descriptions'!A:B,2)</f>
        <v>X Facilities-Florida</v>
      </c>
      <c r="S2540" t="str">
        <f>VLOOKUP(G2540,'Seg 3 descriptions'!A:B,2)</f>
        <v>Facilities Maintenance</v>
      </c>
    </row>
    <row r="2541" spans="1:19" x14ac:dyDescent="0.25">
      <c r="A2541" s="1" t="s">
        <v>3203</v>
      </c>
      <c r="B2541" s="1" t="s">
        <v>1988</v>
      </c>
      <c r="C2541" s="1" t="s">
        <v>3223</v>
      </c>
      <c r="D2541" s="1" t="s">
        <v>2044</v>
      </c>
      <c r="E2541" s="1" t="s">
        <v>1991</v>
      </c>
      <c r="F2541" s="1" t="s">
        <v>2013</v>
      </c>
      <c r="G2541" s="1" t="s">
        <v>22</v>
      </c>
      <c r="H2541" s="1" t="s">
        <v>86</v>
      </c>
      <c r="I2541" s="1" t="s">
        <v>24</v>
      </c>
      <c r="J2541" s="3">
        <v>26.67</v>
      </c>
      <c r="K2541" s="1" t="s">
        <v>3224</v>
      </c>
      <c r="L2541" s="1" t="s">
        <v>24</v>
      </c>
      <c r="M2541" s="1" t="s">
        <v>24</v>
      </c>
      <c r="N2541" s="1" t="s">
        <v>24</v>
      </c>
      <c r="O2541" s="2">
        <v>39498</v>
      </c>
      <c r="P2541" s="2">
        <v>39498</v>
      </c>
      <c r="Q2541" s="1" t="s">
        <v>29</v>
      </c>
      <c r="R2541" t="str">
        <f>VLOOKUP(F2541,'Seg 2 descriptions'!A:B,2)</f>
        <v>X Facilities-Florida</v>
      </c>
      <c r="S2541" t="str">
        <f>VLOOKUP(G2541,'Seg 3 descriptions'!A:B,2)</f>
        <v>Facilities Maintenance</v>
      </c>
    </row>
    <row r="2542" spans="1:19" x14ac:dyDescent="0.25">
      <c r="A2542" s="1" t="s">
        <v>3203</v>
      </c>
      <c r="B2542" s="1" t="s">
        <v>1988</v>
      </c>
      <c r="C2542" s="1" t="s">
        <v>3225</v>
      </c>
      <c r="D2542" s="1" t="s">
        <v>2044</v>
      </c>
      <c r="E2542" s="1" t="s">
        <v>1991</v>
      </c>
      <c r="F2542" s="1" t="s">
        <v>2013</v>
      </c>
      <c r="G2542" s="1" t="s">
        <v>22</v>
      </c>
      <c r="H2542" s="1" t="s">
        <v>86</v>
      </c>
      <c r="I2542" s="1" t="s">
        <v>24</v>
      </c>
      <c r="J2542" s="3">
        <v>17.649999999999999</v>
      </c>
      <c r="K2542" s="1" t="s">
        <v>3226</v>
      </c>
      <c r="L2542" s="1" t="s">
        <v>24</v>
      </c>
      <c r="M2542" s="1" t="s">
        <v>24</v>
      </c>
      <c r="N2542" s="1" t="s">
        <v>24</v>
      </c>
      <c r="O2542" s="2">
        <v>39476</v>
      </c>
      <c r="P2542" s="2">
        <v>39476</v>
      </c>
      <c r="Q2542" s="1" t="s">
        <v>29</v>
      </c>
      <c r="R2542" t="str">
        <f>VLOOKUP(F2542,'Seg 2 descriptions'!A:B,2)</f>
        <v>X Facilities-Florida</v>
      </c>
      <c r="S2542" t="str">
        <f>VLOOKUP(G2542,'Seg 3 descriptions'!A:B,2)</f>
        <v>Facilities Maintenance</v>
      </c>
    </row>
    <row r="2543" spans="1:19" x14ac:dyDescent="0.25">
      <c r="A2543" s="1" t="s">
        <v>3203</v>
      </c>
      <c r="B2543" s="1" t="s">
        <v>1988</v>
      </c>
      <c r="C2543" s="1" t="s">
        <v>3204</v>
      </c>
      <c r="D2543" s="1" t="s">
        <v>2044</v>
      </c>
      <c r="E2543" s="1" t="s">
        <v>1991</v>
      </c>
      <c r="F2543" s="1" t="s">
        <v>2013</v>
      </c>
      <c r="G2543" s="1" t="s">
        <v>22</v>
      </c>
      <c r="H2543" s="1" t="s">
        <v>86</v>
      </c>
      <c r="I2543" s="1" t="s">
        <v>24</v>
      </c>
      <c r="J2543" s="3">
        <v>2.56</v>
      </c>
      <c r="K2543" s="1" t="s">
        <v>3227</v>
      </c>
      <c r="L2543" s="1" t="s">
        <v>24</v>
      </c>
      <c r="M2543" s="1" t="s">
        <v>24</v>
      </c>
      <c r="N2543" s="1" t="s">
        <v>24</v>
      </c>
      <c r="O2543" s="2">
        <v>39449</v>
      </c>
      <c r="P2543" s="2">
        <v>39449</v>
      </c>
      <c r="Q2543" s="1" t="s">
        <v>29</v>
      </c>
      <c r="R2543" t="str">
        <f>VLOOKUP(F2543,'Seg 2 descriptions'!A:B,2)</f>
        <v>X Facilities-Florida</v>
      </c>
      <c r="S2543" t="str">
        <f>VLOOKUP(G2543,'Seg 3 descriptions'!A:B,2)</f>
        <v>Facilities Maintenance</v>
      </c>
    </row>
    <row r="2544" spans="1:19" x14ac:dyDescent="0.25">
      <c r="A2544" s="1" t="s">
        <v>457</v>
      </c>
      <c r="B2544" s="1" t="s">
        <v>49</v>
      </c>
      <c r="C2544" s="1" t="s">
        <v>2933</v>
      </c>
      <c r="D2544" s="1" t="s">
        <v>2347</v>
      </c>
      <c r="E2544" s="1" t="s">
        <v>1991</v>
      </c>
      <c r="F2544" s="1" t="s">
        <v>1992</v>
      </c>
      <c r="G2544" s="1" t="s">
        <v>868</v>
      </c>
      <c r="H2544" s="1" t="s">
        <v>103</v>
      </c>
      <c r="I2544" s="1" t="s">
        <v>2056</v>
      </c>
      <c r="J2544" s="3">
        <v>2.2200000000000002</v>
      </c>
      <c r="K2544" s="1" t="s">
        <v>2823</v>
      </c>
      <c r="L2544" s="1" t="s">
        <v>24</v>
      </c>
      <c r="M2544" s="1" t="s">
        <v>2824</v>
      </c>
      <c r="N2544" s="1" t="s">
        <v>2059</v>
      </c>
      <c r="O2544" s="2">
        <v>39752</v>
      </c>
      <c r="P2544" s="2">
        <v>39758</v>
      </c>
      <c r="Q2544" s="1" t="s">
        <v>29</v>
      </c>
      <c r="R2544" t="str">
        <f>VLOOKUP(F2544,'Seg 2 descriptions'!A:B,2)</f>
        <v>X Operations-Tri-County</v>
      </c>
      <c r="S2544" t="str">
        <f>VLOOKUP(G2544,'Seg 3 descriptions'!A:B,2)</f>
        <v>Cell Phones</v>
      </c>
    </row>
    <row r="2545" spans="1:19" x14ac:dyDescent="0.25">
      <c r="A2545" s="1" t="s">
        <v>457</v>
      </c>
      <c r="B2545" s="1" t="s">
        <v>49</v>
      </c>
      <c r="C2545" s="1" t="s">
        <v>2933</v>
      </c>
      <c r="D2545" s="1" t="s">
        <v>2772</v>
      </c>
      <c r="E2545" s="1" t="s">
        <v>1991</v>
      </c>
      <c r="F2545" s="1" t="s">
        <v>1992</v>
      </c>
      <c r="G2545" s="1" t="s">
        <v>868</v>
      </c>
      <c r="H2545" s="1" t="s">
        <v>228</v>
      </c>
      <c r="I2545" s="1" t="s">
        <v>2056</v>
      </c>
      <c r="J2545" s="3">
        <v>23.21</v>
      </c>
      <c r="K2545" s="1" t="s">
        <v>2823</v>
      </c>
      <c r="L2545" s="1" t="s">
        <v>24</v>
      </c>
      <c r="M2545" s="1" t="s">
        <v>2824</v>
      </c>
      <c r="N2545" s="1" t="s">
        <v>2059</v>
      </c>
      <c r="O2545" s="2">
        <v>39752</v>
      </c>
      <c r="P2545" s="2">
        <v>39758</v>
      </c>
      <c r="Q2545" s="1" t="s">
        <v>29</v>
      </c>
      <c r="R2545" t="str">
        <f>VLOOKUP(F2545,'Seg 2 descriptions'!A:B,2)</f>
        <v>X Operations-Tri-County</v>
      </c>
      <c r="S2545" t="str">
        <f>VLOOKUP(G2545,'Seg 3 descriptions'!A:B,2)</f>
        <v>Cell Phones</v>
      </c>
    </row>
    <row r="2546" spans="1:19" x14ac:dyDescent="0.25">
      <c r="A2546" s="1" t="s">
        <v>457</v>
      </c>
      <c r="B2546" s="1" t="s">
        <v>49</v>
      </c>
      <c r="C2546" s="1" t="s">
        <v>2933</v>
      </c>
      <c r="D2546" s="1" t="s">
        <v>3228</v>
      </c>
      <c r="E2546" s="1" t="s">
        <v>2029</v>
      </c>
      <c r="F2546" s="1" t="s">
        <v>1992</v>
      </c>
      <c r="G2546" s="1" t="s">
        <v>866</v>
      </c>
      <c r="H2546" s="1" t="s">
        <v>130</v>
      </c>
      <c r="I2546" s="1" t="s">
        <v>2056</v>
      </c>
      <c r="J2546" s="3">
        <v>-0.03</v>
      </c>
      <c r="K2546" s="1" t="s">
        <v>2823</v>
      </c>
      <c r="L2546" s="1" t="s">
        <v>24</v>
      </c>
      <c r="M2546" s="1" t="s">
        <v>2824</v>
      </c>
      <c r="N2546" s="1" t="s">
        <v>2059</v>
      </c>
      <c r="O2546" s="2">
        <v>39752</v>
      </c>
      <c r="P2546" s="2">
        <v>39758</v>
      </c>
      <c r="Q2546" s="1" t="s">
        <v>29</v>
      </c>
      <c r="R2546" t="str">
        <f>VLOOKUP(F2546,'Seg 2 descriptions'!A:B,2)</f>
        <v>X Operations-Tri-County</v>
      </c>
      <c r="S2546" t="str">
        <f>VLOOKUP(G2546,'Seg 3 descriptions'!A:B,2)</f>
        <v>Lodging &amp; Travel</v>
      </c>
    </row>
    <row r="2547" spans="1:19" x14ac:dyDescent="0.25">
      <c r="A2547" s="1" t="s">
        <v>457</v>
      </c>
      <c r="B2547" s="1" t="s">
        <v>49</v>
      </c>
      <c r="C2547" s="1" t="s">
        <v>2933</v>
      </c>
      <c r="D2547" s="1" t="s">
        <v>3011</v>
      </c>
      <c r="E2547" s="1" t="s">
        <v>20</v>
      </c>
      <c r="F2547" s="1" t="s">
        <v>1992</v>
      </c>
      <c r="G2547" s="1" t="s">
        <v>868</v>
      </c>
      <c r="H2547" s="1" t="s">
        <v>86</v>
      </c>
      <c r="I2547" s="1" t="s">
        <v>2056</v>
      </c>
      <c r="J2547" s="3">
        <v>16.8</v>
      </c>
      <c r="K2547" s="1" t="s">
        <v>2823</v>
      </c>
      <c r="L2547" s="1" t="s">
        <v>24</v>
      </c>
      <c r="M2547" s="1" t="s">
        <v>2824</v>
      </c>
      <c r="N2547" s="1" t="s">
        <v>2059</v>
      </c>
      <c r="O2547" s="2">
        <v>39752</v>
      </c>
      <c r="P2547" s="2">
        <v>39758</v>
      </c>
      <c r="Q2547" s="1" t="s">
        <v>29</v>
      </c>
      <c r="R2547" t="str">
        <f>VLOOKUP(F2547,'Seg 2 descriptions'!A:B,2)</f>
        <v>X Operations-Tri-County</v>
      </c>
      <c r="S2547" t="str">
        <f>VLOOKUP(G2547,'Seg 3 descriptions'!A:B,2)</f>
        <v>Cell Phones</v>
      </c>
    </row>
    <row r="2548" spans="1:19" x14ac:dyDescent="0.25">
      <c r="A2548" s="1" t="s">
        <v>457</v>
      </c>
      <c r="B2548" s="1" t="s">
        <v>49</v>
      </c>
      <c r="C2548" s="1" t="s">
        <v>2933</v>
      </c>
      <c r="D2548" s="1" t="s">
        <v>2840</v>
      </c>
      <c r="E2548" s="1" t="s">
        <v>1991</v>
      </c>
      <c r="F2548" s="1" t="s">
        <v>1992</v>
      </c>
      <c r="G2548" s="1" t="s">
        <v>866</v>
      </c>
      <c r="H2548" s="1" t="s">
        <v>86</v>
      </c>
      <c r="I2548" s="1" t="s">
        <v>2056</v>
      </c>
      <c r="J2548" s="3">
        <v>-1.82</v>
      </c>
      <c r="K2548" s="1" t="s">
        <v>2823</v>
      </c>
      <c r="L2548" s="1" t="s">
        <v>24</v>
      </c>
      <c r="M2548" s="1" t="s">
        <v>2824</v>
      </c>
      <c r="N2548" s="1" t="s">
        <v>2059</v>
      </c>
      <c r="O2548" s="2">
        <v>39752</v>
      </c>
      <c r="P2548" s="2">
        <v>39758</v>
      </c>
      <c r="Q2548" s="1" t="s">
        <v>29</v>
      </c>
      <c r="R2548" t="str">
        <f>VLOOKUP(F2548,'Seg 2 descriptions'!A:B,2)</f>
        <v>X Operations-Tri-County</v>
      </c>
      <c r="S2548" t="str">
        <f>VLOOKUP(G2548,'Seg 3 descriptions'!A:B,2)</f>
        <v>Lodging &amp; Travel</v>
      </c>
    </row>
    <row r="2549" spans="1:19" x14ac:dyDescent="0.25">
      <c r="A2549" s="1" t="s">
        <v>457</v>
      </c>
      <c r="B2549" s="1" t="s">
        <v>49</v>
      </c>
      <c r="C2549" s="1" t="s">
        <v>2933</v>
      </c>
      <c r="D2549" s="1" t="s">
        <v>2930</v>
      </c>
      <c r="E2549" s="1" t="s">
        <v>1991</v>
      </c>
      <c r="F2549" s="1" t="s">
        <v>1992</v>
      </c>
      <c r="G2549" s="1" t="s">
        <v>866</v>
      </c>
      <c r="H2549" s="1" t="s">
        <v>103</v>
      </c>
      <c r="I2549" s="1" t="s">
        <v>2056</v>
      </c>
      <c r="J2549" s="3">
        <v>-7.0000000000000007E-2</v>
      </c>
      <c r="K2549" s="1" t="s">
        <v>2823</v>
      </c>
      <c r="L2549" s="1" t="s">
        <v>24</v>
      </c>
      <c r="M2549" s="1" t="s">
        <v>2824</v>
      </c>
      <c r="N2549" s="1" t="s">
        <v>2059</v>
      </c>
      <c r="O2549" s="2">
        <v>39752</v>
      </c>
      <c r="P2549" s="2">
        <v>39758</v>
      </c>
      <c r="Q2549" s="1" t="s">
        <v>29</v>
      </c>
      <c r="R2549" t="str">
        <f>VLOOKUP(F2549,'Seg 2 descriptions'!A:B,2)</f>
        <v>X Operations-Tri-County</v>
      </c>
      <c r="S2549" t="str">
        <f>VLOOKUP(G2549,'Seg 3 descriptions'!A:B,2)</f>
        <v>Lodging &amp; Travel</v>
      </c>
    </row>
    <row r="2550" spans="1:19" x14ac:dyDescent="0.25">
      <c r="A2550" s="1" t="s">
        <v>457</v>
      </c>
      <c r="B2550" s="1" t="s">
        <v>49</v>
      </c>
      <c r="C2550" s="1" t="s">
        <v>2933</v>
      </c>
      <c r="D2550" s="1" t="s">
        <v>2808</v>
      </c>
      <c r="E2550" s="1" t="s">
        <v>1991</v>
      </c>
      <c r="F2550" s="1" t="s">
        <v>1992</v>
      </c>
      <c r="G2550" s="1" t="s">
        <v>866</v>
      </c>
      <c r="H2550" s="1" t="s">
        <v>228</v>
      </c>
      <c r="I2550" s="1" t="s">
        <v>2056</v>
      </c>
      <c r="J2550" s="3">
        <v>-0.78</v>
      </c>
      <c r="K2550" s="1" t="s">
        <v>2823</v>
      </c>
      <c r="L2550" s="1" t="s">
        <v>24</v>
      </c>
      <c r="M2550" s="1" t="s">
        <v>2824</v>
      </c>
      <c r="N2550" s="1" t="s">
        <v>2059</v>
      </c>
      <c r="O2550" s="2">
        <v>39752</v>
      </c>
      <c r="P2550" s="2">
        <v>39758</v>
      </c>
      <c r="Q2550" s="1" t="s">
        <v>29</v>
      </c>
      <c r="R2550" t="str">
        <f>VLOOKUP(F2550,'Seg 2 descriptions'!A:B,2)</f>
        <v>X Operations-Tri-County</v>
      </c>
      <c r="S2550" t="str">
        <f>VLOOKUP(G2550,'Seg 3 descriptions'!A:B,2)</f>
        <v>Lodging &amp; Travel</v>
      </c>
    </row>
    <row r="2551" spans="1:19" x14ac:dyDescent="0.25">
      <c r="A2551" s="1" t="s">
        <v>457</v>
      </c>
      <c r="B2551" s="1" t="s">
        <v>49</v>
      </c>
      <c r="C2551" s="1" t="s">
        <v>2933</v>
      </c>
      <c r="D2551" s="1" t="s">
        <v>3229</v>
      </c>
      <c r="E2551" s="1" t="s">
        <v>1991</v>
      </c>
      <c r="F2551" s="1" t="s">
        <v>1992</v>
      </c>
      <c r="G2551" s="1" t="s">
        <v>866</v>
      </c>
      <c r="H2551" s="1" t="s">
        <v>130</v>
      </c>
      <c r="I2551" s="1" t="s">
        <v>2056</v>
      </c>
      <c r="J2551" s="3">
        <v>-0.11</v>
      </c>
      <c r="K2551" s="1" t="s">
        <v>2823</v>
      </c>
      <c r="L2551" s="1" t="s">
        <v>24</v>
      </c>
      <c r="M2551" s="1" t="s">
        <v>2824</v>
      </c>
      <c r="N2551" s="1" t="s">
        <v>2059</v>
      </c>
      <c r="O2551" s="2">
        <v>39752</v>
      </c>
      <c r="P2551" s="2">
        <v>39758</v>
      </c>
      <c r="Q2551" s="1" t="s">
        <v>29</v>
      </c>
      <c r="R2551" t="str">
        <f>VLOOKUP(F2551,'Seg 2 descriptions'!A:B,2)</f>
        <v>X Operations-Tri-County</v>
      </c>
      <c r="S2551" t="str">
        <f>VLOOKUP(G2551,'Seg 3 descriptions'!A:B,2)</f>
        <v>Lodging &amp; Travel</v>
      </c>
    </row>
    <row r="2552" spans="1:19" x14ac:dyDescent="0.25">
      <c r="A2552" s="1" t="s">
        <v>457</v>
      </c>
      <c r="B2552" s="1" t="s">
        <v>49</v>
      </c>
      <c r="C2552" s="1" t="s">
        <v>2933</v>
      </c>
      <c r="D2552" s="1" t="s">
        <v>3230</v>
      </c>
      <c r="E2552" s="1" t="s">
        <v>2029</v>
      </c>
      <c r="F2552" s="1" t="s">
        <v>1992</v>
      </c>
      <c r="G2552" s="1" t="s">
        <v>866</v>
      </c>
      <c r="H2552" s="1" t="s">
        <v>187</v>
      </c>
      <c r="I2552" s="1" t="s">
        <v>2056</v>
      </c>
      <c r="J2552" s="3">
        <v>-0.04</v>
      </c>
      <c r="K2552" s="1" t="s">
        <v>2823</v>
      </c>
      <c r="L2552" s="1" t="s">
        <v>24</v>
      </c>
      <c r="M2552" s="1" t="s">
        <v>2824</v>
      </c>
      <c r="N2552" s="1" t="s">
        <v>2059</v>
      </c>
      <c r="O2552" s="2">
        <v>39752</v>
      </c>
      <c r="P2552" s="2">
        <v>39758</v>
      </c>
      <c r="Q2552" s="1" t="s">
        <v>29</v>
      </c>
      <c r="R2552" t="str">
        <f>VLOOKUP(F2552,'Seg 2 descriptions'!A:B,2)</f>
        <v>X Operations-Tri-County</v>
      </c>
      <c r="S2552" t="str">
        <f>VLOOKUP(G2552,'Seg 3 descriptions'!A:B,2)</f>
        <v>Lodging &amp; Travel</v>
      </c>
    </row>
    <row r="2553" spans="1:19" x14ac:dyDescent="0.25">
      <c r="A2553" s="1" t="s">
        <v>457</v>
      </c>
      <c r="B2553" s="1" t="s">
        <v>49</v>
      </c>
      <c r="C2553" s="1" t="s">
        <v>2933</v>
      </c>
      <c r="D2553" s="1" t="s">
        <v>3013</v>
      </c>
      <c r="E2553" s="1" t="s">
        <v>20</v>
      </c>
      <c r="F2553" s="1" t="s">
        <v>1992</v>
      </c>
      <c r="G2553" s="1" t="s">
        <v>866</v>
      </c>
      <c r="H2553" s="1" t="s">
        <v>86</v>
      </c>
      <c r="I2553" s="1" t="s">
        <v>2056</v>
      </c>
      <c r="J2553" s="3">
        <v>-0.56000000000000005</v>
      </c>
      <c r="K2553" s="1" t="s">
        <v>2823</v>
      </c>
      <c r="L2553" s="1" t="s">
        <v>24</v>
      </c>
      <c r="M2553" s="1" t="s">
        <v>2824</v>
      </c>
      <c r="N2553" s="1" t="s">
        <v>2059</v>
      </c>
      <c r="O2553" s="2">
        <v>39752</v>
      </c>
      <c r="P2553" s="2">
        <v>39758</v>
      </c>
      <c r="Q2553" s="1" t="s">
        <v>29</v>
      </c>
      <c r="R2553" t="str">
        <f>VLOOKUP(F2553,'Seg 2 descriptions'!A:B,2)</f>
        <v>X Operations-Tri-County</v>
      </c>
      <c r="S2553" t="str">
        <f>VLOOKUP(G2553,'Seg 3 descriptions'!A:B,2)</f>
        <v>Lodging &amp; Travel</v>
      </c>
    </row>
    <row r="2554" spans="1:19" x14ac:dyDescent="0.25">
      <c r="A2554" s="1" t="s">
        <v>457</v>
      </c>
      <c r="B2554" s="1" t="s">
        <v>49</v>
      </c>
      <c r="C2554" s="1" t="s">
        <v>3194</v>
      </c>
      <c r="D2554" s="1" t="s">
        <v>3195</v>
      </c>
      <c r="E2554" s="1" t="s">
        <v>20</v>
      </c>
      <c r="F2554" s="1" t="s">
        <v>2101</v>
      </c>
      <c r="G2554" s="1" t="s">
        <v>868</v>
      </c>
      <c r="H2554" s="1" t="s">
        <v>86</v>
      </c>
      <c r="I2554" s="1" t="s">
        <v>2056</v>
      </c>
      <c r="J2554" s="3">
        <v>7.99</v>
      </c>
      <c r="K2554" s="1" t="s">
        <v>2239</v>
      </c>
      <c r="L2554" s="1" t="s">
        <v>24</v>
      </c>
      <c r="M2554" s="1" t="s">
        <v>2240</v>
      </c>
      <c r="N2554" s="1" t="s">
        <v>2059</v>
      </c>
      <c r="O2554" s="2">
        <v>39752</v>
      </c>
      <c r="P2554" s="2">
        <v>39758</v>
      </c>
      <c r="Q2554" s="1" t="s">
        <v>29</v>
      </c>
      <c r="R2554" t="str">
        <f>VLOOKUP(F2554,'Seg 2 descriptions'!A:B,2)</f>
        <v>X Operations Manager-Tri-County</v>
      </c>
      <c r="S2554" t="str">
        <f>VLOOKUP(G2554,'Seg 3 descriptions'!A:B,2)</f>
        <v>Cell Phones</v>
      </c>
    </row>
    <row r="2555" spans="1:19" x14ac:dyDescent="0.25">
      <c r="A2555" s="1" t="s">
        <v>457</v>
      </c>
      <c r="B2555" s="1" t="s">
        <v>49</v>
      </c>
      <c r="C2555" s="1" t="s">
        <v>3194</v>
      </c>
      <c r="D2555" s="1" t="s">
        <v>2267</v>
      </c>
      <c r="E2555" s="1" t="s">
        <v>1991</v>
      </c>
      <c r="F2555" s="1" t="s">
        <v>2101</v>
      </c>
      <c r="G2555" s="1" t="s">
        <v>868</v>
      </c>
      <c r="H2555" s="1" t="s">
        <v>86</v>
      </c>
      <c r="I2555" s="1" t="s">
        <v>2056</v>
      </c>
      <c r="J2555" s="3">
        <v>9.1999999999999993</v>
      </c>
      <c r="K2555" s="1" t="s">
        <v>2239</v>
      </c>
      <c r="L2555" s="1" t="s">
        <v>24</v>
      </c>
      <c r="M2555" s="1" t="s">
        <v>2240</v>
      </c>
      <c r="N2555" s="1" t="s">
        <v>2059</v>
      </c>
      <c r="O2555" s="2">
        <v>39752</v>
      </c>
      <c r="P2555" s="2">
        <v>39758</v>
      </c>
      <c r="Q2555" s="1" t="s">
        <v>29</v>
      </c>
      <c r="R2555" t="str">
        <f>VLOOKUP(F2555,'Seg 2 descriptions'!A:B,2)</f>
        <v>X Operations Manager-Tri-County</v>
      </c>
      <c r="S2555" t="str">
        <f>VLOOKUP(G2555,'Seg 3 descriptions'!A:B,2)</f>
        <v>Cell Phones</v>
      </c>
    </row>
    <row r="2556" spans="1:19" x14ac:dyDescent="0.25">
      <c r="A2556" s="1" t="s">
        <v>457</v>
      </c>
      <c r="B2556" s="1" t="s">
        <v>49</v>
      </c>
      <c r="C2556" s="1" t="s">
        <v>3194</v>
      </c>
      <c r="D2556" s="1" t="s">
        <v>3196</v>
      </c>
      <c r="E2556" s="1" t="s">
        <v>20</v>
      </c>
      <c r="F2556" s="1" t="s">
        <v>2101</v>
      </c>
      <c r="G2556" s="1" t="s">
        <v>283</v>
      </c>
      <c r="H2556" s="1" t="s">
        <v>86</v>
      </c>
      <c r="I2556" s="1" t="s">
        <v>2056</v>
      </c>
      <c r="J2556" s="3">
        <v>20.440000000000001</v>
      </c>
      <c r="K2556" s="1" t="s">
        <v>2239</v>
      </c>
      <c r="L2556" s="1" t="s">
        <v>24</v>
      </c>
      <c r="M2556" s="1" t="s">
        <v>2240</v>
      </c>
      <c r="N2556" s="1" t="s">
        <v>2059</v>
      </c>
      <c r="O2556" s="2">
        <v>39752</v>
      </c>
      <c r="P2556" s="2">
        <v>39758</v>
      </c>
      <c r="Q2556" s="1" t="s">
        <v>29</v>
      </c>
      <c r="R2556" t="str">
        <f>VLOOKUP(F2556,'Seg 2 descriptions'!A:B,2)</f>
        <v>X Operations Manager-Tri-County</v>
      </c>
      <c r="S2556" t="str">
        <f>VLOOKUP(G2556,'Seg 3 descriptions'!A:B,2)</f>
        <v>Supplies &amp; Misc Dept Expenses</v>
      </c>
    </row>
    <row r="2557" spans="1:19" x14ac:dyDescent="0.25">
      <c r="A2557" s="1" t="s">
        <v>457</v>
      </c>
      <c r="B2557" s="1" t="s">
        <v>49</v>
      </c>
      <c r="C2557" s="1" t="s">
        <v>3194</v>
      </c>
      <c r="D2557" s="1" t="s">
        <v>2100</v>
      </c>
      <c r="E2557" s="1" t="s">
        <v>1991</v>
      </c>
      <c r="F2557" s="1" t="s">
        <v>2101</v>
      </c>
      <c r="G2557" s="1" t="s">
        <v>460</v>
      </c>
      <c r="H2557" s="1" t="s">
        <v>86</v>
      </c>
      <c r="I2557" s="1" t="s">
        <v>2056</v>
      </c>
      <c r="J2557" s="3">
        <v>715.05</v>
      </c>
      <c r="K2557" s="1" t="s">
        <v>2239</v>
      </c>
      <c r="L2557" s="1" t="s">
        <v>24</v>
      </c>
      <c r="M2557" s="1" t="s">
        <v>2240</v>
      </c>
      <c r="N2557" s="1" t="s">
        <v>2059</v>
      </c>
      <c r="O2557" s="2">
        <v>39752</v>
      </c>
      <c r="P2557" s="2">
        <v>39758</v>
      </c>
      <c r="Q2557" s="1" t="s">
        <v>29</v>
      </c>
      <c r="R2557" t="str">
        <f>VLOOKUP(F2557,'Seg 2 descriptions'!A:B,2)</f>
        <v>X Operations Manager-Tri-County</v>
      </c>
      <c r="S2557" t="str">
        <f>VLOOKUP(G2557,'Seg 3 descriptions'!A:B,2)</f>
        <v>Salaries</v>
      </c>
    </row>
    <row r="2558" spans="1:19" x14ac:dyDescent="0.25">
      <c r="A2558" s="1" t="s">
        <v>457</v>
      </c>
      <c r="B2558" s="1" t="s">
        <v>49</v>
      </c>
      <c r="C2558" s="1" t="s">
        <v>3194</v>
      </c>
      <c r="D2558" s="1" t="s">
        <v>3197</v>
      </c>
      <c r="E2558" s="1" t="s">
        <v>20</v>
      </c>
      <c r="F2558" s="1" t="s">
        <v>2101</v>
      </c>
      <c r="G2558" s="1" t="s">
        <v>867</v>
      </c>
      <c r="H2558" s="1" t="s">
        <v>86</v>
      </c>
      <c r="I2558" s="1" t="s">
        <v>2056</v>
      </c>
      <c r="J2558" s="3">
        <v>45.57</v>
      </c>
      <c r="K2558" s="1" t="s">
        <v>2239</v>
      </c>
      <c r="L2558" s="1" t="s">
        <v>24</v>
      </c>
      <c r="M2558" s="1" t="s">
        <v>2240</v>
      </c>
      <c r="N2558" s="1" t="s">
        <v>2059</v>
      </c>
      <c r="O2558" s="2">
        <v>39752</v>
      </c>
      <c r="P2558" s="2">
        <v>39758</v>
      </c>
      <c r="Q2558" s="1" t="s">
        <v>29</v>
      </c>
      <c r="R2558" t="str">
        <f>VLOOKUP(F2558,'Seg 2 descriptions'!A:B,2)</f>
        <v>X Operations Manager-Tri-County</v>
      </c>
      <c r="S2558" t="str">
        <f>VLOOKUP(G2558,'Seg 3 descriptions'!A:B,2)</f>
        <v>Meals</v>
      </c>
    </row>
    <row r="2559" spans="1:19" x14ac:dyDescent="0.25">
      <c r="A2559" s="1" t="s">
        <v>828</v>
      </c>
      <c r="B2559" s="1" t="s">
        <v>49</v>
      </c>
      <c r="C2559" s="1" t="s">
        <v>2995</v>
      </c>
      <c r="D2559" s="1" t="s">
        <v>1999</v>
      </c>
      <c r="E2559" s="1" t="s">
        <v>1991</v>
      </c>
      <c r="F2559" s="1" t="s">
        <v>1992</v>
      </c>
      <c r="G2559" s="1" t="s">
        <v>460</v>
      </c>
      <c r="H2559" s="1" t="s">
        <v>228</v>
      </c>
      <c r="I2559" s="1" t="s">
        <v>24</v>
      </c>
      <c r="J2559" s="3">
        <v>51.02</v>
      </c>
      <c r="K2559" s="1" t="s">
        <v>2996</v>
      </c>
      <c r="L2559" s="1" t="s">
        <v>24</v>
      </c>
      <c r="M2559" s="1" t="s">
        <v>24</v>
      </c>
      <c r="N2559" s="1" t="s">
        <v>2995</v>
      </c>
      <c r="O2559" s="2">
        <v>39605</v>
      </c>
      <c r="P2559" s="2">
        <v>39630</v>
      </c>
      <c r="Q2559" s="1" t="s">
        <v>29</v>
      </c>
      <c r="R2559" t="str">
        <f>VLOOKUP(F2559,'Seg 2 descriptions'!A:B,2)</f>
        <v>X Operations-Tri-County</v>
      </c>
      <c r="S2559" t="str">
        <f>VLOOKUP(G2559,'Seg 3 descriptions'!A:B,2)</f>
        <v>Salaries</v>
      </c>
    </row>
    <row r="2560" spans="1:19" x14ac:dyDescent="0.25">
      <c r="A2560" s="1" t="s">
        <v>828</v>
      </c>
      <c r="B2560" s="1" t="s">
        <v>49</v>
      </c>
      <c r="C2560" s="1" t="s">
        <v>2995</v>
      </c>
      <c r="D2560" s="1" t="s">
        <v>1997</v>
      </c>
      <c r="E2560" s="1" t="s">
        <v>1991</v>
      </c>
      <c r="F2560" s="1" t="s">
        <v>1992</v>
      </c>
      <c r="G2560" s="1" t="s">
        <v>460</v>
      </c>
      <c r="H2560" s="1" t="s">
        <v>86</v>
      </c>
      <c r="I2560" s="1" t="s">
        <v>24</v>
      </c>
      <c r="J2560" s="3">
        <v>882.63</v>
      </c>
      <c r="K2560" s="1" t="s">
        <v>2996</v>
      </c>
      <c r="L2560" s="1" t="s">
        <v>24</v>
      </c>
      <c r="M2560" s="1" t="s">
        <v>24</v>
      </c>
      <c r="N2560" s="1" t="s">
        <v>2995</v>
      </c>
      <c r="O2560" s="2">
        <v>39605</v>
      </c>
      <c r="P2560" s="2">
        <v>39630</v>
      </c>
      <c r="Q2560" s="1" t="s">
        <v>29</v>
      </c>
      <c r="R2560" t="str">
        <f>VLOOKUP(F2560,'Seg 2 descriptions'!A:B,2)</f>
        <v>X Operations-Tri-County</v>
      </c>
      <c r="S2560" t="str">
        <f>VLOOKUP(G2560,'Seg 3 descriptions'!A:B,2)</f>
        <v>Salaries</v>
      </c>
    </row>
    <row r="2561" spans="1:19" x14ac:dyDescent="0.25">
      <c r="A2561" s="1" t="s">
        <v>828</v>
      </c>
      <c r="B2561" s="1" t="s">
        <v>49</v>
      </c>
      <c r="C2561" s="1" t="s">
        <v>2995</v>
      </c>
      <c r="D2561" s="1" t="s">
        <v>1990</v>
      </c>
      <c r="E2561" s="1" t="s">
        <v>1991</v>
      </c>
      <c r="F2561" s="1" t="s">
        <v>1992</v>
      </c>
      <c r="G2561" s="1" t="s">
        <v>460</v>
      </c>
      <c r="H2561" s="1" t="s">
        <v>103</v>
      </c>
      <c r="I2561" s="1" t="s">
        <v>24</v>
      </c>
      <c r="J2561" s="3">
        <v>27.12</v>
      </c>
      <c r="K2561" s="1" t="s">
        <v>2996</v>
      </c>
      <c r="L2561" s="1" t="s">
        <v>24</v>
      </c>
      <c r="M2561" s="1" t="s">
        <v>24</v>
      </c>
      <c r="N2561" s="1" t="s">
        <v>2995</v>
      </c>
      <c r="O2561" s="2">
        <v>39605</v>
      </c>
      <c r="P2561" s="2">
        <v>39630</v>
      </c>
      <c r="Q2561" s="1" t="s">
        <v>29</v>
      </c>
      <c r="R2561" t="str">
        <f>VLOOKUP(F2561,'Seg 2 descriptions'!A:B,2)</f>
        <v>X Operations-Tri-County</v>
      </c>
      <c r="S2561" t="str">
        <f>VLOOKUP(G2561,'Seg 3 descriptions'!A:B,2)</f>
        <v>Salaries</v>
      </c>
    </row>
    <row r="2562" spans="1:19" x14ac:dyDescent="0.25">
      <c r="A2562" s="1" t="s">
        <v>1571</v>
      </c>
      <c r="B2562" s="1" t="s">
        <v>49</v>
      </c>
      <c r="C2562" s="1" t="s">
        <v>2410</v>
      </c>
      <c r="D2562" s="1" t="s">
        <v>2183</v>
      </c>
      <c r="E2562" s="1" t="s">
        <v>1991</v>
      </c>
      <c r="F2562" s="1" t="s">
        <v>2013</v>
      </c>
      <c r="G2562" s="1" t="s">
        <v>22</v>
      </c>
      <c r="H2562" s="1" t="s">
        <v>103</v>
      </c>
      <c r="I2562" s="1" t="s">
        <v>24</v>
      </c>
      <c r="J2562" s="3">
        <v>61.08</v>
      </c>
      <c r="K2562" s="1" t="s">
        <v>3231</v>
      </c>
      <c r="L2562" s="1" t="s">
        <v>24</v>
      </c>
      <c r="M2562" s="1" t="s">
        <v>24</v>
      </c>
      <c r="N2562" s="1" t="s">
        <v>2410</v>
      </c>
      <c r="O2562" s="2">
        <v>39813</v>
      </c>
      <c r="P2562" s="2">
        <v>39819</v>
      </c>
      <c r="Q2562" s="1" t="s">
        <v>29</v>
      </c>
      <c r="R2562" t="str">
        <f>VLOOKUP(F2562,'Seg 2 descriptions'!A:B,2)</f>
        <v>X Facilities-Florida</v>
      </c>
      <c r="S2562" t="str">
        <f>VLOOKUP(G2562,'Seg 3 descriptions'!A:B,2)</f>
        <v>Facilities Maintenance</v>
      </c>
    </row>
    <row r="2563" spans="1:19" x14ac:dyDescent="0.25">
      <c r="A2563" s="1" t="s">
        <v>457</v>
      </c>
      <c r="B2563" s="1" t="s">
        <v>49</v>
      </c>
      <c r="C2563" s="1" t="s">
        <v>2306</v>
      </c>
      <c r="D2563" s="1" t="s">
        <v>2083</v>
      </c>
      <c r="E2563" s="1" t="s">
        <v>20</v>
      </c>
      <c r="F2563" s="1" t="s">
        <v>1992</v>
      </c>
      <c r="G2563" s="1" t="s">
        <v>460</v>
      </c>
      <c r="H2563" s="1" t="s">
        <v>86</v>
      </c>
      <c r="I2563" s="1" t="s">
        <v>2056</v>
      </c>
      <c r="J2563" s="3">
        <v>-43.2</v>
      </c>
      <c r="K2563" s="1" t="s">
        <v>2670</v>
      </c>
      <c r="L2563" s="1" t="s">
        <v>24</v>
      </c>
      <c r="M2563" s="1" t="s">
        <v>2671</v>
      </c>
      <c r="N2563" s="1" t="s">
        <v>2310</v>
      </c>
      <c r="O2563" s="2">
        <v>39691</v>
      </c>
      <c r="P2563" s="2">
        <v>39696</v>
      </c>
      <c r="Q2563" s="1" t="s">
        <v>29</v>
      </c>
      <c r="R2563" t="str">
        <f>VLOOKUP(F2563,'Seg 2 descriptions'!A:B,2)</f>
        <v>X Operations-Tri-County</v>
      </c>
      <c r="S2563" t="str">
        <f>VLOOKUP(G2563,'Seg 3 descriptions'!A:B,2)</f>
        <v>Salaries</v>
      </c>
    </row>
    <row r="2564" spans="1:19" x14ac:dyDescent="0.25">
      <c r="A2564" s="1" t="s">
        <v>457</v>
      </c>
      <c r="B2564" s="1" t="s">
        <v>49</v>
      </c>
      <c r="C2564" s="1" t="s">
        <v>2306</v>
      </c>
      <c r="D2564" s="1" t="s">
        <v>1997</v>
      </c>
      <c r="E2564" s="1" t="s">
        <v>1991</v>
      </c>
      <c r="F2564" s="1" t="s">
        <v>1992</v>
      </c>
      <c r="G2564" s="1" t="s">
        <v>460</v>
      </c>
      <c r="H2564" s="1" t="s">
        <v>86</v>
      </c>
      <c r="I2564" s="1" t="s">
        <v>2056</v>
      </c>
      <c r="J2564" s="3">
        <v>-475.25</v>
      </c>
      <c r="K2564" s="1" t="s">
        <v>2670</v>
      </c>
      <c r="L2564" s="1" t="s">
        <v>24</v>
      </c>
      <c r="M2564" s="1" t="s">
        <v>2671</v>
      </c>
      <c r="N2564" s="1" t="s">
        <v>2310</v>
      </c>
      <c r="O2564" s="2">
        <v>39691</v>
      </c>
      <c r="P2564" s="2">
        <v>39696</v>
      </c>
      <c r="Q2564" s="1" t="s">
        <v>29</v>
      </c>
      <c r="R2564" t="str">
        <f>VLOOKUP(F2564,'Seg 2 descriptions'!A:B,2)</f>
        <v>X Operations-Tri-County</v>
      </c>
      <c r="S2564" t="str">
        <f>VLOOKUP(G2564,'Seg 3 descriptions'!A:B,2)</f>
        <v>Salaries</v>
      </c>
    </row>
    <row r="2565" spans="1:19" x14ac:dyDescent="0.25">
      <c r="A2565" s="1" t="s">
        <v>457</v>
      </c>
      <c r="B2565" s="1" t="s">
        <v>49</v>
      </c>
      <c r="C2565" s="1" t="s">
        <v>2306</v>
      </c>
      <c r="D2565" s="1" t="s">
        <v>1990</v>
      </c>
      <c r="E2565" s="1" t="s">
        <v>1991</v>
      </c>
      <c r="F2565" s="1" t="s">
        <v>1992</v>
      </c>
      <c r="G2565" s="1" t="s">
        <v>460</v>
      </c>
      <c r="H2565" s="1" t="s">
        <v>103</v>
      </c>
      <c r="I2565" s="1" t="s">
        <v>2056</v>
      </c>
      <c r="J2565" s="3">
        <v>-57.37</v>
      </c>
      <c r="K2565" s="1" t="s">
        <v>2670</v>
      </c>
      <c r="L2565" s="1" t="s">
        <v>24</v>
      </c>
      <c r="M2565" s="1" t="s">
        <v>2671</v>
      </c>
      <c r="N2565" s="1" t="s">
        <v>2310</v>
      </c>
      <c r="O2565" s="2">
        <v>39691</v>
      </c>
      <c r="P2565" s="2">
        <v>39696</v>
      </c>
      <c r="Q2565" s="1" t="s">
        <v>29</v>
      </c>
      <c r="R2565" t="str">
        <f>VLOOKUP(F2565,'Seg 2 descriptions'!A:B,2)</f>
        <v>X Operations-Tri-County</v>
      </c>
      <c r="S2565" t="str">
        <f>VLOOKUP(G2565,'Seg 3 descriptions'!A:B,2)</f>
        <v>Salaries</v>
      </c>
    </row>
    <row r="2566" spans="1:19" x14ac:dyDescent="0.25">
      <c r="A2566" s="1" t="s">
        <v>457</v>
      </c>
      <c r="B2566" s="1" t="s">
        <v>49</v>
      </c>
      <c r="C2566" s="1" t="s">
        <v>2306</v>
      </c>
      <c r="D2566" s="1" t="s">
        <v>1999</v>
      </c>
      <c r="E2566" s="1" t="s">
        <v>1991</v>
      </c>
      <c r="F2566" s="1" t="s">
        <v>1992</v>
      </c>
      <c r="G2566" s="1" t="s">
        <v>460</v>
      </c>
      <c r="H2566" s="1" t="s">
        <v>228</v>
      </c>
      <c r="I2566" s="1" t="s">
        <v>2056</v>
      </c>
      <c r="J2566" s="3">
        <v>-190.15</v>
      </c>
      <c r="K2566" s="1" t="s">
        <v>2670</v>
      </c>
      <c r="L2566" s="1" t="s">
        <v>24</v>
      </c>
      <c r="M2566" s="1" t="s">
        <v>2671</v>
      </c>
      <c r="N2566" s="1" t="s">
        <v>2310</v>
      </c>
      <c r="O2566" s="2">
        <v>39691</v>
      </c>
      <c r="P2566" s="2">
        <v>39696</v>
      </c>
      <c r="Q2566" s="1" t="s">
        <v>29</v>
      </c>
      <c r="R2566" t="str">
        <f>VLOOKUP(F2566,'Seg 2 descriptions'!A:B,2)</f>
        <v>X Operations-Tri-County</v>
      </c>
      <c r="S2566" t="str">
        <f>VLOOKUP(G2566,'Seg 3 descriptions'!A:B,2)</f>
        <v>Salaries</v>
      </c>
    </row>
    <row r="2567" spans="1:19" x14ac:dyDescent="0.25">
      <c r="A2567" s="1" t="s">
        <v>457</v>
      </c>
      <c r="B2567" s="1" t="s">
        <v>1988</v>
      </c>
      <c r="C2567" s="1" t="s">
        <v>2070</v>
      </c>
      <c r="D2567" s="1" t="s">
        <v>2307</v>
      </c>
      <c r="E2567" s="1" t="s">
        <v>2029</v>
      </c>
      <c r="F2567" s="1" t="s">
        <v>2030</v>
      </c>
      <c r="G2567" s="1" t="s">
        <v>460</v>
      </c>
      <c r="H2567" s="1" t="s">
        <v>86</v>
      </c>
      <c r="I2567" s="1" t="s">
        <v>2056</v>
      </c>
      <c r="J2567" s="3">
        <v>-35.93</v>
      </c>
      <c r="K2567" s="1" t="s">
        <v>2738</v>
      </c>
      <c r="L2567" s="1" t="s">
        <v>24</v>
      </c>
      <c r="M2567" s="1" t="s">
        <v>2739</v>
      </c>
      <c r="N2567" s="1" t="s">
        <v>2071</v>
      </c>
      <c r="O2567" s="2">
        <v>39507</v>
      </c>
      <c r="P2567" s="2">
        <v>39512</v>
      </c>
      <c r="Q2567" s="1" t="s">
        <v>29</v>
      </c>
      <c r="R2567" t="str">
        <f>VLOOKUP(F2567,'Seg 2 descriptions'!A:B,2)</f>
        <v>X Operations-Citrus County</v>
      </c>
      <c r="S2567" t="str">
        <f>VLOOKUP(G2567,'Seg 3 descriptions'!A:B,2)</f>
        <v>Salaries</v>
      </c>
    </row>
    <row r="2568" spans="1:19" x14ac:dyDescent="0.25">
      <c r="A2568" s="1" t="s">
        <v>457</v>
      </c>
      <c r="B2568" s="1" t="s">
        <v>49</v>
      </c>
      <c r="C2568" s="1" t="s">
        <v>2938</v>
      </c>
      <c r="D2568" s="1" t="s">
        <v>1997</v>
      </c>
      <c r="E2568" s="1" t="s">
        <v>1991</v>
      </c>
      <c r="F2568" s="1" t="s">
        <v>1992</v>
      </c>
      <c r="G2568" s="1" t="s">
        <v>460</v>
      </c>
      <c r="H2568" s="1" t="s">
        <v>86</v>
      </c>
      <c r="I2568" s="1" t="s">
        <v>2056</v>
      </c>
      <c r="J2568" s="3">
        <v>254.11</v>
      </c>
      <c r="K2568" s="1" t="s">
        <v>2823</v>
      </c>
      <c r="L2568" s="1" t="s">
        <v>24</v>
      </c>
      <c r="M2568" s="1" t="s">
        <v>2824</v>
      </c>
      <c r="N2568" s="1" t="s">
        <v>2059</v>
      </c>
      <c r="O2568" s="2">
        <v>39782</v>
      </c>
      <c r="P2568" s="2">
        <v>39785</v>
      </c>
      <c r="Q2568" s="1" t="s">
        <v>29</v>
      </c>
      <c r="R2568" t="str">
        <f>VLOOKUP(F2568,'Seg 2 descriptions'!A:B,2)</f>
        <v>X Operations-Tri-County</v>
      </c>
      <c r="S2568" t="str">
        <f>VLOOKUP(G2568,'Seg 3 descriptions'!A:B,2)</f>
        <v>Salaries</v>
      </c>
    </row>
    <row r="2569" spans="1:19" x14ac:dyDescent="0.25">
      <c r="A2569" s="1" t="s">
        <v>457</v>
      </c>
      <c r="B2569" s="1" t="s">
        <v>49</v>
      </c>
      <c r="C2569" s="1" t="s">
        <v>2938</v>
      </c>
      <c r="D2569" s="1" t="s">
        <v>1990</v>
      </c>
      <c r="E2569" s="1" t="s">
        <v>1991</v>
      </c>
      <c r="F2569" s="1" t="s">
        <v>1992</v>
      </c>
      <c r="G2569" s="1" t="s">
        <v>460</v>
      </c>
      <c r="H2569" s="1" t="s">
        <v>103</v>
      </c>
      <c r="I2569" s="1" t="s">
        <v>2056</v>
      </c>
      <c r="J2569" s="3">
        <v>12.2</v>
      </c>
      <c r="K2569" s="1" t="s">
        <v>2823</v>
      </c>
      <c r="L2569" s="1" t="s">
        <v>24</v>
      </c>
      <c r="M2569" s="1" t="s">
        <v>2824</v>
      </c>
      <c r="N2569" s="1" t="s">
        <v>2059</v>
      </c>
      <c r="O2569" s="2">
        <v>39782</v>
      </c>
      <c r="P2569" s="2">
        <v>39785</v>
      </c>
      <c r="Q2569" s="1" t="s">
        <v>29</v>
      </c>
      <c r="R2569" t="str">
        <f>VLOOKUP(F2569,'Seg 2 descriptions'!A:B,2)</f>
        <v>X Operations-Tri-County</v>
      </c>
      <c r="S2569" t="str">
        <f>VLOOKUP(G2569,'Seg 3 descriptions'!A:B,2)</f>
        <v>Salaries</v>
      </c>
    </row>
    <row r="2570" spans="1:19" x14ac:dyDescent="0.25">
      <c r="A2570" s="1" t="s">
        <v>457</v>
      </c>
      <c r="B2570" s="1" t="s">
        <v>49</v>
      </c>
      <c r="C2570" s="1" t="s">
        <v>2938</v>
      </c>
      <c r="D2570" s="1" t="s">
        <v>1999</v>
      </c>
      <c r="E2570" s="1" t="s">
        <v>1991</v>
      </c>
      <c r="F2570" s="1" t="s">
        <v>1992</v>
      </c>
      <c r="G2570" s="1" t="s">
        <v>460</v>
      </c>
      <c r="H2570" s="1" t="s">
        <v>228</v>
      </c>
      <c r="I2570" s="1" t="s">
        <v>2056</v>
      </c>
      <c r="J2570" s="3">
        <v>13.3</v>
      </c>
      <c r="K2570" s="1" t="s">
        <v>2823</v>
      </c>
      <c r="L2570" s="1" t="s">
        <v>24</v>
      </c>
      <c r="M2570" s="1" t="s">
        <v>2824</v>
      </c>
      <c r="N2570" s="1" t="s">
        <v>2059</v>
      </c>
      <c r="O2570" s="2">
        <v>39782</v>
      </c>
      <c r="P2570" s="2">
        <v>39785</v>
      </c>
      <c r="Q2570" s="1" t="s">
        <v>29</v>
      </c>
      <c r="R2570" t="str">
        <f>VLOOKUP(F2570,'Seg 2 descriptions'!A:B,2)</f>
        <v>X Operations-Tri-County</v>
      </c>
      <c r="S2570" t="str">
        <f>VLOOKUP(G2570,'Seg 3 descriptions'!A:B,2)</f>
        <v>Salaries</v>
      </c>
    </row>
    <row r="2571" spans="1:19" x14ac:dyDescent="0.25">
      <c r="A2571" s="1" t="s">
        <v>457</v>
      </c>
      <c r="B2571" s="1" t="s">
        <v>49</v>
      </c>
      <c r="C2571" s="1" t="s">
        <v>2933</v>
      </c>
      <c r="D2571" s="1" t="s">
        <v>2748</v>
      </c>
      <c r="E2571" s="1" t="s">
        <v>2029</v>
      </c>
      <c r="F2571" s="1" t="s">
        <v>1992</v>
      </c>
      <c r="G2571" s="1" t="s">
        <v>590</v>
      </c>
      <c r="H2571" s="1" t="s">
        <v>130</v>
      </c>
      <c r="I2571" s="1" t="s">
        <v>2056</v>
      </c>
      <c r="J2571" s="3">
        <v>-2.59</v>
      </c>
      <c r="K2571" s="1" t="s">
        <v>2823</v>
      </c>
      <c r="L2571" s="1" t="s">
        <v>24</v>
      </c>
      <c r="M2571" s="1" t="s">
        <v>2824</v>
      </c>
      <c r="N2571" s="1" t="s">
        <v>2059</v>
      </c>
      <c r="O2571" s="2">
        <v>39752</v>
      </c>
      <c r="P2571" s="2">
        <v>39758</v>
      </c>
      <c r="Q2571" s="1" t="s">
        <v>29</v>
      </c>
      <c r="R2571" t="str">
        <f>VLOOKUP(F2571,'Seg 2 descriptions'!A:B,2)</f>
        <v>X Operations-Tri-County</v>
      </c>
      <c r="S2571" t="str">
        <f>VLOOKUP(G2571,'Seg 3 descriptions'!A:B,2)</f>
        <v>Overtime/Comp Time/On Call</v>
      </c>
    </row>
    <row r="2572" spans="1:19" x14ac:dyDescent="0.25">
      <c r="A2572" s="1" t="s">
        <v>457</v>
      </c>
      <c r="B2572" s="1" t="s">
        <v>49</v>
      </c>
      <c r="C2572" s="1" t="s">
        <v>2933</v>
      </c>
      <c r="D2572" s="1" t="s">
        <v>2009</v>
      </c>
      <c r="E2572" s="1" t="s">
        <v>1991</v>
      </c>
      <c r="F2572" s="1" t="s">
        <v>1992</v>
      </c>
      <c r="G2572" s="1" t="s">
        <v>590</v>
      </c>
      <c r="H2572" s="1" t="s">
        <v>86</v>
      </c>
      <c r="I2572" s="1" t="s">
        <v>2056</v>
      </c>
      <c r="J2572" s="3">
        <v>-164.55</v>
      </c>
      <c r="K2572" s="1" t="s">
        <v>2823</v>
      </c>
      <c r="L2572" s="1" t="s">
        <v>24</v>
      </c>
      <c r="M2572" s="1" t="s">
        <v>2824</v>
      </c>
      <c r="N2572" s="1" t="s">
        <v>2059</v>
      </c>
      <c r="O2572" s="2">
        <v>39752</v>
      </c>
      <c r="P2572" s="2">
        <v>39758</v>
      </c>
      <c r="Q2572" s="1" t="s">
        <v>29</v>
      </c>
      <c r="R2572" t="str">
        <f>VLOOKUP(F2572,'Seg 2 descriptions'!A:B,2)</f>
        <v>X Operations-Tri-County</v>
      </c>
      <c r="S2572" t="str">
        <f>VLOOKUP(G2572,'Seg 3 descriptions'!A:B,2)</f>
        <v>Overtime/Comp Time/On Call</v>
      </c>
    </row>
    <row r="2573" spans="1:19" x14ac:dyDescent="0.25">
      <c r="A2573" s="1" t="s">
        <v>457</v>
      </c>
      <c r="B2573" s="1" t="s">
        <v>49</v>
      </c>
      <c r="C2573" s="1" t="s">
        <v>2933</v>
      </c>
      <c r="D2573" s="1" t="s">
        <v>2003</v>
      </c>
      <c r="E2573" s="1" t="s">
        <v>1991</v>
      </c>
      <c r="F2573" s="1" t="s">
        <v>1992</v>
      </c>
      <c r="G2573" s="1" t="s">
        <v>590</v>
      </c>
      <c r="H2573" s="1" t="s">
        <v>103</v>
      </c>
      <c r="I2573" s="1" t="s">
        <v>2056</v>
      </c>
      <c r="J2573" s="3">
        <v>-6.72</v>
      </c>
      <c r="K2573" s="1" t="s">
        <v>2823</v>
      </c>
      <c r="L2573" s="1" t="s">
        <v>24</v>
      </c>
      <c r="M2573" s="1" t="s">
        <v>2824</v>
      </c>
      <c r="N2573" s="1" t="s">
        <v>2059</v>
      </c>
      <c r="O2573" s="2">
        <v>39752</v>
      </c>
      <c r="P2573" s="2">
        <v>39758</v>
      </c>
      <c r="Q2573" s="1" t="s">
        <v>29</v>
      </c>
      <c r="R2573" t="str">
        <f>VLOOKUP(F2573,'Seg 2 descriptions'!A:B,2)</f>
        <v>X Operations-Tri-County</v>
      </c>
      <c r="S2573" t="str">
        <f>VLOOKUP(G2573,'Seg 3 descriptions'!A:B,2)</f>
        <v>Overtime/Comp Time/On Call</v>
      </c>
    </row>
    <row r="2574" spans="1:19" x14ac:dyDescent="0.25">
      <c r="A2574" s="1" t="s">
        <v>457</v>
      </c>
      <c r="B2574" s="1" t="s">
        <v>49</v>
      </c>
      <c r="C2574" s="1" t="s">
        <v>2933</v>
      </c>
      <c r="D2574" s="1" t="s">
        <v>2066</v>
      </c>
      <c r="E2574" s="1" t="s">
        <v>1991</v>
      </c>
      <c r="F2574" s="1" t="s">
        <v>1992</v>
      </c>
      <c r="G2574" s="1" t="s">
        <v>590</v>
      </c>
      <c r="H2574" s="1" t="s">
        <v>228</v>
      </c>
      <c r="I2574" s="1" t="s">
        <v>2056</v>
      </c>
      <c r="J2574" s="3">
        <v>-70.290000000000006</v>
      </c>
      <c r="K2574" s="1" t="s">
        <v>2823</v>
      </c>
      <c r="L2574" s="1" t="s">
        <v>24</v>
      </c>
      <c r="M2574" s="1" t="s">
        <v>2824</v>
      </c>
      <c r="N2574" s="1" t="s">
        <v>2059</v>
      </c>
      <c r="O2574" s="2">
        <v>39752</v>
      </c>
      <c r="P2574" s="2">
        <v>39758</v>
      </c>
      <c r="Q2574" s="1" t="s">
        <v>29</v>
      </c>
      <c r="R2574" t="str">
        <f>VLOOKUP(F2574,'Seg 2 descriptions'!A:B,2)</f>
        <v>X Operations-Tri-County</v>
      </c>
      <c r="S2574" t="str">
        <f>VLOOKUP(G2574,'Seg 3 descriptions'!A:B,2)</f>
        <v>Overtime/Comp Time/On Call</v>
      </c>
    </row>
    <row r="2575" spans="1:19" x14ac:dyDescent="0.25">
      <c r="A2575" s="1" t="s">
        <v>457</v>
      </c>
      <c r="B2575" s="1" t="s">
        <v>49</v>
      </c>
      <c r="C2575" s="1" t="s">
        <v>2933</v>
      </c>
      <c r="D2575" s="1" t="s">
        <v>2352</v>
      </c>
      <c r="E2575" s="1" t="s">
        <v>1991</v>
      </c>
      <c r="F2575" s="1" t="s">
        <v>1992</v>
      </c>
      <c r="G2575" s="1" t="s">
        <v>590</v>
      </c>
      <c r="H2575" s="1" t="s">
        <v>130</v>
      </c>
      <c r="I2575" s="1" t="s">
        <v>2056</v>
      </c>
      <c r="J2575" s="3">
        <v>-10</v>
      </c>
      <c r="K2575" s="1" t="s">
        <v>2823</v>
      </c>
      <c r="L2575" s="1" t="s">
        <v>24</v>
      </c>
      <c r="M2575" s="1" t="s">
        <v>2824</v>
      </c>
      <c r="N2575" s="1" t="s">
        <v>2059</v>
      </c>
      <c r="O2575" s="2">
        <v>39752</v>
      </c>
      <c r="P2575" s="2">
        <v>39758</v>
      </c>
      <c r="Q2575" s="1" t="s">
        <v>29</v>
      </c>
      <c r="R2575" t="str">
        <f>VLOOKUP(F2575,'Seg 2 descriptions'!A:B,2)</f>
        <v>X Operations-Tri-County</v>
      </c>
      <c r="S2575" t="str">
        <f>VLOOKUP(G2575,'Seg 3 descriptions'!A:B,2)</f>
        <v>Overtime/Comp Time/On Call</v>
      </c>
    </row>
    <row r="2576" spans="1:19" x14ac:dyDescent="0.25">
      <c r="A2576" s="1" t="s">
        <v>457</v>
      </c>
      <c r="B2576" s="1" t="s">
        <v>49</v>
      </c>
      <c r="C2576" s="1" t="s">
        <v>2933</v>
      </c>
      <c r="D2576" s="1" t="s">
        <v>2400</v>
      </c>
      <c r="E2576" s="1" t="s">
        <v>2029</v>
      </c>
      <c r="F2576" s="1" t="s">
        <v>1992</v>
      </c>
      <c r="G2576" s="1" t="s">
        <v>590</v>
      </c>
      <c r="H2576" s="1" t="s">
        <v>187</v>
      </c>
      <c r="I2576" s="1" t="s">
        <v>2056</v>
      </c>
      <c r="J2576" s="3">
        <v>-3.89</v>
      </c>
      <c r="K2576" s="1" t="s">
        <v>2823</v>
      </c>
      <c r="L2576" s="1" t="s">
        <v>24</v>
      </c>
      <c r="M2576" s="1" t="s">
        <v>2824</v>
      </c>
      <c r="N2576" s="1" t="s">
        <v>2059</v>
      </c>
      <c r="O2576" s="2">
        <v>39752</v>
      </c>
      <c r="P2576" s="2">
        <v>39758</v>
      </c>
      <c r="Q2576" s="1" t="s">
        <v>29</v>
      </c>
      <c r="R2576" t="str">
        <f>VLOOKUP(F2576,'Seg 2 descriptions'!A:B,2)</f>
        <v>X Operations-Tri-County</v>
      </c>
      <c r="S2576" t="str">
        <f>VLOOKUP(G2576,'Seg 3 descriptions'!A:B,2)</f>
        <v>Overtime/Comp Time/On Call</v>
      </c>
    </row>
    <row r="2577" spans="1:19" x14ac:dyDescent="0.25">
      <c r="A2577" s="1" t="s">
        <v>457</v>
      </c>
      <c r="B2577" s="1" t="s">
        <v>49</v>
      </c>
      <c r="C2577" s="1" t="s">
        <v>2933</v>
      </c>
      <c r="D2577" s="1" t="s">
        <v>2065</v>
      </c>
      <c r="E2577" s="1" t="s">
        <v>20</v>
      </c>
      <c r="F2577" s="1" t="s">
        <v>1992</v>
      </c>
      <c r="G2577" s="1" t="s">
        <v>590</v>
      </c>
      <c r="H2577" s="1" t="s">
        <v>86</v>
      </c>
      <c r="I2577" s="1" t="s">
        <v>2056</v>
      </c>
      <c r="J2577" s="3">
        <v>-50.87</v>
      </c>
      <c r="K2577" s="1" t="s">
        <v>2823</v>
      </c>
      <c r="L2577" s="1" t="s">
        <v>24</v>
      </c>
      <c r="M2577" s="1" t="s">
        <v>2824</v>
      </c>
      <c r="N2577" s="1" t="s">
        <v>2059</v>
      </c>
      <c r="O2577" s="2">
        <v>39752</v>
      </c>
      <c r="P2577" s="2">
        <v>39758</v>
      </c>
      <c r="Q2577" s="1" t="s">
        <v>29</v>
      </c>
      <c r="R2577" t="str">
        <f>VLOOKUP(F2577,'Seg 2 descriptions'!A:B,2)</f>
        <v>X Operations-Tri-County</v>
      </c>
      <c r="S2577" t="str">
        <f>VLOOKUP(G2577,'Seg 3 descriptions'!A:B,2)</f>
        <v>Overtime/Comp Time/On Call</v>
      </c>
    </row>
    <row r="2578" spans="1:19" x14ac:dyDescent="0.25">
      <c r="A2578" s="1" t="s">
        <v>457</v>
      </c>
      <c r="B2578" s="1" t="s">
        <v>1988</v>
      </c>
      <c r="C2578" s="1" t="s">
        <v>2070</v>
      </c>
      <c r="D2578" s="1" t="s">
        <v>2299</v>
      </c>
      <c r="E2578" s="1" t="s">
        <v>2029</v>
      </c>
      <c r="F2578" s="1" t="s">
        <v>2030</v>
      </c>
      <c r="G2578" s="1" t="s">
        <v>590</v>
      </c>
      <c r="H2578" s="1" t="s">
        <v>86</v>
      </c>
      <c r="I2578" s="1" t="s">
        <v>2056</v>
      </c>
      <c r="J2578" s="3">
        <v>-2.84</v>
      </c>
      <c r="K2578" s="1" t="s">
        <v>2738</v>
      </c>
      <c r="L2578" s="1" t="s">
        <v>24</v>
      </c>
      <c r="M2578" s="1" t="s">
        <v>2739</v>
      </c>
      <c r="N2578" s="1" t="s">
        <v>2071</v>
      </c>
      <c r="O2578" s="2">
        <v>39507</v>
      </c>
      <c r="P2578" s="2">
        <v>39512</v>
      </c>
      <c r="Q2578" s="1" t="s">
        <v>29</v>
      </c>
      <c r="R2578" t="str">
        <f>VLOOKUP(F2578,'Seg 2 descriptions'!A:B,2)</f>
        <v>X Operations-Citrus County</v>
      </c>
      <c r="S2578" t="str">
        <f>VLOOKUP(G2578,'Seg 3 descriptions'!A:B,2)</f>
        <v>Overtime/Comp Time/On Call</v>
      </c>
    </row>
    <row r="2579" spans="1:19" x14ac:dyDescent="0.25">
      <c r="A2579" s="1" t="s">
        <v>457</v>
      </c>
      <c r="B2579" s="1" t="s">
        <v>49</v>
      </c>
      <c r="C2579" s="1" t="s">
        <v>3194</v>
      </c>
      <c r="D2579" s="1" t="s">
        <v>2272</v>
      </c>
      <c r="E2579" s="1" t="s">
        <v>1991</v>
      </c>
      <c r="F2579" s="1" t="s">
        <v>2101</v>
      </c>
      <c r="G2579" s="1" t="s">
        <v>867</v>
      </c>
      <c r="H2579" s="1" t="s">
        <v>86</v>
      </c>
      <c r="I2579" s="1" t="s">
        <v>2056</v>
      </c>
      <c r="J2579" s="3">
        <v>52.44</v>
      </c>
      <c r="K2579" s="1" t="s">
        <v>2239</v>
      </c>
      <c r="L2579" s="1" t="s">
        <v>24</v>
      </c>
      <c r="M2579" s="1" t="s">
        <v>2240</v>
      </c>
      <c r="N2579" s="1" t="s">
        <v>2059</v>
      </c>
      <c r="O2579" s="2">
        <v>39752</v>
      </c>
      <c r="P2579" s="2">
        <v>39758</v>
      </c>
      <c r="Q2579" s="1" t="s">
        <v>29</v>
      </c>
      <c r="R2579" t="str">
        <f>VLOOKUP(F2579,'Seg 2 descriptions'!A:B,2)</f>
        <v>X Operations Manager-Tri-County</v>
      </c>
      <c r="S2579" t="str">
        <f>VLOOKUP(G2579,'Seg 3 descriptions'!A:B,2)</f>
        <v>Meals</v>
      </c>
    </row>
    <row r="2580" spans="1:19" x14ac:dyDescent="0.25">
      <c r="A2580" s="1" t="s">
        <v>457</v>
      </c>
      <c r="B2580" s="1" t="s">
        <v>49</v>
      </c>
      <c r="C2580" s="1" t="s">
        <v>3194</v>
      </c>
      <c r="D2580" s="1" t="s">
        <v>3198</v>
      </c>
      <c r="E2580" s="1" t="s">
        <v>20</v>
      </c>
      <c r="F2580" s="1" t="s">
        <v>2101</v>
      </c>
      <c r="G2580" s="1" t="s">
        <v>1270</v>
      </c>
      <c r="H2580" s="1" t="s">
        <v>86</v>
      </c>
      <c r="I2580" s="1" t="s">
        <v>2056</v>
      </c>
      <c r="J2580" s="3">
        <v>89.22</v>
      </c>
      <c r="K2580" s="1" t="s">
        <v>2239</v>
      </c>
      <c r="L2580" s="1" t="s">
        <v>24</v>
      </c>
      <c r="M2580" s="1" t="s">
        <v>2240</v>
      </c>
      <c r="N2580" s="1" t="s">
        <v>2059</v>
      </c>
      <c r="O2580" s="2">
        <v>39752</v>
      </c>
      <c r="P2580" s="2">
        <v>39758</v>
      </c>
      <c r="Q2580" s="1" t="s">
        <v>29</v>
      </c>
      <c r="R2580" t="str">
        <f>VLOOKUP(F2580,'Seg 2 descriptions'!A:B,2)</f>
        <v>X Operations Manager-Tri-County</v>
      </c>
      <c r="S2580" t="str">
        <f>VLOOKUP(G2580,'Seg 3 descriptions'!A:B,2)</f>
        <v>Seminars &amp; Training</v>
      </c>
    </row>
    <row r="2581" spans="1:19" x14ac:dyDescent="0.25">
      <c r="A2581" s="1" t="s">
        <v>457</v>
      </c>
      <c r="B2581" s="1" t="s">
        <v>49</v>
      </c>
      <c r="C2581" s="1" t="s">
        <v>3194</v>
      </c>
      <c r="D2581" s="1" t="s">
        <v>2975</v>
      </c>
      <c r="E2581" s="1" t="s">
        <v>20</v>
      </c>
      <c r="F2581" s="1" t="s">
        <v>2101</v>
      </c>
      <c r="G2581" s="1" t="s">
        <v>460</v>
      </c>
      <c r="H2581" s="1" t="s">
        <v>86</v>
      </c>
      <c r="I2581" s="1" t="s">
        <v>2056</v>
      </c>
      <c r="J2581" s="3">
        <v>621.41999999999996</v>
      </c>
      <c r="K2581" s="1" t="s">
        <v>2239</v>
      </c>
      <c r="L2581" s="1" t="s">
        <v>24</v>
      </c>
      <c r="M2581" s="1" t="s">
        <v>2240</v>
      </c>
      <c r="N2581" s="1" t="s">
        <v>2059</v>
      </c>
      <c r="O2581" s="2">
        <v>39752</v>
      </c>
      <c r="P2581" s="2">
        <v>39758</v>
      </c>
      <c r="Q2581" s="1" t="s">
        <v>29</v>
      </c>
      <c r="R2581" t="str">
        <f>VLOOKUP(F2581,'Seg 2 descriptions'!A:B,2)</f>
        <v>X Operations Manager-Tri-County</v>
      </c>
      <c r="S2581" t="str">
        <f>VLOOKUP(G2581,'Seg 3 descriptions'!A:B,2)</f>
        <v>Salaries</v>
      </c>
    </row>
    <row r="2582" spans="1:19" x14ac:dyDescent="0.25">
      <c r="A2582" s="1" t="s">
        <v>457</v>
      </c>
      <c r="B2582" s="1" t="s">
        <v>49</v>
      </c>
      <c r="C2582" s="1" t="s">
        <v>3200</v>
      </c>
      <c r="D2582" s="1" t="s">
        <v>2267</v>
      </c>
      <c r="E2582" s="1" t="s">
        <v>1991</v>
      </c>
      <c r="F2582" s="1" t="s">
        <v>2101</v>
      </c>
      <c r="G2582" s="1" t="s">
        <v>868</v>
      </c>
      <c r="H2582" s="1" t="s">
        <v>86</v>
      </c>
      <c r="I2582" s="1" t="s">
        <v>2056</v>
      </c>
      <c r="J2582" s="3">
        <v>130.22</v>
      </c>
      <c r="K2582" s="1" t="s">
        <v>2239</v>
      </c>
      <c r="L2582" s="1" t="s">
        <v>24</v>
      </c>
      <c r="M2582" s="1" t="s">
        <v>2240</v>
      </c>
      <c r="N2582" s="1" t="s">
        <v>2059</v>
      </c>
      <c r="O2582" s="2">
        <v>39691</v>
      </c>
      <c r="P2582" s="2">
        <v>39696</v>
      </c>
      <c r="Q2582" s="1" t="s">
        <v>29</v>
      </c>
      <c r="R2582" t="str">
        <f>VLOOKUP(F2582,'Seg 2 descriptions'!A:B,2)</f>
        <v>X Operations Manager-Tri-County</v>
      </c>
      <c r="S2582" t="str">
        <f>VLOOKUP(G2582,'Seg 3 descriptions'!A:B,2)</f>
        <v>Cell Phones</v>
      </c>
    </row>
    <row r="2583" spans="1:19" x14ac:dyDescent="0.25">
      <c r="A2583" s="1" t="s">
        <v>457</v>
      </c>
      <c r="B2583" s="1" t="s">
        <v>49</v>
      </c>
      <c r="C2583" s="1" t="s">
        <v>3200</v>
      </c>
      <c r="D2583" s="1" t="s">
        <v>2261</v>
      </c>
      <c r="E2583" s="1" t="s">
        <v>2029</v>
      </c>
      <c r="F2583" s="1" t="s">
        <v>2101</v>
      </c>
      <c r="G2583" s="1" t="s">
        <v>868</v>
      </c>
      <c r="H2583" s="1" t="s">
        <v>86</v>
      </c>
      <c r="I2583" s="1" t="s">
        <v>2056</v>
      </c>
      <c r="J2583" s="3">
        <v>26.04</v>
      </c>
      <c r="K2583" s="1" t="s">
        <v>2239</v>
      </c>
      <c r="L2583" s="1" t="s">
        <v>24</v>
      </c>
      <c r="M2583" s="1" t="s">
        <v>2240</v>
      </c>
      <c r="N2583" s="1" t="s">
        <v>2059</v>
      </c>
      <c r="O2583" s="2">
        <v>39691</v>
      </c>
      <c r="P2583" s="2">
        <v>39696</v>
      </c>
      <c r="Q2583" s="1" t="s">
        <v>29</v>
      </c>
      <c r="R2583" t="str">
        <f>VLOOKUP(F2583,'Seg 2 descriptions'!A:B,2)</f>
        <v>X Operations Manager-Tri-County</v>
      </c>
      <c r="S2583" t="str">
        <f>VLOOKUP(G2583,'Seg 3 descriptions'!A:B,2)</f>
        <v>Cell Phones</v>
      </c>
    </row>
    <row r="2584" spans="1:19" x14ac:dyDescent="0.25">
      <c r="A2584" s="1" t="s">
        <v>457</v>
      </c>
      <c r="B2584" s="1" t="s">
        <v>49</v>
      </c>
      <c r="C2584" s="1" t="s">
        <v>3200</v>
      </c>
      <c r="D2584" s="1" t="s">
        <v>2262</v>
      </c>
      <c r="E2584" s="1" t="s">
        <v>1991</v>
      </c>
      <c r="F2584" s="1" t="s">
        <v>2101</v>
      </c>
      <c r="G2584" s="1" t="s">
        <v>283</v>
      </c>
      <c r="H2584" s="1" t="s">
        <v>86</v>
      </c>
      <c r="I2584" s="1" t="s">
        <v>2056</v>
      </c>
      <c r="J2584" s="3">
        <v>401.23</v>
      </c>
      <c r="K2584" s="1" t="s">
        <v>2239</v>
      </c>
      <c r="L2584" s="1" t="s">
        <v>24</v>
      </c>
      <c r="M2584" s="1" t="s">
        <v>2240</v>
      </c>
      <c r="N2584" s="1" t="s">
        <v>2059</v>
      </c>
      <c r="O2584" s="2">
        <v>39691</v>
      </c>
      <c r="P2584" s="2">
        <v>39696</v>
      </c>
      <c r="Q2584" s="1" t="s">
        <v>29</v>
      </c>
      <c r="R2584" t="str">
        <f>VLOOKUP(F2584,'Seg 2 descriptions'!A:B,2)</f>
        <v>X Operations Manager-Tri-County</v>
      </c>
      <c r="S2584" t="str">
        <f>VLOOKUP(G2584,'Seg 3 descriptions'!A:B,2)</f>
        <v>Supplies &amp; Misc Dept Expenses</v>
      </c>
    </row>
    <row r="2585" spans="1:19" x14ac:dyDescent="0.25">
      <c r="A2585" s="1" t="s">
        <v>457</v>
      </c>
      <c r="B2585" s="1" t="s">
        <v>49</v>
      </c>
      <c r="C2585" s="1" t="s">
        <v>3200</v>
      </c>
      <c r="D2585" s="1" t="s">
        <v>2272</v>
      </c>
      <c r="E2585" s="1" t="s">
        <v>1991</v>
      </c>
      <c r="F2585" s="1" t="s">
        <v>2101</v>
      </c>
      <c r="G2585" s="1" t="s">
        <v>867</v>
      </c>
      <c r="H2585" s="1" t="s">
        <v>86</v>
      </c>
      <c r="I2585" s="1" t="s">
        <v>2056</v>
      </c>
      <c r="J2585" s="3">
        <v>187.14</v>
      </c>
      <c r="K2585" s="1" t="s">
        <v>2239</v>
      </c>
      <c r="L2585" s="1" t="s">
        <v>24</v>
      </c>
      <c r="M2585" s="1" t="s">
        <v>2240</v>
      </c>
      <c r="N2585" s="1" t="s">
        <v>2059</v>
      </c>
      <c r="O2585" s="2">
        <v>39691</v>
      </c>
      <c r="P2585" s="2">
        <v>39696</v>
      </c>
      <c r="Q2585" s="1" t="s">
        <v>29</v>
      </c>
      <c r="R2585" t="str">
        <f>VLOOKUP(F2585,'Seg 2 descriptions'!A:B,2)</f>
        <v>X Operations Manager-Tri-County</v>
      </c>
      <c r="S2585" t="str">
        <f>VLOOKUP(G2585,'Seg 3 descriptions'!A:B,2)</f>
        <v>Meals</v>
      </c>
    </row>
    <row r="2586" spans="1:19" x14ac:dyDescent="0.25">
      <c r="A2586" s="1" t="s">
        <v>457</v>
      </c>
      <c r="B2586" s="1" t="s">
        <v>49</v>
      </c>
      <c r="C2586" s="1" t="s">
        <v>3200</v>
      </c>
      <c r="D2586" s="1" t="s">
        <v>2266</v>
      </c>
      <c r="E2586" s="1" t="s">
        <v>2029</v>
      </c>
      <c r="F2586" s="1" t="s">
        <v>2101</v>
      </c>
      <c r="G2586" s="1" t="s">
        <v>867</v>
      </c>
      <c r="H2586" s="1" t="s">
        <v>86</v>
      </c>
      <c r="I2586" s="1" t="s">
        <v>2056</v>
      </c>
      <c r="J2586" s="3">
        <v>37.43</v>
      </c>
      <c r="K2586" s="1" t="s">
        <v>2239</v>
      </c>
      <c r="L2586" s="1" t="s">
        <v>24</v>
      </c>
      <c r="M2586" s="1" t="s">
        <v>2240</v>
      </c>
      <c r="N2586" s="1" t="s">
        <v>2059</v>
      </c>
      <c r="O2586" s="2">
        <v>39691</v>
      </c>
      <c r="P2586" s="2">
        <v>39696</v>
      </c>
      <c r="Q2586" s="1" t="s">
        <v>29</v>
      </c>
      <c r="R2586" t="str">
        <f>VLOOKUP(F2586,'Seg 2 descriptions'!A:B,2)</f>
        <v>X Operations Manager-Tri-County</v>
      </c>
      <c r="S2586" t="str">
        <f>VLOOKUP(G2586,'Seg 3 descriptions'!A:B,2)</f>
        <v>Meals</v>
      </c>
    </row>
    <row r="2587" spans="1:19" x14ac:dyDescent="0.25">
      <c r="A2587" s="1" t="s">
        <v>457</v>
      </c>
      <c r="B2587" s="1" t="s">
        <v>49</v>
      </c>
      <c r="C2587" s="1" t="s">
        <v>3200</v>
      </c>
      <c r="D2587" s="1" t="s">
        <v>2853</v>
      </c>
      <c r="E2587" s="1" t="s">
        <v>1991</v>
      </c>
      <c r="F2587" s="1" t="s">
        <v>2101</v>
      </c>
      <c r="G2587" s="1" t="s">
        <v>1270</v>
      </c>
      <c r="H2587" s="1" t="s">
        <v>86</v>
      </c>
      <c r="I2587" s="1" t="s">
        <v>2056</v>
      </c>
      <c r="J2587" s="3">
        <v>330.56</v>
      </c>
      <c r="K2587" s="1" t="s">
        <v>2239</v>
      </c>
      <c r="L2587" s="1" t="s">
        <v>24</v>
      </c>
      <c r="M2587" s="1" t="s">
        <v>2240</v>
      </c>
      <c r="N2587" s="1" t="s">
        <v>2059</v>
      </c>
      <c r="O2587" s="2">
        <v>39691</v>
      </c>
      <c r="P2587" s="2">
        <v>39696</v>
      </c>
      <c r="Q2587" s="1" t="s">
        <v>29</v>
      </c>
      <c r="R2587" t="str">
        <f>VLOOKUP(F2587,'Seg 2 descriptions'!A:B,2)</f>
        <v>X Operations Manager-Tri-County</v>
      </c>
      <c r="S2587" t="str">
        <f>VLOOKUP(G2587,'Seg 3 descriptions'!A:B,2)</f>
        <v>Seminars &amp; Training</v>
      </c>
    </row>
    <row r="2588" spans="1:19" x14ac:dyDescent="0.25">
      <c r="A2588" s="1" t="s">
        <v>457</v>
      </c>
      <c r="B2588" s="1" t="s">
        <v>49</v>
      </c>
      <c r="C2588" s="1" t="s">
        <v>3200</v>
      </c>
      <c r="D2588" s="1" t="s">
        <v>2856</v>
      </c>
      <c r="E2588" s="1" t="s">
        <v>2029</v>
      </c>
      <c r="F2588" s="1" t="s">
        <v>2101</v>
      </c>
      <c r="G2588" s="1" t="s">
        <v>1270</v>
      </c>
      <c r="H2588" s="1" t="s">
        <v>86</v>
      </c>
      <c r="I2588" s="1" t="s">
        <v>2056</v>
      </c>
      <c r="J2588" s="3">
        <v>66.11</v>
      </c>
      <c r="K2588" s="1" t="s">
        <v>2239</v>
      </c>
      <c r="L2588" s="1" t="s">
        <v>24</v>
      </c>
      <c r="M2588" s="1" t="s">
        <v>2240</v>
      </c>
      <c r="N2588" s="1" t="s">
        <v>2059</v>
      </c>
      <c r="O2588" s="2">
        <v>39691</v>
      </c>
      <c r="P2588" s="2">
        <v>39696</v>
      </c>
      <c r="Q2588" s="1" t="s">
        <v>29</v>
      </c>
      <c r="R2588" t="str">
        <f>VLOOKUP(F2588,'Seg 2 descriptions'!A:B,2)</f>
        <v>X Operations Manager-Tri-County</v>
      </c>
      <c r="S2588" t="str">
        <f>VLOOKUP(G2588,'Seg 3 descriptions'!A:B,2)</f>
        <v>Seminars &amp; Training</v>
      </c>
    </row>
    <row r="2589" spans="1:19" x14ac:dyDescent="0.25">
      <c r="A2589" s="1" t="s">
        <v>457</v>
      </c>
      <c r="B2589" s="1" t="s">
        <v>49</v>
      </c>
      <c r="C2589" s="1" t="s">
        <v>3200</v>
      </c>
      <c r="D2589" s="1" t="s">
        <v>2100</v>
      </c>
      <c r="E2589" s="1" t="s">
        <v>1991</v>
      </c>
      <c r="F2589" s="1" t="s">
        <v>2101</v>
      </c>
      <c r="G2589" s="1" t="s">
        <v>460</v>
      </c>
      <c r="H2589" s="1" t="s">
        <v>86</v>
      </c>
      <c r="I2589" s="1" t="s">
        <v>2056</v>
      </c>
      <c r="J2589" s="3">
        <v>1577.97</v>
      </c>
      <c r="K2589" s="1" t="s">
        <v>2239</v>
      </c>
      <c r="L2589" s="1" t="s">
        <v>24</v>
      </c>
      <c r="M2589" s="1" t="s">
        <v>2240</v>
      </c>
      <c r="N2589" s="1" t="s">
        <v>2059</v>
      </c>
      <c r="O2589" s="2">
        <v>39691</v>
      </c>
      <c r="P2589" s="2">
        <v>39696</v>
      </c>
      <c r="Q2589" s="1" t="s">
        <v>29</v>
      </c>
      <c r="R2589" t="str">
        <f>VLOOKUP(F2589,'Seg 2 descriptions'!A:B,2)</f>
        <v>X Operations Manager-Tri-County</v>
      </c>
      <c r="S2589" t="str">
        <f>VLOOKUP(G2589,'Seg 3 descriptions'!A:B,2)</f>
        <v>Salaries</v>
      </c>
    </row>
    <row r="2590" spans="1:19" x14ac:dyDescent="0.25">
      <c r="A2590" s="1" t="s">
        <v>457</v>
      </c>
      <c r="B2590" s="1" t="s">
        <v>49</v>
      </c>
      <c r="C2590" s="1" t="s">
        <v>3200</v>
      </c>
      <c r="D2590" s="1" t="s">
        <v>2105</v>
      </c>
      <c r="E2590" s="1" t="s">
        <v>2029</v>
      </c>
      <c r="F2590" s="1" t="s">
        <v>2101</v>
      </c>
      <c r="G2590" s="1" t="s">
        <v>460</v>
      </c>
      <c r="H2590" s="1" t="s">
        <v>86</v>
      </c>
      <c r="I2590" s="1" t="s">
        <v>2056</v>
      </c>
      <c r="J2590" s="3">
        <v>315.58999999999997</v>
      </c>
      <c r="K2590" s="1" t="s">
        <v>2239</v>
      </c>
      <c r="L2590" s="1" t="s">
        <v>24</v>
      </c>
      <c r="M2590" s="1" t="s">
        <v>2240</v>
      </c>
      <c r="N2590" s="1" t="s">
        <v>2059</v>
      </c>
      <c r="O2590" s="2">
        <v>39691</v>
      </c>
      <c r="P2590" s="2">
        <v>39696</v>
      </c>
      <c r="Q2590" s="1" t="s">
        <v>29</v>
      </c>
      <c r="R2590" t="str">
        <f>VLOOKUP(F2590,'Seg 2 descriptions'!A:B,2)</f>
        <v>X Operations Manager-Tri-County</v>
      </c>
      <c r="S2590" t="str">
        <f>VLOOKUP(G2590,'Seg 3 descriptions'!A:B,2)</f>
        <v>Salaries</v>
      </c>
    </row>
    <row r="2591" spans="1:19" x14ac:dyDescent="0.25">
      <c r="A2591" s="1" t="s">
        <v>457</v>
      </c>
      <c r="B2591" s="1" t="s">
        <v>49</v>
      </c>
      <c r="C2591" s="1" t="s">
        <v>3200</v>
      </c>
      <c r="D2591" s="1" t="s">
        <v>2276</v>
      </c>
      <c r="E2591" s="1" t="s">
        <v>1991</v>
      </c>
      <c r="F2591" s="1" t="s">
        <v>2101</v>
      </c>
      <c r="G2591" s="1" t="s">
        <v>866</v>
      </c>
      <c r="H2591" s="1" t="s">
        <v>86</v>
      </c>
      <c r="I2591" s="1" t="s">
        <v>2056</v>
      </c>
      <c r="J2591" s="3">
        <v>284.17</v>
      </c>
      <c r="K2591" s="1" t="s">
        <v>2239</v>
      </c>
      <c r="L2591" s="1" t="s">
        <v>24</v>
      </c>
      <c r="M2591" s="1" t="s">
        <v>2240</v>
      </c>
      <c r="N2591" s="1" t="s">
        <v>2059</v>
      </c>
      <c r="O2591" s="2">
        <v>39691</v>
      </c>
      <c r="P2591" s="2">
        <v>39696</v>
      </c>
      <c r="Q2591" s="1" t="s">
        <v>29</v>
      </c>
      <c r="R2591" t="str">
        <f>VLOOKUP(F2591,'Seg 2 descriptions'!A:B,2)</f>
        <v>X Operations Manager-Tri-County</v>
      </c>
      <c r="S2591" t="str">
        <f>VLOOKUP(G2591,'Seg 3 descriptions'!A:B,2)</f>
        <v>Lodging &amp; Travel</v>
      </c>
    </row>
    <row r="2592" spans="1:19" x14ac:dyDescent="0.25">
      <c r="A2592" s="1" t="s">
        <v>457</v>
      </c>
      <c r="B2592" s="1" t="s">
        <v>49</v>
      </c>
      <c r="C2592" s="1" t="s">
        <v>3200</v>
      </c>
      <c r="D2592" s="1" t="s">
        <v>2271</v>
      </c>
      <c r="E2592" s="1" t="s">
        <v>2029</v>
      </c>
      <c r="F2592" s="1" t="s">
        <v>2101</v>
      </c>
      <c r="G2592" s="1" t="s">
        <v>866</v>
      </c>
      <c r="H2592" s="1" t="s">
        <v>86</v>
      </c>
      <c r="I2592" s="1" t="s">
        <v>2056</v>
      </c>
      <c r="J2592" s="3">
        <v>56.83</v>
      </c>
      <c r="K2592" s="1" t="s">
        <v>2239</v>
      </c>
      <c r="L2592" s="1" t="s">
        <v>24</v>
      </c>
      <c r="M2592" s="1" t="s">
        <v>2240</v>
      </c>
      <c r="N2592" s="1" t="s">
        <v>2059</v>
      </c>
      <c r="O2592" s="2">
        <v>39691</v>
      </c>
      <c r="P2592" s="2">
        <v>39696</v>
      </c>
      <c r="Q2592" s="1" t="s">
        <v>29</v>
      </c>
      <c r="R2592" t="str">
        <f>VLOOKUP(F2592,'Seg 2 descriptions'!A:B,2)</f>
        <v>X Operations Manager-Tri-County</v>
      </c>
      <c r="S2592" t="str">
        <f>VLOOKUP(G2592,'Seg 3 descriptions'!A:B,2)</f>
        <v>Lodging &amp; Travel</v>
      </c>
    </row>
    <row r="2593" spans="1:19" x14ac:dyDescent="0.25">
      <c r="A2593" s="1" t="s">
        <v>1987</v>
      </c>
      <c r="B2593" s="1" t="s">
        <v>1988</v>
      </c>
      <c r="C2593" s="1" t="s">
        <v>3183</v>
      </c>
      <c r="D2593" s="1" t="s">
        <v>2104</v>
      </c>
      <c r="E2593" s="1" t="s">
        <v>1991</v>
      </c>
      <c r="F2593" s="1" t="s">
        <v>2101</v>
      </c>
      <c r="G2593" s="1" t="s">
        <v>460</v>
      </c>
      <c r="H2593" s="1" t="s">
        <v>23</v>
      </c>
      <c r="I2593" s="1" t="s">
        <v>24</v>
      </c>
      <c r="J2593" s="3">
        <v>129.12</v>
      </c>
      <c r="K2593" s="1" t="s">
        <v>3232</v>
      </c>
      <c r="L2593" s="1" t="s">
        <v>24</v>
      </c>
      <c r="M2593" s="1" t="s">
        <v>2492</v>
      </c>
      <c r="N2593" s="1" t="s">
        <v>3183</v>
      </c>
      <c r="O2593" s="2">
        <v>39458</v>
      </c>
      <c r="P2593" s="2">
        <v>39458</v>
      </c>
      <c r="Q2593" s="1" t="s">
        <v>29</v>
      </c>
      <c r="R2593" t="str">
        <f>VLOOKUP(F2593,'Seg 2 descriptions'!A:B,2)</f>
        <v>X Operations Manager-Tri-County</v>
      </c>
      <c r="S2593" t="str">
        <f>VLOOKUP(G2593,'Seg 3 descriptions'!A:B,2)</f>
        <v>Salaries</v>
      </c>
    </row>
    <row r="2594" spans="1:19" x14ac:dyDescent="0.25">
      <c r="A2594" s="1" t="s">
        <v>1987</v>
      </c>
      <c r="B2594" s="1" t="s">
        <v>1988</v>
      </c>
      <c r="C2594" s="1" t="s">
        <v>3183</v>
      </c>
      <c r="D2594" s="1" t="s">
        <v>2494</v>
      </c>
      <c r="E2594" s="1" t="s">
        <v>1991</v>
      </c>
      <c r="F2594" s="1" t="s">
        <v>2101</v>
      </c>
      <c r="G2594" s="1" t="s">
        <v>460</v>
      </c>
      <c r="H2594" s="1" t="s">
        <v>130</v>
      </c>
      <c r="I2594" s="1" t="s">
        <v>24</v>
      </c>
      <c r="J2594" s="3">
        <v>129.12</v>
      </c>
      <c r="K2594" s="1" t="s">
        <v>3232</v>
      </c>
      <c r="L2594" s="1" t="s">
        <v>24</v>
      </c>
      <c r="M2594" s="1" t="s">
        <v>2492</v>
      </c>
      <c r="N2594" s="1" t="s">
        <v>3183</v>
      </c>
      <c r="O2594" s="2">
        <v>39458</v>
      </c>
      <c r="P2594" s="2">
        <v>39458</v>
      </c>
      <c r="Q2594" s="1" t="s">
        <v>29</v>
      </c>
      <c r="R2594" t="str">
        <f>VLOOKUP(F2594,'Seg 2 descriptions'!A:B,2)</f>
        <v>X Operations Manager-Tri-County</v>
      </c>
      <c r="S2594" t="str">
        <f>VLOOKUP(G2594,'Seg 3 descriptions'!A:B,2)</f>
        <v>Salaries</v>
      </c>
    </row>
    <row r="2595" spans="1:19" x14ac:dyDescent="0.25">
      <c r="A2595" s="1" t="s">
        <v>1987</v>
      </c>
      <c r="B2595" s="1" t="s">
        <v>1988</v>
      </c>
      <c r="C2595" s="1" t="s">
        <v>3183</v>
      </c>
      <c r="D2595" s="1" t="s">
        <v>2100</v>
      </c>
      <c r="E2595" s="1" t="s">
        <v>1991</v>
      </c>
      <c r="F2595" s="1" t="s">
        <v>2101</v>
      </c>
      <c r="G2595" s="1" t="s">
        <v>460</v>
      </c>
      <c r="H2595" s="1" t="s">
        <v>86</v>
      </c>
      <c r="I2595" s="1" t="s">
        <v>24</v>
      </c>
      <c r="J2595" s="3">
        <v>129.12</v>
      </c>
      <c r="K2595" s="1" t="s">
        <v>3232</v>
      </c>
      <c r="L2595" s="1" t="s">
        <v>24</v>
      </c>
      <c r="M2595" s="1" t="s">
        <v>2492</v>
      </c>
      <c r="N2595" s="1" t="s">
        <v>3183</v>
      </c>
      <c r="O2595" s="2">
        <v>39458</v>
      </c>
      <c r="P2595" s="2">
        <v>39458</v>
      </c>
      <c r="Q2595" s="1" t="s">
        <v>29</v>
      </c>
      <c r="R2595" t="str">
        <f>VLOOKUP(F2595,'Seg 2 descriptions'!A:B,2)</f>
        <v>X Operations Manager-Tri-County</v>
      </c>
      <c r="S2595" t="str">
        <f>VLOOKUP(G2595,'Seg 3 descriptions'!A:B,2)</f>
        <v>Salaries</v>
      </c>
    </row>
    <row r="2596" spans="1:19" x14ac:dyDescent="0.25">
      <c r="A2596" s="1" t="s">
        <v>1571</v>
      </c>
      <c r="B2596" s="1" t="s">
        <v>49</v>
      </c>
      <c r="C2596" s="1" t="s">
        <v>2292</v>
      </c>
      <c r="D2596" s="1" t="s">
        <v>2044</v>
      </c>
      <c r="E2596" s="1" t="s">
        <v>1991</v>
      </c>
      <c r="F2596" s="1" t="s">
        <v>2013</v>
      </c>
      <c r="G2596" s="1" t="s">
        <v>22</v>
      </c>
      <c r="H2596" s="1" t="s">
        <v>86</v>
      </c>
      <c r="I2596" s="1" t="s">
        <v>24</v>
      </c>
      <c r="J2596" s="3">
        <v>101.18</v>
      </c>
      <c r="K2596" s="1" t="s">
        <v>2683</v>
      </c>
      <c r="L2596" s="1" t="s">
        <v>24</v>
      </c>
      <c r="M2596" s="1" t="s">
        <v>24</v>
      </c>
      <c r="N2596" s="1" t="s">
        <v>2292</v>
      </c>
      <c r="O2596" s="2">
        <v>39660</v>
      </c>
      <c r="P2596" s="2">
        <v>39665</v>
      </c>
      <c r="Q2596" s="1" t="s">
        <v>29</v>
      </c>
      <c r="R2596" t="str">
        <f>VLOOKUP(F2596,'Seg 2 descriptions'!A:B,2)</f>
        <v>X Facilities-Florida</v>
      </c>
      <c r="S2596" t="str">
        <f>VLOOKUP(G2596,'Seg 3 descriptions'!A:B,2)</f>
        <v>Facilities Maintenance</v>
      </c>
    </row>
    <row r="2597" spans="1:19" x14ac:dyDescent="0.25">
      <c r="A2597" s="1" t="s">
        <v>3203</v>
      </c>
      <c r="B2597" s="1" t="s">
        <v>1988</v>
      </c>
      <c r="C2597" s="1" t="s">
        <v>3204</v>
      </c>
      <c r="D2597" s="1" t="s">
        <v>2044</v>
      </c>
      <c r="E2597" s="1" t="s">
        <v>1991</v>
      </c>
      <c r="F2597" s="1" t="s">
        <v>2013</v>
      </c>
      <c r="G2597" s="1" t="s">
        <v>22</v>
      </c>
      <c r="H2597" s="1" t="s">
        <v>86</v>
      </c>
      <c r="I2597" s="1" t="s">
        <v>24</v>
      </c>
      <c r="J2597" s="3">
        <v>9.1</v>
      </c>
      <c r="K2597" s="1" t="s">
        <v>3233</v>
      </c>
      <c r="L2597" s="1" t="s">
        <v>24</v>
      </c>
      <c r="M2597" s="1" t="s">
        <v>24</v>
      </c>
      <c r="N2597" s="1" t="s">
        <v>24</v>
      </c>
      <c r="O2597" s="2">
        <v>39449</v>
      </c>
      <c r="P2597" s="2">
        <v>39449</v>
      </c>
      <c r="Q2597" s="1" t="s">
        <v>29</v>
      </c>
      <c r="R2597" t="str">
        <f>VLOOKUP(F2597,'Seg 2 descriptions'!A:B,2)</f>
        <v>X Facilities-Florida</v>
      </c>
      <c r="S2597" t="str">
        <f>VLOOKUP(G2597,'Seg 3 descriptions'!A:B,2)</f>
        <v>Facilities Maintenance</v>
      </c>
    </row>
    <row r="2598" spans="1:19" x14ac:dyDescent="0.25">
      <c r="A2598" s="1" t="s">
        <v>3203</v>
      </c>
      <c r="B2598" s="1" t="s">
        <v>1988</v>
      </c>
      <c r="C2598" s="1" t="s">
        <v>3204</v>
      </c>
      <c r="D2598" s="1" t="s">
        <v>2044</v>
      </c>
      <c r="E2598" s="1" t="s">
        <v>1991</v>
      </c>
      <c r="F2598" s="1" t="s">
        <v>2013</v>
      </c>
      <c r="G2598" s="1" t="s">
        <v>22</v>
      </c>
      <c r="H2598" s="1" t="s">
        <v>86</v>
      </c>
      <c r="I2598" s="1" t="s">
        <v>24</v>
      </c>
      <c r="J2598" s="3">
        <v>6.31</v>
      </c>
      <c r="K2598" s="1" t="s">
        <v>3234</v>
      </c>
      <c r="L2598" s="1" t="s">
        <v>24</v>
      </c>
      <c r="M2598" s="1" t="s">
        <v>24</v>
      </c>
      <c r="N2598" s="1" t="s">
        <v>24</v>
      </c>
      <c r="O2598" s="2">
        <v>39449</v>
      </c>
      <c r="P2598" s="2">
        <v>39449</v>
      </c>
      <c r="Q2598" s="1" t="s">
        <v>29</v>
      </c>
      <c r="R2598" t="str">
        <f>VLOOKUP(F2598,'Seg 2 descriptions'!A:B,2)</f>
        <v>X Facilities-Florida</v>
      </c>
      <c r="S2598" t="str">
        <f>VLOOKUP(G2598,'Seg 3 descriptions'!A:B,2)</f>
        <v>Facilities Maintenance</v>
      </c>
    </row>
    <row r="2599" spans="1:19" x14ac:dyDescent="0.25">
      <c r="A2599" s="1" t="s">
        <v>3203</v>
      </c>
      <c r="B2599" s="1" t="s">
        <v>1988</v>
      </c>
      <c r="C2599" s="1" t="s">
        <v>3235</v>
      </c>
      <c r="D2599" s="1" t="s">
        <v>2044</v>
      </c>
      <c r="E2599" s="1" t="s">
        <v>1991</v>
      </c>
      <c r="F2599" s="1" t="s">
        <v>2013</v>
      </c>
      <c r="G2599" s="1" t="s">
        <v>22</v>
      </c>
      <c r="H2599" s="1" t="s">
        <v>86</v>
      </c>
      <c r="I2599" s="1" t="s">
        <v>24</v>
      </c>
      <c r="J2599" s="3">
        <v>7.7</v>
      </c>
      <c r="K2599" s="1" t="s">
        <v>3236</v>
      </c>
      <c r="L2599" s="1" t="s">
        <v>24</v>
      </c>
      <c r="M2599" s="1" t="s">
        <v>24</v>
      </c>
      <c r="N2599" s="1" t="s">
        <v>24</v>
      </c>
      <c r="O2599" s="2">
        <v>39518</v>
      </c>
      <c r="P2599" s="2">
        <v>39518</v>
      </c>
      <c r="Q2599" s="1" t="s">
        <v>29</v>
      </c>
      <c r="R2599" t="str">
        <f>VLOOKUP(F2599,'Seg 2 descriptions'!A:B,2)</f>
        <v>X Facilities-Florida</v>
      </c>
      <c r="S2599" t="str">
        <f>VLOOKUP(G2599,'Seg 3 descriptions'!A:B,2)</f>
        <v>Facilities Maintenance</v>
      </c>
    </row>
    <row r="2600" spans="1:19" x14ac:dyDescent="0.25">
      <c r="A2600" s="1" t="s">
        <v>3203</v>
      </c>
      <c r="B2600" s="1" t="s">
        <v>1988</v>
      </c>
      <c r="C2600" s="1" t="s">
        <v>3235</v>
      </c>
      <c r="D2600" s="1" t="s">
        <v>2044</v>
      </c>
      <c r="E2600" s="1" t="s">
        <v>1991</v>
      </c>
      <c r="F2600" s="1" t="s">
        <v>2013</v>
      </c>
      <c r="G2600" s="1" t="s">
        <v>22</v>
      </c>
      <c r="H2600" s="1" t="s">
        <v>86</v>
      </c>
      <c r="I2600" s="1" t="s">
        <v>24</v>
      </c>
      <c r="J2600" s="3">
        <v>97.04</v>
      </c>
      <c r="K2600" s="1" t="s">
        <v>3237</v>
      </c>
      <c r="L2600" s="1" t="s">
        <v>24</v>
      </c>
      <c r="M2600" s="1" t="s">
        <v>24</v>
      </c>
      <c r="N2600" s="1" t="s">
        <v>24</v>
      </c>
      <c r="O2600" s="2">
        <v>39518</v>
      </c>
      <c r="P2600" s="2">
        <v>39518</v>
      </c>
      <c r="Q2600" s="1" t="s">
        <v>29</v>
      </c>
      <c r="R2600" t="str">
        <f>VLOOKUP(F2600,'Seg 2 descriptions'!A:B,2)</f>
        <v>X Facilities-Florida</v>
      </c>
      <c r="S2600" t="str">
        <f>VLOOKUP(G2600,'Seg 3 descriptions'!A:B,2)</f>
        <v>Facilities Maintenance</v>
      </c>
    </row>
    <row r="2601" spans="1:19" x14ac:dyDescent="0.25">
      <c r="A2601" s="1" t="s">
        <v>3203</v>
      </c>
      <c r="B2601" s="1" t="s">
        <v>1988</v>
      </c>
      <c r="C2601" s="1" t="s">
        <v>3235</v>
      </c>
      <c r="D2601" s="1" t="s">
        <v>2044</v>
      </c>
      <c r="E2601" s="1" t="s">
        <v>1991</v>
      </c>
      <c r="F2601" s="1" t="s">
        <v>2013</v>
      </c>
      <c r="G2601" s="1" t="s">
        <v>22</v>
      </c>
      <c r="H2601" s="1" t="s">
        <v>86</v>
      </c>
      <c r="I2601" s="1" t="s">
        <v>24</v>
      </c>
      <c r="J2601" s="3">
        <v>216.84</v>
      </c>
      <c r="K2601" s="1" t="s">
        <v>3238</v>
      </c>
      <c r="L2601" s="1" t="s">
        <v>24</v>
      </c>
      <c r="M2601" s="1" t="s">
        <v>24</v>
      </c>
      <c r="N2601" s="1" t="s">
        <v>24</v>
      </c>
      <c r="O2601" s="2">
        <v>39518</v>
      </c>
      <c r="P2601" s="2">
        <v>39518</v>
      </c>
      <c r="Q2601" s="1" t="s">
        <v>29</v>
      </c>
      <c r="R2601" t="str">
        <f>VLOOKUP(F2601,'Seg 2 descriptions'!A:B,2)</f>
        <v>X Facilities-Florida</v>
      </c>
      <c r="S2601" t="str">
        <f>VLOOKUP(G2601,'Seg 3 descriptions'!A:B,2)</f>
        <v>Facilities Maintenance</v>
      </c>
    </row>
    <row r="2602" spans="1:19" x14ac:dyDescent="0.25">
      <c r="A2602" s="1" t="s">
        <v>3203</v>
      </c>
      <c r="B2602" s="1" t="s">
        <v>1988</v>
      </c>
      <c r="C2602" s="1" t="s">
        <v>3210</v>
      </c>
      <c r="D2602" s="1" t="s">
        <v>2044</v>
      </c>
      <c r="E2602" s="1" t="s">
        <v>1991</v>
      </c>
      <c r="F2602" s="1" t="s">
        <v>2013</v>
      </c>
      <c r="G2602" s="1" t="s">
        <v>22</v>
      </c>
      <c r="H2602" s="1" t="s">
        <v>86</v>
      </c>
      <c r="I2602" s="1" t="s">
        <v>24</v>
      </c>
      <c r="J2602" s="3">
        <v>6.08</v>
      </c>
      <c r="K2602" s="1" t="s">
        <v>3239</v>
      </c>
      <c r="L2602" s="1" t="s">
        <v>24</v>
      </c>
      <c r="M2602" s="1" t="s">
        <v>24</v>
      </c>
      <c r="N2602" s="1" t="s">
        <v>24</v>
      </c>
      <c r="O2602" s="2">
        <v>39568</v>
      </c>
      <c r="P2602" s="2">
        <v>39568</v>
      </c>
      <c r="Q2602" s="1" t="s">
        <v>29</v>
      </c>
      <c r="R2602" t="str">
        <f>VLOOKUP(F2602,'Seg 2 descriptions'!A:B,2)</f>
        <v>X Facilities-Florida</v>
      </c>
      <c r="S2602" t="str">
        <f>VLOOKUP(G2602,'Seg 3 descriptions'!A:B,2)</f>
        <v>Facilities Maintenance</v>
      </c>
    </row>
    <row r="2603" spans="1:19" x14ac:dyDescent="0.25">
      <c r="A2603" s="1" t="s">
        <v>3203</v>
      </c>
      <c r="B2603" s="1" t="s">
        <v>1988</v>
      </c>
      <c r="C2603" s="1" t="s">
        <v>3212</v>
      </c>
      <c r="D2603" s="1" t="s">
        <v>2044</v>
      </c>
      <c r="E2603" s="1" t="s">
        <v>1991</v>
      </c>
      <c r="F2603" s="1" t="s">
        <v>2013</v>
      </c>
      <c r="G2603" s="1" t="s">
        <v>22</v>
      </c>
      <c r="H2603" s="1" t="s">
        <v>86</v>
      </c>
      <c r="I2603" s="1" t="s">
        <v>24</v>
      </c>
      <c r="J2603" s="3">
        <v>44.7</v>
      </c>
      <c r="K2603" s="1" t="s">
        <v>3240</v>
      </c>
      <c r="L2603" s="1" t="s">
        <v>24</v>
      </c>
      <c r="M2603" s="1" t="s">
        <v>24</v>
      </c>
      <c r="N2603" s="1" t="s">
        <v>24</v>
      </c>
      <c r="O2603" s="2">
        <v>39503</v>
      </c>
      <c r="P2603" s="2">
        <v>39503</v>
      </c>
      <c r="Q2603" s="1" t="s">
        <v>29</v>
      </c>
      <c r="R2603" t="str">
        <f>VLOOKUP(F2603,'Seg 2 descriptions'!A:B,2)</f>
        <v>X Facilities-Florida</v>
      </c>
      <c r="S2603" t="str">
        <f>VLOOKUP(G2603,'Seg 3 descriptions'!A:B,2)</f>
        <v>Facilities Maintenance</v>
      </c>
    </row>
    <row r="2604" spans="1:19" x14ac:dyDescent="0.25">
      <c r="A2604" s="1" t="s">
        <v>3203</v>
      </c>
      <c r="B2604" s="1" t="s">
        <v>1988</v>
      </c>
      <c r="C2604" s="1" t="s">
        <v>3212</v>
      </c>
      <c r="D2604" s="1" t="s">
        <v>2044</v>
      </c>
      <c r="E2604" s="1" t="s">
        <v>1991</v>
      </c>
      <c r="F2604" s="1" t="s">
        <v>2013</v>
      </c>
      <c r="G2604" s="1" t="s">
        <v>22</v>
      </c>
      <c r="H2604" s="1" t="s">
        <v>86</v>
      </c>
      <c r="I2604" s="1" t="s">
        <v>24</v>
      </c>
      <c r="J2604" s="3">
        <v>9.14</v>
      </c>
      <c r="K2604" s="1" t="s">
        <v>3241</v>
      </c>
      <c r="L2604" s="1" t="s">
        <v>24</v>
      </c>
      <c r="M2604" s="1" t="s">
        <v>24</v>
      </c>
      <c r="N2604" s="1" t="s">
        <v>24</v>
      </c>
      <c r="O2604" s="2">
        <v>39503</v>
      </c>
      <c r="P2604" s="2">
        <v>39503</v>
      </c>
      <c r="Q2604" s="1" t="s">
        <v>29</v>
      </c>
      <c r="R2604" t="str">
        <f>VLOOKUP(F2604,'Seg 2 descriptions'!A:B,2)</f>
        <v>X Facilities-Florida</v>
      </c>
      <c r="S2604" t="str">
        <f>VLOOKUP(G2604,'Seg 3 descriptions'!A:B,2)</f>
        <v>Facilities Maintenance</v>
      </c>
    </row>
    <row r="2605" spans="1:19" x14ac:dyDescent="0.25">
      <c r="A2605" s="1" t="s">
        <v>3203</v>
      </c>
      <c r="B2605" s="1" t="s">
        <v>1988</v>
      </c>
      <c r="C2605" s="1" t="s">
        <v>3242</v>
      </c>
      <c r="D2605" s="1" t="s">
        <v>2044</v>
      </c>
      <c r="E2605" s="1" t="s">
        <v>1991</v>
      </c>
      <c r="F2605" s="1" t="s">
        <v>2013</v>
      </c>
      <c r="G2605" s="1" t="s">
        <v>22</v>
      </c>
      <c r="H2605" s="1" t="s">
        <v>86</v>
      </c>
      <c r="I2605" s="1" t="s">
        <v>24</v>
      </c>
      <c r="J2605" s="3">
        <v>73.64</v>
      </c>
      <c r="K2605" s="1" t="s">
        <v>3243</v>
      </c>
      <c r="L2605" s="1" t="s">
        <v>24</v>
      </c>
      <c r="M2605" s="1" t="s">
        <v>24</v>
      </c>
      <c r="N2605" s="1" t="s">
        <v>24</v>
      </c>
      <c r="O2605" s="2">
        <v>39561</v>
      </c>
      <c r="P2605" s="2">
        <v>39561</v>
      </c>
      <c r="Q2605" s="1" t="s">
        <v>29</v>
      </c>
      <c r="R2605" t="str">
        <f>VLOOKUP(F2605,'Seg 2 descriptions'!A:B,2)</f>
        <v>X Facilities-Florida</v>
      </c>
      <c r="S2605" t="str">
        <f>VLOOKUP(G2605,'Seg 3 descriptions'!A:B,2)</f>
        <v>Facilities Maintenance</v>
      </c>
    </row>
    <row r="2606" spans="1:19" x14ac:dyDescent="0.25">
      <c r="A2606" s="1" t="s">
        <v>3203</v>
      </c>
      <c r="B2606" s="1" t="s">
        <v>1988</v>
      </c>
      <c r="C2606" s="1" t="s">
        <v>3210</v>
      </c>
      <c r="D2606" s="1" t="s">
        <v>2044</v>
      </c>
      <c r="E2606" s="1" t="s">
        <v>1991</v>
      </c>
      <c r="F2606" s="1" t="s">
        <v>2013</v>
      </c>
      <c r="G2606" s="1" t="s">
        <v>22</v>
      </c>
      <c r="H2606" s="1" t="s">
        <v>86</v>
      </c>
      <c r="I2606" s="1" t="s">
        <v>24</v>
      </c>
      <c r="J2606" s="3">
        <v>25.93</v>
      </c>
      <c r="K2606" s="1" t="s">
        <v>3244</v>
      </c>
      <c r="L2606" s="1" t="s">
        <v>24</v>
      </c>
      <c r="M2606" s="1" t="s">
        <v>24</v>
      </c>
      <c r="N2606" s="1" t="s">
        <v>24</v>
      </c>
      <c r="O2606" s="2">
        <v>39568</v>
      </c>
      <c r="P2606" s="2">
        <v>39568</v>
      </c>
      <c r="Q2606" s="1" t="s">
        <v>29</v>
      </c>
      <c r="R2606" t="str">
        <f>VLOOKUP(F2606,'Seg 2 descriptions'!A:B,2)</f>
        <v>X Facilities-Florida</v>
      </c>
      <c r="S2606" t="str">
        <f>VLOOKUP(G2606,'Seg 3 descriptions'!A:B,2)</f>
        <v>Facilities Maintenance</v>
      </c>
    </row>
    <row r="2607" spans="1:19" x14ac:dyDescent="0.25">
      <c r="A2607" s="1" t="s">
        <v>457</v>
      </c>
      <c r="B2607" s="1" t="s">
        <v>1988</v>
      </c>
      <c r="C2607" s="1" t="s">
        <v>2070</v>
      </c>
      <c r="D2607" s="1" t="s">
        <v>2299</v>
      </c>
      <c r="E2607" s="1" t="s">
        <v>2029</v>
      </c>
      <c r="F2607" s="1" t="s">
        <v>2030</v>
      </c>
      <c r="G2607" s="1" t="s">
        <v>590</v>
      </c>
      <c r="H2607" s="1" t="s">
        <v>86</v>
      </c>
      <c r="I2607" s="1" t="s">
        <v>2056</v>
      </c>
      <c r="J2607" s="3">
        <v>-0.27</v>
      </c>
      <c r="K2607" s="1" t="s">
        <v>2738</v>
      </c>
      <c r="L2607" s="1" t="s">
        <v>24</v>
      </c>
      <c r="M2607" s="1" t="s">
        <v>2739</v>
      </c>
      <c r="N2607" s="1" t="s">
        <v>2071</v>
      </c>
      <c r="O2607" s="2">
        <v>39507</v>
      </c>
      <c r="P2607" s="2">
        <v>39512</v>
      </c>
      <c r="Q2607" s="1" t="s">
        <v>29</v>
      </c>
      <c r="R2607" t="str">
        <f>VLOOKUP(F2607,'Seg 2 descriptions'!A:B,2)</f>
        <v>X Operations-Citrus County</v>
      </c>
      <c r="S2607" t="str">
        <f>VLOOKUP(G2607,'Seg 3 descriptions'!A:B,2)</f>
        <v>Overtime/Comp Time/On Call</v>
      </c>
    </row>
    <row r="2608" spans="1:19" x14ac:dyDescent="0.25">
      <c r="A2608" s="1" t="s">
        <v>1571</v>
      </c>
      <c r="B2608" s="1" t="s">
        <v>49</v>
      </c>
      <c r="C2608" s="1" t="s">
        <v>2550</v>
      </c>
      <c r="D2608" s="1" t="s">
        <v>2044</v>
      </c>
      <c r="E2608" s="1" t="s">
        <v>1991</v>
      </c>
      <c r="F2608" s="1" t="s">
        <v>2013</v>
      </c>
      <c r="G2608" s="1" t="s">
        <v>22</v>
      </c>
      <c r="H2608" s="1" t="s">
        <v>86</v>
      </c>
      <c r="I2608" s="1" t="s">
        <v>24</v>
      </c>
      <c r="J2608" s="3">
        <v>50.59</v>
      </c>
      <c r="K2608" s="1" t="s">
        <v>2683</v>
      </c>
      <c r="L2608" s="1" t="s">
        <v>24</v>
      </c>
      <c r="M2608" s="1" t="s">
        <v>24</v>
      </c>
      <c r="N2608" s="1" t="s">
        <v>2550</v>
      </c>
      <c r="O2608" s="2">
        <v>39721</v>
      </c>
      <c r="P2608" s="2">
        <v>39727</v>
      </c>
      <c r="Q2608" s="1" t="s">
        <v>29</v>
      </c>
      <c r="R2608" t="str">
        <f>VLOOKUP(F2608,'Seg 2 descriptions'!A:B,2)</f>
        <v>X Facilities-Florida</v>
      </c>
      <c r="S2608" t="str">
        <f>VLOOKUP(G2608,'Seg 3 descriptions'!A:B,2)</f>
        <v>Facilities Maintenance</v>
      </c>
    </row>
    <row r="2609" spans="1:19" x14ac:dyDescent="0.25">
      <c r="A2609" s="1" t="s">
        <v>457</v>
      </c>
      <c r="B2609" s="1" t="s">
        <v>1988</v>
      </c>
      <c r="C2609" s="1" t="s">
        <v>2529</v>
      </c>
      <c r="D2609" s="1" t="s">
        <v>2307</v>
      </c>
      <c r="E2609" s="1" t="s">
        <v>2029</v>
      </c>
      <c r="F2609" s="1" t="s">
        <v>2030</v>
      </c>
      <c r="G2609" s="1" t="s">
        <v>460</v>
      </c>
      <c r="H2609" s="1" t="s">
        <v>86</v>
      </c>
      <c r="I2609" s="1" t="s">
        <v>2056</v>
      </c>
      <c r="J2609" s="3">
        <v>-164.89</v>
      </c>
      <c r="K2609" s="1" t="s">
        <v>2738</v>
      </c>
      <c r="L2609" s="1" t="s">
        <v>24</v>
      </c>
      <c r="M2609" s="1" t="s">
        <v>2739</v>
      </c>
      <c r="N2609" s="1" t="s">
        <v>2530</v>
      </c>
      <c r="O2609" s="2">
        <v>39568</v>
      </c>
      <c r="P2609" s="2">
        <v>39573</v>
      </c>
      <c r="Q2609" s="1" t="s">
        <v>29</v>
      </c>
      <c r="R2609" t="str">
        <f>VLOOKUP(F2609,'Seg 2 descriptions'!A:B,2)</f>
        <v>X Operations-Citrus County</v>
      </c>
      <c r="S2609" t="str">
        <f>VLOOKUP(G2609,'Seg 3 descriptions'!A:B,2)</f>
        <v>Salaries</v>
      </c>
    </row>
    <row r="2610" spans="1:19" x14ac:dyDescent="0.25">
      <c r="A2610" s="1" t="s">
        <v>457</v>
      </c>
      <c r="B2610" s="1" t="s">
        <v>1988</v>
      </c>
      <c r="C2610" s="1" t="s">
        <v>2529</v>
      </c>
      <c r="D2610" s="1" t="s">
        <v>2299</v>
      </c>
      <c r="E2610" s="1" t="s">
        <v>2029</v>
      </c>
      <c r="F2610" s="1" t="s">
        <v>2030</v>
      </c>
      <c r="G2610" s="1" t="s">
        <v>590</v>
      </c>
      <c r="H2610" s="1" t="s">
        <v>86</v>
      </c>
      <c r="I2610" s="1" t="s">
        <v>2056</v>
      </c>
      <c r="J2610" s="3">
        <v>-13.02</v>
      </c>
      <c r="K2610" s="1" t="s">
        <v>2738</v>
      </c>
      <c r="L2610" s="1" t="s">
        <v>24</v>
      </c>
      <c r="M2610" s="1" t="s">
        <v>2739</v>
      </c>
      <c r="N2610" s="1" t="s">
        <v>2530</v>
      </c>
      <c r="O2610" s="2">
        <v>39568</v>
      </c>
      <c r="P2610" s="2">
        <v>39573</v>
      </c>
      <c r="Q2610" s="1" t="s">
        <v>29</v>
      </c>
      <c r="R2610" t="str">
        <f>VLOOKUP(F2610,'Seg 2 descriptions'!A:B,2)</f>
        <v>X Operations-Citrus County</v>
      </c>
      <c r="S2610" t="str">
        <f>VLOOKUP(G2610,'Seg 3 descriptions'!A:B,2)</f>
        <v>Overtime/Comp Time/On Call</v>
      </c>
    </row>
    <row r="2611" spans="1:19" x14ac:dyDescent="0.25">
      <c r="A2611" s="1" t="s">
        <v>457</v>
      </c>
      <c r="B2611" s="1" t="s">
        <v>1988</v>
      </c>
      <c r="C2611" s="1" t="s">
        <v>2529</v>
      </c>
      <c r="D2611" s="1" t="s">
        <v>2621</v>
      </c>
      <c r="E2611" s="1" t="s">
        <v>2029</v>
      </c>
      <c r="F2611" s="1" t="s">
        <v>2030</v>
      </c>
      <c r="G2611" s="1" t="s">
        <v>590</v>
      </c>
      <c r="H2611" s="1" t="s">
        <v>187</v>
      </c>
      <c r="I2611" s="1" t="s">
        <v>2056</v>
      </c>
      <c r="J2611" s="3">
        <v>-1</v>
      </c>
      <c r="K2611" s="1" t="s">
        <v>2738</v>
      </c>
      <c r="L2611" s="1" t="s">
        <v>24</v>
      </c>
      <c r="M2611" s="1" t="s">
        <v>2739</v>
      </c>
      <c r="N2611" s="1" t="s">
        <v>2530</v>
      </c>
      <c r="O2611" s="2">
        <v>39568</v>
      </c>
      <c r="P2611" s="2">
        <v>39573</v>
      </c>
      <c r="Q2611" s="1" t="s">
        <v>29</v>
      </c>
      <c r="R2611" t="str">
        <f>VLOOKUP(F2611,'Seg 2 descriptions'!A:B,2)</f>
        <v>X Operations-Citrus County</v>
      </c>
      <c r="S2611" t="str">
        <f>VLOOKUP(G2611,'Seg 3 descriptions'!A:B,2)</f>
        <v>Overtime/Comp Time/On Call</v>
      </c>
    </row>
    <row r="2612" spans="1:19" x14ac:dyDescent="0.25">
      <c r="A2612" s="1" t="s">
        <v>457</v>
      </c>
      <c r="B2612" s="1" t="s">
        <v>1988</v>
      </c>
      <c r="C2612" s="1" t="s">
        <v>2529</v>
      </c>
      <c r="D2612" s="1" t="s">
        <v>2299</v>
      </c>
      <c r="E2612" s="1" t="s">
        <v>2029</v>
      </c>
      <c r="F2612" s="1" t="s">
        <v>2030</v>
      </c>
      <c r="G2612" s="1" t="s">
        <v>590</v>
      </c>
      <c r="H2612" s="1" t="s">
        <v>86</v>
      </c>
      <c r="I2612" s="1" t="s">
        <v>2056</v>
      </c>
      <c r="J2612" s="3">
        <v>-5.83</v>
      </c>
      <c r="K2612" s="1" t="s">
        <v>2738</v>
      </c>
      <c r="L2612" s="1" t="s">
        <v>24</v>
      </c>
      <c r="M2612" s="1" t="s">
        <v>2739</v>
      </c>
      <c r="N2612" s="1" t="s">
        <v>2530</v>
      </c>
      <c r="O2612" s="2">
        <v>39568</v>
      </c>
      <c r="P2612" s="2">
        <v>39573</v>
      </c>
      <c r="Q2612" s="1" t="s">
        <v>29</v>
      </c>
      <c r="R2612" t="str">
        <f>VLOOKUP(F2612,'Seg 2 descriptions'!A:B,2)</f>
        <v>X Operations-Citrus County</v>
      </c>
      <c r="S2612" t="str">
        <f>VLOOKUP(G2612,'Seg 3 descriptions'!A:B,2)</f>
        <v>Overtime/Comp Time/On Call</v>
      </c>
    </row>
    <row r="2613" spans="1:19" x14ac:dyDescent="0.25">
      <c r="A2613" s="1" t="s">
        <v>457</v>
      </c>
      <c r="B2613" s="1" t="s">
        <v>1988</v>
      </c>
      <c r="C2613" s="1" t="s">
        <v>2529</v>
      </c>
      <c r="D2613" s="1" t="s">
        <v>2621</v>
      </c>
      <c r="E2613" s="1" t="s">
        <v>2029</v>
      </c>
      <c r="F2613" s="1" t="s">
        <v>2030</v>
      </c>
      <c r="G2613" s="1" t="s">
        <v>590</v>
      </c>
      <c r="H2613" s="1" t="s">
        <v>187</v>
      </c>
      <c r="I2613" s="1" t="s">
        <v>2056</v>
      </c>
      <c r="J2613" s="3">
        <v>-0.45</v>
      </c>
      <c r="K2613" s="1" t="s">
        <v>2738</v>
      </c>
      <c r="L2613" s="1" t="s">
        <v>24</v>
      </c>
      <c r="M2613" s="1" t="s">
        <v>2739</v>
      </c>
      <c r="N2613" s="1" t="s">
        <v>2530</v>
      </c>
      <c r="O2613" s="2">
        <v>39568</v>
      </c>
      <c r="P2613" s="2">
        <v>39573</v>
      </c>
      <c r="Q2613" s="1" t="s">
        <v>29</v>
      </c>
      <c r="R2613" t="str">
        <f>VLOOKUP(F2613,'Seg 2 descriptions'!A:B,2)</f>
        <v>X Operations-Citrus County</v>
      </c>
      <c r="S2613" t="str">
        <f>VLOOKUP(G2613,'Seg 3 descriptions'!A:B,2)</f>
        <v>Overtime/Comp Time/On Call</v>
      </c>
    </row>
    <row r="2614" spans="1:19" x14ac:dyDescent="0.25">
      <c r="A2614" s="1" t="s">
        <v>457</v>
      </c>
      <c r="B2614" s="1" t="s">
        <v>1988</v>
      </c>
      <c r="C2614" s="1" t="s">
        <v>2529</v>
      </c>
      <c r="D2614" s="1" t="s">
        <v>2079</v>
      </c>
      <c r="E2614" s="1" t="s">
        <v>2029</v>
      </c>
      <c r="F2614" s="1" t="s">
        <v>2030</v>
      </c>
      <c r="G2614" s="1" t="s">
        <v>460</v>
      </c>
      <c r="H2614" s="1" t="s">
        <v>187</v>
      </c>
      <c r="I2614" s="1" t="s">
        <v>2056</v>
      </c>
      <c r="J2614" s="3">
        <v>-12.61</v>
      </c>
      <c r="K2614" s="1" t="s">
        <v>2738</v>
      </c>
      <c r="L2614" s="1" t="s">
        <v>24</v>
      </c>
      <c r="M2614" s="1" t="s">
        <v>2739</v>
      </c>
      <c r="N2614" s="1" t="s">
        <v>2530</v>
      </c>
      <c r="O2614" s="2">
        <v>39568</v>
      </c>
      <c r="P2614" s="2">
        <v>39573</v>
      </c>
      <c r="Q2614" s="1" t="s">
        <v>29</v>
      </c>
      <c r="R2614" t="str">
        <f>VLOOKUP(F2614,'Seg 2 descriptions'!A:B,2)</f>
        <v>X Operations-Citrus County</v>
      </c>
      <c r="S2614" t="str">
        <f>VLOOKUP(G2614,'Seg 3 descriptions'!A:B,2)</f>
        <v>Salaries</v>
      </c>
    </row>
    <row r="2615" spans="1:19" x14ac:dyDescent="0.25">
      <c r="A2615" s="1" t="s">
        <v>3203</v>
      </c>
      <c r="B2615" s="1" t="s">
        <v>1988</v>
      </c>
      <c r="C2615" s="1" t="s">
        <v>3245</v>
      </c>
      <c r="D2615" s="1" t="s">
        <v>2044</v>
      </c>
      <c r="E2615" s="1" t="s">
        <v>1991</v>
      </c>
      <c r="F2615" s="1" t="s">
        <v>2013</v>
      </c>
      <c r="G2615" s="1" t="s">
        <v>22</v>
      </c>
      <c r="H2615" s="1" t="s">
        <v>86</v>
      </c>
      <c r="I2615" s="1" t="s">
        <v>24</v>
      </c>
      <c r="J2615" s="3">
        <v>44.7</v>
      </c>
      <c r="K2615" s="1" t="s">
        <v>3246</v>
      </c>
      <c r="L2615" s="1" t="s">
        <v>24</v>
      </c>
      <c r="M2615" s="1" t="s">
        <v>24</v>
      </c>
      <c r="N2615" s="1" t="s">
        <v>24</v>
      </c>
      <c r="O2615" s="2">
        <v>39500</v>
      </c>
      <c r="P2615" s="2">
        <v>39500</v>
      </c>
      <c r="Q2615" s="1" t="s">
        <v>29</v>
      </c>
      <c r="R2615" t="str">
        <f>VLOOKUP(F2615,'Seg 2 descriptions'!A:B,2)</f>
        <v>X Facilities-Florida</v>
      </c>
      <c r="S2615" t="str">
        <f>VLOOKUP(G2615,'Seg 3 descriptions'!A:B,2)</f>
        <v>Facilities Maintenance</v>
      </c>
    </row>
    <row r="2616" spans="1:19" x14ac:dyDescent="0.25">
      <c r="A2616" s="1" t="s">
        <v>3203</v>
      </c>
      <c r="B2616" s="1" t="s">
        <v>1988</v>
      </c>
      <c r="C2616" s="1" t="s">
        <v>3225</v>
      </c>
      <c r="D2616" s="1" t="s">
        <v>2044</v>
      </c>
      <c r="E2616" s="1" t="s">
        <v>1991</v>
      </c>
      <c r="F2616" s="1" t="s">
        <v>2013</v>
      </c>
      <c r="G2616" s="1" t="s">
        <v>22</v>
      </c>
      <c r="H2616" s="1" t="s">
        <v>86</v>
      </c>
      <c r="I2616" s="1" t="s">
        <v>24</v>
      </c>
      <c r="J2616" s="3">
        <v>114.64</v>
      </c>
      <c r="K2616" s="1" t="s">
        <v>3247</v>
      </c>
      <c r="L2616" s="1" t="s">
        <v>24</v>
      </c>
      <c r="M2616" s="1" t="s">
        <v>24</v>
      </c>
      <c r="N2616" s="1" t="s">
        <v>24</v>
      </c>
      <c r="O2616" s="2">
        <v>39476</v>
      </c>
      <c r="P2616" s="2">
        <v>39476</v>
      </c>
      <c r="Q2616" s="1" t="s">
        <v>29</v>
      </c>
      <c r="R2616" t="str">
        <f>VLOOKUP(F2616,'Seg 2 descriptions'!A:B,2)</f>
        <v>X Facilities-Florida</v>
      </c>
      <c r="S2616" t="str">
        <f>VLOOKUP(G2616,'Seg 3 descriptions'!A:B,2)</f>
        <v>Facilities Maintenance</v>
      </c>
    </row>
    <row r="2617" spans="1:19" x14ac:dyDescent="0.25">
      <c r="A2617" s="1" t="s">
        <v>3203</v>
      </c>
      <c r="B2617" s="1" t="s">
        <v>1988</v>
      </c>
      <c r="C2617" s="1" t="s">
        <v>3245</v>
      </c>
      <c r="D2617" s="1" t="s">
        <v>2044</v>
      </c>
      <c r="E2617" s="1" t="s">
        <v>1991</v>
      </c>
      <c r="F2617" s="1" t="s">
        <v>2013</v>
      </c>
      <c r="G2617" s="1" t="s">
        <v>22</v>
      </c>
      <c r="H2617" s="1" t="s">
        <v>86</v>
      </c>
      <c r="I2617" s="1" t="s">
        <v>24</v>
      </c>
      <c r="J2617" s="3">
        <v>65.05</v>
      </c>
      <c r="K2617" s="1" t="s">
        <v>3248</v>
      </c>
      <c r="L2617" s="1" t="s">
        <v>24</v>
      </c>
      <c r="M2617" s="1" t="s">
        <v>24</v>
      </c>
      <c r="N2617" s="1" t="s">
        <v>24</v>
      </c>
      <c r="O2617" s="2">
        <v>39500</v>
      </c>
      <c r="P2617" s="2">
        <v>39500</v>
      </c>
      <c r="Q2617" s="1" t="s">
        <v>29</v>
      </c>
      <c r="R2617" t="str">
        <f>VLOOKUP(F2617,'Seg 2 descriptions'!A:B,2)</f>
        <v>X Facilities-Florida</v>
      </c>
      <c r="S2617" t="str">
        <f>VLOOKUP(G2617,'Seg 3 descriptions'!A:B,2)</f>
        <v>Facilities Maintenance</v>
      </c>
    </row>
    <row r="2618" spans="1:19" x14ac:dyDescent="0.25">
      <c r="A2618" s="1" t="s">
        <v>3203</v>
      </c>
      <c r="B2618" s="1" t="s">
        <v>1988</v>
      </c>
      <c r="C2618" s="1" t="s">
        <v>3225</v>
      </c>
      <c r="D2618" s="1" t="s">
        <v>2044</v>
      </c>
      <c r="E2618" s="1" t="s">
        <v>1991</v>
      </c>
      <c r="F2618" s="1" t="s">
        <v>2013</v>
      </c>
      <c r="G2618" s="1" t="s">
        <v>22</v>
      </c>
      <c r="H2618" s="1" t="s">
        <v>86</v>
      </c>
      <c r="I2618" s="1" t="s">
        <v>24</v>
      </c>
      <c r="J2618" s="3">
        <v>14.4</v>
      </c>
      <c r="K2618" s="1" t="s">
        <v>3249</v>
      </c>
      <c r="L2618" s="1" t="s">
        <v>24</v>
      </c>
      <c r="M2618" s="1" t="s">
        <v>24</v>
      </c>
      <c r="N2618" s="1" t="s">
        <v>24</v>
      </c>
      <c r="O2618" s="2">
        <v>39476</v>
      </c>
      <c r="P2618" s="2">
        <v>39476</v>
      </c>
      <c r="Q2618" s="1" t="s">
        <v>29</v>
      </c>
      <c r="R2618" t="str">
        <f>VLOOKUP(F2618,'Seg 2 descriptions'!A:B,2)</f>
        <v>X Facilities-Florida</v>
      </c>
      <c r="S2618" t="str">
        <f>VLOOKUP(G2618,'Seg 3 descriptions'!A:B,2)</f>
        <v>Facilities Maintenance</v>
      </c>
    </row>
    <row r="2619" spans="1:19" x14ac:dyDescent="0.25">
      <c r="A2619" s="1" t="s">
        <v>457</v>
      </c>
      <c r="B2619" s="1" t="s">
        <v>49</v>
      </c>
      <c r="C2619" s="1" t="s">
        <v>3200</v>
      </c>
      <c r="D2619" s="1" t="s">
        <v>3250</v>
      </c>
      <c r="E2619" s="1" t="s">
        <v>20</v>
      </c>
      <c r="F2619" s="1" t="s">
        <v>2506</v>
      </c>
      <c r="G2619" s="1" t="s">
        <v>866</v>
      </c>
      <c r="H2619" s="1" t="s">
        <v>86</v>
      </c>
      <c r="I2619" s="1" t="s">
        <v>2056</v>
      </c>
      <c r="J2619" s="3">
        <v>254.81</v>
      </c>
      <c r="K2619" s="1" t="s">
        <v>3251</v>
      </c>
      <c r="L2619" s="1" t="s">
        <v>24</v>
      </c>
      <c r="M2619" s="1" t="s">
        <v>3252</v>
      </c>
      <c r="N2619" s="1" t="s">
        <v>2059</v>
      </c>
      <c r="O2619" s="2">
        <v>39691</v>
      </c>
      <c r="P2619" s="2">
        <v>39696</v>
      </c>
      <c r="Q2619" s="1" t="s">
        <v>29</v>
      </c>
      <c r="R2619" t="str">
        <f>VLOOKUP(F2619,'Seg 2 descriptions'!A:B,2)</f>
        <v>X Business Development Manager</v>
      </c>
      <c r="S2619" t="str">
        <f>VLOOKUP(G2619,'Seg 3 descriptions'!A:B,2)</f>
        <v>Lodging &amp; Travel</v>
      </c>
    </row>
    <row r="2620" spans="1:19" x14ac:dyDescent="0.25">
      <c r="A2620" s="1" t="s">
        <v>457</v>
      </c>
      <c r="B2620" s="1" t="s">
        <v>49</v>
      </c>
      <c r="C2620" s="1" t="s">
        <v>3200</v>
      </c>
      <c r="D2620" s="1" t="s">
        <v>3253</v>
      </c>
      <c r="E2620" s="1" t="s">
        <v>20</v>
      </c>
      <c r="F2620" s="1" t="s">
        <v>2506</v>
      </c>
      <c r="G2620" s="1" t="s">
        <v>867</v>
      </c>
      <c r="H2620" s="1" t="s">
        <v>86</v>
      </c>
      <c r="I2620" s="1" t="s">
        <v>2056</v>
      </c>
      <c r="J2620" s="3">
        <v>93.14</v>
      </c>
      <c r="K2620" s="1" t="s">
        <v>3251</v>
      </c>
      <c r="L2620" s="1" t="s">
        <v>24</v>
      </c>
      <c r="M2620" s="1" t="s">
        <v>3252</v>
      </c>
      <c r="N2620" s="1" t="s">
        <v>2059</v>
      </c>
      <c r="O2620" s="2">
        <v>39691</v>
      </c>
      <c r="P2620" s="2">
        <v>39696</v>
      </c>
      <c r="Q2620" s="1" t="s">
        <v>29</v>
      </c>
      <c r="R2620" t="str">
        <f>VLOOKUP(F2620,'Seg 2 descriptions'!A:B,2)</f>
        <v>X Business Development Manager</v>
      </c>
      <c r="S2620" t="str">
        <f>VLOOKUP(G2620,'Seg 3 descriptions'!A:B,2)</f>
        <v>Meals</v>
      </c>
    </row>
    <row r="2621" spans="1:19" x14ac:dyDescent="0.25">
      <c r="A2621" s="1" t="s">
        <v>457</v>
      </c>
      <c r="B2621" s="1" t="s">
        <v>49</v>
      </c>
      <c r="C2621" s="1" t="s">
        <v>2822</v>
      </c>
      <c r="D2621" s="1" t="s">
        <v>3254</v>
      </c>
      <c r="E2621" s="1" t="s">
        <v>20</v>
      </c>
      <c r="F2621" s="1" t="s">
        <v>2506</v>
      </c>
      <c r="G2621" s="1" t="s">
        <v>870</v>
      </c>
      <c r="H2621" s="1" t="s">
        <v>86</v>
      </c>
      <c r="I2621" s="1" t="s">
        <v>2056</v>
      </c>
      <c r="J2621" s="3">
        <v>4.33</v>
      </c>
      <c r="K2621" s="1" t="s">
        <v>3251</v>
      </c>
      <c r="L2621" s="1" t="s">
        <v>24</v>
      </c>
      <c r="M2621" s="1" t="s">
        <v>3252</v>
      </c>
      <c r="N2621" s="1" t="s">
        <v>2059</v>
      </c>
      <c r="O2621" s="2">
        <v>39813</v>
      </c>
      <c r="P2621" s="2">
        <v>39822</v>
      </c>
      <c r="Q2621" s="1" t="s">
        <v>29</v>
      </c>
      <c r="R2621" t="str">
        <f>VLOOKUP(F2621,'Seg 2 descriptions'!A:B,2)</f>
        <v>X Business Development Manager</v>
      </c>
      <c r="S2621" t="str">
        <f>VLOOKUP(G2621,'Seg 3 descriptions'!A:B,2)</f>
        <v>Other Vehicle Expenses</v>
      </c>
    </row>
    <row r="2622" spans="1:19" x14ac:dyDescent="0.25">
      <c r="A2622" s="1" t="s">
        <v>457</v>
      </c>
      <c r="B2622" s="1" t="s">
        <v>49</v>
      </c>
      <c r="C2622" s="1" t="s">
        <v>2822</v>
      </c>
      <c r="D2622" s="1" t="s">
        <v>3255</v>
      </c>
      <c r="E2622" s="1" t="s">
        <v>20</v>
      </c>
      <c r="F2622" s="1" t="s">
        <v>2506</v>
      </c>
      <c r="G2622" s="1" t="s">
        <v>1055</v>
      </c>
      <c r="H2622" s="1" t="s">
        <v>86</v>
      </c>
      <c r="I2622" s="1" t="s">
        <v>2056</v>
      </c>
      <c r="J2622" s="3">
        <v>22.56</v>
      </c>
      <c r="K2622" s="1" t="s">
        <v>3251</v>
      </c>
      <c r="L2622" s="1" t="s">
        <v>24</v>
      </c>
      <c r="M2622" s="1" t="s">
        <v>3252</v>
      </c>
      <c r="N2622" s="1" t="s">
        <v>2059</v>
      </c>
      <c r="O2622" s="2">
        <v>39813</v>
      </c>
      <c r="P2622" s="2">
        <v>39822</v>
      </c>
      <c r="Q2622" s="1" t="s">
        <v>29</v>
      </c>
      <c r="R2622" t="str">
        <f>VLOOKUP(F2622,'Seg 2 descriptions'!A:B,2)</f>
        <v>X Business Development Manager</v>
      </c>
      <c r="S2622" t="str">
        <f>VLOOKUP(G2622,'Seg 3 descriptions'!A:B,2)</f>
        <v>Vehicle Depreciation</v>
      </c>
    </row>
    <row r="2623" spans="1:19" x14ac:dyDescent="0.25">
      <c r="A2623" s="1" t="s">
        <v>457</v>
      </c>
      <c r="B2623" s="1" t="s">
        <v>49</v>
      </c>
      <c r="C2623" s="1" t="s">
        <v>2822</v>
      </c>
      <c r="D2623" s="1" t="s">
        <v>3256</v>
      </c>
      <c r="E2623" s="1" t="s">
        <v>20</v>
      </c>
      <c r="F2623" s="1" t="s">
        <v>2506</v>
      </c>
      <c r="G2623" s="1" t="s">
        <v>1049</v>
      </c>
      <c r="H2623" s="1" t="s">
        <v>86</v>
      </c>
      <c r="I2623" s="1" t="s">
        <v>2056</v>
      </c>
      <c r="J2623" s="3">
        <v>21.29</v>
      </c>
      <c r="K2623" s="1" t="s">
        <v>3251</v>
      </c>
      <c r="L2623" s="1" t="s">
        <v>24</v>
      </c>
      <c r="M2623" s="1" t="s">
        <v>3252</v>
      </c>
      <c r="N2623" s="1" t="s">
        <v>2059</v>
      </c>
      <c r="O2623" s="2">
        <v>39813</v>
      </c>
      <c r="P2623" s="2">
        <v>39822</v>
      </c>
      <c r="Q2623" s="1" t="s">
        <v>29</v>
      </c>
      <c r="R2623" t="str">
        <f>VLOOKUP(F2623,'Seg 2 descriptions'!A:B,2)</f>
        <v>X Business Development Manager</v>
      </c>
      <c r="S2623" t="str">
        <f>VLOOKUP(G2623,'Seg 3 descriptions'!A:B,2)</f>
        <v>Vehicle Insurance</v>
      </c>
    </row>
    <row r="2624" spans="1:19" x14ac:dyDescent="0.25">
      <c r="A2624" s="1" t="s">
        <v>457</v>
      </c>
      <c r="B2624" s="1" t="s">
        <v>49</v>
      </c>
      <c r="C2624" s="1" t="s">
        <v>2822</v>
      </c>
      <c r="D2624" s="1" t="s">
        <v>3257</v>
      </c>
      <c r="E2624" s="1" t="s">
        <v>20</v>
      </c>
      <c r="F2624" s="1" t="s">
        <v>2506</v>
      </c>
      <c r="G2624" s="1" t="s">
        <v>868</v>
      </c>
      <c r="H2624" s="1" t="s">
        <v>86</v>
      </c>
      <c r="I2624" s="1" t="s">
        <v>2056</v>
      </c>
      <c r="J2624" s="3">
        <v>18.78</v>
      </c>
      <c r="K2624" s="1" t="s">
        <v>3251</v>
      </c>
      <c r="L2624" s="1" t="s">
        <v>24</v>
      </c>
      <c r="M2624" s="1" t="s">
        <v>3252</v>
      </c>
      <c r="N2624" s="1" t="s">
        <v>2059</v>
      </c>
      <c r="O2624" s="2">
        <v>39813</v>
      </c>
      <c r="P2624" s="2">
        <v>39822</v>
      </c>
      <c r="Q2624" s="1" t="s">
        <v>29</v>
      </c>
      <c r="R2624" t="str">
        <f>VLOOKUP(F2624,'Seg 2 descriptions'!A:B,2)</f>
        <v>X Business Development Manager</v>
      </c>
      <c r="S2624" t="str">
        <f>VLOOKUP(G2624,'Seg 3 descriptions'!A:B,2)</f>
        <v>Cell Phones</v>
      </c>
    </row>
    <row r="2625" spans="1:19" x14ac:dyDescent="0.25">
      <c r="A2625" s="1" t="s">
        <v>457</v>
      </c>
      <c r="B2625" s="1" t="s">
        <v>49</v>
      </c>
      <c r="C2625" s="1" t="s">
        <v>2822</v>
      </c>
      <c r="D2625" s="1" t="s">
        <v>3258</v>
      </c>
      <c r="E2625" s="1" t="s">
        <v>20</v>
      </c>
      <c r="F2625" s="1" t="s">
        <v>2506</v>
      </c>
      <c r="G2625" s="1" t="s">
        <v>869</v>
      </c>
      <c r="H2625" s="1" t="s">
        <v>86</v>
      </c>
      <c r="I2625" s="1" t="s">
        <v>2056</v>
      </c>
      <c r="J2625" s="3">
        <v>20.32</v>
      </c>
      <c r="K2625" s="1" t="s">
        <v>3251</v>
      </c>
      <c r="L2625" s="1" t="s">
        <v>24</v>
      </c>
      <c r="M2625" s="1" t="s">
        <v>3252</v>
      </c>
      <c r="N2625" s="1" t="s">
        <v>2059</v>
      </c>
      <c r="O2625" s="2">
        <v>39813</v>
      </c>
      <c r="P2625" s="2">
        <v>39822</v>
      </c>
      <c r="Q2625" s="1" t="s">
        <v>29</v>
      </c>
      <c r="R2625" t="str">
        <f>VLOOKUP(F2625,'Seg 2 descriptions'!A:B,2)</f>
        <v>X Business Development Manager</v>
      </c>
      <c r="S2625" t="str">
        <f>VLOOKUP(G2625,'Seg 3 descriptions'!A:B,2)</f>
        <v>Vehicle Fuel</v>
      </c>
    </row>
    <row r="2626" spans="1:19" x14ac:dyDescent="0.25">
      <c r="A2626" s="1" t="s">
        <v>457</v>
      </c>
      <c r="B2626" s="1" t="s">
        <v>49</v>
      </c>
      <c r="C2626" s="1" t="s">
        <v>2822</v>
      </c>
      <c r="D2626" s="1" t="s">
        <v>3250</v>
      </c>
      <c r="E2626" s="1" t="s">
        <v>20</v>
      </c>
      <c r="F2626" s="1" t="s">
        <v>2506</v>
      </c>
      <c r="G2626" s="1" t="s">
        <v>866</v>
      </c>
      <c r="H2626" s="1" t="s">
        <v>86</v>
      </c>
      <c r="I2626" s="1" t="s">
        <v>2056</v>
      </c>
      <c r="J2626" s="3">
        <v>69.099999999999994</v>
      </c>
      <c r="K2626" s="1" t="s">
        <v>3251</v>
      </c>
      <c r="L2626" s="1" t="s">
        <v>24</v>
      </c>
      <c r="M2626" s="1" t="s">
        <v>3252</v>
      </c>
      <c r="N2626" s="1" t="s">
        <v>2059</v>
      </c>
      <c r="O2626" s="2">
        <v>39813</v>
      </c>
      <c r="P2626" s="2">
        <v>39822</v>
      </c>
      <c r="Q2626" s="1" t="s">
        <v>29</v>
      </c>
      <c r="R2626" t="str">
        <f>VLOOKUP(F2626,'Seg 2 descriptions'!A:B,2)</f>
        <v>X Business Development Manager</v>
      </c>
      <c r="S2626" t="str">
        <f>VLOOKUP(G2626,'Seg 3 descriptions'!A:B,2)</f>
        <v>Lodging &amp; Travel</v>
      </c>
    </row>
    <row r="2627" spans="1:19" x14ac:dyDescent="0.25">
      <c r="A2627" s="1" t="s">
        <v>457</v>
      </c>
      <c r="B2627" s="1" t="s">
        <v>49</v>
      </c>
      <c r="C2627" s="1" t="s">
        <v>2822</v>
      </c>
      <c r="D2627" s="1" t="s">
        <v>3253</v>
      </c>
      <c r="E2627" s="1" t="s">
        <v>20</v>
      </c>
      <c r="F2627" s="1" t="s">
        <v>2506</v>
      </c>
      <c r="G2627" s="1" t="s">
        <v>867</v>
      </c>
      <c r="H2627" s="1" t="s">
        <v>86</v>
      </c>
      <c r="I2627" s="1" t="s">
        <v>2056</v>
      </c>
      <c r="J2627" s="3">
        <v>42.26</v>
      </c>
      <c r="K2627" s="1" t="s">
        <v>3251</v>
      </c>
      <c r="L2627" s="1" t="s">
        <v>24</v>
      </c>
      <c r="M2627" s="1" t="s">
        <v>3252</v>
      </c>
      <c r="N2627" s="1" t="s">
        <v>2059</v>
      </c>
      <c r="O2627" s="2">
        <v>39813</v>
      </c>
      <c r="P2627" s="2">
        <v>39822</v>
      </c>
      <c r="Q2627" s="1" t="s">
        <v>29</v>
      </c>
      <c r="R2627" t="str">
        <f>VLOOKUP(F2627,'Seg 2 descriptions'!A:B,2)</f>
        <v>X Business Development Manager</v>
      </c>
      <c r="S2627" t="str">
        <f>VLOOKUP(G2627,'Seg 3 descriptions'!A:B,2)</f>
        <v>Meals</v>
      </c>
    </row>
    <row r="2628" spans="1:19" x14ac:dyDescent="0.25">
      <c r="A2628" s="1" t="s">
        <v>457</v>
      </c>
      <c r="B2628" s="1" t="s">
        <v>49</v>
      </c>
      <c r="C2628" s="1" t="s">
        <v>2822</v>
      </c>
      <c r="D2628" s="1" t="s">
        <v>2505</v>
      </c>
      <c r="E2628" s="1" t="s">
        <v>20</v>
      </c>
      <c r="F2628" s="1" t="s">
        <v>2506</v>
      </c>
      <c r="G2628" s="1" t="s">
        <v>460</v>
      </c>
      <c r="H2628" s="1" t="s">
        <v>86</v>
      </c>
      <c r="I2628" s="1" t="s">
        <v>2056</v>
      </c>
      <c r="J2628" s="3">
        <v>109.43</v>
      </c>
      <c r="K2628" s="1" t="s">
        <v>3251</v>
      </c>
      <c r="L2628" s="1" t="s">
        <v>24</v>
      </c>
      <c r="M2628" s="1" t="s">
        <v>3252</v>
      </c>
      <c r="N2628" s="1" t="s">
        <v>2059</v>
      </c>
      <c r="O2628" s="2">
        <v>39813</v>
      </c>
      <c r="P2628" s="2">
        <v>39822</v>
      </c>
      <c r="Q2628" s="1" t="s">
        <v>29</v>
      </c>
      <c r="R2628" t="str">
        <f>VLOOKUP(F2628,'Seg 2 descriptions'!A:B,2)</f>
        <v>X Business Development Manager</v>
      </c>
      <c r="S2628" t="str">
        <f>VLOOKUP(G2628,'Seg 3 descriptions'!A:B,2)</f>
        <v>Salaries</v>
      </c>
    </row>
    <row r="2629" spans="1:19" x14ac:dyDescent="0.25">
      <c r="A2629" s="1" t="s">
        <v>457</v>
      </c>
      <c r="B2629" s="1" t="s">
        <v>49</v>
      </c>
      <c r="C2629" s="1" t="s">
        <v>2931</v>
      </c>
      <c r="D2629" s="1" t="s">
        <v>3254</v>
      </c>
      <c r="E2629" s="1" t="s">
        <v>20</v>
      </c>
      <c r="F2629" s="1" t="s">
        <v>2506</v>
      </c>
      <c r="G2629" s="1" t="s">
        <v>870</v>
      </c>
      <c r="H2629" s="1" t="s">
        <v>86</v>
      </c>
      <c r="I2629" s="1" t="s">
        <v>2056</v>
      </c>
      <c r="J2629" s="3">
        <v>4</v>
      </c>
      <c r="K2629" s="1" t="s">
        <v>3251</v>
      </c>
      <c r="L2629" s="1" t="s">
        <v>24</v>
      </c>
      <c r="M2629" s="1" t="s">
        <v>3252</v>
      </c>
      <c r="N2629" s="1" t="s">
        <v>2059</v>
      </c>
      <c r="O2629" s="2">
        <v>39660</v>
      </c>
      <c r="P2629" s="2">
        <v>39665</v>
      </c>
      <c r="Q2629" s="1" t="s">
        <v>29</v>
      </c>
      <c r="R2629" t="str">
        <f>VLOOKUP(F2629,'Seg 2 descriptions'!A:B,2)</f>
        <v>X Business Development Manager</v>
      </c>
      <c r="S2629" t="str">
        <f>VLOOKUP(G2629,'Seg 3 descriptions'!A:B,2)</f>
        <v>Other Vehicle Expenses</v>
      </c>
    </row>
    <row r="2630" spans="1:19" x14ac:dyDescent="0.25">
      <c r="A2630" s="1" t="s">
        <v>17</v>
      </c>
      <c r="B2630" s="1" t="s">
        <v>1988</v>
      </c>
      <c r="C2630" s="1" t="s">
        <v>2229</v>
      </c>
      <c r="D2630" s="1" t="s">
        <v>2116</v>
      </c>
      <c r="E2630" s="1" t="s">
        <v>1991</v>
      </c>
      <c r="F2630" s="1" t="s">
        <v>1992</v>
      </c>
      <c r="G2630" s="1" t="s">
        <v>35</v>
      </c>
      <c r="H2630" s="1" t="s">
        <v>228</v>
      </c>
      <c r="I2630" s="1" t="s">
        <v>24</v>
      </c>
      <c r="J2630" s="3">
        <v>250</v>
      </c>
      <c r="K2630" s="1" t="s">
        <v>36</v>
      </c>
      <c r="L2630" s="1" t="s">
        <v>24</v>
      </c>
      <c r="M2630" s="1" t="s">
        <v>3259</v>
      </c>
      <c r="N2630" s="1" t="s">
        <v>3260</v>
      </c>
      <c r="O2630" s="2">
        <v>39475</v>
      </c>
      <c r="P2630" s="2">
        <v>39476</v>
      </c>
      <c r="Q2630" s="1" t="s">
        <v>29</v>
      </c>
      <c r="R2630" t="str">
        <f>VLOOKUP(F2630,'Seg 2 descriptions'!A:B,2)</f>
        <v>X Operations-Tri-County</v>
      </c>
      <c r="S2630" t="str">
        <f>VLOOKUP(G2630,'Seg 3 descriptions'!A:B,2)</f>
        <v>Other Outside Services</v>
      </c>
    </row>
    <row r="2631" spans="1:19" x14ac:dyDescent="0.25">
      <c r="A2631" s="1" t="s">
        <v>17</v>
      </c>
      <c r="B2631" s="1" t="s">
        <v>1988</v>
      </c>
      <c r="C2631" s="1" t="s">
        <v>2229</v>
      </c>
      <c r="D2631" s="1" t="s">
        <v>2116</v>
      </c>
      <c r="E2631" s="1" t="s">
        <v>1991</v>
      </c>
      <c r="F2631" s="1" t="s">
        <v>1992</v>
      </c>
      <c r="G2631" s="1" t="s">
        <v>35</v>
      </c>
      <c r="H2631" s="1" t="s">
        <v>228</v>
      </c>
      <c r="I2631" s="1" t="s">
        <v>24</v>
      </c>
      <c r="J2631" s="3">
        <v>45</v>
      </c>
      <c r="K2631" s="1" t="s">
        <v>36</v>
      </c>
      <c r="L2631" s="1" t="s">
        <v>24</v>
      </c>
      <c r="M2631" s="1" t="s">
        <v>3259</v>
      </c>
      <c r="N2631" s="1" t="s">
        <v>3260</v>
      </c>
      <c r="O2631" s="2">
        <v>39475</v>
      </c>
      <c r="P2631" s="2">
        <v>39476</v>
      </c>
      <c r="Q2631" s="1" t="s">
        <v>29</v>
      </c>
      <c r="R2631" t="str">
        <f>VLOOKUP(F2631,'Seg 2 descriptions'!A:B,2)</f>
        <v>X Operations-Tri-County</v>
      </c>
      <c r="S2631" t="str">
        <f>VLOOKUP(G2631,'Seg 3 descriptions'!A:B,2)</f>
        <v>Other Outside Services</v>
      </c>
    </row>
    <row r="2632" spans="1:19" x14ac:dyDescent="0.25">
      <c r="A2632" s="1" t="s">
        <v>457</v>
      </c>
      <c r="B2632" s="1" t="s">
        <v>1988</v>
      </c>
      <c r="C2632" s="1" t="s">
        <v>2225</v>
      </c>
      <c r="D2632" s="1" t="s">
        <v>2299</v>
      </c>
      <c r="E2632" s="1" t="s">
        <v>2029</v>
      </c>
      <c r="F2632" s="1" t="s">
        <v>2030</v>
      </c>
      <c r="G2632" s="1" t="s">
        <v>590</v>
      </c>
      <c r="H2632" s="1" t="s">
        <v>86</v>
      </c>
      <c r="I2632" s="1" t="s">
        <v>2056</v>
      </c>
      <c r="J2632" s="3">
        <v>-3.21</v>
      </c>
      <c r="K2632" s="1" t="s">
        <v>2738</v>
      </c>
      <c r="L2632" s="1" t="s">
        <v>24</v>
      </c>
      <c r="M2632" s="1" t="s">
        <v>2739</v>
      </c>
      <c r="N2632" s="1" t="s">
        <v>2097</v>
      </c>
      <c r="O2632" s="2">
        <v>39538</v>
      </c>
      <c r="P2632" s="2">
        <v>39541</v>
      </c>
      <c r="Q2632" s="1" t="s">
        <v>29</v>
      </c>
      <c r="R2632" t="str">
        <f>VLOOKUP(F2632,'Seg 2 descriptions'!A:B,2)</f>
        <v>X Operations-Citrus County</v>
      </c>
      <c r="S2632" t="str">
        <f>VLOOKUP(G2632,'Seg 3 descriptions'!A:B,2)</f>
        <v>Overtime/Comp Time/On Call</v>
      </c>
    </row>
    <row r="2633" spans="1:19" x14ac:dyDescent="0.25">
      <c r="A2633" s="1" t="s">
        <v>457</v>
      </c>
      <c r="B2633" s="1" t="s">
        <v>1988</v>
      </c>
      <c r="C2633" s="1" t="s">
        <v>2225</v>
      </c>
      <c r="D2633" s="1" t="s">
        <v>2307</v>
      </c>
      <c r="E2633" s="1" t="s">
        <v>2029</v>
      </c>
      <c r="F2633" s="1" t="s">
        <v>2030</v>
      </c>
      <c r="G2633" s="1" t="s">
        <v>460</v>
      </c>
      <c r="H2633" s="1" t="s">
        <v>86</v>
      </c>
      <c r="I2633" s="1" t="s">
        <v>2056</v>
      </c>
      <c r="J2633" s="3">
        <v>-40.619999999999997</v>
      </c>
      <c r="K2633" s="1" t="s">
        <v>2738</v>
      </c>
      <c r="L2633" s="1" t="s">
        <v>24</v>
      </c>
      <c r="M2633" s="1" t="s">
        <v>2739</v>
      </c>
      <c r="N2633" s="1" t="s">
        <v>2097</v>
      </c>
      <c r="O2633" s="2">
        <v>39538</v>
      </c>
      <c r="P2633" s="2">
        <v>39541</v>
      </c>
      <c r="Q2633" s="1" t="s">
        <v>29</v>
      </c>
      <c r="R2633" t="str">
        <f>VLOOKUP(F2633,'Seg 2 descriptions'!A:B,2)</f>
        <v>X Operations-Citrus County</v>
      </c>
      <c r="S2633" t="str">
        <f>VLOOKUP(G2633,'Seg 3 descriptions'!A:B,2)</f>
        <v>Salaries</v>
      </c>
    </row>
    <row r="2634" spans="1:19" x14ac:dyDescent="0.25">
      <c r="A2634" s="1" t="s">
        <v>1571</v>
      </c>
      <c r="B2634" s="1" t="s">
        <v>49</v>
      </c>
      <c r="C2634" s="1" t="s">
        <v>2292</v>
      </c>
      <c r="D2634" s="1" t="s">
        <v>2044</v>
      </c>
      <c r="E2634" s="1" t="s">
        <v>1991</v>
      </c>
      <c r="F2634" s="1" t="s">
        <v>2013</v>
      </c>
      <c r="G2634" s="1" t="s">
        <v>22</v>
      </c>
      <c r="H2634" s="1" t="s">
        <v>86</v>
      </c>
      <c r="I2634" s="1" t="s">
        <v>24</v>
      </c>
      <c r="J2634" s="3">
        <v>1178.76</v>
      </c>
      <c r="K2634" s="1" t="s">
        <v>3261</v>
      </c>
      <c r="L2634" s="1" t="s">
        <v>24</v>
      </c>
      <c r="M2634" s="1" t="s">
        <v>24</v>
      </c>
      <c r="N2634" s="1" t="s">
        <v>2292</v>
      </c>
      <c r="O2634" s="2">
        <v>39660</v>
      </c>
      <c r="P2634" s="2">
        <v>39665</v>
      </c>
      <c r="Q2634" s="1" t="s">
        <v>29</v>
      </c>
      <c r="R2634" t="str">
        <f>VLOOKUP(F2634,'Seg 2 descriptions'!A:B,2)</f>
        <v>X Facilities-Florida</v>
      </c>
      <c r="S2634" t="str">
        <f>VLOOKUP(G2634,'Seg 3 descriptions'!A:B,2)</f>
        <v>Facilities Maintenance</v>
      </c>
    </row>
    <row r="2635" spans="1:19" x14ac:dyDescent="0.25">
      <c r="A2635" s="1" t="s">
        <v>457</v>
      </c>
      <c r="B2635" s="1" t="s">
        <v>1988</v>
      </c>
      <c r="C2635" s="1" t="s">
        <v>2529</v>
      </c>
      <c r="D2635" s="1" t="s">
        <v>2352</v>
      </c>
      <c r="E2635" s="1" t="s">
        <v>1991</v>
      </c>
      <c r="F2635" s="1" t="s">
        <v>1992</v>
      </c>
      <c r="G2635" s="1" t="s">
        <v>590</v>
      </c>
      <c r="H2635" s="1" t="s">
        <v>130</v>
      </c>
      <c r="I2635" s="1" t="s">
        <v>2056</v>
      </c>
      <c r="J2635" s="3">
        <v>-16.82</v>
      </c>
      <c r="K2635" s="1" t="s">
        <v>2226</v>
      </c>
      <c r="L2635" s="1" t="s">
        <v>24</v>
      </c>
      <c r="M2635" s="1" t="s">
        <v>2227</v>
      </c>
      <c r="N2635" s="1" t="s">
        <v>2530</v>
      </c>
      <c r="O2635" s="2">
        <v>39568</v>
      </c>
      <c r="P2635" s="2">
        <v>39573</v>
      </c>
      <c r="Q2635" s="1" t="s">
        <v>29</v>
      </c>
      <c r="R2635" t="str">
        <f>VLOOKUP(F2635,'Seg 2 descriptions'!A:B,2)</f>
        <v>X Operations-Tri-County</v>
      </c>
      <c r="S2635" t="str">
        <f>VLOOKUP(G2635,'Seg 3 descriptions'!A:B,2)</f>
        <v>Overtime/Comp Time/On Call</v>
      </c>
    </row>
    <row r="2636" spans="1:19" x14ac:dyDescent="0.25">
      <c r="A2636" s="1" t="s">
        <v>457</v>
      </c>
      <c r="B2636" s="1" t="s">
        <v>1988</v>
      </c>
      <c r="C2636" s="1" t="s">
        <v>2529</v>
      </c>
      <c r="D2636" s="1" t="s">
        <v>2003</v>
      </c>
      <c r="E2636" s="1" t="s">
        <v>1991</v>
      </c>
      <c r="F2636" s="1" t="s">
        <v>1992</v>
      </c>
      <c r="G2636" s="1" t="s">
        <v>590</v>
      </c>
      <c r="H2636" s="1" t="s">
        <v>103</v>
      </c>
      <c r="I2636" s="1" t="s">
        <v>2056</v>
      </c>
      <c r="J2636" s="3">
        <v>-28.83</v>
      </c>
      <c r="K2636" s="1" t="s">
        <v>2226</v>
      </c>
      <c r="L2636" s="1" t="s">
        <v>24</v>
      </c>
      <c r="M2636" s="1" t="s">
        <v>2227</v>
      </c>
      <c r="N2636" s="1" t="s">
        <v>2530</v>
      </c>
      <c r="O2636" s="2">
        <v>39568</v>
      </c>
      <c r="P2636" s="2">
        <v>39573</v>
      </c>
      <c r="Q2636" s="1" t="s">
        <v>29</v>
      </c>
      <c r="R2636" t="str">
        <f>VLOOKUP(F2636,'Seg 2 descriptions'!A:B,2)</f>
        <v>X Operations-Tri-County</v>
      </c>
      <c r="S2636" t="str">
        <f>VLOOKUP(G2636,'Seg 3 descriptions'!A:B,2)</f>
        <v>Overtime/Comp Time/On Call</v>
      </c>
    </row>
    <row r="2637" spans="1:19" x14ac:dyDescent="0.25">
      <c r="A2637" s="1" t="s">
        <v>457</v>
      </c>
      <c r="B2637" s="1" t="s">
        <v>1988</v>
      </c>
      <c r="C2637" s="1" t="s">
        <v>2529</v>
      </c>
      <c r="D2637" s="1" t="s">
        <v>2352</v>
      </c>
      <c r="E2637" s="1" t="s">
        <v>1991</v>
      </c>
      <c r="F2637" s="1" t="s">
        <v>1992</v>
      </c>
      <c r="G2637" s="1" t="s">
        <v>590</v>
      </c>
      <c r="H2637" s="1" t="s">
        <v>130</v>
      </c>
      <c r="I2637" s="1" t="s">
        <v>2056</v>
      </c>
      <c r="J2637" s="3">
        <v>-89.13</v>
      </c>
      <c r="K2637" s="1" t="s">
        <v>2226</v>
      </c>
      <c r="L2637" s="1" t="s">
        <v>24</v>
      </c>
      <c r="M2637" s="1" t="s">
        <v>2227</v>
      </c>
      <c r="N2637" s="1" t="s">
        <v>2530</v>
      </c>
      <c r="O2637" s="2">
        <v>39568</v>
      </c>
      <c r="P2637" s="2">
        <v>39573</v>
      </c>
      <c r="Q2637" s="1" t="s">
        <v>29</v>
      </c>
      <c r="R2637" t="str">
        <f>VLOOKUP(F2637,'Seg 2 descriptions'!A:B,2)</f>
        <v>X Operations-Tri-County</v>
      </c>
      <c r="S2637" t="str">
        <f>VLOOKUP(G2637,'Seg 3 descriptions'!A:B,2)</f>
        <v>Overtime/Comp Time/On Call</v>
      </c>
    </row>
    <row r="2638" spans="1:19" x14ac:dyDescent="0.25">
      <c r="A2638" s="1" t="s">
        <v>457</v>
      </c>
      <c r="B2638" s="1" t="s">
        <v>1988</v>
      </c>
      <c r="C2638" s="1" t="s">
        <v>2529</v>
      </c>
      <c r="D2638" s="1" t="s">
        <v>2009</v>
      </c>
      <c r="E2638" s="1" t="s">
        <v>1991</v>
      </c>
      <c r="F2638" s="1" t="s">
        <v>1992</v>
      </c>
      <c r="G2638" s="1" t="s">
        <v>590</v>
      </c>
      <c r="H2638" s="1" t="s">
        <v>86</v>
      </c>
      <c r="I2638" s="1" t="s">
        <v>2056</v>
      </c>
      <c r="J2638" s="3">
        <v>-14.34</v>
      </c>
      <c r="K2638" s="1" t="s">
        <v>2226</v>
      </c>
      <c r="L2638" s="1" t="s">
        <v>24</v>
      </c>
      <c r="M2638" s="1" t="s">
        <v>2227</v>
      </c>
      <c r="N2638" s="1" t="s">
        <v>2530</v>
      </c>
      <c r="O2638" s="2">
        <v>39568</v>
      </c>
      <c r="P2638" s="2">
        <v>39573</v>
      </c>
      <c r="Q2638" s="1" t="s">
        <v>29</v>
      </c>
      <c r="R2638" t="str">
        <f>VLOOKUP(F2638,'Seg 2 descriptions'!A:B,2)</f>
        <v>X Operations-Tri-County</v>
      </c>
      <c r="S2638" t="str">
        <f>VLOOKUP(G2638,'Seg 3 descriptions'!A:B,2)</f>
        <v>Overtime/Comp Time/On Call</v>
      </c>
    </row>
    <row r="2639" spans="1:19" x14ac:dyDescent="0.25">
      <c r="A2639" s="1" t="s">
        <v>457</v>
      </c>
      <c r="B2639" s="1" t="s">
        <v>1988</v>
      </c>
      <c r="C2639" s="1" t="s">
        <v>2529</v>
      </c>
      <c r="D2639" s="1" t="s">
        <v>2218</v>
      </c>
      <c r="E2639" s="1" t="s">
        <v>1991</v>
      </c>
      <c r="F2639" s="1" t="s">
        <v>1992</v>
      </c>
      <c r="G2639" s="1" t="s">
        <v>460</v>
      </c>
      <c r="H2639" s="1" t="s">
        <v>130</v>
      </c>
      <c r="I2639" s="1" t="s">
        <v>2056</v>
      </c>
      <c r="J2639" s="3">
        <v>-374.52</v>
      </c>
      <c r="K2639" s="1" t="s">
        <v>2226</v>
      </c>
      <c r="L2639" s="1" t="s">
        <v>24</v>
      </c>
      <c r="M2639" s="1" t="s">
        <v>2227</v>
      </c>
      <c r="N2639" s="1" t="s">
        <v>2530</v>
      </c>
      <c r="O2639" s="2">
        <v>39568</v>
      </c>
      <c r="P2639" s="2">
        <v>39573</v>
      </c>
      <c r="Q2639" s="1" t="s">
        <v>29</v>
      </c>
      <c r="R2639" t="str">
        <f>VLOOKUP(F2639,'Seg 2 descriptions'!A:B,2)</f>
        <v>X Operations-Tri-County</v>
      </c>
      <c r="S2639" t="str">
        <f>VLOOKUP(G2639,'Seg 3 descriptions'!A:B,2)</f>
        <v>Salaries</v>
      </c>
    </row>
    <row r="2640" spans="1:19" x14ac:dyDescent="0.25">
      <c r="A2640" s="1" t="s">
        <v>457</v>
      </c>
      <c r="B2640" s="1" t="s">
        <v>1988</v>
      </c>
      <c r="C2640" s="1" t="s">
        <v>2529</v>
      </c>
      <c r="D2640" s="1" t="s">
        <v>2009</v>
      </c>
      <c r="E2640" s="1" t="s">
        <v>1991</v>
      </c>
      <c r="F2640" s="1" t="s">
        <v>1992</v>
      </c>
      <c r="G2640" s="1" t="s">
        <v>590</v>
      </c>
      <c r="H2640" s="1" t="s">
        <v>86</v>
      </c>
      <c r="I2640" s="1" t="s">
        <v>2056</v>
      </c>
      <c r="J2640" s="3">
        <v>-75.989999999999995</v>
      </c>
      <c r="K2640" s="1" t="s">
        <v>2226</v>
      </c>
      <c r="L2640" s="1" t="s">
        <v>24</v>
      </c>
      <c r="M2640" s="1" t="s">
        <v>2227</v>
      </c>
      <c r="N2640" s="1" t="s">
        <v>2530</v>
      </c>
      <c r="O2640" s="2">
        <v>39568</v>
      </c>
      <c r="P2640" s="2">
        <v>39573</v>
      </c>
      <c r="Q2640" s="1" t="s">
        <v>29</v>
      </c>
      <c r="R2640" t="str">
        <f>VLOOKUP(F2640,'Seg 2 descriptions'!A:B,2)</f>
        <v>X Operations-Tri-County</v>
      </c>
      <c r="S2640" t="str">
        <f>VLOOKUP(G2640,'Seg 3 descriptions'!A:B,2)</f>
        <v>Overtime/Comp Time/On Call</v>
      </c>
    </row>
    <row r="2641" spans="1:19" x14ac:dyDescent="0.25">
      <c r="A2641" s="1" t="s">
        <v>457</v>
      </c>
      <c r="B2641" s="1" t="s">
        <v>1988</v>
      </c>
      <c r="C2641" s="1" t="s">
        <v>2529</v>
      </c>
      <c r="D2641" s="1" t="s">
        <v>2098</v>
      </c>
      <c r="E2641" s="1" t="s">
        <v>1991</v>
      </c>
      <c r="F2641" s="1" t="s">
        <v>1992</v>
      </c>
      <c r="G2641" s="1" t="s">
        <v>590</v>
      </c>
      <c r="H2641" s="1" t="s">
        <v>76</v>
      </c>
      <c r="I2641" s="1" t="s">
        <v>2056</v>
      </c>
      <c r="J2641" s="3">
        <v>-6.79</v>
      </c>
      <c r="K2641" s="1" t="s">
        <v>2226</v>
      </c>
      <c r="L2641" s="1" t="s">
        <v>24</v>
      </c>
      <c r="M2641" s="1" t="s">
        <v>2227</v>
      </c>
      <c r="N2641" s="1" t="s">
        <v>2530</v>
      </c>
      <c r="O2641" s="2">
        <v>39568</v>
      </c>
      <c r="P2641" s="2">
        <v>39573</v>
      </c>
      <c r="Q2641" s="1" t="s">
        <v>29</v>
      </c>
      <c r="R2641" t="str">
        <f>VLOOKUP(F2641,'Seg 2 descriptions'!A:B,2)</f>
        <v>X Operations-Tri-County</v>
      </c>
      <c r="S2641" t="str">
        <f>VLOOKUP(G2641,'Seg 3 descriptions'!A:B,2)</f>
        <v>Overtime/Comp Time/On Call</v>
      </c>
    </row>
    <row r="2642" spans="1:19" x14ac:dyDescent="0.25">
      <c r="A2642" s="1" t="s">
        <v>457</v>
      </c>
      <c r="B2642" s="1" t="s">
        <v>49</v>
      </c>
      <c r="C2642" s="1" t="s">
        <v>2828</v>
      </c>
      <c r="D2642" s="1" t="s">
        <v>2782</v>
      </c>
      <c r="E2642" s="1" t="s">
        <v>1991</v>
      </c>
      <c r="F2642" s="1" t="s">
        <v>2101</v>
      </c>
      <c r="G2642" s="1" t="s">
        <v>1049</v>
      </c>
      <c r="H2642" s="1" t="s">
        <v>23</v>
      </c>
      <c r="I2642" s="1" t="s">
        <v>2056</v>
      </c>
      <c r="J2642" s="3">
        <v>5.33</v>
      </c>
      <c r="K2642" s="1" t="s">
        <v>2239</v>
      </c>
      <c r="L2642" s="1" t="s">
        <v>24</v>
      </c>
      <c r="M2642" s="1" t="s">
        <v>2240</v>
      </c>
      <c r="N2642" s="1" t="s">
        <v>2828</v>
      </c>
      <c r="O2642" s="2">
        <v>39629</v>
      </c>
      <c r="P2642" s="2">
        <v>39636</v>
      </c>
      <c r="Q2642" s="1" t="s">
        <v>29</v>
      </c>
      <c r="R2642" t="str">
        <f>VLOOKUP(F2642,'Seg 2 descriptions'!A:B,2)</f>
        <v>X Operations Manager-Tri-County</v>
      </c>
      <c r="S2642" t="str">
        <f>VLOOKUP(G2642,'Seg 3 descriptions'!A:B,2)</f>
        <v>Vehicle Insurance</v>
      </c>
    </row>
    <row r="2643" spans="1:19" x14ac:dyDescent="0.25">
      <c r="A2643" s="1" t="s">
        <v>457</v>
      </c>
      <c r="B2643" s="1" t="s">
        <v>49</v>
      </c>
      <c r="C2643" s="1" t="s">
        <v>2828</v>
      </c>
      <c r="D2643" s="1" t="s">
        <v>2241</v>
      </c>
      <c r="E2643" s="1" t="s">
        <v>2029</v>
      </c>
      <c r="F2643" s="1" t="s">
        <v>2101</v>
      </c>
      <c r="G2643" s="1" t="s">
        <v>1049</v>
      </c>
      <c r="H2643" s="1" t="s">
        <v>86</v>
      </c>
      <c r="I2643" s="1" t="s">
        <v>2056</v>
      </c>
      <c r="J2643" s="3">
        <v>5.33</v>
      </c>
      <c r="K2643" s="1" t="s">
        <v>2239</v>
      </c>
      <c r="L2643" s="1" t="s">
        <v>24</v>
      </c>
      <c r="M2643" s="1" t="s">
        <v>2240</v>
      </c>
      <c r="N2643" s="1" t="s">
        <v>2828</v>
      </c>
      <c r="O2643" s="2">
        <v>39629</v>
      </c>
      <c r="P2643" s="2">
        <v>39636</v>
      </c>
      <c r="Q2643" s="1" t="s">
        <v>29</v>
      </c>
      <c r="R2643" t="str">
        <f>VLOOKUP(F2643,'Seg 2 descriptions'!A:B,2)</f>
        <v>X Operations Manager-Tri-County</v>
      </c>
      <c r="S2643" t="str">
        <f>VLOOKUP(G2643,'Seg 3 descriptions'!A:B,2)</f>
        <v>Vehicle Insurance</v>
      </c>
    </row>
    <row r="2644" spans="1:19" x14ac:dyDescent="0.25">
      <c r="A2644" s="1" t="s">
        <v>457</v>
      </c>
      <c r="B2644" s="1" t="s">
        <v>49</v>
      </c>
      <c r="C2644" s="1" t="s">
        <v>2828</v>
      </c>
      <c r="D2644" s="1" t="s">
        <v>2252</v>
      </c>
      <c r="E2644" s="1" t="s">
        <v>1991</v>
      </c>
      <c r="F2644" s="1" t="s">
        <v>2101</v>
      </c>
      <c r="G2644" s="1" t="s">
        <v>1055</v>
      </c>
      <c r="H2644" s="1" t="s">
        <v>86</v>
      </c>
      <c r="I2644" s="1" t="s">
        <v>2056</v>
      </c>
      <c r="J2644" s="3">
        <v>178.8</v>
      </c>
      <c r="K2644" s="1" t="s">
        <v>2239</v>
      </c>
      <c r="L2644" s="1" t="s">
        <v>24</v>
      </c>
      <c r="M2644" s="1" t="s">
        <v>2240</v>
      </c>
      <c r="N2644" s="1" t="s">
        <v>2828</v>
      </c>
      <c r="O2644" s="2">
        <v>39629</v>
      </c>
      <c r="P2644" s="2">
        <v>39636</v>
      </c>
      <c r="Q2644" s="1" t="s">
        <v>29</v>
      </c>
      <c r="R2644" t="str">
        <f>VLOOKUP(F2644,'Seg 2 descriptions'!A:B,2)</f>
        <v>X Operations Manager-Tri-County</v>
      </c>
      <c r="S2644" t="str">
        <f>VLOOKUP(G2644,'Seg 3 descriptions'!A:B,2)</f>
        <v>Vehicle Depreciation</v>
      </c>
    </row>
    <row r="2645" spans="1:19" x14ac:dyDescent="0.25">
      <c r="A2645" s="1" t="s">
        <v>457</v>
      </c>
      <c r="B2645" s="1" t="s">
        <v>49</v>
      </c>
      <c r="C2645" s="1" t="s">
        <v>2828</v>
      </c>
      <c r="D2645" s="1" t="s">
        <v>2784</v>
      </c>
      <c r="E2645" s="1" t="s">
        <v>1991</v>
      </c>
      <c r="F2645" s="1" t="s">
        <v>2101</v>
      </c>
      <c r="G2645" s="1" t="s">
        <v>1055</v>
      </c>
      <c r="H2645" s="1" t="s">
        <v>23</v>
      </c>
      <c r="I2645" s="1" t="s">
        <v>2056</v>
      </c>
      <c r="J2645" s="3">
        <v>35.76</v>
      </c>
      <c r="K2645" s="1" t="s">
        <v>2239</v>
      </c>
      <c r="L2645" s="1" t="s">
        <v>24</v>
      </c>
      <c r="M2645" s="1" t="s">
        <v>2240</v>
      </c>
      <c r="N2645" s="1" t="s">
        <v>2828</v>
      </c>
      <c r="O2645" s="2">
        <v>39629</v>
      </c>
      <c r="P2645" s="2">
        <v>39636</v>
      </c>
      <c r="Q2645" s="1" t="s">
        <v>29</v>
      </c>
      <c r="R2645" t="str">
        <f>VLOOKUP(F2645,'Seg 2 descriptions'!A:B,2)</f>
        <v>X Operations Manager-Tri-County</v>
      </c>
      <c r="S2645" t="str">
        <f>VLOOKUP(G2645,'Seg 3 descriptions'!A:B,2)</f>
        <v>Vehicle Depreciation</v>
      </c>
    </row>
    <row r="2646" spans="1:19" x14ac:dyDescent="0.25">
      <c r="A2646" s="1" t="s">
        <v>1987</v>
      </c>
      <c r="B2646" s="1" t="s">
        <v>1988</v>
      </c>
      <c r="C2646" s="1" t="s">
        <v>2998</v>
      </c>
      <c r="D2646" s="1" t="s">
        <v>2352</v>
      </c>
      <c r="E2646" s="1" t="s">
        <v>1991</v>
      </c>
      <c r="F2646" s="1" t="s">
        <v>1992</v>
      </c>
      <c r="G2646" s="1" t="s">
        <v>590</v>
      </c>
      <c r="H2646" s="1" t="s">
        <v>130</v>
      </c>
      <c r="I2646" s="1" t="s">
        <v>24</v>
      </c>
      <c r="J2646" s="3">
        <v>50.97</v>
      </c>
      <c r="K2646" s="1" t="s">
        <v>3163</v>
      </c>
      <c r="L2646" s="1" t="s">
        <v>24</v>
      </c>
      <c r="M2646" s="1" t="s">
        <v>2048</v>
      </c>
      <c r="N2646" s="1" t="s">
        <v>2998</v>
      </c>
      <c r="O2646" s="2">
        <v>39542</v>
      </c>
      <c r="P2646" s="2">
        <v>39542</v>
      </c>
      <c r="Q2646" s="1" t="s">
        <v>29</v>
      </c>
      <c r="R2646" t="str">
        <f>VLOOKUP(F2646,'Seg 2 descriptions'!A:B,2)</f>
        <v>X Operations-Tri-County</v>
      </c>
      <c r="S2646" t="str">
        <f>VLOOKUP(G2646,'Seg 3 descriptions'!A:B,2)</f>
        <v>Overtime/Comp Time/On Call</v>
      </c>
    </row>
    <row r="2647" spans="1:19" x14ac:dyDescent="0.25">
      <c r="A2647" s="1" t="s">
        <v>1987</v>
      </c>
      <c r="B2647" s="1" t="s">
        <v>1988</v>
      </c>
      <c r="C2647" s="1" t="s">
        <v>2998</v>
      </c>
      <c r="D2647" s="1" t="s">
        <v>2009</v>
      </c>
      <c r="E2647" s="1" t="s">
        <v>1991</v>
      </c>
      <c r="F2647" s="1" t="s">
        <v>1992</v>
      </c>
      <c r="G2647" s="1" t="s">
        <v>590</v>
      </c>
      <c r="H2647" s="1" t="s">
        <v>86</v>
      </c>
      <c r="I2647" s="1" t="s">
        <v>24</v>
      </c>
      <c r="J2647" s="3">
        <v>105</v>
      </c>
      <c r="K2647" s="1" t="s">
        <v>3163</v>
      </c>
      <c r="L2647" s="1" t="s">
        <v>24</v>
      </c>
      <c r="M2647" s="1" t="s">
        <v>3262</v>
      </c>
      <c r="N2647" s="1" t="s">
        <v>2998</v>
      </c>
      <c r="O2647" s="2">
        <v>39542</v>
      </c>
      <c r="P2647" s="2">
        <v>39542</v>
      </c>
      <c r="Q2647" s="1" t="s">
        <v>29</v>
      </c>
      <c r="R2647" t="str">
        <f>VLOOKUP(F2647,'Seg 2 descriptions'!A:B,2)</f>
        <v>X Operations-Tri-County</v>
      </c>
      <c r="S2647" t="str">
        <f>VLOOKUP(G2647,'Seg 3 descriptions'!A:B,2)</f>
        <v>Overtime/Comp Time/On Call</v>
      </c>
    </row>
    <row r="2648" spans="1:19" x14ac:dyDescent="0.25">
      <c r="A2648" s="1" t="s">
        <v>1571</v>
      </c>
      <c r="B2648" s="1" t="s">
        <v>49</v>
      </c>
      <c r="C2648" s="1" t="s">
        <v>2294</v>
      </c>
      <c r="D2648" s="1" t="s">
        <v>2044</v>
      </c>
      <c r="E2648" s="1" t="s">
        <v>1991</v>
      </c>
      <c r="F2648" s="1" t="s">
        <v>2013</v>
      </c>
      <c r="G2648" s="1" t="s">
        <v>22</v>
      </c>
      <c r="H2648" s="1" t="s">
        <v>86</v>
      </c>
      <c r="I2648" s="1" t="s">
        <v>24</v>
      </c>
      <c r="J2648" s="3">
        <v>51.87</v>
      </c>
      <c r="K2648" s="1" t="s">
        <v>2863</v>
      </c>
      <c r="L2648" s="1" t="s">
        <v>24</v>
      </c>
      <c r="M2648" s="1" t="s">
        <v>24</v>
      </c>
      <c r="N2648" s="1" t="s">
        <v>2294</v>
      </c>
      <c r="O2648" s="2">
        <v>39752</v>
      </c>
      <c r="P2648" s="2">
        <v>39756</v>
      </c>
      <c r="Q2648" s="1" t="s">
        <v>29</v>
      </c>
      <c r="R2648" t="str">
        <f>VLOOKUP(F2648,'Seg 2 descriptions'!A:B,2)</f>
        <v>X Facilities-Florida</v>
      </c>
      <c r="S2648" t="str">
        <f>VLOOKUP(G2648,'Seg 3 descriptions'!A:B,2)</f>
        <v>Facilities Maintenance</v>
      </c>
    </row>
    <row r="2649" spans="1:19" x14ac:dyDescent="0.25">
      <c r="A2649" s="1" t="s">
        <v>1571</v>
      </c>
      <c r="B2649" s="1" t="s">
        <v>49</v>
      </c>
      <c r="C2649" s="1" t="s">
        <v>2294</v>
      </c>
      <c r="D2649" s="1" t="s">
        <v>2044</v>
      </c>
      <c r="E2649" s="1" t="s">
        <v>1991</v>
      </c>
      <c r="F2649" s="1" t="s">
        <v>2013</v>
      </c>
      <c r="G2649" s="1" t="s">
        <v>22</v>
      </c>
      <c r="H2649" s="1" t="s">
        <v>86</v>
      </c>
      <c r="I2649" s="1" t="s">
        <v>24</v>
      </c>
      <c r="J2649" s="3">
        <v>51.87</v>
      </c>
      <c r="K2649" s="1" t="s">
        <v>2863</v>
      </c>
      <c r="L2649" s="1" t="s">
        <v>24</v>
      </c>
      <c r="M2649" s="1" t="s">
        <v>24</v>
      </c>
      <c r="N2649" s="1" t="s">
        <v>2294</v>
      </c>
      <c r="O2649" s="2">
        <v>39752</v>
      </c>
      <c r="P2649" s="2">
        <v>39756</v>
      </c>
      <c r="Q2649" s="1" t="s">
        <v>29</v>
      </c>
      <c r="R2649" t="str">
        <f>VLOOKUP(F2649,'Seg 2 descriptions'!A:B,2)</f>
        <v>X Facilities-Florida</v>
      </c>
      <c r="S2649" t="str">
        <f>VLOOKUP(G2649,'Seg 3 descriptions'!A:B,2)</f>
        <v>Facilities Maintenance</v>
      </c>
    </row>
    <row r="2650" spans="1:19" x14ac:dyDescent="0.25">
      <c r="A2650" s="1" t="s">
        <v>1571</v>
      </c>
      <c r="B2650" s="1" t="s">
        <v>49</v>
      </c>
      <c r="C2650" s="1" t="s">
        <v>2294</v>
      </c>
      <c r="D2650" s="1" t="s">
        <v>2044</v>
      </c>
      <c r="E2650" s="1" t="s">
        <v>1991</v>
      </c>
      <c r="F2650" s="1" t="s">
        <v>2013</v>
      </c>
      <c r="G2650" s="1" t="s">
        <v>22</v>
      </c>
      <c r="H2650" s="1" t="s">
        <v>86</v>
      </c>
      <c r="I2650" s="1" t="s">
        <v>24</v>
      </c>
      <c r="J2650" s="3">
        <v>51.87</v>
      </c>
      <c r="K2650" s="1" t="s">
        <v>2863</v>
      </c>
      <c r="L2650" s="1" t="s">
        <v>24</v>
      </c>
      <c r="M2650" s="1" t="s">
        <v>24</v>
      </c>
      <c r="N2650" s="1" t="s">
        <v>2294</v>
      </c>
      <c r="O2650" s="2">
        <v>39752</v>
      </c>
      <c r="P2650" s="2">
        <v>39756</v>
      </c>
      <c r="Q2650" s="1" t="s">
        <v>29</v>
      </c>
      <c r="R2650" t="str">
        <f>VLOOKUP(F2650,'Seg 2 descriptions'!A:B,2)</f>
        <v>X Facilities-Florida</v>
      </c>
      <c r="S2650" t="str">
        <f>VLOOKUP(G2650,'Seg 3 descriptions'!A:B,2)</f>
        <v>Facilities Maintenance</v>
      </c>
    </row>
    <row r="2651" spans="1:19" x14ac:dyDescent="0.25">
      <c r="A2651" s="1" t="s">
        <v>828</v>
      </c>
      <c r="B2651" s="1" t="s">
        <v>49</v>
      </c>
      <c r="C2651" s="1" t="s">
        <v>3263</v>
      </c>
      <c r="D2651" s="1" t="s">
        <v>2505</v>
      </c>
      <c r="E2651" s="1" t="s">
        <v>20</v>
      </c>
      <c r="F2651" s="1" t="s">
        <v>2506</v>
      </c>
      <c r="G2651" s="1" t="s">
        <v>460</v>
      </c>
      <c r="H2651" s="1" t="s">
        <v>86</v>
      </c>
      <c r="I2651" s="1" t="s">
        <v>24</v>
      </c>
      <c r="J2651" s="3">
        <v>590.44000000000005</v>
      </c>
      <c r="K2651" s="1" t="s">
        <v>3264</v>
      </c>
      <c r="L2651" s="1" t="s">
        <v>24</v>
      </c>
      <c r="M2651" s="1" t="s">
        <v>24</v>
      </c>
      <c r="N2651" s="1" t="s">
        <v>3263</v>
      </c>
      <c r="O2651" s="2">
        <v>39668</v>
      </c>
      <c r="P2651" s="2">
        <v>39681</v>
      </c>
      <c r="Q2651" s="1" t="s">
        <v>29</v>
      </c>
      <c r="R2651" t="str">
        <f>VLOOKUP(F2651,'Seg 2 descriptions'!A:B,2)</f>
        <v>X Business Development Manager</v>
      </c>
      <c r="S2651" t="str">
        <f>VLOOKUP(G2651,'Seg 3 descriptions'!A:B,2)</f>
        <v>Salaries</v>
      </c>
    </row>
    <row r="2652" spans="1:19" x14ac:dyDescent="0.25">
      <c r="A2652" s="1" t="s">
        <v>828</v>
      </c>
      <c r="B2652" s="1" t="s">
        <v>49</v>
      </c>
      <c r="C2652" s="1" t="s">
        <v>3263</v>
      </c>
      <c r="D2652" s="1" t="s">
        <v>2100</v>
      </c>
      <c r="E2652" s="1" t="s">
        <v>1991</v>
      </c>
      <c r="F2652" s="1" t="s">
        <v>2101</v>
      </c>
      <c r="G2652" s="1" t="s">
        <v>460</v>
      </c>
      <c r="H2652" s="1" t="s">
        <v>86</v>
      </c>
      <c r="I2652" s="1" t="s">
        <v>24</v>
      </c>
      <c r="J2652" s="3">
        <v>516.42999999999995</v>
      </c>
      <c r="K2652" s="1" t="s">
        <v>3264</v>
      </c>
      <c r="L2652" s="1" t="s">
        <v>24</v>
      </c>
      <c r="M2652" s="1" t="s">
        <v>24</v>
      </c>
      <c r="N2652" s="1" t="s">
        <v>3263</v>
      </c>
      <c r="O2652" s="2">
        <v>39668</v>
      </c>
      <c r="P2652" s="2">
        <v>39681</v>
      </c>
      <c r="Q2652" s="1" t="s">
        <v>29</v>
      </c>
      <c r="R2652" t="str">
        <f>VLOOKUP(F2652,'Seg 2 descriptions'!A:B,2)</f>
        <v>X Operations Manager-Tri-County</v>
      </c>
      <c r="S2652" t="str">
        <f>VLOOKUP(G2652,'Seg 3 descriptions'!A:B,2)</f>
        <v>Salaries</v>
      </c>
    </row>
    <row r="2653" spans="1:19" x14ac:dyDescent="0.25">
      <c r="A2653" s="1" t="s">
        <v>828</v>
      </c>
      <c r="B2653" s="1" t="s">
        <v>49</v>
      </c>
      <c r="C2653" s="1" t="s">
        <v>3263</v>
      </c>
      <c r="D2653" s="1" t="s">
        <v>2100</v>
      </c>
      <c r="E2653" s="1" t="s">
        <v>1991</v>
      </c>
      <c r="F2653" s="1" t="s">
        <v>2101</v>
      </c>
      <c r="G2653" s="1" t="s">
        <v>460</v>
      </c>
      <c r="H2653" s="1" t="s">
        <v>86</v>
      </c>
      <c r="I2653" s="1" t="s">
        <v>24</v>
      </c>
      <c r="J2653" s="3">
        <v>258.20999999999998</v>
      </c>
      <c r="K2653" s="1" t="s">
        <v>3264</v>
      </c>
      <c r="L2653" s="1" t="s">
        <v>24</v>
      </c>
      <c r="M2653" s="1" t="s">
        <v>24</v>
      </c>
      <c r="N2653" s="1" t="s">
        <v>3263</v>
      </c>
      <c r="O2653" s="2">
        <v>39668</v>
      </c>
      <c r="P2653" s="2">
        <v>39681</v>
      </c>
      <c r="Q2653" s="1" t="s">
        <v>29</v>
      </c>
      <c r="R2653" t="str">
        <f>VLOOKUP(F2653,'Seg 2 descriptions'!A:B,2)</f>
        <v>X Operations Manager-Tri-County</v>
      </c>
      <c r="S2653" t="str">
        <f>VLOOKUP(G2653,'Seg 3 descriptions'!A:B,2)</f>
        <v>Salaries</v>
      </c>
    </row>
    <row r="2654" spans="1:19" x14ac:dyDescent="0.25">
      <c r="A2654" s="1" t="s">
        <v>2509</v>
      </c>
      <c r="B2654" s="1" t="s">
        <v>1988</v>
      </c>
      <c r="C2654" s="1" t="s">
        <v>2722</v>
      </c>
      <c r="D2654" s="1" t="s">
        <v>2044</v>
      </c>
      <c r="E2654" s="1" t="s">
        <v>1991</v>
      </c>
      <c r="F2654" s="1" t="s">
        <v>2013</v>
      </c>
      <c r="G2654" s="1" t="s">
        <v>22</v>
      </c>
      <c r="H2654" s="1" t="s">
        <v>86</v>
      </c>
      <c r="I2654" s="1" t="s">
        <v>24</v>
      </c>
      <c r="J2654" s="3">
        <v>-2300</v>
      </c>
      <c r="K2654" s="1" t="s">
        <v>3265</v>
      </c>
      <c r="L2654" s="1" t="s">
        <v>24</v>
      </c>
      <c r="M2654" s="1" t="s">
        <v>24</v>
      </c>
      <c r="N2654" s="1" t="s">
        <v>2722</v>
      </c>
      <c r="O2654" s="2">
        <v>39554</v>
      </c>
      <c r="P2654" s="2">
        <v>39569</v>
      </c>
      <c r="Q2654" s="1" t="s">
        <v>29</v>
      </c>
      <c r="R2654" t="str">
        <f>VLOOKUP(F2654,'Seg 2 descriptions'!A:B,2)</f>
        <v>X Facilities-Florida</v>
      </c>
      <c r="S2654" t="str">
        <f>VLOOKUP(G2654,'Seg 3 descriptions'!A:B,2)</f>
        <v>Facilities Maintenance</v>
      </c>
    </row>
    <row r="2655" spans="1:19" x14ac:dyDescent="0.25">
      <c r="A2655" s="1" t="s">
        <v>2509</v>
      </c>
      <c r="B2655" s="1" t="s">
        <v>1988</v>
      </c>
      <c r="C2655" s="1" t="s">
        <v>2722</v>
      </c>
      <c r="D2655" s="1" t="s">
        <v>2262</v>
      </c>
      <c r="E2655" s="1" t="s">
        <v>1991</v>
      </c>
      <c r="F2655" s="1" t="s">
        <v>2101</v>
      </c>
      <c r="G2655" s="1" t="s">
        <v>283</v>
      </c>
      <c r="H2655" s="1" t="s">
        <v>86</v>
      </c>
      <c r="I2655" s="1" t="s">
        <v>24</v>
      </c>
      <c r="J2655" s="3">
        <v>-436.59</v>
      </c>
      <c r="K2655" s="1" t="s">
        <v>3265</v>
      </c>
      <c r="L2655" s="1" t="s">
        <v>24</v>
      </c>
      <c r="M2655" s="1" t="s">
        <v>24</v>
      </c>
      <c r="N2655" s="1" t="s">
        <v>2722</v>
      </c>
      <c r="O2655" s="2">
        <v>39554</v>
      </c>
      <c r="P2655" s="2">
        <v>39569</v>
      </c>
      <c r="Q2655" s="1" t="s">
        <v>29</v>
      </c>
      <c r="R2655" t="str">
        <f>VLOOKUP(F2655,'Seg 2 descriptions'!A:B,2)</f>
        <v>X Operations Manager-Tri-County</v>
      </c>
      <c r="S2655" t="str">
        <f>VLOOKUP(G2655,'Seg 3 descriptions'!A:B,2)</f>
        <v>Supplies &amp; Misc Dept Expenses</v>
      </c>
    </row>
    <row r="2656" spans="1:19" x14ac:dyDescent="0.25">
      <c r="A2656" s="1" t="s">
        <v>1571</v>
      </c>
      <c r="B2656" s="1" t="s">
        <v>49</v>
      </c>
      <c r="C2656" s="1" t="s">
        <v>2292</v>
      </c>
      <c r="D2656" s="1" t="s">
        <v>2044</v>
      </c>
      <c r="E2656" s="1" t="s">
        <v>1991</v>
      </c>
      <c r="F2656" s="1" t="s">
        <v>2013</v>
      </c>
      <c r="G2656" s="1" t="s">
        <v>22</v>
      </c>
      <c r="H2656" s="1" t="s">
        <v>86</v>
      </c>
      <c r="I2656" s="1" t="s">
        <v>24</v>
      </c>
      <c r="J2656" s="3">
        <v>196.25</v>
      </c>
      <c r="K2656" s="1" t="s">
        <v>3266</v>
      </c>
      <c r="L2656" s="1" t="s">
        <v>24</v>
      </c>
      <c r="M2656" s="1" t="s">
        <v>24</v>
      </c>
      <c r="N2656" s="1" t="s">
        <v>2292</v>
      </c>
      <c r="O2656" s="2">
        <v>39660</v>
      </c>
      <c r="P2656" s="2">
        <v>39665</v>
      </c>
      <c r="Q2656" s="1" t="s">
        <v>29</v>
      </c>
      <c r="R2656" t="str">
        <f>VLOOKUP(F2656,'Seg 2 descriptions'!A:B,2)</f>
        <v>X Facilities-Florida</v>
      </c>
      <c r="S2656" t="str">
        <f>VLOOKUP(G2656,'Seg 3 descriptions'!A:B,2)</f>
        <v>Facilities Maintenance</v>
      </c>
    </row>
    <row r="2657" spans="1:19" x14ac:dyDescent="0.25">
      <c r="A2657" s="1" t="s">
        <v>17</v>
      </c>
      <c r="B2657" s="1" t="s">
        <v>1988</v>
      </c>
      <c r="C2657" s="1" t="s">
        <v>2978</v>
      </c>
      <c r="D2657" s="1" t="s">
        <v>2132</v>
      </c>
      <c r="E2657" s="1" t="s">
        <v>1991</v>
      </c>
      <c r="F2657" s="1" t="s">
        <v>2013</v>
      </c>
      <c r="G2657" s="1" t="s">
        <v>22</v>
      </c>
      <c r="H2657" s="1" t="s">
        <v>76</v>
      </c>
      <c r="I2657" s="1" t="s">
        <v>24</v>
      </c>
      <c r="J2657" s="3">
        <v>43.88</v>
      </c>
      <c r="K2657" s="1" t="s">
        <v>3267</v>
      </c>
      <c r="L2657" s="1" t="s">
        <v>24</v>
      </c>
      <c r="M2657" s="1" t="s">
        <v>3268</v>
      </c>
      <c r="N2657" s="1" t="s">
        <v>3269</v>
      </c>
      <c r="O2657" s="2">
        <v>39507</v>
      </c>
      <c r="P2657" s="2">
        <v>39511</v>
      </c>
      <c r="Q2657" s="1" t="s">
        <v>29</v>
      </c>
      <c r="R2657" t="str">
        <f>VLOOKUP(F2657,'Seg 2 descriptions'!A:B,2)</f>
        <v>X Facilities-Florida</v>
      </c>
      <c r="S2657" t="str">
        <f>VLOOKUP(G2657,'Seg 3 descriptions'!A:B,2)</f>
        <v>Facilities Maintenance</v>
      </c>
    </row>
    <row r="2658" spans="1:19" x14ac:dyDescent="0.25">
      <c r="A2658" s="1" t="s">
        <v>3203</v>
      </c>
      <c r="B2658" s="1" t="s">
        <v>1988</v>
      </c>
      <c r="C2658" s="1" t="s">
        <v>3270</v>
      </c>
      <c r="D2658" s="1" t="s">
        <v>2044</v>
      </c>
      <c r="E2658" s="1" t="s">
        <v>1991</v>
      </c>
      <c r="F2658" s="1" t="s">
        <v>2013</v>
      </c>
      <c r="G2658" s="1" t="s">
        <v>22</v>
      </c>
      <c r="H2658" s="1" t="s">
        <v>86</v>
      </c>
      <c r="I2658" s="1" t="s">
        <v>24</v>
      </c>
      <c r="J2658" s="3">
        <v>7.5600000000000005</v>
      </c>
      <c r="K2658" s="1" t="s">
        <v>3271</v>
      </c>
      <c r="L2658" s="1" t="s">
        <v>24</v>
      </c>
      <c r="M2658" s="1" t="s">
        <v>24</v>
      </c>
      <c r="N2658" s="1" t="s">
        <v>24</v>
      </c>
      <c r="O2658" s="2">
        <v>39574</v>
      </c>
      <c r="P2658" s="2">
        <v>39574</v>
      </c>
      <c r="Q2658" s="1" t="s">
        <v>29</v>
      </c>
      <c r="R2658" t="str">
        <f>VLOOKUP(F2658,'Seg 2 descriptions'!A:B,2)</f>
        <v>X Facilities-Florida</v>
      </c>
      <c r="S2658" t="str">
        <f>VLOOKUP(G2658,'Seg 3 descriptions'!A:B,2)</f>
        <v>Facilities Maintenance</v>
      </c>
    </row>
    <row r="2659" spans="1:19" x14ac:dyDescent="0.25">
      <c r="A2659" s="1" t="s">
        <v>3203</v>
      </c>
      <c r="B2659" s="1" t="s">
        <v>1988</v>
      </c>
      <c r="C2659" s="1" t="s">
        <v>3208</v>
      </c>
      <c r="D2659" s="1" t="s">
        <v>2044</v>
      </c>
      <c r="E2659" s="1" t="s">
        <v>1991</v>
      </c>
      <c r="F2659" s="1" t="s">
        <v>2013</v>
      </c>
      <c r="G2659" s="1" t="s">
        <v>22</v>
      </c>
      <c r="H2659" s="1" t="s">
        <v>86</v>
      </c>
      <c r="I2659" s="1" t="s">
        <v>24</v>
      </c>
      <c r="J2659" s="3">
        <v>98.12</v>
      </c>
      <c r="K2659" s="1" t="s">
        <v>3272</v>
      </c>
      <c r="L2659" s="1" t="s">
        <v>24</v>
      </c>
      <c r="M2659" s="1" t="s">
        <v>24</v>
      </c>
      <c r="N2659" s="1" t="s">
        <v>24</v>
      </c>
      <c r="O2659" s="2">
        <v>39562</v>
      </c>
      <c r="P2659" s="2">
        <v>39563</v>
      </c>
      <c r="Q2659" s="1" t="s">
        <v>29</v>
      </c>
      <c r="R2659" t="str">
        <f>VLOOKUP(F2659,'Seg 2 descriptions'!A:B,2)</f>
        <v>X Facilities-Florida</v>
      </c>
      <c r="S2659" t="str">
        <f>VLOOKUP(G2659,'Seg 3 descriptions'!A:B,2)</f>
        <v>Facilities Maintenance</v>
      </c>
    </row>
    <row r="2660" spans="1:19" x14ac:dyDescent="0.25">
      <c r="A2660" s="1" t="s">
        <v>3203</v>
      </c>
      <c r="B2660" s="1" t="s">
        <v>1988</v>
      </c>
      <c r="C2660" s="1" t="s">
        <v>3270</v>
      </c>
      <c r="D2660" s="1" t="s">
        <v>2044</v>
      </c>
      <c r="E2660" s="1" t="s">
        <v>1991</v>
      </c>
      <c r="F2660" s="1" t="s">
        <v>2013</v>
      </c>
      <c r="G2660" s="1" t="s">
        <v>22</v>
      </c>
      <c r="H2660" s="1" t="s">
        <v>86</v>
      </c>
      <c r="I2660" s="1" t="s">
        <v>24</v>
      </c>
      <c r="J2660" s="3">
        <v>73.41</v>
      </c>
      <c r="K2660" s="1" t="s">
        <v>3273</v>
      </c>
      <c r="L2660" s="1" t="s">
        <v>24</v>
      </c>
      <c r="M2660" s="1" t="s">
        <v>24</v>
      </c>
      <c r="N2660" s="1" t="s">
        <v>24</v>
      </c>
      <c r="O2660" s="2">
        <v>39574</v>
      </c>
      <c r="P2660" s="2">
        <v>39574</v>
      </c>
      <c r="Q2660" s="1" t="s">
        <v>29</v>
      </c>
      <c r="R2660" t="str">
        <f>VLOOKUP(F2660,'Seg 2 descriptions'!A:B,2)</f>
        <v>X Facilities-Florida</v>
      </c>
      <c r="S2660" t="str">
        <f>VLOOKUP(G2660,'Seg 3 descriptions'!A:B,2)</f>
        <v>Facilities Maintenance</v>
      </c>
    </row>
    <row r="2661" spans="1:19" x14ac:dyDescent="0.25">
      <c r="A2661" s="1" t="s">
        <v>1987</v>
      </c>
      <c r="B2661" s="1" t="s">
        <v>1988</v>
      </c>
      <c r="C2661" s="1" t="s">
        <v>3170</v>
      </c>
      <c r="D2661" s="1" t="s">
        <v>1997</v>
      </c>
      <c r="E2661" s="1" t="s">
        <v>1991</v>
      </c>
      <c r="F2661" s="1" t="s">
        <v>1992</v>
      </c>
      <c r="G2661" s="1" t="s">
        <v>460</v>
      </c>
      <c r="H2661" s="1" t="s">
        <v>86</v>
      </c>
      <c r="I2661" s="1" t="s">
        <v>24</v>
      </c>
      <c r="J2661" s="3">
        <v>108.72</v>
      </c>
      <c r="K2661" s="1" t="s">
        <v>3171</v>
      </c>
      <c r="L2661" s="1" t="s">
        <v>24</v>
      </c>
      <c r="M2661" s="1" t="s">
        <v>2048</v>
      </c>
      <c r="N2661" s="1" t="s">
        <v>3170</v>
      </c>
      <c r="O2661" s="2">
        <v>39577</v>
      </c>
      <c r="P2661" s="2">
        <v>39577</v>
      </c>
      <c r="Q2661" s="1" t="s">
        <v>29</v>
      </c>
      <c r="R2661" t="str">
        <f>VLOOKUP(F2661,'Seg 2 descriptions'!A:B,2)</f>
        <v>X Operations-Tri-County</v>
      </c>
      <c r="S2661" t="str">
        <f>VLOOKUP(G2661,'Seg 3 descriptions'!A:B,2)</f>
        <v>Salaries</v>
      </c>
    </row>
    <row r="2662" spans="1:19" x14ac:dyDescent="0.25">
      <c r="A2662" s="1" t="s">
        <v>1987</v>
      </c>
      <c r="B2662" s="1" t="s">
        <v>1988</v>
      </c>
      <c r="C2662" s="1" t="s">
        <v>3170</v>
      </c>
      <c r="D2662" s="1" t="s">
        <v>2077</v>
      </c>
      <c r="E2662" s="1" t="s">
        <v>20</v>
      </c>
      <c r="F2662" s="1" t="s">
        <v>2006</v>
      </c>
      <c r="G2662" s="1" t="s">
        <v>460</v>
      </c>
      <c r="H2662" s="1" t="s">
        <v>86</v>
      </c>
      <c r="I2662" s="1" t="s">
        <v>24</v>
      </c>
      <c r="J2662" s="3">
        <v>81.44</v>
      </c>
      <c r="K2662" s="1" t="s">
        <v>3171</v>
      </c>
      <c r="L2662" s="1" t="s">
        <v>24</v>
      </c>
      <c r="M2662" s="1" t="s">
        <v>2406</v>
      </c>
      <c r="N2662" s="1" t="s">
        <v>3170</v>
      </c>
      <c r="O2662" s="2">
        <v>39577</v>
      </c>
      <c r="P2662" s="2">
        <v>39577</v>
      </c>
      <c r="Q2662" s="1" t="s">
        <v>29</v>
      </c>
      <c r="R2662" t="str">
        <f>VLOOKUP(F2662,'Seg 2 descriptions'!A:B,2)</f>
        <v>X Engineering and Measurement</v>
      </c>
      <c r="S2662" t="str">
        <f>VLOOKUP(G2662,'Seg 3 descriptions'!A:B,2)</f>
        <v>Salaries</v>
      </c>
    </row>
    <row r="2663" spans="1:19" x14ac:dyDescent="0.25">
      <c r="A2663" s="1" t="s">
        <v>1987</v>
      </c>
      <c r="B2663" s="1" t="s">
        <v>1988</v>
      </c>
      <c r="C2663" s="1" t="s">
        <v>3170</v>
      </c>
      <c r="D2663" s="1" t="s">
        <v>2081</v>
      </c>
      <c r="E2663" s="1" t="s">
        <v>20</v>
      </c>
      <c r="F2663" s="1" t="s">
        <v>2006</v>
      </c>
      <c r="G2663" s="1" t="s">
        <v>460</v>
      </c>
      <c r="H2663" s="1" t="s">
        <v>76</v>
      </c>
      <c r="I2663" s="1" t="s">
        <v>24</v>
      </c>
      <c r="J2663" s="3">
        <v>81.44</v>
      </c>
      <c r="K2663" s="1" t="s">
        <v>3171</v>
      </c>
      <c r="L2663" s="1" t="s">
        <v>24</v>
      </c>
      <c r="M2663" s="1" t="s">
        <v>2406</v>
      </c>
      <c r="N2663" s="1" t="s">
        <v>3170</v>
      </c>
      <c r="O2663" s="2">
        <v>39577</v>
      </c>
      <c r="P2663" s="2">
        <v>39577</v>
      </c>
      <c r="Q2663" s="1" t="s">
        <v>29</v>
      </c>
      <c r="R2663" t="str">
        <f>VLOOKUP(F2663,'Seg 2 descriptions'!A:B,2)</f>
        <v>X Engineering and Measurement</v>
      </c>
      <c r="S2663" t="str">
        <f>VLOOKUP(G2663,'Seg 3 descriptions'!A:B,2)</f>
        <v>Salaries</v>
      </c>
    </row>
    <row r="2664" spans="1:19" x14ac:dyDescent="0.25">
      <c r="A2664" s="1" t="s">
        <v>1987</v>
      </c>
      <c r="B2664" s="1" t="s">
        <v>1988</v>
      </c>
      <c r="C2664" s="1" t="s">
        <v>3170</v>
      </c>
      <c r="D2664" s="1" t="s">
        <v>2082</v>
      </c>
      <c r="E2664" s="1" t="s">
        <v>20</v>
      </c>
      <c r="F2664" s="1" t="s">
        <v>2006</v>
      </c>
      <c r="G2664" s="1" t="s">
        <v>460</v>
      </c>
      <c r="H2664" s="1" t="s">
        <v>23</v>
      </c>
      <c r="I2664" s="1" t="s">
        <v>24</v>
      </c>
      <c r="J2664" s="3">
        <v>101.8</v>
      </c>
      <c r="K2664" s="1" t="s">
        <v>3171</v>
      </c>
      <c r="L2664" s="1" t="s">
        <v>24</v>
      </c>
      <c r="M2664" s="1" t="s">
        <v>2406</v>
      </c>
      <c r="N2664" s="1" t="s">
        <v>3170</v>
      </c>
      <c r="O2664" s="2">
        <v>39577</v>
      </c>
      <c r="P2664" s="2">
        <v>39577</v>
      </c>
      <c r="Q2664" s="1" t="s">
        <v>29</v>
      </c>
      <c r="R2664" t="str">
        <f>VLOOKUP(F2664,'Seg 2 descriptions'!A:B,2)</f>
        <v>X Engineering and Measurement</v>
      </c>
      <c r="S2664" t="str">
        <f>VLOOKUP(G2664,'Seg 3 descriptions'!A:B,2)</f>
        <v>Salaries</v>
      </c>
    </row>
    <row r="2665" spans="1:19" x14ac:dyDescent="0.25">
      <c r="A2665" s="1" t="s">
        <v>457</v>
      </c>
      <c r="B2665" s="1" t="s">
        <v>49</v>
      </c>
      <c r="C2665" s="1" t="s">
        <v>2306</v>
      </c>
      <c r="D2665" s="1" t="s">
        <v>2100</v>
      </c>
      <c r="E2665" s="1" t="s">
        <v>1991</v>
      </c>
      <c r="F2665" s="1" t="s">
        <v>2101</v>
      </c>
      <c r="G2665" s="1" t="s">
        <v>460</v>
      </c>
      <c r="H2665" s="1" t="s">
        <v>86</v>
      </c>
      <c r="I2665" s="1" t="s">
        <v>2056</v>
      </c>
      <c r="J2665" s="3">
        <v>-710.08</v>
      </c>
      <c r="K2665" s="1" t="s">
        <v>2973</v>
      </c>
      <c r="L2665" s="1" t="s">
        <v>24</v>
      </c>
      <c r="M2665" s="1" t="s">
        <v>2974</v>
      </c>
      <c r="N2665" s="1" t="s">
        <v>2310</v>
      </c>
      <c r="O2665" s="2">
        <v>39691</v>
      </c>
      <c r="P2665" s="2">
        <v>39696</v>
      </c>
      <c r="Q2665" s="1" t="s">
        <v>29</v>
      </c>
      <c r="R2665" t="str">
        <f>VLOOKUP(F2665,'Seg 2 descriptions'!A:B,2)</f>
        <v>X Operations Manager-Tri-County</v>
      </c>
      <c r="S2665" t="str">
        <f>VLOOKUP(G2665,'Seg 3 descriptions'!A:B,2)</f>
        <v>Salaries</v>
      </c>
    </row>
    <row r="2666" spans="1:19" x14ac:dyDescent="0.25">
      <c r="A2666" s="1" t="s">
        <v>1571</v>
      </c>
      <c r="B2666" s="1" t="s">
        <v>49</v>
      </c>
      <c r="C2666" s="1" t="s">
        <v>2292</v>
      </c>
      <c r="D2666" s="1" t="s">
        <v>2044</v>
      </c>
      <c r="E2666" s="1" t="s">
        <v>1991</v>
      </c>
      <c r="F2666" s="1" t="s">
        <v>2013</v>
      </c>
      <c r="G2666" s="1" t="s">
        <v>22</v>
      </c>
      <c r="H2666" s="1" t="s">
        <v>86</v>
      </c>
      <c r="I2666" s="1" t="s">
        <v>24</v>
      </c>
      <c r="J2666" s="3">
        <v>1429.94</v>
      </c>
      <c r="K2666" s="1" t="s">
        <v>2804</v>
      </c>
      <c r="L2666" s="1" t="s">
        <v>24</v>
      </c>
      <c r="M2666" s="1" t="s">
        <v>24</v>
      </c>
      <c r="N2666" s="1" t="s">
        <v>2292</v>
      </c>
      <c r="O2666" s="2">
        <v>39660</v>
      </c>
      <c r="P2666" s="2">
        <v>39665</v>
      </c>
      <c r="Q2666" s="1" t="s">
        <v>29</v>
      </c>
      <c r="R2666" t="str">
        <f>VLOOKUP(F2666,'Seg 2 descriptions'!A:B,2)</f>
        <v>X Facilities-Florida</v>
      </c>
      <c r="S2666" t="str">
        <f>VLOOKUP(G2666,'Seg 3 descriptions'!A:B,2)</f>
        <v>Facilities Maintenance</v>
      </c>
    </row>
    <row r="2667" spans="1:19" x14ac:dyDescent="0.25">
      <c r="A2667" s="1" t="s">
        <v>457</v>
      </c>
      <c r="B2667" s="1" t="s">
        <v>1988</v>
      </c>
      <c r="C2667" s="1" t="s">
        <v>2720</v>
      </c>
      <c r="D2667" s="1" t="s">
        <v>2064</v>
      </c>
      <c r="E2667" s="1" t="s">
        <v>20</v>
      </c>
      <c r="F2667" s="1" t="s">
        <v>2006</v>
      </c>
      <c r="G2667" s="1" t="s">
        <v>590</v>
      </c>
      <c r="H2667" s="1" t="s">
        <v>23</v>
      </c>
      <c r="I2667" s="1" t="s">
        <v>2056</v>
      </c>
      <c r="J2667" s="3">
        <v>-9.9700000000000006</v>
      </c>
      <c r="K2667" s="1" t="s">
        <v>2328</v>
      </c>
      <c r="L2667" s="1" t="s">
        <v>24</v>
      </c>
      <c r="M2667" s="1" t="s">
        <v>2329</v>
      </c>
      <c r="N2667" s="1" t="s">
        <v>2721</v>
      </c>
      <c r="O2667" s="2">
        <v>39478</v>
      </c>
      <c r="P2667" s="2">
        <v>39486</v>
      </c>
      <c r="Q2667" s="1" t="s">
        <v>29</v>
      </c>
      <c r="R2667" t="str">
        <f>VLOOKUP(F2667,'Seg 2 descriptions'!A:B,2)</f>
        <v>X Engineering and Measurement</v>
      </c>
      <c r="S2667" t="str">
        <f>VLOOKUP(G2667,'Seg 3 descriptions'!A:B,2)</f>
        <v>Overtime/Comp Time/On Call</v>
      </c>
    </row>
    <row r="2668" spans="1:19" x14ac:dyDescent="0.25">
      <c r="A2668" s="1" t="s">
        <v>457</v>
      </c>
      <c r="B2668" s="1" t="s">
        <v>1988</v>
      </c>
      <c r="C2668" s="1" t="s">
        <v>2720</v>
      </c>
      <c r="D2668" s="1" t="s">
        <v>2095</v>
      </c>
      <c r="E2668" s="1" t="s">
        <v>20</v>
      </c>
      <c r="F2668" s="1" t="s">
        <v>2006</v>
      </c>
      <c r="G2668" s="1" t="s">
        <v>590</v>
      </c>
      <c r="H2668" s="1" t="s">
        <v>130</v>
      </c>
      <c r="I2668" s="1" t="s">
        <v>2056</v>
      </c>
      <c r="J2668" s="3">
        <v>-13.45</v>
      </c>
      <c r="K2668" s="1" t="s">
        <v>2328</v>
      </c>
      <c r="L2668" s="1" t="s">
        <v>24</v>
      </c>
      <c r="M2668" s="1" t="s">
        <v>2329</v>
      </c>
      <c r="N2668" s="1" t="s">
        <v>2721</v>
      </c>
      <c r="O2668" s="2">
        <v>39478</v>
      </c>
      <c r="P2668" s="2">
        <v>39486</v>
      </c>
      <c r="Q2668" s="1" t="s">
        <v>29</v>
      </c>
      <c r="R2668" t="str">
        <f>VLOOKUP(F2668,'Seg 2 descriptions'!A:B,2)</f>
        <v>X Engineering and Measurement</v>
      </c>
      <c r="S2668" t="str">
        <f>VLOOKUP(G2668,'Seg 3 descriptions'!A:B,2)</f>
        <v>Overtime/Comp Time/On Call</v>
      </c>
    </row>
    <row r="2669" spans="1:19" x14ac:dyDescent="0.25">
      <c r="A2669" s="1" t="s">
        <v>457</v>
      </c>
      <c r="B2669" s="1" t="s">
        <v>1988</v>
      </c>
      <c r="C2669" s="1" t="s">
        <v>2720</v>
      </c>
      <c r="D2669" s="1" t="s">
        <v>2063</v>
      </c>
      <c r="E2669" s="1" t="s">
        <v>20</v>
      </c>
      <c r="F2669" s="1" t="s">
        <v>2006</v>
      </c>
      <c r="G2669" s="1" t="s">
        <v>590</v>
      </c>
      <c r="H2669" s="1" t="s">
        <v>86</v>
      </c>
      <c r="I2669" s="1" t="s">
        <v>2056</v>
      </c>
      <c r="J2669" s="3">
        <v>-15.78</v>
      </c>
      <c r="K2669" s="1" t="s">
        <v>2328</v>
      </c>
      <c r="L2669" s="1" t="s">
        <v>24</v>
      </c>
      <c r="M2669" s="1" t="s">
        <v>2329</v>
      </c>
      <c r="N2669" s="1" t="s">
        <v>2721</v>
      </c>
      <c r="O2669" s="2">
        <v>39478</v>
      </c>
      <c r="P2669" s="2">
        <v>39486</v>
      </c>
      <c r="Q2669" s="1" t="s">
        <v>29</v>
      </c>
      <c r="R2669" t="str">
        <f>VLOOKUP(F2669,'Seg 2 descriptions'!A:B,2)</f>
        <v>X Engineering and Measurement</v>
      </c>
      <c r="S2669" t="str">
        <f>VLOOKUP(G2669,'Seg 3 descriptions'!A:B,2)</f>
        <v>Overtime/Comp Time/On Call</v>
      </c>
    </row>
    <row r="2670" spans="1:19" x14ac:dyDescent="0.25">
      <c r="A2670" s="1" t="s">
        <v>457</v>
      </c>
      <c r="B2670" s="1" t="s">
        <v>1988</v>
      </c>
      <c r="C2670" s="1" t="s">
        <v>2720</v>
      </c>
      <c r="D2670" s="1" t="s">
        <v>2005</v>
      </c>
      <c r="E2670" s="1" t="s">
        <v>20</v>
      </c>
      <c r="F2670" s="1" t="s">
        <v>2006</v>
      </c>
      <c r="G2670" s="1" t="s">
        <v>590</v>
      </c>
      <c r="H2670" s="1" t="s">
        <v>187</v>
      </c>
      <c r="I2670" s="1" t="s">
        <v>2056</v>
      </c>
      <c r="J2670" s="3">
        <v>-33.65</v>
      </c>
      <c r="K2670" s="1" t="s">
        <v>2328</v>
      </c>
      <c r="L2670" s="1" t="s">
        <v>24</v>
      </c>
      <c r="M2670" s="1" t="s">
        <v>2329</v>
      </c>
      <c r="N2670" s="1" t="s">
        <v>2721</v>
      </c>
      <c r="O2670" s="2">
        <v>39478</v>
      </c>
      <c r="P2670" s="2">
        <v>39486</v>
      </c>
      <c r="Q2670" s="1" t="s">
        <v>29</v>
      </c>
      <c r="R2670" t="str">
        <f>VLOOKUP(F2670,'Seg 2 descriptions'!A:B,2)</f>
        <v>X Engineering and Measurement</v>
      </c>
      <c r="S2670" t="str">
        <f>VLOOKUP(G2670,'Seg 3 descriptions'!A:B,2)</f>
        <v>Overtime/Comp Time/On Call</v>
      </c>
    </row>
    <row r="2671" spans="1:19" x14ac:dyDescent="0.25">
      <c r="A2671" s="1" t="s">
        <v>457</v>
      </c>
      <c r="B2671" s="1" t="s">
        <v>1988</v>
      </c>
      <c r="C2671" s="1" t="s">
        <v>2720</v>
      </c>
      <c r="D2671" s="1" t="s">
        <v>2008</v>
      </c>
      <c r="E2671" s="1" t="s">
        <v>20</v>
      </c>
      <c r="F2671" s="1" t="s">
        <v>2006</v>
      </c>
      <c r="G2671" s="1" t="s">
        <v>590</v>
      </c>
      <c r="H2671" s="1" t="s">
        <v>76</v>
      </c>
      <c r="I2671" s="1" t="s">
        <v>2056</v>
      </c>
      <c r="J2671" s="3">
        <v>-71.22</v>
      </c>
      <c r="K2671" s="1" t="s">
        <v>2328</v>
      </c>
      <c r="L2671" s="1" t="s">
        <v>24</v>
      </c>
      <c r="M2671" s="1" t="s">
        <v>2329</v>
      </c>
      <c r="N2671" s="1" t="s">
        <v>2721</v>
      </c>
      <c r="O2671" s="2">
        <v>39478</v>
      </c>
      <c r="P2671" s="2">
        <v>39486</v>
      </c>
      <c r="Q2671" s="1" t="s">
        <v>29</v>
      </c>
      <c r="R2671" t="str">
        <f>VLOOKUP(F2671,'Seg 2 descriptions'!A:B,2)</f>
        <v>X Engineering and Measurement</v>
      </c>
      <c r="S2671" t="str">
        <f>VLOOKUP(G2671,'Seg 3 descriptions'!A:B,2)</f>
        <v>Overtime/Comp Time/On Call</v>
      </c>
    </row>
    <row r="2672" spans="1:19" x14ac:dyDescent="0.25">
      <c r="A2672" s="1" t="s">
        <v>457</v>
      </c>
      <c r="B2672" s="1" t="s">
        <v>1988</v>
      </c>
      <c r="C2672" s="1" t="s">
        <v>2720</v>
      </c>
      <c r="D2672" s="1" t="s">
        <v>2330</v>
      </c>
      <c r="E2672" s="1" t="s">
        <v>20</v>
      </c>
      <c r="F2672" s="1" t="s">
        <v>2006</v>
      </c>
      <c r="G2672" s="1" t="s">
        <v>460</v>
      </c>
      <c r="H2672" s="1" t="s">
        <v>130</v>
      </c>
      <c r="I2672" s="1" t="s">
        <v>2056</v>
      </c>
      <c r="J2672" s="3">
        <v>-106.89</v>
      </c>
      <c r="K2672" s="1" t="s">
        <v>2328</v>
      </c>
      <c r="L2672" s="1" t="s">
        <v>24</v>
      </c>
      <c r="M2672" s="1" t="s">
        <v>2329</v>
      </c>
      <c r="N2672" s="1" t="s">
        <v>2721</v>
      </c>
      <c r="O2672" s="2">
        <v>39478</v>
      </c>
      <c r="P2672" s="2">
        <v>39486</v>
      </c>
      <c r="Q2672" s="1" t="s">
        <v>29</v>
      </c>
      <c r="R2672" t="str">
        <f>VLOOKUP(F2672,'Seg 2 descriptions'!A:B,2)</f>
        <v>X Engineering and Measurement</v>
      </c>
      <c r="S2672" t="str">
        <f>VLOOKUP(G2672,'Seg 3 descriptions'!A:B,2)</f>
        <v>Salaries</v>
      </c>
    </row>
    <row r="2673" spans="1:19" x14ac:dyDescent="0.25">
      <c r="A2673" s="1" t="s">
        <v>457</v>
      </c>
      <c r="B2673" s="1" t="s">
        <v>49</v>
      </c>
      <c r="C2673" s="1" t="s">
        <v>2931</v>
      </c>
      <c r="D2673" s="1" t="s">
        <v>3256</v>
      </c>
      <c r="E2673" s="1" t="s">
        <v>20</v>
      </c>
      <c r="F2673" s="1" t="s">
        <v>2506</v>
      </c>
      <c r="G2673" s="1" t="s">
        <v>1049</v>
      </c>
      <c r="H2673" s="1" t="s">
        <v>86</v>
      </c>
      <c r="I2673" s="1" t="s">
        <v>2056</v>
      </c>
      <c r="J2673" s="3">
        <v>13.85</v>
      </c>
      <c r="K2673" s="1" t="s">
        <v>3251</v>
      </c>
      <c r="L2673" s="1" t="s">
        <v>24</v>
      </c>
      <c r="M2673" s="1" t="s">
        <v>3252</v>
      </c>
      <c r="N2673" s="1" t="s">
        <v>2059</v>
      </c>
      <c r="O2673" s="2">
        <v>39660</v>
      </c>
      <c r="P2673" s="2">
        <v>39665</v>
      </c>
      <c r="Q2673" s="1" t="s">
        <v>29</v>
      </c>
      <c r="R2673" t="str">
        <f>VLOOKUP(F2673,'Seg 2 descriptions'!A:B,2)</f>
        <v>X Business Development Manager</v>
      </c>
      <c r="S2673" t="str">
        <f>VLOOKUP(G2673,'Seg 3 descriptions'!A:B,2)</f>
        <v>Vehicle Insurance</v>
      </c>
    </row>
    <row r="2674" spans="1:19" x14ac:dyDescent="0.25">
      <c r="A2674" s="1" t="s">
        <v>457</v>
      </c>
      <c r="B2674" s="1" t="s">
        <v>49</v>
      </c>
      <c r="C2674" s="1" t="s">
        <v>2931</v>
      </c>
      <c r="D2674" s="1" t="s">
        <v>3258</v>
      </c>
      <c r="E2674" s="1" t="s">
        <v>20</v>
      </c>
      <c r="F2674" s="1" t="s">
        <v>2506</v>
      </c>
      <c r="G2674" s="1" t="s">
        <v>869</v>
      </c>
      <c r="H2674" s="1" t="s">
        <v>86</v>
      </c>
      <c r="I2674" s="1" t="s">
        <v>2056</v>
      </c>
      <c r="J2674" s="3">
        <v>48.5</v>
      </c>
      <c r="K2674" s="1" t="s">
        <v>3251</v>
      </c>
      <c r="L2674" s="1" t="s">
        <v>24</v>
      </c>
      <c r="M2674" s="1" t="s">
        <v>3252</v>
      </c>
      <c r="N2674" s="1" t="s">
        <v>2059</v>
      </c>
      <c r="O2674" s="2">
        <v>39660</v>
      </c>
      <c r="P2674" s="2">
        <v>39665</v>
      </c>
      <c r="Q2674" s="1" t="s">
        <v>29</v>
      </c>
      <c r="R2674" t="str">
        <f>VLOOKUP(F2674,'Seg 2 descriptions'!A:B,2)</f>
        <v>X Business Development Manager</v>
      </c>
      <c r="S2674" t="str">
        <f>VLOOKUP(G2674,'Seg 3 descriptions'!A:B,2)</f>
        <v>Vehicle Fuel</v>
      </c>
    </row>
    <row r="2675" spans="1:19" x14ac:dyDescent="0.25">
      <c r="A2675" s="1" t="s">
        <v>457</v>
      </c>
      <c r="B2675" s="1" t="s">
        <v>49</v>
      </c>
      <c r="C2675" s="1" t="s">
        <v>2931</v>
      </c>
      <c r="D2675" s="1" t="s">
        <v>3255</v>
      </c>
      <c r="E2675" s="1" t="s">
        <v>20</v>
      </c>
      <c r="F2675" s="1" t="s">
        <v>2506</v>
      </c>
      <c r="G2675" s="1" t="s">
        <v>1055</v>
      </c>
      <c r="H2675" s="1" t="s">
        <v>86</v>
      </c>
      <c r="I2675" s="1" t="s">
        <v>2056</v>
      </c>
      <c r="J2675" s="3">
        <v>70.92</v>
      </c>
      <c r="K2675" s="1" t="s">
        <v>3251</v>
      </c>
      <c r="L2675" s="1" t="s">
        <v>24</v>
      </c>
      <c r="M2675" s="1" t="s">
        <v>3252</v>
      </c>
      <c r="N2675" s="1" t="s">
        <v>2059</v>
      </c>
      <c r="O2675" s="2">
        <v>39660</v>
      </c>
      <c r="P2675" s="2">
        <v>39665</v>
      </c>
      <c r="Q2675" s="1" t="s">
        <v>29</v>
      </c>
      <c r="R2675" t="str">
        <f>VLOOKUP(F2675,'Seg 2 descriptions'!A:B,2)</f>
        <v>X Business Development Manager</v>
      </c>
      <c r="S2675" t="str">
        <f>VLOOKUP(G2675,'Seg 3 descriptions'!A:B,2)</f>
        <v>Vehicle Depreciation</v>
      </c>
    </row>
    <row r="2676" spans="1:19" x14ac:dyDescent="0.25">
      <c r="A2676" s="1" t="s">
        <v>457</v>
      </c>
      <c r="B2676" s="1" t="s">
        <v>49</v>
      </c>
      <c r="C2676" s="1" t="s">
        <v>2931</v>
      </c>
      <c r="D2676" s="1" t="s">
        <v>3253</v>
      </c>
      <c r="E2676" s="1" t="s">
        <v>20</v>
      </c>
      <c r="F2676" s="1" t="s">
        <v>2506</v>
      </c>
      <c r="G2676" s="1" t="s">
        <v>867</v>
      </c>
      <c r="H2676" s="1" t="s">
        <v>86</v>
      </c>
      <c r="I2676" s="1" t="s">
        <v>2056</v>
      </c>
      <c r="J2676" s="3">
        <v>105.12</v>
      </c>
      <c r="K2676" s="1" t="s">
        <v>3251</v>
      </c>
      <c r="L2676" s="1" t="s">
        <v>24</v>
      </c>
      <c r="M2676" s="1" t="s">
        <v>3252</v>
      </c>
      <c r="N2676" s="1" t="s">
        <v>2059</v>
      </c>
      <c r="O2676" s="2">
        <v>39660</v>
      </c>
      <c r="P2676" s="2">
        <v>39665</v>
      </c>
      <c r="Q2676" s="1" t="s">
        <v>29</v>
      </c>
      <c r="R2676" t="str">
        <f>VLOOKUP(F2676,'Seg 2 descriptions'!A:B,2)</f>
        <v>X Business Development Manager</v>
      </c>
      <c r="S2676" t="str">
        <f>VLOOKUP(G2676,'Seg 3 descriptions'!A:B,2)</f>
        <v>Meals</v>
      </c>
    </row>
    <row r="2677" spans="1:19" x14ac:dyDescent="0.25">
      <c r="A2677" s="1" t="s">
        <v>457</v>
      </c>
      <c r="B2677" s="1" t="s">
        <v>49</v>
      </c>
      <c r="C2677" s="1" t="s">
        <v>2931</v>
      </c>
      <c r="D2677" s="1" t="s">
        <v>3257</v>
      </c>
      <c r="E2677" s="1" t="s">
        <v>20</v>
      </c>
      <c r="F2677" s="1" t="s">
        <v>2506</v>
      </c>
      <c r="G2677" s="1" t="s">
        <v>868</v>
      </c>
      <c r="H2677" s="1" t="s">
        <v>86</v>
      </c>
      <c r="I2677" s="1" t="s">
        <v>2056</v>
      </c>
      <c r="J2677" s="3">
        <v>17.149999999999999</v>
      </c>
      <c r="K2677" s="1" t="s">
        <v>3251</v>
      </c>
      <c r="L2677" s="1" t="s">
        <v>24</v>
      </c>
      <c r="M2677" s="1" t="s">
        <v>3252</v>
      </c>
      <c r="N2677" s="1" t="s">
        <v>2059</v>
      </c>
      <c r="O2677" s="2">
        <v>39660</v>
      </c>
      <c r="P2677" s="2">
        <v>39665</v>
      </c>
      <c r="Q2677" s="1" t="s">
        <v>29</v>
      </c>
      <c r="R2677" t="str">
        <f>VLOOKUP(F2677,'Seg 2 descriptions'!A:B,2)</f>
        <v>X Business Development Manager</v>
      </c>
      <c r="S2677" t="str">
        <f>VLOOKUP(G2677,'Seg 3 descriptions'!A:B,2)</f>
        <v>Cell Phones</v>
      </c>
    </row>
    <row r="2678" spans="1:19" x14ac:dyDescent="0.25">
      <c r="A2678" s="1" t="s">
        <v>457</v>
      </c>
      <c r="B2678" s="1" t="s">
        <v>49</v>
      </c>
      <c r="C2678" s="1" t="s">
        <v>2931</v>
      </c>
      <c r="D2678" s="1" t="s">
        <v>3250</v>
      </c>
      <c r="E2678" s="1" t="s">
        <v>20</v>
      </c>
      <c r="F2678" s="1" t="s">
        <v>2506</v>
      </c>
      <c r="G2678" s="1" t="s">
        <v>866</v>
      </c>
      <c r="H2678" s="1" t="s">
        <v>86</v>
      </c>
      <c r="I2678" s="1" t="s">
        <v>2056</v>
      </c>
      <c r="J2678" s="3">
        <v>184.84</v>
      </c>
      <c r="K2678" s="1" t="s">
        <v>3251</v>
      </c>
      <c r="L2678" s="1" t="s">
        <v>24</v>
      </c>
      <c r="M2678" s="1" t="s">
        <v>3252</v>
      </c>
      <c r="N2678" s="1" t="s">
        <v>2059</v>
      </c>
      <c r="O2678" s="2">
        <v>39660</v>
      </c>
      <c r="P2678" s="2">
        <v>39665</v>
      </c>
      <c r="Q2678" s="1" t="s">
        <v>29</v>
      </c>
      <c r="R2678" t="str">
        <f>VLOOKUP(F2678,'Seg 2 descriptions'!A:B,2)</f>
        <v>X Business Development Manager</v>
      </c>
      <c r="S2678" t="str">
        <f>VLOOKUP(G2678,'Seg 3 descriptions'!A:B,2)</f>
        <v>Lodging &amp; Travel</v>
      </c>
    </row>
    <row r="2679" spans="1:19" x14ac:dyDescent="0.25">
      <c r="A2679" s="1" t="s">
        <v>457</v>
      </c>
      <c r="B2679" s="1" t="s">
        <v>49</v>
      </c>
      <c r="C2679" s="1" t="s">
        <v>2933</v>
      </c>
      <c r="D2679" s="1" t="s">
        <v>3254</v>
      </c>
      <c r="E2679" s="1" t="s">
        <v>20</v>
      </c>
      <c r="F2679" s="1" t="s">
        <v>2506</v>
      </c>
      <c r="G2679" s="1" t="s">
        <v>870</v>
      </c>
      <c r="H2679" s="1" t="s">
        <v>86</v>
      </c>
      <c r="I2679" s="1" t="s">
        <v>2056</v>
      </c>
      <c r="J2679" s="3">
        <v>-8.36</v>
      </c>
      <c r="K2679" s="1" t="s">
        <v>3251</v>
      </c>
      <c r="L2679" s="1" t="s">
        <v>24</v>
      </c>
      <c r="M2679" s="1" t="s">
        <v>3252</v>
      </c>
      <c r="N2679" s="1" t="s">
        <v>2059</v>
      </c>
      <c r="O2679" s="2">
        <v>39752</v>
      </c>
      <c r="P2679" s="2">
        <v>39758</v>
      </c>
      <c r="Q2679" s="1" t="s">
        <v>29</v>
      </c>
      <c r="R2679" t="str">
        <f>VLOOKUP(F2679,'Seg 2 descriptions'!A:B,2)</f>
        <v>X Business Development Manager</v>
      </c>
      <c r="S2679" t="str">
        <f>VLOOKUP(G2679,'Seg 3 descriptions'!A:B,2)</f>
        <v>Other Vehicle Expenses</v>
      </c>
    </row>
    <row r="2680" spans="1:19" x14ac:dyDescent="0.25">
      <c r="A2680" s="1" t="s">
        <v>457</v>
      </c>
      <c r="B2680" s="1" t="s">
        <v>49</v>
      </c>
      <c r="C2680" s="1" t="s">
        <v>2933</v>
      </c>
      <c r="D2680" s="1" t="s">
        <v>3255</v>
      </c>
      <c r="E2680" s="1" t="s">
        <v>20</v>
      </c>
      <c r="F2680" s="1" t="s">
        <v>2506</v>
      </c>
      <c r="G2680" s="1" t="s">
        <v>1055</v>
      </c>
      <c r="H2680" s="1" t="s">
        <v>86</v>
      </c>
      <c r="I2680" s="1" t="s">
        <v>2056</v>
      </c>
      <c r="J2680" s="3">
        <v>-74.92</v>
      </c>
      <c r="K2680" s="1" t="s">
        <v>3251</v>
      </c>
      <c r="L2680" s="1" t="s">
        <v>24</v>
      </c>
      <c r="M2680" s="1" t="s">
        <v>3252</v>
      </c>
      <c r="N2680" s="1" t="s">
        <v>2059</v>
      </c>
      <c r="O2680" s="2">
        <v>39752</v>
      </c>
      <c r="P2680" s="2">
        <v>39758</v>
      </c>
      <c r="Q2680" s="1" t="s">
        <v>29</v>
      </c>
      <c r="R2680" t="str">
        <f>VLOOKUP(F2680,'Seg 2 descriptions'!A:B,2)</f>
        <v>X Business Development Manager</v>
      </c>
      <c r="S2680" t="str">
        <f>VLOOKUP(G2680,'Seg 3 descriptions'!A:B,2)</f>
        <v>Vehicle Depreciation</v>
      </c>
    </row>
    <row r="2681" spans="1:19" x14ac:dyDescent="0.25">
      <c r="A2681" s="1" t="s">
        <v>457</v>
      </c>
      <c r="B2681" s="1" t="s">
        <v>49</v>
      </c>
      <c r="C2681" s="1" t="s">
        <v>2933</v>
      </c>
      <c r="D2681" s="1" t="s">
        <v>3256</v>
      </c>
      <c r="E2681" s="1" t="s">
        <v>20</v>
      </c>
      <c r="F2681" s="1" t="s">
        <v>2506</v>
      </c>
      <c r="G2681" s="1" t="s">
        <v>1049</v>
      </c>
      <c r="H2681" s="1" t="s">
        <v>86</v>
      </c>
      <c r="I2681" s="1" t="s">
        <v>2056</v>
      </c>
      <c r="J2681" s="3">
        <v>-36.19</v>
      </c>
      <c r="K2681" s="1" t="s">
        <v>3251</v>
      </c>
      <c r="L2681" s="1" t="s">
        <v>24</v>
      </c>
      <c r="M2681" s="1" t="s">
        <v>3252</v>
      </c>
      <c r="N2681" s="1" t="s">
        <v>2059</v>
      </c>
      <c r="O2681" s="2">
        <v>39752</v>
      </c>
      <c r="P2681" s="2">
        <v>39758</v>
      </c>
      <c r="Q2681" s="1" t="s">
        <v>29</v>
      </c>
      <c r="R2681" t="str">
        <f>VLOOKUP(F2681,'Seg 2 descriptions'!A:B,2)</f>
        <v>X Business Development Manager</v>
      </c>
      <c r="S2681" t="str">
        <f>VLOOKUP(G2681,'Seg 3 descriptions'!A:B,2)</f>
        <v>Vehicle Insurance</v>
      </c>
    </row>
    <row r="2682" spans="1:19" x14ac:dyDescent="0.25">
      <c r="A2682" s="1" t="s">
        <v>457</v>
      </c>
      <c r="B2682" s="1" t="s">
        <v>49</v>
      </c>
      <c r="C2682" s="1" t="s">
        <v>2933</v>
      </c>
      <c r="D2682" s="1" t="s">
        <v>3257</v>
      </c>
      <c r="E2682" s="1" t="s">
        <v>20</v>
      </c>
      <c r="F2682" s="1" t="s">
        <v>2506</v>
      </c>
      <c r="G2682" s="1" t="s">
        <v>868</v>
      </c>
      <c r="H2682" s="1" t="s">
        <v>86</v>
      </c>
      <c r="I2682" s="1" t="s">
        <v>2056</v>
      </c>
      <c r="J2682" s="3">
        <v>-1.36</v>
      </c>
      <c r="K2682" s="1" t="s">
        <v>3251</v>
      </c>
      <c r="L2682" s="1" t="s">
        <v>24</v>
      </c>
      <c r="M2682" s="1" t="s">
        <v>3252</v>
      </c>
      <c r="N2682" s="1" t="s">
        <v>2059</v>
      </c>
      <c r="O2682" s="2">
        <v>39752</v>
      </c>
      <c r="P2682" s="2">
        <v>39758</v>
      </c>
      <c r="Q2682" s="1" t="s">
        <v>29</v>
      </c>
      <c r="R2682" t="str">
        <f>VLOOKUP(F2682,'Seg 2 descriptions'!A:B,2)</f>
        <v>X Business Development Manager</v>
      </c>
      <c r="S2682" t="str">
        <f>VLOOKUP(G2682,'Seg 3 descriptions'!A:B,2)</f>
        <v>Cell Phones</v>
      </c>
    </row>
    <row r="2683" spans="1:19" x14ac:dyDescent="0.25">
      <c r="A2683" s="1" t="s">
        <v>457</v>
      </c>
      <c r="B2683" s="1" t="s">
        <v>49</v>
      </c>
      <c r="C2683" s="1" t="s">
        <v>2933</v>
      </c>
      <c r="D2683" s="1" t="s">
        <v>3258</v>
      </c>
      <c r="E2683" s="1" t="s">
        <v>20</v>
      </c>
      <c r="F2683" s="1" t="s">
        <v>2506</v>
      </c>
      <c r="G2683" s="1" t="s">
        <v>869</v>
      </c>
      <c r="H2683" s="1" t="s">
        <v>86</v>
      </c>
      <c r="I2683" s="1" t="s">
        <v>2056</v>
      </c>
      <c r="J2683" s="3">
        <v>-70.67</v>
      </c>
      <c r="K2683" s="1" t="s">
        <v>3251</v>
      </c>
      <c r="L2683" s="1" t="s">
        <v>24</v>
      </c>
      <c r="M2683" s="1" t="s">
        <v>3252</v>
      </c>
      <c r="N2683" s="1" t="s">
        <v>2059</v>
      </c>
      <c r="O2683" s="2">
        <v>39752</v>
      </c>
      <c r="P2683" s="2">
        <v>39758</v>
      </c>
      <c r="Q2683" s="1" t="s">
        <v>29</v>
      </c>
      <c r="R2683" t="str">
        <f>VLOOKUP(F2683,'Seg 2 descriptions'!A:B,2)</f>
        <v>X Business Development Manager</v>
      </c>
      <c r="S2683" t="str">
        <f>VLOOKUP(G2683,'Seg 3 descriptions'!A:B,2)</f>
        <v>Vehicle Fuel</v>
      </c>
    </row>
    <row r="2684" spans="1:19" x14ac:dyDescent="0.25">
      <c r="A2684" s="1" t="s">
        <v>457</v>
      </c>
      <c r="B2684" s="1" t="s">
        <v>49</v>
      </c>
      <c r="C2684" s="1" t="s">
        <v>2933</v>
      </c>
      <c r="D2684" s="1" t="s">
        <v>3250</v>
      </c>
      <c r="E2684" s="1" t="s">
        <v>20</v>
      </c>
      <c r="F2684" s="1" t="s">
        <v>2506</v>
      </c>
      <c r="G2684" s="1" t="s">
        <v>866</v>
      </c>
      <c r="H2684" s="1" t="s">
        <v>86</v>
      </c>
      <c r="I2684" s="1" t="s">
        <v>2056</v>
      </c>
      <c r="J2684" s="3">
        <v>-157.19</v>
      </c>
      <c r="K2684" s="1" t="s">
        <v>3251</v>
      </c>
      <c r="L2684" s="1" t="s">
        <v>24</v>
      </c>
      <c r="M2684" s="1" t="s">
        <v>3252</v>
      </c>
      <c r="N2684" s="1" t="s">
        <v>2059</v>
      </c>
      <c r="O2684" s="2">
        <v>39752</v>
      </c>
      <c r="P2684" s="2">
        <v>39758</v>
      </c>
      <c r="Q2684" s="1" t="s">
        <v>29</v>
      </c>
      <c r="R2684" t="str">
        <f>VLOOKUP(F2684,'Seg 2 descriptions'!A:B,2)</f>
        <v>X Business Development Manager</v>
      </c>
      <c r="S2684" t="str">
        <f>VLOOKUP(G2684,'Seg 3 descriptions'!A:B,2)</f>
        <v>Lodging &amp; Travel</v>
      </c>
    </row>
    <row r="2685" spans="1:19" x14ac:dyDescent="0.25">
      <c r="A2685" s="1" t="s">
        <v>457</v>
      </c>
      <c r="B2685" s="1" t="s">
        <v>49</v>
      </c>
      <c r="C2685" s="1" t="s">
        <v>2933</v>
      </c>
      <c r="D2685" s="1" t="s">
        <v>3253</v>
      </c>
      <c r="E2685" s="1" t="s">
        <v>20</v>
      </c>
      <c r="F2685" s="1" t="s">
        <v>2506</v>
      </c>
      <c r="G2685" s="1" t="s">
        <v>867</v>
      </c>
      <c r="H2685" s="1" t="s">
        <v>86</v>
      </c>
      <c r="I2685" s="1" t="s">
        <v>2056</v>
      </c>
      <c r="J2685" s="3">
        <v>-92.46</v>
      </c>
      <c r="K2685" s="1" t="s">
        <v>3251</v>
      </c>
      <c r="L2685" s="1" t="s">
        <v>24</v>
      </c>
      <c r="M2685" s="1" t="s">
        <v>3252</v>
      </c>
      <c r="N2685" s="1" t="s">
        <v>2059</v>
      </c>
      <c r="O2685" s="2">
        <v>39752</v>
      </c>
      <c r="P2685" s="2">
        <v>39758</v>
      </c>
      <c r="Q2685" s="1" t="s">
        <v>29</v>
      </c>
      <c r="R2685" t="str">
        <f>VLOOKUP(F2685,'Seg 2 descriptions'!A:B,2)</f>
        <v>X Business Development Manager</v>
      </c>
      <c r="S2685" t="str">
        <f>VLOOKUP(G2685,'Seg 3 descriptions'!A:B,2)</f>
        <v>Meals</v>
      </c>
    </row>
    <row r="2686" spans="1:19" x14ac:dyDescent="0.25">
      <c r="A2686" s="1" t="s">
        <v>457</v>
      </c>
      <c r="B2686" s="1" t="s">
        <v>49</v>
      </c>
      <c r="C2686" s="1" t="s">
        <v>2933</v>
      </c>
      <c r="D2686" s="1" t="s">
        <v>2505</v>
      </c>
      <c r="E2686" s="1" t="s">
        <v>20</v>
      </c>
      <c r="F2686" s="1" t="s">
        <v>2506</v>
      </c>
      <c r="G2686" s="1" t="s">
        <v>460</v>
      </c>
      <c r="H2686" s="1" t="s">
        <v>86</v>
      </c>
      <c r="I2686" s="1" t="s">
        <v>2056</v>
      </c>
      <c r="J2686" s="3">
        <v>-634.94000000000005</v>
      </c>
      <c r="K2686" s="1" t="s">
        <v>3251</v>
      </c>
      <c r="L2686" s="1" t="s">
        <v>24</v>
      </c>
      <c r="M2686" s="1" t="s">
        <v>3252</v>
      </c>
      <c r="N2686" s="1" t="s">
        <v>2059</v>
      </c>
      <c r="O2686" s="2">
        <v>39752</v>
      </c>
      <c r="P2686" s="2">
        <v>39758</v>
      </c>
      <c r="Q2686" s="1" t="s">
        <v>29</v>
      </c>
      <c r="R2686" t="str">
        <f>VLOOKUP(F2686,'Seg 2 descriptions'!A:B,2)</f>
        <v>X Business Development Manager</v>
      </c>
      <c r="S2686" t="str">
        <f>VLOOKUP(G2686,'Seg 3 descriptions'!A:B,2)</f>
        <v>Salaries</v>
      </c>
    </row>
    <row r="2687" spans="1:19" x14ac:dyDescent="0.25">
      <c r="A2687" s="1" t="s">
        <v>457</v>
      </c>
      <c r="B2687" s="1" t="s">
        <v>49</v>
      </c>
      <c r="C2687" s="1" t="s">
        <v>3199</v>
      </c>
      <c r="D2687" s="1" t="s">
        <v>3254</v>
      </c>
      <c r="E2687" s="1" t="s">
        <v>20</v>
      </c>
      <c r="F2687" s="1" t="s">
        <v>2506</v>
      </c>
      <c r="G2687" s="1" t="s">
        <v>870</v>
      </c>
      <c r="H2687" s="1" t="s">
        <v>86</v>
      </c>
      <c r="I2687" s="1" t="s">
        <v>2056</v>
      </c>
      <c r="J2687" s="3">
        <v>10.58</v>
      </c>
      <c r="K2687" s="1" t="s">
        <v>3251</v>
      </c>
      <c r="L2687" s="1" t="s">
        <v>24</v>
      </c>
      <c r="M2687" s="1" t="s">
        <v>3252</v>
      </c>
      <c r="N2687" s="1" t="s">
        <v>2059</v>
      </c>
      <c r="O2687" s="2">
        <v>39721</v>
      </c>
      <c r="P2687" s="2">
        <v>39727</v>
      </c>
      <c r="Q2687" s="1" t="s">
        <v>29</v>
      </c>
      <c r="R2687" t="str">
        <f>VLOOKUP(F2687,'Seg 2 descriptions'!A:B,2)</f>
        <v>X Business Development Manager</v>
      </c>
      <c r="S2687" t="str">
        <f>VLOOKUP(G2687,'Seg 3 descriptions'!A:B,2)</f>
        <v>Other Vehicle Expenses</v>
      </c>
    </row>
    <row r="2688" spans="1:19" x14ac:dyDescent="0.25">
      <c r="A2688" s="1" t="s">
        <v>457</v>
      </c>
      <c r="B2688" s="1" t="s">
        <v>49</v>
      </c>
      <c r="C2688" s="1" t="s">
        <v>3199</v>
      </c>
      <c r="D2688" s="1" t="s">
        <v>3255</v>
      </c>
      <c r="E2688" s="1" t="s">
        <v>20</v>
      </c>
      <c r="F2688" s="1" t="s">
        <v>2506</v>
      </c>
      <c r="G2688" s="1" t="s">
        <v>1055</v>
      </c>
      <c r="H2688" s="1" t="s">
        <v>86</v>
      </c>
      <c r="I2688" s="1" t="s">
        <v>2056</v>
      </c>
      <c r="J2688" s="3">
        <v>78.86</v>
      </c>
      <c r="K2688" s="1" t="s">
        <v>3251</v>
      </c>
      <c r="L2688" s="1" t="s">
        <v>24</v>
      </c>
      <c r="M2688" s="1" t="s">
        <v>3252</v>
      </c>
      <c r="N2688" s="1" t="s">
        <v>2059</v>
      </c>
      <c r="O2688" s="2">
        <v>39721</v>
      </c>
      <c r="P2688" s="2">
        <v>39727</v>
      </c>
      <c r="Q2688" s="1" t="s">
        <v>29</v>
      </c>
      <c r="R2688" t="str">
        <f>VLOOKUP(F2688,'Seg 2 descriptions'!A:B,2)</f>
        <v>X Business Development Manager</v>
      </c>
      <c r="S2688" t="str">
        <f>VLOOKUP(G2688,'Seg 3 descriptions'!A:B,2)</f>
        <v>Vehicle Depreciation</v>
      </c>
    </row>
    <row r="2689" spans="1:19" x14ac:dyDescent="0.25">
      <c r="A2689" s="1" t="s">
        <v>457</v>
      </c>
      <c r="B2689" s="1" t="s">
        <v>49</v>
      </c>
      <c r="C2689" s="1" t="s">
        <v>3199</v>
      </c>
      <c r="D2689" s="1" t="s">
        <v>3256</v>
      </c>
      <c r="E2689" s="1" t="s">
        <v>20</v>
      </c>
      <c r="F2689" s="1" t="s">
        <v>2506</v>
      </c>
      <c r="G2689" s="1" t="s">
        <v>1049</v>
      </c>
      <c r="H2689" s="1" t="s">
        <v>86</v>
      </c>
      <c r="I2689" s="1" t="s">
        <v>2056</v>
      </c>
      <c r="J2689" s="3">
        <v>38.14</v>
      </c>
      <c r="K2689" s="1" t="s">
        <v>3251</v>
      </c>
      <c r="L2689" s="1" t="s">
        <v>24</v>
      </c>
      <c r="M2689" s="1" t="s">
        <v>3252</v>
      </c>
      <c r="N2689" s="1" t="s">
        <v>2059</v>
      </c>
      <c r="O2689" s="2">
        <v>39721</v>
      </c>
      <c r="P2689" s="2">
        <v>39727</v>
      </c>
      <c r="Q2689" s="1" t="s">
        <v>29</v>
      </c>
      <c r="R2689" t="str">
        <f>VLOOKUP(F2689,'Seg 2 descriptions'!A:B,2)</f>
        <v>X Business Development Manager</v>
      </c>
      <c r="S2689" t="str">
        <f>VLOOKUP(G2689,'Seg 3 descriptions'!A:B,2)</f>
        <v>Vehicle Insurance</v>
      </c>
    </row>
    <row r="2690" spans="1:19" x14ac:dyDescent="0.25">
      <c r="A2690" s="1" t="s">
        <v>457</v>
      </c>
      <c r="B2690" s="1" t="s">
        <v>49</v>
      </c>
      <c r="C2690" s="1" t="s">
        <v>3199</v>
      </c>
      <c r="D2690" s="1" t="s">
        <v>3257</v>
      </c>
      <c r="E2690" s="1" t="s">
        <v>20</v>
      </c>
      <c r="F2690" s="1" t="s">
        <v>2506</v>
      </c>
      <c r="G2690" s="1" t="s">
        <v>868</v>
      </c>
      <c r="H2690" s="1" t="s">
        <v>86</v>
      </c>
      <c r="I2690" s="1" t="s">
        <v>2056</v>
      </c>
      <c r="J2690" s="3">
        <v>2.5</v>
      </c>
      <c r="K2690" s="1" t="s">
        <v>3251</v>
      </c>
      <c r="L2690" s="1" t="s">
        <v>24</v>
      </c>
      <c r="M2690" s="1" t="s">
        <v>3252</v>
      </c>
      <c r="N2690" s="1" t="s">
        <v>2059</v>
      </c>
      <c r="O2690" s="2">
        <v>39721</v>
      </c>
      <c r="P2690" s="2">
        <v>39727</v>
      </c>
      <c r="Q2690" s="1" t="s">
        <v>29</v>
      </c>
      <c r="R2690" t="str">
        <f>VLOOKUP(F2690,'Seg 2 descriptions'!A:B,2)</f>
        <v>X Business Development Manager</v>
      </c>
      <c r="S2690" t="str">
        <f>VLOOKUP(G2690,'Seg 3 descriptions'!A:B,2)</f>
        <v>Cell Phones</v>
      </c>
    </row>
    <row r="2691" spans="1:19" x14ac:dyDescent="0.25">
      <c r="A2691" s="1" t="s">
        <v>457</v>
      </c>
      <c r="B2691" s="1" t="s">
        <v>49</v>
      </c>
      <c r="C2691" s="1" t="s">
        <v>3199</v>
      </c>
      <c r="D2691" s="1" t="s">
        <v>3258</v>
      </c>
      <c r="E2691" s="1" t="s">
        <v>20</v>
      </c>
      <c r="F2691" s="1" t="s">
        <v>2506</v>
      </c>
      <c r="G2691" s="1" t="s">
        <v>869</v>
      </c>
      <c r="H2691" s="1" t="s">
        <v>86</v>
      </c>
      <c r="I2691" s="1" t="s">
        <v>2056</v>
      </c>
      <c r="J2691" s="3">
        <v>51.85</v>
      </c>
      <c r="K2691" s="1" t="s">
        <v>3251</v>
      </c>
      <c r="L2691" s="1" t="s">
        <v>24</v>
      </c>
      <c r="M2691" s="1" t="s">
        <v>3252</v>
      </c>
      <c r="N2691" s="1" t="s">
        <v>2059</v>
      </c>
      <c r="O2691" s="2">
        <v>39721</v>
      </c>
      <c r="P2691" s="2">
        <v>39727</v>
      </c>
      <c r="Q2691" s="1" t="s">
        <v>29</v>
      </c>
      <c r="R2691" t="str">
        <f>VLOOKUP(F2691,'Seg 2 descriptions'!A:B,2)</f>
        <v>X Business Development Manager</v>
      </c>
      <c r="S2691" t="str">
        <f>VLOOKUP(G2691,'Seg 3 descriptions'!A:B,2)</f>
        <v>Vehicle Fuel</v>
      </c>
    </row>
    <row r="2692" spans="1:19" x14ac:dyDescent="0.25">
      <c r="A2692" s="1" t="s">
        <v>457</v>
      </c>
      <c r="B2692" s="1" t="s">
        <v>49</v>
      </c>
      <c r="C2692" s="1" t="s">
        <v>3199</v>
      </c>
      <c r="D2692" s="1" t="s">
        <v>3253</v>
      </c>
      <c r="E2692" s="1" t="s">
        <v>20</v>
      </c>
      <c r="F2692" s="1" t="s">
        <v>2506</v>
      </c>
      <c r="G2692" s="1" t="s">
        <v>867</v>
      </c>
      <c r="H2692" s="1" t="s">
        <v>86</v>
      </c>
      <c r="I2692" s="1" t="s">
        <v>2056</v>
      </c>
      <c r="J2692" s="3">
        <v>78.63</v>
      </c>
      <c r="K2692" s="1" t="s">
        <v>3251</v>
      </c>
      <c r="L2692" s="1" t="s">
        <v>24</v>
      </c>
      <c r="M2692" s="1" t="s">
        <v>3252</v>
      </c>
      <c r="N2692" s="1" t="s">
        <v>2059</v>
      </c>
      <c r="O2692" s="2">
        <v>39721</v>
      </c>
      <c r="P2692" s="2">
        <v>39727</v>
      </c>
      <c r="Q2692" s="1" t="s">
        <v>29</v>
      </c>
      <c r="R2692" t="str">
        <f>VLOOKUP(F2692,'Seg 2 descriptions'!A:B,2)</f>
        <v>X Business Development Manager</v>
      </c>
      <c r="S2692" t="str">
        <f>VLOOKUP(G2692,'Seg 3 descriptions'!A:B,2)</f>
        <v>Meals</v>
      </c>
    </row>
    <row r="2693" spans="1:19" x14ac:dyDescent="0.25">
      <c r="A2693" s="1" t="s">
        <v>457</v>
      </c>
      <c r="B2693" s="1" t="s">
        <v>49</v>
      </c>
      <c r="C2693" s="1" t="s">
        <v>3199</v>
      </c>
      <c r="D2693" s="1" t="s">
        <v>3274</v>
      </c>
      <c r="E2693" s="1" t="s">
        <v>20</v>
      </c>
      <c r="F2693" s="1" t="s">
        <v>2506</v>
      </c>
      <c r="G2693" s="1" t="s">
        <v>1270</v>
      </c>
      <c r="H2693" s="1" t="s">
        <v>86</v>
      </c>
      <c r="I2693" s="1" t="s">
        <v>2056</v>
      </c>
      <c r="J2693" s="3">
        <v>39.340000000000003</v>
      </c>
      <c r="K2693" s="1" t="s">
        <v>3251</v>
      </c>
      <c r="L2693" s="1" t="s">
        <v>24</v>
      </c>
      <c r="M2693" s="1" t="s">
        <v>3252</v>
      </c>
      <c r="N2693" s="1" t="s">
        <v>2059</v>
      </c>
      <c r="O2693" s="2">
        <v>39721</v>
      </c>
      <c r="P2693" s="2">
        <v>39727</v>
      </c>
      <c r="Q2693" s="1" t="s">
        <v>29</v>
      </c>
      <c r="R2693" t="str">
        <f>VLOOKUP(F2693,'Seg 2 descriptions'!A:B,2)</f>
        <v>X Business Development Manager</v>
      </c>
      <c r="S2693" t="str">
        <f>VLOOKUP(G2693,'Seg 3 descriptions'!A:B,2)</f>
        <v>Seminars &amp; Training</v>
      </c>
    </row>
    <row r="2694" spans="1:19" x14ac:dyDescent="0.25">
      <c r="A2694" s="1" t="s">
        <v>457</v>
      </c>
      <c r="B2694" s="1" t="s">
        <v>49</v>
      </c>
      <c r="C2694" s="1" t="s">
        <v>3199</v>
      </c>
      <c r="D2694" s="1" t="s">
        <v>2505</v>
      </c>
      <c r="E2694" s="1" t="s">
        <v>20</v>
      </c>
      <c r="F2694" s="1" t="s">
        <v>2506</v>
      </c>
      <c r="G2694" s="1" t="s">
        <v>460</v>
      </c>
      <c r="H2694" s="1" t="s">
        <v>86</v>
      </c>
      <c r="I2694" s="1" t="s">
        <v>2056</v>
      </c>
      <c r="J2694" s="3">
        <v>62.15</v>
      </c>
      <c r="K2694" s="1" t="s">
        <v>3251</v>
      </c>
      <c r="L2694" s="1" t="s">
        <v>24</v>
      </c>
      <c r="M2694" s="1" t="s">
        <v>3252</v>
      </c>
      <c r="N2694" s="1" t="s">
        <v>2059</v>
      </c>
      <c r="O2694" s="2">
        <v>39721</v>
      </c>
      <c r="P2694" s="2">
        <v>39727</v>
      </c>
      <c r="Q2694" s="1" t="s">
        <v>29</v>
      </c>
      <c r="R2694" t="str">
        <f>VLOOKUP(F2694,'Seg 2 descriptions'!A:B,2)</f>
        <v>X Business Development Manager</v>
      </c>
      <c r="S2694" t="str">
        <f>VLOOKUP(G2694,'Seg 3 descriptions'!A:B,2)</f>
        <v>Salaries</v>
      </c>
    </row>
    <row r="2695" spans="1:19" x14ac:dyDescent="0.25">
      <c r="A2695" s="1" t="s">
        <v>457</v>
      </c>
      <c r="B2695" s="1" t="s">
        <v>49</v>
      </c>
      <c r="C2695" s="1" t="s">
        <v>3199</v>
      </c>
      <c r="D2695" s="1" t="s">
        <v>3250</v>
      </c>
      <c r="E2695" s="1" t="s">
        <v>20</v>
      </c>
      <c r="F2695" s="1" t="s">
        <v>2506</v>
      </c>
      <c r="G2695" s="1" t="s">
        <v>866</v>
      </c>
      <c r="H2695" s="1" t="s">
        <v>86</v>
      </c>
      <c r="I2695" s="1" t="s">
        <v>2056</v>
      </c>
      <c r="J2695" s="3">
        <v>53.37</v>
      </c>
      <c r="K2695" s="1" t="s">
        <v>3251</v>
      </c>
      <c r="L2695" s="1" t="s">
        <v>24</v>
      </c>
      <c r="M2695" s="1" t="s">
        <v>3252</v>
      </c>
      <c r="N2695" s="1" t="s">
        <v>2059</v>
      </c>
      <c r="O2695" s="2">
        <v>39721</v>
      </c>
      <c r="P2695" s="2">
        <v>39727</v>
      </c>
      <c r="Q2695" s="1" t="s">
        <v>29</v>
      </c>
      <c r="R2695" t="str">
        <f>VLOOKUP(F2695,'Seg 2 descriptions'!A:B,2)</f>
        <v>X Business Development Manager</v>
      </c>
      <c r="S2695" t="str">
        <f>VLOOKUP(G2695,'Seg 3 descriptions'!A:B,2)</f>
        <v>Lodging &amp; Travel</v>
      </c>
    </row>
    <row r="2696" spans="1:19" x14ac:dyDescent="0.25">
      <c r="A2696" s="1" t="s">
        <v>457</v>
      </c>
      <c r="B2696" s="1" t="s">
        <v>49</v>
      </c>
      <c r="C2696" s="1" t="s">
        <v>3193</v>
      </c>
      <c r="D2696" s="1" t="s">
        <v>3254</v>
      </c>
      <c r="E2696" s="1" t="s">
        <v>20</v>
      </c>
      <c r="F2696" s="1" t="s">
        <v>2506</v>
      </c>
      <c r="G2696" s="1" t="s">
        <v>870</v>
      </c>
      <c r="H2696" s="1" t="s">
        <v>86</v>
      </c>
      <c r="I2696" s="1" t="s">
        <v>2056</v>
      </c>
      <c r="J2696" s="3">
        <v>8.36</v>
      </c>
      <c r="K2696" s="1" t="s">
        <v>3251</v>
      </c>
      <c r="L2696" s="1" t="s">
        <v>24</v>
      </c>
      <c r="M2696" s="1" t="s">
        <v>3252</v>
      </c>
      <c r="N2696" s="1" t="s">
        <v>2059</v>
      </c>
      <c r="O2696" s="2">
        <v>39752</v>
      </c>
      <c r="P2696" s="2">
        <v>39758</v>
      </c>
      <c r="Q2696" s="1" t="s">
        <v>29</v>
      </c>
      <c r="R2696" t="str">
        <f>VLOOKUP(F2696,'Seg 2 descriptions'!A:B,2)</f>
        <v>X Business Development Manager</v>
      </c>
      <c r="S2696" t="str">
        <f>VLOOKUP(G2696,'Seg 3 descriptions'!A:B,2)</f>
        <v>Other Vehicle Expenses</v>
      </c>
    </row>
    <row r="2697" spans="1:19" x14ac:dyDescent="0.25">
      <c r="A2697" s="1" t="s">
        <v>457</v>
      </c>
      <c r="B2697" s="1" t="s">
        <v>49</v>
      </c>
      <c r="C2697" s="1" t="s">
        <v>3193</v>
      </c>
      <c r="D2697" s="1" t="s">
        <v>3256</v>
      </c>
      <c r="E2697" s="1" t="s">
        <v>20</v>
      </c>
      <c r="F2697" s="1" t="s">
        <v>2506</v>
      </c>
      <c r="G2697" s="1" t="s">
        <v>1049</v>
      </c>
      <c r="H2697" s="1" t="s">
        <v>86</v>
      </c>
      <c r="I2697" s="1" t="s">
        <v>2056</v>
      </c>
      <c r="J2697" s="3">
        <v>36.19</v>
      </c>
      <c r="K2697" s="1" t="s">
        <v>3251</v>
      </c>
      <c r="L2697" s="1" t="s">
        <v>24</v>
      </c>
      <c r="M2697" s="1" t="s">
        <v>3252</v>
      </c>
      <c r="N2697" s="1" t="s">
        <v>2059</v>
      </c>
      <c r="O2697" s="2">
        <v>39752</v>
      </c>
      <c r="P2697" s="2">
        <v>39758</v>
      </c>
      <c r="Q2697" s="1" t="s">
        <v>29</v>
      </c>
      <c r="R2697" t="str">
        <f>VLOOKUP(F2697,'Seg 2 descriptions'!A:B,2)</f>
        <v>X Business Development Manager</v>
      </c>
      <c r="S2697" t="str">
        <f>VLOOKUP(G2697,'Seg 3 descriptions'!A:B,2)</f>
        <v>Vehicle Insurance</v>
      </c>
    </row>
    <row r="2698" spans="1:19" x14ac:dyDescent="0.25">
      <c r="A2698" s="1" t="s">
        <v>457</v>
      </c>
      <c r="B2698" s="1" t="s">
        <v>49</v>
      </c>
      <c r="C2698" s="1" t="s">
        <v>3194</v>
      </c>
      <c r="D2698" s="1" t="s">
        <v>3254</v>
      </c>
      <c r="E2698" s="1" t="s">
        <v>20</v>
      </c>
      <c r="F2698" s="1" t="s">
        <v>2506</v>
      </c>
      <c r="G2698" s="1" t="s">
        <v>870</v>
      </c>
      <c r="H2698" s="1" t="s">
        <v>86</v>
      </c>
      <c r="I2698" s="1" t="s">
        <v>2056</v>
      </c>
      <c r="J2698" s="3">
        <v>8.36</v>
      </c>
      <c r="K2698" s="1" t="s">
        <v>3251</v>
      </c>
      <c r="L2698" s="1" t="s">
        <v>24</v>
      </c>
      <c r="M2698" s="1" t="s">
        <v>3252</v>
      </c>
      <c r="N2698" s="1" t="s">
        <v>2059</v>
      </c>
      <c r="O2698" s="2">
        <v>39752</v>
      </c>
      <c r="P2698" s="2">
        <v>39758</v>
      </c>
      <c r="Q2698" s="1" t="s">
        <v>29</v>
      </c>
      <c r="R2698" t="str">
        <f>VLOOKUP(F2698,'Seg 2 descriptions'!A:B,2)</f>
        <v>X Business Development Manager</v>
      </c>
      <c r="S2698" t="str">
        <f>VLOOKUP(G2698,'Seg 3 descriptions'!A:B,2)</f>
        <v>Other Vehicle Expenses</v>
      </c>
    </row>
    <row r="2699" spans="1:19" x14ac:dyDescent="0.25">
      <c r="A2699" s="1" t="s">
        <v>457</v>
      </c>
      <c r="B2699" s="1" t="s">
        <v>49</v>
      </c>
      <c r="C2699" s="1" t="s">
        <v>3193</v>
      </c>
      <c r="D2699" s="1" t="s">
        <v>3255</v>
      </c>
      <c r="E2699" s="1" t="s">
        <v>20</v>
      </c>
      <c r="F2699" s="1" t="s">
        <v>2506</v>
      </c>
      <c r="G2699" s="1" t="s">
        <v>1055</v>
      </c>
      <c r="H2699" s="1" t="s">
        <v>86</v>
      </c>
      <c r="I2699" s="1" t="s">
        <v>2056</v>
      </c>
      <c r="J2699" s="3">
        <v>74.92</v>
      </c>
      <c r="K2699" s="1" t="s">
        <v>3251</v>
      </c>
      <c r="L2699" s="1" t="s">
        <v>24</v>
      </c>
      <c r="M2699" s="1" t="s">
        <v>3252</v>
      </c>
      <c r="N2699" s="1" t="s">
        <v>2059</v>
      </c>
      <c r="O2699" s="2">
        <v>39752</v>
      </c>
      <c r="P2699" s="2">
        <v>39758</v>
      </c>
      <c r="Q2699" s="1" t="s">
        <v>29</v>
      </c>
      <c r="R2699" t="str">
        <f>VLOOKUP(F2699,'Seg 2 descriptions'!A:B,2)</f>
        <v>X Business Development Manager</v>
      </c>
      <c r="S2699" t="str">
        <f>VLOOKUP(G2699,'Seg 3 descriptions'!A:B,2)</f>
        <v>Vehicle Depreciation</v>
      </c>
    </row>
    <row r="2700" spans="1:19" x14ac:dyDescent="0.25">
      <c r="A2700" s="1" t="s">
        <v>3203</v>
      </c>
      <c r="B2700" s="1" t="s">
        <v>1988</v>
      </c>
      <c r="C2700" s="1" t="s">
        <v>3212</v>
      </c>
      <c r="D2700" s="1" t="s">
        <v>2044</v>
      </c>
      <c r="E2700" s="1" t="s">
        <v>1991</v>
      </c>
      <c r="F2700" s="1" t="s">
        <v>2013</v>
      </c>
      <c r="G2700" s="1" t="s">
        <v>22</v>
      </c>
      <c r="H2700" s="1" t="s">
        <v>86</v>
      </c>
      <c r="I2700" s="1" t="s">
        <v>24</v>
      </c>
      <c r="J2700" s="3">
        <v>3.08</v>
      </c>
      <c r="K2700" s="1" t="s">
        <v>3275</v>
      </c>
      <c r="L2700" s="1" t="s">
        <v>24</v>
      </c>
      <c r="M2700" s="1" t="s">
        <v>24</v>
      </c>
      <c r="N2700" s="1" t="s">
        <v>24</v>
      </c>
      <c r="O2700" s="2">
        <v>39503</v>
      </c>
      <c r="P2700" s="2">
        <v>39503</v>
      </c>
      <c r="Q2700" s="1" t="s">
        <v>29</v>
      </c>
      <c r="R2700" t="str">
        <f>VLOOKUP(F2700,'Seg 2 descriptions'!A:B,2)</f>
        <v>X Facilities-Florida</v>
      </c>
      <c r="S2700" t="str">
        <f>VLOOKUP(G2700,'Seg 3 descriptions'!A:B,2)</f>
        <v>Facilities Maintenance</v>
      </c>
    </row>
    <row r="2701" spans="1:19" x14ac:dyDescent="0.25">
      <c r="A2701" s="1" t="s">
        <v>3203</v>
      </c>
      <c r="B2701" s="1" t="s">
        <v>1988</v>
      </c>
      <c r="C2701" s="1" t="s">
        <v>3212</v>
      </c>
      <c r="D2701" s="1" t="s">
        <v>2044</v>
      </c>
      <c r="E2701" s="1" t="s">
        <v>1991</v>
      </c>
      <c r="F2701" s="1" t="s">
        <v>2013</v>
      </c>
      <c r="G2701" s="1" t="s">
        <v>22</v>
      </c>
      <c r="H2701" s="1" t="s">
        <v>86</v>
      </c>
      <c r="I2701" s="1" t="s">
        <v>24</v>
      </c>
      <c r="J2701" s="3">
        <v>8.73</v>
      </c>
      <c r="K2701" s="1" t="s">
        <v>3276</v>
      </c>
      <c r="L2701" s="1" t="s">
        <v>24</v>
      </c>
      <c r="M2701" s="1" t="s">
        <v>24</v>
      </c>
      <c r="N2701" s="1" t="s">
        <v>24</v>
      </c>
      <c r="O2701" s="2">
        <v>39503</v>
      </c>
      <c r="P2701" s="2">
        <v>39503</v>
      </c>
      <c r="Q2701" s="1" t="s">
        <v>29</v>
      </c>
      <c r="R2701" t="str">
        <f>VLOOKUP(F2701,'Seg 2 descriptions'!A:B,2)</f>
        <v>X Facilities-Florida</v>
      </c>
      <c r="S2701" t="str">
        <f>VLOOKUP(G2701,'Seg 3 descriptions'!A:B,2)</f>
        <v>Facilities Maintenance</v>
      </c>
    </row>
    <row r="2702" spans="1:19" x14ac:dyDescent="0.25">
      <c r="A2702" s="1" t="s">
        <v>3203</v>
      </c>
      <c r="B2702" s="1" t="s">
        <v>1988</v>
      </c>
      <c r="C2702" s="1" t="s">
        <v>3214</v>
      </c>
      <c r="D2702" s="1" t="s">
        <v>2044</v>
      </c>
      <c r="E2702" s="1" t="s">
        <v>1991</v>
      </c>
      <c r="F2702" s="1" t="s">
        <v>2013</v>
      </c>
      <c r="G2702" s="1" t="s">
        <v>22</v>
      </c>
      <c r="H2702" s="1" t="s">
        <v>86</v>
      </c>
      <c r="I2702" s="1" t="s">
        <v>24</v>
      </c>
      <c r="J2702" s="3">
        <v>5.71</v>
      </c>
      <c r="K2702" s="1" t="s">
        <v>3277</v>
      </c>
      <c r="L2702" s="1" t="s">
        <v>24</v>
      </c>
      <c r="M2702" s="1" t="s">
        <v>24</v>
      </c>
      <c r="N2702" s="1" t="s">
        <v>24</v>
      </c>
      <c r="O2702" s="2">
        <v>39498</v>
      </c>
      <c r="P2702" s="2">
        <v>39498</v>
      </c>
      <c r="Q2702" s="1" t="s">
        <v>29</v>
      </c>
      <c r="R2702" t="str">
        <f>VLOOKUP(F2702,'Seg 2 descriptions'!A:B,2)</f>
        <v>X Facilities-Florida</v>
      </c>
      <c r="S2702" t="str">
        <f>VLOOKUP(G2702,'Seg 3 descriptions'!A:B,2)</f>
        <v>Facilities Maintenance</v>
      </c>
    </row>
    <row r="2703" spans="1:19" x14ac:dyDescent="0.25">
      <c r="A2703" s="1" t="s">
        <v>828</v>
      </c>
      <c r="B2703" s="1" t="s">
        <v>49</v>
      </c>
      <c r="C2703" s="1" t="s">
        <v>2728</v>
      </c>
      <c r="D2703" s="1" t="s">
        <v>2082</v>
      </c>
      <c r="E2703" s="1" t="s">
        <v>20</v>
      </c>
      <c r="F2703" s="1" t="s">
        <v>2006</v>
      </c>
      <c r="G2703" s="1" t="s">
        <v>460</v>
      </c>
      <c r="H2703" s="1" t="s">
        <v>23</v>
      </c>
      <c r="I2703" s="1" t="s">
        <v>24</v>
      </c>
      <c r="J2703" s="3">
        <v>203.65</v>
      </c>
      <c r="K2703" s="1" t="s">
        <v>2874</v>
      </c>
      <c r="L2703" s="1" t="s">
        <v>24</v>
      </c>
      <c r="M2703" s="1" t="s">
        <v>24</v>
      </c>
      <c r="N2703" s="1" t="s">
        <v>2728</v>
      </c>
      <c r="O2703" s="2">
        <v>39717</v>
      </c>
      <c r="P2703" s="2">
        <v>39722</v>
      </c>
      <c r="Q2703" s="1" t="s">
        <v>29</v>
      </c>
      <c r="R2703" t="str">
        <f>VLOOKUP(F2703,'Seg 2 descriptions'!A:B,2)</f>
        <v>X Engineering and Measurement</v>
      </c>
      <c r="S2703" t="str">
        <f>VLOOKUP(G2703,'Seg 3 descriptions'!A:B,2)</f>
        <v>Salaries</v>
      </c>
    </row>
    <row r="2704" spans="1:19" x14ac:dyDescent="0.25">
      <c r="A2704" s="1" t="s">
        <v>828</v>
      </c>
      <c r="B2704" s="1" t="s">
        <v>49</v>
      </c>
      <c r="C2704" s="1" t="s">
        <v>2728</v>
      </c>
      <c r="D2704" s="1" t="s">
        <v>2677</v>
      </c>
      <c r="E2704" s="1" t="s">
        <v>20</v>
      </c>
      <c r="F2704" s="1" t="s">
        <v>2006</v>
      </c>
      <c r="G2704" s="1" t="s">
        <v>460</v>
      </c>
      <c r="H2704" s="1" t="s">
        <v>103</v>
      </c>
      <c r="I2704" s="1" t="s">
        <v>24</v>
      </c>
      <c r="J2704" s="3">
        <v>36.090000000000003</v>
      </c>
      <c r="K2704" s="1" t="s">
        <v>2874</v>
      </c>
      <c r="L2704" s="1" t="s">
        <v>24</v>
      </c>
      <c r="M2704" s="1" t="s">
        <v>24</v>
      </c>
      <c r="N2704" s="1" t="s">
        <v>2728</v>
      </c>
      <c r="O2704" s="2">
        <v>39717</v>
      </c>
      <c r="P2704" s="2">
        <v>39722</v>
      </c>
      <c r="Q2704" s="1" t="s">
        <v>29</v>
      </c>
      <c r="R2704" t="str">
        <f>VLOOKUP(F2704,'Seg 2 descriptions'!A:B,2)</f>
        <v>X Engineering and Measurement</v>
      </c>
      <c r="S2704" t="str">
        <f>VLOOKUP(G2704,'Seg 3 descriptions'!A:B,2)</f>
        <v>Salaries</v>
      </c>
    </row>
    <row r="2705" spans="1:19" x14ac:dyDescent="0.25">
      <c r="A2705" s="1" t="s">
        <v>1571</v>
      </c>
      <c r="B2705" s="1" t="s">
        <v>49</v>
      </c>
      <c r="C2705" s="1" t="s">
        <v>2223</v>
      </c>
      <c r="D2705" s="1" t="s">
        <v>2044</v>
      </c>
      <c r="E2705" s="1" t="s">
        <v>1991</v>
      </c>
      <c r="F2705" s="1" t="s">
        <v>2013</v>
      </c>
      <c r="G2705" s="1" t="s">
        <v>22</v>
      </c>
      <c r="H2705" s="1" t="s">
        <v>86</v>
      </c>
      <c r="I2705" s="1" t="s">
        <v>24</v>
      </c>
      <c r="J2705" s="3">
        <v>51.87</v>
      </c>
      <c r="K2705" s="1" t="s">
        <v>2863</v>
      </c>
      <c r="L2705" s="1" t="s">
        <v>24</v>
      </c>
      <c r="M2705" s="1" t="s">
        <v>24</v>
      </c>
      <c r="N2705" s="1" t="s">
        <v>2223</v>
      </c>
      <c r="O2705" s="2">
        <v>39691</v>
      </c>
      <c r="P2705" s="2">
        <v>39695</v>
      </c>
      <c r="Q2705" s="1" t="s">
        <v>29</v>
      </c>
      <c r="R2705" t="str">
        <f>VLOOKUP(F2705,'Seg 2 descriptions'!A:B,2)</f>
        <v>X Facilities-Florida</v>
      </c>
      <c r="S2705" t="str">
        <f>VLOOKUP(G2705,'Seg 3 descriptions'!A:B,2)</f>
        <v>Facilities Maintenance</v>
      </c>
    </row>
    <row r="2706" spans="1:19" x14ac:dyDescent="0.25">
      <c r="A2706" s="1" t="s">
        <v>828</v>
      </c>
      <c r="B2706" s="1" t="s">
        <v>49</v>
      </c>
      <c r="C2706" s="1" t="s">
        <v>3278</v>
      </c>
      <c r="D2706" s="1" t="s">
        <v>2080</v>
      </c>
      <c r="E2706" s="1" t="s">
        <v>20</v>
      </c>
      <c r="F2706" s="1" t="s">
        <v>2006</v>
      </c>
      <c r="G2706" s="1" t="s">
        <v>460</v>
      </c>
      <c r="H2706" s="1" t="s">
        <v>187</v>
      </c>
      <c r="I2706" s="1" t="s">
        <v>24</v>
      </c>
      <c r="J2706" s="3">
        <v>122.19</v>
      </c>
      <c r="K2706" s="1" t="s">
        <v>3279</v>
      </c>
      <c r="L2706" s="1" t="s">
        <v>24</v>
      </c>
      <c r="M2706" s="1" t="s">
        <v>24</v>
      </c>
      <c r="N2706" s="1" t="s">
        <v>3278</v>
      </c>
      <c r="O2706" s="2">
        <v>39682</v>
      </c>
      <c r="P2706" s="2">
        <v>39685</v>
      </c>
      <c r="Q2706" s="1" t="s">
        <v>29</v>
      </c>
      <c r="R2706" t="str">
        <f>VLOOKUP(F2706,'Seg 2 descriptions'!A:B,2)</f>
        <v>X Engineering and Measurement</v>
      </c>
      <c r="S2706" t="str">
        <f>VLOOKUP(G2706,'Seg 3 descriptions'!A:B,2)</f>
        <v>Salaries</v>
      </c>
    </row>
    <row r="2707" spans="1:19" x14ac:dyDescent="0.25">
      <c r="A2707" s="1" t="s">
        <v>828</v>
      </c>
      <c r="B2707" s="1" t="s">
        <v>49</v>
      </c>
      <c r="C2707" s="1" t="s">
        <v>3278</v>
      </c>
      <c r="D2707" s="1" t="s">
        <v>2081</v>
      </c>
      <c r="E2707" s="1" t="s">
        <v>20</v>
      </c>
      <c r="F2707" s="1" t="s">
        <v>2006</v>
      </c>
      <c r="G2707" s="1" t="s">
        <v>460</v>
      </c>
      <c r="H2707" s="1" t="s">
        <v>76</v>
      </c>
      <c r="I2707" s="1" t="s">
        <v>24</v>
      </c>
      <c r="J2707" s="3">
        <v>386.92</v>
      </c>
      <c r="K2707" s="1" t="s">
        <v>3279</v>
      </c>
      <c r="L2707" s="1" t="s">
        <v>24</v>
      </c>
      <c r="M2707" s="1" t="s">
        <v>24</v>
      </c>
      <c r="N2707" s="1" t="s">
        <v>3278</v>
      </c>
      <c r="O2707" s="2">
        <v>39682</v>
      </c>
      <c r="P2707" s="2">
        <v>39685</v>
      </c>
      <c r="Q2707" s="1" t="s">
        <v>29</v>
      </c>
      <c r="R2707" t="str">
        <f>VLOOKUP(F2707,'Seg 2 descriptions'!A:B,2)</f>
        <v>X Engineering and Measurement</v>
      </c>
      <c r="S2707" t="str">
        <f>VLOOKUP(G2707,'Seg 3 descriptions'!A:B,2)</f>
        <v>Salaries</v>
      </c>
    </row>
    <row r="2708" spans="1:19" x14ac:dyDescent="0.25">
      <c r="A2708" s="1" t="s">
        <v>828</v>
      </c>
      <c r="B2708" s="1" t="s">
        <v>49</v>
      </c>
      <c r="C2708" s="1" t="s">
        <v>3278</v>
      </c>
      <c r="D2708" s="1" t="s">
        <v>1990</v>
      </c>
      <c r="E2708" s="1" t="s">
        <v>1991</v>
      </c>
      <c r="F2708" s="1" t="s">
        <v>1992</v>
      </c>
      <c r="G2708" s="1" t="s">
        <v>460</v>
      </c>
      <c r="H2708" s="1" t="s">
        <v>103</v>
      </c>
      <c r="I2708" s="1" t="s">
        <v>24</v>
      </c>
      <c r="J2708" s="3">
        <v>27.12</v>
      </c>
      <c r="K2708" s="1" t="s">
        <v>3279</v>
      </c>
      <c r="L2708" s="1" t="s">
        <v>24</v>
      </c>
      <c r="M2708" s="1" t="s">
        <v>24</v>
      </c>
      <c r="N2708" s="1" t="s">
        <v>3278</v>
      </c>
      <c r="O2708" s="2">
        <v>39682</v>
      </c>
      <c r="P2708" s="2">
        <v>39685</v>
      </c>
      <c r="Q2708" s="1" t="s">
        <v>29</v>
      </c>
      <c r="R2708" t="str">
        <f>VLOOKUP(F2708,'Seg 2 descriptions'!A:B,2)</f>
        <v>X Operations-Tri-County</v>
      </c>
      <c r="S2708" t="str">
        <f>VLOOKUP(G2708,'Seg 3 descriptions'!A:B,2)</f>
        <v>Salaries</v>
      </c>
    </row>
    <row r="2709" spans="1:19" x14ac:dyDescent="0.25">
      <c r="A2709" s="1" t="s">
        <v>828</v>
      </c>
      <c r="B2709" s="1" t="s">
        <v>49</v>
      </c>
      <c r="C2709" s="1" t="s">
        <v>3278</v>
      </c>
      <c r="D2709" s="1" t="s">
        <v>1999</v>
      </c>
      <c r="E2709" s="1" t="s">
        <v>1991</v>
      </c>
      <c r="F2709" s="1" t="s">
        <v>1992</v>
      </c>
      <c r="G2709" s="1" t="s">
        <v>460</v>
      </c>
      <c r="H2709" s="1" t="s">
        <v>228</v>
      </c>
      <c r="I2709" s="1" t="s">
        <v>24</v>
      </c>
      <c r="J2709" s="3">
        <v>76.53</v>
      </c>
      <c r="K2709" s="1" t="s">
        <v>3279</v>
      </c>
      <c r="L2709" s="1" t="s">
        <v>24</v>
      </c>
      <c r="M2709" s="1" t="s">
        <v>24</v>
      </c>
      <c r="N2709" s="1" t="s">
        <v>3278</v>
      </c>
      <c r="O2709" s="2">
        <v>39682</v>
      </c>
      <c r="P2709" s="2">
        <v>39685</v>
      </c>
      <c r="Q2709" s="1" t="s">
        <v>29</v>
      </c>
      <c r="R2709" t="str">
        <f>VLOOKUP(F2709,'Seg 2 descriptions'!A:B,2)</f>
        <v>X Operations-Tri-County</v>
      </c>
      <c r="S2709" t="str">
        <f>VLOOKUP(G2709,'Seg 3 descriptions'!A:B,2)</f>
        <v>Salaries</v>
      </c>
    </row>
    <row r="2710" spans="1:19" x14ac:dyDescent="0.25">
      <c r="A2710" s="1" t="s">
        <v>828</v>
      </c>
      <c r="B2710" s="1" t="s">
        <v>49</v>
      </c>
      <c r="C2710" s="1" t="s">
        <v>3278</v>
      </c>
      <c r="D2710" s="1" t="s">
        <v>2082</v>
      </c>
      <c r="E2710" s="1" t="s">
        <v>20</v>
      </c>
      <c r="F2710" s="1" t="s">
        <v>2006</v>
      </c>
      <c r="G2710" s="1" t="s">
        <v>460</v>
      </c>
      <c r="H2710" s="1" t="s">
        <v>23</v>
      </c>
      <c r="I2710" s="1" t="s">
        <v>24</v>
      </c>
      <c r="J2710" s="3">
        <v>81.459999999999994</v>
      </c>
      <c r="K2710" s="1" t="s">
        <v>3279</v>
      </c>
      <c r="L2710" s="1" t="s">
        <v>24</v>
      </c>
      <c r="M2710" s="1" t="s">
        <v>24</v>
      </c>
      <c r="N2710" s="1" t="s">
        <v>3278</v>
      </c>
      <c r="O2710" s="2">
        <v>39682</v>
      </c>
      <c r="P2710" s="2">
        <v>39685</v>
      </c>
      <c r="Q2710" s="1" t="s">
        <v>29</v>
      </c>
      <c r="R2710" t="str">
        <f>VLOOKUP(F2710,'Seg 2 descriptions'!A:B,2)</f>
        <v>X Engineering and Measurement</v>
      </c>
      <c r="S2710" t="str">
        <f>VLOOKUP(G2710,'Seg 3 descriptions'!A:B,2)</f>
        <v>Salaries</v>
      </c>
    </row>
    <row r="2711" spans="1:19" x14ac:dyDescent="0.25">
      <c r="A2711" s="1" t="s">
        <v>828</v>
      </c>
      <c r="B2711" s="1" t="s">
        <v>49</v>
      </c>
      <c r="C2711" s="1" t="s">
        <v>3278</v>
      </c>
      <c r="D2711" s="1" t="s">
        <v>1997</v>
      </c>
      <c r="E2711" s="1" t="s">
        <v>1991</v>
      </c>
      <c r="F2711" s="1" t="s">
        <v>1992</v>
      </c>
      <c r="G2711" s="1" t="s">
        <v>460</v>
      </c>
      <c r="H2711" s="1" t="s">
        <v>86</v>
      </c>
      <c r="I2711" s="1" t="s">
        <v>24</v>
      </c>
      <c r="J2711" s="3">
        <v>367.01</v>
      </c>
      <c r="K2711" s="1" t="s">
        <v>3279</v>
      </c>
      <c r="L2711" s="1" t="s">
        <v>24</v>
      </c>
      <c r="M2711" s="1" t="s">
        <v>24</v>
      </c>
      <c r="N2711" s="1" t="s">
        <v>3278</v>
      </c>
      <c r="O2711" s="2">
        <v>39682</v>
      </c>
      <c r="P2711" s="2">
        <v>39685</v>
      </c>
      <c r="Q2711" s="1" t="s">
        <v>29</v>
      </c>
      <c r="R2711" t="str">
        <f>VLOOKUP(F2711,'Seg 2 descriptions'!A:B,2)</f>
        <v>X Operations-Tri-County</v>
      </c>
      <c r="S2711" t="str">
        <f>VLOOKUP(G2711,'Seg 3 descriptions'!A:B,2)</f>
        <v>Salaries</v>
      </c>
    </row>
    <row r="2712" spans="1:19" x14ac:dyDescent="0.25">
      <c r="A2712" s="1" t="s">
        <v>457</v>
      </c>
      <c r="B2712" s="1" t="s">
        <v>49</v>
      </c>
      <c r="C2712" s="1" t="s">
        <v>2306</v>
      </c>
      <c r="D2712" s="1" t="s">
        <v>2009</v>
      </c>
      <c r="E2712" s="1" t="s">
        <v>1991</v>
      </c>
      <c r="F2712" s="1" t="s">
        <v>1992</v>
      </c>
      <c r="G2712" s="1" t="s">
        <v>590</v>
      </c>
      <c r="H2712" s="1" t="s">
        <v>86</v>
      </c>
      <c r="I2712" s="1" t="s">
        <v>2056</v>
      </c>
      <c r="J2712" s="3">
        <v>-104.4</v>
      </c>
      <c r="K2712" s="1" t="s">
        <v>2398</v>
      </c>
      <c r="L2712" s="1" t="s">
        <v>24</v>
      </c>
      <c r="M2712" s="1" t="s">
        <v>2399</v>
      </c>
      <c r="N2712" s="1" t="s">
        <v>2310</v>
      </c>
      <c r="O2712" s="2">
        <v>39691</v>
      </c>
      <c r="P2712" s="2">
        <v>39696</v>
      </c>
      <c r="Q2712" s="1" t="s">
        <v>29</v>
      </c>
      <c r="R2712" t="str">
        <f>VLOOKUP(F2712,'Seg 2 descriptions'!A:B,2)</f>
        <v>X Operations-Tri-County</v>
      </c>
      <c r="S2712" t="str">
        <f>VLOOKUP(G2712,'Seg 3 descriptions'!A:B,2)</f>
        <v>Overtime/Comp Time/On Call</v>
      </c>
    </row>
    <row r="2713" spans="1:19" x14ac:dyDescent="0.25">
      <c r="A2713" s="1" t="s">
        <v>457</v>
      </c>
      <c r="B2713" s="1" t="s">
        <v>49</v>
      </c>
      <c r="C2713" s="1" t="s">
        <v>2306</v>
      </c>
      <c r="D2713" s="1" t="s">
        <v>2003</v>
      </c>
      <c r="E2713" s="1" t="s">
        <v>1991</v>
      </c>
      <c r="F2713" s="1" t="s">
        <v>1992</v>
      </c>
      <c r="G2713" s="1" t="s">
        <v>590</v>
      </c>
      <c r="H2713" s="1" t="s">
        <v>103</v>
      </c>
      <c r="I2713" s="1" t="s">
        <v>2056</v>
      </c>
      <c r="J2713" s="3">
        <v>-12.6</v>
      </c>
      <c r="K2713" s="1" t="s">
        <v>2398</v>
      </c>
      <c r="L2713" s="1" t="s">
        <v>24</v>
      </c>
      <c r="M2713" s="1" t="s">
        <v>2399</v>
      </c>
      <c r="N2713" s="1" t="s">
        <v>2310</v>
      </c>
      <c r="O2713" s="2">
        <v>39691</v>
      </c>
      <c r="P2713" s="2">
        <v>39696</v>
      </c>
      <c r="Q2713" s="1" t="s">
        <v>29</v>
      </c>
      <c r="R2713" t="str">
        <f>VLOOKUP(F2713,'Seg 2 descriptions'!A:B,2)</f>
        <v>X Operations-Tri-County</v>
      </c>
      <c r="S2713" t="str">
        <f>VLOOKUP(G2713,'Seg 3 descriptions'!A:B,2)</f>
        <v>Overtime/Comp Time/On Call</v>
      </c>
    </row>
    <row r="2714" spans="1:19" x14ac:dyDescent="0.25">
      <c r="A2714" s="1" t="s">
        <v>457</v>
      </c>
      <c r="B2714" s="1" t="s">
        <v>49</v>
      </c>
      <c r="C2714" s="1" t="s">
        <v>2306</v>
      </c>
      <c r="D2714" s="1" t="s">
        <v>2066</v>
      </c>
      <c r="E2714" s="1" t="s">
        <v>1991</v>
      </c>
      <c r="F2714" s="1" t="s">
        <v>1992</v>
      </c>
      <c r="G2714" s="1" t="s">
        <v>590</v>
      </c>
      <c r="H2714" s="1" t="s">
        <v>228</v>
      </c>
      <c r="I2714" s="1" t="s">
        <v>2056</v>
      </c>
      <c r="J2714" s="3">
        <v>-41.77</v>
      </c>
      <c r="K2714" s="1" t="s">
        <v>2398</v>
      </c>
      <c r="L2714" s="1" t="s">
        <v>24</v>
      </c>
      <c r="M2714" s="1" t="s">
        <v>2399</v>
      </c>
      <c r="N2714" s="1" t="s">
        <v>2310</v>
      </c>
      <c r="O2714" s="2">
        <v>39691</v>
      </c>
      <c r="P2714" s="2">
        <v>39696</v>
      </c>
      <c r="Q2714" s="1" t="s">
        <v>29</v>
      </c>
      <c r="R2714" t="str">
        <f>VLOOKUP(F2714,'Seg 2 descriptions'!A:B,2)</f>
        <v>X Operations-Tri-County</v>
      </c>
      <c r="S2714" t="str">
        <f>VLOOKUP(G2714,'Seg 3 descriptions'!A:B,2)</f>
        <v>Overtime/Comp Time/On Call</v>
      </c>
    </row>
    <row r="2715" spans="1:19" x14ac:dyDescent="0.25">
      <c r="A2715" s="1" t="s">
        <v>457</v>
      </c>
      <c r="B2715" s="1" t="s">
        <v>49</v>
      </c>
      <c r="C2715" s="1" t="s">
        <v>2306</v>
      </c>
      <c r="D2715" s="1" t="s">
        <v>2065</v>
      </c>
      <c r="E2715" s="1" t="s">
        <v>20</v>
      </c>
      <c r="F2715" s="1" t="s">
        <v>1992</v>
      </c>
      <c r="G2715" s="1" t="s">
        <v>590</v>
      </c>
      <c r="H2715" s="1" t="s">
        <v>86</v>
      </c>
      <c r="I2715" s="1" t="s">
        <v>2056</v>
      </c>
      <c r="J2715" s="3">
        <v>-9.49</v>
      </c>
      <c r="K2715" s="1" t="s">
        <v>2398</v>
      </c>
      <c r="L2715" s="1" t="s">
        <v>24</v>
      </c>
      <c r="M2715" s="1" t="s">
        <v>2399</v>
      </c>
      <c r="N2715" s="1" t="s">
        <v>2310</v>
      </c>
      <c r="O2715" s="2">
        <v>39691</v>
      </c>
      <c r="P2715" s="2">
        <v>39696</v>
      </c>
      <c r="Q2715" s="1" t="s">
        <v>29</v>
      </c>
      <c r="R2715" t="str">
        <f>VLOOKUP(F2715,'Seg 2 descriptions'!A:B,2)</f>
        <v>X Operations-Tri-County</v>
      </c>
      <c r="S2715" t="str">
        <f>VLOOKUP(G2715,'Seg 3 descriptions'!A:B,2)</f>
        <v>Overtime/Comp Time/On Call</v>
      </c>
    </row>
    <row r="2716" spans="1:19" x14ac:dyDescent="0.25">
      <c r="A2716" s="1" t="s">
        <v>828</v>
      </c>
      <c r="B2716" s="1" t="s">
        <v>49</v>
      </c>
      <c r="C2716" s="1" t="s">
        <v>3280</v>
      </c>
      <c r="D2716" s="1" t="s">
        <v>2505</v>
      </c>
      <c r="E2716" s="1" t="s">
        <v>20</v>
      </c>
      <c r="F2716" s="1" t="s">
        <v>2506</v>
      </c>
      <c r="G2716" s="1" t="s">
        <v>460</v>
      </c>
      <c r="H2716" s="1" t="s">
        <v>86</v>
      </c>
      <c r="I2716" s="1" t="s">
        <v>24</v>
      </c>
      <c r="J2716" s="3">
        <v>590.44000000000005</v>
      </c>
      <c r="K2716" s="1" t="s">
        <v>3281</v>
      </c>
      <c r="L2716" s="1" t="s">
        <v>24</v>
      </c>
      <c r="M2716" s="1" t="s">
        <v>24</v>
      </c>
      <c r="N2716" s="1" t="s">
        <v>3280</v>
      </c>
      <c r="O2716" s="2">
        <v>39724</v>
      </c>
      <c r="P2716" s="2">
        <v>39722</v>
      </c>
      <c r="Q2716" s="1" t="s">
        <v>29</v>
      </c>
      <c r="R2716" t="str">
        <f>VLOOKUP(F2716,'Seg 2 descriptions'!A:B,2)</f>
        <v>X Business Development Manager</v>
      </c>
      <c r="S2716" t="str">
        <f>VLOOKUP(G2716,'Seg 3 descriptions'!A:B,2)</f>
        <v>Salaries</v>
      </c>
    </row>
    <row r="2717" spans="1:19" x14ac:dyDescent="0.25">
      <c r="A2717" s="1" t="s">
        <v>457</v>
      </c>
      <c r="B2717" s="1" t="s">
        <v>49</v>
      </c>
      <c r="C2717" s="1" t="s">
        <v>3194</v>
      </c>
      <c r="D2717" s="1" t="s">
        <v>3256</v>
      </c>
      <c r="E2717" s="1" t="s">
        <v>20</v>
      </c>
      <c r="F2717" s="1" t="s">
        <v>2506</v>
      </c>
      <c r="G2717" s="1" t="s">
        <v>1049</v>
      </c>
      <c r="H2717" s="1" t="s">
        <v>86</v>
      </c>
      <c r="I2717" s="1" t="s">
        <v>2056</v>
      </c>
      <c r="J2717" s="3">
        <v>36.19</v>
      </c>
      <c r="K2717" s="1" t="s">
        <v>3251</v>
      </c>
      <c r="L2717" s="1" t="s">
        <v>24</v>
      </c>
      <c r="M2717" s="1" t="s">
        <v>3252</v>
      </c>
      <c r="N2717" s="1" t="s">
        <v>2059</v>
      </c>
      <c r="O2717" s="2">
        <v>39752</v>
      </c>
      <c r="P2717" s="2">
        <v>39758</v>
      </c>
      <c r="Q2717" s="1" t="s">
        <v>29</v>
      </c>
      <c r="R2717" t="str">
        <f>VLOOKUP(F2717,'Seg 2 descriptions'!A:B,2)</f>
        <v>X Business Development Manager</v>
      </c>
      <c r="S2717" t="str">
        <f>VLOOKUP(G2717,'Seg 3 descriptions'!A:B,2)</f>
        <v>Vehicle Insurance</v>
      </c>
    </row>
    <row r="2718" spans="1:19" x14ac:dyDescent="0.25">
      <c r="A2718" s="1" t="s">
        <v>457</v>
      </c>
      <c r="B2718" s="1" t="s">
        <v>49</v>
      </c>
      <c r="C2718" s="1" t="s">
        <v>3193</v>
      </c>
      <c r="D2718" s="1" t="s">
        <v>3257</v>
      </c>
      <c r="E2718" s="1" t="s">
        <v>20</v>
      </c>
      <c r="F2718" s="1" t="s">
        <v>2506</v>
      </c>
      <c r="G2718" s="1" t="s">
        <v>868</v>
      </c>
      <c r="H2718" s="1" t="s">
        <v>86</v>
      </c>
      <c r="I2718" s="1" t="s">
        <v>2056</v>
      </c>
      <c r="J2718" s="3">
        <v>1.36</v>
      </c>
      <c r="K2718" s="1" t="s">
        <v>3251</v>
      </c>
      <c r="L2718" s="1" t="s">
        <v>24</v>
      </c>
      <c r="M2718" s="1" t="s">
        <v>3252</v>
      </c>
      <c r="N2718" s="1" t="s">
        <v>2059</v>
      </c>
      <c r="O2718" s="2">
        <v>39752</v>
      </c>
      <c r="P2718" s="2">
        <v>39758</v>
      </c>
      <c r="Q2718" s="1" t="s">
        <v>29</v>
      </c>
      <c r="R2718" t="str">
        <f>VLOOKUP(F2718,'Seg 2 descriptions'!A:B,2)</f>
        <v>X Business Development Manager</v>
      </c>
      <c r="S2718" t="str">
        <f>VLOOKUP(G2718,'Seg 3 descriptions'!A:B,2)</f>
        <v>Cell Phones</v>
      </c>
    </row>
    <row r="2719" spans="1:19" x14ac:dyDescent="0.25">
      <c r="A2719" s="1" t="s">
        <v>457</v>
      </c>
      <c r="B2719" s="1" t="s">
        <v>49</v>
      </c>
      <c r="C2719" s="1" t="s">
        <v>3193</v>
      </c>
      <c r="D2719" s="1" t="s">
        <v>3258</v>
      </c>
      <c r="E2719" s="1" t="s">
        <v>20</v>
      </c>
      <c r="F2719" s="1" t="s">
        <v>2506</v>
      </c>
      <c r="G2719" s="1" t="s">
        <v>869</v>
      </c>
      <c r="H2719" s="1" t="s">
        <v>86</v>
      </c>
      <c r="I2719" s="1" t="s">
        <v>2056</v>
      </c>
      <c r="J2719" s="3">
        <v>70.67</v>
      </c>
      <c r="K2719" s="1" t="s">
        <v>3251</v>
      </c>
      <c r="L2719" s="1" t="s">
        <v>24</v>
      </c>
      <c r="M2719" s="1" t="s">
        <v>3252</v>
      </c>
      <c r="N2719" s="1" t="s">
        <v>2059</v>
      </c>
      <c r="O2719" s="2">
        <v>39752</v>
      </c>
      <c r="P2719" s="2">
        <v>39758</v>
      </c>
      <c r="Q2719" s="1" t="s">
        <v>29</v>
      </c>
      <c r="R2719" t="str">
        <f>VLOOKUP(F2719,'Seg 2 descriptions'!A:B,2)</f>
        <v>X Business Development Manager</v>
      </c>
      <c r="S2719" t="str">
        <f>VLOOKUP(G2719,'Seg 3 descriptions'!A:B,2)</f>
        <v>Vehicle Fuel</v>
      </c>
    </row>
    <row r="2720" spans="1:19" x14ac:dyDescent="0.25">
      <c r="A2720" s="1" t="s">
        <v>457</v>
      </c>
      <c r="B2720" s="1" t="s">
        <v>49</v>
      </c>
      <c r="C2720" s="1" t="s">
        <v>3193</v>
      </c>
      <c r="D2720" s="1" t="s">
        <v>3250</v>
      </c>
      <c r="E2720" s="1" t="s">
        <v>20</v>
      </c>
      <c r="F2720" s="1" t="s">
        <v>2506</v>
      </c>
      <c r="G2720" s="1" t="s">
        <v>866</v>
      </c>
      <c r="H2720" s="1" t="s">
        <v>86</v>
      </c>
      <c r="I2720" s="1" t="s">
        <v>2056</v>
      </c>
      <c r="J2720" s="3">
        <v>157.19</v>
      </c>
      <c r="K2720" s="1" t="s">
        <v>3251</v>
      </c>
      <c r="L2720" s="1" t="s">
        <v>24</v>
      </c>
      <c r="M2720" s="1" t="s">
        <v>3252</v>
      </c>
      <c r="N2720" s="1" t="s">
        <v>2059</v>
      </c>
      <c r="O2720" s="2">
        <v>39752</v>
      </c>
      <c r="P2720" s="2">
        <v>39758</v>
      </c>
      <c r="Q2720" s="1" t="s">
        <v>29</v>
      </c>
      <c r="R2720" t="str">
        <f>VLOOKUP(F2720,'Seg 2 descriptions'!A:B,2)</f>
        <v>X Business Development Manager</v>
      </c>
      <c r="S2720" t="str">
        <f>VLOOKUP(G2720,'Seg 3 descriptions'!A:B,2)</f>
        <v>Lodging &amp; Travel</v>
      </c>
    </row>
    <row r="2721" spans="1:19" x14ac:dyDescent="0.25">
      <c r="A2721" s="1" t="s">
        <v>457</v>
      </c>
      <c r="B2721" s="1" t="s">
        <v>49</v>
      </c>
      <c r="C2721" s="1" t="s">
        <v>3193</v>
      </c>
      <c r="D2721" s="1" t="s">
        <v>3253</v>
      </c>
      <c r="E2721" s="1" t="s">
        <v>20</v>
      </c>
      <c r="F2721" s="1" t="s">
        <v>2506</v>
      </c>
      <c r="G2721" s="1" t="s">
        <v>867</v>
      </c>
      <c r="H2721" s="1" t="s">
        <v>86</v>
      </c>
      <c r="I2721" s="1" t="s">
        <v>2056</v>
      </c>
      <c r="J2721" s="3">
        <v>92.46</v>
      </c>
      <c r="K2721" s="1" t="s">
        <v>3251</v>
      </c>
      <c r="L2721" s="1" t="s">
        <v>24</v>
      </c>
      <c r="M2721" s="1" t="s">
        <v>3252</v>
      </c>
      <c r="N2721" s="1" t="s">
        <v>2059</v>
      </c>
      <c r="O2721" s="2">
        <v>39752</v>
      </c>
      <c r="P2721" s="2">
        <v>39758</v>
      </c>
      <c r="Q2721" s="1" t="s">
        <v>29</v>
      </c>
      <c r="R2721" t="str">
        <f>VLOOKUP(F2721,'Seg 2 descriptions'!A:B,2)</f>
        <v>X Business Development Manager</v>
      </c>
      <c r="S2721" t="str">
        <f>VLOOKUP(G2721,'Seg 3 descriptions'!A:B,2)</f>
        <v>Meals</v>
      </c>
    </row>
    <row r="2722" spans="1:19" x14ac:dyDescent="0.25">
      <c r="A2722" s="1" t="s">
        <v>457</v>
      </c>
      <c r="B2722" s="1" t="s">
        <v>49</v>
      </c>
      <c r="C2722" s="1" t="s">
        <v>3193</v>
      </c>
      <c r="D2722" s="1" t="s">
        <v>2505</v>
      </c>
      <c r="E2722" s="1" t="s">
        <v>20</v>
      </c>
      <c r="F2722" s="1" t="s">
        <v>2506</v>
      </c>
      <c r="G2722" s="1" t="s">
        <v>460</v>
      </c>
      <c r="H2722" s="1" t="s">
        <v>86</v>
      </c>
      <c r="I2722" s="1" t="s">
        <v>2056</v>
      </c>
      <c r="J2722" s="3">
        <v>634.94000000000005</v>
      </c>
      <c r="K2722" s="1" t="s">
        <v>3251</v>
      </c>
      <c r="L2722" s="1" t="s">
        <v>24</v>
      </c>
      <c r="M2722" s="1" t="s">
        <v>3252</v>
      </c>
      <c r="N2722" s="1" t="s">
        <v>2059</v>
      </c>
      <c r="O2722" s="2">
        <v>39752</v>
      </c>
      <c r="P2722" s="2">
        <v>39758</v>
      </c>
      <c r="Q2722" s="1" t="s">
        <v>29</v>
      </c>
      <c r="R2722" t="str">
        <f>VLOOKUP(F2722,'Seg 2 descriptions'!A:B,2)</f>
        <v>X Business Development Manager</v>
      </c>
      <c r="S2722" t="str">
        <f>VLOOKUP(G2722,'Seg 3 descriptions'!A:B,2)</f>
        <v>Salaries</v>
      </c>
    </row>
    <row r="2723" spans="1:19" x14ac:dyDescent="0.25">
      <c r="A2723" s="1" t="s">
        <v>457</v>
      </c>
      <c r="B2723" s="1" t="s">
        <v>49</v>
      </c>
      <c r="C2723" s="1" t="s">
        <v>3194</v>
      </c>
      <c r="D2723" s="1" t="s">
        <v>3258</v>
      </c>
      <c r="E2723" s="1" t="s">
        <v>20</v>
      </c>
      <c r="F2723" s="1" t="s">
        <v>2506</v>
      </c>
      <c r="G2723" s="1" t="s">
        <v>869</v>
      </c>
      <c r="H2723" s="1" t="s">
        <v>86</v>
      </c>
      <c r="I2723" s="1" t="s">
        <v>2056</v>
      </c>
      <c r="J2723" s="3">
        <v>70.67</v>
      </c>
      <c r="K2723" s="1" t="s">
        <v>3251</v>
      </c>
      <c r="L2723" s="1" t="s">
        <v>24</v>
      </c>
      <c r="M2723" s="1" t="s">
        <v>3252</v>
      </c>
      <c r="N2723" s="1" t="s">
        <v>2059</v>
      </c>
      <c r="O2723" s="2">
        <v>39752</v>
      </c>
      <c r="P2723" s="2">
        <v>39758</v>
      </c>
      <c r="Q2723" s="1" t="s">
        <v>29</v>
      </c>
      <c r="R2723" t="str">
        <f>VLOOKUP(F2723,'Seg 2 descriptions'!A:B,2)</f>
        <v>X Business Development Manager</v>
      </c>
      <c r="S2723" t="str">
        <f>VLOOKUP(G2723,'Seg 3 descriptions'!A:B,2)</f>
        <v>Vehicle Fuel</v>
      </c>
    </row>
    <row r="2724" spans="1:19" x14ac:dyDescent="0.25">
      <c r="A2724" s="1" t="s">
        <v>457</v>
      </c>
      <c r="B2724" s="1" t="s">
        <v>49</v>
      </c>
      <c r="C2724" s="1" t="s">
        <v>3194</v>
      </c>
      <c r="D2724" s="1" t="s">
        <v>3255</v>
      </c>
      <c r="E2724" s="1" t="s">
        <v>20</v>
      </c>
      <c r="F2724" s="1" t="s">
        <v>2506</v>
      </c>
      <c r="G2724" s="1" t="s">
        <v>1055</v>
      </c>
      <c r="H2724" s="1" t="s">
        <v>86</v>
      </c>
      <c r="I2724" s="1" t="s">
        <v>2056</v>
      </c>
      <c r="J2724" s="3">
        <v>74.92</v>
      </c>
      <c r="K2724" s="1" t="s">
        <v>3251</v>
      </c>
      <c r="L2724" s="1" t="s">
        <v>24</v>
      </c>
      <c r="M2724" s="1" t="s">
        <v>3252</v>
      </c>
      <c r="N2724" s="1" t="s">
        <v>2059</v>
      </c>
      <c r="O2724" s="2">
        <v>39752</v>
      </c>
      <c r="P2724" s="2">
        <v>39758</v>
      </c>
      <c r="Q2724" s="1" t="s">
        <v>29</v>
      </c>
      <c r="R2724" t="str">
        <f>VLOOKUP(F2724,'Seg 2 descriptions'!A:B,2)</f>
        <v>X Business Development Manager</v>
      </c>
      <c r="S2724" t="str">
        <f>VLOOKUP(G2724,'Seg 3 descriptions'!A:B,2)</f>
        <v>Vehicle Depreciation</v>
      </c>
    </row>
    <row r="2725" spans="1:19" x14ac:dyDescent="0.25">
      <c r="A2725" s="1" t="s">
        <v>457</v>
      </c>
      <c r="B2725" s="1" t="s">
        <v>49</v>
      </c>
      <c r="C2725" s="1" t="s">
        <v>2310</v>
      </c>
      <c r="D2725" s="1" t="s">
        <v>2330</v>
      </c>
      <c r="E2725" s="1" t="s">
        <v>20</v>
      </c>
      <c r="F2725" s="1" t="s">
        <v>2006</v>
      </c>
      <c r="G2725" s="1" t="s">
        <v>460</v>
      </c>
      <c r="H2725" s="1" t="s">
        <v>130</v>
      </c>
      <c r="I2725" s="1" t="s">
        <v>2056</v>
      </c>
      <c r="J2725" s="3">
        <v>13.82</v>
      </c>
      <c r="K2725" s="1" t="s">
        <v>2655</v>
      </c>
      <c r="L2725" s="1" t="s">
        <v>24</v>
      </c>
      <c r="M2725" s="1" t="s">
        <v>2656</v>
      </c>
      <c r="N2725" s="1" t="s">
        <v>2059</v>
      </c>
      <c r="O2725" s="2">
        <v>39660</v>
      </c>
      <c r="P2725" s="2">
        <v>39666</v>
      </c>
      <c r="Q2725" s="1" t="s">
        <v>29</v>
      </c>
      <c r="R2725" t="str">
        <f>VLOOKUP(F2725,'Seg 2 descriptions'!A:B,2)</f>
        <v>X Engineering and Measurement</v>
      </c>
      <c r="S2725" t="str">
        <f>VLOOKUP(G2725,'Seg 3 descriptions'!A:B,2)</f>
        <v>Salaries</v>
      </c>
    </row>
    <row r="2726" spans="1:19" x14ac:dyDescent="0.25">
      <c r="A2726" s="1" t="s">
        <v>828</v>
      </c>
      <c r="B2726" s="1" t="s">
        <v>49</v>
      </c>
      <c r="C2726" s="1" t="s">
        <v>3282</v>
      </c>
      <c r="D2726" s="1" t="s">
        <v>2080</v>
      </c>
      <c r="E2726" s="1" t="s">
        <v>20</v>
      </c>
      <c r="F2726" s="1" t="s">
        <v>2006</v>
      </c>
      <c r="G2726" s="1" t="s">
        <v>460</v>
      </c>
      <c r="H2726" s="1" t="s">
        <v>187</v>
      </c>
      <c r="I2726" s="1" t="s">
        <v>24</v>
      </c>
      <c r="J2726" s="3">
        <v>282.01</v>
      </c>
      <c r="K2726" s="1" t="s">
        <v>3283</v>
      </c>
      <c r="L2726" s="1" t="s">
        <v>24</v>
      </c>
      <c r="M2726" s="1" t="s">
        <v>24</v>
      </c>
      <c r="N2726" s="1" t="s">
        <v>3282</v>
      </c>
      <c r="O2726" s="2">
        <v>39766</v>
      </c>
      <c r="P2726" s="2">
        <v>39783</v>
      </c>
      <c r="Q2726" s="1" t="s">
        <v>29</v>
      </c>
      <c r="R2726" t="str">
        <f>VLOOKUP(F2726,'Seg 2 descriptions'!A:B,2)</f>
        <v>X Engineering and Measurement</v>
      </c>
      <c r="S2726" t="str">
        <f>VLOOKUP(G2726,'Seg 3 descriptions'!A:B,2)</f>
        <v>Salaries</v>
      </c>
    </row>
    <row r="2727" spans="1:19" x14ac:dyDescent="0.25">
      <c r="A2727" s="1" t="s">
        <v>828</v>
      </c>
      <c r="B2727" s="1" t="s">
        <v>49</v>
      </c>
      <c r="C2727" s="1" t="s">
        <v>3282</v>
      </c>
      <c r="D2727" s="1" t="s">
        <v>2081</v>
      </c>
      <c r="E2727" s="1" t="s">
        <v>20</v>
      </c>
      <c r="F2727" s="1" t="s">
        <v>2006</v>
      </c>
      <c r="G2727" s="1" t="s">
        <v>460</v>
      </c>
      <c r="H2727" s="1" t="s">
        <v>76</v>
      </c>
      <c r="I2727" s="1" t="s">
        <v>24</v>
      </c>
      <c r="J2727" s="3">
        <v>282.01</v>
      </c>
      <c r="K2727" s="1" t="s">
        <v>3283</v>
      </c>
      <c r="L2727" s="1" t="s">
        <v>24</v>
      </c>
      <c r="M2727" s="1" t="s">
        <v>24</v>
      </c>
      <c r="N2727" s="1" t="s">
        <v>3282</v>
      </c>
      <c r="O2727" s="2">
        <v>39766</v>
      </c>
      <c r="P2727" s="2">
        <v>39783</v>
      </c>
      <c r="Q2727" s="1" t="s">
        <v>29</v>
      </c>
      <c r="R2727" t="str">
        <f>VLOOKUP(F2727,'Seg 2 descriptions'!A:B,2)</f>
        <v>X Engineering and Measurement</v>
      </c>
      <c r="S2727" t="str">
        <f>VLOOKUP(G2727,'Seg 3 descriptions'!A:B,2)</f>
        <v>Salaries</v>
      </c>
    </row>
    <row r="2728" spans="1:19" x14ac:dyDescent="0.25">
      <c r="A2728" s="1" t="s">
        <v>828</v>
      </c>
      <c r="B2728" s="1" t="s">
        <v>49</v>
      </c>
      <c r="C2728" s="1" t="s">
        <v>3282</v>
      </c>
      <c r="D2728" s="1" t="s">
        <v>1997</v>
      </c>
      <c r="E2728" s="1" t="s">
        <v>1991</v>
      </c>
      <c r="F2728" s="1" t="s">
        <v>1992</v>
      </c>
      <c r="G2728" s="1" t="s">
        <v>460</v>
      </c>
      <c r="H2728" s="1" t="s">
        <v>86</v>
      </c>
      <c r="I2728" s="1" t="s">
        <v>24</v>
      </c>
      <c r="J2728" s="3">
        <v>461.61</v>
      </c>
      <c r="K2728" s="1" t="s">
        <v>3283</v>
      </c>
      <c r="L2728" s="1" t="s">
        <v>24</v>
      </c>
      <c r="M2728" s="1" t="s">
        <v>24</v>
      </c>
      <c r="N2728" s="1" t="s">
        <v>3282</v>
      </c>
      <c r="O2728" s="2">
        <v>39766</v>
      </c>
      <c r="P2728" s="2">
        <v>39783</v>
      </c>
      <c r="Q2728" s="1" t="s">
        <v>29</v>
      </c>
      <c r="R2728" t="str">
        <f>VLOOKUP(F2728,'Seg 2 descriptions'!A:B,2)</f>
        <v>X Operations-Tri-County</v>
      </c>
      <c r="S2728" t="str">
        <f>VLOOKUP(G2728,'Seg 3 descriptions'!A:B,2)</f>
        <v>Salaries</v>
      </c>
    </row>
    <row r="2729" spans="1:19" x14ac:dyDescent="0.25">
      <c r="A2729" s="1" t="s">
        <v>828</v>
      </c>
      <c r="B2729" s="1" t="s">
        <v>49</v>
      </c>
      <c r="C2729" s="1" t="s">
        <v>3282</v>
      </c>
      <c r="D2729" s="1" t="s">
        <v>1990</v>
      </c>
      <c r="E2729" s="1" t="s">
        <v>1991</v>
      </c>
      <c r="F2729" s="1" t="s">
        <v>1992</v>
      </c>
      <c r="G2729" s="1" t="s">
        <v>460</v>
      </c>
      <c r="H2729" s="1" t="s">
        <v>103</v>
      </c>
      <c r="I2729" s="1" t="s">
        <v>24</v>
      </c>
      <c r="J2729" s="3">
        <v>56.55</v>
      </c>
      <c r="K2729" s="1" t="s">
        <v>3283</v>
      </c>
      <c r="L2729" s="1" t="s">
        <v>24</v>
      </c>
      <c r="M2729" s="1" t="s">
        <v>24</v>
      </c>
      <c r="N2729" s="1" t="s">
        <v>3282</v>
      </c>
      <c r="O2729" s="2">
        <v>39766</v>
      </c>
      <c r="P2729" s="2">
        <v>39783</v>
      </c>
      <c r="Q2729" s="1" t="s">
        <v>29</v>
      </c>
      <c r="R2729" t="str">
        <f>VLOOKUP(F2729,'Seg 2 descriptions'!A:B,2)</f>
        <v>X Operations-Tri-County</v>
      </c>
      <c r="S2729" t="str">
        <f>VLOOKUP(G2729,'Seg 3 descriptions'!A:B,2)</f>
        <v>Salaries</v>
      </c>
    </row>
    <row r="2730" spans="1:19" x14ac:dyDescent="0.25">
      <c r="A2730" s="1" t="s">
        <v>828</v>
      </c>
      <c r="B2730" s="1" t="s">
        <v>49</v>
      </c>
      <c r="C2730" s="1" t="s">
        <v>3280</v>
      </c>
      <c r="D2730" s="1" t="s">
        <v>2975</v>
      </c>
      <c r="E2730" s="1" t="s">
        <v>20</v>
      </c>
      <c r="F2730" s="1" t="s">
        <v>2101</v>
      </c>
      <c r="G2730" s="1" t="s">
        <v>460</v>
      </c>
      <c r="H2730" s="1" t="s">
        <v>86</v>
      </c>
      <c r="I2730" s="1" t="s">
        <v>24</v>
      </c>
      <c r="J2730" s="3">
        <v>516.42999999999995</v>
      </c>
      <c r="K2730" s="1" t="s">
        <v>3281</v>
      </c>
      <c r="L2730" s="1" t="s">
        <v>24</v>
      </c>
      <c r="M2730" s="1" t="s">
        <v>24</v>
      </c>
      <c r="N2730" s="1" t="s">
        <v>3280</v>
      </c>
      <c r="O2730" s="2">
        <v>39724</v>
      </c>
      <c r="P2730" s="2">
        <v>39722</v>
      </c>
      <c r="Q2730" s="1" t="s">
        <v>29</v>
      </c>
      <c r="R2730" t="str">
        <f>VLOOKUP(F2730,'Seg 2 descriptions'!A:B,2)</f>
        <v>X Operations Manager-Tri-County</v>
      </c>
      <c r="S2730" t="str">
        <f>VLOOKUP(G2730,'Seg 3 descriptions'!A:B,2)</f>
        <v>Salaries</v>
      </c>
    </row>
    <row r="2731" spans="1:19" x14ac:dyDescent="0.25">
      <c r="A2731" s="1" t="s">
        <v>3203</v>
      </c>
      <c r="B2731" s="1" t="s">
        <v>1988</v>
      </c>
      <c r="C2731" s="1" t="s">
        <v>3223</v>
      </c>
      <c r="D2731" s="1" t="s">
        <v>2044</v>
      </c>
      <c r="E2731" s="1" t="s">
        <v>1991</v>
      </c>
      <c r="F2731" s="1" t="s">
        <v>2013</v>
      </c>
      <c r="G2731" s="1" t="s">
        <v>22</v>
      </c>
      <c r="H2731" s="1" t="s">
        <v>86</v>
      </c>
      <c r="I2731" s="1" t="s">
        <v>24</v>
      </c>
      <c r="J2731" s="3">
        <v>155.83000000000001</v>
      </c>
      <c r="K2731" s="1" t="s">
        <v>3284</v>
      </c>
      <c r="L2731" s="1" t="s">
        <v>24</v>
      </c>
      <c r="M2731" s="1" t="s">
        <v>24</v>
      </c>
      <c r="N2731" s="1" t="s">
        <v>24</v>
      </c>
      <c r="O2731" s="2">
        <v>39498</v>
      </c>
      <c r="P2731" s="2">
        <v>39498</v>
      </c>
      <c r="Q2731" s="1" t="s">
        <v>29</v>
      </c>
      <c r="R2731" t="str">
        <f>VLOOKUP(F2731,'Seg 2 descriptions'!A:B,2)</f>
        <v>X Facilities-Florida</v>
      </c>
      <c r="S2731" t="str">
        <f>VLOOKUP(G2731,'Seg 3 descriptions'!A:B,2)</f>
        <v>Facilities Maintenance</v>
      </c>
    </row>
    <row r="2732" spans="1:19" x14ac:dyDescent="0.25">
      <c r="A2732" s="1" t="s">
        <v>3203</v>
      </c>
      <c r="B2732" s="1" t="s">
        <v>1988</v>
      </c>
      <c r="C2732" s="1" t="s">
        <v>3204</v>
      </c>
      <c r="D2732" s="1" t="s">
        <v>2044</v>
      </c>
      <c r="E2732" s="1" t="s">
        <v>1991</v>
      </c>
      <c r="F2732" s="1" t="s">
        <v>2013</v>
      </c>
      <c r="G2732" s="1" t="s">
        <v>22</v>
      </c>
      <c r="H2732" s="1" t="s">
        <v>86</v>
      </c>
      <c r="I2732" s="1" t="s">
        <v>24</v>
      </c>
      <c r="J2732" s="3">
        <v>22.35</v>
      </c>
      <c r="K2732" s="1" t="s">
        <v>3285</v>
      </c>
      <c r="L2732" s="1" t="s">
        <v>24</v>
      </c>
      <c r="M2732" s="1" t="s">
        <v>24</v>
      </c>
      <c r="N2732" s="1" t="s">
        <v>24</v>
      </c>
      <c r="O2732" s="2">
        <v>39449</v>
      </c>
      <c r="P2732" s="2">
        <v>39449</v>
      </c>
      <c r="Q2732" s="1" t="s">
        <v>29</v>
      </c>
      <c r="R2732" t="str">
        <f>VLOOKUP(F2732,'Seg 2 descriptions'!A:B,2)</f>
        <v>X Facilities-Florida</v>
      </c>
      <c r="S2732" t="str">
        <f>VLOOKUP(G2732,'Seg 3 descriptions'!A:B,2)</f>
        <v>Facilities Maintenance</v>
      </c>
    </row>
    <row r="2733" spans="1:19" x14ac:dyDescent="0.25">
      <c r="A2733" s="1" t="s">
        <v>3203</v>
      </c>
      <c r="B2733" s="1" t="s">
        <v>1988</v>
      </c>
      <c r="C2733" s="1" t="s">
        <v>3204</v>
      </c>
      <c r="D2733" s="1" t="s">
        <v>2044</v>
      </c>
      <c r="E2733" s="1" t="s">
        <v>1991</v>
      </c>
      <c r="F2733" s="1" t="s">
        <v>2013</v>
      </c>
      <c r="G2733" s="1" t="s">
        <v>22</v>
      </c>
      <c r="H2733" s="1" t="s">
        <v>86</v>
      </c>
      <c r="I2733" s="1" t="s">
        <v>24</v>
      </c>
      <c r="J2733" s="3">
        <v>164.68</v>
      </c>
      <c r="K2733" s="1" t="s">
        <v>3286</v>
      </c>
      <c r="L2733" s="1" t="s">
        <v>24</v>
      </c>
      <c r="M2733" s="1" t="s">
        <v>24</v>
      </c>
      <c r="N2733" s="1" t="s">
        <v>24</v>
      </c>
      <c r="O2733" s="2">
        <v>39449</v>
      </c>
      <c r="P2733" s="2">
        <v>39449</v>
      </c>
      <c r="Q2733" s="1" t="s">
        <v>29</v>
      </c>
      <c r="R2733" t="str">
        <f>VLOOKUP(F2733,'Seg 2 descriptions'!A:B,2)</f>
        <v>X Facilities-Florida</v>
      </c>
      <c r="S2733" t="str">
        <f>VLOOKUP(G2733,'Seg 3 descriptions'!A:B,2)</f>
        <v>Facilities Maintenance</v>
      </c>
    </row>
    <row r="2734" spans="1:19" x14ac:dyDescent="0.25">
      <c r="A2734" s="1" t="s">
        <v>457</v>
      </c>
      <c r="B2734" s="1" t="s">
        <v>49</v>
      </c>
      <c r="C2734" s="1" t="s">
        <v>2938</v>
      </c>
      <c r="D2734" s="1" t="s">
        <v>2533</v>
      </c>
      <c r="E2734" s="1" t="s">
        <v>2029</v>
      </c>
      <c r="F2734" s="1" t="s">
        <v>2030</v>
      </c>
      <c r="G2734" s="1" t="s">
        <v>590</v>
      </c>
      <c r="H2734" s="1" t="s">
        <v>130</v>
      </c>
      <c r="I2734" s="1" t="s">
        <v>2056</v>
      </c>
      <c r="J2734" s="3">
        <v>1.94</v>
      </c>
      <c r="K2734" s="1" t="s">
        <v>2843</v>
      </c>
      <c r="L2734" s="1" t="s">
        <v>24</v>
      </c>
      <c r="M2734" s="1" t="s">
        <v>2844</v>
      </c>
      <c r="N2734" s="1" t="s">
        <v>2059</v>
      </c>
      <c r="O2734" s="2">
        <v>39782</v>
      </c>
      <c r="P2734" s="2">
        <v>39785</v>
      </c>
      <c r="Q2734" s="1" t="s">
        <v>29</v>
      </c>
      <c r="R2734" t="str">
        <f>VLOOKUP(F2734,'Seg 2 descriptions'!A:B,2)</f>
        <v>X Operations-Citrus County</v>
      </c>
      <c r="S2734" t="str">
        <f>VLOOKUP(G2734,'Seg 3 descriptions'!A:B,2)</f>
        <v>Overtime/Comp Time/On Call</v>
      </c>
    </row>
    <row r="2735" spans="1:19" x14ac:dyDescent="0.25">
      <c r="A2735" s="1" t="s">
        <v>457</v>
      </c>
      <c r="B2735" s="1" t="s">
        <v>49</v>
      </c>
      <c r="C2735" s="1" t="s">
        <v>2938</v>
      </c>
      <c r="D2735" s="1" t="s">
        <v>2584</v>
      </c>
      <c r="E2735" s="1" t="s">
        <v>2029</v>
      </c>
      <c r="F2735" s="1" t="s">
        <v>2030</v>
      </c>
      <c r="G2735" s="1" t="s">
        <v>460</v>
      </c>
      <c r="H2735" s="1" t="s">
        <v>130</v>
      </c>
      <c r="I2735" s="1" t="s">
        <v>2056</v>
      </c>
      <c r="J2735" s="3">
        <v>3.43</v>
      </c>
      <c r="K2735" s="1" t="s">
        <v>2843</v>
      </c>
      <c r="L2735" s="1" t="s">
        <v>24</v>
      </c>
      <c r="M2735" s="1" t="s">
        <v>2844</v>
      </c>
      <c r="N2735" s="1" t="s">
        <v>2059</v>
      </c>
      <c r="O2735" s="2">
        <v>39782</v>
      </c>
      <c r="P2735" s="2">
        <v>39785</v>
      </c>
      <c r="Q2735" s="1" t="s">
        <v>29</v>
      </c>
      <c r="R2735" t="str">
        <f>VLOOKUP(F2735,'Seg 2 descriptions'!A:B,2)</f>
        <v>X Operations-Citrus County</v>
      </c>
      <c r="S2735" t="str">
        <f>VLOOKUP(G2735,'Seg 3 descriptions'!A:B,2)</f>
        <v>Salaries</v>
      </c>
    </row>
    <row r="2736" spans="1:19" x14ac:dyDescent="0.25">
      <c r="A2736" s="1" t="s">
        <v>828</v>
      </c>
      <c r="B2736" s="1" t="s">
        <v>49</v>
      </c>
      <c r="C2736" s="1" t="s">
        <v>3282</v>
      </c>
      <c r="D2736" s="1" t="s">
        <v>1999</v>
      </c>
      <c r="E2736" s="1" t="s">
        <v>1991</v>
      </c>
      <c r="F2736" s="1" t="s">
        <v>1992</v>
      </c>
      <c r="G2736" s="1" t="s">
        <v>460</v>
      </c>
      <c r="H2736" s="1" t="s">
        <v>228</v>
      </c>
      <c r="I2736" s="1" t="s">
        <v>24</v>
      </c>
      <c r="J2736" s="3">
        <v>95.77</v>
      </c>
      <c r="K2736" s="1" t="s">
        <v>3283</v>
      </c>
      <c r="L2736" s="1" t="s">
        <v>24</v>
      </c>
      <c r="M2736" s="1" t="s">
        <v>24</v>
      </c>
      <c r="N2736" s="1" t="s">
        <v>3282</v>
      </c>
      <c r="O2736" s="2">
        <v>39766</v>
      </c>
      <c r="P2736" s="2">
        <v>39783</v>
      </c>
      <c r="Q2736" s="1" t="s">
        <v>29</v>
      </c>
      <c r="R2736" t="str">
        <f>VLOOKUP(F2736,'Seg 2 descriptions'!A:B,2)</f>
        <v>X Operations-Tri-County</v>
      </c>
      <c r="S2736" t="str">
        <f>VLOOKUP(G2736,'Seg 3 descriptions'!A:B,2)</f>
        <v>Salaries</v>
      </c>
    </row>
    <row r="2737" spans="1:19" x14ac:dyDescent="0.25">
      <c r="A2737" s="1" t="s">
        <v>828</v>
      </c>
      <c r="B2737" s="1" t="s">
        <v>49</v>
      </c>
      <c r="C2737" s="1" t="s">
        <v>3282</v>
      </c>
      <c r="D2737" s="1" t="s">
        <v>2082</v>
      </c>
      <c r="E2737" s="1" t="s">
        <v>20</v>
      </c>
      <c r="F2737" s="1" t="s">
        <v>2006</v>
      </c>
      <c r="G2737" s="1" t="s">
        <v>460</v>
      </c>
      <c r="H2737" s="1" t="s">
        <v>23</v>
      </c>
      <c r="I2737" s="1" t="s">
        <v>24</v>
      </c>
      <c r="J2737" s="3">
        <v>86.77</v>
      </c>
      <c r="K2737" s="1" t="s">
        <v>3283</v>
      </c>
      <c r="L2737" s="1" t="s">
        <v>24</v>
      </c>
      <c r="M2737" s="1" t="s">
        <v>24</v>
      </c>
      <c r="N2737" s="1" t="s">
        <v>3282</v>
      </c>
      <c r="O2737" s="2">
        <v>39766</v>
      </c>
      <c r="P2737" s="2">
        <v>39783</v>
      </c>
      <c r="Q2737" s="1" t="s">
        <v>29</v>
      </c>
      <c r="R2737" t="str">
        <f>VLOOKUP(F2737,'Seg 2 descriptions'!A:B,2)</f>
        <v>X Engineering and Measurement</v>
      </c>
      <c r="S2737" t="str">
        <f>VLOOKUP(G2737,'Seg 3 descriptions'!A:B,2)</f>
        <v>Salaries</v>
      </c>
    </row>
    <row r="2738" spans="1:19" x14ac:dyDescent="0.25">
      <c r="A2738" s="1" t="s">
        <v>828</v>
      </c>
      <c r="B2738" s="1" t="s">
        <v>49</v>
      </c>
      <c r="C2738" s="1" t="s">
        <v>3282</v>
      </c>
      <c r="D2738" s="1" t="s">
        <v>2330</v>
      </c>
      <c r="E2738" s="1" t="s">
        <v>20</v>
      </c>
      <c r="F2738" s="1" t="s">
        <v>2006</v>
      </c>
      <c r="G2738" s="1" t="s">
        <v>460</v>
      </c>
      <c r="H2738" s="1" t="s">
        <v>130</v>
      </c>
      <c r="I2738" s="1" t="s">
        <v>24</v>
      </c>
      <c r="J2738" s="3">
        <v>28.84</v>
      </c>
      <c r="K2738" s="1" t="s">
        <v>3283</v>
      </c>
      <c r="L2738" s="1" t="s">
        <v>24</v>
      </c>
      <c r="M2738" s="1" t="s">
        <v>24</v>
      </c>
      <c r="N2738" s="1" t="s">
        <v>3282</v>
      </c>
      <c r="O2738" s="2">
        <v>39766</v>
      </c>
      <c r="P2738" s="2">
        <v>39783</v>
      </c>
      <c r="Q2738" s="1" t="s">
        <v>29</v>
      </c>
      <c r="R2738" t="str">
        <f>VLOOKUP(F2738,'Seg 2 descriptions'!A:B,2)</f>
        <v>X Engineering and Measurement</v>
      </c>
      <c r="S2738" t="str">
        <f>VLOOKUP(G2738,'Seg 3 descriptions'!A:B,2)</f>
        <v>Salaries</v>
      </c>
    </row>
    <row r="2739" spans="1:19" x14ac:dyDescent="0.25">
      <c r="A2739" s="1" t="s">
        <v>457</v>
      </c>
      <c r="B2739" s="1" t="s">
        <v>49</v>
      </c>
      <c r="C2739" s="1" t="s">
        <v>2306</v>
      </c>
      <c r="D2739" s="1" t="s">
        <v>2077</v>
      </c>
      <c r="E2739" s="1" t="s">
        <v>20</v>
      </c>
      <c r="F2739" s="1" t="s">
        <v>2006</v>
      </c>
      <c r="G2739" s="1" t="s">
        <v>460</v>
      </c>
      <c r="H2739" s="1" t="s">
        <v>86</v>
      </c>
      <c r="I2739" s="1" t="s">
        <v>2056</v>
      </c>
      <c r="J2739" s="3">
        <v>-150.28</v>
      </c>
      <c r="K2739" s="1" t="s">
        <v>2655</v>
      </c>
      <c r="L2739" s="1" t="s">
        <v>24</v>
      </c>
      <c r="M2739" s="1" t="s">
        <v>2656</v>
      </c>
      <c r="N2739" s="1" t="s">
        <v>2310</v>
      </c>
      <c r="O2739" s="2">
        <v>39691</v>
      </c>
      <c r="P2739" s="2">
        <v>39696</v>
      </c>
      <c r="Q2739" s="1" t="s">
        <v>29</v>
      </c>
      <c r="R2739" t="str">
        <f>VLOOKUP(F2739,'Seg 2 descriptions'!A:B,2)</f>
        <v>X Engineering and Measurement</v>
      </c>
      <c r="S2739" t="str">
        <f>VLOOKUP(G2739,'Seg 3 descriptions'!A:B,2)</f>
        <v>Salaries</v>
      </c>
    </row>
    <row r="2740" spans="1:19" x14ac:dyDescent="0.25">
      <c r="A2740" s="1" t="s">
        <v>457</v>
      </c>
      <c r="B2740" s="1" t="s">
        <v>49</v>
      </c>
      <c r="C2740" s="1" t="s">
        <v>2306</v>
      </c>
      <c r="D2740" s="1" t="s">
        <v>2080</v>
      </c>
      <c r="E2740" s="1" t="s">
        <v>20</v>
      </c>
      <c r="F2740" s="1" t="s">
        <v>2006</v>
      </c>
      <c r="G2740" s="1" t="s">
        <v>460</v>
      </c>
      <c r="H2740" s="1" t="s">
        <v>187</v>
      </c>
      <c r="I2740" s="1" t="s">
        <v>2056</v>
      </c>
      <c r="J2740" s="3">
        <v>-106.15</v>
      </c>
      <c r="K2740" s="1" t="s">
        <v>2655</v>
      </c>
      <c r="L2740" s="1" t="s">
        <v>24</v>
      </c>
      <c r="M2740" s="1" t="s">
        <v>2656</v>
      </c>
      <c r="N2740" s="1" t="s">
        <v>2310</v>
      </c>
      <c r="O2740" s="2">
        <v>39691</v>
      </c>
      <c r="P2740" s="2">
        <v>39696</v>
      </c>
      <c r="Q2740" s="1" t="s">
        <v>29</v>
      </c>
      <c r="R2740" t="str">
        <f>VLOOKUP(F2740,'Seg 2 descriptions'!A:B,2)</f>
        <v>X Engineering and Measurement</v>
      </c>
      <c r="S2740" t="str">
        <f>VLOOKUP(G2740,'Seg 3 descriptions'!A:B,2)</f>
        <v>Salaries</v>
      </c>
    </row>
    <row r="2741" spans="1:19" x14ac:dyDescent="0.25">
      <c r="A2741" s="1" t="s">
        <v>457</v>
      </c>
      <c r="B2741" s="1" t="s">
        <v>49</v>
      </c>
      <c r="C2741" s="1" t="s">
        <v>2306</v>
      </c>
      <c r="D2741" s="1" t="s">
        <v>2081</v>
      </c>
      <c r="E2741" s="1" t="s">
        <v>20</v>
      </c>
      <c r="F2741" s="1" t="s">
        <v>2006</v>
      </c>
      <c r="G2741" s="1" t="s">
        <v>460</v>
      </c>
      <c r="H2741" s="1" t="s">
        <v>76</v>
      </c>
      <c r="I2741" s="1" t="s">
        <v>2056</v>
      </c>
      <c r="J2741" s="3">
        <v>-190.08</v>
      </c>
      <c r="K2741" s="1" t="s">
        <v>2655</v>
      </c>
      <c r="L2741" s="1" t="s">
        <v>24</v>
      </c>
      <c r="M2741" s="1" t="s">
        <v>2656</v>
      </c>
      <c r="N2741" s="1" t="s">
        <v>2310</v>
      </c>
      <c r="O2741" s="2">
        <v>39691</v>
      </c>
      <c r="P2741" s="2">
        <v>39696</v>
      </c>
      <c r="Q2741" s="1" t="s">
        <v>29</v>
      </c>
      <c r="R2741" t="str">
        <f>VLOOKUP(F2741,'Seg 2 descriptions'!A:B,2)</f>
        <v>X Engineering and Measurement</v>
      </c>
      <c r="S2741" t="str">
        <f>VLOOKUP(G2741,'Seg 3 descriptions'!A:B,2)</f>
        <v>Salaries</v>
      </c>
    </row>
    <row r="2742" spans="1:19" x14ac:dyDescent="0.25">
      <c r="A2742" s="1" t="s">
        <v>457</v>
      </c>
      <c r="B2742" s="1" t="s">
        <v>49</v>
      </c>
      <c r="C2742" s="1" t="s">
        <v>2306</v>
      </c>
      <c r="D2742" s="1" t="s">
        <v>2082</v>
      </c>
      <c r="E2742" s="1" t="s">
        <v>20</v>
      </c>
      <c r="F2742" s="1" t="s">
        <v>2006</v>
      </c>
      <c r="G2742" s="1" t="s">
        <v>460</v>
      </c>
      <c r="H2742" s="1" t="s">
        <v>23</v>
      </c>
      <c r="I2742" s="1" t="s">
        <v>2056</v>
      </c>
      <c r="J2742" s="3">
        <v>-148.03</v>
      </c>
      <c r="K2742" s="1" t="s">
        <v>2655</v>
      </c>
      <c r="L2742" s="1" t="s">
        <v>24</v>
      </c>
      <c r="M2742" s="1" t="s">
        <v>2656</v>
      </c>
      <c r="N2742" s="1" t="s">
        <v>2310</v>
      </c>
      <c r="O2742" s="2">
        <v>39691</v>
      </c>
      <c r="P2742" s="2">
        <v>39696</v>
      </c>
      <c r="Q2742" s="1" t="s">
        <v>29</v>
      </c>
      <c r="R2742" t="str">
        <f>VLOOKUP(F2742,'Seg 2 descriptions'!A:B,2)</f>
        <v>X Engineering and Measurement</v>
      </c>
      <c r="S2742" t="str">
        <f>VLOOKUP(G2742,'Seg 3 descriptions'!A:B,2)</f>
        <v>Salaries</v>
      </c>
    </row>
    <row r="2743" spans="1:19" x14ac:dyDescent="0.25">
      <c r="A2743" s="1" t="s">
        <v>457</v>
      </c>
      <c r="B2743" s="1" t="s">
        <v>49</v>
      </c>
      <c r="C2743" s="1" t="s">
        <v>2306</v>
      </c>
      <c r="D2743" s="1" t="s">
        <v>2330</v>
      </c>
      <c r="E2743" s="1" t="s">
        <v>20</v>
      </c>
      <c r="F2743" s="1" t="s">
        <v>2006</v>
      </c>
      <c r="G2743" s="1" t="s">
        <v>460</v>
      </c>
      <c r="H2743" s="1" t="s">
        <v>130</v>
      </c>
      <c r="I2743" s="1" t="s">
        <v>2056</v>
      </c>
      <c r="J2743" s="3">
        <v>-13.82</v>
      </c>
      <c r="K2743" s="1" t="s">
        <v>2655</v>
      </c>
      <c r="L2743" s="1" t="s">
        <v>24</v>
      </c>
      <c r="M2743" s="1" t="s">
        <v>2656</v>
      </c>
      <c r="N2743" s="1" t="s">
        <v>2310</v>
      </c>
      <c r="O2743" s="2">
        <v>39691</v>
      </c>
      <c r="P2743" s="2">
        <v>39696</v>
      </c>
      <c r="Q2743" s="1" t="s">
        <v>29</v>
      </c>
      <c r="R2743" t="str">
        <f>VLOOKUP(F2743,'Seg 2 descriptions'!A:B,2)</f>
        <v>X Engineering and Measurement</v>
      </c>
      <c r="S2743" t="str">
        <f>VLOOKUP(G2743,'Seg 3 descriptions'!A:B,2)</f>
        <v>Salaries</v>
      </c>
    </row>
    <row r="2744" spans="1:19" x14ac:dyDescent="0.25">
      <c r="A2744" s="1" t="s">
        <v>457</v>
      </c>
      <c r="B2744" s="1" t="s">
        <v>49</v>
      </c>
      <c r="C2744" s="1" t="s">
        <v>3194</v>
      </c>
      <c r="D2744" s="1" t="s">
        <v>3253</v>
      </c>
      <c r="E2744" s="1" t="s">
        <v>20</v>
      </c>
      <c r="F2744" s="1" t="s">
        <v>2506</v>
      </c>
      <c r="G2744" s="1" t="s">
        <v>867</v>
      </c>
      <c r="H2744" s="1" t="s">
        <v>86</v>
      </c>
      <c r="I2744" s="1" t="s">
        <v>2056</v>
      </c>
      <c r="J2744" s="3">
        <v>92.46</v>
      </c>
      <c r="K2744" s="1" t="s">
        <v>3251</v>
      </c>
      <c r="L2744" s="1" t="s">
        <v>24</v>
      </c>
      <c r="M2744" s="1" t="s">
        <v>3252</v>
      </c>
      <c r="N2744" s="1" t="s">
        <v>2059</v>
      </c>
      <c r="O2744" s="2">
        <v>39752</v>
      </c>
      <c r="P2744" s="2">
        <v>39758</v>
      </c>
      <c r="Q2744" s="1" t="s">
        <v>29</v>
      </c>
      <c r="R2744" t="str">
        <f>VLOOKUP(F2744,'Seg 2 descriptions'!A:B,2)</f>
        <v>X Business Development Manager</v>
      </c>
      <c r="S2744" t="str">
        <f>VLOOKUP(G2744,'Seg 3 descriptions'!A:B,2)</f>
        <v>Meals</v>
      </c>
    </row>
    <row r="2745" spans="1:19" x14ac:dyDescent="0.25">
      <c r="A2745" s="1" t="s">
        <v>457</v>
      </c>
      <c r="B2745" s="1" t="s">
        <v>49</v>
      </c>
      <c r="C2745" s="1" t="s">
        <v>3194</v>
      </c>
      <c r="D2745" s="1" t="s">
        <v>3257</v>
      </c>
      <c r="E2745" s="1" t="s">
        <v>20</v>
      </c>
      <c r="F2745" s="1" t="s">
        <v>2506</v>
      </c>
      <c r="G2745" s="1" t="s">
        <v>868</v>
      </c>
      <c r="H2745" s="1" t="s">
        <v>86</v>
      </c>
      <c r="I2745" s="1" t="s">
        <v>2056</v>
      </c>
      <c r="J2745" s="3">
        <v>1.36</v>
      </c>
      <c r="K2745" s="1" t="s">
        <v>3251</v>
      </c>
      <c r="L2745" s="1" t="s">
        <v>24</v>
      </c>
      <c r="M2745" s="1" t="s">
        <v>3252</v>
      </c>
      <c r="N2745" s="1" t="s">
        <v>2059</v>
      </c>
      <c r="O2745" s="2">
        <v>39752</v>
      </c>
      <c r="P2745" s="2">
        <v>39758</v>
      </c>
      <c r="Q2745" s="1" t="s">
        <v>29</v>
      </c>
      <c r="R2745" t="str">
        <f>VLOOKUP(F2745,'Seg 2 descriptions'!A:B,2)</f>
        <v>X Business Development Manager</v>
      </c>
      <c r="S2745" t="str">
        <f>VLOOKUP(G2745,'Seg 3 descriptions'!A:B,2)</f>
        <v>Cell Phones</v>
      </c>
    </row>
    <row r="2746" spans="1:19" x14ac:dyDescent="0.25">
      <c r="A2746" s="1" t="s">
        <v>457</v>
      </c>
      <c r="B2746" s="1" t="s">
        <v>49</v>
      </c>
      <c r="C2746" s="1" t="s">
        <v>3194</v>
      </c>
      <c r="D2746" s="1" t="s">
        <v>2505</v>
      </c>
      <c r="E2746" s="1" t="s">
        <v>20</v>
      </c>
      <c r="F2746" s="1" t="s">
        <v>2506</v>
      </c>
      <c r="G2746" s="1" t="s">
        <v>460</v>
      </c>
      <c r="H2746" s="1" t="s">
        <v>86</v>
      </c>
      <c r="I2746" s="1" t="s">
        <v>2056</v>
      </c>
      <c r="J2746" s="3">
        <v>634.94000000000005</v>
      </c>
      <c r="K2746" s="1" t="s">
        <v>3251</v>
      </c>
      <c r="L2746" s="1" t="s">
        <v>24</v>
      </c>
      <c r="M2746" s="1" t="s">
        <v>3252</v>
      </c>
      <c r="N2746" s="1" t="s">
        <v>2059</v>
      </c>
      <c r="O2746" s="2">
        <v>39752</v>
      </c>
      <c r="P2746" s="2">
        <v>39758</v>
      </c>
      <c r="Q2746" s="1" t="s">
        <v>29</v>
      </c>
      <c r="R2746" t="str">
        <f>VLOOKUP(F2746,'Seg 2 descriptions'!A:B,2)</f>
        <v>X Business Development Manager</v>
      </c>
      <c r="S2746" t="str">
        <f>VLOOKUP(G2746,'Seg 3 descriptions'!A:B,2)</f>
        <v>Salaries</v>
      </c>
    </row>
    <row r="2747" spans="1:19" x14ac:dyDescent="0.25">
      <c r="A2747" s="1" t="s">
        <v>457</v>
      </c>
      <c r="B2747" s="1" t="s">
        <v>49</v>
      </c>
      <c r="C2747" s="1" t="s">
        <v>3193</v>
      </c>
      <c r="D2747" s="1" t="s">
        <v>2603</v>
      </c>
      <c r="E2747" s="1" t="s">
        <v>2029</v>
      </c>
      <c r="F2747" s="1" t="s">
        <v>2030</v>
      </c>
      <c r="G2747" s="1" t="s">
        <v>870</v>
      </c>
      <c r="H2747" s="1" t="s">
        <v>86</v>
      </c>
      <c r="I2747" s="1" t="s">
        <v>2056</v>
      </c>
      <c r="J2747" s="3">
        <v>1.96</v>
      </c>
      <c r="K2747" s="1" t="s">
        <v>2843</v>
      </c>
      <c r="L2747" s="1" t="s">
        <v>24</v>
      </c>
      <c r="M2747" s="1" t="s">
        <v>2844</v>
      </c>
      <c r="N2747" s="1" t="s">
        <v>2059</v>
      </c>
      <c r="O2747" s="2">
        <v>39752</v>
      </c>
      <c r="P2747" s="2">
        <v>39758</v>
      </c>
      <c r="Q2747" s="1" t="s">
        <v>29</v>
      </c>
      <c r="R2747" t="str">
        <f>VLOOKUP(F2747,'Seg 2 descriptions'!A:B,2)</f>
        <v>X Operations-Citrus County</v>
      </c>
      <c r="S2747" t="str">
        <f>VLOOKUP(G2747,'Seg 3 descriptions'!A:B,2)</f>
        <v>Other Vehicle Expenses</v>
      </c>
    </row>
    <row r="2748" spans="1:19" x14ac:dyDescent="0.25">
      <c r="A2748" s="1" t="s">
        <v>457</v>
      </c>
      <c r="B2748" s="1" t="s">
        <v>49</v>
      </c>
      <c r="C2748" s="1" t="s">
        <v>3193</v>
      </c>
      <c r="D2748" s="1" t="s">
        <v>2604</v>
      </c>
      <c r="E2748" s="1" t="s">
        <v>2029</v>
      </c>
      <c r="F2748" s="1" t="s">
        <v>2030</v>
      </c>
      <c r="G2748" s="1" t="s">
        <v>870</v>
      </c>
      <c r="H2748" s="1" t="s">
        <v>187</v>
      </c>
      <c r="I2748" s="1" t="s">
        <v>2056</v>
      </c>
      <c r="J2748" s="3">
        <v>4.71</v>
      </c>
      <c r="K2748" s="1" t="s">
        <v>2843</v>
      </c>
      <c r="L2748" s="1" t="s">
        <v>24</v>
      </c>
      <c r="M2748" s="1" t="s">
        <v>2844</v>
      </c>
      <c r="N2748" s="1" t="s">
        <v>2059</v>
      </c>
      <c r="O2748" s="2">
        <v>39752</v>
      </c>
      <c r="P2748" s="2">
        <v>39758</v>
      </c>
      <c r="Q2748" s="1" t="s">
        <v>29</v>
      </c>
      <c r="R2748" t="str">
        <f>VLOOKUP(F2748,'Seg 2 descriptions'!A:B,2)</f>
        <v>X Operations-Citrus County</v>
      </c>
      <c r="S2748" t="str">
        <f>VLOOKUP(G2748,'Seg 3 descriptions'!A:B,2)</f>
        <v>Other Vehicle Expenses</v>
      </c>
    </row>
    <row r="2749" spans="1:19" x14ac:dyDescent="0.25">
      <c r="A2749" s="1" t="s">
        <v>457</v>
      </c>
      <c r="B2749" s="1" t="s">
        <v>49</v>
      </c>
      <c r="C2749" s="1" t="s">
        <v>3193</v>
      </c>
      <c r="D2749" s="1" t="s">
        <v>2599</v>
      </c>
      <c r="E2749" s="1" t="s">
        <v>2029</v>
      </c>
      <c r="F2749" s="1" t="s">
        <v>2030</v>
      </c>
      <c r="G2749" s="1" t="s">
        <v>1049</v>
      </c>
      <c r="H2749" s="1" t="s">
        <v>86</v>
      </c>
      <c r="I2749" s="1" t="s">
        <v>2056</v>
      </c>
      <c r="J2749" s="3">
        <v>1.34</v>
      </c>
      <c r="K2749" s="1" t="s">
        <v>2843</v>
      </c>
      <c r="L2749" s="1" t="s">
        <v>24</v>
      </c>
      <c r="M2749" s="1" t="s">
        <v>2844</v>
      </c>
      <c r="N2749" s="1" t="s">
        <v>2059</v>
      </c>
      <c r="O2749" s="2">
        <v>39752</v>
      </c>
      <c r="P2749" s="2">
        <v>39758</v>
      </c>
      <c r="Q2749" s="1" t="s">
        <v>29</v>
      </c>
      <c r="R2749" t="str">
        <f>VLOOKUP(F2749,'Seg 2 descriptions'!A:B,2)</f>
        <v>X Operations-Citrus County</v>
      </c>
      <c r="S2749" t="str">
        <f>VLOOKUP(G2749,'Seg 3 descriptions'!A:B,2)</f>
        <v>Vehicle Insurance</v>
      </c>
    </row>
    <row r="2750" spans="1:19" x14ac:dyDescent="0.25">
      <c r="A2750" s="1" t="s">
        <v>457</v>
      </c>
      <c r="B2750" s="1" t="s">
        <v>49</v>
      </c>
      <c r="C2750" s="1" t="s">
        <v>3193</v>
      </c>
      <c r="D2750" s="1" t="s">
        <v>2600</v>
      </c>
      <c r="E2750" s="1" t="s">
        <v>2029</v>
      </c>
      <c r="F2750" s="1" t="s">
        <v>2030</v>
      </c>
      <c r="G2750" s="1" t="s">
        <v>1049</v>
      </c>
      <c r="H2750" s="1" t="s">
        <v>187</v>
      </c>
      <c r="I2750" s="1" t="s">
        <v>2056</v>
      </c>
      <c r="J2750" s="3">
        <v>3.22</v>
      </c>
      <c r="K2750" s="1" t="s">
        <v>2843</v>
      </c>
      <c r="L2750" s="1" t="s">
        <v>24</v>
      </c>
      <c r="M2750" s="1" t="s">
        <v>2844</v>
      </c>
      <c r="N2750" s="1" t="s">
        <v>2059</v>
      </c>
      <c r="O2750" s="2">
        <v>39752</v>
      </c>
      <c r="P2750" s="2">
        <v>39758</v>
      </c>
      <c r="Q2750" s="1" t="s">
        <v>29</v>
      </c>
      <c r="R2750" t="str">
        <f>VLOOKUP(F2750,'Seg 2 descriptions'!A:B,2)</f>
        <v>X Operations-Citrus County</v>
      </c>
      <c r="S2750" t="str">
        <f>VLOOKUP(G2750,'Seg 3 descriptions'!A:B,2)</f>
        <v>Vehicle Insurance</v>
      </c>
    </row>
    <row r="2751" spans="1:19" x14ac:dyDescent="0.25">
      <c r="A2751" s="1" t="s">
        <v>457</v>
      </c>
      <c r="B2751" s="1" t="s">
        <v>49</v>
      </c>
      <c r="C2751" s="1" t="s">
        <v>3193</v>
      </c>
      <c r="D2751" s="1" t="s">
        <v>2601</v>
      </c>
      <c r="E2751" s="1" t="s">
        <v>2029</v>
      </c>
      <c r="F2751" s="1" t="s">
        <v>2030</v>
      </c>
      <c r="G2751" s="1" t="s">
        <v>1055</v>
      </c>
      <c r="H2751" s="1" t="s">
        <v>86</v>
      </c>
      <c r="I2751" s="1" t="s">
        <v>2056</v>
      </c>
      <c r="J2751" s="3">
        <v>8.15</v>
      </c>
      <c r="K2751" s="1" t="s">
        <v>2843</v>
      </c>
      <c r="L2751" s="1" t="s">
        <v>24</v>
      </c>
      <c r="M2751" s="1" t="s">
        <v>2844</v>
      </c>
      <c r="N2751" s="1" t="s">
        <v>2059</v>
      </c>
      <c r="O2751" s="2">
        <v>39752</v>
      </c>
      <c r="P2751" s="2">
        <v>39758</v>
      </c>
      <c r="Q2751" s="1" t="s">
        <v>29</v>
      </c>
      <c r="R2751" t="str">
        <f>VLOOKUP(F2751,'Seg 2 descriptions'!A:B,2)</f>
        <v>X Operations-Citrus County</v>
      </c>
      <c r="S2751" t="str">
        <f>VLOOKUP(G2751,'Seg 3 descriptions'!A:B,2)</f>
        <v>Vehicle Depreciation</v>
      </c>
    </row>
    <row r="2752" spans="1:19" x14ac:dyDescent="0.25">
      <c r="A2752" s="1" t="s">
        <v>457</v>
      </c>
      <c r="B2752" s="1" t="s">
        <v>49</v>
      </c>
      <c r="C2752" s="1" t="s">
        <v>3193</v>
      </c>
      <c r="D2752" s="1" t="s">
        <v>2602</v>
      </c>
      <c r="E2752" s="1" t="s">
        <v>2029</v>
      </c>
      <c r="F2752" s="1" t="s">
        <v>2030</v>
      </c>
      <c r="G2752" s="1" t="s">
        <v>1055</v>
      </c>
      <c r="H2752" s="1" t="s">
        <v>187</v>
      </c>
      <c r="I2752" s="1" t="s">
        <v>2056</v>
      </c>
      <c r="J2752" s="3">
        <v>19.55</v>
      </c>
      <c r="K2752" s="1" t="s">
        <v>2843</v>
      </c>
      <c r="L2752" s="1" t="s">
        <v>24</v>
      </c>
      <c r="M2752" s="1" t="s">
        <v>2844</v>
      </c>
      <c r="N2752" s="1" t="s">
        <v>2059</v>
      </c>
      <c r="O2752" s="2">
        <v>39752</v>
      </c>
      <c r="P2752" s="2">
        <v>39758</v>
      </c>
      <c r="Q2752" s="1" t="s">
        <v>29</v>
      </c>
      <c r="R2752" t="str">
        <f>VLOOKUP(F2752,'Seg 2 descriptions'!A:B,2)</f>
        <v>X Operations-Citrus County</v>
      </c>
      <c r="S2752" t="str">
        <f>VLOOKUP(G2752,'Seg 3 descriptions'!A:B,2)</f>
        <v>Vehicle Depreciation</v>
      </c>
    </row>
    <row r="2753" spans="1:19" x14ac:dyDescent="0.25">
      <c r="A2753" s="1" t="s">
        <v>457</v>
      </c>
      <c r="B2753" s="1" t="s">
        <v>49</v>
      </c>
      <c r="C2753" s="1" t="s">
        <v>3194</v>
      </c>
      <c r="D2753" s="1" t="s">
        <v>2604</v>
      </c>
      <c r="E2753" s="1" t="s">
        <v>2029</v>
      </c>
      <c r="F2753" s="1" t="s">
        <v>2030</v>
      </c>
      <c r="G2753" s="1" t="s">
        <v>870</v>
      </c>
      <c r="H2753" s="1" t="s">
        <v>187</v>
      </c>
      <c r="I2753" s="1" t="s">
        <v>2056</v>
      </c>
      <c r="J2753" s="3">
        <v>4.74</v>
      </c>
      <c r="K2753" s="1" t="s">
        <v>2843</v>
      </c>
      <c r="L2753" s="1" t="s">
        <v>24</v>
      </c>
      <c r="M2753" s="1" t="s">
        <v>2844</v>
      </c>
      <c r="N2753" s="1" t="s">
        <v>2059</v>
      </c>
      <c r="O2753" s="2">
        <v>39752</v>
      </c>
      <c r="P2753" s="2">
        <v>39758</v>
      </c>
      <c r="Q2753" s="1" t="s">
        <v>29</v>
      </c>
      <c r="R2753" t="str">
        <f>VLOOKUP(F2753,'Seg 2 descriptions'!A:B,2)</f>
        <v>X Operations-Citrus County</v>
      </c>
      <c r="S2753" t="str">
        <f>VLOOKUP(G2753,'Seg 3 descriptions'!A:B,2)</f>
        <v>Other Vehicle Expenses</v>
      </c>
    </row>
    <row r="2754" spans="1:19" x14ac:dyDescent="0.25">
      <c r="A2754" s="1" t="s">
        <v>457</v>
      </c>
      <c r="B2754" s="1" t="s">
        <v>49</v>
      </c>
      <c r="C2754" s="1" t="s">
        <v>3194</v>
      </c>
      <c r="D2754" s="1" t="s">
        <v>2603</v>
      </c>
      <c r="E2754" s="1" t="s">
        <v>2029</v>
      </c>
      <c r="F2754" s="1" t="s">
        <v>2030</v>
      </c>
      <c r="G2754" s="1" t="s">
        <v>870</v>
      </c>
      <c r="H2754" s="1" t="s">
        <v>86</v>
      </c>
      <c r="I2754" s="1" t="s">
        <v>2056</v>
      </c>
      <c r="J2754" s="3">
        <v>1.98</v>
      </c>
      <c r="K2754" s="1" t="s">
        <v>2843</v>
      </c>
      <c r="L2754" s="1" t="s">
        <v>24</v>
      </c>
      <c r="M2754" s="1" t="s">
        <v>2844</v>
      </c>
      <c r="N2754" s="1" t="s">
        <v>2059</v>
      </c>
      <c r="O2754" s="2">
        <v>39752</v>
      </c>
      <c r="P2754" s="2">
        <v>39758</v>
      </c>
      <c r="Q2754" s="1" t="s">
        <v>29</v>
      </c>
      <c r="R2754" t="str">
        <f>VLOOKUP(F2754,'Seg 2 descriptions'!A:B,2)</f>
        <v>X Operations-Citrus County</v>
      </c>
      <c r="S2754" t="str">
        <f>VLOOKUP(G2754,'Seg 3 descriptions'!A:B,2)</f>
        <v>Other Vehicle Expenses</v>
      </c>
    </row>
    <row r="2755" spans="1:19" x14ac:dyDescent="0.25">
      <c r="A2755" s="1" t="s">
        <v>457</v>
      </c>
      <c r="B2755" s="1" t="s">
        <v>49</v>
      </c>
      <c r="C2755" s="1" t="s">
        <v>3194</v>
      </c>
      <c r="D2755" s="1" t="s">
        <v>2599</v>
      </c>
      <c r="E2755" s="1" t="s">
        <v>2029</v>
      </c>
      <c r="F2755" s="1" t="s">
        <v>2030</v>
      </c>
      <c r="G2755" s="1" t="s">
        <v>1049</v>
      </c>
      <c r="H2755" s="1" t="s">
        <v>86</v>
      </c>
      <c r="I2755" s="1" t="s">
        <v>2056</v>
      </c>
      <c r="J2755" s="3">
        <v>1.35</v>
      </c>
      <c r="K2755" s="1" t="s">
        <v>2843</v>
      </c>
      <c r="L2755" s="1" t="s">
        <v>24</v>
      </c>
      <c r="M2755" s="1" t="s">
        <v>2844</v>
      </c>
      <c r="N2755" s="1" t="s">
        <v>2059</v>
      </c>
      <c r="O2755" s="2">
        <v>39752</v>
      </c>
      <c r="P2755" s="2">
        <v>39758</v>
      </c>
      <c r="Q2755" s="1" t="s">
        <v>29</v>
      </c>
      <c r="R2755" t="str">
        <f>VLOOKUP(F2755,'Seg 2 descriptions'!A:B,2)</f>
        <v>X Operations-Citrus County</v>
      </c>
      <c r="S2755" t="str">
        <f>VLOOKUP(G2755,'Seg 3 descriptions'!A:B,2)</f>
        <v>Vehicle Insurance</v>
      </c>
    </row>
    <row r="2756" spans="1:19" x14ac:dyDescent="0.25">
      <c r="A2756" s="1" t="s">
        <v>457</v>
      </c>
      <c r="B2756" s="1" t="s">
        <v>49</v>
      </c>
      <c r="C2756" s="1" t="s">
        <v>3194</v>
      </c>
      <c r="D2756" s="1" t="s">
        <v>2600</v>
      </c>
      <c r="E2756" s="1" t="s">
        <v>2029</v>
      </c>
      <c r="F2756" s="1" t="s">
        <v>2030</v>
      </c>
      <c r="G2756" s="1" t="s">
        <v>1049</v>
      </c>
      <c r="H2756" s="1" t="s">
        <v>187</v>
      </c>
      <c r="I2756" s="1" t="s">
        <v>2056</v>
      </c>
      <c r="J2756" s="3">
        <v>3.24</v>
      </c>
      <c r="K2756" s="1" t="s">
        <v>2843</v>
      </c>
      <c r="L2756" s="1" t="s">
        <v>24</v>
      </c>
      <c r="M2756" s="1" t="s">
        <v>2844</v>
      </c>
      <c r="N2756" s="1" t="s">
        <v>2059</v>
      </c>
      <c r="O2756" s="2">
        <v>39752</v>
      </c>
      <c r="P2756" s="2">
        <v>39758</v>
      </c>
      <c r="Q2756" s="1" t="s">
        <v>29</v>
      </c>
      <c r="R2756" t="str">
        <f>VLOOKUP(F2756,'Seg 2 descriptions'!A:B,2)</f>
        <v>X Operations-Citrus County</v>
      </c>
      <c r="S2756" t="str">
        <f>VLOOKUP(G2756,'Seg 3 descriptions'!A:B,2)</f>
        <v>Vehicle Insurance</v>
      </c>
    </row>
    <row r="2757" spans="1:19" x14ac:dyDescent="0.25">
      <c r="A2757" s="1" t="s">
        <v>457</v>
      </c>
      <c r="B2757" s="1" t="s">
        <v>49</v>
      </c>
      <c r="C2757" s="1" t="s">
        <v>3194</v>
      </c>
      <c r="D2757" s="1" t="s">
        <v>3250</v>
      </c>
      <c r="E2757" s="1" t="s">
        <v>20</v>
      </c>
      <c r="F2757" s="1" t="s">
        <v>2506</v>
      </c>
      <c r="G2757" s="1" t="s">
        <v>866</v>
      </c>
      <c r="H2757" s="1" t="s">
        <v>86</v>
      </c>
      <c r="I2757" s="1" t="s">
        <v>2056</v>
      </c>
      <c r="J2757" s="3">
        <v>157.19</v>
      </c>
      <c r="K2757" s="1" t="s">
        <v>3251</v>
      </c>
      <c r="L2757" s="1" t="s">
        <v>24</v>
      </c>
      <c r="M2757" s="1" t="s">
        <v>3252</v>
      </c>
      <c r="N2757" s="1" t="s">
        <v>2059</v>
      </c>
      <c r="O2757" s="2">
        <v>39752</v>
      </c>
      <c r="P2757" s="2">
        <v>39758</v>
      </c>
      <c r="Q2757" s="1" t="s">
        <v>29</v>
      </c>
      <c r="R2757" t="str">
        <f>VLOOKUP(F2757,'Seg 2 descriptions'!A:B,2)</f>
        <v>X Business Development Manager</v>
      </c>
      <c r="S2757" t="str">
        <f>VLOOKUP(G2757,'Seg 3 descriptions'!A:B,2)</f>
        <v>Lodging &amp; Travel</v>
      </c>
    </row>
    <row r="2758" spans="1:19" x14ac:dyDescent="0.25">
      <c r="A2758" s="1" t="s">
        <v>457</v>
      </c>
      <c r="B2758" s="1" t="s">
        <v>49</v>
      </c>
      <c r="C2758" s="1" t="s">
        <v>3200</v>
      </c>
      <c r="D2758" s="1" t="s">
        <v>3254</v>
      </c>
      <c r="E2758" s="1" t="s">
        <v>20</v>
      </c>
      <c r="F2758" s="1" t="s">
        <v>2506</v>
      </c>
      <c r="G2758" s="1" t="s">
        <v>870</v>
      </c>
      <c r="H2758" s="1" t="s">
        <v>86</v>
      </c>
      <c r="I2758" s="1" t="s">
        <v>2056</v>
      </c>
      <c r="J2758" s="3">
        <v>5.89</v>
      </c>
      <c r="K2758" s="1" t="s">
        <v>3251</v>
      </c>
      <c r="L2758" s="1" t="s">
        <v>24</v>
      </c>
      <c r="M2758" s="1" t="s">
        <v>3252</v>
      </c>
      <c r="N2758" s="1" t="s">
        <v>2059</v>
      </c>
      <c r="O2758" s="2">
        <v>39691</v>
      </c>
      <c r="P2758" s="2">
        <v>39696</v>
      </c>
      <c r="Q2758" s="1" t="s">
        <v>29</v>
      </c>
      <c r="R2758" t="str">
        <f>VLOOKUP(F2758,'Seg 2 descriptions'!A:B,2)</f>
        <v>X Business Development Manager</v>
      </c>
      <c r="S2758" t="str">
        <f>VLOOKUP(G2758,'Seg 3 descriptions'!A:B,2)</f>
        <v>Other Vehicle Expenses</v>
      </c>
    </row>
    <row r="2759" spans="1:19" x14ac:dyDescent="0.25">
      <c r="A2759" s="1" t="s">
        <v>457</v>
      </c>
      <c r="B2759" s="1" t="s">
        <v>49</v>
      </c>
      <c r="C2759" s="1" t="s">
        <v>3200</v>
      </c>
      <c r="D2759" s="1" t="s">
        <v>3255</v>
      </c>
      <c r="E2759" s="1" t="s">
        <v>20</v>
      </c>
      <c r="F2759" s="1" t="s">
        <v>2506</v>
      </c>
      <c r="G2759" s="1" t="s">
        <v>1055</v>
      </c>
      <c r="H2759" s="1" t="s">
        <v>86</v>
      </c>
      <c r="I2759" s="1" t="s">
        <v>2056</v>
      </c>
      <c r="J2759" s="3">
        <v>74.92</v>
      </c>
      <c r="K2759" s="1" t="s">
        <v>3251</v>
      </c>
      <c r="L2759" s="1" t="s">
        <v>24</v>
      </c>
      <c r="M2759" s="1" t="s">
        <v>3252</v>
      </c>
      <c r="N2759" s="1" t="s">
        <v>2059</v>
      </c>
      <c r="O2759" s="2">
        <v>39691</v>
      </c>
      <c r="P2759" s="2">
        <v>39696</v>
      </c>
      <c r="Q2759" s="1" t="s">
        <v>29</v>
      </c>
      <c r="R2759" t="str">
        <f>VLOOKUP(F2759,'Seg 2 descriptions'!A:B,2)</f>
        <v>X Business Development Manager</v>
      </c>
      <c r="S2759" t="str">
        <f>VLOOKUP(G2759,'Seg 3 descriptions'!A:B,2)</f>
        <v>Vehicle Depreciation</v>
      </c>
    </row>
    <row r="2760" spans="1:19" x14ac:dyDescent="0.25">
      <c r="A2760" s="1" t="s">
        <v>457</v>
      </c>
      <c r="B2760" s="1" t="s">
        <v>49</v>
      </c>
      <c r="C2760" s="1" t="s">
        <v>3200</v>
      </c>
      <c r="D2760" s="1" t="s">
        <v>3256</v>
      </c>
      <c r="E2760" s="1" t="s">
        <v>20</v>
      </c>
      <c r="F2760" s="1" t="s">
        <v>2506</v>
      </c>
      <c r="G2760" s="1" t="s">
        <v>1049</v>
      </c>
      <c r="H2760" s="1" t="s">
        <v>86</v>
      </c>
      <c r="I2760" s="1" t="s">
        <v>2056</v>
      </c>
      <c r="J2760" s="3">
        <v>36.229999999999997</v>
      </c>
      <c r="K2760" s="1" t="s">
        <v>3251</v>
      </c>
      <c r="L2760" s="1" t="s">
        <v>24</v>
      </c>
      <c r="M2760" s="1" t="s">
        <v>3252</v>
      </c>
      <c r="N2760" s="1" t="s">
        <v>2059</v>
      </c>
      <c r="O2760" s="2">
        <v>39691</v>
      </c>
      <c r="P2760" s="2">
        <v>39696</v>
      </c>
      <c r="Q2760" s="1" t="s">
        <v>29</v>
      </c>
      <c r="R2760" t="str">
        <f>VLOOKUP(F2760,'Seg 2 descriptions'!A:B,2)</f>
        <v>X Business Development Manager</v>
      </c>
      <c r="S2760" t="str">
        <f>VLOOKUP(G2760,'Seg 3 descriptions'!A:B,2)</f>
        <v>Vehicle Insurance</v>
      </c>
    </row>
    <row r="2761" spans="1:19" x14ac:dyDescent="0.25">
      <c r="A2761" s="1" t="s">
        <v>457</v>
      </c>
      <c r="B2761" s="1" t="s">
        <v>49</v>
      </c>
      <c r="C2761" s="1" t="s">
        <v>3200</v>
      </c>
      <c r="D2761" s="1" t="s">
        <v>3287</v>
      </c>
      <c r="E2761" s="1" t="s">
        <v>20</v>
      </c>
      <c r="F2761" s="1" t="s">
        <v>2506</v>
      </c>
      <c r="G2761" s="1" t="s">
        <v>283</v>
      </c>
      <c r="H2761" s="1" t="s">
        <v>86</v>
      </c>
      <c r="I2761" s="1" t="s">
        <v>2056</v>
      </c>
      <c r="J2761" s="3">
        <v>55.93</v>
      </c>
      <c r="K2761" s="1" t="s">
        <v>3251</v>
      </c>
      <c r="L2761" s="1" t="s">
        <v>24</v>
      </c>
      <c r="M2761" s="1" t="s">
        <v>3252</v>
      </c>
      <c r="N2761" s="1" t="s">
        <v>2059</v>
      </c>
      <c r="O2761" s="2">
        <v>39691</v>
      </c>
      <c r="P2761" s="2">
        <v>39696</v>
      </c>
      <c r="Q2761" s="1" t="s">
        <v>29</v>
      </c>
      <c r="R2761" t="str">
        <f>VLOOKUP(F2761,'Seg 2 descriptions'!A:B,2)</f>
        <v>X Business Development Manager</v>
      </c>
      <c r="S2761" t="str">
        <f>VLOOKUP(G2761,'Seg 3 descriptions'!A:B,2)</f>
        <v>Supplies &amp; Misc Dept Expenses</v>
      </c>
    </row>
    <row r="2762" spans="1:19" x14ac:dyDescent="0.25">
      <c r="A2762" s="1" t="s">
        <v>457</v>
      </c>
      <c r="B2762" s="1" t="s">
        <v>49</v>
      </c>
      <c r="C2762" s="1" t="s">
        <v>3200</v>
      </c>
      <c r="D2762" s="1" t="s">
        <v>3258</v>
      </c>
      <c r="E2762" s="1" t="s">
        <v>20</v>
      </c>
      <c r="F2762" s="1" t="s">
        <v>2506</v>
      </c>
      <c r="G2762" s="1" t="s">
        <v>869</v>
      </c>
      <c r="H2762" s="1" t="s">
        <v>86</v>
      </c>
      <c r="I2762" s="1" t="s">
        <v>2056</v>
      </c>
      <c r="J2762" s="3">
        <v>80.09</v>
      </c>
      <c r="K2762" s="1" t="s">
        <v>3251</v>
      </c>
      <c r="L2762" s="1" t="s">
        <v>24</v>
      </c>
      <c r="M2762" s="1" t="s">
        <v>3252</v>
      </c>
      <c r="N2762" s="1" t="s">
        <v>2059</v>
      </c>
      <c r="O2762" s="2">
        <v>39691</v>
      </c>
      <c r="P2762" s="2">
        <v>39696</v>
      </c>
      <c r="Q2762" s="1" t="s">
        <v>29</v>
      </c>
      <c r="R2762" t="str">
        <f>VLOOKUP(F2762,'Seg 2 descriptions'!A:B,2)</f>
        <v>X Business Development Manager</v>
      </c>
      <c r="S2762" t="str">
        <f>VLOOKUP(G2762,'Seg 3 descriptions'!A:B,2)</f>
        <v>Vehicle Fuel</v>
      </c>
    </row>
    <row r="2763" spans="1:19" x14ac:dyDescent="0.25">
      <c r="A2763" s="1" t="s">
        <v>457</v>
      </c>
      <c r="B2763" s="1" t="s">
        <v>49</v>
      </c>
      <c r="C2763" s="1" t="s">
        <v>3200</v>
      </c>
      <c r="D2763" s="1" t="s">
        <v>3257</v>
      </c>
      <c r="E2763" s="1" t="s">
        <v>20</v>
      </c>
      <c r="F2763" s="1" t="s">
        <v>2506</v>
      </c>
      <c r="G2763" s="1" t="s">
        <v>868</v>
      </c>
      <c r="H2763" s="1" t="s">
        <v>86</v>
      </c>
      <c r="I2763" s="1" t="s">
        <v>2056</v>
      </c>
      <c r="J2763" s="3">
        <v>31.56</v>
      </c>
      <c r="K2763" s="1" t="s">
        <v>3251</v>
      </c>
      <c r="L2763" s="1" t="s">
        <v>24</v>
      </c>
      <c r="M2763" s="1" t="s">
        <v>3252</v>
      </c>
      <c r="N2763" s="1" t="s">
        <v>2059</v>
      </c>
      <c r="O2763" s="2">
        <v>39691</v>
      </c>
      <c r="P2763" s="2">
        <v>39696</v>
      </c>
      <c r="Q2763" s="1" t="s">
        <v>29</v>
      </c>
      <c r="R2763" t="str">
        <f>VLOOKUP(F2763,'Seg 2 descriptions'!A:B,2)</f>
        <v>X Business Development Manager</v>
      </c>
      <c r="S2763" t="str">
        <f>VLOOKUP(G2763,'Seg 3 descriptions'!A:B,2)</f>
        <v>Cell Phones</v>
      </c>
    </row>
    <row r="2764" spans="1:19" x14ac:dyDescent="0.25">
      <c r="A2764" s="1" t="s">
        <v>457</v>
      </c>
      <c r="B2764" s="1" t="s">
        <v>49</v>
      </c>
      <c r="C2764" s="1" t="s">
        <v>3200</v>
      </c>
      <c r="D2764" s="1" t="s">
        <v>3288</v>
      </c>
      <c r="E2764" s="1" t="s">
        <v>20</v>
      </c>
      <c r="F2764" s="1" t="s">
        <v>2506</v>
      </c>
      <c r="G2764" s="1" t="s">
        <v>1301</v>
      </c>
      <c r="H2764" s="1" t="s">
        <v>86</v>
      </c>
      <c r="I2764" s="1" t="s">
        <v>2056</v>
      </c>
      <c r="J2764" s="3">
        <v>49.56</v>
      </c>
      <c r="K2764" s="1" t="s">
        <v>3251</v>
      </c>
      <c r="L2764" s="1" t="s">
        <v>24</v>
      </c>
      <c r="M2764" s="1" t="s">
        <v>3252</v>
      </c>
      <c r="N2764" s="1" t="s">
        <v>2059</v>
      </c>
      <c r="O2764" s="2">
        <v>39691</v>
      </c>
      <c r="P2764" s="2">
        <v>39696</v>
      </c>
      <c r="Q2764" s="1" t="s">
        <v>29</v>
      </c>
      <c r="R2764" t="str">
        <f>VLOOKUP(F2764,'Seg 2 descriptions'!A:B,2)</f>
        <v>X Business Development Manager</v>
      </c>
      <c r="S2764" t="str">
        <f>VLOOKUP(G2764,'Seg 3 descriptions'!A:B,2)</f>
        <v>Memberships &amp; Subscriptions</v>
      </c>
    </row>
    <row r="2765" spans="1:19" x14ac:dyDescent="0.25">
      <c r="A2765" s="1" t="s">
        <v>1571</v>
      </c>
      <c r="B2765" s="1" t="s">
        <v>49</v>
      </c>
      <c r="C2765" s="1" t="s">
        <v>2410</v>
      </c>
      <c r="D2765" s="1" t="s">
        <v>2183</v>
      </c>
      <c r="E2765" s="1" t="s">
        <v>1991</v>
      </c>
      <c r="F2765" s="1" t="s">
        <v>2013</v>
      </c>
      <c r="G2765" s="1" t="s">
        <v>22</v>
      </c>
      <c r="H2765" s="1" t="s">
        <v>103</v>
      </c>
      <c r="I2765" s="1" t="s">
        <v>24</v>
      </c>
      <c r="J2765" s="3">
        <v>118.26</v>
      </c>
      <c r="K2765" s="1" t="s">
        <v>3289</v>
      </c>
      <c r="L2765" s="1" t="s">
        <v>24</v>
      </c>
      <c r="M2765" s="1" t="s">
        <v>24</v>
      </c>
      <c r="N2765" s="1" t="s">
        <v>2410</v>
      </c>
      <c r="O2765" s="2">
        <v>39813</v>
      </c>
      <c r="P2765" s="2">
        <v>39819</v>
      </c>
      <c r="Q2765" s="1" t="s">
        <v>29</v>
      </c>
      <c r="R2765" t="str">
        <f>VLOOKUP(F2765,'Seg 2 descriptions'!A:B,2)</f>
        <v>X Facilities-Florida</v>
      </c>
      <c r="S2765" t="str">
        <f>VLOOKUP(G2765,'Seg 3 descriptions'!A:B,2)</f>
        <v>Facilities Maintenance</v>
      </c>
    </row>
    <row r="2766" spans="1:19" x14ac:dyDescent="0.25">
      <c r="A2766" s="1" t="s">
        <v>1987</v>
      </c>
      <c r="B2766" s="1" t="s">
        <v>1988</v>
      </c>
      <c r="C2766" s="1" t="s">
        <v>2490</v>
      </c>
      <c r="D2766" s="1" t="s">
        <v>2003</v>
      </c>
      <c r="E2766" s="1" t="s">
        <v>1991</v>
      </c>
      <c r="F2766" s="1" t="s">
        <v>1992</v>
      </c>
      <c r="G2766" s="1" t="s">
        <v>590</v>
      </c>
      <c r="H2766" s="1" t="s">
        <v>103</v>
      </c>
      <c r="I2766" s="1" t="s">
        <v>24</v>
      </c>
      <c r="J2766" s="3">
        <v>40.68</v>
      </c>
      <c r="K2766" s="1" t="s">
        <v>3290</v>
      </c>
      <c r="L2766" s="1" t="s">
        <v>24</v>
      </c>
      <c r="M2766" s="1" t="s">
        <v>1998</v>
      </c>
      <c r="N2766" s="1" t="s">
        <v>2490</v>
      </c>
      <c r="O2766" s="2">
        <v>39527</v>
      </c>
      <c r="P2766" s="2">
        <v>39527</v>
      </c>
      <c r="Q2766" s="1" t="s">
        <v>29</v>
      </c>
      <c r="R2766" t="str">
        <f>VLOOKUP(F2766,'Seg 2 descriptions'!A:B,2)</f>
        <v>X Operations-Tri-County</v>
      </c>
      <c r="S2766" t="str">
        <f>VLOOKUP(G2766,'Seg 3 descriptions'!A:B,2)</f>
        <v>Overtime/Comp Time/On Call</v>
      </c>
    </row>
    <row r="2767" spans="1:19" x14ac:dyDescent="0.25">
      <c r="A2767" s="1" t="s">
        <v>1987</v>
      </c>
      <c r="B2767" s="1" t="s">
        <v>1988</v>
      </c>
      <c r="C2767" s="1" t="s">
        <v>2490</v>
      </c>
      <c r="D2767" s="1" t="s">
        <v>2005</v>
      </c>
      <c r="E2767" s="1" t="s">
        <v>20</v>
      </c>
      <c r="F2767" s="1" t="s">
        <v>2006</v>
      </c>
      <c r="G2767" s="1" t="s">
        <v>590</v>
      </c>
      <c r="H2767" s="1" t="s">
        <v>187</v>
      </c>
      <c r="I2767" s="1" t="s">
        <v>24</v>
      </c>
      <c r="J2767" s="3">
        <v>40.6</v>
      </c>
      <c r="K2767" s="1" t="s">
        <v>3290</v>
      </c>
      <c r="L2767" s="1" t="s">
        <v>24</v>
      </c>
      <c r="M2767" s="1" t="s">
        <v>2007</v>
      </c>
      <c r="N2767" s="1" t="s">
        <v>2490</v>
      </c>
      <c r="O2767" s="2">
        <v>39527</v>
      </c>
      <c r="P2767" s="2">
        <v>39527</v>
      </c>
      <c r="Q2767" s="1" t="s">
        <v>29</v>
      </c>
      <c r="R2767" t="str">
        <f>VLOOKUP(F2767,'Seg 2 descriptions'!A:B,2)</f>
        <v>X Engineering and Measurement</v>
      </c>
      <c r="S2767" t="str">
        <f>VLOOKUP(G2767,'Seg 3 descriptions'!A:B,2)</f>
        <v>Overtime/Comp Time/On Call</v>
      </c>
    </row>
    <row r="2768" spans="1:19" x14ac:dyDescent="0.25">
      <c r="A2768" s="1" t="s">
        <v>1987</v>
      </c>
      <c r="B2768" s="1" t="s">
        <v>1988</v>
      </c>
      <c r="C2768" s="1" t="s">
        <v>2490</v>
      </c>
      <c r="D2768" s="1" t="s">
        <v>2008</v>
      </c>
      <c r="E2768" s="1" t="s">
        <v>20</v>
      </c>
      <c r="F2768" s="1" t="s">
        <v>2006</v>
      </c>
      <c r="G2768" s="1" t="s">
        <v>590</v>
      </c>
      <c r="H2768" s="1" t="s">
        <v>76</v>
      </c>
      <c r="I2768" s="1" t="s">
        <v>24</v>
      </c>
      <c r="J2768" s="3">
        <v>67.680000000000007</v>
      </c>
      <c r="K2768" s="1" t="s">
        <v>3290</v>
      </c>
      <c r="L2768" s="1" t="s">
        <v>24</v>
      </c>
      <c r="M2768" s="1" t="s">
        <v>2007</v>
      </c>
      <c r="N2768" s="1" t="s">
        <v>2490</v>
      </c>
      <c r="O2768" s="2">
        <v>39527</v>
      </c>
      <c r="P2768" s="2">
        <v>39527</v>
      </c>
      <c r="Q2768" s="1" t="s">
        <v>29</v>
      </c>
      <c r="R2768" t="str">
        <f>VLOOKUP(F2768,'Seg 2 descriptions'!A:B,2)</f>
        <v>X Engineering and Measurement</v>
      </c>
      <c r="S2768" t="str">
        <f>VLOOKUP(G2768,'Seg 3 descriptions'!A:B,2)</f>
        <v>Overtime/Comp Time/On Call</v>
      </c>
    </row>
    <row r="2769" spans="1:19" x14ac:dyDescent="0.25">
      <c r="A2769" s="1" t="s">
        <v>1987</v>
      </c>
      <c r="B2769" s="1" t="s">
        <v>1988</v>
      </c>
      <c r="C2769" s="1" t="s">
        <v>2490</v>
      </c>
      <c r="D2769" s="1" t="s">
        <v>2064</v>
      </c>
      <c r="E2769" s="1" t="s">
        <v>20</v>
      </c>
      <c r="F2769" s="1" t="s">
        <v>2006</v>
      </c>
      <c r="G2769" s="1" t="s">
        <v>590</v>
      </c>
      <c r="H2769" s="1" t="s">
        <v>23</v>
      </c>
      <c r="I2769" s="1" t="s">
        <v>24</v>
      </c>
      <c r="J2769" s="3">
        <v>81.209999999999994</v>
      </c>
      <c r="K2769" s="1" t="s">
        <v>3290</v>
      </c>
      <c r="L2769" s="1" t="s">
        <v>24</v>
      </c>
      <c r="M2769" s="1" t="s">
        <v>2007</v>
      </c>
      <c r="N2769" s="1" t="s">
        <v>2490</v>
      </c>
      <c r="O2769" s="2">
        <v>39527</v>
      </c>
      <c r="P2769" s="2">
        <v>39527</v>
      </c>
      <c r="Q2769" s="1" t="s">
        <v>29</v>
      </c>
      <c r="R2769" t="str">
        <f>VLOOKUP(F2769,'Seg 2 descriptions'!A:B,2)</f>
        <v>X Engineering and Measurement</v>
      </c>
      <c r="S2769" t="str">
        <f>VLOOKUP(G2769,'Seg 3 descriptions'!A:B,2)</f>
        <v>Overtime/Comp Time/On Call</v>
      </c>
    </row>
    <row r="2770" spans="1:19" x14ac:dyDescent="0.25">
      <c r="A2770" s="1" t="s">
        <v>457</v>
      </c>
      <c r="B2770" s="1" t="s">
        <v>1988</v>
      </c>
      <c r="C2770" s="1" t="s">
        <v>2315</v>
      </c>
      <c r="D2770" s="1" t="s">
        <v>2505</v>
      </c>
      <c r="E2770" s="1" t="s">
        <v>20</v>
      </c>
      <c r="F2770" s="1" t="s">
        <v>2506</v>
      </c>
      <c r="G2770" s="1" t="s">
        <v>460</v>
      </c>
      <c r="H2770" s="1" t="s">
        <v>86</v>
      </c>
      <c r="I2770" s="1" t="s">
        <v>2056</v>
      </c>
      <c r="J2770" s="3">
        <v>195.64</v>
      </c>
      <c r="K2770" s="1" t="s">
        <v>3291</v>
      </c>
      <c r="L2770" s="1" t="s">
        <v>24</v>
      </c>
      <c r="M2770" s="1" t="s">
        <v>3292</v>
      </c>
      <c r="N2770" s="1" t="s">
        <v>2059</v>
      </c>
      <c r="O2770" s="2">
        <v>39478</v>
      </c>
      <c r="P2770" s="2">
        <v>39486</v>
      </c>
      <c r="Q2770" s="1" t="s">
        <v>29</v>
      </c>
      <c r="R2770" t="str">
        <f>VLOOKUP(F2770,'Seg 2 descriptions'!A:B,2)</f>
        <v>X Business Development Manager</v>
      </c>
      <c r="S2770" t="str">
        <f>VLOOKUP(G2770,'Seg 3 descriptions'!A:B,2)</f>
        <v>Salaries</v>
      </c>
    </row>
    <row r="2771" spans="1:19" x14ac:dyDescent="0.25">
      <c r="A2771" s="1" t="s">
        <v>457</v>
      </c>
      <c r="B2771" s="1" t="s">
        <v>1988</v>
      </c>
      <c r="C2771" s="1" t="s">
        <v>2315</v>
      </c>
      <c r="D2771" s="1" t="s">
        <v>3250</v>
      </c>
      <c r="E2771" s="1" t="s">
        <v>20</v>
      </c>
      <c r="F2771" s="1" t="s">
        <v>2506</v>
      </c>
      <c r="G2771" s="1" t="s">
        <v>866</v>
      </c>
      <c r="H2771" s="1" t="s">
        <v>86</v>
      </c>
      <c r="I2771" s="1" t="s">
        <v>2056</v>
      </c>
      <c r="J2771" s="3">
        <v>14.43</v>
      </c>
      <c r="K2771" s="1" t="s">
        <v>3291</v>
      </c>
      <c r="L2771" s="1" t="s">
        <v>24</v>
      </c>
      <c r="M2771" s="1" t="s">
        <v>3292</v>
      </c>
      <c r="N2771" s="1" t="s">
        <v>2059</v>
      </c>
      <c r="O2771" s="2">
        <v>39478</v>
      </c>
      <c r="P2771" s="2">
        <v>39486</v>
      </c>
      <c r="Q2771" s="1" t="s">
        <v>29</v>
      </c>
      <c r="R2771" t="str">
        <f>VLOOKUP(F2771,'Seg 2 descriptions'!A:B,2)</f>
        <v>X Business Development Manager</v>
      </c>
      <c r="S2771" t="str">
        <f>VLOOKUP(G2771,'Seg 3 descriptions'!A:B,2)</f>
        <v>Lodging &amp; Travel</v>
      </c>
    </row>
    <row r="2772" spans="1:19" x14ac:dyDescent="0.25">
      <c r="A2772" s="1" t="s">
        <v>457</v>
      </c>
      <c r="B2772" s="1" t="s">
        <v>1988</v>
      </c>
      <c r="C2772" s="1" t="s">
        <v>2315</v>
      </c>
      <c r="D2772" s="1" t="s">
        <v>3253</v>
      </c>
      <c r="E2772" s="1" t="s">
        <v>20</v>
      </c>
      <c r="F2772" s="1" t="s">
        <v>2506</v>
      </c>
      <c r="G2772" s="1" t="s">
        <v>867</v>
      </c>
      <c r="H2772" s="1" t="s">
        <v>86</v>
      </c>
      <c r="I2772" s="1" t="s">
        <v>2056</v>
      </c>
      <c r="J2772" s="3">
        <v>7.62</v>
      </c>
      <c r="K2772" s="1" t="s">
        <v>3291</v>
      </c>
      <c r="L2772" s="1" t="s">
        <v>24</v>
      </c>
      <c r="M2772" s="1" t="s">
        <v>3292</v>
      </c>
      <c r="N2772" s="1" t="s">
        <v>2059</v>
      </c>
      <c r="O2772" s="2">
        <v>39478</v>
      </c>
      <c r="P2772" s="2">
        <v>39486</v>
      </c>
      <c r="Q2772" s="1" t="s">
        <v>29</v>
      </c>
      <c r="R2772" t="str">
        <f>VLOOKUP(F2772,'Seg 2 descriptions'!A:B,2)</f>
        <v>X Business Development Manager</v>
      </c>
      <c r="S2772" t="str">
        <f>VLOOKUP(G2772,'Seg 3 descriptions'!A:B,2)</f>
        <v>Meals</v>
      </c>
    </row>
    <row r="2773" spans="1:19" x14ac:dyDescent="0.25">
      <c r="A2773" s="1" t="s">
        <v>457</v>
      </c>
      <c r="B2773" s="1" t="s">
        <v>1988</v>
      </c>
      <c r="C2773" s="1" t="s">
        <v>2315</v>
      </c>
      <c r="D2773" s="1" t="s">
        <v>3274</v>
      </c>
      <c r="E2773" s="1" t="s">
        <v>20</v>
      </c>
      <c r="F2773" s="1" t="s">
        <v>2506</v>
      </c>
      <c r="G2773" s="1" t="s">
        <v>1270</v>
      </c>
      <c r="H2773" s="1" t="s">
        <v>86</v>
      </c>
      <c r="I2773" s="1" t="s">
        <v>2056</v>
      </c>
      <c r="J2773" s="3">
        <v>21.66</v>
      </c>
      <c r="K2773" s="1" t="s">
        <v>3291</v>
      </c>
      <c r="L2773" s="1" t="s">
        <v>24</v>
      </c>
      <c r="M2773" s="1" t="s">
        <v>3292</v>
      </c>
      <c r="N2773" s="1" t="s">
        <v>2059</v>
      </c>
      <c r="O2773" s="2">
        <v>39478</v>
      </c>
      <c r="P2773" s="2">
        <v>39486</v>
      </c>
      <c r="Q2773" s="1" t="s">
        <v>29</v>
      </c>
      <c r="R2773" t="str">
        <f>VLOOKUP(F2773,'Seg 2 descriptions'!A:B,2)</f>
        <v>X Business Development Manager</v>
      </c>
      <c r="S2773" t="str">
        <f>VLOOKUP(G2773,'Seg 3 descriptions'!A:B,2)</f>
        <v>Seminars &amp; Training</v>
      </c>
    </row>
    <row r="2774" spans="1:19" x14ac:dyDescent="0.25">
      <c r="A2774" s="1" t="s">
        <v>457</v>
      </c>
      <c r="B2774" s="1" t="s">
        <v>1988</v>
      </c>
      <c r="C2774" s="1" t="s">
        <v>2315</v>
      </c>
      <c r="D2774" s="1" t="s">
        <v>3257</v>
      </c>
      <c r="E2774" s="1" t="s">
        <v>20</v>
      </c>
      <c r="F2774" s="1" t="s">
        <v>2506</v>
      </c>
      <c r="G2774" s="1" t="s">
        <v>868</v>
      </c>
      <c r="H2774" s="1" t="s">
        <v>86</v>
      </c>
      <c r="I2774" s="1" t="s">
        <v>2056</v>
      </c>
      <c r="J2774" s="3">
        <v>8.11</v>
      </c>
      <c r="K2774" s="1" t="s">
        <v>3291</v>
      </c>
      <c r="L2774" s="1" t="s">
        <v>24</v>
      </c>
      <c r="M2774" s="1" t="s">
        <v>3292</v>
      </c>
      <c r="N2774" s="1" t="s">
        <v>2059</v>
      </c>
      <c r="O2774" s="2">
        <v>39478</v>
      </c>
      <c r="P2774" s="2">
        <v>39486</v>
      </c>
      <c r="Q2774" s="1" t="s">
        <v>29</v>
      </c>
      <c r="R2774" t="str">
        <f>VLOOKUP(F2774,'Seg 2 descriptions'!A:B,2)</f>
        <v>X Business Development Manager</v>
      </c>
      <c r="S2774" t="str">
        <f>VLOOKUP(G2774,'Seg 3 descriptions'!A:B,2)</f>
        <v>Cell Phones</v>
      </c>
    </row>
    <row r="2775" spans="1:19" x14ac:dyDescent="0.25">
      <c r="A2775" s="1" t="s">
        <v>457</v>
      </c>
      <c r="B2775" s="1" t="s">
        <v>1988</v>
      </c>
      <c r="C2775" s="1" t="s">
        <v>2315</v>
      </c>
      <c r="D2775" s="1" t="s">
        <v>3288</v>
      </c>
      <c r="E2775" s="1" t="s">
        <v>20</v>
      </c>
      <c r="F2775" s="1" t="s">
        <v>2506</v>
      </c>
      <c r="G2775" s="1" t="s">
        <v>1301</v>
      </c>
      <c r="H2775" s="1" t="s">
        <v>86</v>
      </c>
      <c r="I2775" s="1" t="s">
        <v>2056</v>
      </c>
      <c r="J2775" s="3">
        <v>15</v>
      </c>
      <c r="K2775" s="1" t="s">
        <v>3291</v>
      </c>
      <c r="L2775" s="1" t="s">
        <v>24</v>
      </c>
      <c r="M2775" s="1" t="s">
        <v>3292</v>
      </c>
      <c r="N2775" s="1" t="s">
        <v>2059</v>
      </c>
      <c r="O2775" s="2">
        <v>39478</v>
      </c>
      <c r="P2775" s="2">
        <v>39486</v>
      </c>
      <c r="Q2775" s="1" t="s">
        <v>29</v>
      </c>
      <c r="R2775" t="str">
        <f>VLOOKUP(F2775,'Seg 2 descriptions'!A:B,2)</f>
        <v>X Business Development Manager</v>
      </c>
      <c r="S2775" t="str">
        <f>VLOOKUP(G2775,'Seg 3 descriptions'!A:B,2)</f>
        <v>Memberships &amp; Subscriptions</v>
      </c>
    </row>
    <row r="2776" spans="1:19" x14ac:dyDescent="0.25">
      <c r="A2776" s="1" t="s">
        <v>828</v>
      </c>
      <c r="B2776" s="1" t="s">
        <v>49</v>
      </c>
      <c r="C2776" s="1" t="s">
        <v>3293</v>
      </c>
      <c r="D2776" s="1" t="s">
        <v>2505</v>
      </c>
      <c r="E2776" s="1" t="s">
        <v>20</v>
      </c>
      <c r="F2776" s="1" t="s">
        <v>2506</v>
      </c>
      <c r="G2776" s="1" t="s">
        <v>460</v>
      </c>
      <c r="H2776" s="1" t="s">
        <v>86</v>
      </c>
      <c r="I2776" s="1" t="s">
        <v>24</v>
      </c>
      <c r="J2776" s="3">
        <v>590.44000000000005</v>
      </c>
      <c r="K2776" s="1" t="s">
        <v>3294</v>
      </c>
      <c r="L2776" s="1" t="s">
        <v>24</v>
      </c>
      <c r="M2776" s="1" t="s">
        <v>24</v>
      </c>
      <c r="N2776" s="1" t="s">
        <v>3293</v>
      </c>
      <c r="O2776" s="2">
        <v>39710</v>
      </c>
      <c r="P2776" s="2">
        <v>39721</v>
      </c>
      <c r="Q2776" s="1" t="s">
        <v>29</v>
      </c>
      <c r="R2776" t="str">
        <f>VLOOKUP(F2776,'Seg 2 descriptions'!A:B,2)</f>
        <v>X Business Development Manager</v>
      </c>
      <c r="S2776" t="str">
        <f>VLOOKUP(G2776,'Seg 3 descriptions'!A:B,2)</f>
        <v>Salaries</v>
      </c>
    </row>
    <row r="2777" spans="1:19" x14ac:dyDescent="0.25">
      <c r="A2777" s="1" t="s">
        <v>828</v>
      </c>
      <c r="B2777" s="1" t="s">
        <v>49</v>
      </c>
      <c r="C2777" s="1" t="s">
        <v>3293</v>
      </c>
      <c r="D2777" s="1" t="s">
        <v>2100</v>
      </c>
      <c r="E2777" s="1" t="s">
        <v>1991</v>
      </c>
      <c r="F2777" s="1" t="s">
        <v>2101</v>
      </c>
      <c r="G2777" s="1" t="s">
        <v>460</v>
      </c>
      <c r="H2777" s="1" t="s">
        <v>86</v>
      </c>
      <c r="I2777" s="1" t="s">
        <v>24</v>
      </c>
      <c r="J2777" s="3">
        <v>516.42999999999995</v>
      </c>
      <c r="K2777" s="1" t="s">
        <v>3294</v>
      </c>
      <c r="L2777" s="1" t="s">
        <v>24</v>
      </c>
      <c r="M2777" s="1" t="s">
        <v>24</v>
      </c>
      <c r="N2777" s="1" t="s">
        <v>3293</v>
      </c>
      <c r="O2777" s="2">
        <v>39710</v>
      </c>
      <c r="P2777" s="2">
        <v>39721</v>
      </c>
      <c r="Q2777" s="1" t="s">
        <v>29</v>
      </c>
      <c r="R2777" t="str">
        <f>VLOOKUP(F2777,'Seg 2 descriptions'!A:B,2)</f>
        <v>X Operations Manager-Tri-County</v>
      </c>
      <c r="S2777" t="str">
        <f>VLOOKUP(G2777,'Seg 3 descriptions'!A:B,2)</f>
        <v>Salaries</v>
      </c>
    </row>
    <row r="2778" spans="1:19" x14ac:dyDescent="0.25">
      <c r="A2778" s="1" t="s">
        <v>1987</v>
      </c>
      <c r="B2778" s="1" t="s">
        <v>1988</v>
      </c>
      <c r="C2778" s="1" t="s">
        <v>3295</v>
      </c>
      <c r="D2778" s="1" t="s">
        <v>2008</v>
      </c>
      <c r="E2778" s="1" t="s">
        <v>20</v>
      </c>
      <c r="F2778" s="1" t="s">
        <v>2006</v>
      </c>
      <c r="G2778" s="1" t="s">
        <v>590</v>
      </c>
      <c r="H2778" s="1" t="s">
        <v>76</v>
      </c>
      <c r="I2778" s="1" t="s">
        <v>24</v>
      </c>
      <c r="J2778" s="3">
        <v>81.209999999999994</v>
      </c>
      <c r="K2778" s="1" t="s">
        <v>3296</v>
      </c>
      <c r="L2778" s="1" t="s">
        <v>24</v>
      </c>
      <c r="M2778" s="1" t="s">
        <v>2007</v>
      </c>
      <c r="N2778" s="1" t="s">
        <v>3295</v>
      </c>
      <c r="O2778" s="2">
        <v>39451</v>
      </c>
      <c r="P2778" s="2">
        <v>39451</v>
      </c>
      <c r="Q2778" s="1" t="s">
        <v>29</v>
      </c>
      <c r="R2778" t="str">
        <f>VLOOKUP(F2778,'Seg 2 descriptions'!A:B,2)</f>
        <v>X Engineering and Measurement</v>
      </c>
      <c r="S2778" t="str">
        <f>VLOOKUP(G2778,'Seg 3 descriptions'!A:B,2)</f>
        <v>Overtime/Comp Time/On Call</v>
      </c>
    </row>
    <row r="2779" spans="1:19" x14ac:dyDescent="0.25">
      <c r="A2779" s="1" t="s">
        <v>1987</v>
      </c>
      <c r="B2779" s="1" t="s">
        <v>1988</v>
      </c>
      <c r="C2779" s="1" t="s">
        <v>3295</v>
      </c>
      <c r="D2779" s="1" t="s">
        <v>2064</v>
      </c>
      <c r="E2779" s="1" t="s">
        <v>20</v>
      </c>
      <c r="F2779" s="1" t="s">
        <v>2006</v>
      </c>
      <c r="G2779" s="1" t="s">
        <v>590</v>
      </c>
      <c r="H2779" s="1" t="s">
        <v>23</v>
      </c>
      <c r="I2779" s="1" t="s">
        <v>24</v>
      </c>
      <c r="J2779" s="3">
        <v>27.07</v>
      </c>
      <c r="K2779" s="1" t="s">
        <v>3296</v>
      </c>
      <c r="L2779" s="1" t="s">
        <v>24</v>
      </c>
      <c r="M2779" s="1" t="s">
        <v>2007</v>
      </c>
      <c r="N2779" s="1" t="s">
        <v>3295</v>
      </c>
      <c r="O2779" s="2">
        <v>39451</v>
      </c>
      <c r="P2779" s="2">
        <v>39451</v>
      </c>
      <c r="Q2779" s="1" t="s">
        <v>29</v>
      </c>
      <c r="R2779" t="str">
        <f>VLOOKUP(F2779,'Seg 2 descriptions'!A:B,2)</f>
        <v>X Engineering and Measurement</v>
      </c>
      <c r="S2779" t="str">
        <f>VLOOKUP(G2779,'Seg 3 descriptions'!A:B,2)</f>
        <v>Overtime/Comp Time/On Call</v>
      </c>
    </row>
    <row r="2780" spans="1:19" x14ac:dyDescent="0.25">
      <c r="A2780" s="1" t="s">
        <v>1987</v>
      </c>
      <c r="B2780" s="1" t="s">
        <v>1988</v>
      </c>
      <c r="C2780" s="1" t="s">
        <v>3295</v>
      </c>
      <c r="D2780" s="1" t="s">
        <v>2009</v>
      </c>
      <c r="E2780" s="1" t="s">
        <v>1991</v>
      </c>
      <c r="F2780" s="1" t="s">
        <v>1992</v>
      </c>
      <c r="G2780" s="1" t="s">
        <v>590</v>
      </c>
      <c r="H2780" s="1" t="s">
        <v>86</v>
      </c>
      <c r="I2780" s="1" t="s">
        <v>24</v>
      </c>
      <c r="J2780" s="3">
        <v>169.47</v>
      </c>
      <c r="K2780" s="1" t="s">
        <v>3296</v>
      </c>
      <c r="L2780" s="1" t="s">
        <v>24</v>
      </c>
      <c r="M2780" s="1" t="s">
        <v>2001</v>
      </c>
      <c r="N2780" s="1" t="s">
        <v>3295</v>
      </c>
      <c r="O2780" s="2">
        <v>39451</v>
      </c>
      <c r="P2780" s="2">
        <v>39451</v>
      </c>
      <c r="Q2780" s="1" t="s">
        <v>29</v>
      </c>
      <c r="R2780" t="str">
        <f>VLOOKUP(F2780,'Seg 2 descriptions'!A:B,2)</f>
        <v>X Operations-Tri-County</v>
      </c>
      <c r="S2780" t="str">
        <f>VLOOKUP(G2780,'Seg 3 descriptions'!A:B,2)</f>
        <v>Overtime/Comp Time/On Call</v>
      </c>
    </row>
    <row r="2781" spans="1:19" x14ac:dyDescent="0.25">
      <c r="A2781" s="1" t="s">
        <v>1987</v>
      </c>
      <c r="B2781" s="1" t="s">
        <v>1988</v>
      </c>
      <c r="C2781" s="1" t="s">
        <v>3295</v>
      </c>
      <c r="D2781" s="1" t="s">
        <v>2009</v>
      </c>
      <c r="E2781" s="1" t="s">
        <v>1991</v>
      </c>
      <c r="F2781" s="1" t="s">
        <v>1992</v>
      </c>
      <c r="G2781" s="1" t="s">
        <v>590</v>
      </c>
      <c r="H2781" s="1" t="s">
        <v>86</v>
      </c>
      <c r="I2781" s="1" t="s">
        <v>24</v>
      </c>
      <c r="J2781" s="3">
        <v>36.799999999999997</v>
      </c>
      <c r="K2781" s="1" t="s">
        <v>3296</v>
      </c>
      <c r="L2781" s="1" t="s">
        <v>24</v>
      </c>
      <c r="M2781" s="1" t="s">
        <v>3162</v>
      </c>
      <c r="N2781" s="1" t="s">
        <v>3295</v>
      </c>
      <c r="O2781" s="2">
        <v>39451</v>
      </c>
      <c r="P2781" s="2">
        <v>39451</v>
      </c>
      <c r="Q2781" s="1" t="s">
        <v>29</v>
      </c>
      <c r="R2781" t="str">
        <f>VLOOKUP(F2781,'Seg 2 descriptions'!A:B,2)</f>
        <v>X Operations-Tri-County</v>
      </c>
      <c r="S2781" t="str">
        <f>VLOOKUP(G2781,'Seg 3 descriptions'!A:B,2)</f>
        <v>Overtime/Comp Time/On Call</v>
      </c>
    </row>
    <row r="2782" spans="1:19" x14ac:dyDescent="0.25">
      <c r="A2782" s="1" t="s">
        <v>828</v>
      </c>
      <c r="B2782" s="1" t="s">
        <v>49</v>
      </c>
      <c r="C2782" s="1" t="s">
        <v>2663</v>
      </c>
      <c r="D2782" s="1" t="s">
        <v>2080</v>
      </c>
      <c r="E2782" s="1" t="s">
        <v>20</v>
      </c>
      <c r="F2782" s="1" t="s">
        <v>2006</v>
      </c>
      <c r="G2782" s="1" t="s">
        <v>460</v>
      </c>
      <c r="H2782" s="1" t="s">
        <v>187</v>
      </c>
      <c r="I2782" s="1" t="s">
        <v>24</v>
      </c>
      <c r="J2782" s="3">
        <v>238.62</v>
      </c>
      <c r="K2782" s="1" t="s">
        <v>3297</v>
      </c>
      <c r="L2782" s="1" t="s">
        <v>24</v>
      </c>
      <c r="M2782" s="1" t="s">
        <v>24</v>
      </c>
      <c r="N2782" s="1" t="s">
        <v>2663</v>
      </c>
      <c r="O2782" s="2">
        <v>39738</v>
      </c>
      <c r="P2782" s="2">
        <v>39756</v>
      </c>
      <c r="Q2782" s="1" t="s">
        <v>29</v>
      </c>
      <c r="R2782" t="str">
        <f>VLOOKUP(F2782,'Seg 2 descriptions'!A:B,2)</f>
        <v>X Engineering and Measurement</v>
      </c>
      <c r="S2782" t="str">
        <f>VLOOKUP(G2782,'Seg 3 descriptions'!A:B,2)</f>
        <v>Salaries</v>
      </c>
    </row>
    <row r="2783" spans="1:19" x14ac:dyDescent="0.25">
      <c r="A2783" s="1" t="s">
        <v>828</v>
      </c>
      <c r="B2783" s="1" t="s">
        <v>49</v>
      </c>
      <c r="C2783" s="1" t="s">
        <v>2663</v>
      </c>
      <c r="D2783" s="1" t="s">
        <v>2081</v>
      </c>
      <c r="E2783" s="1" t="s">
        <v>20</v>
      </c>
      <c r="F2783" s="1" t="s">
        <v>2006</v>
      </c>
      <c r="G2783" s="1" t="s">
        <v>460</v>
      </c>
      <c r="H2783" s="1" t="s">
        <v>76</v>
      </c>
      <c r="I2783" s="1" t="s">
        <v>24</v>
      </c>
      <c r="J2783" s="3">
        <v>260.32</v>
      </c>
      <c r="K2783" s="1" t="s">
        <v>3297</v>
      </c>
      <c r="L2783" s="1" t="s">
        <v>24</v>
      </c>
      <c r="M2783" s="1" t="s">
        <v>24</v>
      </c>
      <c r="N2783" s="1" t="s">
        <v>2663</v>
      </c>
      <c r="O2783" s="2">
        <v>39738</v>
      </c>
      <c r="P2783" s="2">
        <v>39756</v>
      </c>
      <c r="Q2783" s="1" t="s">
        <v>29</v>
      </c>
      <c r="R2783" t="str">
        <f>VLOOKUP(F2783,'Seg 2 descriptions'!A:B,2)</f>
        <v>X Engineering and Measurement</v>
      </c>
      <c r="S2783" t="str">
        <f>VLOOKUP(G2783,'Seg 3 descriptions'!A:B,2)</f>
        <v>Salaries</v>
      </c>
    </row>
    <row r="2784" spans="1:19" x14ac:dyDescent="0.25">
      <c r="A2784" s="1" t="s">
        <v>828</v>
      </c>
      <c r="B2784" s="1" t="s">
        <v>49</v>
      </c>
      <c r="C2784" s="1" t="s">
        <v>2663</v>
      </c>
      <c r="D2784" s="1" t="s">
        <v>1999</v>
      </c>
      <c r="E2784" s="1" t="s">
        <v>1991</v>
      </c>
      <c r="F2784" s="1" t="s">
        <v>1992</v>
      </c>
      <c r="G2784" s="1" t="s">
        <v>460</v>
      </c>
      <c r="H2784" s="1" t="s">
        <v>228</v>
      </c>
      <c r="I2784" s="1" t="s">
        <v>24</v>
      </c>
      <c r="J2784" s="3">
        <v>203.62</v>
      </c>
      <c r="K2784" s="1" t="s">
        <v>3297</v>
      </c>
      <c r="L2784" s="1" t="s">
        <v>24</v>
      </c>
      <c r="M2784" s="1" t="s">
        <v>24</v>
      </c>
      <c r="N2784" s="1" t="s">
        <v>2663</v>
      </c>
      <c r="O2784" s="2">
        <v>39738</v>
      </c>
      <c r="P2784" s="2">
        <v>39756</v>
      </c>
      <c r="Q2784" s="1" t="s">
        <v>29</v>
      </c>
      <c r="R2784" t="str">
        <f>VLOOKUP(F2784,'Seg 2 descriptions'!A:B,2)</f>
        <v>X Operations-Tri-County</v>
      </c>
      <c r="S2784" t="str">
        <f>VLOOKUP(G2784,'Seg 3 descriptions'!A:B,2)</f>
        <v>Salaries</v>
      </c>
    </row>
    <row r="2785" spans="1:19" x14ac:dyDescent="0.25">
      <c r="A2785" s="1" t="s">
        <v>828</v>
      </c>
      <c r="B2785" s="1" t="s">
        <v>49</v>
      </c>
      <c r="C2785" s="1" t="s">
        <v>2663</v>
      </c>
      <c r="D2785" s="1" t="s">
        <v>2082</v>
      </c>
      <c r="E2785" s="1" t="s">
        <v>20</v>
      </c>
      <c r="F2785" s="1" t="s">
        <v>2006</v>
      </c>
      <c r="G2785" s="1" t="s">
        <v>460</v>
      </c>
      <c r="H2785" s="1" t="s">
        <v>23</v>
      </c>
      <c r="I2785" s="1" t="s">
        <v>24</v>
      </c>
      <c r="J2785" s="3">
        <v>216.93</v>
      </c>
      <c r="K2785" s="1" t="s">
        <v>3297</v>
      </c>
      <c r="L2785" s="1" t="s">
        <v>24</v>
      </c>
      <c r="M2785" s="1" t="s">
        <v>24</v>
      </c>
      <c r="N2785" s="1" t="s">
        <v>2663</v>
      </c>
      <c r="O2785" s="2">
        <v>39738</v>
      </c>
      <c r="P2785" s="2">
        <v>39756</v>
      </c>
      <c r="Q2785" s="1" t="s">
        <v>29</v>
      </c>
      <c r="R2785" t="str">
        <f>VLOOKUP(F2785,'Seg 2 descriptions'!A:B,2)</f>
        <v>X Engineering and Measurement</v>
      </c>
      <c r="S2785" t="str">
        <f>VLOOKUP(G2785,'Seg 3 descriptions'!A:B,2)</f>
        <v>Salaries</v>
      </c>
    </row>
    <row r="2786" spans="1:19" x14ac:dyDescent="0.25">
      <c r="A2786" s="1" t="s">
        <v>457</v>
      </c>
      <c r="B2786" s="1" t="s">
        <v>1988</v>
      </c>
      <c r="C2786" s="1" t="s">
        <v>2315</v>
      </c>
      <c r="D2786" s="1" t="s">
        <v>3258</v>
      </c>
      <c r="E2786" s="1" t="s">
        <v>20</v>
      </c>
      <c r="F2786" s="1" t="s">
        <v>2506</v>
      </c>
      <c r="G2786" s="1" t="s">
        <v>869</v>
      </c>
      <c r="H2786" s="1" t="s">
        <v>86</v>
      </c>
      <c r="I2786" s="1" t="s">
        <v>2056</v>
      </c>
      <c r="J2786" s="3">
        <v>31.69</v>
      </c>
      <c r="K2786" s="1" t="s">
        <v>3291</v>
      </c>
      <c r="L2786" s="1" t="s">
        <v>24</v>
      </c>
      <c r="M2786" s="1" t="s">
        <v>3292</v>
      </c>
      <c r="N2786" s="1" t="s">
        <v>2059</v>
      </c>
      <c r="O2786" s="2">
        <v>39478</v>
      </c>
      <c r="P2786" s="2">
        <v>39486</v>
      </c>
      <c r="Q2786" s="1" t="s">
        <v>29</v>
      </c>
      <c r="R2786" t="str">
        <f>VLOOKUP(F2786,'Seg 2 descriptions'!A:B,2)</f>
        <v>X Business Development Manager</v>
      </c>
      <c r="S2786" t="str">
        <f>VLOOKUP(G2786,'Seg 3 descriptions'!A:B,2)</f>
        <v>Vehicle Fuel</v>
      </c>
    </row>
    <row r="2787" spans="1:19" x14ac:dyDescent="0.25">
      <c r="A2787" s="1" t="s">
        <v>457</v>
      </c>
      <c r="B2787" s="1" t="s">
        <v>1988</v>
      </c>
      <c r="C2787" s="1" t="s">
        <v>2315</v>
      </c>
      <c r="D2787" s="1" t="s">
        <v>3255</v>
      </c>
      <c r="E2787" s="1" t="s">
        <v>20</v>
      </c>
      <c r="F2787" s="1" t="s">
        <v>2506</v>
      </c>
      <c r="G2787" s="1" t="s">
        <v>1055</v>
      </c>
      <c r="H2787" s="1" t="s">
        <v>86</v>
      </c>
      <c r="I2787" s="1" t="s">
        <v>2056</v>
      </c>
      <c r="J2787" s="3">
        <v>32.39</v>
      </c>
      <c r="K2787" s="1" t="s">
        <v>3291</v>
      </c>
      <c r="L2787" s="1" t="s">
        <v>24</v>
      </c>
      <c r="M2787" s="1" t="s">
        <v>3292</v>
      </c>
      <c r="N2787" s="1" t="s">
        <v>2059</v>
      </c>
      <c r="O2787" s="2">
        <v>39478</v>
      </c>
      <c r="P2787" s="2">
        <v>39486</v>
      </c>
      <c r="Q2787" s="1" t="s">
        <v>29</v>
      </c>
      <c r="R2787" t="str">
        <f>VLOOKUP(F2787,'Seg 2 descriptions'!A:B,2)</f>
        <v>X Business Development Manager</v>
      </c>
      <c r="S2787" t="str">
        <f>VLOOKUP(G2787,'Seg 3 descriptions'!A:B,2)</f>
        <v>Vehicle Depreciation</v>
      </c>
    </row>
    <row r="2788" spans="1:19" x14ac:dyDescent="0.25">
      <c r="A2788" s="1" t="s">
        <v>457</v>
      </c>
      <c r="B2788" s="1" t="s">
        <v>1988</v>
      </c>
      <c r="C2788" s="1" t="s">
        <v>2315</v>
      </c>
      <c r="D2788" s="1" t="s">
        <v>3256</v>
      </c>
      <c r="E2788" s="1" t="s">
        <v>20</v>
      </c>
      <c r="F2788" s="1" t="s">
        <v>2506</v>
      </c>
      <c r="G2788" s="1" t="s">
        <v>1049</v>
      </c>
      <c r="H2788" s="1" t="s">
        <v>86</v>
      </c>
      <c r="I2788" s="1" t="s">
        <v>2056</v>
      </c>
      <c r="J2788" s="3">
        <v>6.56</v>
      </c>
      <c r="K2788" s="1" t="s">
        <v>3291</v>
      </c>
      <c r="L2788" s="1" t="s">
        <v>24</v>
      </c>
      <c r="M2788" s="1" t="s">
        <v>3292</v>
      </c>
      <c r="N2788" s="1" t="s">
        <v>2059</v>
      </c>
      <c r="O2788" s="2">
        <v>39478</v>
      </c>
      <c r="P2788" s="2">
        <v>39486</v>
      </c>
      <c r="Q2788" s="1" t="s">
        <v>29</v>
      </c>
      <c r="R2788" t="str">
        <f>VLOOKUP(F2788,'Seg 2 descriptions'!A:B,2)</f>
        <v>X Business Development Manager</v>
      </c>
      <c r="S2788" t="str">
        <f>VLOOKUP(G2788,'Seg 3 descriptions'!A:B,2)</f>
        <v>Vehicle Insurance</v>
      </c>
    </row>
    <row r="2789" spans="1:19" x14ac:dyDescent="0.25">
      <c r="A2789" s="1" t="s">
        <v>1987</v>
      </c>
      <c r="B2789" s="1" t="s">
        <v>1988</v>
      </c>
      <c r="C2789" s="1" t="s">
        <v>3191</v>
      </c>
      <c r="D2789" s="1" t="s">
        <v>2100</v>
      </c>
      <c r="E2789" s="1" t="s">
        <v>1991</v>
      </c>
      <c r="F2789" s="1" t="s">
        <v>2101</v>
      </c>
      <c r="G2789" s="1" t="s">
        <v>460</v>
      </c>
      <c r="H2789" s="1" t="s">
        <v>86</v>
      </c>
      <c r="I2789" s="1" t="s">
        <v>24</v>
      </c>
      <c r="J2789" s="3">
        <v>387.36</v>
      </c>
      <c r="K2789" s="1" t="s">
        <v>3298</v>
      </c>
      <c r="L2789" s="1" t="s">
        <v>24</v>
      </c>
      <c r="M2789" s="1" t="s">
        <v>2492</v>
      </c>
      <c r="N2789" s="1" t="s">
        <v>3191</v>
      </c>
      <c r="O2789" s="2">
        <v>39555</v>
      </c>
      <c r="P2789" s="2">
        <v>39555</v>
      </c>
      <c r="Q2789" s="1" t="s">
        <v>29</v>
      </c>
      <c r="R2789" t="str">
        <f>VLOOKUP(F2789,'Seg 2 descriptions'!A:B,2)</f>
        <v>X Operations Manager-Tri-County</v>
      </c>
      <c r="S2789" t="str">
        <f>VLOOKUP(G2789,'Seg 3 descriptions'!A:B,2)</f>
        <v>Salaries</v>
      </c>
    </row>
    <row r="2790" spans="1:19" x14ac:dyDescent="0.25">
      <c r="A2790" s="1" t="s">
        <v>1987</v>
      </c>
      <c r="B2790" s="1" t="s">
        <v>1988</v>
      </c>
      <c r="C2790" s="1" t="s">
        <v>3191</v>
      </c>
      <c r="D2790" s="1" t="s">
        <v>2106</v>
      </c>
      <c r="E2790" s="1" t="s">
        <v>2029</v>
      </c>
      <c r="F2790" s="1" t="s">
        <v>2101</v>
      </c>
      <c r="G2790" s="1" t="s">
        <v>460</v>
      </c>
      <c r="H2790" s="1" t="s">
        <v>103</v>
      </c>
      <c r="I2790" s="1" t="s">
        <v>24</v>
      </c>
      <c r="J2790" s="3">
        <v>258.24</v>
      </c>
      <c r="K2790" s="1" t="s">
        <v>3298</v>
      </c>
      <c r="L2790" s="1" t="s">
        <v>24</v>
      </c>
      <c r="M2790" s="1" t="s">
        <v>2492</v>
      </c>
      <c r="N2790" s="1" t="s">
        <v>3191</v>
      </c>
      <c r="O2790" s="2">
        <v>39555</v>
      </c>
      <c r="P2790" s="2">
        <v>39555</v>
      </c>
      <c r="Q2790" s="1" t="s">
        <v>29</v>
      </c>
      <c r="R2790" t="str">
        <f>VLOOKUP(F2790,'Seg 2 descriptions'!A:B,2)</f>
        <v>X Operations Manager-Tri-County</v>
      </c>
      <c r="S2790" t="str">
        <f>VLOOKUP(G2790,'Seg 3 descriptions'!A:B,2)</f>
        <v>Salaries</v>
      </c>
    </row>
    <row r="2791" spans="1:19" x14ac:dyDescent="0.25">
      <c r="A2791" s="1" t="s">
        <v>3203</v>
      </c>
      <c r="B2791" s="1" t="s">
        <v>1988</v>
      </c>
      <c r="C2791" s="1" t="s">
        <v>3270</v>
      </c>
      <c r="D2791" s="1" t="s">
        <v>2044</v>
      </c>
      <c r="E2791" s="1" t="s">
        <v>1991</v>
      </c>
      <c r="F2791" s="1" t="s">
        <v>2013</v>
      </c>
      <c r="G2791" s="1" t="s">
        <v>22</v>
      </c>
      <c r="H2791" s="1" t="s">
        <v>86</v>
      </c>
      <c r="I2791" s="1" t="s">
        <v>24</v>
      </c>
      <c r="J2791" s="3">
        <v>9.1</v>
      </c>
      <c r="K2791" s="1" t="s">
        <v>3299</v>
      </c>
      <c r="L2791" s="1" t="s">
        <v>24</v>
      </c>
      <c r="M2791" s="1" t="s">
        <v>24</v>
      </c>
      <c r="N2791" s="1" t="s">
        <v>24</v>
      </c>
      <c r="O2791" s="2">
        <v>39574</v>
      </c>
      <c r="P2791" s="2">
        <v>39574</v>
      </c>
      <c r="Q2791" s="1" t="s">
        <v>29</v>
      </c>
      <c r="R2791" t="str">
        <f>VLOOKUP(F2791,'Seg 2 descriptions'!A:B,2)</f>
        <v>X Facilities-Florida</v>
      </c>
      <c r="S2791" t="str">
        <f>VLOOKUP(G2791,'Seg 3 descriptions'!A:B,2)</f>
        <v>Facilities Maintenance</v>
      </c>
    </row>
    <row r="2792" spans="1:19" x14ac:dyDescent="0.25">
      <c r="A2792" s="1" t="s">
        <v>3203</v>
      </c>
      <c r="B2792" s="1" t="s">
        <v>1988</v>
      </c>
      <c r="C2792" s="1" t="s">
        <v>3270</v>
      </c>
      <c r="D2792" s="1" t="s">
        <v>2044</v>
      </c>
      <c r="E2792" s="1" t="s">
        <v>1991</v>
      </c>
      <c r="F2792" s="1" t="s">
        <v>2013</v>
      </c>
      <c r="G2792" s="1" t="s">
        <v>22</v>
      </c>
      <c r="H2792" s="1" t="s">
        <v>86</v>
      </c>
      <c r="I2792" s="1" t="s">
        <v>24</v>
      </c>
      <c r="J2792" s="3">
        <v>44.7</v>
      </c>
      <c r="K2792" s="1" t="s">
        <v>3300</v>
      </c>
      <c r="L2792" s="1" t="s">
        <v>24</v>
      </c>
      <c r="M2792" s="1" t="s">
        <v>24</v>
      </c>
      <c r="N2792" s="1" t="s">
        <v>24</v>
      </c>
      <c r="O2792" s="2">
        <v>39574</v>
      </c>
      <c r="P2792" s="2">
        <v>39574</v>
      </c>
      <c r="Q2792" s="1" t="s">
        <v>29</v>
      </c>
      <c r="R2792" t="str">
        <f>VLOOKUP(F2792,'Seg 2 descriptions'!A:B,2)</f>
        <v>X Facilities-Florida</v>
      </c>
      <c r="S2792" t="str">
        <f>VLOOKUP(G2792,'Seg 3 descriptions'!A:B,2)</f>
        <v>Facilities Maintenance</v>
      </c>
    </row>
    <row r="2793" spans="1:19" x14ac:dyDescent="0.25">
      <c r="A2793" s="1" t="s">
        <v>3203</v>
      </c>
      <c r="B2793" s="1" t="s">
        <v>1988</v>
      </c>
      <c r="C2793" s="1" t="s">
        <v>3208</v>
      </c>
      <c r="D2793" s="1" t="s">
        <v>2044</v>
      </c>
      <c r="E2793" s="1" t="s">
        <v>1991</v>
      </c>
      <c r="F2793" s="1" t="s">
        <v>2013</v>
      </c>
      <c r="G2793" s="1" t="s">
        <v>22</v>
      </c>
      <c r="H2793" s="1" t="s">
        <v>86</v>
      </c>
      <c r="I2793" s="1" t="s">
        <v>24</v>
      </c>
      <c r="J2793" s="3">
        <v>65.61</v>
      </c>
      <c r="K2793" s="1" t="s">
        <v>3301</v>
      </c>
      <c r="L2793" s="1" t="s">
        <v>24</v>
      </c>
      <c r="M2793" s="1" t="s">
        <v>24</v>
      </c>
      <c r="N2793" s="1" t="s">
        <v>24</v>
      </c>
      <c r="O2793" s="2">
        <v>39562</v>
      </c>
      <c r="P2793" s="2">
        <v>39563</v>
      </c>
      <c r="Q2793" s="1" t="s">
        <v>29</v>
      </c>
      <c r="R2793" t="str">
        <f>VLOOKUP(F2793,'Seg 2 descriptions'!A:B,2)</f>
        <v>X Facilities-Florida</v>
      </c>
      <c r="S2793" t="str">
        <f>VLOOKUP(G2793,'Seg 3 descriptions'!A:B,2)</f>
        <v>Facilities Maintenance</v>
      </c>
    </row>
    <row r="2794" spans="1:19" x14ac:dyDescent="0.25">
      <c r="A2794" s="1" t="s">
        <v>3203</v>
      </c>
      <c r="B2794" s="1" t="s">
        <v>1988</v>
      </c>
      <c r="C2794" s="1" t="s">
        <v>3208</v>
      </c>
      <c r="D2794" s="1" t="s">
        <v>2044</v>
      </c>
      <c r="E2794" s="1" t="s">
        <v>1991</v>
      </c>
      <c r="F2794" s="1" t="s">
        <v>2013</v>
      </c>
      <c r="G2794" s="1" t="s">
        <v>22</v>
      </c>
      <c r="H2794" s="1" t="s">
        <v>86</v>
      </c>
      <c r="I2794" s="1" t="s">
        <v>24</v>
      </c>
      <c r="J2794" s="3">
        <v>73.41</v>
      </c>
      <c r="K2794" s="1" t="s">
        <v>3302</v>
      </c>
      <c r="L2794" s="1" t="s">
        <v>24</v>
      </c>
      <c r="M2794" s="1" t="s">
        <v>24</v>
      </c>
      <c r="N2794" s="1" t="s">
        <v>24</v>
      </c>
      <c r="O2794" s="2">
        <v>39562</v>
      </c>
      <c r="P2794" s="2">
        <v>39563</v>
      </c>
      <c r="Q2794" s="1" t="s">
        <v>29</v>
      </c>
      <c r="R2794" t="str">
        <f>VLOOKUP(F2794,'Seg 2 descriptions'!A:B,2)</f>
        <v>X Facilities-Florida</v>
      </c>
      <c r="S2794" t="str">
        <f>VLOOKUP(G2794,'Seg 3 descriptions'!A:B,2)</f>
        <v>Facilities Maintenance</v>
      </c>
    </row>
    <row r="2795" spans="1:19" x14ac:dyDescent="0.25">
      <c r="A2795" s="1" t="s">
        <v>3203</v>
      </c>
      <c r="B2795" s="1" t="s">
        <v>1988</v>
      </c>
      <c r="C2795" s="1" t="s">
        <v>3210</v>
      </c>
      <c r="D2795" s="1" t="s">
        <v>2044</v>
      </c>
      <c r="E2795" s="1" t="s">
        <v>1991</v>
      </c>
      <c r="F2795" s="1" t="s">
        <v>2013</v>
      </c>
      <c r="G2795" s="1" t="s">
        <v>22</v>
      </c>
      <c r="H2795" s="1" t="s">
        <v>86</v>
      </c>
      <c r="I2795" s="1" t="s">
        <v>24</v>
      </c>
      <c r="J2795" s="3">
        <v>18.850000000000001</v>
      </c>
      <c r="K2795" s="1" t="s">
        <v>3303</v>
      </c>
      <c r="L2795" s="1" t="s">
        <v>24</v>
      </c>
      <c r="M2795" s="1" t="s">
        <v>24</v>
      </c>
      <c r="N2795" s="1" t="s">
        <v>24</v>
      </c>
      <c r="O2795" s="2">
        <v>39568</v>
      </c>
      <c r="P2795" s="2">
        <v>39568</v>
      </c>
      <c r="Q2795" s="1" t="s">
        <v>29</v>
      </c>
      <c r="R2795" t="str">
        <f>VLOOKUP(F2795,'Seg 2 descriptions'!A:B,2)</f>
        <v>X Facilities-Florida</v>
      </c>
      <c r="S2795" t="str">
        <f>VLOOKUP(G2795,'Seg 3 descriptions'!A:B,2)</f>
        <v>Facilities Maintenance</v>
      </c>
    </row>
    <row r="2796" spans="1:19" x14ac:dyDescent="0.25">
      <c r="A2796" s="1" t="s">
        <v>3203</v>
      </c>
      <c r="B2796" s="1" t="s">
        <v>1988</v>
      </c>
      <c r="C2796" s="1" t="s">
        <v>3214</v>
      </c>
      <c r="D2796" s="1" t="s">
        <v>2044</v>
      </c>
      <c r="E2796" s="1" t="s">
        <v>1991</v>
      </c>
      <c r="F2796" s="1" t="s">
        <v>2013</v>
      </c>
      <c r="G2796" s="1" t="s">
        <v>22</v>
      </c>
      <c r="H2796" s="1" t="s">
        <v>86</v>
      </c>
      <c r="I2796" s="1" t="s">
        <v>24</v>
      </c>
      <c r="J2796" s="3">
        <v>2.69</v>
      </c>
      <c r="K2796" s="1" t="s">
        <v>3304</v>
      </c>
      <c r="L2796" s="1" t="s">
        <v>24</v>
      </c>
      <c r="M2796" s="1" t="s">
        <v>24</v>
      </c>
      <c r="N2796" s="1" t="s">
        <v>24</v>
      </c>
      <c r="O2796" s="2">
        <v>39498</v>
      </c>
      <c r="P2796" s="2">
        <v>39498</v>
      </c>
      <c r="Q2796" s="1" t="s">
        <v>29</v>
      </c>
      <c r="R2796" t="str">
        <f>VLOOKUP(F2796,'Seg 2 descriptions'!A:B,2)</f>
        <v>X Facilities-Florida</v>
      </c>
      <c r="S2796" t="str">
        <f>VLOOKUP(G2796,'Seg 3 descriptions'!A:B,2)</f>
        <v>Facilities Maintenance</v>
      </c>
    </row>
    <row r="2797" spans="1:19" x14ac:dyDescent="0.25">
      <c r="A2797" s="1" t="s">
        <v>3203</v>
      </c>
      <c r="B2797" s="1" t="s">
        <v>1988</v>
      </c>
      <c r="C2797" s="1" t="s">
        <v>3214</v>
      </c>
      <c r="D2797" s="1" t="s">
        <v>2044</v>
      </c>
      <c r="E2797" s="1" t="s">
        <v>1991</v>
      </c>
      <c r="F2797" s="1" t="s">
        <v>2013</v>
      </c>
      <c r="G2797" s="1" t="s">
        <v>22</v>
      </c>
      <c r="H2797" s="1" t="s">
        <v>86</v>
      </c>
      <c r="I2797" s="1" t="s">
        <v>24</v>
      </c>
      <c r="J2797" s="3">
        <v>7.7</v>
      </c>
      <c r="K2797" s="1" t="s">
        <v>3305</v>
      </c>
      <c r="L2797" s="1" t="s">
        <v>24</v>
      </c>
      <c r="M2797" s="1" t="s">
        <v>24</v>
      </c>
      <c r="N2797" s="1" t="s">
        <v>24</v>
      </c>
      <c r="O2797" s="2">
        <v>39498</v>
      </c>
      <c r="P2797" s="2">
        <v>39498</v>
      </c>
      <c r="Q2797" s="1" t="s">
        <v>29</v>
      </c>
      <c r="R2797" t="str">
        <f>VLOOKUP(F2797,'Seg 2 descriptions'!A:B,2)</f>
        <v>X Facilities-Florida</v>
      </c>
      <c r="S2797" t="str">
        <f>VLOOKUP(G2797,'Seg 3 descriptions'!A:B,2)</f>
        <v>Facilities Maintenance</v>
      </c>
    </row>
    <row r="2798" spans="1:19" x14ac:dyDescent="0.25">
      <c r="A2798" s="1" t="s">
        <v>3203</v>
      </c>
      <c r="B2798" s="1" t="s">
        <v>1988</v>
      </c>
      <c r="C2798" s="1" t="s">
        <v>3216</v>
      </c>
      <c r="D2798" s="1" t="s">
        <v>2044</v>
      </c>
      <c r="E2798" s="1" t="s">
        <v>1991</v>
      </c>
      <c r="F2798" s="1" t="s">
        <v>2013</v>
      </c>
      <c r="G2798" s="1" t="s">
        <v>22</v>
      </c>
      <c r="H2798" s="1" t="s">
        <v>86</v>
      </c>
      <c r="I2798" s="1" t="s">
        <v>24</v>
      </c>
      <c r="J2798" s="3">
        <v>16.22</v>
      </c>
      <c r="K2798" s="1" t="s">
        <v>3306</v>
      </c>
      <c r="L2798" s="1" t="s">
        <v>24</v>
      </c>
      <c r="M2798" s="1" t="s">
        <v>24</v>
      </c>
      <c r="N2798" s="1" t="s">
        <v>24</v>
      </c>
      <c r="O2798" s="2">
        <v>39532</v>
      </c>
      <c r="P2798" s="2">
        <v>39532</v>
      </c>
      <c r="Q2798" s="1" t="s">
        <v>29</v>
      </c>
      <c r="R2798" t="str">
        <f>VLOOKUP(F2798,'Seg 2 descriptions'!A:B,2)</f>
        <v>X Facilities-Florida</v>
      </c>
      <c r="S2798" t="str">
        <f>VLOOKUP(G2798,'Seg 3 descriptions'!A:B,2)</f>
        <v>Facilities Maintenance</v>
      </c>
    </row>
    <row r="2799" spans="1:19" x14ac:dyDescent="0.25">
      <c r="A2799" s="1" t="s">
        <v>3203</v>
      </c>
      <c r="B2799" s="1" t="s">
        <v>1988</v>
      </c>
      <c r="C2799" s="1" t="s">
        <v>3204</v>
      </c>
      <c r="D2799" s="1" t="s">
        <v>2044</v>
      </c>
      <c r="E2799" s="1" t="s">
        <v>1991</v>
      </c>
      <c r="F2799" s="1" t="s">
        <v>2013</v>
      </c>
      <c r="G2799" s="1" t="s">
        <v>22</v>
      </c>
      <c r="H2799" s="1" t="s">
        <v>86</v>
      </c>
      <c r="I2799" s="1" t="s">
        <v>24</v>
      </c>
      <c r="J2799" s="3">
        <v>22.21</v>
      </c>
      <c r="K2799" s="1" t="s">
        <v>3307</v>
      </c>
      <c r="L2799" s="1" t="s">
        <v>24</v>
      </c>
      <c r="M2799" s="1" t="s">
        <v>24</v>
      </c>
      <c r="N2799" s="1" t="s">
        <v>24</v>
      </c>
      <c r="O2799" s="2">
        <v>39449</v>
      </c>
      <c r="P2799" s="2">
        <v>39449</v>
      </c>
      <c r="Q2799" s="1" t="s">
        <v>29</v>
      </c>
      <c r="R2799" t="str">
        <f>VLOOKUP(F2799,'Seg 2 descriptions'!A:B,2)</f>
        <v>X Facilities-Florida</v>
      </c>
      <c r="S2799" t="str">
        <f>VLOOKUP(G2799,'Seg 3 descriptions'!A:B,2)</f>
        <v>Facilities Maintenance</v>
      </c>
    </row>
    <row r="2800" spans="1:19" x14ac:dyDescent="0.25">
      <c r="A2800" s="1" t="s">
        <v>828</v>
      </c>
      <c r="B2800" s="1" t="s">
        <v>49</v>
      </c>
      <c r="C2800" s="1" t="s">
        <v>2548</v>
      </c>
      <c r="D2800" s="1" t="s">
        <v>2330</v>
      </c>
      <c r="E2800" s="1" t="s">
        <v>20</v>
      </c>
      <c r="F2800" s="1" t="s">
        <v>2006</v>
      </c>
      <c r="G2800" s="1" t="s">
        <v>460</v>
      </c>
      <c r="H2800" s="1" t="s">
        <v>130</v>
      </c>
      <c r="I2800" s="1" t="s">
        <v>24</v>
      </c>
      <c r="J2800" s="3">
        <v>54.14</v>
      </c>
      <c r="K2800" s="1" t="s">
        <v>3308</v>
      </c>
      <c r="L2800" s="1" t="s">
        <v>24</v>
      </c>
      <c r="M2800" s="1" t="s">
        <v>24</v>
      </c>
      <c r="N2800" s="1" t="s">
        <v>2548</v>
      </c>
      <c r="O2800" s="2">
        <v>39640</v>
      </c>
      <c r="P2800" s="2">
        <v>39661</v>
      </c>
      <c r="Q2800" s="1" t="s">
        <v>29</v>
      </c>
      <c r="R2800" t="str">
        <f>VLOOKUP(F2800,'Seg 2 descriptions'!A:B,2)</f>
        <v>X Engineering and Measurement</v>
      </c>
      <c r="S2800" t="str">
        <f>VLOOKUP(G2800,'Seg 3 descriptions'!A:B,2)</f>
        <v>Salaries</v>
      </c>
    </row>
    <row r="2801" spans="1:19" x14ac:dyDescent="0.25">
      <c r="A2801" s="1" t="s">
        <v>828</v>
      </c>
      <c r="B2801" s="1" t="s">
        <v>49</v>
      </c>
      <c r="C2801" s="1" t="s">
        <v>2548</v>
      </c>
      <c r="D2801" s="1" t="s">
        <v>1999</v>
      </c>
      <c r="E2801" s="1" t="s">
        <v>1991</v>
      </c>
      <c r="F2801" s="1" t="s">
        <v>1992</v>
      </c>
      <c r="G2801" s="1" t="s">
        <v>460</v>
      </c>
      <c r="H2801" s="1" t="s">
        <v>228</v>
      </c>
      <c r="I2801" s="1" t="s">
        <v>24</v>
      </c>
      <c r="J2801" s="3">
        <v>186.89</v>
      </c>
      <c r="K2801" s="1" t="s">
        <v>3308</v>
      </c>
      <c r="L2801" s="1" t="s">
        <v>24</v>
      </c>
      <c r="M2801" s="1" t="s">
        <v>24</v>
      </c>
      <c r="N2801" s="1" t="s">
        <v>2548</v>
      </c>
      <c r="O2801" s="2">
        <v>39640</v>
      </c>
      <c r="P2801" s="2">
        <v>39661</v>
      </c>
      <c r="Q2801" s="1" t="s">
        <v>29</v>
      </c>
      <c r="R2801" t="str">
        <f>VLOOKUP(F2801,'Seg 2 descriptions'!A:B,2)</f>
        <v>X Operations-Tri-County</v>
      </c>
      <c r="S2801" t="str">
        <f>VLOOKUP(G2801,'Seg 3 descriptions'!A:B,2)</f>
        <v>Salaries</v>
      </c>
    </row>
    <row r="2802" spans="1:19" x14ac:dyDescent="0.25">
      <c r="A2802" s="1" t="s">
        <v>1987</v>
      </c>
      <c r="B2802" s="1" t="s">
        <v>1988</v>
      </c>
      <c r="C2802" s="1" t="s">
        <v>2806</v>
      </c>
      <c r="D2802" s="1" t="s">
        <v>2081</v>
      </c>
      <c r="E2802" s="1" t="s">
        <v>20</v>
      </c>
      <c r="F2802" s="1" t="s">
        <v>2006</v>
      </c>
      <c r="G2802" s="1" t="s">
        <v>460</v>
      </c>
      <c r="H2802" s="1" t="s">
        <v>76</v>
      </c>
      <c r="I2802" s="1" t="s">
        <v>24</v>
      </c>
      <c r="J2802" s="3">
        <v>203.6</v>
      </c>
      <c r="K2802" s="1" t="s">
        <v>3007</v>
      </c>
      <c r="L2802" s="1" t="s">
        <v>24</v>
      </c>
      <c r="M2802" s="1" t="s">
        <v>2406</v>
      </c>
      <c r="N2802" s="1" t="s">
        <v>2806</v>
      </c>
      <c r="O2802" s="2">
        <v>39496</v>
      </c>
      <c r="P2802" s="2">
        <v>39504</v>
      </c>
      <c r="Q2802" s="1" t="s">
        <v>29</v>
      </c>
      <c r="R2802" t="str">
        <f>VLOOKUP(F2802,'Seg 2 descriptions'!A:B,2)</f>
        <v>X Engineering and Measurement</v>
      </c>
      <c r="S2802" t="str">
        <f>VLOOKUP(G2802,'Seg 3 descriptions'!A:B,2)</f>
        <v>Salaries</v>
      </c>
    </row>
    <row r="2803" spans="1:19" x14ac:dyDescent="0.25">
      <c r="A2803" s="1" t="s">
        <v>1987</v>
      </c>
      <c r="B2803" s="1" t="s">
        <v>1988</v>
      </c>
      <c r="C2803" s="1" t="s">
        <v>2806</v>
      </c>
      <c r="D2803" s="1" t="s">
        <v>2082</v>
      </c>
      <c r="E2803" s="1" t="s">
        <v>20</v>
      </c>
      <c r="F2803" s="1" t="s">
        <v>2006</v>
      </c>
      <c r="G2803" s="1" t="s">
        <v>460</v>
      </c>
      <c r="H2803" s="1" t="s">
        <v>23</v>
      </c>
      <c r="I2803" s="1" t="s">
        <v>24</v>
      </c>
      <c r="J2803" s="3">
        <v>203.6</v>
      </c>
      <c r="K2803" s="1" t="s">
        <v>3007</v>
      </c>
      <c r="L2803" s="1" t="s">
        <v>24</v>
      </c>
      <c r="M2803" s="1" t="s">
        <v>2406</v>
      </c>
      <c r="N2803" s="1" t="s">
        <v>2806</v>
      </c>
      <c r="O2803" s="2">
        <v>39496</v>
      </c>
      <c r="P2803" s="2">
        <v>39504</v>
      </c>
      <c r="Q2803" s="1" t="s">
        <v>29</v>
      </c>
      <c r="R2803" t="str">
        <f>VLOOKUP(F2803,'Seg 2 descriptions'!A:B,2)</f>
        <v>X Engineering and Measurement</v>
      </c>
      <c r="S2803" t="str">
        <f>VLOOKUP(G2803,'Seg 3 descriptions'!A:B,2)</f>
        <v>Salaries</v>
      </c>
    </row>
    <row r="2804" spans="1:19" x14ac:dyDescent="0.25">
      <c r="A2804" s="1" t="s">
        <v>1987</v>
      </c>
      <c r="B2804" s="1" t="s">
        <v>1988</v>
      </c>
      <c r="C2804" s="1" t="s">
        <v>2806</v>
      </c>
      <c r="D2804" s="1" t="s">
        <v>2080</v>
      </c>
      <c r="E2804" s="1" t="s">
        <v>20</v>
      </c>
      <c r="F2804" s="1" t="s">
        <v>2006</v>
      </c>
      <c r="G2804" s="1" t="s">
        <v>460</v>
      </c>
      <c r="H2804" s="1" t="s">
        <v>187</v>
      </c>
      <c r="I2804" s="1" t="s">
        <v>24</v>
      </c>
      <c r="J2804" s="3">
        <v>252.7</v>
      </c>
      <c r="K2804" s="1" t="s">
        <v>3007</v>
      </c>
      <c r="L2804" s="1" t="s">
        <v>24</v>
      </c>
      <c r="M2804" s="1" t="s">
        <v>2007</v>
      </c>
      <c r="N2804" s="1" t="s">
        <v>2806</v>
      </c>
      <c r="O2804" s="2">
        <v>39496</v>
      </c>
      <c r="P2804" s="2">
        <v>39504</v>
      </c>
      <c r="Q2804" s="1" t="s">
        <v>29</v>
      </c>
      <c r="R2804" t="str">
        <f>VLOOKUP(F2804,'Seg 2 descriptions'!A:B,2)</f>
        <v>X Engineering and Measurement</v>
      </c>
      <c r="S2804" t="str">
        <f>VLOOKUP(G2804,'Seg 3 descriptions'!A:B,2)</f>
        <v>Salaries</v>
      </c>
    </row>
    <row r="2805" spans="1:19" x14ac:dyDescent="0.25">
      <c r="A2805" s="1" t="s">
        <v>1987</v>
      </c>
      <c r="B2805" s="1" t="s">
        <v>1988</v>
      </c>
      <c r="C2805" s="1" t="s">
        <v>2806</v>
      </c>
      <c r="D2805" s="1" t="s">
        <v>2081</v>
      </c>
      <c r="E2805" s="1" t="s">
        <v>20</v>
      </c>
      <c r="F2805" s="1" t="s">
        <v>2006</v>
      </c>
      <c r="G2805" s="1" t="s">
        <v>460</v>
      </c>
      <c r="H2805" s="1" t="s">
        <v>76</v>
      </c>
      <c r="I2805" s="1" t="s">
        <v>24</v>
      </c>
      <c r="J2805" s="3">
        <v>162.44999999999999</v>
      </c>
      <c r="K2805" s="1" t="s">
        <v>3007</v>
      </c>
      <c r="L2805" s="1" t="s">
        <v>24</v>
      </c>
      <c r="M2805" s="1" t="s">
        <v>2007</v>
      </c>
      <c r="N2805" s="1" t="s">
        <v>2806</v>
      </c>
      <c r="O2805" s="2">
        <v>39496</v>
      </c>
      <c r="P2805" s="2">
        <v>39504</v>
      </c>
      <c r="Q2805" s="1" t="s">
        <v>29</v>
      </c>
      <c r="R2805" t="str">
        <f>VLOOKUP(F2805,'Seg 2 descriptions'!A:B,2)</f>
        <v>X Engineering and Measurement</v>
      </c>
      <c r="S2805" t="str">
        <f>VLOOKUP(G2805,'Seg 3 descriptions'!A:B,2)</f>
        <v>Salaries</v>
      </c>
    </row>
    <row r="2806" spans="1:19" x14ac:dyDescent="0.25">
      <c r="A2806" s="1" t="s">
        <v>1987</v>
      </c>
      <c r="B2806" s="1" t="s">
        <v>1988</v>
      </c>
      <c r="C2806" s="1" t="s">
        <v>2806</v>
      </c>
      <c r="D2806" s="1" t="s">
        <v>2330</v>
      </c>
      <c r="E2806" s="1" t="s">
        <v>20</v>
      </c>
      <c r="F2806" s="1" t="s">
        <v>2006</v>
      </c>
      <c r="G2806" s="1" t="s">
        <v>460</v>
      </c>
      <c r="H2806" s="1" t="s">
        <v>130</v>
      </c>
      <c r="I2806" s="1" t="s">
        <v>24</v>
      </c>
      <c r="J2806" s="3">
        <v>90.25</v>
      </c>
      <c r="K2806" s="1" t="s">
        <v>3007</v>
      </c>
      <c r="L2806" s="1" t="s">
        <v>24</v>
      </c>
      <c r="M2806" s="1" t="s">
        <v>2007</v>
      </c>
      <c r="N2806" s="1" t="s">
        <v>2806</v>
      </c>
      <c r="O2806" s="2">
        <v>39496</v>
      </c>
      <c r="P2806" s="2">
        <v>39504</v>
      </c>
      <c r="Q2806" s="1" t="s">
        <v>29</v>
      </c>
      <c r="R2806" t="str">
        <f>VLOOKUP(F2806,'Seg 2 descriptions'!A:B,2)</f>
        <v>X Engineering and Measurement</v>
      </c>
      <c r="S2806" t="str">
        <f>VLOOKUP(G2806,'Seg 3 descriptions'!A:B,2)</f>
        <v>Salaries</v>
      </c>
    </row>
    <row r="2807" spans="1:19" x14ac:dyDescent="0.25">
      <c r="A2807" s="1" t="s">
        <v>1987</v>
      </c>
      <c r="B2807" s="1" t="s">
        <v>1988</v>
      </c>
      <c r="C2807" s="1" t="s">
        <v>2806</v>
      </c>
      <c r="D2807" s="1" t="s">
        <v>1990</v>
      </c>
      <c r="E2807" s="1" t="s">
        <v>1991</v>
      </c>
      <c r="F2807" s="1" t="s">
        <v>1992</v>
      </c>
      <c r="G2807" s="1" t="s">
        <v>460</v>
      </c>
      <c r="H2807" s="1" t="s">
        <v>103</v>
      </c>
      <c r="I2807" s="1" t="s">
        <v>24</v>
      </c>
      <c r="J2807" s="3">
        <v>77.48</v>
      </c>
      <c r="K2807" s="1" t="s">
        <v>3007</v>
      </c>
      <c r="L2807" s="1" t="s">
        <v>24</v>
      </c>
      <c r="M2807" s="1" t="s">
        <v>1994</v>
      </c>
      <c r="N2807" s="1" t="s">
        <v>2806</v>
      </c>
      <c r="O2807" s="2">
        <v>39496</v>
      </c>
      <c r="P2807" s="2">
        <v>39504</v>
      </c>
      <c r="Q2807" s="1" t="s">
        <v>29</v>
      </c>
      <c r="R2807" t="str">
        <f>VLOOKUP(F2807,'Seg 2 descriptions'!A:B,2)</f>
        <v>X Operations-Tri-County</v>
      </c>
      <c r="S2807" t="str">
        <f>VLOOKUP(G2807,'Seg 3 descriptions'!A:B,2)</f>
        <v>Salaries</v>
      </c>
    </row>
    <row r="2808" spans="1:19" x14ac:dyDescent="0.25">
      <c r="A2808" s="1" t="s">
        <v>1987</v>
      </c>
      <c r="B2808" s="1" t="s">
        <v>1988</v>
      </c>
      <c r="C2808" s="1" t="s">
        <v>2806</v>
      </c>
      <c r="D2808" s="1" t="s">
        <v>1990</v>
      </c>
      <c r="E2808" s="1" t="s">
        <v>1991</v>
      </c>
      <c r="F2808" s="1" t="s">
        <v>1992</v>
      </c>
      <c r="G2808" s="1" t="s">
        <v>460</v>
      </c>
      <c r="H2808" s="1" t="s">
        <v>103</v>
      </c>
      <c r="I2808" s="1" t="s">
        <v>24</v>
      </c>
      <c r="J2808" s="3">
        <v>27.12</v>
      </c>
      <c r="K2808" s="1" t="s">
        <v>3007</v>
      </c>
      <c r="L2808" s="1" t="s">
        <v>24</v>
      </c>
      <c r="M2808" s="1" t="s">
        <v>1998</v>
      </c>
      <c r="N2808" s="1" t="s">
        <v>2806</v>
      </c>
      <c r="O2808" s="2">
        <v>39496</v>
      </c>
      <c r="P2808" s="2">
        <v>39504</v>
      </c>
      <c r="Q2808" s="1" t="s">
        <v>29</v>
      </c>
      <c r="R2808" t="str">
        <f>VLOOKUP(F2808,'Seg 2 descriptions'!A:B,2)</f>
        <v>X Operations-Tri-County</v>
      </c>
      <c r="S2808" t="str">
        <f>VLOOKUP(G2808,'Seg 3 descriptions'!A:B,2)</f>
        <v>Salaries</v>
      </c>
    </row>
    <row r="2809" spans="1:19" x14ac:dyDescent="0.25">
      <c r="A2809" s="1" t="s">
        <v>1987</v>
      </c>
      <c r="B2809" s="1" t="s">
        <v>1988</v>
      </c>
      <c r="C2809" s="1" t="s">
        <v>2806</v>
      </c>
      <c r="D2809" s="1" t="s">
        <v>1999</v>
      </c>
      <c r="E2809" s="1" t="s">
        <v>1991</v>
      </c>
      <c r="F2809" s="1" t="s">
        <v>1992</v>
      </c>
      <c r="G2809" s="1" t="s">
        <v>460</v>
      </c>
      <c r="H2809" s="1" t="s">
        <v>228</v>
      </c>
      <c r="I2809" s="1" t="s">
        <v>24</v>
      </c>
      <c r="J2809" s="3">
        <v>49.86</v>
      </c>
      <c r="K2809" s="1" t="s">
        <v>3007</v>
      </c>
      <c r="L2809" s="1" t="s">
        <v>24</v>
      </c>
      <c r="M2809" s="1" t="s">
        <v>2000</v>
      </c>
      <c r="N2809" s="1" t="s">
        <v>2806</v>
      </c>
      <c r="O2809" s="2">
        <v>39496</v>
      </c>
      <c r="P2809" s="2">
        <v>39504</v>
      </c>
      <c r="Q2809" s="1" t="s">
        <v>29</v>
      </c>
      <c r="R2809" t="str">
        <f>VLOOKUP(F2809,'Seg 2 descriptions'!A:B,2)</f>
        <v>X Operations-Tri-County</v>
      </c>
      <c r="S2809" t="str">
        <f>VLOOKUP(G2809,'Seg 3 descriptions'!A:B,2)</f>
        <v>Salaries</v>
      </c>
    </row>
    <row r="2810" spans="1:19" x14ac:dyDescent="0.25">
      <c r="A2810" s="1" t="s">
        <v>1571</v>
      </c>
      <c r="B2810" s="1" t="s">
        <v>49</v>
      </c>
      <c r="C2810" s="1" t="s">
        <v>3309</v>
      </c>
      <c r="D2810" s="1" t="s">
        <v>2044</v>
      </c>
      <c r="E2810" s="1" t="s">
        <v>1991</v>
      </c>
      <c r="F2810" s="1" t="s">
        <v>2013</v>
      </c>
      <c r="G2810" s="1" t="s">
        <v>22</v>
      </c>
      <c r="H2810" s="1" t="s">
        <v>86</v>
      </c>
      <c r="I2810" s="1" t="s">
        <v>24</v>
      </c>
      <c r="J2810" s="3">
        <v>-1104.1400000000001</v>
      </c>
      <c r="K2810" s="1" t="s">
        <v>3310</v>
      </c>
      <c r="L2810" s="1" t="s">
        <v>24</v>
      </c>
      <c r="M2810" s="1" t="s">
        <v>24</v>
      </c>
      <c r="N2810" s="1" t="s">
        <v>3309</v>
      </c>
      <c r="O2810" s="2">
        <v>39691</v>
      </c>
      <c r="P2810" s="2">
        <v>39695</v>
      </c>
      <c r="Q2810" s="1" t="s">
        <v>29</v>
      </c>
      <c r="R2810" t="str">
        <f>VLOOKUP(F2810,'Seg 2 descriptions'!A:B,2)</f>
        <v>X Facilities-Florida</v>
      </c>
      <c r="S2810" t="str">
        <f>VLOOKUP(G2810,'Seg 3 descriptions'!A:B,2)</f>
        <v>Facilities Maintenance</v>
      </c>
    </row>
    <row r="2811" spans="1:19" x14ac:dyDescent="0.25">
      <c r="A2811" s="1" t="s">
        <v>828</v>
      </c>
      <c r="B2811" s="1" t="s">
        <v>49</v>
      </c>
      <c r="C2811" s="1" t="s">
        <v>3278</v>
      </c>
      <c r="D2811" s="1" t="s">
        <v>2008</v>
      </c>
      <c r="E2811" s="1" t="s">
        <v>20</v>
      </c>
      <c r="F2811" s="1" t="s">
        <v>2006</v>
      </c>
      <c r="G2811" s="1" t="s">
        <v>590</v>
      </c>
      <c r="H2811" s="1" t="s">
        <v>76</v>
      </c>
      <c r="I2811" s="1" t="s">
        <v>24</v>
      </c>
      <c r="J2811" s="3">
        <v>168</v>
      </c>
      <c r="K2811" s="1" t="s">
        <v>3311</v>
      </c>
      <c r="L2811" s="1" t="s">
        <v>24</v>
      </c>
      <c r="M2811" s="1" t="s">
        <v>24</v>
      </c>
      <c r="N2811" s="1" t="s">
        <v>3278</v>
      </c>
      <c r="O2811" s="2">
        <v>39682</v>
      </c>
      <c r="P2811" s="2">
        <v>39685</v>
      </c>
      <c r="Q2811" s="1" t="s">
        <v>29</v>
      </c>
      <c r="R2811" t="str">
        <f>VLOOKUP(F2811,'Seg 2 descriptions'!A:B,2)</f>
        <v>X Engineering and Measurement</v>
      </c>
      <c r="S2811" t="str">
        <f>VLOOKUP(G2811,'Seg 3 descriptions'!A:B,2)</f>
        <v>Overtime/Comp Time/On Call</v>
      </c>
    </row>
    <row r="2812" spans="1:19" x14ac:dyDescent="0.25">
      <c r="A2812" s="1" t="s">
        <v>1987</v>
      </c>
      <c r="B2812" s="1" t="s">
        <v>1988</v>
      </c>
      <c r="C2812" s="1" t="s">
        <v>3295</v>
      </c>
      <c r="D2812" s="1" t="s">
        <v>1999</v>
      </c>
      <c r="E2812" s="1" t="s">
        <v>1991</v>
      </c>
      <c r="F2812" s="1" t="s">
        <v>1992</v>
      </c>
      <c r="G2812" s="1" t="s">
        <v>460</v>
      </c>
      <c r="H2812" s="1" t="s">
        <v>228</v>
      </c>
      <c r="I2812" s="1" t="s">
        <v>24</v>
      </c>
      <c r="J2812" s="3">
        <v>122.46</v>
      </c>
      <c r="K2812" s="1" t="s">
        <v>3312</v>
      </c>
      <c r="L2812" s="1" t="s">
        <v>24</v>
      </c>
      <c r="M2812" s="1" t="s">
        <v>2388</v>
      </c>
      <c r="N2812" s="1" t="s">
        <v>3295</v>
      </c>
      <c r="O2812" s="2">
        <v>39451</v>
      </c>
      <c r="P2812" s="2">
        <v>39451</v>
      </c>
      <c r="Q2812" s="1" t="s">
        <v>29</v>
      </c>
      <c r="R2812" t="str">
        <f>VLOOKUP(F2812,'Seg 2 descriptions'!A:B,2)</f>
        <v>X Operations-Tri-County</v>
      </c>
      <c r="S2812" t="str">
        <f>VLOOKUP(G2812,'Seg 3 descriptions'!A:B,2)</f>
        <v>Salaries</v>
      </c>
    </row>
    <row r="2813" spans="1:19" x14ac:dyDescent="0.25">
      <c r="A2813" s="1" t="s">
        <v>1987</v>
      </c>
      <c r="B2813" s="1" t="s">
        <v>1988</v>
      </c>
      <c r="C2813" s="1" t="s">
        <v>3295</v>
      </c>
      <c r="D2813" s="1" t="s">
        <v>1997</v>
      </c>
      <c r="E2813" s="1" t="s">
        <v>1991</v>
      </c>
      <c r="F2813" s="1" t="s">
        <v>1992</v>
      </c>
      <c r="G2813" s="1" t="s">
        <v>460</v>
      </c>
      <c r="H2813" s="1" t="s">
        <v>86</v>
      </c>
      <c r="I2813" s="1" t="s">
        <v>24</v>
      </c>
      <c r="J2813" s="3">
        <v>326.16000000000003</v>
      </c>
      <c r="K2813" s="1" t="s">
        <v>3312</v>
      </c>
      <c r="L2813" s="1" t="s">
        <v>24</v>
      </c>
      <c r="M2813" s="1" t="s">
        <v>2048</v>
      </c>
      <c r="N2813" s="1" t="s">
        <v>3295</v>
      </c>
      <c r="O2813" s="2">
        <v>39451</v>
      </c>
      <c r="P2813" s="2">
        <v>39451</v>
      </c>
      <c r="Q2813" s="1" t="s">
        <v>29</v>
      </c>
      <c r="R2813" t="str">
        <f>VLOOKUP(F2813,'Seg 2 descriptions'!A:B,2)</f>
        <v>X Operations-Tri-County</v>
      </c>
      <c r="S2813" t="str">
        <f>VLOOKUP(G2813,'Seg 3 descriptions'!A:B,2)</f>
        <v>Salaries</v>
      </c>
    </row>
    <row r="2814" spans="1:19" x14ac:dyDescent="0.25">
      <c r="A2814" s="1" t="s">
        <v>457</v>
      </c>
      <c r="B2814" s="1" t="s">
        <v>1988</v>
      </c>
      <c r="C2814" s="1" t="s">
        <v>2720</v>
      </c>
      <c r="D2814" s="1" t="s">
        <v>2077</v>
      </c>
      <c r="E2814" s="1" t="s">
        <v>20</v>
      </c>
      <c r="F2814" s="1" t="s">
        <v>2006</v>
      </c>
      <c r="G2814" s="1" t="s">
        <v>460</v>
      </c>
      <c r="H2814" s="1" t="s">
        <v>86</v>
      </c>
      <c r="I2814" s="1" t="s">
        <v>2056</v>
      </c>
      <c r="J2814" s="3">
        <v>-125.42</v>
      </c>
      <c r="K2814" s="1" t="s">
        <v>2328</v>
      </c>
      <c r="L2814" s="1" t="s">
        <v>24</v>
      </c>
      <c r="M2814" s="1" t="s">
        <v>2329</v>
      </c>
      <c r="N2814" s="1" t="s">
        <v>2721</v>
      </c>
      <c r="O2814" s="2">
        <v>39478</v>
      </c>
      <c r="P2814" s="2">
        <v>39486</v>
      </c>
      <c r="Q2814" s="1" t="s">
        <v>29</v>
      </c>
      <c r="R2814" t="str">
        <f>VLOOKUP(F2814,'Seg 2 descriptions'!A:B,2)</f>
        <v>X Engineering and Measurement</v>
      </c>
      <c r="S2814" t="str">
        <f>VLOOKUP(G2814,'Seg 3 descriptions'!A:B,2)</f>
        <v>Salaries</v>
      </c>
    </row>
    <row r="2815" spans="1:19" x14ac:dyDescent="0.25">
      <c r="A2815" s="1" t="s">
        <v>457</v>
      </c>
      <c r="B2815" s="1" t="s">
        <v>1988</v>
      </c>
      <c r="C2815" s="1" t="s">
        <v>2720</v>
      </c>
      <c r="D2815" s="1" t="s">
        <v>2080</v>
      </c>
      <c r="E2815" s="1" t="s">
        <v>20</v>
      </c>
      <c r="F2815" s="1" t="s">
        <v>2006</v>
      </c>
      <c r="G2815" s="1" t="s">
        <v>460</v>
      </c>
      <c r="H2815" s="1" t="s">
        <v>187</v>
      </c>
      <c r="I2815" s="1" t="s">
        <v>2056</v>
      </c>
      <c r="J2815" s="3">
        <v>-267.36</v>
      </c>
      <c r="K2815" s="1" t="s">
        <v>2328</v>
      </c>
      <c r="L2815" s="1" t="s">
        <v>24</v>
      </c>
      <c r="M2815" s="1" t="s">
        <v>2329</v>
      </c>
      <c r="N2815" s="1" t="s">
        <v>2721</v>
      </c>
      <c r="O2815" s="2">
        <v>39478</v>
      </c>
      <c r="P2815" s="2">
        <v>39486</v>
      </c>
      <c r="Q2815" s="1" t="s">
        <v>29</v>
      </c>
      <c r="R2815" t="str">
        <f>VLOOKUP(F2815,'Seg 2 descriptions'!A:B,2)</f>
        <v>X Engineering and Measurement</v>
      </c>
      <c r="S2815" t="str">
        <f>VLOOKUP(G2815,'Seg 3 descriptions'!A:B,2)</f>
        <v>Salaries</v>
      </c>
    </row>
    <row r="2816" spans="1:19" x14ac:dyDescent="0.25">
      <c r="A2816" s="1" t="s">
        <v>457</v>
      </c>
      <c r="B2816" s="1" t="s">
        <v>1988</v>
      </c>
      <c r="C2816" s="1" t="s">
        <v>2720</v>
      </c>
      <c r="D2816" s="1" t="s">
        <v>2081</v>
      </c>
      <c r="E2816" s="1" t="s">
        <v>20</v>
      </c>
      <c r="F2816" s="1" t="s">
        <v>2006</v>
      </c>
      <c r="G2816" s="1" t="s">
        <v>460</v>
      </c>
      <c r="H2816" s="1" t="s">
        <v>76</v>
      </c>
      <c r="I2816" s="1" t="s">
        <v>2056</v>
      </c>
      <c r="J2816" s="3">
        <v>-565.92999999999995</v>
      </c>
      <c r="K2816" s="1" t="s">
        <v>2328</v>
      </c>
      <c r="L2816" s="1" t="s">
        <v>24</v>
      </c>
      <c r="M2816" s="1" t="s">
        <v>2329</v>
      </c>
      <c r="N2816" s="1" t="s">
        <v>2721</v>
      </c>
      <c r="O2816" s="2">
        <v>39478</v>
      </c>
      <c r="P2816" s="2">
        <v>39486</v>
      </c>
      <c r="Q2816" s="1" t="s">
        <v>29</v>
      </c>
      <c r="R2816" t="str">
        <f>VLOOKUP(F2816,'Seg 2 descriptions'!A:B,2)</f>
        <v>X Engineering and Measurement</v>
      </c>
      <c r="S2816" t="str">
        <f>VLOOKUP(G2816,'Seg 3 descriptions'!A:B,2)</f>
        <v>Salaries</v>
      </c>
    </row>
    <row r="2817" spans="1:19" x14ac:dyDescent="0.25">
      <c r="A2817" s="1" t="s">
        <v>457</v>
      </c>
      <c r="B2817" s="1" t="s">
        <v>1988</v>
      </c>
      <c r="C2817" s="1" t="s">
        <v>2720</v>
      </c>
      <c r="D2817" s="1" t="s">
        <v>2082</v>
      </c>
      <c r="E2817" s="1" t="s">
        <v>20</v>
      </c>
      <c r="F2817" s="1" t="s">
        <v>2006</v>
      </c>
      <c r="G2817" s="1" t="s">
        <v>460</v>
      </c>
      <c r="H2817" s="1" t="s">
        <v>23</v>
      </c>
      <c r="I2817" s="1" t="s">
        <v>2056</v>
      </c>
      <c r="J2817" s="3">
        <v>-79.25</v>
      </c>
      <c r="K2817" s="1" t="s">
        <v>2328</v>
      </c>
      <c r="L2817" s="1" t="s">
        <v>24</v>
      </c>
      <c r="M2817" s="1" t="s">
        <v>2329</v>
      </c>
      <c r="N2817" s="1" t="s">
        <v>2721</v>
      </c>
      <c r="O2817" s="2">
        <v>39478</v>
      </c>
      <c r="P2817" s="2">
        <v>39486</v>
      </c>
      <c r="Q2817" s="1" t="s">
        <v>29</v>
      </c>
      <c r="R2817" t="str">
        <f>VLOOKUP(F2817,'Seg 2 descriptions'!A:B,2)</f>
        <v>X Engineering and Measurement</v>
      </c>
      <c r="S2817" t="str">
        <f>VLOOKUP(G2817,'Seg 3 descriptions'!A:B,2)</f>
        <v>Salaries</v>
      </c>
    </row>
    <row r="2818" spans="1:19" x14ac:dyDescent="0.25">
      <c r="A2818" s="1" t="s">
        <v>3203</v>
      </c>
      <c r="B2818" s="1" t="s">
        <v>1988</v>
      </c>
      <c r="C2818" s="1" t="s">
        <v>3235</v>
      </c>
      <c r="D2818" s="1" t="s">
        <v>2044</v>
      </c>
      <c r="E2818" s="1" t="s">
        <v>1991</v>
      </c>
      <c r="F2818" s="1" t="s">
        <v>2013</v>
      </c>
      <c r="G2818" s="1" t="s">
        <v>22</v>
      </c>
      <c r="H2818" s="1" t="s">
        <v>86</v>
      </c>
      <c r="I2818" s="1" t="s">
        <v>24</v>
      </c>
      <c r="J2818" s="3">
        <v>5.85</v>
      </c>
      <c r="K2818" s="1" t="s">
        <v>3313</v>
      </c>
      <c r="L2818" s="1" t="s">
        <v>24</v>
      </c>
      <c r="M2818" s="1" t="s">
        <v>24</v>
      </c>
      <c r="N2818" s="1" t="s">
        <v>24</v>
      </c>
      <c r="O2818" s="2">
        <v>39518</v>
      </c>
      <c r="P2818" s="2">
        <v>39518</v>
      </c>
      <c r="Q2818" s="1" t="s">
        <v>29</v>
      </c>
      <c r="R2818" t="str">
        <f>VLOOKUP(F2818,'Seg 2 descriptions'!A:B,2)</f>
        <v>X Facilities-Florida</v>
      </c>
      <c r="S2818" t="str">
        <f>VLOOKUP(G2818,'Seg 3 descriptions'!A:B,2)</f>
        <v>Facilities Maintenance</v>
      </c>
    </row>
    <row r="2819" spans="1:19" x14ac:dyDescent="0.25">
      <c r="A2819" s="1" t="s">
        <v>3203</v>
      </c>
      <c r="B2819" s="1" t="s">
        <v>1988</v>
      </c>
      <c r="C2819" s="1" t="s">
        <v>3208</v>
      </c>
      <c r="D2819" s="1" t="s">
        <v>2044</v>
      </c>
      <c r="E2819" s="1" t="s">
        <v>1991</v>
      </c>
      <c r="F2819" s="1" t="s">
        <v>2013</v>
      </c>
      <c r="G2819" s="1" t="s">
        <v>22</v>
      </c>
      <c r="H2819" s="1" t="s">
        <v>86</v>
      </c>
      <c r="I2819" s="1" t="s">
        <v>24</v>
      </c>
      <c r="J2819" s="3">
        <v>11.42</v>
      </c>
      <c r="K2819" s="1" t="s">
        <v>3314</v>
      </c>
      <c r="L2819" s="1" t="s">
        <v>24</v>
      </c>
      <c r="M2819" s="1" t="s">
        <v>24</v>
      </c>
      <c r="N2819" s="1" t="s">
        <v>24</v>
      </c>
      <c r="O2819" s="2">
        <v>39562</v>
      </c>
      <c r="P2819" s="2">
        <v>39563</v>
      </c>
      <c r="Q2819" s="1" t="s">
        <v>29</v>
      </c>
      <c r="R2819" t="str">
        <f>VLOOKUP(F2819,'Seg 2 descriptions'!A:B,2)</f>
        <v>X Facilities-Florida</v>
      </c>
      <c r="S2819" t="str">
        <f>VLOOKUP(G2819,'Seg 3 descriptions'!A:B,2)</f>
        <v>Facilities Maintenance</v>
      </c>
    </row>
    <row r="2820" spans="1:19" x14ac:dyDescent="0.25">
      <c r="A2820" s="1" t="s">
        <v>1987</v>
      </c>
      <c r="B2820" s="1" t="s">
        <v>1988</v>
      </c>
      <c r="C2820" s="1" t="s">
        <v>3170</v>
      </c>
      <c r="D2820" s="1" t="s">
        <v>1997</v>
      </c>
      <c r="E2820" s="1" t="s">
        <v>1991</v>
      </c>
      <c r="F2820" s="1" t="s">
        <v>1992</v>
      </c>
      <c r="G2820" s="1" t="s">
        <v>460</v>
      </c>
      <c r="H2820" s="1" t="s">
        <v>86</v>
      </c>
      <c r="I2820" s="1" t="s">
        <v>24</v>
      </c>
      <c r="J2820" s="3">
        <v>181.52</v>
      </c>
      <c r="K2820" s="1" t="s">
        <v>3171</v>
      </c>
      <c r="L2820" s="1" t="s">
        <v>24</v>
      </c>
      <c r="M2820" s="1" t="s">
        <v>2010</v>
      </c>
      <c r="N2820" s="1" t="s">
        <v>3170</v>
      </c>
      <c r="O2820" s="2">
        <v>39577</v>
      </c>
      <c r="P2820" s="2">
        <v>39577</v>
      </c>
      <c r="Q2820" s="1" t="s">
        <v>29</v>
      </c>
      <c r="R2820" t="str">
        <f>VLOOKUP(F2820,'Seg 2 descriptions'!A:B,2)</f>
        <v>X Operations-Tri-County</v>
      </c>
      <c r="S2820" t="str">
        <f>VLOOKUP(G2820,'Seg 3 descriptions'!A:B,2)</f>
        <v>Salaries</v>
      </c>
    </row>
    <row r="2821" spans="1:19" x14ac:dyDescent="0.25">
      <c r="A2821" s="1" t="s">
        <v>1987</v>
      </c>
      <c r="B2821" s="1" t="s">
        <v>1988</v>
      </c>
      <c r="C2821" s="1" t="s">
        <v>3170</v>
      </c>
      <c r="D2821" s="1" t="s">
        <v>2080</v>
      </c>
      <c r="E2821" s="1" t="s">
        <v>20</v>
      </c>
      <c r="F2821" s="1" t="s">
        <v>2006</v>
      </c>
      <c r="G2821" s="1" t="s">
        <v>460</v>
      </c>
      <c r="H2821" s="1" t="s">
        <v>187</v>
      </c>
      <c r="I2821" s="1" t="s">
        <v>24</v>
      </c>
      <c r="J2821" s="3">
        <v>108.3</v>
      </c>
      <c r="K2821" s="1" t="s">
        <v>3171</v>
      </c>
      <c r="L2821" s="1" t="s">
        <v>24</v>
      </c>
      <c r="M2821" s="1" t="s">
        <v>2007</v>
      </c>
      <c r="N2821" s="1" t="s">
        <v>3170</v>
      </c>
      <c r="O2821" s="2">
        <v>39577</v>
      </c>
      <c r="P2821" s="2">
        <v>39577</v>
      </c>
      <c r="Q2821" s="1" t="s">
        <v>29</v>
      </c>
      <c r="R2821" t="str">
        <f>VLOOKUP(F2821,'Seg 2 descriptions'!A:B,2)</f>
        <v>X Engineering and Measurement</v>
      </c>
      <c r="S2821" t="str">
        <f>VLOOKUP(G2821,'Seg 3 descriptions'!A:B,2)</f>
        <v>Salaries</v>
      </c>
    </row>
    <row r="2822" spans="1:19" x14ac:dyDescent="0.25">
      <c r="A2822" s="1" t="s">
        <v>1987</v>
      </c>
      <c r="B2822" s="1" t="s">
        <v>1988</v>
      </c>
      <c r="C2822" s="1" t="s">
        <v>3170</v>
      </c>
      <c r="D2822" s="1" t="s">
        <v>2081</v>
      </c>
      <c r="E2822" s="1" t="s">
        <v>20</v>
      </c>
      <c r="F2822" s="1" t="s">
        <v>2006</v>
      </c>
      <c r="G2822" s="1" t="s">
        <v>460</v>
      </c>
      <c r="H2822" s="1" t="s">
        <v>76</v>
      </c>
      <c r="I2822" s="1" t="s">
        <v>24</v>
      </c>
      <c r="J2822" s="3">
        <v>144.4</v>
      </c>
      <c r="K2822" s="1" t="s">
        <v>3171</v>
      </c>
      <c r="L2822" s="1" t="s">
        <v>24</v>
      </c>
      <c r="M2822" s="1" t="s">
        <v>2007</v>
      </c>
      <c r="N2822" s="1" t="s">
        <v>3170</v>
      </c>
      <c r="O2822" s="2">
        <v>39577</v>
      </c>
      <c r="P2822" s="2">
        <v>39577</v>
      </c>
      <c r="Q2822" s="1" t="s">
        <v>29</v>
      </c>
      <c r="R2822" t="str">
        <f>VLOOKUP(F2822,'Seg 2 descriptions'!A:B,2)</f>
        <v>X Engineering and Measurement</v>
      </c>
      <c r="S2822" t="str">
        <f>VLOOKUP(G2822,'Seg 3 descriptions'!A:B,2)</f>
        <v>Salaries</v>
      </c>
    </row>
    <row r="2823" spans="1:19" x14ac:dyDescent="0.25">
      <c r="A2823" s="1" t="s">
        <v>1987</v>
      </c>
      <c r="B2823" s="1" t="s">
        <v>1988</v>
      </c>
      <c r="C2823" s="1" t="s">
        <v>3170</v>
      </c>
      <c r="D2823" s="1" t="s">
        <v>2082</v>
      </c>
      <c r="E2823" s="1" t="s">
        <v>20</v>
      </c>
      <c r="F2823" s="1" t="s">
        <v>2006</v>
      </c>
      <c r="G2823" s="1" t="s">
        <v>460</v>
      </c>
      <c r="H2823" s="1" t="s">
        <v>23</v>
      </c>
      <c r="I2823" s="1" t="s">
        <v>24</v>
      </c>
      <c r="J2823" s="3">
        <v>126.35</v>
      </c>
      <c r="K2823" s="1" t="s">
        <v>3171</v>
      </c>
      <c r="L2823" s="1" t="s">
        <v>24</v>
      </c>
      <c r="M2823" s="1" t="s">
        <v>2007</v>
      </c>
      <c r="N2823" s="1" t="s">
        <v>3170</v>
      </c>
      <c r="O2823" s="2">
        <v>39577</v>
      </c>
      <c r="P2823" s="2">
        <v>39577</v>
      </c>
      <c r="Q2823" s="1" t="s">
        <v>29</v>
      </c>
      <c r="R2823" t="str">
        <f>VLOOKUP(F2823,'Seg 2 descriptions'!A:B,2)</f>
        <v>X Engineering and Measurement</v>
      </c>
      <c r="S2823" t="str">
        <f>VLOOKUP(G2823,'Seg 3 descriptions'!A:B,2)</f>
        <v>Salaries</v>
      </c>
    </row>
    <row r="2824" spans="1:19" x14ac:dyDescent="0.25">
      <c r="A2824" s="1" t="s">
        <v>1987</v>
      </c>
      <c r="B2824" s="1" t="s">
        <v>1988</v>
      </c>
      <c r="C2824" s="1" t="s">
        <v>3170</v>
      </c>
      <c r="D2824" s="1" t="s">
        <v>2677</v>
      </c>
      <c r="E2824" s="1" t="s">
        <v>20</v>
      </c>
      <c r="F2824" s="1" t="s">
        <v>2006</v>
      </c>
      <c r="G2824" s="1" t="s">
        <v>460</v>
      </c>
      <c r="H2824" s="1" t="s">
        <v>103</v>
      </c>
      <c r="I2824" s="1" t="s">
        <v>24</v>
      </c>
      <c r="J2824" s="3">
        <v>36.1</v>
      </c>
      <c r="K2824" s="1" t="s">
        <v>3171</v>
      </c>
      <c r="L2824" s="1" t="s">
        <v>24</v>
      </c>
      <c r="M2824" s="1" t="s">
        <v>2007</v>
      </c>
      <c r="N2824" s="1" t="s">
        <v>3170</v>
      </c>
      <c r="O2824" s="2">
        <v>39577</v>
      </c>
      <c r="P2824" s="2">
        <v>39577</v>
      </c>
      <c r="Q2824" s="1" t="s">
        <v>29</v>
      </c>
      <c r="R2824" t="str">
        <f>VLOOKUP(F2824,'Seg 2 descriptions'!A:B,2)</f>
        <v>X Engineering and Measurement</v>
      </c>
      <c r="S2824" t="str">
        <f>VLOOKUP(G2824,'Seg 3 descriptions'!A:B,2)</f>
        <v>Salaries</v>
      </c>
    </row>
    <row r="2825" spans="1:19" x14ac:dyDescent="0.25">
      <c r="A2825" s="1" t="s">
        <v>1987</v>
      </c>
      <c r="B2825" s="1" t="s">
        <v>1988</v>
      </c>
      <c r="C2825" s="1" t="s">
        <v>3170</v>
      </c>
      <c r="D2825" s="1" t="s">
        <v>2330</v>
      </c>
      <c r="E2825" s="1" t="s">
        <v>20</v>
      </c>
      <c r="F2825" s="1" t="s">
        <v>2006</v>
      </c>
      <c r="G2825" s="1" t="s">
        <v>460</v>
      </c>
      <c r="H2825" s="1" t="s">
        <v>130</v>
      </c>
      <c r="I2825" s="1" t="s">
        <v>24</v>
      </c>
      <c r="J2825" s="3">
        <v>18.05</v>
      </c>
      <c r="K2825" s="1" t="s">
        <v>3171</v>
      </c>
      <c r="L2825" s="1" t="s">
        <v>24</v>
      </c>
      <c r="M2825" s="1" t="s">
        <v>2007</v>
      </c>
      <c r="N2825" s="1" t="s">
        <v>3170</v>
      </c>
      <c r="O2825" s="2">
        <v>39577</v>
      </c>
      <c r="P2825" s="2">
        <v>39577</v>
      </c>
      <c r="Q2825" s="1" t="s">
        <v>29</v>
      </c>
      <c r="R2825" t="str">
        <f>VLOOKUP(F2825,'Seg 2 descriptions'!A:B,2)</f>
        <v>X Engineering and Measurement</v>
      </c>
      <c r="S2825" t="str">
        <f>VLOOKUP(G2825,'Seg 3 descriptions'!A:B,2)</f>
        <v>Salaries</v>
      </c>
    </row>
    <row r="2826" spans="1:19" x14ac:dyDescent="0.25">
      <c r="A2826" s="1" t="s">
        <v>828</v>
      </c>
      <c r="B2826" s="1" t="s">
        <v>49</v>
      </c>
      <c r="C2826" s="1" t="s">
        <v>3104</v>
      </c>
      <c r="D2826" s="1" t="s">
        <v>2080</v>
      </c>
      <c r="E2826" s="1" t="s">
        <v>20</v>
      </c>
      <c r="F2826" s="1" t="s">
        <v>2006</v>
      </c>
      <c r="G2826" s="1" t="s">
        <v>460</v>
      </c>
      <c r="H2826" s="1" t="s">
        <v>187</v>
      </c>
      <c r="I2826" s="1" t="s">
        <v>24</v>
      </c>
      <c r="J2826" s="3">
        <v>58.81</v>
      </c>
      <c r="K2826" s="1" t="s">
        <v>3315</v>
      </c>
      <c r="L2826" s="1" t="s">
        <v>24</v>
      </c>
      <c r="M2826" s="1" t="s">
        <v>24</v>
      </c>
      <c r="N2826" s="1" t="s">
        <v>3104</v>
      </c>
      <c r="O2826" s="2">
        <v>39813</v>
      </c>
      <c r="P2826" s="2">
        <v>39822</v>
      </c>
      <c r="Q2826" s="1" t="s">
        <v>29</v>
      </c>
      <c r="R2826" t="str">
        <f>VLOOKUP(F2826,'Seg 2 descriptions'!A:B,2)</f>
        <v>X Engineering and Measurement</v>
      </c>
      <c r="S2826" t="str">
        <f>VLOOKUP(G2826,'Seg 3 descriptions'!A:B,2)</f>
        <v>Salaries</v>
      </c>
    </row>
    <row r="2827" spans="1:19" x14ac:dyDescent="0.25">
      <c r="A2827" s="1" t="s">
        <v>828</v>
      </c>
      <c r="B2827" s="1" t="s">
        <v>49</v>
      </c>
      <c r="C2827" s="1" t="s">
        <v>3104</v>
      </c>
      <c r="D2827" s="1" t="s">
        <v>2081</v>
      </c>
      <c r="E2827" s="1" t="s">
        <v>20</v>
      </c>
      <c r="F2827" s="1" t="s">
        <v>2006</v>
      </c>
      <c r="G2827" s="1" t="s">
        <v>460</v>
      </c>
      <c r="H2827" s="1" t="s">
        <v>76</v>
      </c>
      <c r="I2827" s="1" t="s">
        <v>24</v>
      </c>
      <c r="J2827" s="3">
        <v>117.61</v>
      </c>
      <c r="K2827" s="1" t="s">
        <v>3315</v>
      </c>
      <c r="L2827" s="1" t="s">
        <v>24</v>
      </c>
      <c r="M2827" s="1" t="s">
        <v>24</v>
      </c>
      <c r="N2827" s="1" t="s">
        <v>3104</v>
      </c>
      <c r="O2827" s="2">
        <v>39813</v>
      </c>
      <c r="P2827" s="2">
        <v>39822</v>
      </c>
      <c r="Q2827" s="1" t="s">
        <v>29</v>
      </c>
      <c r="R2827" t="str">
        <f>VLOOKUP(F2827,'Seg 2 descriptions'!A:B,2)</f>
        <v>X Engineering and Measurement</v>
      </c>
      <c r="S2827" t="str">
        <f>VLOOKUP(G2827,'Seg 3 descriptions'!A:B,2)</f>
        <v>Salaries</v>
      </c>
    </row>
    <row r="2828" spans="1:19" x14ac:dyDescent="0.25">
      <c r="A2828" s="1" t="s">
        <v>828</v>
      </c>
      <c r="B2828" s="1" t="s">
        <v>49</v>
      </c>
      <c r="C2828" s="1" t="s">
        <v>3104</v>
      </c>
      <c r="D2828" s="1" t="s">
        <v>2082</v>
      </c>
      <c r="E2828" s="1" t="s">
        <v>20</v>
      </c>
      <c r="F2828" s="1" t="s">
        <v>2006</v>
      </c>
      <c r="G2828" s="1" t="s">
        <v>460</v>
      </c>
      <c r="H2828" s="1" t="s">
        <v>23</v>
      </c>
      <c r="I2828" s="1" t="s">
        <v>24</v>
      </c>
      <c r="J2828" s="3">
        <v>176.41</v>
      </c>
      <c r="K2828" s="1" t="s">
        <v>3315</v>
      </c>
      <c r="L2828" s="1" t="s">
        <v>24</v>
      </c>
      <c r="M2828" s="1" t="s">
        <v>24</v>
      </c>
      <c r="N2828" s="1" t="s">
        <v>3104</v>
      </c>
      <c r="O2828" s="2">
        <v>39813</v>
      </c>
      <c r="P2828" s="2">
        <v>39822</v>
      </c>
      <c r="Q2828" s="1" t="s">
        <v>29</v>
      </c>
      <c r="R2828" t="str">
        <f>VLOOKUP(F2828,'Seg 2 descriptions'!A:B,2)</f>
        <v>X Engineering and Measurement</v>
      </c>
      <c r="S2828" t="str">
        <f>VLOOKUP(G2828,'Seg 3 descriptions'!A:B,2)</f>
        <v>Salaries</v>
      </c>
    </row>
    <row r="2829" spans="1:19" x14ac:dyDescent="0.25">
      <c r="A2829" s="1" t="s">
        <v>828</v>
      </c>
      <c r="B2829" s="1" t="s">
        <v>49</v>
      </c>
      <c r="C2829" s="1" t="s">
        <v>3104</v>
      </c>
      <c r="D2829" s="1" t="s">
        <v>1997</v>
      </c>
      <c r="E2829" s="1" t="s">
        <v>1991</v>
      </c>
      <c r="F2829" s="1" t="s">
        <v>1992</v>
      </c>
      <c r="G2829" s="1" t="s">
        <v>460</v>
      </c>
      <c r="H2829" s="1" t="s">
        <v>86</v>
      </c>
      <c r="I2829" s="1" t="s">
        <v>24</v>
      </c>
      <c r="J2829" s="3">
        <v>80.040000000000006</v>
      </c>
      <c r="K2829" s="1" t="s">
        <v>3315</v>
      </c>
      <c r="L2829" s="1" t="s">
        <v>24</v>
      </c>
      <c r="M2829" s="1" t="s">
        <v>24</v>
      </c>
      <c r="N2829" s="1" t="s">
        <v>3104</v>
      </c>
      <c r="O2829" s="2">
        <v>39813</v>
      </c>
      <c r="P2829" s="2">
        <v>39822</v>
      </c>
      <c r="Q2829" s="1" t="s">
        <v>29</v>
      </c>
      <c r="R2829" t="str">
        <f>VLOOKUP(F2829,'Seg 2 descriptions'!A:B,2)</f>
        <v>X Operations-Tri-County</v>
      </c>
      <c r="S2829" t="str">
        <f>VLOOKUP(G2829,'Seg 3 descriptions'!A:B,2)</f>
        <v>Salaries</v>
      </c>
    </row>
    <row r="2830" spans="1:19" x14ac:dyDescent="0.25">
      <c r="A2830" s="1" t="s">
        <v>828</v>
      </c>
      <c r="B2830" s="1" t="s">
        <v>49</v>
      </c>
      <c r="C2830" s="1" t="s">
        <v>3316</v>
      </c>
      <c r="D2830" s="1" t="s">
        <v>2063</v>
      </c>
      <c r="E2830" s="1" t="s">
        <v>20</v>
      </c>
      <c r="F2830" s="1" t="s">
        <v>2006</v>
      </c>
      <c r="G2830" s="1" t="s">
        <v>590</v>
      </c>
      <c r="H2830" s="1" t="s">
        <v>86</v>
      </c>
      <c r="I2830" s="1" t="s">
        <v>24</v>
      </c>
      <c r="J2830" s="3">
        <v>122.18</v>
      </c>
      <c r="K2830" s="1" t="s">
        <v>3317</v>
      </c>
      <c r="L2830" s="1" t="s">
        <v>24</v>
      </c>
      <c r="M2830" s="1" t="s">
        <v>24</v>
      </c>
      <c r="N2830" s="1" t="s">
        <v>3316</v>
      </c>
      <c r="O2830" s="2">
        <v>39689</v>
      </c>
      <c r="P2830" s="2">
        <v>39694</v>
      </c>
      <c r="Q2830" s="1" t="s">
        <v>29</v>
      </c>
      <c r="R2830" t="str">
        <f>VLOOKUP(F2830,'Seg 2 descriptions'!A:B,2)</f>
        <v>X Engineering and Measurement</v>
      </c>
      <c r="S2830" t="str">
        <f>VLOOKUP(G2830,'Seg 3 descriptions'!A:B,2)</f>
        <v>Overtime/Comp Time/On Call</v>
      </c>
    </row>
    <row r="2831" spans="1:19" x14ac:dyDescent="0.25">
      <c r="A2831" s="1" t="s">
        <v>828</v>
      </c>
      <c r="B2831" s="1" t="s">
        <v>49</v>
      </c>
      <c r="C2831" s="1" t="s">
        <v>3316</v>
      </c>
      <c r="D2831" s="1" t="s">
        <v>2005</v>
      </c>
      <c r="E2831" s="1" t="s">
        <v>20</v>
      </c>
      <c r="F2831" s="1" t="s">
        <v>2006</v>
      </c>
      <c r="G2831" s="1" t="s">
        <v>590</v>
      </c>
      <c r="H2831" s="1" t="s">
        <v>187</v>
      </c>
      <c r="I2831" s="1" t="s">
        <v>24</v>
      </c>
      <c r="J2831" s="3">
        <v>30.55</v>
      </c>
      <c r="K2831" s="1" t="s">
        <v>3317</v>
      </c>
      <c r="L2831" s="1" t="s">
        <v>24</v>
      </c>
      <c r="M2831" s="1" t="s">
        <v>24</v>
      </c>
      <c r="N2831" s="1" t="s">
        <v>3316</v>
      </c>
      <c r="O2831" s="2">
        <v>39689</v>
      </c>
      <c r="P2831" s="2">
        <v>39694</v>
      </c>
      <c r="Q2831" s="1" t="s">
        <v>29</v>
      </c>
      <c r="R2831" t="str">
        <f>VLOOKUP(F2831,'Seg 2 descriptions'!A:B,2)</f>
        <v>X Engineering and Measurement</v>
      </c>
      <c r="S2831" t="str">
        <f>VLOOKUP(G2831,'Seg 3 descriptions'!A:B,2)</f>
        <v>Overtime/Comp Time/On Call</v>
      </c>
    </row>
    <row r="2832" spans="1:19" x14ac:dyDescent="0.25">
      <c r="A2832" s="1" t="s">
        <v>828</v>
      </c>
      <c r="B2832" s="1" t="s">
        <v>49</v>
      </c>
      <c r="C2832" s="1" t="s">
        <v>3316</v>
      </c>
      <c r="D2832" s="1" t="s">
        <v>2064</v>
      </c>
      <c r="E2832" s="1" t="s">
        <v>20</v>
      </c>
      <c r="F2832" s="1" t="s">
        <v>2006</v>
      </c>
      <c r="G2832" s="1" t="s">
        <v>590</v>
      </c>
      <c r="H2832" s="1" t="s">
        <v>23</v>
      </c>
      <c r="I2832" s="1" t="s">
        <v>24</v>
      </c>
      <c r="J2832" s="3">
        <v>30.55</v>
      </c>
      <c r="K2832" s="1" t="s">
        <v>3317</v>
      </c>
      <c r="L2832" s="1" t="s">
        <v>24</v>
      </c>
      <c r="M2832" s="1" t="s">
        <v>24</v>
      </c>
      <c r="N2832" s="1" t="s">
        <v>3316</v>
      </c>
      <c r="O2832" s="2">
        <v>39689</v>
      </c>
      <c r="P2832" s="2">
        <v>39694</v>
      </c>
      <c r="Q2832" s="1" t="s">
        <v>29</v>
      </c>
      <c r="R2832" t="str">
        <f>VLOOKUP(F2832,'Seg 2 descriptions'!A:B,2)</f>
        <v>X Engineering and Measurement</v>
      </c>
      <c r="S2832" t="str">
        <f>VLOOKUP(G2832,'Seg 3 descriptions'!A:B,2)</f>
        <v>Overtime/Comp Time/On Call</v>
      </c>
    </row>
    <row r="2833" spans="1:19" x14ac:dyDescent="0.25">
      <c r="A2833" s="1" t="s">
        <v>3203</v>
      </c>
      <c r="B2833" s="1" t="s">
        <v>1988</v>
      </c>
      <c r="C2833" s="1" t="s">
        <v>3212</v>
      </c>
      <c r="D2833" s="1" t="s">
        <v>2044</v>
      </c>
      <c r="E2833" s="1" t="s">
        <v>1991</v>
      </c>
      <c r="F2833" s="1" t="s">
        <v>2013</v>
      </c>
      <c r="G2833" s="1" t="s">
        <v>22</v>
      </c>
      <c r="H2833" s="1" t="s">
        <v>86</v>
      </c>
      <c r="I2833" s="1" t="s">
        <v>24</v>
      </c>
      <c r="J2833" s="3">
        <v>19.63</v>
      </c>
      <c r="K2833" s="1" t="s">
        <v>3318</v>
      </c>
      <c r="L2833" s="1" t="s">
        <v>24</v>
      </c>
      <c r="M2833" s="1" t="s">
        <v>24</v>
      </c>
      <c r="N2833" s="1" t="s">
        <v>24</v>
      </c>
      <c r="O2833" s="2">
        <v>39503</v>
      </c>
      <c r="P2833" s="2">
        <v>39503</v>
      </c>
      <c r="Q2833" s="1" t="s">
        <v>29</v>
      </c>
      <c r="R2833" t="str">
        <f>VLOOKUP(F2833,'Seg 2 descriptions'!A:B,2)</f>
        <v>X Facilities-Florida</v>
      </c>
      <c r="S2833" t="str">
        <f>VLOOKUP(G2833,'Seg 3 descriptions'!A:B,2)</f>
        <v>Facilities Maintenance</v>
      </c>
    </row>
    <row r="2834" spans="1:19" x14ac:dyDescent="0.25">
      <c r="A2834" s="1" t="s">
        <v>3203</v>
      </c>
      <c r="B2834" s="1" t="s">
        <v>1988</v>
      </c>
      <c r="C2834" s="1" t="s">
        <v>3212</v>
      </c>
      <c r="D2834" s="1" t="s">
        <v>2044</v>
      </c>
      <c r="E2834" s="1" t="s">
        <v>1991</v>
      </c>
      <c r="F2834" s="1" t="s">
        <v>2013</v>
      </c>
      <c r="G2834" s="1" t="s">
        <v>22</v>
      </c>
      <c r="H2834" s="1" t="s">
        <v>86</v>
      </c>
      <c r="I2834" s="1" t="s">
        <v>24</v>
      </c>
      <c r="J2834" s="3">
        <v>20.53</v>
      </c>
      <c r="K2834" s="1" t="s">
        <v>3319</v>
      </c>
      <c r="L2834" s="1" t="s">
        <v>24</v>
      </c>
      <c r="M2834" s="1" t="s">
        <v>24</v>
      </c>
      <c r="N2834" s="1" t="s">
        <v>24</v>
      </c>
      <c r="O2834" s="2">
        <v>39503</v>
      </c>
      <c r="P2834" s="2">
        <v>39503</v>
      </c>
      <c r="Q2834" s="1" t="s">
        <v>29</v>
      </c>
      <c r="R2834" t="str">
        <f>VLOOKUP(F2834,'Seg 2 descriptions'!A:B,2)</f>
        <v>X Facilities-Florida</v>
      </c>
      <c r="S2834" t="str">
        <f>VLOOKUP(G2834,'Seg 3 descriptions'!A:B,2)</f>
        <v>Facilities Maintenance</v>
      </c>
    </row>
    <row r="2835" spans="1:19" x14ac:dyDescent="0.25">
      <c r="A2835" s="1" t="s">
        <v>3203</v>
      </c>
      <c r="B2835" s="1" t="s">
        <v>1988</v>
      </c>
      <c r="C2835" s="1" t="s">
        <v>3212</v>
      </c>
      <c r="D2835" s="1" t="s">
        <v>2044</v>
      </c>
      <c r="E2835" s="1" t="s">
        <v>1991</v>
      </c>
      <c r="F2835" s="1" t="s">
        <v>2013</v>
      </c>
      <c r="G2835" s="1" t="s">
        <v>22</v>
      </c>
      <c r="H2835" s="1" t="s">
        <v>86</v>
      </c>
      <c r="I2835" s="1" t="s">
        <v>24</v>
      </c>
      <c r="J2835" s="3">
        <v>13.48</v>
      </c>
      <c r="K2835" s="1" t="s">
        <v>3320</v>
      </c>
      <c r="L2835" s="1" t="s">
        <v>24</v>
      </c>
      <c r="M2835" s="1" t="s">
        <v>24</v>
      </c>
      <c r="N2835" s="1" t="s">
        <v>24</v>
      </c>
      <c r="O2835" s="2">
        <v>39503</v>
      </c>
      <c r="P2835" s="2">
        <v>39503</v>
      </c>
      <c r="Q2835" s="1" t="s">
        <v>29</v>
      </c>
      <c r="R2835" t="str">
        <f>VLOOKUP(F2835,'Seg 2 descriptions'!A:B,2)</f>
        <v>X Facilities-Florida</v>
      </c>
      <c r="S2835" t="str">
        <f>VLOOKUP(G2835,'Seg 3 descriptions'!A:B,2)</f>
        <v>Facilities Maintenance</v>
      </c>
    </row>
    <row r="2836" spans="1:19" x14ac:dyDescent="0.25">
      <c r="A2836" s="1" t="s">
        <v>3203</v>
      </c>
      <c r="B2836" s="1" t="s">
        <v>1988</v>
      </c>
      <c r="C2836" s="1" t="s">
        <v>3212</v>
      </c>
      <c r="D2836" s="1" t="s">
        <v>2044</v>
      </c>
      <c r="E2836" s="1" t="s">
        <v>1991</v>
      </c>
      <c r="F2836" s="1" t="s">
        <v>2013</v>
      </c>
      <c r="G2836" s="1" t="s">
        <v>22</v>
      </c>
      <c r="H2836" s="1" t="s">
        <v>86</v>
      </c>
      <c r="I2836" s="1" t="s">
        <v>24</v>
      </c>
      <c r="J2836" s="3">
        <v>171.96</v>
      </c>
      <c r="K2836" s="1" t="s">
        <v>3321</v>
      </c>
      <c r="L2836" s="1" t="s">
        <v>24</v>
      </c>
      <c r="M2836" s="1" t="s">
        <v>24</v>
      </c>
      <c r="N2836" s="1" t="s">
        <v>24</v>
      </c>
      <c r="O2836" s="2">
        <v>39503</v>
      </c>
      <c r="P2836" s="2">
        <v>39503</v>
      </c>
      <c r="Q2836" s="1" t="s">
        <v>29</v>
      </c>
      <c r="R2836" t="str">
        <f>VLOOKUP(F2836,'Seg 2 descriptions'!A:B,2)</f>
        <v>X Facilities-Florida</v>
      </c>
      <c r="S2836" t="str">
        <f>VLOOKUP(G2836,'Seg 3 descriptions'!A:B,2)</f>
        <v>Facilities Maintenance</v>
      </c>
    </row>
    <row r="2837" spans="1:19" x14ac:dyDescent="0.25">
      <c r="A2837" s="1" t="s">
        <v>3203</v>
      </c>
      <c r="B2837" s="1" t="s">
        <v>1988</v>
      </c>
      <c r="C2837" s="1" t="s">
        <v>3212</v>
      </c>
      <c r="D2837" s="1" t="s">
        <v>2044</v>
      </c>
      <c r="E2837" s="1" t="s">
        <v>1991</v>
      </c>
      <c r="F2837" s="1" t="s">
        <v>2013</v>
      </c>
      <c r="G2837" s="1" t="s">
        <v>22</v>
      </c>
      <c r="H2837" s="1" t="s">
        <v>86</v>
      </c>
      <c r="I2837" s="1" t="s">
        <v>24</v>
      </c>
      <c r="J2837" s="3">
        <v>41.22</v>
      </c>
      <c r="K2837" s="1" t="s">
        <v>3322</v>
      </c>
      <c r="L2837" s="1" t="s">
        <v>24</v>
      </c>
      <c r="M2837" s="1" t="s">
        <v>24</v>
      </c>
      <c r="N2837" s="1" t="s">
        <v>24</v>
      </c>
      <c r="O2837" s="2">
        <v>39503</v>
      </c>
      <c r="P2837" s="2">
        <v>39503</v>
      </c>
      <c r="Q2837" s="1" t="s">
        <v>29</v>
      </c>
      <c r="R2837" t="str">
        <f>VLOOKUP(F2837,'Seg 2 descriptions'!A:B,2)</f>
        <v>X Facilities-Florida</v>
      </c>
      <c r="S2837" t="str">
        <f>VLOOKUP(G2837,'Seg 3 descriptions'!A:B,2)</f>
        <v>Facilities Maintenance</v>
      </c>
    </row>
    <row r="2838" spans="1:19" x14ac:dyDescent="0.25">
      <c r="A2838" s="1" t="s">
        <v>3203</v>
      </c>
      <c r="B2838" s="1" t="s">
        <v>1988</v>
      </c>
      <c r="C2838" s="1" t="s">
        <v>3223</v>
      </c>
      <c r="D2838" s="1" t="s">
        <v>2044</v>
      </c>
      <c r="E2838" s="1" t="s">
        <v>1991</v>
      </c>
      <c r="F2838" s="1" t="s">
        <v>2013</v>
      </c>
      <c r="G2838" s="1" t="s">
        <v>22</v>
      </c>
      <c r="H2838" s="1" t="s">
        <v>86</v>
      </c>
      <c r="I2838" s="1" t="s">
        <v>24</v>
      </c>
      <c r="J2838" s="3">
        <v>114.64</v>
      </c>
      <c r="K2838" s="1" t="s">
        <v>3323</v>
      </c>
      <c r="L2838" s="1" t="s">
        <v>24</v>
      </c>
      <c r="M2838" s="1" t="s">
        <v>24</v>
      </c>
      <c r="N2838" s="1" t="s">
        <v>24</v>
      </c>
      <c r="O2838" s="2">
        <v>39498</v>
      </c>
      <c r="P2838" s="2">
        <v>39498</v>
      </c>
      <c r="Q2838" s="1" t="s">
        <v>29</v>
      </c>
      <c r="R2838" t="str">
        <f>VLOOKUP(F2838,'Seg 2 descriptions'!A:B,2)</f>
        <v>X Facilities-Florida</v>
      </c>
      <c r="S2838" t="str">
        <f>VLOOKUP(G2838,'Seg 3 descriptions'!A:B,2)</f>
        <v>Facilities Maintenance</v>
      </c>
    </row>
    <row r="2839" spans="1:19" x14ac:dyDescent="0.25">
      <c r="A2839" s="1" t="s">
        <v>3203</v>
      </c>
      <c r="B2839" s="1" t="s">
        <v>1988</v>
      </c>
      <c r="C2839" s="1" t="s">
        <v>3223</v>
      </c>
      <c r="D2839" s="1" t="s">
        <v>2044</v>
      </c>
      <c r="E2839" s="1" t="s">
        <v>1991</v>
      </c>
      <c r="F2839" s="1" t="s">
        <v>2013</v>
      </c>
      <c r="G2839" s="1" t="s">
        <v>22</v>
      </c>
      <c r="H2839" s="1" t="s">
        <v>86</v>
      </c>
      <c r="I2839" s="1" t="s">
        <v>24</v>
      </c>
      <c r="J2839" s="3">
        <v>22.95</v>
      </c>
      <c r="K2839" s="1" t="s">
        <v>3324</v>
      </c>
      <c r="L2839" s="1" t="s">
        <v>24</v>
      </c>
      <c r="M2839" s="1" t="s">
        <v>24</v>
      </c>
      <c r="N2839" s="1" t="s">
        <v>24</v>
      </c>
      <c r="O2839" s="2">
        <v>39498</v>
      </c>
      <c r="P2839" s="2">
        <v>39498</v>
      </c>
      <c r="Q2839" s="1" t="s">
        <v>29</v>
      </c>
      <c r="R2839" t="str">
        <f>VLOOKUP(F2839,'Seg 2 descriptions'!A:B,2)</f>
        <v>X Facilities-Florida</v>
      </c>
      <c r="S2839" t="str">
        <f>VLOOKUP(G2839,'Seg 3 descriptions'!A:B,2)</f>
        <v>Facilities Maintenance</v>
      </c>
    </row>
    <row r="2840" spans="1:19" x14ac:dyDescent="0.25">
      <c r="A2840" s="1" t="s">
        <v>1571</v>
      </c>
      <c r="B2840" s="1" t="s">
        <v>49</v>
      </c>
      <c r="C2840" s="1" t="s">
        <v>2292</v>
      </c>
      <c r="D2840" s="1" t="s">
        <v>2044</v>
      </c>
      <c r="E2840" s="1" t="s">
        <v>1991</v>
      </c>
      <c r="F2840" s="1" t="s">
        <v>2013</v>
      </c>
      <c r="G2840" s="1" t="s">
        <v>22</v>
      </c>
      <c r="H2840" s="1" t="s">
        <v>86</v>
      </c>
      <c r="I2840" s="1" t="s">
        <v>24</v>
      </c>
      <c r="J2840" s="3">
        <v>68.319999999999993</v>
      </c>
      <c r="K2840" s="1" t="s">
        <v>2551</v>
      </c>
      <c r="L2840" s="1" t="s">
        <v>24</v>
      </c>
      <c r="M2840" s="1" t="s">
        <v>24</v>
      </c>
      <c r="N2840" s="1" t="s">
        <v>2292</v>
      </c>
      <c r="O2840" s="2">
        <v>39660</v>
      </c>
      <c r="P2840" s="2">
        <v>39665</v>
      </c>
      <c r="Q2840" s="1" t="s">
        <v>29</v>
      </c>
      <c r="R2840" t="str">
        <f>VLOOKUP(F2840,'Seg 2 descriptions'!A:B,2)</f>
        <v>X Facilities-Florida</v>
      </c>
      <c r="S2840" t="str">
        <f>VLOOKUP(G2840,'Seg 3 descriptions'!A:B,2)</f>
        <v>Facilities Maintenance</v>
      </c>
    </row>
    <row r="2841" spans="1:19" x14ac:dyDescent="0.25">
      <c r="A2841" s="1" t="s">
        <v>1987</v>
      </c>
      <c r="B2841" s="1" t="s">
        <v>1988</v>
      </c>
      <c r="C2841" s="1" t="s">
        <v>2730</v>
      </c>
      <c r="D2841" s="1" t="s">
        <v>1999</v>
      </c>
      <c r="E2841" s="1" t="s">
        <v>1991</v>
      </c>
      <c r="F2841" s="1" t="s">
        <v>1992</v>
      </c>
      <c r="G2841" s="1" t="s">
        <v>460</v>
      </c>
      <c r="H2841" s="1" t="s">
        <v>228</v>
      </c>
      <c r="I2841" s="1" t="s">
        <v>24</v>
      </c>
      <c r="J2841" s="3">
        <v>85.75</v>
      </c>
      <c r="K2841" s="1" t="s">
        <v>3325</v>
      </c>
      <c r="L2841" s="1" t="s">
        <v>24</v>
      </c>
      <c r="M2841" s="1" t="s">
        <v>2674</v>
      </c>
      <c r="N2841" s="1" t="s">
        <v>2730</v>
      </c>
      <c r="O2841" s="2">
        <v>39478</v>
      </c>
      <c r="P2841" s="2">
        <v>39478</v>
      </c>
      <c r="Q2841" s="1" t="s">
        <v>29</v>
      </c>
      <c r="R2841" t="str">
        <f>VLOOKUP(F2841,'Seg 2 descriptions'!A:B,2)</f>
        <v>X Operations-Tri-County</v>
      </c>
      <c r="S2841" t="str">
        <f>VLOOKUP(G2841,'Seg 3 descriptions'!A:B,2)</f>
        <v>Salaries</v>
      </c>
    </row>
    <row r="2842" spans="1:19" x14ac:dyDescent="0.25">
      <c r="A2842" s="1" t="s">
        <v>1987</v>
      </c>
      <c r="B2842" s="1" t="s">
        <v>1988</v>
      </c>
      <c r="C2842" s="1" t="s">
        <v>2730</v>
      </c>
      <c r="D2842" s="1" t="s">
        <v>2081</v>
      </c>
      <c r="E2842" s="1" t="s">
        <v>20</v>
      </c>
      <c r="F2842" s="1" t="s">
        <v>2006</v>
      </c>
      <c r="G2842" s="1" t="s">
        <v>460</v>
      </c>
      <c r="H2842" s="1" t="s">
        <v>76</v>
      </c>
      <c r="I2842" s="1" t="s">
        <v>24</v>
      </c>
      <c r="J2842" s="3">
        <v>142.52000000000001</v>
      </c>
      <c r="K2842" s="1" t="s">
        <v>3325</v>
      </c>
      <c r="L2842" s="1" t="s">
        <v>24</v>
      </c>
      <c r="M2842" s="1" t="s">
        <v>2406</v>
      </c>
      <c r="N2842" s="1" t="s">
        <v>2730</v>
      </c>
      <c r="O2842" s="2">
        <v>39478</v>
      </c>
      <c r="P2842" s="2">
        <v>39478</v>
      </c>
      <c r="Q2842" s="1" t="s">
        <v>29</v>
      </c>
      <c r="R2842" t="str">
        <f>VLOOKUP(F2842,'Seg 2 descriptions'!A:B,2)</f>
        <v>X Engineering and Measurement</v>
      </c>
      <c r="S2842" t="str">
        <f>VLOOKUP(G2842,'Seg 3 descriptions'!A:B,2)</f>
        <v>Salaries</v>
      </c>
    </row>
    <row r="2843" spans="1:19" x14ac:dyDescent="0.25">
      <c r="A2843" s="1" t="s">
        <v>1987</v>
      </c>
      <c r="B2843" s="1" t="s">
        <v>1988</v>
      </c>
      <c r="C2843" s="1" t="s">
        <v>2730</v>
      </c>
      <c r="D2843" s="1" t="s">
        <v>2082</v>
      </c>
      <c r="E2843" s="1" t="s">
        <v>20</v>
      </c>
      <c r="F2843" s="1" t="s">
        <v>2006</v>
      </c>
      <c r="G2843" s="1" t="s">
        <v>460</v>
      </c>
      <c r="H2843" s="1" t="s">
        <v>23</v>
      </c>
      <c r="I2843" s="1" t="s">
        <v>24</v>
      </c>
      <c r="J2843" s="3">
        <v>61.08</v>
      </c>
      <c r="K2843" s="1" t="s">
        <v>3325</v>
      </c>
      <c r="L2843" s="1" t="s">
        <v>24</v>
      </c>
      <c r="M2843" s="1" t="s">
        <v>2406</v>
      </c>
      <c r="N2843" s="1" t="s">
        <v>2730</v>
      </c>
      <c r="O2843" s="2">
        <v>39478</v>
      </c>
      <c r="P2843" s="2">
        <v>39478</v>
      </c>
      <c r="Q2843" s="1" t="s">
        <v>29</v>
      </c>
      <c r="R2843" t="str">
        <f>VLOOKUP(F2843,'Seg 2 descriptions'!A:B,2)</f>
        <v>X Engineering and Measurement</v>
      </c>
      <c r="S2843" t="str">
        <f>VLOOKUP(G2843,'Seg 3 descriptions'!A:B,2)</f>
        <v>Salaries</v>
      </c>
    </row>
    <row r="2844" spans="1:19" x14ac:dyDescent="0.25">
      <c r="A2844" s="1" t="s">
        <v>1987</v>
      </c>
      <c r="B2844" s="1" t="s">
        <v>1988</v>
      </c>
      <c r="C2844" s="1" t="s">
        <v>2730</v>
      </c>
      <c r="D2844" s="1" t="s">
        <v>2077</v>
      </c>
      <c r="E2844" s="1" t="s">
        <v>20</v>
      </c>
      <c r="F2844" s="1" t="s">
        <v>2006</v>
      </c>
      <c r="G2844" s="1" t="s">
        <v>460</v>
      </c>
      <c r="H2844" s="1" t="s">
        <v>86</v>
      </c>
      <c r="I2844" s="1" t="s">
        <v>24</v>
      </c>
      <c r="J2844" s="3">
        <v>40.72</v>
      </c>
      <c r="K2844" s="1" t="s">
        <v>3325</v>
      </c>
      <c r="L2844" s="1" t="s">
        <v>24</v>
      </c>
      <c r="M2844" s="1" t="s">
        <v>2406</v>
      </c>
      <c r="N2844" s="1" t="s">
        <v>2730</v>
      </c>
      <c r="O2844" s="2">
        <v>39478</v>
      </c>
      <c r="P2844" s="2">
        <v>39478</v>
      </c>
      <c r="Q2844" s="1" t="s">
        <v>29</v>
      </c>
      <c r="R2844" t="str">
        <f>VLOOKUP(F2844,'Seg 2 descriptions'!A:B,2)</f>
        <v>X Engineering and Measurement</v>
      </c>
      <c r="S2844" t="str">
        <f>VLOOKUP(G2844,'Seg 3 descriptions'!A:B,2)</f>
        <v>Salaries</v>
      </c>
    </row>
    <row r="2845" spans="1:19" x14ac:dyDescent="0.25">
      <c r="A2845" s="1" t="s">
        <v>1987</v>
      </c>
      <c r="B2845" s="1" t="s">
        <v>1988</v>
      </c>
      <c r="C2845" s="1" t="s">
        <v>2730</v>
      </c>
      <c r="D2845" s="1" t="s">
        <v>2080</v>
      </c>
      <c r="E2845" s="1" t="s">
        <v>20</v>
      </c>
      <c r="F2845" s="1" t="s">
        <v>2006</v>
      </c>
      <c r="G2845" s="1" t="s">
        <v>460</v>
      </c>
      <c r="H2845" s="1" t="s">
        <v>187</v>
      </c>
      <c r="I2845" s="1" t="s">
        <v>24</v>
      </c>
      <c r="J2845" s="3">
        <v>81.44</v>
      </c>
      <c r="K2845" s="1" t="s">
        <v>3325</v>
      </c>
      <c r="L2845" s="1" t="s">
        <v>24</v>
      </c>
      <c r="M2845" s="1" t="s">
        <v>2406</v>
      </c>
      <c r="N2845" s="1" t="s">
        <v>2730</v>
      </c>
      <c r="O2845" s="2">
        <v>39478</v>
      </c>
      <c r="P2845" s="2">
        <v>39478</v>
      </c>
      <c r="Q2845" s="1" t="s">
        <v>29</v>
      </c>
      <c r="R2845" t="str">
        <f>VLOOKUP(F2845,'Seg 2 descriptions'!A:B,2)</f>
        <v>X Engineering and Measurement</v>
      </c>
      <c r="S2845" t="str">
        <f>VLOOKUP(G2845,'Seg 3 descriptions'!A:B,2)</f>
        <v>Salaries</v>
      </c>
    </row>
    <row r="2846" spans="1:19" x14ac:dyDescent="0.25">
      <c r="A2846" s="1" t="s">
        <v>1987</v>
      </c>
      <c r="B2846" s="1" t="s">
        <v>1988</v>
      </c>
      <c r="C2846" s="1" t="s">
        <v>2730</v>
      </c>
      <c r="D2846" s="1" t="s">
        <v>2077</v>
      </c>
      <c r="E2846" s="1" t="s">
        <v>20</v>
      </c>
      <c r="F2846" s="1" t="s">
        <v>2006</v>
      </c>
      <c r="G2846" s="1" t="s">
        <v>460</v>
      </c>
      <c r="H2846" s="1" t="s">
        <v>86</v>
      </c>
      <c r="I2846" s="1" t="s">
        <v>24</v>
      </c>
      <c r="J2846" s="3">
        <v>18.05</v>
      </c>
      <c r="K2846" s="1" t="s">
        <v>3325</v>
      </c>
      <c r="L2846" s="1" t="s">
        <v>24</v>
      </c>
      <c r="M2846" s="1" t="s">
        <v>2007</v>
      </c>
      <c r="N2846" s="1" t="s">
        <v>2730</v>
      </c>
      <c r="O2846" s="2">
        <v>39478</v>
      </c>
      <c r="P2846" s="2">
        <v>39478</v>
      </c>
      <c r="Q2846" s="1" t="s">
        <v>29</v>
      </c>
      <c r="R2846" t="str">
        <f>VLOOKUP(F2846,'Seg 2 descriptions'!A:B,2)</f>
        <v>X Engineering and Measurement</v>
      </c>
      <c r="S2846" t="str">
        <f>VLOOKUP(G2846,'Seg 3 descriptions'!A:B,2)</f>
        <v>Salaries</v>
      </c>
    </row>
    <row r="2847" spans="1:19" x14ac:dyDescent="0.25">
      <c r="A2847" s="1" t="s">
        <v>1987</v>
      </c>
      <c r="B2847" s="1" t="s">
        <v>1988</v>
      </c>
      <c r="C2847" s="1" t="s">
        <v>2730</v>
      </c>
      <c r="D2847" s="1" t="s">
        <v>2080</v>
      </c>
      <c r="E2847" s="1" t="s">
        <v>20</v>
      </c>
      <c r="F2847" s="1" t="s">
        <v>2006</v>
      </c>
      <c r="G2847" s="1" t="s">
        <v>460</v>
      </c>
      <c r="H2847" s="1" t="s">
        <v>187</v>
      </c>
      <c r="I2847" s="1" t="s">
        <v>24</v>
      </c>
      <c r="J2847" s="3">
        <v>126.35</v>
      </c>
      <c r="K2847" s="1" t="s">
        <v>3325</v>
      </c>
      <c r="L2847" s="1" t="s">
        <v>24</v>
      </c>
      <c r="M2847" s="1" t="s">
        <v>2007</v>
      </c>
      <c r="N2847" s="1" t="s">
        <v>2730</v>
      </c>
      <c r="O2847" s="2">
        <v>39478</v>
      </c>
      <c r="P2847" s="2">
        <v>39478</v>
      </c>
      <c r="Q2847" s="1" t="s">
        <v>29</v>
      </c>
      <c r="R2847" t="str">
        <f>VLOOKUP(F2847,'Seg 2 descriptions'!A:B,2)</f>
        <v>X Engineering and Measurement</v>
      </c>
      <c r="S2847" t="str">
        <f>VLOOKUP(G2847,'Seg 3 descriptions'!A:B,2)</f>
        <v>Salaries</v>
      </c>
    </row>
    <row r="2848" spans="1:19" x14ac:dyDescent="0.25">
      <c r="A2848" s="1" t="s">
        <v>1987</v>
      </c>
      <c r="B2848" s="1" t="s">
        <v>1988</v>
      </c>
      <c r="C2848" s="1" t="s">
        <v>2730</v>
      </c>
      <c r="D2848" s="1" t="s">
        <v>2081</v>
      </c>
      <c r="E2848" s="1" t="s">
        <v>20</v>
      </c>
      <c r="F2848" s="1" t="s">
        <v>2006</v>
      </c>
      <c r="G2848" s="1" t="s">
        <v>460</v>
      </c>
      <c r="H2848" s="1" t="s">
        <v>76</v>
      </c>
      <c r="I2848" s="1" t="s">
        <v>24</v>
      </c>
      <c r="J2848" s="3">
        <v>18.05</v>
      </c>
      <c r="K2848" s="1" t="s">
        <v>3325</v>
      </c>
      <c r="L2848" s="1" t="s">
        <v>24</v>
      </c>
      <c r="M2848" s="1" t="s">
        <v>2007</v>
      </c>
      <c r="N2848" s="1" t="s">
        <v>2730</v>
      </c>
      <c r="O2848" s="2">
        <v>39478</v>
      </c>
      <c r="P2848" s="2">
        <v>39478</v>
      </c>
      <c r="Q2848" s="1" t="s">
        <v>29</v>
      </c>
      <c r="R2848" t="str">
        <f>VLOOKUP(F2848,'Seg 2 descriptions'!A:B,2)</f>
        <v>X Engineering and Measurement</v>
      </c>
      <c r="S2848" t="str">
        <f>VLOOKUP(G2848,'Seg 3 descriptions'!A:B,2)</f>
        <v>Salaries</v>
      </c>
    </row>
    <row r="2849" spans="1:19" x14ac:dyDescent="0.25">
      <c r="A2849" s="1" t="s">
        <v>1987</v>
      </c>
      <c r="B2849" s="1" t="s">
        <v>1988</v>
      </c>
      <c r="C2849" s="1" t="s">
        <v>2730</v>
      </c>
      <c r="D2849" s="1" t="s">
        <v>2330</v>
      </c>
      <c r="E2849" s="1" t="s">
        <v>20</v>
      </c>
      <c r="F2849" s="1" t="s">
        <v>2006</v>
      </c>
      <c r="G2849" s="1" t="s">
        <v>460</v>
      </c>
      <c r="H2849" s="1" t="s">
        <v>130</v>
      </c>
      <c r="I2849" s="1" t="s">
        <v>24</v>
      </c>
      <c r="J2849" s="3">
        <v>54.15</v>
      </c>
      <c r="K2849" s="1" t="s">
        <v>3325</v>
      </c>
      <c r="L2849" s="1" t="s">
        <v>24</v>
      </c>
      <c r="M2849" s="1" t="s">
        <v>2007</v>
      </c>
      <c r="N2849" s="1" t="s">
        <v>2730</v>
      </c>
      <c r="O2849" s="2">
        <v>39478</v>
      </c>
      <c r="P2849" s="2">
        <v>39478</v>
      </c>
      <c r="Q2849" s="1" t="s">
        <v>29</v>
      </c>
      <c r="R2849" t="str">
        <f>VLOOKUP(F2849,'Seg 2 descriptions'!A:B,2)</f>
        <v>X Engineering and Measurement</v>
      </c>
      <c r="S2849" t="str">
        <f>VLOOKUP(G2849,'Seg 3 descriptions'!A:B,2)</f>
        <v>Salaries</v>
      </c>
    </row>
    <row r="2850" spans="1:19" x14ac:dyDescent="0.25">
      <c r="A2850" s="1" t="s">
        <v>457</v>
      </c>
      <c r="B2850" s="1" t="s">
        <v>49</v>
      </c>
      <c r="C2850" s="1" t="s">
        <v>2828</v>
      </c>
      <c r="D2850" s="1" t="s">
        <v>2246</v>
      </c>
      <c r="E2850" s="1" t="s">
        <v>2029</v>
      </c>
      <c r="F2850" s="1" t="s">
        <v>2101</v>
      </c>
      <c r="G2850" s="1" t="s">
        <v>1055</v>
      </c>
      <c r="H2850" s="1" t="s">
        <v>86</v>
      </c>
      <c r="I2850" s="1" t="s">
        <v>2056</v>
      </c>
      <c r="J2850" s="3">
        <v>35.76</v>
      </c>
      <c r="K2850" s="1" t="s">
        <v>2239</v>
      </c>
      <c r="L2850" s="1" t="s">
        <v>24</v>
      </c>
      <c r="M2850" s="1" t="s">
        <v>2240</v>
      </c>
      <c r="N2850" s="1" t="s">
        <v>2828</v>
      </c>
      <c r="O2850" s="2">
        <v>39629</v>
      </c>
      <c r="P2850" s="2">
        <v>39636</v>
      </c>
      <c r="Q2850" s="1" t="s">
        <v>29</v>
      </c>
      <c r="R2850" t="str">
        <f>VLOOKUP(F2850,'Seg 2 descriptions'!A:B,2)</f>
        <v>X Operations Manager-Tri-County</v>
      </c>
      <c r="S2850" t="str">
        <f>VLOOKUP(G2850,'Seg 3 descriptions'!A:B,2)</f>
        <v>Vehicle Depreciation</v>
      </c>
    </row>
    <row r="2851" spans="1:19" x14ac:dyDescent="0.25">
      <c r="A2851" s="1" t="s">
        <v>457</v>
      </c>
      <c r="B2851" s="1" t="s">
        <v>49</v>
      </c>
      <c r="C2851" s="1" t="s">
        <v>2828</v>
      </c>
      <c r="D2851" s="1" t="s">
        <v>2247</v>
      </c>
      <c r="E2851" s="1" t="s">
        <v>1991</v>
      </c>
      <c r="F2851" s="1" t="s">
        <v>2101</v>
      </c>
      <c r="G2851" s="1" t="s">
        <v>1049</v>
      </c>
      <c r="H2851" s="1" t="s">
        <v>86</v>
      </c>
      <c r="I2851" s="1" t="s">
        <v>2056</v>
      </c>
      <c r="J2851" s="3">
        <v>26.63</v>
      </c>
      <c r="K2851" s="1" t="s">
        <v>2239</v>
      </c>
      <c r="L2851" s="1" t="s">
        <v>24</v>
      </c>
      <c r="M2851" s="1" t="s">
        <v>2240</v>
      </c>
      <c r="N2851" s="1" t="s">
        <v>2828</v>
      </c>
      <c r="O2851" s="2">
        <v>39629</v>
      </c>
      <c r="P2851" s="2">
        <v>39636</v>
      </c>
      <c r="Q2851" s="1" t="s">
        <v>29</v>
      </c>
      <c r="R2851" t="str">
        <f>VLOOKUP(F2851,'Seg 2 descriptions'!A:B,2)</f>
        <v>X Operations Manager-Tri-County</v>
      </c>
      <c r="S2851" t="str">
        <f>VLOOKUP(G2851,'Seg 3 descriptions'!A:B,2)</f>
        <v>Vehicle Insurance</v>
      </c>
    </row>
    <row r="2852" spans="1:19" x14ac:dyDescent="0.25">
      <c r="A2852" s="1" t="s">
        <v>457</v>
      </c>
      <c r="B2852" s="1" t="s">
        <v>49</v>
      </c>
      <c r="C2852" s="1" t="s">
        <v>2828</v>
      </c>
      <c r="D2852" s="1" t="s">
        <v>2839</v>
      </c>
      <c r="E2852" s="1" t="s">
        <v>1991</v>
      </c>
      <c r="F2852" s="1" t="s">
        <v>2101</v>
      </c>
      <c r="G2852" s="1" t="s">
        <v>283</v>
      </c>
      <c r="H2852" s="1" t="s">
        <v>23</v>
      </c>
      <c r="I2852" s="1" t="s">
        <v>2056</v>
      </c>
      <c r="J2852" s="3">
        <v>5.83</v>
      </c>
      <c r="K2852" s="1" t="s">
        <v>2239</v>
      </c>
      <c r="L2852" s="1" t="s">
        <v>24</v>
      </c>
      <c r="M2852" s="1" t="s">
        <v>2240</v>
      </c>
      <c r="N2852" s="1" t="s">
        <v>2828</v>
      </c>
      <c r="O2852" s="2">
        <v>39629</v>
      </c>
      <c r="P2852" s="2">
        <v>39636</v>
      </c>
      <c r="Q2852" s="1" t="s">
        <v>29</v>
      </c>
      <c r="R2852" t="str">
        <f>VLOOKUP(F2852,'Seg 2 descriptions'!A:B,2)</f>
        <v>X Operations Manager-Tri-County</v>
      </c>
      <c r="S2852" t="str">
        <f>VLOOKUP(G2852,'Seg 3 descriptions'!A:B,2)</f>
        <v>Supplies &amp; Misc Dept Expenses</v>
      </c>
    </row>
    <row r="2853" spans="1:19" x14ac:dyDescent="0.25">
      <c r="A2853" s="1" t="s">
        <v>457</v>
      </c>
      <c r="B2853" s="1" t="s">
        <v>49</v>
      </c>
      <c r="C2853" s="1" t="s">
        <v>2828</v>
      </c>
      <c r="D2853" s="1" t="s">
        <v>2256</v>
      </c>
      <c r="E2853" s="1" t="s">
        <v>2029</v>
      </c>
      <c r="F2853" s="1" t="s">
        <v>2101</v>
      </c>
      <c r="G2853" s="1" t="s">
        <v>283</v>
      </c>
      <c r="H2853" s="1" t="s">
        <v>86</v>
      </c>
      <c r="I2853" s="1" t="s">
        <v>2056</v>
      </c>
      <c r="J2853" s="3">
        <v>5.83</v>
      </c>
      <c r="K2853" s="1" t="s">
        <v>2239</v>
      </c>
      <c r="L2853" s="1" t="s">
        <v>24</v>
      </c>
      <c r="M2853" s="1" t="s">
        <v>2240</v>
      </c>
      <c r="N2853" s="1" t="s">
        <v>2828</v>
      </c>
      <c r="O2853" s="2">
        <v>39629</v>
      </c>
      <c r="P2853" s="2">
        <v>39636</v>
      </c>
      <c r="Q2853" s="1" t="s">
        <v>29</v>
      </c>
      <c r="R2853" t="str">
        <f>VLOOKUP(F2853,'Seg 2 descriptions'!A:B,2)</f>
        <v>X Operations Manager-Tri-County</v>
      </c>
      <c r="S2853" t="str">
        <f>VLOOKUP(G2853,'Seg 3 descriptions'!A:B,2)</f>
        <v>Supplies &amp; Misc Dept Expenses</v>
      </c>
    </row>
    <row r="2854" spans="1:19" x14ac:dyDescent="0.25">
      <c r="A2854" s="1" t="s">
        <v>457</v>
      </c>
      <c r="B2854" s="1" t="s">
        <v>49</v>
      </c>
      <c r="C2854" s="1" t="s">
        <v>2828</v>
      </c>
      <c r="D2854" s="1" t="s">
        <v>2257</v>
      </c>
      <c r="E2854" s="1" t="s">
        <v>1991</v>
      </c>
      <c r="F2854" s="1" t="s">
        <v>2101</v>
      </c>
      <c r="G2854" s="1" t="s">
        <v>869</v>
      </c>
      <c r="H2854" s="1" t="s">
        <v>86</v>
      </c>
      <c r="I2854" s="1" t="s">
        <v>2056</v>
      </c>
      <c r="J2854" s="3">
        <v>223.88</v>
      </c>
      <c r="K2854" s="1" t="s">
        <v>2239</v>
      </c>
      <c r="L2854" s="1" t="s">
        <v>24</v>
      </c>
      <c r="M2854" s="1" t="s">
        <v>2240</v>
      </c>
      <c r="N2854" s="1" t="s">
        <v>2828</v>
      </c>
      <c r="O2854" s="2">
        <v>39629</v>
      </c>
      <c r="P2854" s="2">
        <v>39636</v>
      </c>
      <c r="Q2854" s="1" t="s">
        <v>29</v>
      </c>
      <c r="R2854" t="str">
        <f>VLOOKUP(F2854,'Seg 2 descriptions'!A:B,2)</f>
        <v>X Operations Manager-Tri-County</v>
      </c>
      <c r="S2854" t="str">
        <f>VLOOKUP(G2854,'Seg 3 descriptions'!A:B,2)</f>
        <v>Vehicle Fuel</v>
      </c>
    </row>
    <row r="2855" spans="1:19" x14ac:dyDescent="0.25">
      <c r="A2855" s="1" t="s">
        <v>457</v>
      </c>
      <c r="B2855" s="1" t="s">
        <v>49</v>
      </c>
      <c r="C2855" s="1" t="s">
        <v>2828</v>
      </c>
      <c r="D2855" s="1" t="s">
        <v>2837</v>
      </c>
      <c r="E2855" s="1" t="s">
        <v>1991</v>
      </c>
      <c r="F2855" s="1" t="s">
        <v>2101</v>
      </c>
      <c r="G2855" s="1" t="s">
        <v>869</v>
      </c>
      <c r="H2855" s="1" t="s">
        <v>23</v>
      </c>
      <c r="I2855" s="1" t="s">
        <v>2056</v>
      </c>
      <c r="J2855" s="3">
        <v>44.77</v>
      </c>
      <c r="K2855" s="1" t="s">
        <v>2239</v>
      </c>
      <c r="L2855" s="1" t="s">
        <v>24</v>
      </c>
      <c r="M2855" s="1" t="s">
        <v>2240</v>
      </c>
      <c r="N2855" s="1" t="s">
        <v>2828</v>
      </c>
      <c r="O2855" s="2">
        <v>39629</v>
      </c>
      <c r="P2855" s="2">
        <v>39636</v>
      </c>
      <c r="Q2855" s="1" t="s">
        <v>29</v>
      </c>
      <c r="R2855" t="str">
        <f>VLOOKUP(F2855,'Seg 2 descriptions'!A:B,2)</f>
        <v>X Operations Manager-Tri-County</v>
      </c>
      <c r="S2855" t="str">
        <f>VLOOKUP(G2855,'Seg 3 descriptions'!A:B,2)</f>
        <v>Vehicle Fuel</v>
      </c>
    </row>
    <row r="2856" spans="1:19" x14ac:dyDescent="0.25">
      <c r="A2856" s="1" t="s">
        <v>457</v>
      </c>
      <c r="B2856" s="1" t="s">
        <v>49</v>
      </c>
      <c r="C2856" s="1" t="s">
        <v>2828</v>
      </c>
      <c r="D2856" s="1" t="s">
        <v>2251</v>
      </c>
      <c r="E2856" s="1" t="s">
        <v>2029</v>
      </c>
      <c r="F2856" s="1" t="s">
        <v>2101</v>
      </c>
      <c r="G2856" s="1" t="s">
        <v>869</v>
      </c>
      <c r="H2856" s="1" t="s">
        <v>86</v>
      </c>
      <c r="I2856" s="1" t="s">
        <v>2056</v>
      </c>
      <c r="J2856" s="3">
        <v>44.77</v>
      </c>
      <c r="K2856" s="1" t="s">
        <v>2239</v>
      </c>
      <c r="L2856" s="1" t="s">
        <v>24</v>
      </c>
      <c r="M2856" s="1" t="s">
        <v>2240</v>
      </c>
      <c r="N2856" s="1" t="s">
        <v>2828</v>
      </c>
      <c r="O2856" s="2">
        <v>39629</v>
      </c>
      <c r="P2856" s="2">
        <v>39636</v>
      </c>
      <c r="Q2856" s="1" t="s">
        <v>29</v>
      </c>
      <c r="R2856" t="str">
        <f>VLOOKUP(F2856,'Seg 2 descriptions'!A:B,2)</f>
        <v>X Operations Manager-Tri-County</v>
      </c>
      <c r="S2856" t="str">
        <f>VLOOKUP(G2856,'Seg 3 descriptions'!A:B,2)</f>
        <v>Vehicle Fuel</v>
      </c>
    </row>
    <row r="2857" spans="1:19" x14ac:dyDescent="0.25">
      <c r="A2857" s="1" t="s">
        <v>457</v>
      </c>
      <c r="B2857" s="1" t="s">
        <v>49</v>
      </c>
      <c r="C2857" s="1" t="s">
        <v>2828</v>
      </c>
      <c r="D2857" s="1" t="s">
        <v>2267</v>
      </c>
      <c r="E2857" s="1" t="s">
        <v>1991</v>
      </c>
      <c r="F2857" s="1" t="s">
        <v>2101</v>
      </c>
      <c r="G2857" s="1" t="s">
        <v>868</v>
      </c>
      <c r="H2857" s="1" t="s">
        <v>86</v>
      </c>
      <c r="I2857" s="1" t="s">
        <v>2056</v>
      </c>
      <c r="J2857" s="3">
        <v>106.39</v>
      </c>
      <c r="K2857" s="1" t="s">
        <v>2239</v>
      </c>
      <c r="L2857" s="1" t="s">
        <v>24</v>
      </c>
      <c r="M2857" s="1" t="s">
        <v>2240</v>
      </c>
      <c r="N2857" s="1" t="s">
        <v>2828</v>
      </c>
      <c r="O2857" s="2">
        <v>39629</v>
      </c>
      <c r="P2857" s="2">
        <v>39636</v>
      </c>
      <c r="Q2857" s="1" t="s">
        <v>29</v>
      </c>
      <c r="R2857" t="str">
        <f>VLOOKUP(F2857,'Seg 2 descriptions'!A:B,2)</f>
        <v>X Operations Manager-Tri-County</v>
      </c>
      <c r="S2857" t="str">
        <f>VLOOKUP(G2857,'Seg 3 descriptions'!A:B,2)</f>
        <v>Cell Phones</v>
      </c>
    </row>
    <row r="2858" spans="1:19" x14ac:dyDescent="0.25">
      <c r="A2858" s="1" t="s">
        <v>457</v>
      </c>
      <c r="B2858" s="1" t="s">
        <v>49</v>
      </c>
      <c r="C2858" s="1" t="s">
        <v>2828</v>
      </c>
      <c r="D2858" s="1" t="s">
        <v>2847</v>
      </c>
      <c r="E2858" s="1" t="s">
        <v>1991</v>
      </c>
      <c r="F2858" s="1" t="s">
        <v>2101</v>
      </c>
      <c r="G2858" s="1" t="s">
        <v>868</v>
      </c>
      <c r="H2858" s="1" t="s">
        <v>23</v>
      </c>
      <c r="I2858" s="1" t="s">
        <v>2056</v>
      </c>
      <c r="J2858" s="3">
        <v>21.28</v>
      </c>
      <c r="K2858" s="1" t="s">
        <v>2239</v>
      </c>
      <c r="L2858" s="1" t="s">
        <v>24</v>
      </c>
      <c r="M2858" s="1" t="s">
        <v>2240</v>
      </c>
      <c r="N2858" s="1" t="s">
        <v>2828</v>
      </c>
      <c r="O2858" s="2">
        <v>39629</v>
      </c>
      <c r="P2858" s="2">
        <v>39636</v>
      </c>
      <c r="Q2858" s="1" t="s">
        <v>29</v>
      </c>
      <c r="R2858" t="str">
        <f>VLOOKUP(F2858,'Seg 2 descriptions'!A:B,2)</f>
        <v>X Operations Manager-Tri-County</v>
      </c>
      <c r="S2858" t="str">
        <f>VLOOKUP(G2858,'Seg 3 descriptions'!A:B,2)</f>
        <v>Cell Phones</v>
      </c>
    </row>
    <row r="2859" spans="1:19" x14ac:dyDescent="0.25">
      <c r="A2859" s="1" t="s">
        <v>457</v>
      </c>
      <c r="B2859" s="1" t="s">
        <v>49</v>
      </c>
      <c r="C2859" s="1" t="s">
        <v>2828</v>
      </c>
      <c r="D2859" s="1" t="s">
        <v>2261</v>
      </c>
      <c r="E2859" s="1" t="s">
        <v>2029</v>
      </c>
      <c r="F2859" s="1" t="s">
        <v>2101</v>
      </c>
      <c r="G2859" s="1" t="s">
        <v>868</v>
      </c>
      <c r="H2859" s="1" t="s">
        <v>86</v>
      </c>
      <c r="I2859" s="1" t="s">
        <v>2056</v>
      </c>
      <c r="J2859" s="3">
        <v>21.28</v>
      </c>
      <c r="K2859" s="1" t="s">
        <v>2239</v>
      </c>
      <c r="L2859" s="1" t="s">
        <v>24</v>
      </c>
      <c r="M2859" s="1" t="s">
        <v>2240</v>
      </c>
      <c r="N2859" s="1" t="s">
        <v>2828</v>
      </c>
      <c r="O2859" s="2">
        <v>39629</v>
      </c>
      <c r="P2859" s="2">
        <v>39636</v>
      </c>
      <c r="Q2859" s="1" t="s">
        <v>29</v>
      </c>
      <c r="R2859" t="str">
        <f>VLOOKUP(F2859,'Seg 2 descriptions'!A:B,2)</f>
        <v>X Operations Manager-Tri-County</v>
      </c>
      <c r="S2859" t="str">
        <f>VLOOKUP(G2859,'Seg 3 descriptions'!A:B,2)</f>
        <v>Cell Phones</v>
      </c>
    </row>
    <row r="2860" spans="1:19" x14ac:dyDescent="0.25">
      <c r="A2860" s="1" t="s">
        <v>457</v>
      </c>
      <c r="B2860" s="1" t="s">
        <v>49</v>
      </c>
      <c r="C2860" s="1" t="s">
        <v>2828</v>
      </c>
      <c r="D2860" s="1" t="s">
        <v>2262</v>
      </c>
      <c r="E2860" s="1" t="s">
        <v>1991</v>
      </c>
      <c r="F2860" s="1" t="s">
        <v>2101</v>
      </c>
      <c r="G2860" s="1" t="s">
        <v>283</v>
      </c>
      <c r="H2860" s="1" t="s">
        <v>86</v>
      </c>
      <c r="I2860" s="1" t="s">
        <v>2056</v>
      </c>
      <c r="J2860" s="3">
        <v>29.17</v>
      </c>
      <c r="K2860" s="1" t="s">
        <v>2239</v>
      </c>
      <c r="L2860" s="1" t="s">
        <v>24</v>
      </c>
      <c r="M2860" s="1" t="s">
        <v>2240</v>
      </c>
      <c r="N2860" s="1" t="s">
        <v>2828</v>
      </c>
      <c r="O2860" s="2">
        <v>39629</v>
      </c>
      <c r="P2860" s="2">
        <v>39636</v>
      </c>
      <c r="Q2860" s="1" t="s">
        <v>29</v>
      </c>
      <c r="R2860" t="str">
        <f>VLOOKUP(F2860,'Seg 2 descriptions'!A:B,2)</f>
        <v>X Operations Manager-Tri-County</v>
      </c>
      <c r="S2860" t="str">
        <f>VLOOKUP(G2860,'Seg 3 descriptions'!A:B,2)</f>
        <v>Supplies &amp; Misc Dept Expenses</v>
      </c>
    </row>
    <row r="2861" spans="1:19" x14ac:dyDescent="0.25">
      <c r="A2861" s="1" t="s">
        <v>457</v>
      </c>
      <c r="B2861" s="1" t="s">
        <v>49</v>
      </c>
      <c r="C2861" s="1" t="s">
        <v>2828</v>
      </c>
      <c r="D2861" s="1" t="s">
        <v>2849</v>
      </c>
      <c r="E2861" s="1" t="s">
        <v>1991</v>
      </c>
      <c r="F2861" s="1" t="s">
        <v>2101</v>
      </c>
      <c r="G2861" s="1" t="s">
        <v>866</v>
      </c>
      <c r="H2861" s="1" t="s">
        <v>23</v>
      </c>
      <c r="I2861" s="1" t="s">
        <v>2056</v>
      </c>
      <c r="J2861" s="3">
        <v>5.62</v>
      </c>
      <c r="K2861" s="1" t="s">
        <v>2239</v>
      </c>
      <c r="L2861" s="1" t="s">
        <v>24</v>
      </c>
      <c r="M2861" s="1" t="s">
        <v>2240</v>
      </c>
      <c r="N2861" s="1" t="s">
        <v>2828</v>
      </c>
      <c r="O2861" s="2">
        <v>39629</v>
      </c>
      <c r="P2861" s="2">
        <v>39636</v>
      </c>
      <c r="Q2861" s="1" t="s">
        <v>29</v>
      </c>
      <c r="R2861" t="str">
        <f>VLOOKUP(F2861,'Seg 2 descriptions'!A:B,2)</f>
        <v>X Operations Manager-Tri-County</v>
      </c>
      <c r="S2861" t="str">
        <f>VLOOKUP(G2861,'Seg 3 descriptions'!A:B,2)</f>
        <v>Lodging &amp; Travel</v>
      </c>
    </row>
    <row r="2862" spans="1:19" x14ac:dyDescent="0.25">
      <c r="A2862" s="1" t="s">
        <v>457</v>
      </c>
      <c r="B2862" s="1" t="s">
        <v>49</v>
      </c>
      <c r="C2862" s="1" t="s">
        <v>2828</v>
      </c>
      <c r="D2862" s="1" t="s">
        <v>2271</v>
      </c>
      <c r="E2862" s="1" t="s">
        <v>2029</v>
      </c>
      <c r="F2862" s="1" t="s">
        <v>2101</v>
      </c>
      <c r="G2862" s="1" t="s">
        <v>866</v>
      </c>
      <c r="H2862" s="1" t="s">
        <v>86</v>
      </c>
      <c r="I2862" s="1" t="s">
        <v>2056</v>
      </c>
      <c r="J2862" s="3">
        <v>5.62</v>
      </c>
      <c r="K2862" s="1" t="s">
        <v>2239</v>
      </c>
      <c r="L2862" s="1" t="s">
        <v>24</v>
      </c>
      <c r="M2862" s="1" t="s">
        <v>2240</v>
      </c>
      <c r="N2862" s="1" t="s">
        <v>2828</v>
      </c>
      <c r="O2862" s="2">
        <v>39629</v>
      </c>
      <c r="P2862" s="2">
        <v>39636</v>
      </c>
      <c r="Q2862" s="1" t="s">
        <v>29</v>
      </c>
      <c r="R2862" t="str">
        <f>VLOOKUP(F2862,'Seg 2 descriptions'!A:B,2)</f>
        <v>X Operations Manager-Tri-County</v>
      </c>
      <c r="S2862" t="str">
        <f>VLOOKUP(G2862,'Seg 3 descriptions'!A:B,2)</f>
        <v>Lodging &amp; Travel</v>
      </c>
    </row>
    <row r="2863" spans="1:19" x14ac:dyDescent="0.25">
      <c r="A2863" s="1" t="s">
        <v>457</v>
      </c>
      <c r="B2863" s="1" t="s">
        <v>49</v>
      </c>
      <c r="C2863" s="1" t="s">
        <v>2828</v>
      </c>
      <c r="D2863" s="1" t="s">
        <v>2272</v>
      </c>
      <c r="E2863" s="1" t="s">
        <v>1991</v>
      </c>
      <c r="F2863" s="1" t="s">
        <v>2101</v>
      </c>
      <c r="G2863" s="1" t="s">
        <v>867</v>
      </c>
      <c r="H2863" s="1" t="s">
        <v>86</v>
      </c>
      <c r="I2863" s="1" t="s">
        <v>2056</v>
      </c>
      <c r="J2863" s="3">
        <v>182.35</v>
      </c>
      <c r="K2863" s="1" t="s">
        <v>2239</v>
      </c>
      <c r="L2863" s="1" t="s">
        <v>24</v>
      </c>
      <c r="M2863" s="1" t="s">
        <v>2240</v>
      </c>
      <c r="N2863" s="1" t="s">
        <v>2828</v>
      </c>
      <c r="O2863" s="2">
        <v>39629</v>
      </c>
      <c r="P2863" s="2">
        <v>39636</v>
      </c>
      <c r="Q2863" s="1" t="s">
        <v>29</v>
      </c>
      <c r="R2863" t="str">
        <f>VLOOKUP(F2863,'Seg 2 descriptions'!A:B,2)</f>
        <v>X Operations Manager-Tri-County</v>
      </c>
      <c r="S2863" t="str">
        <f>VLOOKUP(G2863,'Seg 3 descriptions'!A:B,2)</f>
        <v>Meals</v>
      </c>
    </row>
    <row r="2864" spans="1:19" x14ac:dyDescent="0.25">
      <c r="A2864" s="1" t="s">
        <v>457</v>
      </c>
      <c r="B2864" s="1" t="s">
        <v>49</v>
      </c>
      <c r="C2864" s="1" t="s">
        <v>2828</v>
      </c>
      <c r="D2864" s="1" t="s">
        <v>2781</v>
      </c>
      <c r="E2864" s="1" t="s">
        <v>1991</v>
      </c>
      <c r="F2864" s="1" t="s">
        <v>2101</v>
      </c>
      <c r="G2864" s="1" t="s">
        <v>867</v>
      </c>
      <c r="H2864" s="1" t="s">
        <v>23</v>
      </c>
      <c r="I2864" s="1" t="s">
        <v>2056</v>
      </c>
      <c r="J2864" s="3">
        <v>36.47</v>
      </c>
      <c r="K2864" s="1" t="s">
        <v>2239</v>
      </c>
      <c r="L2864" s="1" t="s">
        <v>24</v>
      </c>
      <c r="M2864" s="1" t="s">
        <v>2240</v>
      </c>
      <c r="N2864" s="1" t="s">
        <v>2828</v>
      </c>
      <c r="O2864" s="2">
        <v>39629</v>
      </c>
      <c r="P2864" s="2">
        <v>39636</v>
      </c>
      <c r="Q2864" s="1" t="s">
        <v>29</v>
      </c>
      <c r="R2864" t="str">
        <f>VLOOKUP(F2864,'Seg 2 descriptions'!A:B,2)</f>
        <v>X Operations Manager-Tri-County</v>
      </c>
      <c r="S2864" t="str">
        <f>VLOOKUP(G2864,'Seg 3 descriptions'!A:B,2)</f>
        <v>Meals</v>
      </c>
    </row>
    <row r="2865" spans="1:19" x14ac:dyDescent="0.25">
      <c r="A2865" s="1" t="s">
        <v>457</v>
      </c>
      <c r="B2865" s="1" t="s">
        <v>49</v>
      </c>
      <c r="C2865" s="1" t="s">
        <v>2828</v>
      </c>
      <c r="D2865" s="1" t="s">
        <v>2266</v>
      </c>
      <c r="E2865" s="1" t="s">
        <v>2029</v>
      </c>
      <c r="F2865" s="1" t="s">
        <v>2101</v>
      </c>
      <c r="G2865" s="1" t="s">
        <v>867</v>
      </c>
      <c r="H2865" s="1" t="s">
        <v>86</v>
      </c>
      <c r="I2865" s="1" t="s">
        <v>2056</v>
      </c>
      <c r="J2865" s="3">
        <v>36.47</v>
      </c>
      <c r="K2865" s="1" t="s">
        <v>2239</v>
      </c>
      <c r="L2865" s="1" t="s">
        <v>24</v>
      </c>
      <c r="M2865" s="1" t="s">
        <v>2240</v>
      </c>
      <c r="N2865" s="1" t="s">
        <v>2828</v>
      </c>
      <c r="O2865" s="2">
        <v>39629</v>
      </c>
      <c r="P2865" s="2">
        <v>39636</v>
      </c>
      <c r="Q2865" s="1" t="s">
        <v>29</v>
      </c>
      <c r="R2865" t="str">
        <f>VLOOKUP(F2865,'Seg 2 descriptions'!A:B,2)</f>
        <v>X Operations Manager-Tri-County</v>
      </c>
      <c r="S2865" t="str">
        <f>VLOOKUP(G2865,'Seg 3 descriptions'!A:B,2)</f>
        <v>Meals</v>
      </c>
    </row>
    <row r="2866" spans="1:19" x14ac:dyDescent="0.25">
      <c r="A2866" s="1" t="s">
        <v>457</v>
      </c>
      <c r="B2866" s="1" t="s">
        <v>49</v>
      </c>
      <c r="C2866" s="1" t="s">
        <v>2828</v>
      </c>
      <c r="D2866" s="1" t="s">
        <v>2100</v>
      </c>
      <c r="E2866" s="1" t="s">
        <v>1991</v>
      </c>
      <c r="F2866" s="1" t="s">
        <v>2101</v>
      </c>
      <c r="G2866" s="1" t="s">
        <v>460</v>
      </c>
      <c r="H2866" s="1" t="s">
        <v>86</v>
      </c>
      <c r="I2866" s="1" t="s">
        <v>2056</v>
      </c>
      <c r="J2866" s="3">
        <v>1936.61</v>
      </c>
      <c r="K2866" s="1" t="s">
        <v>2239</v>
      </c>
      <c r="L2866" s="1" t="s">
        <v>24</v>
      </c>
      <c r="M2866" s="1" t="s">
        <v>2240</v>
      </c>
      <c r="N2866" s="1" t="s">
        <v>2828</v>
      </c>
      <c r="O2866" s="2">
        <v>39629</v>
      </c>
      <c r="P2866" s="2">
        <v>39636</v>
      </c>
      <c r="Q2866" s="1" t="s">
        <v>29</v>
      </c>
      <c r="R2866" t="str">
        <f>VLOOKUP(F2866,'Seg 2 descriptions'!A:B,2)</f>
        <v>X Operations Manager-Tri-County</v>
      </c>
      <c r="S2866" t="str">
        <f>VLOOKUP(G2866,'Seg 3 descriptions'!A:B,2)</f>
        <v>Salaries</v>
      </c>
    </row>
    <row r="2867" spans="1:19" x14ac:dyDescent="0.25">
      <c r="A2867" s="1" t="s">
        <v>457</v>
      </c>
      <c r="B2867" s="1" t="s">
        <v>49</v>
      </c>
      <c r="C2867" s="1" t="s">
        <v>2828</v>
      </c>
      <c r="D2867" s="1" t="s">
        <v>2104</v>
      </c>
      <c r="E2867" s="1" t="s">
        <v>1991</v>
      </c>
      <c r="F2867" s="1" t="s">
        <v>2101</v>
      </c>
      <c r="G2867" s="1" t="s">
        <v>460</v>
      </c>
      <c r="H2867" s="1" t="s">
        <v>23</v>
      </c>
      <c r="I2867" s="1" t="s">
        <v>2056</v>
      </c>
      <c r="J2867" s="3">
        <v>387.32</v>
      </c>
      <c r="K2867" s="1" t="s">
        <v>2239</v>
      </c>
      <c r="L2867" s="1" t="s">
        <v>24</v>
      </c>
      <c r="M2867" s="1" t="s">
        <v>2240</v>
      </c>
      <c r="N2867" s="1" t="s">
        <v>2828</v>
      </c>
      <c r="O2867" s="2">
        <v>39629</v>
      </c>
      <c r="P2867" s="2">
        <v>39636</v>
      </c>
      <c r="Q2867" s="1" t="s">
        <v>29</v>
      </c>
      <c r="R2867" t="str">
        <f>VLOOKUP(F2867,'Seg 2 descriptions'!A:B,2)</f>
        <v>X Operations Manager-Tri-County</v>
      </c>
      <c r="S2867" t="str">
        <f>VLOOKUP(G2867,'Seg 3 descriptions'!A:B,2)</f>
        <v>Salaries</v>
      </c>
    </row>
    <row r="2868" spans="1:19" x14ac:dyDescent="0.25">
      <c r="A2868" s="1" t="s">
        <v>457</v>
      </c>
      <c r="B2868" s="1" t="s">
        <v>49</v>
      </c>
      <c r="C2868" s="1" t="s">
        <v>2828</v>
      </c>
      <c r="D2868" s="1" t="s">
        <v>2105</v>
      </c>
      <c r="E2868" s="1" t="s">
        <v>2029</v>
      </c>
      <c r="F2868" s="1" t="s">
        <v>2101</v>
      </c>
      <c r="G2868" s="1" t="s">
        <v>460</v>
      </c>
      <c r="H2868" s="1" t="s">
        <v>86</v>
      </c>
      <c r="I2868" s="1" t="s">
        <v>2056</v>
      </c>
      <c r="J2868" s="3">
        <v>387.32</v>
      </c>
      <c r="K2868" s="1" t="s">
        <v>2239</v>
      </c>
      <c r="L2868" s="1" t="s">
        <v>24</v>
      </c>
      <c r="M2868" s="1" t="s">
        <v>2240</v>
      </c>
      <c r="N2868" s="1" t="s">
        <v>2828</v>
      </c>
      <c r="O2868" s="2">
        <v>39629</v>
      </c>
      <c r="P2868" s="2">
        <v>39636</v>
      </c>
      <c r="Q2868" s="1" t="s">
        <v>29</v>
      </c>
      <c r="R2868" t="str">
        <f>VLOOKUP(F2868,'Seg 2 descriptions'!A:B,2)</f>
        <v>X Operations Manager-Tri-County</v>
      </c>
      <c r="S2868" t="str">
        <f>VLOOKUP(G2868,'Seg 3 descriptions'!A:B,2)</f>
        <v>Salaries</v>
      </c>
    </row>
    <row r="2869" spans="1:19" x14ac:dyDescent="0.25">
      <c r="A2869" s="1" t="s">
        <v>457</v>
      </c>
      <c r="B2869" s="1" t="s">
        <v>49</v>
      </c>
      <c r="C2869" s="1" t="s">
        <v>2828</v>
      </c>
      <c r="D2869" s="1" t="s">
        <v>2276</v>
      </c>
      <c r="E2869" s="1" t="s">
        <v>1991</v>
      </c>
      <c r="F2869" s="1" t="s">
        <v>2101</v>
      </c>
      <c r="G2869" s="1" t="s">
        <v>866</v>
      </c>
      <c r="H2869" s="1" t="s">
        <v>86</v>
      </c>
      <c r="I2869" s="1" t="s">
        <v>2056</v>
      </c>
      <c r="J2869" s="3">
        <v>28.13</v>
      </c>
      <c r="K2869" s="1" t="s">
        <v>2239</v>
      </c>
      <c r="L2869" s="1" t="s">
        <v>24</v>
      </c>
      <c r="M2869" s="1" t="s">
        <v>2240</v>
      </c>
      <c r="N2869" s="1" t="s">
        <v>2828</v>
      </c>
      <c r="O2869" s="2">
        <v>39629</v>
      </c>
      <c r="P2869" s="2">
        <v>39636</v>
      </c>
      <c r="Q2869" s="1" t="s">
        <v>29</v>
      </c>
      <c r="R2869" t="str">
        <f>VLOOKUP(F2869,'Seg 2 descriptions'!A:B,2)</f>
        <v>X Operations Manager-Tri-County</v>
      </c>
      <c r="S2869" t="str">
        <f>VLOOKUP(G2869,'Seg 3 descriptions'!A:B,2)</f>
        <v>Lodging &amp; Travel</v>
      </c>
    </row>
    <row r="2870" spans="1:19" x14ac:dyDescent="0.25">
      <c r="A2870" s="1" t="s">
        <v>17</v>
      </c>
      <c r="B2870" s="1" t="s">
        <v>1988</v>
      </c>
      <c r="C2870" s="1" t="s">
        <v>2978</v>
      </c>
      <c r="D2870" s="1" t="s">
        <v>2116</v>
      </c>
      <c r="E2870" s="1" t="s">
        <v>1991</v>
      </c>
      <c r="F2870" s="1" t="s">
        <v>1992</v>
      </c>
      <c r="G2870" s="1" t="s">
        <v>35</v>
      </c>
      <c r="H2870" s="1" t="s">
        <v>228</v>
      </c>
      <c r="I2870" s="1" t="s">
        <v>24</v>
      </c>
      <c r="J2870" s="3">
        <v>50</v>
      </c>
      <c r="K2870" s="1" t="s">
        <v>36</v>
      </c>
      <c r="L2870" s="1" t="s">
        <v>24</v>
      </c>
      <c r="M2870" s="1" t="s">
        <v>3326</v>
      </c>
      <c r="N2870" s="1" t="s">
        <v>3327</v>
      </c>
      <c r="O2870" s="2">
        <v>39507</v>
      </c>
      <c r="P2870" s="2">
        <v>39511</v>
      </c>
      <c r="Q2870" s="1" t="s">
        <v>29</v>
      </c>
      <c r="R2870" t="str">
        <f>VLOOKUP(F2870,'Seg 2 descriptions'!A:B,2)</f>
        <v>X Operations-Tri-County</v>
      </c>
      <c r="S2870" t="str">
        <f>VLOOKUP(G2870,'Seg 3 descriptions'!A:B,2)</f>
        <v>Other Outside Services</v>
      </c>
    </row>
    <row r="2871" spans="1:19" x14ac:dyDescent="0.25">
      <c r="A2871" s="1" t="s">
        <v>17</v>
      </c>
      <c r="B2871" s="1" t="s">
        <v>1988</v>
      </c>
      <c r="C2871" s="1" t="s">
        <v>2978</v>
      </c>
      <c r="D2871" s="1" t="s">
        <v>2116</v>
      </c>
      <c r="E2871" s="1" t="s">
        <v>1991</v>
      </c>
      <c r="F2871" s="1" t="s">
        <v>1992</v>
      </c>
      <c r="G2871" s="1" t="s">
        <v>35</v>
      </c>
      <c r="H2871" s="1" t="s">
        <v>228</v>
      </c>
      <c r="I2871" s="1" t="s">
        <v>24</v>
      </c>
      <c r="J2871" s="3">
        <v>45</v>
      </c>
      <c r="K2871" s="1" t="s">
        <v>36</v>
      </c>
      <c r="L2871" s="1" t="s">
        <v>24</v>
      </c>
      <c r="M2871" s="1" t="s">
        <v>3326</v>
      </c>
      <c r="N2871" s="1" t="s">
        <v>3327</v>
      </c>
      <c r="O2871" s="2">
        <v>39507</v>
      </c>
      <c r="P2871" s="2">
        <v>39511</v>
      </c>
      <c r="Q2871" s="1" t="s">
        <v>29</v>
      </c>
      <c r="R2871" t="str">
        <f>VLOOKUP(F2871,'Seg 2 descriptions'!A:B,2)</f>
        <v>X Operations-Tri-County</v>
      </c>
      <c r="S2871" t="str">
        <f>VLOOKUP(G2871,'Seg 3 descriptions'!A:B,2)</f>
        <v>Other Outside Services</v>
      </c>
    </row>
    <row r="2872" spans="1:19" x14ac:dyDescent="0.25">
      <c r="A2872" s="1" t="s">
        <v>17</v>
      </c>
      <c r="B2872" s="1" t="s">
        <v>1988</v>
      </c>
      <c r="C2872" s="1" t="s">
        <v>2978</v>
      </c>
      <c r="D2872" s="1" t="s">
        <v>2116</v>
      </c>
      <c r="E2872" s="1" t="s">
        <v>1991</v>
      </c>
      <c r="F2872" s="1" t="s">
        <v>1992</v>
      </c>
      <c r="G2872" s="1" t="s">
        <v>35</v>
      </c>
      <c r="H2872" s="1" t="s">
        <v>228</v>
      </c>
      <c r="I2872" s="1" t="s">
        <v>24</v>
      </c>
      <c r="J2872" s="3">
        <v>545</v>
      </c>
      <c r="K2872" s="1" t="s">
        <v>36</v>
      </c>
      <c r="L2872" s="1" t="s">
        <v>24</v>
      </c>
      <c r="M2872" s="1" t="s">
        <v>3326</v>
      </c>
      <c r="N2872" s="1" t="s">
        <v>3327</v>
      </c>
      <c r="O2872" s="2">
        <v>39507</v>
      </c>
      <c r="P2872" s="2">
        <v>39511</v>
      </c>
      <c r="Q2872" s="1" t="s">
        <v>29</v>
      </c>
      <c r="R2872" t="str">
        <f>VLOOKUP(F2872,'Seg 2 descriptions'!A:B,2)</f>
        <v>X Operations-Tri-County</v>
      </c>
      <c r="S2872" t="str">
        <f>VLOOKUP(G2872,'Seg 3 descriptions'!A:B,2)</f>
        <v>Other Outside Services</v>
      </c>
    </row>
    <row r="2873" spans="1:19" x14ac:dyDescent="0.25">
      <c r="A2873" s="1" t="s">
        <v>828</v>
      </c>
      <c r="B2873" s="1" t="s">
        <v>49</v>
      </c>
      <c r="C2873" s="1" t="s">
        <v>2497</v>
      </c>
      <c r="D2873" s="1" t="s">
        <v>2077</v>
      </c>
      <c r="E2873" s="1" t="s">
        <v>20</v>
      </c>
      <c r="F2873" s="1" t="s">
        <v>2006</v>
      </c>
      <c r="G2873" s="1" t="s">
        <v>460</v>
      </c>
      <c r="H2873" s="1" t="s">
        <v>86</v>
      </c>
      <c r="I2873" s="1" t="s">
        <v>24</v>
      </c>
      <c r="J2873" s="3">
        <v>81.459999999999994</v>
      </c>
      <c r="K2873" s="1" t="s">
        <v>3328</v>
      </c>
      <c r="L2873" s="1" t="s">
        <v>24</v>
      </c>
      <c r="M2873" s="1" t="s">
        <v>24</v>
      </c>
      <c r="N2873" s="1" t="s">
        <v>2497</v>
      </c>
      <c r="O2873" s="2">
        <v>39661</v>
      </c>
      <c r="P2873" s="2">
        <v>39681</v>
      </c>
      <c r="Q2873" s="1" t="s">
        <v>29</v>
      </c>
      <c r="R2873" t="str">
        <f>VLOOKUP(F2873,'Seg 2 descriptions'!A:B,2)</f>
        <v>X Engineering and Measurement</v>
      </c>
      <c r="S2873" t="str">
        <f>VLOOKUP(G2873,'Seg 3 descriptions'!A:B,2)</f>
        <v>Salaries</v>
      </c>
    </row>
    <row r="2874" spans="1:19" x14ac:dyDescent="0.25">
      <c r="A2874" s="1" t="s">
        <v>828</v>
      </c>
      <c r="B2874" s="1" t="s">
        <v>49</v>
      </c>
      <c r="C2874" s="1" t="s">
        <v>2497</v>
      </c>
      <c r="D2874" s="1" t="s">
        <v>2080</v>
      </c>
      <c r="E2874" s="1" t="s">
        <v>20</v>
      </c>
      <c r="F2874" s="1" t="s">
        <v>2006</v>
      </c>
      <c r="G2874" s="1" t="s">
        <v>460</v>
      </c>
      <c r="H2874" s="1" t="s">
        <v>187</v>
      </c>
      <c r="I2874" s="1" t="s">
        <v>24</v>
      </c>
      <c r="J2874" s="3">
        <v>162.91999999999999</v>
      </c>
      <c r="K2874" s="1" t="s">
        <v>3328</v>
      </c>
      <c r="L2874" s="1" t="s">
        <v>24</v>
      </c>
      <c r="M2874" s="1" t="s">
        <v>24</v>
      </c>
      <c r="N2874" s="1" t="s">
        <v>2497</v>
      </c>
      <c r="O2874" s="2">
        <v>39661</v>
      </c>
      <c r="P2874" s="2">
        <v>39681</v>
      </c>
      <c r="Q2874" s="1" t="s">
        <v>29</v>
      </c>
      <c r="R2874" t="str">
        <f>VLOOKUP(F2874,'Seg 2 descriptions'!A:B,2)</f>
        <v>X Engineering and Measurement</v>
      </c>
      <c r="S2874" t="str">
        <f>VLOOKUP(G2874,'Seg 3 descriptions'!A:B,2)</f>
        <v>Salaries</v>
      </c>
    </row>
    <row r="2875" spans="1:19" x14ac:dyDescent="0.25">
      <c r="A2875" s="1" t="s">
        <v>828</v>
      </c>
      <c r="B2875" s="1" t="s">
        <v>49</v>
      </c>
      <c r="C2875" s="1" t="s">
        <v>2497</v>
      </c>
      <c r="D2875" s="1" t="s">
        <v>1997</v>
      </c>
      <c r="E2875" s="1" t="s">
        <v>1991</v>
      </c>
      <c r="F2875" s="1" t="s">
        <v>1992</v>
      </c>
      <c r="G2875" s="1" t="s">
        <v>460</v>
      </c>
      <c r="H2875" s="1" t="s">
        <v>86</v>
      </c>
      <c r="I2875" s="1" t="s">
        <v>24</v>
      </c>
      <c r="J2875" s="3">
        <v>877.18</v>
      </c>
      <c r="K2875" s="1" t="s">
        <v>3328</v>
      </c>
      <c r="L2875" s="1" t="s">
        <v>24</v>
      </c>
      <c r="M2875" s="1" t="s">
        <v>24</v>
      </c>
      <c r="N2875" s="1" t="s">
        <v>2497</v>
      </c>
      <c r="O2875" s="2">
        <v>39661</v>
      </c>
      <c r="P2875" s="2">
        <v>39681</v>
      </c>
      <c r="Q2875" s="1" t="s">
        <v>29</v>
      </c>
      <c r="R2875" t="str">
        <f>VLOOKUP(F2875,'Seg 2 descriptions'!A:B,2)</f>
        <v>X Operations-Tri-County</v>
      </c>
      <c r="S2875" t="str">
        <f>VLOOKUP(G2875,'Seg 3 descriptions'!A:B,2)</f>
        <v>Salaries</v>
      </c>
    </row>
    <row r="2876" spans="1:19" x14ac:dyDescent="0.25">
      <c r="A2876" s="1" t="s">
        <v>828</v>
      </c>
      <c r="B2876" s="1" t="s">
        <v>49</v>
      </c>
      <c r="C2876" s="1" t="s">
        <v>2497</v>
      </c>
      <c r="D2876" s="1" t="s">
        <v>1999</v>
      </c>
      <c r="E2876" s="1" t="s">
        <v>1991</v>
      </c>
      <c r="F2876" s="1" t="s">
        <v>1992</v>
      </c>
      <c r="G2876" s="1" t="s">
        <v>460</v>
      </c>
      <c r="H2876" s="1" t="s">
        <v>228</v>
      </c>
      <c r="I2876" s="1" t="s">
        <v>24</v>
      </c>
      <c r="J2876" s="3">
        <v>239.81</v>
      </c>
      <c r="K2876" s="1" t="s">
        <v>3328</v>
      </c>
      <c r="L2876" s="1" t="s">
        <v>24</v>
      </c>
      <c r="M2876" s="1" t="s">
        <v>24</v>
      </c>
      <c r="N2876" s="1" t="s">
        <v>2497</v>
      </c>
      <c r="O2876" s="2">
        <v>39661</v>
      </c>
      <c r="P2876" s="2">
        <v>39681</v>
      </c>
      <c r="Q2876" s="1" t="s">
        <v>29</v>
      </c>
      <c r="R2876" t="str">
        <f>VLOOKUP(F2876,'Seg 2 descriptions'!A:B,2)</f>
        <v>X Operations-Tri-County</v>
      </c>
      <c r="S2876" t="str">
        <f>VLOOKUP(G2876,'Seg 3 descriptions'!A:B,2)</f>
        <v>Salaries</v>
      </c>
    </row>
    <row r="2877" spans="1:19" x14ac:dyDescent="0.25">
      <c r="A2877" s="1" t="s">
        <v>828</v>
      </c>
      <c r="B2877" s="1" t="s">
        <v>49</v>
      </c>
      <c r="C2877" s="1" t="s">
        <v>2497</v>
      </c>
      <c r="D2877" s="1" t="s">
        <v>2307</v>
      </c>
      <c r="E2877" s="1" t="s">
        <v>2029</v>
      </c>
      <c r="F2877" s="1" t="s">
        <v>2030</v>
      </c>
      <c r="G2877" s="1" t="s">
        <v>460</v>
      </c>
      <c r="H2877" s="1" t="s">
        <v>86</v>
      </c>
      <c r="I2877" s="1" t="s">
        <v>24</v>
      </c>
      <c r="J2877" s="3">
        <v>114.56</v>
      </c>
      <c r="K2877" s="1" t="s">
        <v>3328</v>
      </c>
      <c r="L2877" s="1" t="s">
        <v>24</v>
      </c>
      <c r="M2877" s="1" t="s">
        <v>24</v>
      </c>
      <c r="N2877" s="1" t="s">
        <v>2497</v>
      </c>
      <c r="O2877" s="2">
        <v>39661</v>
      </c>
      <c r="P2877" s="2">
        <v>39681</v>
      </c>
      <c r="Q2877" s="1" t="s">
        <v>29</v>
      </c>
      <c r="R2877" t="str">
        <f>VLOOKUP(F2877,'Seg 2 descriptions'!A:B,2)</f>
        <v>X Operations-Citrus County</v>
      </c>
      <c r="S2877" t="str">
        <f>VLOOKUP(G2877,'Seg 3 descriptions'!A:B,2)</f>
        <v>Salaries</v>
      </c>
    </row>
    <row r="2878" spans="1:19" x14ac:dyDescent="0.25">
      <c r="A2878" s="1" t="s">
        <v>828</v>
      </c>
      <c r="B2878" s="1" t="s">
        <v>49</v>
      </c>
      <c r="C2878" s="1" t="s">
        <v>2497</v>
      </c>
      <c r="D2878" s="1" t="s">
        <v>2081</v>
      </c>
      <c r="E2878" s="1" t="s">
        <v>20</v>
      </c>
      <c r="F2878" s="1" t="s">
        <v>2006</v>
      </c>
      <c r="G2878" s="1" t="s">
        <v>460</v>
      </c>
      <c r="H2878" s="1" t="s">
        <v>76</v>
      </c>
      <c r="I2878" s="1" t="s">
        <v>24</v>
      </c>
      <c r="J2878" s="3">
        <v>244.38</v>
      </c>
      <c r="K2878" s="1" t="s">
        <v>3328</v>
      </c>
      <c r="L2878" s="1" t="s">
        <v>24</v>
      </c>
      <c r="M2878" s="1" t="s">
        <v>24</v>
      </c>
      <c r="N2878" s="1" t="s">
        <v>2497</v>
      </c>
      <c r="O2878" s="2">
        <v>39661</v>
      </c>
      <c r="P2878" s="2">
        <v>39681</v>
      </c>
      <c r="Q2878" s="1" t="s">
        <v>29</v>
      </c>
      <c r="R2878" t="str">
        <f>VLOOKUP(F2878,'Seg 2 descriptions'!A:B,2)</f>
        <v>X Engineering and Measurement</v>
      </c>
      <c r="S2878" t="str">
        <f>VLOOKUP(G2878,'Seg 3 descriptions'!A:B,2)</f>
        <v>Salaries</v>
      </c>
    </row>
    <row r="2879" spans="1:19" x14ac:dyDescent="0.25">
      <c r="A2879" s="1" t="s">
        <v>828</v>
      </c>
      <c r="B2879" s="1" t="s">
        <v>49</v>
      </c>
      <c r="C2879" s="1" t="s">
        <v>2497</v>
      </c>
      <c r="D2879" s="1" t="s">
        <v>2082</v>
      </c>
      <c r="E2879" s="1" t="s">
        <v>20</v>
      </c>
      <c r="F2879" s="1" t="s">
        <v>2006</v>
      </c>
      <c r="G2879" s="1" t="s">
        <v>460</v>
      </c>
      <c r="H2879" s="1" t="s">
        <v>23</v>
      </c>
      <c r="I2879" s="1" t="s">
        <v>24</v>
      </c>
      <c r="J2879" s="3">
        <v>162.91999999999999</v>
      </c>
      <c r="K2879" s="1" t="s">
        <v>3328</v>
      </c>
      <c r="L2879" s="1" t="s">
        <v>24</v>
      </c>
      <c r="M2879" s="1" t="s">
        <v>24</v>
      </c>
      <c r="N2879" s="1" t="s">
        <v>2497</v>
      </c>
      <c r="O2879" s="2">
        <v>39661</v>
      </c>
      <c r="P2879" s="2">
        <v>39681</v>
      </c>
      <c r="Q2879" s="1" t="s">
        <v>29</v>
      </c>
      <c r="R2879" t="str">
        <f>VLOOKUP(F2879,'Seg 2 descriptions'!A:B,2)</f>
        <v>X Engineering and Measurement</v>
      </c>
      <c r="S2879" t="str">
        <f>VLOOKUP(G2879,'Seg 3 descriptions'!A:B,2)</f>
        <v>Salaries</v>
      </c>
    </row>
    <row r="2880" spans="1:19" x14ac:dyDescent="0.25">
      <c r="A2880" s="1" t="s">
        <v>1571</v>
      </c>
      <c r="B2880" s="1" t="s">
        <v>49</v>
      </c>
      <c r="C2880" s="1" t="s">
        <v>3309</v>
      </c>
      <c r="D2880" s="1" t="s">
        <v>2044</v>
      </c>
      <c r="E2880" s="1" t="s">
        <v>1991</v>
      </c>
      <c r="F2880" s="1" t="s">
        <v>2013</v>
      </c>
      <c r="G2880" s="1" t="s">
        <v>22</v>
      </c>
      <c r="H2880" s="1" t="s">
        <v>86</v>
      </c>
      <c r="I2880" s="1" t="s">
        <v>24</v>
      </c>
      <c r="J2880" s="3">
        <v>550.16999999999996</v>
      </c>
      <c r="K2880" s="1" t="s">
        <v>3329</v>
      </c>
      <c r="L2880" s="1" t="s">
        <v>24</v>
      </c>
      <c r="M2880" s="1" t="s">
        <v>24</v>
      </c>
      <c r="N2880" s="1" t="s">
        <v>3309</v>
      </c>
      <c r="O2880" s="2">
        <v>39691</v>
      </c>
      <c r="P2880" s="2">
        <v>39695</v>
      </c>
      <c r="Q2880" s="1" t="s">
        <v>29</v>
      </c>
      <c r="R2880" t="str">
        <f>VLOOKUP(F2880,'Seg 2 descriptions'!A:B,2)</f>
        <v>X Facilities-Florida</v>
      </c>
      <c r="S2880" t="str">
        <f>VLOOKUP(G2880,'Seg 3 descriptions'!A:B,2)</f>
        <v>Facilities Maintenance</v>
      </c>
    </row>
    <row r="2881" spans="1:19" x14ac:dyDescent="0.25">
      <c r="A2881" s="1" t="s">
        <v>1987</v>
      </c>
      <c r="B2881" s="1" t="s">
        <v>1988</v>
      </c>
      <c r="C2881" s="1" t="s">
        <v>2730</v>
      </c>
      <c r="D2881" s="1" t="s">
        <v>1997</v>
      </c>
      <c r="E2881" s="1" t="s">
        <v>1991</v>
      </c>
      <c r="F2881" s="1" t="s">
        <v>1992</v>
      </c>
      <c r="G2881" s="1" t="s">
        <v>460</v>
      </c>
      <c r="H2881" s="1" t="s">
        <v>86</v>
      </c>
      <c r="I2881" s="1" t="s">
        <v>24</v>
      </c>
      <c r="J2881" s="3">
        <v>113.45</v>
      </c>
      <c r="K2881" s="1" t="s">
        <v>3325</v>
      </c>
      <c r="L2881" s="1" t="s">
        <v>24</v>
      </c>
      <c r="M2881" s="1" t="s">
        <v>2010</v>
      </c>
      <c r="N2881" s="1" t="s">
        <v>2730</v>
      </c>
      <c r="O2881" s="2">
        <v>39478</v>
      </c>
      <c r="P2881" s="2">
        <v>39478</v>
      </c>
      <c r="Q2881" s="1" t="s">
        <v>29</v>
      </c>
      <c r="R2881" t="str">
        <f>VLOOKUP(F2881,'Seg 2 descriptions'!A:B,2)</f>
        <v>X Operations-Tri-County</v>
      </c>
      <c r="S2881" t="str">
        <f>VLOOKUP(G2881,'Seg 3 descriptions'!A:B,2)</f>
        <v>Salaries</v>
      </c>
    </row>
    <row r="2882" spans="1:19" x14ac:dyDescent="0.25">
      <c r="A2882" s="1" t="s">
        <v>1987</v>
      </c>
      <c r="B2882" s="1" t="s">
        <v>1988</v>
      </c>
      <c r="C2882" s="1" t="s">
        <v>2730</v>
      </c>
      <c r="D2882" s="1" t="s">
        <v>1997</v>
      </c>
      <c r="E2882" s="1" t="s">
        <v>1991</v>
      </c>
      <c r="F2882" s="1" t="s">
        <v>1992</v>
      </c>
      <c r="G2882" s="1" t="s">
        <v>460</v>
      </c>
      <c r="H2882" s="1" t="s">
        <v>86</v>
      </c>
      <c r="I2882" s="1" t="s">
        <v>24</v>
      </c>
      <c r="J2882" s="3">
        <v>129.12</v>
      </c>
      <c r="K2882" s="1" t="s">
        <v>3325</v>
      </c>
      <c r="L2882" s="1" t="s">
        <v>24</v>
      </c>
      <c r="M2882" s="1" t="s">
        <v>2001</v>
      </c>
      <c r="N2882" s="1" t="s">
        <v>2730</v>
      </c>
      <c r="O2882" s="2">
        <v>39478</v>
      </c>
      <c r="P2882" s="2">
        <v>39478</v>
      </c>
      <c r="Q2882" s="1" t="s">
        <v>29</v>
      </c>
      <c r="R2882" t="str">
        <f>VLOOKUP(F2882,'Seg 2 descriptions'!A:B,2)</f>
        <v>X Operations-Tri-County</v>
      </c>
      <c r="S2882" t="str">
        <f>VLOOKUP(G2882,'Seg 3 descriptions'!A:B,2)</f>
        <v>Salaries</v>
      </c>
    </row>
    <row r="2883" spans="1:19" x14ac:dyDescent="0.25">
      <c r="A2883" s="1" t="s">
        <v>1987</v>
      </c>
      <c r="B2883" s="1" t="s">
        <v>1988</v>
      </c>
      <c r="C2883" s="1" t="s">
        <v>2730</v>
      </c>
      <c r="D2883" s="1" t="s">
        <v>1999</v>
      </c>
      <c r="E2883" s="1" t="s">
        <v>1991</v>
      </c>
      <c r="F2883" s="1" t="s">
        <v>1992</v>
      </c>
      <c r="G2883" s="1" t="s">
        <v>460</v>
      </c>
      <c r="H2883" s="1" t="s">
        <v>228</v>
      </c>
      <c r="I2883" s="1" t="s">
        <v>24</v>
      </c>
      <c r="J2883" s="3">
        <v>58.11</v>
      </c>
      <c r="K2883" s="1" t="s">
        <v>3325</v>
      </c>
      <c r="L2883" s="1" t="s">
        <v>24</v>
      </c>
      <c r="M2883" s="1" t="s">
        <v>1994</v>
      </c>
      <c r="N2883" s="1" t="s">
        <v>2730</v>
      </c>
      <c r="O2883" s="2">
        <v>39478</v>
      </c>
      <c r="P2883" s="2">
        <v>39478</v>
      </c>
      <c r="Q2883" s="1" t="s">
        <v>29</v>
      </c>
      <c r="R2883" t="str">
        <f>VLOOKUP(F2883,'Seg 2 descriptions'!A:B,2)</f>
        <v>X Operations-Tri-County</v>
      </c>
      <c r="S2883" t="str">
        <f>VLOOKUP(G2883,'Seg 3 descriptions'!A:B,2)</f>
        <v>Salaries</v>
      </c>
    </row>
    <row r="2884" spans="1:19" x14ac:dyDescent="0.25">
      <c r="A2884" s="1" t="s">
        <v>1987</v>
      </c>
      <c r="B2884" s="1" t="s">
        <v>1988</v>
      </c>
      <c r="C2884" s="1" t="s">
        <v>2730</v>
      </c>
      <c r="D2884" s="1" t="s">
        <v>1997</v>
      </c>
      <c r="E2884" s="1" t="s">
        <v>1991</v>
      </c>
      <c r="F2884" s="1" t="s">
        <v>1992</v>
      </c>
      <c r="G2884" s="1" t="s">
        <v>460</v>
      </c>
      <c r="H2884" s="1" t="s">
        <v>86</v>
      </c>
      <c r="I2884" s="1" t="s">
        <v>24</v>
      </c>
      <c r="J2884" s="3">
        <v>406.8</v>
      </c>
      <c r="K2884" s="1" t="s">
        <v>3325</v>
      </c>
      <c r="L2884" s="1" t="s">
        <v>24</v>
      </c>
      <c r="M2884" s="1" t="s">
        <v>1998</v>
      </c>
      <c r="N2884" s="1" t="s">
        <v>2730</v>
      </c>
      <c r="O2884" s="2">
        <v>39478</v>
      </c>
      <c r="P2884" s="2">
        <v>39478</v>
      </c>
      <c r="Q2884" s="1" t="s">
        <v>29</v>
      </c>
      <c r="R2884" t="str">
        <f>VLOOKUP(F2884,'Seg 2 descriptions'!A:B,2)</f>
        <v>X Operations-Tri-County</v>
      </c>
      <c r="S2884" t="str">
        <f>VLOOKUP(G2884,'Seg 3 descriptions'!A:B,2)</f>
        <v>Salaries</v>
      </c>
    </row>
    <row r="2885" spans="1:19" x14ac:dyDescent="0.25">
      <c r="A2885" s="1" t="s">
        <v>1987</v>
      </c>
      <c r="B2885" s="1" t="s">
        <v>1988</v>
      </c>
      <c r="C2885" s="1" t="s">
        <v>2730</v>
      </c>
      <c r="D2885" s="1" t="s">
        <v>1999</v>
      </c>
      <c r="E2885" s="1" t="s">
        <v>1991</v>
      </c>
      <c r="F2885" s="1" t="s">
        <v>1992</v>
      </c>
      <c r="G2885" s="1" t="s">
        <v>460</v>
      </c>
      <c r="H2885" s="1" t="s">
        <v>228</v>
      </c>
      <c r="I2885" s="1" t="s">
        <v>24</v>
      </c>
      <c r="J2885" s="3">
        <v>224.51</v>
      </c>
      <c r="K2885" s="1" t="s">
        <v>3325</v>
      </c>
      <c r="L2885" s="1" t="s">
        <v>24</v>
      </c>
      <c r="M2885" s="1" t="s">
        <v>2388</v>
      </c>
      <c r="N2885" s="1" t="s">
        <v>2730</v>
      </c>
      <c r="O2885" s="2">
        <v>39478</v>
      </c>
      <c r="P2885" s="2">
        <v>39478</v>
      </c>
      <c r="Q2885" s="1" t="s">
        <v>29</v>
      </c>
      <c r="R2885" t="str">
        <f>VLOOKUP(F2885,'Seg 2 descriptions'!A:B,2)</f>
        <v>X Operations-Tri-County</v>
      </c>
      <c r="S2885" t="str">
        <f>VLOOKUP(G2885,'Seg 3 descriptions'!A:B,2)</f>
        <v>Salaries</v>
      </c>
    </row>
    <row r="2886" spans="1:19" x14ac:dyDescent="0.25">
      <c r="A2886" s="1" t="s">
        <v>1987</v>
      </c>
      <c r="B2886" s="1" t="s">
        <v>1988</v>
      </c>
      <c r="C2886" s="1" t="s">
        <v>2730</v>
      </c>
      <c r="D2886" s="1" t="s">
        <v>1997</v>
      </c>
      <c r="E2886" s="1" t="s">
        <v>1991</v>
      </c>
      <c r="F2886" s="1" t="s">
        <v>1992</v>
      </c>
      <c r="G2886" s="1" t="s">
        <v>460</v>
      </c>
      <c r="H2886" s="1" t="s">
        <v>86</v>
      </c>
      <c r="I2886" s="1" t="s">
        <v>24</v>
      </c>
      <c r="J2886" s="3">
        <v>163.08000000000001</v>
      </c>
      <c r="K2886" s="1" t="s">
        <v>3325</v>
      </c>
      <c r="L2886" s="1" t="s">
        <v>24</v>
      </c>
      <c r="M2886" s="1" t="s">
        <v>2048</v>
      </c>
      <c r="N2886" s="1" t="s">
        <v>2730</v>
      </c>
      <c r="O2886" s="2">
        <v>39478</v>
      </c>
      <c r="P2886" s="2">
        <v>39478</v>
      </c>
      <c r="Q2886" s="1" t="s">
        <v>29</v>
      </c>
      <c r="R2886" t="str">
        <f>VLOOKUP(F2886,'Seg 2 descriptions'!A:B,2)</f>
        <v>X Operations-Tri-County</v>
      </c>
      <c r="S2886" t="str">
        <f>VLOOKUP(G2886,'Seg 3 descriptions'!A:B,2)</f>
        <v>Salaries</v>
      </c>
    </row>
    <row r="2887" spans="1:19" x14ac:dyDescent="0.25">
      <c r="A2887" s="1" t="s">
        <v>1987</v>
      </c>
      <c r="B2887" s="1" t="s">
        <v>1988</v>
      </c>
      <c r="C2887" s="1" t="s">
        <v>2802</v>
      </c>
      <c r="D2887" s="1" t="s">
        <v>2008</v>
      </c>
      <c r="E2887" s="1" t="s">
        <v>20</v>
      </c>
      <c r="F2887" s="1" t="s">
        <v>2006</v>
      </c>
      <c r="G2887" s="1" t="s">
        <v>590</v>
      </c>
      <c r="H2887" s="1" t="s">
        <v>76</v>
      </c>
      <c r="I2887" s="1" t="s">
        <v>24</v>
      </c>
      <c r="J2887" s="3">
        <v>30.55</v>
      </c>
      <c r="K2887" s="1" t="s">
        <v>2803</v>
      </c>
      <c r="L2887" s="1" t="s">
        <v>24</v>
      </c>
      <c r="M2887" s="1" t="s">
        <v>2406</v>
      </c>
      <c r="N2887" s="1" t="s">
        <v>2802</v>
      </c>
      <c r="O2887" s="2">
        <v>39486</v>
      </c>
      <c r="P2887" s="2">
        <v>39486</v>
      </c>
      <c r="Q2887" s="1" t="s">
        <v>29</v>
      </c>
      <c r="R2887" t="str">
        <f>VLOOKUP(F2887,'Seg 2 descriptions'!A:B,2)</f>
        <v>X Engineering and Measurement</v>
      </c>
      <c r="S2887" t="str">
        <f>VLOOKUP(G2887,'Seg 3 descriptions'!A:B,2)</f>
        <v>Overtime/Comp Time/On Call</v>
      </c>
    </row>
    <row r="2888" spans="1:19" x14ac:dyDescent="0.25">
      <c r="A2888" s="1" t="s">
        <v>1987</v>
      </c>
      <c r="B2888" s="1" t="s">
        <v>1988</v>
      </c>
      <c r="C2888" s="1" t="s">
        <v>2802</v>
      </c>
      <c r="D2888" s="1" t="s">
        <v>2064</v>
      </c>
      <c r="E2888" s="1" t="s">
        <v>20</v>
      </c>
      <c r="F2888" s="1" t="s">
        <v>2006</v>
      </c>
      <c r="G2888" s="1" t="s">
        <v>590</v>
      </c>
      <c r="H2888" s="1" t="s">
        <v>23</v>
      </c>
      <c r="I2888" s="1" t="s">
        <v>24</v>
      </c>
      <c r="J2888" s="3">
        <v>61.1</v>
      </c>
      <c r="K2888" s="1" t="s">
        <v>2803</v>
      </c>
      <c r="L2888" s="1" t="s">
        <v>24</v>
      </c>
      <c r="M2888" s="1" t="s">
        <v>2406</v>
      </c>
      <c r="N2888" s="1" t="s">
        <v>2802</v>
      </c>
      <c r="O2888" s="2">
        <v>39486</v>
      </c>
      <c r="P2888" s="2">
        <v>39486</v>
      </c>
      <c r="Q2888" s="1" t="s">
        <v>29</v>
      </c>
      <c r="R2888" t="str">
        <f>VLOOKUP(F2888,'Seg 2 descriptions'!A:B,2)</f>
        <v>X Engineering and Measurement</v>
      </c>
      <c r="S2888" t="str">
        <f>VLOOKUP(G2888,'Seg 3 descriptions'!A:B,2)</f>
        <v>Overtime/Comp Time/On Call</v>
      </c>
    </row>
    <row r="2889" spans="1:19" x14ac:dyDescent="0.25">
      <c r="A2889" s="1" t="s">
        <v>1987</v>
      </c>
      <c r="B2889" s="1" t="s">
        <v>1988</v>
      </c>
      <c r="C2889" s="1" t="s">
        <v>2802</v>
      </c>
      <c r="D2889" s="1" t="s">
        <v>2064</v>
      </c>
      <c r="E2889" s="1" t="s">
        <v>20</v>
      </c>
      <c r="F2889" s="1" t="s">
        <v>2006</v>
      </c>
      <c r="G2889" s="1" t="s">
        <v>590</v>
      </c>
      <c r="H2889" s="1" t="s">
        <v>23</v>
      </c>
      <c r="I2889" s="1" t="s">
        <v>24</v>
      </c>
      <c r="J2889" s="3">
        <v>45.82</v>
      </c>
      <c r="K2889" s="1" t="s">
        <v>2803</v>
      </c>
      <c r="L2889" s="1" t="s">
        <v>24</v>
      </c>
      <c r="M2889" s="1" t="s">
        <v>2406</v>
      </c>
      <c r="N2889" s="1" t="s">
        <v>2802</v>
      </c>
      <c r="O2889" s="2">
        <v>39486</v>
      </c>
      <c r="P2889" s="2">
        <v>39486</v>
      </c>
      <c r="Q2889" s="1" t="s">
        <v>29</v>
      </c>
      <c r="R2889" t="str">
        <f>VLOOKUP(F2889,'Seg 2 descriptions'!A:B,2)</f>
        <v>X Engineering and Measurement</v>
      </c>
      <c r="S2889" t="str">
        <f>VLOOKUP(G2889,'Seg 3 descriptions'!A:B,2)</f>
        <v>Overtime/Comp Time/On Call</v>
      </c>
    </row>
    <row r="2890" spans="1:19" x14ac:dyDescent="0.25">
      <c r="A2890" s="1" t="s">
        <v>1987</v>
      </c>
      <c r="B2890" s="1" t="s">
        <v>1988</v>
      </c>
      <c r="C2890" s="1" t="s">
        <v>2802</v>
      </c>
      <c r="D2890" s="1" t="s">
        <v>2095</v>
      </c>
      <c r="E2890" s="1" t="s">
        <v>20</v>
      </c>
      <c r="F2890" s="1" t="s">
        <v>2006</v>
      </c>
      <c r="G2890" s="1" t="s">
        <v>590</v>
      </c>
      <c r="H2890" s="1" t="s">
        <v>130</v>
      </c>
      <c r="I2890" s="1" t="s">
        <v>24</v>
      </c>
      <c r="J2890" s="3">
        <v>27.07</v>
      </c>
      <c r="K2890" s="1" t="s">
        <v>2803</v>
      </c>
      <c r="L2890" s="1" t="s">
        <v>24</v>
      </c>
      <c r="M2890" s="1" t="s">
        <v>2007</v>
      </c>
      <c r="N2890" s="1" t="s">
        <v>2802</v>
      </c>
      <c r="O2890" s="2">
        <v>39486</v>
      </c>
      <c r="P2890" s="2">
        <v>39486</v>
      </c>
      <c r="Q2890" s="1" t="s">
        <v>29</v>
      </c>
      <c r="R2890" t="str">
        <f>VLOOKUP(F2890,'Seg 2 descriptions'!A:B,2)</f>
        <v>X Engineering and Measurement</v>
      </c>
      <c r="S2890" t="str">
        <f>VLOOKUP(G2890,'Seg 3 descriptions'!A:B,2)</f>
        <v>Overtime/Comp Time/On Call</v>
      </c>
    </row>
    <row r="2891" spans="1:19" x14ac:dyDescent="0.25">
      <c r="A2891" s="1" t="s">
        <v>828</v>
      </c>
      <c r="B2891" s="1" t="s">
        <v>49</v>
      </c>
      <c r="C2891" s="1" t="s">
        <v>2775</v>
      </c>
      <c r="D2891" s="1" t="s">
        <v>2077</v>
      </c>
      <c r="E2891" s="1" t="s">
        <v>20</v>
      </c>
      <c r="F2891" s="1" t="s">
        <v>2006</v>
      </c>
      <c r="G2891" s="1" t="s">
        <v>460</v>
      </c>
      <c r="H2891" s="1" t="s">
        <v>86</v>
      </c>
      <c r="I2891" s="1" t="s">
        <v>24</v>
      </c>
      <c r="J2891" s="3">
        <v>86.78</v>
      </c>
      <c r="K2891" s="1" t="s">
        <v>3330</v>
      </c>
      <c r="L2891" s="1" t="s">
        <v>24</v>
      </c>
      <c r="M2891" s="1" t="s">
        <v>24</v>
      </c>
      <c r="N2891" s="1" t="s">
        <v>2775</v>
      </c>
      <c r="O2891" s="2">
        <v>39801</v>
      </c>
      <c r="P2891" s="2">
        <v>39820</v>
      </c>
      <c r="Q2891" s="1" t="s">
        <v>29</v>
      </c>
      <c r="R2891" t="str">
        <f>VLOOKUP(F2891,'Seg 2 descriptions'!A:B,2)</f>
        <v>X Engineering and Measurement</v>
      </c>
      <c r="S2891" t="str">
        <f>VLOOKUP(G2891,'Seg 3 descriptions'!A:B,2)</f>
        <v>Salaries</v>
      </c>
    </row>
    <row r="2892" spans="1:19" x14ac:dyDescent="0.25">
      <c r="A2892" s="1" t="s">
        <v>828</v>
      </c>
      <c r="B2892" s="1" t="s">
        <v>49</v>
      </c>
      <c r="C2892" s="1" t="s">
        <v>2775</v>
      </c>
      <c r="D2892" s="1" t="s">
        <v>2080</v>
      </c>
      <c r="E2892" s="1" t="s">
        <v>20</v>
      </c>
      <c r="F2892" s="1" t="s">
        <v>2006</v>
      </c>
      <c r="G2892" s="1" t="s">
        <v>460</v>
      </c>
      <c r="H2892" s="1" t="s">
        <v>187</v>
      </c>
      <c r="I2892" s="1" t="s">
        <v>24</v>
      </c>
      <c r="J2892" s="3">
        <v>108.47</v>
      </c>
      <c r="K2892" s="1" t="s">
        <v>3330</v>
      </c>
      <c r="L2892" s="1" t="s">
        <v>24</v>
      </c>
      <c r="M2892" s="1" t="s">
        <v>24</v>
      </c>
      <c r="N2892" s="1" t="s">
        <v>2775</v>
      </c>
      <c r="O2892" s="2">
        <v>39801</v>
      </c>
      <c r="P2892" s="2">
        <v>39820</v>
      </c>
      <c r="Q2892" s="1" t="s">
        <v>29</v>
      </c>
      <c r="R2892" t="str">
        <f>VLOOKUP(F2892,'Seg 2 descriptions'!A:B,2)</f>
        <v>X Engineering and Measurement</v>
      </c>
      <c r="S2892" t="str">
        <f>VLOOKUP(G2892,'Seg 3 descriptions'!A:B,2)</f>
        <v>Salaries</v>
      </c>
    </row>
    <row r="2893" spans="1:19" x14ac:dyDescent="0.25">
      <c r="A2893" s="1" t="s">
        <v>828</v>
      </c>
      <c r="B2893" s="1" t="s">
        <v>49</v>
      </c>
      <c r="C2893" s="1" t="s">
        <v>2775</v>
      </c>
      <c r="D2893" s="1" t="s">
        <v>2716</v>
      </c>
      <c r="E2893" s="1" t="s">
        <v>2029</v>
      </c>
      <c r="F2893" s="1" t="s">
        <v>2030</v>
      </c>
      <c r="G2893" s="1" t="s">
        <v>460</v>
      </c>
      <c r="H2893" s="1" t="s">
        <v>228</v>
      </c>
      <c r="I2893" s="1" t="s">
        <v>24</v>
      </c>
      <c r="J2893" s="3">
        <v>173.88</v>
      </c>
      <c r="K2893" s="1" t="s">
        <v>3330</v>
      </c>
      <c r="L2893" s="1" t="s">
        <v>24</v>
      </c>
      <c r="M2893" s="1" t="s">
        <v>24</v>
      </c>
      <c r="N2893" s="1" t="s">
        <v>2775</v>
      </c>
      <c r="O2893" s="2">
        <v>39801</v>
      </c>
      <c r="P2893" s="2">
        <v>39820</v>
      </c>
      <c r="Q2893" s="1" t="s">
        <v>29</v>
      </c>
      <c r="R2893" t="str">
        <f>VLOOKUP(F2893,'Seg 2 descriptions'!A:B,2)</f>
        <v>X Operations-Citrus County</v>
      </c>
      <c r="S2893" t="str">
        <f>VLOOKUP(G2893,'Seg 3 descriptions'!A:B,2)</f>
        <v>Salaries</v>
      </c>
    </row>
    <row r="2894" spans="1:19" x14ac:dyDescent="0.25">
      <c r="A2894" s="1" t="s">
        <v>828</v>
      </c>
      <c r="B2894" s="1" t="s">
        <v>49</v>
      </c>
      <c r="C2894" s="1" t="s">
        <v>2775</v>
      </c>
      <c r="D2894" s="1" t="s">
        <v>1997</v>
      </c>
      <c r="E2894" s="1" t="s">
        <v>1991</v>
      </c>
      <c r="F2894" s="1" t="s">
        <v>1992</v>
      </c>
      <c r="G2894" s="1" t="s">
        <v>460</v>
      </c>
      <c r="H2894" s="1" t="s">
        <v>86</v>
      </c>
      <c r="I2894" s="1" t="s">
        <v>24</v>
      </c>
      <c r="J2894" s="3">
        <v>492.95</v>
      </c>
      <c r="K2894" s="1" t="s">
        <v>3330</v>
      </c>
      <c r="L2894" s="1" t="s">
        <v>24</v>
      </c>
      <c r="M2894" s="1" t="s">
        <v>24</v>
      </c>
      <c r="N2894" s="1" t="s">
        <v>2775</v>
      </c>
      <c r="O2894" s="2">
        <v>39801</v>
      </c>
      <c r="P2894" s="2">
        <v>39820</v>
      </c>
      <c r="Q2894" s="1" t="s">
        <v>29</v>
      </c>
      <c r="R2894" t="str">
        <f>VLOOKUP(F2894,'Seg 2 descriptions'!A:B,2)</f>
        <v>X Operations-Tri-County</v>
      </c>
      <c r="S2894" t="str">
        <f>VLOOKUP(G2894,'Seg 3 descriptions'!A:B,2)</f>
        <v>Salaries</v>
      </c>
    </row>
    <row r="2895" spans="1:19" x14ac:dyDescent="0.25">
      <c r="A2895" s="1" t="s">
        <v>1987</v>
      </c>
      <c r="B2895" s="1" t="s">
        <v>1988</v>
      </c>
      <c r="C2895" s="1" t="s">
        <v>3183</v>
      </c>
      <c r="D2895" s="1" t="s">
        <v>1999</v>
      </c>
      <c r="E2895" s="1" t="s">
        <v>1991</v>
      </c>
      <c r="F2895" s="1" t="s">
        <v>1992</v>
      </c>
      <c r="G2895" s="1" t="s">
        <v>460</v>
      </c>
      <c r="H2895" s="1" t="s">
        <v>228</v>
      </c>
      <c r="I2895" s="1" t="s">
        <v>24</v>
      </c>
      <c r="J2895" s="3">
        <v>16.62</v>
      </c>
      <c r="K2895" s="1" t="s">
        <v>3184</v>
      </c>
      <c r="L2895" s="1" t="s">
        <v>24</v>
      </c>
      <c r="M2895" s="1" t="s">
        <v>2000</v>
      </c>
      <c r="N2895" s="1" t="s">
        <v>3183</v>
      </c>
      <c r="O2895" s="2">
        <v>39458</v>
      </c>
      <c r="P2895" s="2">
        <v>39458</v>
      </c>
      <c r="Q2895" s="1" t="s">
        <v>29</v>
      </c>
      <c r="R2895" t="str">
        <f>VLOOKUP(F2895,'Seg 2 descriptions'!A:B,2)</f>
        <v>X Operations-Tri-County</v>
      </c>
      <c r="S2895" t="str">
        <f>VLOOKUP(G2895,'Seg 3 descriptions'!A:B,2)</f>
        <v>Salaries</v>
      </c>
    </row>
    <row r="2896" spans="1:19" x14ac:dyDescent="0.25">
      <c r="A2896" s="1" t="s">
        <v>828</v>
      </c>
      <c r="B2896" s="1" t="s">
        <v>49</v>
      </c>
      <c r="C2896" s="1" t="s">
        <v>2684</v>
      </c>
      <c r="D2896" s="1" t="s">
        <v>1997</v>
      </c>
      <c r="E2896" s="1" t="s">
        <v>1991</v>
      </c>
      <c r="F2896" s="1" t="s">
        <v>1992</v>
      </c>
      <c r="G2896" s="1" t="s">
        <v>460</v>
      </c>
      <c r="H2896" s="1" t="s">
        <v>86</v>
      </c>
      <c r="I2896" s="1" t="s">
        <v>24</v>
      </c>
      <c r="J2896" s="3">
        <v>189.81</v>
      </c>
      <c r="K2896" s="1" t="s">
        <v>3331</v>
      </c>
      <c r="L2896" s="1" t="s">
        <v>24</v>
      </c>
      <c r="M2896" s="1" t="s">
        <v>24</v>
      </c>
      <c r="N2896" s="1" t="s">
        <v>2684</v>
      </c>
      <c r="O2896" s="2">
        <v>39626</v>
      </c>
      <c r="P2896" s="2">
        <v>39630</v>
      </c>
      <c r="Q2896" s="1" t="s">
        <v>29</v>
      </c>
      <c r="R2896" t="str">
        <f>VLOOKUP(F2896,'Seg 2 descriptions'!A:B,2)</f>
        <v>X Operations-Tri-County</v>
      </c>
      <c r="S2896" t="str">
        <f>VLOOKUP(G2896,'Seg 3 descriptions'!A:B,2)</f>
        <v>Salaries</v>
      </c>
    </row>
    <row r="2897" spans="1:19" x14ac:dyDescent="0.25">
      <c r="A2897" s="1" t="s">
        <v>828</v>
      </c>
      <c r="B2897" s="1" t="s">
        <v>49</v>
      </c>
      <c r="C2897" s="1" t="s">
        <v>2684</v>
      </c>
      <c r="D2897" s="1" t="s">
        <v>1999</v>
      </c>
      <c r="E2897" s="1" t="s">
        <v>1991</v>
      </c>
      <c r="F2897" s="1" t="s">
        <v>1992</v>
      </c>
      <c r="G2897" s="1" t="s">
        <v>460</v>
      </c>
      <c r="H2897" s="1" t="s">
        <v>228</v>
      </c>
      <c r="I2897" s="1" t="s">
        <v>24</v>
      </c>
      <c r="J2897" s="3">
        <v>265.32</v>
      </c>
      <c r="K2897" s="1" t="s">
        <v>3331</v>
      </c>
      <c r="L2897" s="1" t="s">
        <v>24</v>
      </c>
      <c r="M2897" s="1" t="s">
        <v>24</v>
      </c>
      <c r="N2897" s="1" t="s">
        <v>2684</v>
      </c>
      <c r="O2897" s="2">
        <v>39626</v>
      </c>
      <c r="P2897" s="2">
        <v>39630</v>
      </c>
      <c r="Q2897" s="1" t="s">
        <v>29</v>
      </c>
      <c r="R2897" t="str">
        <f>VLOOKUP(F2897,'Seg 2 descriptions'!A:B,2)</f>
        <v>X Operations-Tri-County</v>
      </c>
      <c r="S2897" t="str">
        <f>VLOOKUP(G2897,'Seg 3 descriptions'!A:B,2)</f>
        <v>Salaries</v>
      </c>
    </row>
    <row r="2898" spans="1:19" x14ac:dyDescent="0.25">
      <c r="A2898" s="1" t="s">
        <v>828</v>
      </c>
      <c r="B2898" s="1" t="s">
        <v>49</v>
      </c>
      <c r="C2898" s="1" t="s">
        <v>2684</v>
      </c>
      <c r="D2898" s="1" t="s">
        <v>2080</v>
      </c>
      <c r="E2898" s="1" t="s">
        <v>20</v>
      </c>
      <c r="F2898" s="1" t="s">
        <v>2006</v>
      </c>
      <c r="G2898" s="1" t="s">
        <v>460</v>
      </c>
      <c r="H2898" s="1" t="s">
        <v>187</v>
      </c>
      <c r="I2898" s="1" t="s">
        <v>24</v>
      </c>
      <c r="J2898" s="3">
        <v>162.91</v>
      </c>
      <c r="K2898" s="1" t="s">
        <v>3331</v>
      </c>
      <c r="L2898" s="1" t="s">
        <v>24</v>
      </c>
      <c r="M2898" s="1" t="s">
        <v>24</v>
      </c>
      <c r="N2898" s="1" t="s">
        <v>2684</v>
      </c>
      <c r="O2898" s="2">
        <v>39626</v>
      </c>
      <c r="P2898" s="2">
        <v>39630</v>
      </c>
      <c r="Q2898" s="1" t="s">
        <v>29</v>
      </c>
      <c r="R2898" t="str">
        <f>VLOOKUP(F2898,'Seg 2 descriptions'!A:B,2)</f>
        <v>X Engineering and Measurement</v>
      </c>
      <c r="S2898" t="str">
        <f>VLOOKUP(G2898,'Seg 3 descriptions'!A:B,2)</f>
        <v>Salaries</v>
      </c>
    </row>
    <row r="2899" spans="1:19" x14ac:dyDescent="0.25">
      <c r="A2899" s="1" t="s">
        <v>828</v>
      </c>
      <c r="B2899" s="1" t="s">
        <v>49</v>
      </c>
      <c r="C2899" s="1" t="s">
        <v>2684</v>
      </c>
      <c r="D2899" s="1" t="s">
        <v>2081</v>
      </c>
      <c r="E2899" s="1" t="s">
        <v>20</v>
      </c>
      <c r="F2899" s="1" t="s">
        <v>2006</v>
      </c>
      <c r="G2899" s="1" t="s">
        <v>460</v>
      </c>
      <c r="H2899" s="1" t="s">
        <v>76</v>
      </c>
      <c r="I2899" s="1" t="s">
        <v>24</v>
      </c>
      <c r="J2899" s="3">
        <v>40.729999999999997</v>
      </c>
      <c r="K2899" s="1" t="s">
        <v>3331</v>
      </c>
      <c r="L2899" s="1" t="s">
        <v>24</v>
      </c>
      <c r="M2899" s="1" t="s">
        <v>24</v>
      </c>
      <c r="N2899" s="1" t="s">
        <v>2684</v>
      </c>
      <c r="O2899" s="2">
        <v>39626</v>
      </c>
      <c r="P2899" s="2">
        <v>39630</v>
      </c>
      <c r="Q2899" s="1" t="s">
        <v>29</v>
      </c>
      <c r="R2899" t="str">
        <f>VLOOKUP(F2899,'Seg 2 descriptions'!A:B,2)</f>
        <v>X Engineering and Measurement</v>
      </c>
      <c r="S2899" t="str">
        <f>VLOOKUP(G2899,'Seg 3 descriptions'!A:B,2)</f>
        <v>Salaries</v>
      </c>
    </row>
    <row r="2900" spans="1:19" x14ac:dyDescent="0.25">
      <c r="A2900" s="1" t="s">
        <v>828</v>
      </c>
      <c r="B2900" s="1" t="s">
        <v>49</v>
      </c>
      <c r="C2900" s="1" t="s">
        <v>2684</v>
      </c>
      <c r="D2900" s="1" t="s">
        <v>2082</v>
      </c>
      <c r="E2900" s="1" t="s">
        <v>20</v>
      </c>
      <c r="F2900" s="1" t="s">
        <v>2006</v>
      </c>
      <c r="G2900" s="1" t="s">
        <v>460</v>
      </c>
      <c r="H2900" s="1" t="s">
        <v>23</v>
      </c>
      <c r="I2900" s="1" t="s">
        <v>24</v>
      </c>
      <c r="J2900" s="3">
        <v>488.74</v>
      </c>
      <c r="K2900" s="1" t="s">
        <v>3331</v>
      </c>
      <c r="L2900" s="1" t="s">
        <v>24</v>
      </c>
      <c r="M2900" s="1" t="s">
        <v>24</v>
      </c>
      <c r="N2900" s="1" t="s">
        <v>2684</v>
      </c>
      <c r="O2900" s="2">
        <v>39626</v>
      </c>
      <c r="P2900" s="2">
        <v>39630</v>
      </c>
      <c r="Q2900" s="1" t="s">
        <v>29</v>
      </c>
      <c r="R2900" t="str">
        <f>VLOOKUP(F2900,'Seg 2 descriptions'!A:B,2)</f>
        <v>X Engineering and Measurement</v>
      </c>
      <c r="S2900" t="str">
        <f>VLOOKUP(G2900,'Seg 3 descriptions'!A:B,2)</f>
        <v>Salaries</v>
      </c>
    </row>
    <row r="2901" spans="1:19" x14ac:dyDescent="0.25">
      <c r="A2901" s="1" t="s">
        <v>828</v>
      </c>
      <c r="B2901" s="1" t="s">
        <v>49</v>
      </c>
      <c r="C2901" s="1" t="s">
        <v>2684</v>
      </c>
      <c r="D2901" s="1" t="s">
        <v>2393</v>
      </c>
      <c r="E2901" s="1" t="s">
        <v>20</v>
      </c>
      <c r="F2901" s="1" t="s">
        <v>2006</v>
      </c>
      <c r="G2901" s="1" t="s">
        <v>460</v>
      </c>
      <c r="H2901" s="1" t="s">
        <v>228</v>
      </c>
      <c r="I2901" s="1" t="s">
        <v>24</v>
      </c>
      <c r="J2901" s="3">
        <v>40.729999999999997</v>
      </c>
      <c r="K2901" s="1" t="s">
        <v>3331</v>
      </c>
      <c r="L2901" s="1" t="s">
        <v>24</v>
      </c>
      <c r="M2901" s="1" t="s">
        <v>24</v>
      </c>
      <c r="N2901" s="1" t="s">
        <v>2684</v>
      </c>
      <c r="O2901" s="2">
        <v>39626</v>
      </c>
      <c r="P2901" s="2">
        <v>39630</v>
      </c>
      <c r="Q2901" s="1" t="s">
        <v>29</v>
      </c>
      <c r="R2901" t="str">
        <f>VLOOKUP(F2901,'Seg 2 descriptions'!A:B,2)</f>
        <v>X Engineering and Measurement</v>
      </c>
      <c r="S2901" t="str">
        <f>VLOOKUP(G2901,'Seg 3 descriptions'!A:B,2)</f>
        <v>Salaries</v>
      </c>
    </row>
    <row r="2902" spans="1:19" x14ac:dyDescent="0.25">
      <c r="A2902" s="1" t="s">
        <v>1987</v>
      </c>
      <c r="B2902" s="1" t="s">
        <v>1988</v>
      </c>
      <c r="C2902" s="1" t="s">
        <v>3183</v>
      </c>
      <c r="D2902" s="1" t="s">
        <v>1999</v>
      </c>
      <c r="E2902" s="1" t="s">
        <v>1991</v>
      </c>
      <c r="F2902" s="1" t="s">
        <v>1992</v>
      </c>
      <c r="G2902" s="1" t="s">
        <v>460</v>
      </c>
      <c r="H2902" s="1" t="s">
        <v>228</v>
      </c>
      <c r="I2902" s="1" t="s">
        <v>24</v>
      </c>
      <c r="J2902" s="3">
        <v>102.05</v>
      </c>
      <c r="K2902" s="1" t="s">
        <v>3184</v>
      </c>
      <c r="L2902" s="1" t="s">
        <v>24</v>
      </c>
      <c r="M2902" s="1" t="s">
        <v>2388</v>
      </c>
      <c r="N2902" s="1" t="s">
        <v>3183</v>
      </c>
      <c r="O2902" s="2">
        <v>39458</v>
      </c>
      <c r="P2902" s="2">
        <v>39458</v>
      </c>
      <c r="Q2902" s="1" t="s">
        <v>29</v>
      </c>
      <c r="R2902" t="str">
        <f>VLOOKUP(F2902,'Seg 2 descriptions'!A:B,2)</f>
        <v>X Operations-Tri-County</v>
      </c>
      <c r="S2902" t="str">
        <f>VLOOKUP(G2902,'Seg 3 descriptions'!A:B,2)</f>
        <v>Salaries</v>
      </c>
    </row>
    <row r="2903" spans="1:19" x14ac:dyDescent="0.25">
      <c r="A2903" s="1" t="s">
        <v>1987</v>
      </c>
      <c r="B2903" s="1" t="s">
        <v>1988</v>
      </c>
      <c r="C2903" s="1" t="s">
        <v>3183</v>
      </c>
      <c r="D2903" s="1" t="s">
        <v>1997</v>
      </c>
      <c r="E2903" s="1" t="s">
        <v>1991</v>
      </c>
      <c r="F2903" s="1" t="s">
        <v>1992</v>
      </c>
      <c r="G2903" s="1" t="s">
        <v>460</v>
      </c>
      <c r="H2903" s="1" t="s">
        <v>86</v>
      </c>
      <c r="I2903" s="1" t="s">
        <v>24</v>
      </c>
      <c r="J2903" s="3">
        <v>129.12</v>
      </c>
      <c r="K2903" s="1" t="s">
        <v>3184</v>
      </c>
      <c r="L2903" s="1" t="s">
        <v>24</v>
      </c>
      <c r="M2903" s="1" t="s">
        <v>2001</v>
      </c>
      <c r="N2903" s="1" t="s">
        <v>3183</v>
      </c>
      <c r="O2903" s="2">
        <v>39458</v>
      </c>
      <c r="P2903" s="2">
        <v>39458</v>
      </c>
      <c r="Q2903" s="1" t="s">
        <v>29</v>
      </c>
      <c r="R2903" t="str">
        <f>VLOOKUP(F2903,'Seg 2 descriptions'!A:B,2)</f>
        <v>X Operations-Tri-County</v>
      </c>
      <c r="S2903" t="str">
        <f>VLOOKUP(G2903,'Seg 3 descriptions'!A:B,2)</f>
        <v>Salaries</v>
      </c>
    </row>
    <row r="2904" spans="1:19" x14ac:dyDescent="0.25">
      <c r="A2904" s="1" t="s">
        <v>1571</v>
      </c>
      <c r="B2904" s="1" t="s">
        <v>49</v>
      </c>
      <c r="C2904" s="1" t="s">
        <v>2292</v>
      </c>
      <c r="D2904" s="1" t="s">
        <v>2044</v>
      </c>
      <c r="E2904" s="1" t="s">
        <v>1991</v>
      </c>
      <c r="F2904" s="1" t="s">
        <v>2013</v>
      </c>
      <c r="G2904" s="1" t="s">
        <v>22</v>
      </c>
      <c r="H2904" s="1" t="s">
        <v>86</v>
      </c>
      <c r="I2904" s="1" t="s">
        <v>24</v>
      </c>
      <c r="J2904" s="3">
        <v>92.04</v>
      </c>
      <c r="K2904" s="1" t="s">
        <v>2518</v>
      </c>
      <c r="L2904" s="1" t="s">
        <v>24</v>
      </c>
      <c r="M2904" s="1" t="s">
        <v>24</v>
      </c>
      <c r="N2904" s="1" t="s">
        <v>2292</v>
      </c>
      <c r="O2904" s="2">
        <v>39660</v>
      </c>
      <c r="P2904" s="2">
        <v>39665</v>
      </c>
      <c r="Q2904" s="1" t="s">
        <v>29</v>
      </c>
      <c r="R2904" t="str">
        <f>VLOOKUP(F2904,'Seg 2 descriptions'!A:B,2)</f>
        <v>X Facilities-Florida</v>
      </c>
      <c r="S2904" t="str">
        <f>VLOOKUP(G2904,'Seg 3 descriptions'!A:B,2)</f>
        <v>Facilities Maintenance</v>
      </c>
    </row>
    <row r="2905" spans="1:19" x14ac:dyDescent="0.25">
      <c r="A2905" s="1" t="s">
        <v>17</v>
      </c>
      <c r="B2905" s="1" t="s">
        <v>1988</v>
      </c>
      <c r="C2905" s="1" t="s">
        <v>2513</v>
      </c>
      <c r="D2905" s="1" t="s">
        <v>2514</v>
      </c>
      <c r="E2905" s="1" t="s">
        <v>2029</v>
      </c>
      <c r="F2905" s="1" t="s">
        <v>2030</v>
      </c>
      <c r="G2905" s="1" t="s">
        <v>35</v>
      </c>
      <c r="H2905" s="1" t="s">
        <v>86</v>
      </c>
      <c r="I2905" s="1" t="s">
        <v>24</v>
      </c>
      <c r="J2905" s="3">
        <v>1049.2</v>
      </c>
      <c r="K2905" s="1" t="s">
        <v>2515</v>
      </c>
      <c r="L2905" s="1" t="s">
        <v>24</v>
      </c>
      <c r="M2905" s="1" t="s">
        <v>3332</v>
      </c>
      <c r="N2905" s="1" t="s">
        <v>3333</v>
      </c>
      <c r="O2905" s="2">
        <v>39532</v>
      </c>
      <c r="P2905" s="2">
        <v>39532</v>
      </c>
      <c r="Q2905" s="1" t="s">
        <v>29</v>
      </c>
      <c r="R2905" t="str">
        <f>VLOOKUP(F2905,'Seg 2 descriptions'!A:B,2)</f>
        <v>X Operations-Citrus County</v>
      </c>
      <c r="S2905" t="str">
        <f>VLOOKUP(G2905,'Seg 3 descriptions'!A:B,2)</f>
        <v>Other Outside Services</v>
      </c>
    </row>
    <row r="2906" spans="1:19" x14ac:dyDescent="0.25">
      <c r="A2906" s="1" t="s">
        <v>1987</v>
      </c>
      <c r="B2906" s="1" t="s">
        <v>1988</v>
      </c>
      <c r="C2906" s="1" t="s">
        <v>2365</v>
      </c>
      <c r="D2906" s="1" t="s">
        <v>2005</v>
      </c>
      <c r="E2906" s="1" t="s">
        <v>20</v>
      </c>
      <c r="F2906" s="1" t="s">
        <v>2006</v>
      </c>
      <c r="G2906" s="1" t="s">
        <v>590</v>
      </c>
      <c r="H2906" s="1" t="s">
        <v>187</v>
      </c>
      <c r="I2906" s="1" t="s">
        <v>24</v>
      </c>
      <c r="J2906" s="3">
        <v>27.07</v>
      </c>
      <c r="K2906" s="1" t="s">
        <v>3334</v>
      </c>
      <c r="L2906" s="1" t="s">
        <v>24</v>
      </c>
      <c r="M2906" s="1" t="s">
        <v>2007</v>
      </c>
      <c r="N2906" s="1" t="s">
        <v>2365</v>
      </c>
      <c r="O2906" s="2">
        <v>39563</v>
      </c>
      <c r="P2906" s="2">
        <v>39566</v>
      </c>
      <c r="Q2906" s="1" t="s">
        <v>29</v>
      </c>
      <c r="R2906" t="str">
        <f>VLOOKUP(F2906,'Seg 2 descriptions'!A:B,2)</f>
        <v>X Engineering and Measurement</v>
      </c>
      <c r="S2906" t="str">
        <f>VLOOKUP(G2906,'Seg 3 descriptions'!A:B,2)</f>
        <v>Overtime/Comp Time/On Call</v>
      </c>
    </row>
    <row r="2907" spans="1:19" x14ac:dyDescent="0.25">
      <c r="A2907" s="1" t="s">
        <v>1987</v>
      </c>
      <c r="B2907" s="1" t="s">
        <v>1988</v>
      </c>
      <c r="C2907" s="1" t="s">
        <v>2365</v>
      </c>
      <c r="D2907" s="1" t="s">
        <v>2008</v>
      </c>
      <c r="E2907" s="1" t="s">
        <v>20</v>
      </c>
      <c r="F2907" s="1" t="s">
        <v>2006</v>
      </c>
      <c r="G2907" s="1" t="s">
        <v>590</v>
      </c>
      <c r="H2907" s="1" t="s">
        <v>76</v>
      </c>
      <c r="I2907" s="1" t="s">
        <v>24</v>
      </c>
      <c r="J2907" s="3">
        <v>135.35</v>
      </c>
      <c r="K2907" s="1" t="s">
        <v>3334</v>
      </c>
      <c r="L2907" s="1" t="s">
        <v>24</v>
      </c>
      <c r="M2907" s="1" t="s">
        <v>2007</v>
      </c>
      <c r="N2907" s="1" t="s">
        <v>2365</v>
      </c>
      <c r="O2907" s="2">
        <v>39563</v>
      </c>
      <c r="P2907" s="2">
        <v>39566</v>
      </c>
      <c r="Q2907" s="1" t="s">
        <v>29</v>
      </c>
      <c r="R2907" t="str">
        <f>VLOOKUP(F2907,'Seg 2 descriptions'!A:B,2)</f>
        <v>X Engineering and Measurement</v>
      </c>
      <c r="S2907" t="str">
        <f>VLOOKUP(G2907,'Seg 3 descriptions'!A:B,2)</f>
        <v>Overtime/Comp Time/On Call</v>
      </c>
    </row>
    <row r="2908" spans="1:19" x14ac:dyDescent="0.25">
      <c r="A2908" s="1" t="s">
        <v>1987</v>
      </c>
      <c r="B2908" s="1" t="s">
        <v>1988</v>
      </c>
      <c r="C2908" s="1" t="s">
        <v>2365</v>
      </c>
      <c r="D2908" s="1" t="s">
        <v>2066</v>
      </c>
      <c r="E2908" s="1" t="s">
        <v>1991</v>
      </c>
      <c r="F2908" s="1" t="s">
        <v>1992</v>
      </c>
      <c r="G2908" s="1" t="s">
        <v>590</v>
      </c>
      <c r="H2908" s="1" t="s">
        <v>228</v>
      </c>
      <c r="I2908" s="1" t="s">
        <v>24</v>
      </c>
      <c r="J2908" s="3">
        <v>19.46</v>
      </c>
      <c r="K2908" s="1" t="s">
        <v>3334</v>
      </c>
      <c r="L2908" s="1" t="s">
        <v>24</v>
      </c>
      <c r="M2908" s="1" t="s">
        <v>2407</v>
      </c>
      <c r="N2908" s="1" t="s">
        <v>2365</v>
      </c>
      <c r="O2908" s="2">
        <v>39563</v>
      </c>
      <c r="P2908" s="2">
        <v>39566</v>
      </c>
      <c r="Q2908" s="1" t="s">
        <v>29</v>
      </c>
      <c r="R2908" t="str">
        <f>VLOOKUP(F2908,'Seg 2 descriptions'!A:B,2)</f>
        <v>X Operations-Tri-County</v>
      </c>
      <c r="S2908" t="str">
        <f>VLOOKUP(G2908,'Seg 3 descriptions'!A:B,2)</f>
        <v>Overtime/Comp Time/On Call</v>
      </c>
    </row>
    <row r="2909" spans="1:19" x14ac:dyDescent="0.25">
      <c r="A2909" s="1" t="s">
        <v>3203</v>
      </c>
      <c r="B2909" s="1" t="s">
        <v>1988</v>
      </c>
      <c r="C2909" s="1" t="s">
        <v>3204</v>
      </c>
      <c r="D2909" s="1" t="s">
        <v>2044</v>
      </c>
      <c r="E2909" s="1" t="s">
        <v>1991</v>
      </c>
      <c r="F2909" s="1" t="s">
        <v>2013</v>
      </c>
      <c r="G2909" s="1" t="s">
        <v>22</v>
      </c>
      <c r="H2909" s="1" t="s">
        <v>86</v>
      </c>
      <c r="I2909" s="1" t="s">
        <v>24</v>
      </c>
      <c r="J2909" s="3">
        <v>43.19</v>
      </c>
      <c r="K2909" s="1" t="s">
        <v>3335</v>
      </c>
      <c r="L2909" s="1" t="s">
        <v>24</v>
      </c>
      <c r="M2909" s="1" t="s">
        <v>24</v>
      </c>
      <c r="N2909" s="1" t="s">
        <v>24</v>
      </c>
      <c r="O2909" s="2">
        <v>39449</v>
      </c>
      <c r="P2909" s="2">
        <v>39449</v>
      </c>
      <c r="Q2909" s="1" t="s">
        <v>29</v>
      </c>
      <c r="R2909" t="str">
        <f>VLOOKUP(F2909,'Seg 2 descriptions'!A:B,2)</f>
        <v>X Facilities-Florida</v>
      </c>
      <c r="S2909" t="str">
        <f>VLOOKUP(G2909,'Seg 3 descriptions'!A:B,2)</f>
        <v>Facilities Maintenance</v>
      </c>
    </row>
    <row r="2910" spans="1:19" x14ac:dyDescent="0.25">
      <c r="A2910" s="1" t="s">
        <v>3203</v>
      </c>
      <c r="B2910" s="1" t="s">
        <v>1988</v>
      </c>
      <c r="C2910" s="1" t="s">
        <v>3270</v>
      </c>
      <c r="D2910" s="1" t="s">
        <v>2044</v>
      </c>
      <c r="E2910" s="1" t="s">
        <v>1991</v>
      </c>
      <c r="F2910" s="1" t="s">
        <v>2013</v>
      </c>
      <c r="G2910" s="1" t="s">
        <v>22</v>
      </c>
      <c r="H2910" s="1" t="s">
        <v>86</v>
      </c>
      <c r="I2910" s="1" t="s">
        <v>24</v>
      </c>
      <c r="J2910" s="3">
        <v>22.82</v>
      </c>
      <c r="K2910" s="1" t="s">
        <v>3336</v>
      </c>
      <c r="L2910" s="1" t="s">
        <v>24</v>
      </c>
      <c r="M2910" s="1" t="s">
        <v>24</v>
      </c>
      <c r="N2910" s="1" t="s">
        <v>24</v>
      </c>
      <c r="O2910" s="2">
        <v>39574</v>
      </c>
      <c r="P2910" s="2">
        <v>39574</v>
      </c>
      <c r="Q2910" s="1" t="s">
        <v>29</v>
      </c>
      <c r="R2910" t="str">
        <f>VLOOKUP(F2910,'Seg 2 descriptions'!A:B,2)</f>
        <v>X Facilities-Florida</v>
      </c>
      <c r="S2910" t="str">
        <f>VLOOKUP(G2910,'Seg 3 descriptions'!A:B,2)</f>
        <v>Facilities Maintenance</v>
      </c>
    </row>
    <row r="2911" spans="1:19" x14ac:dyDescent="0.25">
      <c r="A2911" s="1" t="s">
        <v>3203</v>
      </c>
      <c r="B2911" s="1" t="s">
        <v>1988</v>
      </c>
      <c r="C2911" s="1" t="s">
        <v>3270</v>
      </c>
      <c r="D2911" s="1" t="s">
        <v>2044</v>
      </c>
      <c r="E2911" s="1" t="s">
        <v>1991</v>
      </c>
      <c r="F2911" s="1" t="s">
        <v>2013</v>
      </c>
      <c r="G2911" s="1" t="s">
        <v>22</v>
      </c>
      <c r="H2911" s="1" t="s">
        <v>86</v>
      </c>
      <c r="I2911" s="1" t="s">
        <v>24</v>
      </c>
      <c r="J2911" s="3">
        <v>18.03</v>
      </c>
      <c r="K2911" s="1" t="s">
        <v>3337</v>
      </c>
      <c r="L2911" s="1" t="s">
        <v>24</v>
      </c>
      <c r="M2911" s="1" t="s">
        <v>24</v>
      </c>
      <c r="N2911" s="1" t="s">
        <v>24</v>
      </c>
      <c r="O2911" s="2">
        <v>39574</v>
      </c>
      <c r="P2911" s="2">
        <v>39574</v>
      </c>
      <c r="Q2911" s="1" t="s">
        <v>29</v>
      </c>
      <c r="R2911" t="str">
        <f>VLOOKUP(F2911,'Seg 2 descriptions'!A:B,2)</f>
        <v>X Facilities-Florida</v>
      </c>
      <c r="S2911" t="str">
        <f>VLOOKUP(G2911,'Seg 3 descriptions'!A:B,2)</f>
        <v>Facilities Maintenance</v>
      </c>
    </row>
    <row r="2912" spans="1:19" x14ac:dyDescent="0.25">
      <c r="A2912" s="1" t="s">
        <v>3203</v>
      </c>
      <c r="B2912" s="1" t="s">
        <v>1988</v>
      </c>
      <c r="C2912" s="1" t="s">
        <v>3208</v>
      </c>
      <c r="D2912" s="1" t="s">
        <v>2044</v>
      </c>
      <c r="E2912" s="1" t="s">
        <v>1991</v>
      </c>
      <c r="F2912" s="1" t="s">
        <v>2013</v>
      </c>
      <c r="G2912" s="1" t="s">
        <v>22</v>
      </c>
      <c r="H2912" s="1" t="s">
        <v>86</v>
      </c>
      <c r="I2912" s="1" t="s">
        <v>24</v>
      </c>
      <c r="J2912" s="3">
        <v>73.41</v>
      </c>
      <c r="K2912" s="1" t="s">
        <v>3338</v>
      </c>
      <c r="L2912" s="1" t="s">
        <v>24</v>
      </c>
      <c r="M2912" s="1" t="s">
        <v>24</v>
      </c>
      <c r="N2912" s="1" t="s">
        <v>24</v>
      </c>
      <c r="O2912" s="2">
        <v>39562</v>
      </c>
      <c r="P2912" s="2">
        <v>39563</v>
      </c>
      <c r="Q2912" s="1" t="s">
        <v>29</v>
      </c>
      <c r="R2912" t="str">
        <f>VLOOKUP(F2912,'Seg 2 descriptions'!A:B,2)</f>
        <v>X Facilities-Florida</v>
      </c>
      <c r="S2912" t="str">
        <f>VLOOKUP(G2912,'Seg 3 descriptions'!A:B,2)</f>
        <v>Facilities Maintenance</v>
      </c>
    </row>
    <row r="2913" spans="1:19" x14ac:dyDescent="0.25">
      <c r="A2913" s="1" t="s">
        <v>3203</v>
      </c>
      <c r="B2913" s="1" t="s">
        <v>1988</v>
      </c>
      <c r="C2913" s="1" t="s">
        <v>3235</v>
      </c>
      <c r="D2913" s="1" t="s">
        <v>2044</v>
      </c>
      <c r="E2913" s="1" t="s">
        <v>1991</v>
      </c>
      <c r="F2913" s="1" t="s">
        <v>2013</v>
      </c>
      <c r="G2913" s="1" t="s">
        <v>22</v>
      </c>
      <c r="H2913" s="1" t="s">
        <v>86</v>
      </c>
      <c r="I2913" s="1" t="s">
        <v>24</v>
      </c>
      <c r="J2913" s="3">
        <v>131.22</v>
      </c>
      <c r="K2913" s="1" t="s">
        <v>3339</v>
      </c>
      <c r="L2913" s="1" t="s">
        <v>24</v>
      </c>
      <c r="M2913" s="1" t="s">
        <v>24</v>
      </c>
      <c r="N2913" s="1" t="s">
        <v>24</v>
      </c>
      <c r="O2913" s="2">
        <v>39518</v>
      </c>
      <c r="P2913" s="2">
        <v>39518</v>
      </c>
      <c r="Q2913" s="1" t="s">
        <v>29</v>
      </c>
      <c r="R2913" t="str">
        <f>VLOOKUP(F2913,'Seg 2 descriptions'!A:B,2)</f>
        <v>X Facilities-Florida</v>
      </c>
      <c r="S2913" t="str">
        <f>VLOOKUP(G2913,'Seg 3 descriptions'!A:B,2)</f>
        <v>Facilities Maintenance</v>
      </c>
    </row>
    <row r="2914" spans="1:19" x14ac:dyDescent="0.25">
      <c r="A2914" s="1" t="s">
        <v>3203</v>
      </c>
      <c r="B2914" s="1" t="s">
        <v>1988</v>
      </c>
      <c r="C2914" s="1" t="s">
        <v>3210</v>
      </c>
      <c r="D2914" s="1" t="s">
        <v>2044</v>
      </c>
      <c r="E2914" s="1" t="s">
        <v>1991</v>
      </c>
      <c r="F2914" s="1" t="s">
        <v>2013</v>
      </c>
      <c r="G2914" s="1" t="s">
        <v>22</v>
      </c>
      <c r="H2914" s="1" t="s">
        <v>86</v>
      </c>
      <c r="I2914" s="1" t="s">
        <v>24</v>
      </c>
      <c r="J2914" s="3">
        <v>41.07</v>
      </c>
      <c r="K2914" s="1" t="s">
        <v>3340</v>
      </c>
      <c r="L2914" s="1" t="s">
        <v>24</v>
      </c>
      <c r="M2914" s="1" t="s">
        <v>24</v>
      </c>
      <c r="N2914" s="1" t="s">
        <v>24</v>
      </c>
      <c r="O2914" s="2">
        <v>39568</v>
      </c>
      <c r="P2914" s="2">
        <v>39568</v>
      </c>
      <c r="Q2914" s="1" t="s">
        <v>29</v>
      </c>
      <c r="R2914" t="str">
        <f>VLOOKUP(F2914,'Seg 2 descriptions'!A:B,2)</f>
        <v>X Facilities-Florida</v>
      </c>
      <c r="S2914" t="str">
        <f>VLOOKUP(G2914,'Seg 3 descriptions'!A:B,2)</f>
        <v>Facilities Maintenance</v>
      </c>
    </row>
    <row r="2915" spans="1:19" x14ac:dyDescent="0.25">
      <c r="A2915" s="1" t="s">
        <v>3203</v>
      </c>
      <c r="B2915" s="1" t="s">
        <v>1988</v>
      </c>
      <c r="C2915" s="1" t="s">
        <v>3210</v>
      </c>
      <c r="D2915" s="1" t="s">
        <v>2044</v>
      </c>
      <c r="E2915" s="1" t="s">
        <v>1991</v>
      </c>
      <c r="F2915" s="1" t="s">
        <v>2013</v>
      </c>
      <c r="G2915" s="1" t="s">
        <v>22</v>
      </c>
      <c r="H2915" s="1" t="s">
        <v>86</v>
      </c>
      <c r="I2915" s="1" t="s">
        <v>24</v>
      </c>
      <c r="J2915" s="3">
        <v>33.409999999999997</v>
      </c>
      <c r="K2915" s="1" t="s">
        <v>3341</v>
      </c>
      <c r="L2915" s="1" t="s">
        <v>24</v>
      </c>
      <c r="M2915" s="1" t="s">
        <v>24</v>
      </c>
      <c r="N2915" s="1" t="s">
        <v>24</v>
      </c>
      <c r="O2915" s="2">
        <v>39568</v>
      </c>
      <c r="P2915" s="2">
        <v>39568</v>
      </c>
      <c r="Q2915" s="1" t="s">
        <v>29</v>
      </c>
      <c r="R2915" t="str">
        <f>VLOOKUP(F2915,'Seg 2 descriptions'!A:B,2)</f>
        <v>X Facilities-Florida</v>
      </c>
      <c r="S2915" t="str">
        <f>VLOOKUP(G2915,'Seg 3 descriptions'!A:B,2)</f>
        <v>Facilities Maintenance</v>
      </c>
    </row>
    <row r="2916" spans="1:19" x14ac:dyDescent="0.25">
      <c r="A2916" s="1" t="s">
        <v>3203</v>
      </c>
      <c r="B2916" s="1" t="s">
        <v>1988</v>
      </c>
      <c r="C2916" s="1" t="s">
        <v>3210</v>
      </c>
      <c r="D2916" s="1" t="s">
        <v>2044</v>
      </c>
      <c r="E2916" s="1" t="s">
        <v>1991</v>
      </c>
      <c r="F2916" s="1" t="s">
        <v>2013</v>
      </c>
      <c r="G2916" s="1" t="s">
        <v>22</v>
      </c>
      <c r="H2916" s="1" t="s">
        <v>86</v>
      </c>
      <c r="I2916" s="1" t="s">
        <v>24</v>
      </c>
      <c r="J2916" s="3">
        <v>73.41</v>
      </c>
      <c r="K2916" s="1" t="s">
        <v>3342</v>
      </c>
      <c r="L2916" s="1" t="s">
        <v>24</v>
      </c>
      <c r="M2916" s="1" t="s">
        <v>24</v>
      </c>
      <c r="N2916" s="1" t="s">
        <v>24</v>
      </c>
      <c r="O2916" s="2">
        <v>39568</v>
      </c>
      <c r="P2916" s="2">
        <v>39568</v>
      </c>
      <c r="Q2916" s="1" t="s">
        <v>29</v>
      </c>
      <c r="R2916" t="str">
        <f>VLOOKUP(F2916,'Seg 2 descriptions'!A:B,2)</f>
        <v>X Facilities-Florida</v>
      </c>
      <c r="S2916" t="str">
        <f>VLOOKUP(G2916,'Seg 3 descriptions'!A:B,2)</f>
        <v>Facilities Maintenance</v>
      </c>
    </row>
    <row r="2917" spans="1:19" x14ac:dyDescent="0.25">
      <c r="A2917" s="1" t="s">
        <v>3203</v>
      </c>
      <c r="B2917" s="1" t="s">
        <v>1988</v>
      </c>
      <c r="C2917" s="1" t="s">
        <v>3212</v>
      </c>
      <c r="D2917" s="1" t="s">
        <v>2044</v>
      </c>
      <c r="E2917" s="1" t="s">
        <v>1991</v>
      </c>
      <c r="F2917" s="1" t="s">
        <v>2013</v>
      </c>
      <c r="G2917" s="1" t="s">
        <v>22</v>
      </c>
      <c r="H2917" s="1" t="s">
        <v>86</v>
      </c>
      <c r="I2917" s="1" t="s">
        <v>24</v>
      </c>
      <c r="J2917" s="3">
        <v>20.77</v>
      </c>
      <c r="K2917" s="1" t="s">
        <v>3343</v>
      </c>
      <c r="L2917" s="1" t="s">
        <v>24</v>
      </c>
      <c r="M2917" s="1" t="s">
        <v>24</v>
      </c>
      <c r="N2917" s="1" t="s">
        <v>24</v>
      </c>
      <c r="O2917" s="2">
        <v>39503</v>
      </c>
      <c r="P2917" s="2">
        <v>39503</v>
      </c>
      <c r="Q2917" s="1" t="s">
        <v>29</v>
      </c>
      <c r="R2917" t="str">
        <f>VLOOKUP(F2917,'Seg 2 descriptions'!A:B,2)</f>
        <v>X Facilities-Florida</v>
      </c>
      <c r="S2917" t="str">
        <f>VLOOKUP(G2917,'Seg 3 descriptions'!A:B,2)</f>
        <v>Facilities Maintenance</v>
      </c>
    </row>
    <row r="2918" spans="1:19" x14ac:dyDescent="0.25">
      <c r="A2918" s="1" t="s">
        <v>3203</v>
      </c>
      <c r="B2918" s="1" t="s">
        <v>1988</v>
      </c>
      <c r="C2918" s="1" t="s">
        <v>3212</v>
      </c>
      <c r="D2918" s="1" t="s">
        <v>2044</v>
      </c>
      <c r="E2918" s="1" t="s">
        <v>1991</v>
      </c>
      <c r="F2918" s="1" t="s">
        <v>2013</v>
      </c>
      <c r="G2918" s="1" t="s">
        <v>22</v>
      </c>
      <c r="H2918" s="1" t="s">
        <v>86</v>
      </c>
      <c r="I2918" s="1" t="s">
        <v>24</v>
      </c>
      <c r="J2918" s="3">
        <v>44.7</v>
      </c>
      <c r="K2918" s="1" t="s">
        <v>3344</v>
      </c>
      <c r="L2918" s="1" t="s">
        <v>24</v>
      </c>
      <c r="M2918" s="1" t="s">
        <v>24</v>
      </c>
      <c r="N2918" s="1" t="s">
        <v>24</v>
      </c>
      <c r="O2918" s="2">
        <v>39503</v>
      </c>
      <c r="P2918" s="2">
        <v>39503</v>
      </c>
      <c r="Q2918" s="1" t="s">
        <v>29</v>
      </c>
      <c r="R2918" t="str">
        <f>VLOOKUP(F2918,'Seg 2 descriptions'!A:B,2)</f>
        <v>X Facilities-Florida</v>
      </c>
      <c r="S2918" t="str">
        <f>VLOOKUP(G2918,'Seg 3 descriptions'!A:B,2)</f>
        <v>Facilities Maintenance</v>
      </c>
    </row>
    <row r="2919" spans="1:19" x14ac:dyDescent="0.25">
      <c r="A2919" s="1" t="s">
        <v>3203</v>
      </c>
      <c r="B2919" s="1" t="s">
        <v>1988</v>
      </c>
      <c r="C2919" s="1" t="s">
        <v>3245</v>
      </c>
      <c r="D2919" s="1" t="s">
        <v>2044</v>
      </c>
      <c r="E2919" s="1" t="s">
        <v>1991</v>
      </c>
      <c r="F2919" s="1" t="s">
        <v>2013</v>
      </c>
      <c r="G2919" s="1" t="s">
        <v>22</v>
      </c>
      <c r="H2919" s="1" t="s">
        <v>86</v>
      </c>
      <c r="I2919" s="1" t="s">
        <v>24</v>
      </c>
      <c r="J2919" s="3">
        <v>164.68</v>
      </c>
      <c r="K2919" s="1" t="s">
        <v>3345</v>
      </c>
      <c r="L2919" s="1" t="s">
        <v>24</v>
      </c>
      <c r="M2919" s="1" t="s">
        <v>24</v>
      </c>
      <c r="N2919" s="1" t="s">
        <v>24</v>
      </c>
      <c r="O2919" s="2">
        <v>39500</v>
      </c>
      <c r="P2919" s="2">
        <v>39500</v>
      </c>
      <c r="Q2919" s="1" t="s">
        <v>29</v>
      </c>
      <c r="R2919" t="str">
        <f>VLOOKUP(F2919,'Seg 2 descriptions'!A:B,2)</f>
        <v>X Facilities-Florida</v>
      </c>
      <c r="S2919" t="str">
        <f>VLOOKUP(G2919,'Seg 3 descriptions'!A:B,2)</f>
        <v>Facilities Maintenance</v>
      </c>
    </row>
    <row r="2920" spans="1:19" x14ac:dyDescent="0.25">
      <c r="A2920" s="1" t="s">
        <v>3203</v>
      </c>
      <c r="B2920" s="1" t="s">
        <v>1988</v>
      </c>
      <c r="C2920" s="1" t="s">
        <v>3245</v>
      </c>
      <c r="D2920" s="1" t="s">
        <v>2044</v>
      </c>
      <c r="E2920" s="1" t="s">
        <v>1991</v>
      </c>
      <c r="F2920" s="1" t="s">
        <v>2013</v>
      </c>
      <c r="G2920" s="1" t="s">
        <v>22</v>
      </c>
      <c r="H2920" s="1" t="s">
        <v>86</v>
      </c>
      <c r="I2920" s="1" t="s">
        <v>24</v>
      </c>
      <c r="J2920" s="3">
        <v>9.1</v>
      </c>
      <c r="K2920" s="1" t="s">
        <v>3346</v>
      </c>
      <c r="L2920" s="1" t="s">
        <v>24</v>
      </c>
      <c r="M2920" s="1" t="s">
        <v>24</v>
      </c>
      <c r="N2920" s="1" t="s">
        <v>24</v>
      </c>
      <c r="O2920" s="2">
        <v>39500</v>
      </c>
      <c r="P2920" s="2">
        <v>39500</v>
      </c>
      <c r="Q2920" s="1" t="s">
        <v>29</v>
      </c>
      <c r="R2920" t="str">
        <f>VLOOKUP(F2920,'Seg 2 descriptions'!A:B,2)</f>
        <v>X Facilities-Florida</v>
      </c>
      <c r="S2920" t="str">
        <f>VLOOKUP(G2920,'Seg 3 descriptions'!A:B,2)</f>
        <v>Facilities Maintenance</v>
      </c>
    </row>
    <row r="2921" spans="1:19" x14ac:dyDescent="0.25">
      <c r="A2921" s="1" t="s">
        <v>3203</v>
      </c>
      <c r="B2921" s="1" t="s">
        <v>1988</v>
      </c>
      <c r="C2921" s="1" t="s">
        <v>3245</v>
      </c>
      <c r="D2921" s="1" t="s">
        <v>2044</v>
      </c>
      <c r="E2921" s="1" t="s">
        <v>1991</v>
      </c>
      <c r="F2921" s="1" t="s">
        <v>2013</v>
      </c>
      <c r="G2921" s="1" t="s">
        <v>22</v>
      </c>
      <c r="H2921" s="1" t="s">
        <v>86</v>
      </c>
      <c r="I2921" s="1" t="s">
        <v>24</v>
      </c>
      <c r="J2921" s="3">
        <v>13.48</v>
      </c>
      <c r="K2921" s="1" t="s">
        <v>3347</v>
      </c>
      <c r="L2921" s="1" t="s">
        <v>24</v>
      </c>
      <c r="M2921" s="1" t="s">
        <v>24</v>
      </c>
      <c r="N2921" s="1" t="s">
        <v>24</v>
      </c>
      <c r="O2921" s="2">
        <v>39500</v>
      </c>
      <c r="P2921" s="2">
        <v>39500</v>
      </c>
      <c r="Q2921" s="1" t="s">
        <v>29</v>
      </c>
      <c r="R2921" t="str">
        <f>VLOOKUP(F2921,'Seg 2 descriptions'!A:B,2)</f>
        <v>X Facilities-Florida</v>
      </c>
      <c r="S2921" t="str">
        <f>VLOOKUP(G2921,'Seg 3 descriptions'!A:B,2)</f>
        <v>Facilities Maintenance</v>
      </c>
    </row>
    <row r="2922" spans="1:19" x14ac:dyDescent="0.25">
      <c r="A2922" s="1" t="s">
        <v>3203</v>
      </c>
      <c r="B2922" s="1" t="s">
        <v>1988</v>
      </c>
      <c r="C2922" s="1" t="s">
        <v>3204</v>
      </c>
      <c r="D2922" s="1" t="s">
        <v>2044</v>
      </c>
      <c r="E2922" s="1" t="s">
        <v>1991</v>
      </c>
      <c r="F2922" s="1" t="s">
        <v>2013</v>
      </c>
      <c r="G2922" s="1" t="s">
        <v>22</v>
      </c>
      <c r="H2922" s="1" t="s">
        <v>86</v>
      </c>
      <c r="I2922" s="1" t="s">
        <v>24</v>
      </c>
      <c r="J2922" s="3">
        <v>128.68</v>
      </c>
      <c r="K2922" s="1" t="s">
        <v>3348</v>
      </c>
      <c r="L2922" s="1" t="s">
        <v>24</v>
      </c>
      <c r="M2922" s="1" t="s">
        <v>24</v>
      </c>
      <c r="N2922" s="1" t="s">
        <v>24</v>
      </c>
      <c r="O2922" s="2">
        <v>39449</v>
      </c>
      <c r="P2922" s="2">
        <v>39449</v>
      </c>
      <c r="Q2922" s="1" t="s">
        <v>29</v>
      </c>
      <c r="R2922" t="str">
        <f>VLOOKUP(F2922,'Seg 2 descriptions'!A:B,2)</f>
        <v>X Facilities-Florida</v>
      </c>
      <c r="S2922" t="str">
        <f>VLOOKUP(G2922,'Seg 3 descriptions'!A:B,2)</f>
        <v>Facilities Maintenance</v>
      </c>
    </row>
    <row r="2923" spans="1:19" x14ac:dyDescent="0.25">
      <c r="A2923" s="1" t="s">
        <v>3203</v>
      </c>
      <c r="B2923" s="1" t="s">
        <v>1988</v>
      </c>
      <c r="C2923" s="1" t="s">
        <v>3225</v>
      </c>
      <c r="D2923" s="1" t="s">
        <v>2044</v>
      </c>
      <c r="E2923" s="1" t="s">
        <v>1991</v>
      </c>
      <c r="F2923" s="1" t="s">
        <v>2013</v>
      </c>
      <c r="G2923" s="1" t="s">
        <v>22</v>
      </c>
      <c r="H2923" s="1" t="s">
        <v>86</v>
      </c>
      <c r="I2923" s="1" t="s">
        <v>24</v>
      </c>
      <c r="J2923" s="3">
        <v>5.71</v>
      </c>
      <c r="K2923" s="1" t="s">
        <v>3349</v>
      </c>
      <c r="L2923" s="1" t="s">
        <v>24</v>
      </c>
      <c r="M2923" s="1" t="s">
        <v>24</v>
      </c>
      <c r="N2923" s="1" t="s">
        <v>24</v>
      </c>
      <c r="O2923" s="2">
        <v>39476</v>
      </c>
      <c r="P2923" s="2">
        <v>39476</v>
      </c>
      <c r="Q2923" s="1" t="s">
        <v>29</v>
      </c>
      <c r="R2923" t="str">
        <f>VLOOKUP(F2923,'Seg 2 descriptions'!A:B,2)</f>
        <v>X Facilities-Florida</v>
      </c>
      <c r="S2923" t="str">
        <f>VLOOKUP(G2923,'Seg 3 descriptions'!A:B,2)</f>
        <v>Facilities Maintenance</v>
      </c>
    </row>
    <row r="2924" spans="1:19" x14ac:dyDescent="0.25">
      <c r="A2924" s="1" t="s">
        <v>457</v>
      </c>
      <c r="B2924" s="1" t="s">
        <v>49</v>
      </c>
      <c r="C2924" s="1" t="s">
        <v>2938</v>
      </c>
      <c r="D2924" s="1" t="s">
        <v>3021</v>
      </c>
      <c r="E2924" s="1" t="s">
        <v>20</v>
      </c>
      <c r="F2924" s="1" t="s">
        <v>2006</v>
      </c>
      <c r="G2924" s="1" t="s">
        <v>870</v>
      </c>
      <c r="H2924" s="1" t="s">
        <v>86</v>
      </c>
      <c r="I2924" s="1" t="s">
        <v>2056</v>
      </c>
      <c r="J2924" s="3">
        <v>1.69</v>
      </c>
      <c r="K2924" s="1" t="s">
        <v>3022</v>
      </c>
      <c r="L2924" s="1" t="s">
        <v>24</v>
      </c>
      <c r="M2924" s="1" t="s">
        <v>3023</v>
      </c>
      <c r="N2924" s="1" t="s">
        <v>2059</v>
      </c>
      <c r="O2924" s="2">
        <v>39782</v>
      </c>
      <c r="P2924" s="2">
        <v>39785</v>
      </c>
      <c r="Q2924" s="1" t="s">
        <v>29</v>
      </c>
      <c r="R2924" t="str">
        <f>VLOOKUP(F2924,'Seg 2 descriptions'!A:B,2)</f>
        <v>X Engineering and Measurement</v>
      </c>
      <c r="S2924" t="str">
        <f>VLOOKUP(G2924,'Seg 3 descriptions'!A:B,2)</f>
        <v>Other Vehicle Expenses</v>
      </c>
    </row>
    <row r="2925" spans="1:19" x14ac:dyDescent="0.25">
      <c r="A2925" s="1" t="s">
        <v>457</v>
      </c>
      <c r="B2925" s="1" t="s">
        <v>49</v>
      </c>
      <c r="C2925" s="1" t="s">
        <v>2938</v>
      </c>
      <c r="D2925" s="1" t="s">
        <v>3024</v>
      </c>
      <c r="E2925" s="1" t="s">
        <v>20</v>
      </c>
      <c r="F2925" s="1" t="s">
        <v>2006</v>
      </c>
      <c r="G2925" s="1" t="s">
        <v>870</v>
      </c>
      <c r="H2925" s="1" t="s">
        <v>187</v>
      </c>
      <c r="I2925" s="1" t="s">
        <v>2056</v>
      </c>
      <c r="J2925" s="3">
        <v>4.72</v>
      </c>
      <c r="K2925" s="1" t="s">
        <v>3022</v>
      </c>
      <c r="L2925" s="1" t="s">
        <v>24</v>
      </c>
      <c r="M2925" s="1" t="s">
        <v>3023</v>
      </c>
      <c r="N2925" s="1" t="s">
        <v>2059</v>
      </c>
      <c r="O2925" s="2">
        <v>39782</v>
      </c>
      <c r="P2925" s="2">
        <v>39785</v>
      </c>
      <c r="Q2925" s="1" t="s">
        <v>29</v>
      </c>
      <c r="R2925" t="str">
        <f>VLOOKUP(F2925,'Seg 2 descriptions'!A:B,2)</f>
        <v>X Engineering and Measurement</v>
      </c>
      <c r="S2925" t="str">
        <f>VLOOKUP(G2925,'Seg 3 descriptions'!A:B,2)</f>
        <v>Other Vehicle Expenses</v>
      </c>
    </row>
    <row r="2926" spans="1:19" x14ac:dyDescent="0.25">
      <c r="A2926" s="1" t="s">
        <v>457</v>
      </c>
      <c r="B2926" s="1" t="s">
        <v>49</v>
      </c>
      <c r="C2926" s="1" t="s">
        <v>2938</v>
      </c>
      <c r="D2926" s="1" t="s">
        <v>3025</v>
      </c>
      <c r="E2926" s="1" t="s">
        <v>20</v>
      </c>
      <c r="F2926" s="1" t="s">
        <v>2006</v>
      </c>
      <c r="G2926" s="1" t="s">
        <v>870</v>
      </c>
      <c r="H2926" s="1" t="s">
        <v>76</v>
      </c>
      <c r="I2926" s="1" t="s">
        <v>2056</v>
      </c>
      <c r="J2926" s="3">
        <v>6.47</v>
      </c>
      <c r="K2926" s="1" t="s">
        <v>3022</v>
      </c>
      <c r="L2926" s="1" t="s">
        <v>24</v>
      </c>
      <c r="M2926" s="1" t="s">
        <v>3023</v>
      </c>
      <c r="N2926" s="1" t="s">
        <v>2059</v>
      </c>
      <c r="O2926" s="2">
        <v>39782</v>
      </c>
      <c r="P2926" s="2">
        <v>39785</v>
      </c>
      <c r="Q2926" s="1" t="s">
        <v>29</v>
      </c>
      <c r="R2926" t="str">
        <f>VLOOKUP(F2926,'Seg 2 descriptions'!A:B,2)</f>
        <v>X Engineering and Measurement</v>
      </c>
      <c r="S2926" t="str">
        <f>VLOOKUP(G2926,'Seg 3 descriptions'!A:B,2)</f>
        <v>Other Vehicle Expenses</v>
      </c>
    </row>
    <row r="2927" spans="1:19" x14ac:dyDescent="0.25">
      <c r="A2927" s="1" t="s">
        <v>457</v>
      </c>
      <c r="B2927" s="1" t="s">
        <v>49</v>
      </c>
      <c r="C2927" s="1" t="s">
        <v>2938</v>
      </c>
      <c r="D2927" s="1" t="s">
        <v>3026</v>
      </c>
      <c r="E2927" s="1" t="s">
        <v>20</v>
      </c>
      <c r="F2927" s="1" t="s">
        <v>2006</v>
      </c>
      <c r="G2927" s="1" t="s">
        <v>870</v>
      </c>
      <c r="H2927" s="1" t="s">
        <v>23</v>
      </c>
      <c r="I2927" s="1" t="s">
        <v>2056</v>
      </c>
      <c r="J2927" s="3">
        <v>6.14</v>
      </c>
      <c r="K2927" s="1" t="s">
        <v>3022</v>
      </c>
      <c r="L2927" s="1" t="s">
        <v>24</v>
      </c>
      <c r="M2927" s="1" t="s">
        <v>3023</v>
      </c>
      <c r="N2927" s="1" t="s">
        <v>2059</v>
      </c>
      <c r="O2927" s="2">
        <v>39782</v>
      </c>
      <c r="P2927" s="2">
        <v>39785</v>
      </c>
      <c r="Q2927" s="1" t="s">
        <v>29</v>
      </c>
      <c r="R2927" t="str">
        <f>VLOOKUP(F2927,'Seg 2 descriptions'!A:B,2)</f>
        <v>X Engineering and Measurement</v>
      </c>
      <c r="S2927" t="str">
        <f>VLOOKUP(G2927,'Seg 3 descriptions'!A:B,2)</f>
        <v>Other Vehicle Expenses</v>
      </c>
    </row>
    <row r="2928" spans="1:19" x14ac:dyDescent="0.25">
      <c r="A2928" s="1" t="s">
        <v>457</v>
      </c>
      <c r="B2928" s="1" t="s">
        <v>49</v>
      </c>
      <c r="C2928" s="1" t="s">
        <v>2938</v>
      </c>
      <c r="D2928" s="1" t="s">
        <v>3101</v>
      </c>
      <c r="E2928" s="1" t="s">
        <v>20</v>
      </c>
      <c r="F2928" s="1" t="s">
        <v>2006</v>
      </c>
      <c r="G2928" s="1" t="s">
        <v>870</v>
      </c>
      <c r="H2928" s="1" t="s">
        <v>130</v>
      </c>
      <c r="I2928" s="1" t="s">
        <v>2056</v>
      </c>
      <c r="J2928" s="3">
        <v>0.36</v>
      </c>
      <c r="K2928" s="1" t="s">
        <v>3022</v>
      </c>
      <c r="L2928" s="1" t="s">
        <v>24</v>
      </c>
      <c r="M2928" s="1" t="s">
        <v>3023</v>
      </c>
      <c r="N2928" s="1" t="s">
        <v>2059</v>
      </c>
      <c r="O2928" s="2">
        <v>39782</v>
      </c>
      <c r="P2928" s="2">
        <v>39785</v>
      </c>
      <c r="Q2928" s="1" t="s">
        <v>29</v>
      </c>
      <c r="R2928" t="str">
        <f>VLOOKUP(F2928,'Seg 2 descriptions'!A:B,2)</f>
        <v>X Engineering and Measurement</v>
      </c>
      <c r="S2928" t="str">
        <f>VLOOKUP(G2928,'Seg 3 descriptions'!A:B,2)</f>
        <v>Other Vehicle Expenses</v>
      </c>
    </row>
    <row r="2929" spans="1:19" x14ac:dyDescent="0.25">
      <c r="A2929" s="1" t="s">
        <v>457</v>
      </c>
      <c r="B2929" s="1" t="s">
        <v>49</v>
      </c>
      <c r="C2929" s="1" t="s">
        <v>2938</v>
      </c>
      <c r="D2929" s="1" t="s">
        <v>3029</v>
      </c>
      <c r="E2929" s="1" t="s">
        <v>20</v>
      </c>
      <c r="F2929" s="1" t="s">
        <v>2006</v>
      </c>
      <c r="G2929" s="1" t="s">
        <v>1049</v>
      </c>
      <c r="H2929" s="1" t="s">
        <v>86</v>
      </c>
      <c r="I2929" s="1" t="s">
        <v>2056</v>
      </c>
      <c r="J2929" s="3">
        <v>4.84</v>
      </c>
      <c r="K2929" s="1" t="s">
        <v>3022</v>
      </c>
      <c r="L2929" s="1" t="s">
        <v>24</v>
      </c>
      <c r="M2929" s="1" t="s">
        <v>3023</v>
      </c>
      <c r="N2929" s="1" t="s">
        <v>2059</v>
      </c>
      <c r="O2929" s="2">
        <v>39782</v>
      </c>
      <c r="P2929" s="2">
        <v>39785</v>
      </c>
      <c r="Q2929" s="1" t="s">
        <v>29</v>
      </c>
      <c r="R2929" t="str">
        <f>VLOOKUP(F2929,'Seg 2 descriptions'!A:B,2)</f>
        <v>X Engineering and Measurement</v>
      </c>
      <c r="S2929" t="str">
        <f>VLOOKUP(G2929,'Seg 3 descriptions'!A:B,2)</f>
        <v>Vehicle Insurance</v>
      </c>
    </row>
    <row r="2930" spans="1:19" x14ac:dyDescent="0.25">
      <c r="A2930" s="1" t="s">
        <v>457</v>
      </c>
      <c r="B2930" s="1" t="s">
        <v>49</v>
      </c>
      <c r="C2930" s="1" t="s">
        <v>2938</v>
      </c>
      <c r="D2930" s="1" t="s">
        <v>3030</v>
      </c>
      <c r="E2930" s="1" t="s">
        <v>20</v>
      </c>
      <c r="F2930" s="1" t="s">
        <v>2006</v>
      </c>
      <c r="G2930" s="1" t="s">
        <v>1049</v>
      </c>
      <c r="H2930" s="1" t="s">
        <v>187</v>
      </c>
      <c r="I2930" s="1" t="s">
        <v>2056</v>
      </c>
      <c r="J2930" s="3">
        <v>13.51</v>
      </c>
      <c r="K2930" s="1" t="s">
        <v>3022</v>
      </c>
      <c r="L2930" s="1" t="s">
        <v>24</v>
      </c>
      <c r="M2930" s="1" t="s">
        <v>3023</v>
      </c>
      <c r="N2930" s="1" t="s">
        <v>2059</v>
      </c>
      <c r="O2930" s="2">
        <v>39782</v>
      </c>
      <c r="P2930" s="2">
        <v>39785</v>
      </c>
      <c r="Q2930" s="1" t="s">
        <v>29</v>
      </c>
      <c r="R2930" t="str">
        <f>VLOOKUP(F2930,'Seg 2 descriptions'!A:B,2)</f>
        <v>X Engineering and Measurement</v>
      </c>
      <c r="S2930" t="str">
        <f>VLOOKUP(G2930,'Seg 3 descriptions'!A:B,2)</f>
        <v>Vehicle Insurance</v>
      </c>
    </row>
    <row r="2931" spans="1:19" x14ac:dyDescent="0.25">
      <c r="A2931" s="1" t="s">
        <v>457</v>
      </c>
      <c r="B2931" s="1" t="s">
        <v>49</v>
      </c>
      <c r="C2931" s="1" t="s">
        <v>2938</v>
      </c>
      <c r="D2931" s="1" t="s">
        <v>3027</v>
      </c>
      <c r="E2931" s="1" t="s">
        <v>20</v>
      </c>
      <c r="F2931" s="1" t="s">
        <v>2006</v>
      </c>
      <c r="G2931" s="1" t="s">
        <v>1049</v>
      </c>
      <c r="H2931" s="1" t="s">
        <v>76</v>
      </c>
      <c r="I2931" s="1" t="s">
        <v>2056</v>
      </c>
      <c r="J2931" s="3">
        <v>18.52</v>
      </c>
      <c r="K2931" s="1" t="s">
        <v>3022</v>
      </c>
      <c r="L2931" s="1" t="s">
        <v>24</v>
      </c>
      <c r="M2931" s="1" t="s">
        <v>3023</v>
      </c>
      <c r="N2931" s="1" t="s">
        <v>2059</v>
      </c>
      <c r="O2931" s="2">
        <v>39782</v>
      </c>
      <c r="P2931" s="2">
        <v>39785</v>
      </c>
      <c r="Q2931" s="1" t="s">
        <v>29</v>
      </c>
      <c r="R2931" t="str">
        <f>VLOOKUP(F2931,'Seg 2 descriptions'!A:B,2)</f>
        <v>X Engineering and Measurement</v>
      </c>
      <c r="S2931" t="str">
        <f>VLOOKUP(G2931,'Seg 3 descriptions'!A:B,2)</f>
        <v>Vehicle Insurance</v>
      </c>
    </row>
    <row r="2932" spans="1:19" x14ac:dyDescent="0.25">
      <c r="A2932" s="1" t="s">
        <v>457</v>
      </c>
      <c r="B2932" s="1" t="s">
        <v>49</v>
      </c>
      <c r="C2932" s="1" t="s">
        <v>2938</v>
      </c>
      <c r="D2932" s="1" t="s">
        <v>3028</v>
      </c>
      <c r="E2932" s="1" t="s">
        <v>20</v>
      </c>
      <c r="F2932" s="1" t="s">
        <v>2006</v>
      </c>
      <c r="G2932" s="1" t="s">
        <v>1049</v>
      </c>
      <c r="H2932" s="1" t="s">
        <v>23</v>
      </c>
      <c r="I2932" s="1" t="s">
        <v>2056</v>
      </c>
      <c r="J2932" s="3">
        <v>17.59</v>
      </c>
      <c r="K2932" s="1" t="s">
        <v>3022</v>
      </c>
      <c r="L2932" s="1" t="s">
        <v>24</v>
      </c>
      <c r="M2932" s="1" t="s">
        <v>3023</v>
      </c>
      <c r="N2932" s="1" t="s">
        <v>2059</v>
      </c>
      <c r="O2932" s="2">
        <v>39782</v>
      </c>
      <c r="P2932" s="2">
        <v>39785</v>
      </c>
      <c r="Q2932" s="1" t="s">
        <v>29</v>
      </c>
      <c r="R2932" t="str">
        <f>VLOOKUP(F2932,'Seg 2 descriptions'!A:B,2)</f>
        <v>X Engineering and Measurement</v>
      </c>
      <c r="S2932" t="str">
        <f>VLOOKUP(G2932,'Seg 3 descriptions'!A:B,2)</f>
        <v>Vehicle Insurance</v>
      </c>
    </row>
    <row r="2933" spans="1:19" x14ac:dyDescent="0.25">
      <c r="A2933" s="1" t="s">
        <v>457</v>
      </c>
      <c r="B2933" s="1" t="s">
        <v>49</v>
      </c>
      <c r="C2933" s="1" t="s">
        <v>2938</v>
      </c>
      <c r="D2933" s="1" t="s">
        <v>3077</v>
      </c>
      <c r="E2933" s="1" t="s">
        <v>20</v>
      </c>
      <c r="F2933" s="1" t="s">
        <v>2006</v>
      </c>
      <c r="G2933" s="1" t="s">
        <v>1049</v>
      </c>
      <c r="H2933" s="1" t="s">
        <v>130</v>
      </c>
      <c r="I2933" s="1" t="s">
        <v>2056</v>
      </c>
      <c r="J2933" s="3">
        <v>1.03</v>
      </c>
      <c r="K2933" s="1" t="s">
        <v>3022</v>
      </c>
      <c r="L2933" s="1" t="s">
        <v>24</v>
      </c>
      <c r="M2933" s="1" t="s">
        <v>3023</v>
      </c>
      <c r="N2933" s="1" t="s">
        <v>2059</v>
      </c>
      <c r="O2933" s="2">
        <v>39782</v>
      </c>
      <c r="P2933" s="2">
        <v>39785</v>
      </c>
      <c r="Q2933" s="1" t="s">
        <v>29</v>
      </c>
      <c r="R2933" t="str">
        <f>VLOOKUP(F2933,'Seg 2 descriptions'!A:B,2)</f>
        <v>X Engineering and Measurement</v>
      </c>
      <c r="S2933" t="str">
        <f>VLOOKUP(G2933,'Seg 3 descriptions'!A:B,2)</f>
        <v>Vehicle Insurance</v>
      </c>
    </row>
    <row r="2934" spans="1:19" x14ac:dyDescent="0.25">
      <c r="A2934" s="1" t="s">
        <v>457</v>
      </c>
      <c r="B2934" s="1" t="s">
        <v>49</v>
      </c>
      <c r="C2934" s="1" t="s">
        <v>2938</v>
      </c>
      <c r="D2934" s="1" t="s">
        <v>3033</v>
      </c>
      <c r="E2934" s="1" t="s">
        <v>20</v>
      </c>
      <c r="F2934" s="1" t="s">
        <v>2006</v>
      </c>
      <c r="G2934" s="1" t="s">
        <v>1055</v>
      </c>
      <c r="H2934" s="1" t="s">
        <v>76</v>
      </c>
      <c r="I2934" s="1" t="s">
        <v>2056</v>
      </c>
      <c r="J2934" s="3">
        <v>68.83</v>
      </c>
      <c r="K2934" s="1" t="s">
        <v>3022</v>
      </c>
      <c r="L2934" s="1" t="s">
        <v>24</v>
      </c>
      <c r="M2934" s="1" t="s">
        <v>3023</v>
      </c>
      <c r="N2934" s="1" t="s">
        <v>2059</v>
      </c>
      <c r="O2934" s="2">
        <v>39782</v>
      </c>
      <c r="P2934" s="2">
        <v>39785</v>
      </c>
      <c r="Q2934" s="1" t="s">
        <v>29</v>
      </c>
      <c r="R2934" t="str">
        <f>VLOOKUP(F2934,'Seg 2 descriptions'!A:B,2)</f>
        <v>X Engineering and Measurement</v>
      </c>
      <c r="S2934" t="str">
        <f>VLOOKUP(G2934,'Seg 3 descriptions'!A:B,2)</f>
        <v>Vehicle Depreciation</v>
      </c>
    </row>
    <row r="2935" spans="1:19" x14ac:dyDescent="0.25">
      <c r="A2935" s="1" t="s">
        <v>457</v>
      </c>
      <c r="B2935" s="1" t="s">
        <v>49</v>
      </c>
      <c r="C2935" s="1" t="s">
        <v>2938</v>
      </c>
      <c r="D2935" s="1" t="s">
        <v>3034</v>
      </c>
      <c r="E2935" s="1" t="s">
        <v>20</v>
      </c>
      <c r="F2935" s="1" t="s">
        <v>2006</v>
      </c>
      <c r="G2935" s="1" t="s">
        <v>1055</v>
      </c>
      <c r="H2935" s="1" t="s">
        <v>23</v>
      </c>
      <c r="I2935" s="1" t="s">
        <v>2056</v>
      </c>
      <c r="J2935" s="3">
        <v>65.37</v>
      </c>
      <c r="K2935" s="1" t="s">
        <v>3022</v>
      </c>
      <c r="L2935" s="1" t="s">
        <v>24</v>
      </c>
      <c r="M2935" s="1" t="s">
        <v>3023</v>
      </c>
      <c r="N2935" s="1" t="s">
        <v>2059</v>
      </c>
      <c r="O2935" s="2">
        <v>39782</v>
      </c>
      <c r="P2935" s="2">
        <v>39785</v>
      </c>
      <c r="Q2935" s="1" t="s">
        <v>29</v>
      </c>
      <c r="R2935" t="str">
        <f>VLOOKUP(F2935,'Seg 2 descriptions'!A:B,2)</f>
        <v>X Engineering and Measurement</v>
      </c>
      <c r="S2935" t="str">
        <f>VLOOKUP(G2935,'Seg 3 descriptions'!A:B,2)</f>
        <v>Vehicle Depreciation</v>
      </c>
    </row>
    <row r="2936" spans="1:19" x14ac:dyDescent="0.25">
      <c r="A2936" s="1" t="s">
        <v>457</v>
      </c>
      <c r="B2936" s="1" t="s">
        <v>49</v>
      </c>
      <c r="C2936" s="1" t="s">
        <v>2938</v>
      </c>
      <c r="D2936" s="1" t="s">
        <v>3112</v>
      </c>
      <c r="E2936" s="1" t="s">
        <v>20</v>
      </c>
      <c r="F2936" s="1" t="s">
        <v>2006</v>
      </c>
      <c r="G2936" s="1" t="s">
        <v>1055</v>
      </c>
      <c r="H2936" s="1" t="s">
        <v>130</v>
      </c>
      <c r="I2936" s="1" t="s">
        <v>2056</v>
      </c>
      <c r="J2936" s="3">
        <v>3.84</v>
      </c>
      <c r="K2936" s="1" t="s">
        <v>3022</v>
      </c>
      <c r="L2936" s="1" t="s">
        <v>24</v>
      </c>
      <c r="M2936" s="1" t="s">
        <v>3023</v>
      </c>
      <c r="N2936" s="1" t="s">
        <v>2059</v>
      </c>
      <c r="O2936" s="2">
        <v>39782</v>
      </c>
      <c r="P2936" s="2">
        <v>39785</v>
      </c>
      <c r="Q2936" s="1" t="s">
        <v>29</v>
      </c>
      <c r="R2936" t="str">
        <f>VLOOKUP(F2936,'Seg 2 descriptions'!A:B,2)</f>
        <v>X Engineering and Measurement</v>
      </c>
      <c r="S2936" t="str">
        <f>VLOOKUP(G2936,'Seg 3 descriptions'!A:B,2)</f>
        <v>Vehicle Depreciation</v>
      </c>
    </row>
    <row r="2937" spans="1:19" x14ac:dyDescent="0.25">
      <c r="A2937" s="1" t="s">
        <v>457</v>
      </c>
      <c r="B2937" s="1" t="s">
        <v>49</v>
      </c>
      <c r="C2937" s="1" t="s">
        <v>2933</v>
      </c>
      <c r="D2937" s="1" t="s">
        <v>3025</v>
      </c>
      <c r="E2937" s="1" t="s">
        <v>20</v>
      </c>
      <c r="F2937" s="1" t="s">
        <v>2006</v>
      </c>
      <c r="G2937" s="1" t="s">
        <v>870</v>
      </c>
      <c r="H2937" s="1" t="s">
        <v>76</v>
      </c>
      <c r="I2937" s="1" t="s">
        <v>2056</v>
      </c>
      <c r="J2937" s="3">
        <v>-15.53</v>
      </c>
      <c r="K2937" s="1" t="s">
        <v>3022</v>
      </c>
      <c r="L2937" s="1" t="s">
        <v>24</v>
      </c>
      <c r="M2937" s="1" t="s">
        <v>3023</v>
      </c>
      <c r="N2937" s="1" t="s">
        <v>2059</v>
      </c>
      <c r="O2937" s="2">
        <v>39752</v>
      </c>
      <c r="P2937" s="2">
        <v>39758</v>
      </c>
      <c r="Q2937" s="1" t="s">
        <v>29</v>
      </c>
      <c r="R2937" t="str">
        <f>VLOOKUP(F2937,'Seg 2 descriptions'!A:B,2)</f>
        <v>X Engineering and Measurement</v>
      </c>
      <c r="S2937" t="str">
        <f>VLOOKUP(G2937,'Seg 3 descriptions'!A:B,2)</f>
        <v>Other Vehicle Expenses</v>
      </c>
    </row>
    <row r="2938" spans="1:19" x14ac:dyDescent="0.25">
      <c r="A2938" s="1" t="s">
        <v>457</v>
      </c>
      <c r="B2938" s="1" t="s">
        <v>49</v>
      </c>
      <c r="C2938" s="1" t="s">
        <v>2933</v>
      </c>
      <c r="D2938" s="1" t="s">
        <v>3026</v>
      </c>
      <c r="E2938" s="1" t="s">
        <v>20</v>
      </c>
      <c r="F2938" s="1" t="s">
        <v>2006</v>
      </c>
      <c r="G2938" s="1" t="s">
        <v>870</v>
      </c>
      <c r="H2938" s="1" t="s">
        <v>23</v>
      </c>
      <c r="I2938" s="1" t="s">
        <v>2056</v>
      </c>
      <c r="J2938" s="3">
        <v>-9.5299999999999994</v>
      </c>
      <c r="K2938" s="1" t="s">
        <v>3022</v>
      </c>
      <c r="L2938" s="1" t="s">
        <v>24</v>
      </c>
      <c r="M2938" s="1" t="s">
        <v>3023</v>
      </c>
      <c r="N2938" s="1" t="s">
        <v>2059</v>
      </c>
      <c r="O2938" s="2">
        <v>39752</v>
      </c>
      <c r="P2938" s="2">
        <v>39758</v>
      </c>
      <c r="Q2938" s="1" t="s">
        <v>29</v>
      </c>
      <c r="R2938" t="str">
        <f>VLOOKUP(F2938,'Seg 2 descriptions'!A:B,2)</f>
        <v>X Engineering and Measurement</v>
      </c>
      <c r="S2938" t="str">
        <f>VLOOKUP(G2938,'Seg 3 descriptions'!A:B,2)</f>
        <v>Other Vehicle Expenses</v>
      </c>
    </row>
    <row r="2939" spans="1:19" x14ac:dyDescent="0.25">
      <c r="A2939" s="1" t="s">
        <v>457</v>
      </c>
      <c r="B2939" s="1" t="s">
        <v>49</v>
      </c>
      <c r="C2939" s="1" t="s">
        <v>2933</v>
      </c>
      <c r="D2939" s="1" t="s">
        <v>3055</v>
      </c>
      <c r="E2939" s="1" t="s">
        <v>20</v>
      </c>
      <c r="F2939" s="1" t="s">
        <v>2006</v>
      </c>
      <c r="G2939" s="1" t="s">
        <v>870</v>
      </c>
      <c r="H2939" s="1" t="s">
        <v>228</v>
      </c>
      <c r="I2939" s="1" t="s">
        <v>2056</v>
      </c>
      <c r="J2939" s="3">
        <v>-0.34</v>
      </c>
      <c r="K2939" s="1" t="s">
        <v>3022</v>
      </c>
      <c r="L2939" s="1" t="s">
        <v>24</v>
      </c>
      <c r="M2939" s="1" t="s">
        <v>3023</v>
      </c>
      <c r="N2939" s="1" t="s">
        <v>2059</v>
      </c>
      <c r="O2939" s="2">
        <v>39752</v>
      </c>
      <c r="P2939" s="2">
        <v>39758</v>
      </c>
      <c r="Q2939" s="1" t="s">
        <v>29</v>
      </c>
      <c r="R2939" t="str">
        <f>VLOOKUP(F2939,'Seg 2 descriptions'!A:B,2)</f>
        <v>X Engineering and Measurement</v>
      </c>
      <c r="S2939" t="str">
        <f>VLOOKUP(G2939,'Seg 3 descriptions'!A:B,2)</f>
        <v>Other Vehicle Expenses</v>
      </c>
    </row>
    <row r="2940" spans="1:19" x14ac:dyDescent="0.25">
      <c r="A2940" s="1" t="s">
        <v>457</v>
      </c>
      <c r="B2940" s="1" t="s">
        <v>49</v>
      </c>
      <c r="C2940" s="1" t="s">
        <v>2933</v>
      </c>
      <c r="D2940" s="1" t="s">
        <v>3021</v>
      </c>
      <c r="E2940" s="1" t="s">
        <v>20</v>
      </c>
      <c r="F2940" s="1" t="s">
        <v>2006</v>
      </c>
      <c r="G2940" s="1" t="s">
        <v>870</v>
      </c>
      <c r="H2940" s="1" t="s">
        <v>86</v>
      </c>
      <c r="I2940" s="1" t="s">
        <v>2056</v>
      </c>
      <c r="J2940" s="3">
        <v>-1.92</v>
      </c>
      <c r="K2940" s="1" t="s">
        <v>3022</v>
      </c>
      <c r="L2940" s="1" t="s">
        <v>24</v>
      </c>
      <c r="M2940" s="1" t="s">
        <v>3023</v>
      </c>
      <c r="N2940" s="1" t="s">
        <v>2059</v>
      </c>
      <c r="O2940" s="2">
        <v>39752</v>
      </c>
      <c r="P2940" s="2">
        <v>39758</v>
      </c>
      <c r="Q2940" s="1" t="s">
        <v>29</v>
      </c>
      <c r="R2940" t="str">
        <f>VLOOKUP(F2940,'Seg 2 descriptions'!A:B,2)</f>
        <v>X Engineering and Measurement</v>
      </c>
      <c r="S2940" t="str">
        <f>VLOOKUP(G2940,'Seg 3 descriptions'!A:B,2)</f>
        <v>Other Vehicle Expenses</v>
      </c>
    </row>
    <row r="2941" spans="1:19" x14ac:dyDescent="0.25">
      <c r="A2941" s="1" t="s">
        <v>457</v>
      </c>
      <c r="B2941" s="1" t="s">
        <v>49</v>
      </c>
      <c r="C2941" s="1" t="s">
        <v>2933</v>
      </c>
      <c r="D2941" s="1" t="s">
        <v>3024</v>
      </c>
      <c r="E2941" s="1" t="s">
        <v>20</v>
      </c>
      <c r="F2941" s="1" t="s">
        <v>2006</v>
      </c>
      <c r="G2941" s="1" t="s">
        <v>870</v>
      </c>
      <c r="H2941" s="1" t="s">
        <v>187</v>
      </c>
      <c r="I2941" s="1" t="s">
        <v>2056</v>
      </c>
      <c r="J2941" s="3">
        <v>-11.98</v>
      </c>
      <c r="K2941" s="1" t="s">
        <v>3022</v>
      </c>
      <c r="L2941" s="1" t="s">
        <v>24</v>
      </c>
      <c r="M2941" s="1" t="s">
        <v>3023</v>
      </c>
      <c r="N2941" s="1" t="s">
        <v>2059</v>
      </c>
      <c r="O2941" s="2">
        <v>39752</v>
      </c>
      <c r="P2941" s="2">
        <v>39758</v>
      </c>
      <c r="Q2941" s="1" t="s">
        <v>29</v>
      </c>
      <c r="R2941" t="str">
        <f>VLOOKUP(F2941,'Seg 2 descriptions'!A:B,2)</f>
        <v>X Engineering and Measurement</v>
      </c>
      <c r="S2941" t="str">
        <f>VLOOKUP(G2941,'Seg 3 descriptions'!A:B,2)</f>
        <v>Other Vehicle Expenses</v>
      </c>
    </row>
    <row r="2942" spans="1:19" x14ac:dyDescent="0.25">
      <c r="A2942" s="1" t="s">
        <v>457</v>
      </c>
      <c r="B2942" s="1" t="s">
        <v>49</v>
      </c>
      <c r="C2942" s="1" t="s">
        <v>2931</v>
      </c>
      <c r="D2942" s="1" t="s">
        <v>3040</v>
      </c>
      <c r="E2942" s="1" t="s">
        <v>20</v>
      </c>
      <c r="F2942" s="1" t="s">
        <v>2006</v>
      </c>
      <c r="G2942" s="1" t="s">
        <v>283</v>
      </c>
      <c r="H2942" s="1" t="s">
        <v>23</v>
      </c>
      <c r="I2942" s="1" t="s">
        <v>2056</v>
      </c>
      <c r="J2942" s="3">
        <v>36.729999999999997</v>
      </c>
      <c r="K2942" s="1" t="s">
        <v>3022</v>
      </c>
      <c r="L2942" s="1" t="s">
        <v>24</v>
      </c>
      <c r="M2942" s="1" t="s">
        <v>3023</v>
      </c>
      <c r="N2942" s="1" t="s">
        <v>2059</v>
      </c>
      <c r="O2942" s="2">
        <v>39660</v>
      </c>
      <c r="P2942" s="2">
        <v>39665</v>
      </c>
      <c r="Q2942" s="1" t="s">
        <v>29</v>
      </c>
      <c r="R2942" t="str">
        <f>VLOOKUP(F2942,'Seg 2 descriptions'!A:B,2)</f>
        <v>X Engineering and Measurement</v>
      </c>
      <c r="S2942" t="str">
        <f>VLOOKUP(G2942,'Seg 3 descriptions'!A:B,2)</f>
        <v>Supplies &amp; Misc Dept Expenses</v>
      </c>
    </row>
    <row r="2943" spans="1:19" x14ac:dyDescent="0.25">
      <c r="A2943" s="1" t="s">
        <v>457</v>
      </c>
      <c r="B2943" s="1" t="s">
        <v>49</v>
      </c>
      <c r="C2943" s="1" t="s">
        <v>2931</v>
      </c>
      <c r="D2943" s="1" t="s">
        <v>3114</v>
      </c>
      <c r="E2943" s="1" t="s">
        <v>20</v>
      </c>
      <c r="F2943" s="1" t="s">
        <v>2006</v>
      </c>
      <c r="G2943" s="1" t="s">
        <v>283</v>
      </c>
      <c r="H2943" s="1" t="s">
        <v>130</v>
      </c>
      <c r="I2943" s="1" t="s">
        <v>2056</v>
      </c>
      <c r="J2943" s="3">
        <v>4.29</v>
      </c>
      <c r="K2943" s="1" t="s">
        <v>3022</v>
      </c>
      <c r="L2943" s="1" t="s">
        <v>24</v>
      </c>
      <c r="M2943" s="1" t="s">
        <v>3023</v>
      </c>
      <c r="N2943" s="1" t="s">
        <v>2059</v>
      </c>
      <c r="O2943" s="2">
        <v>39660</v>
      </c>
      <c r="P2943" s="2">
        <v>39665</v>
      </c>
      <c r="Q2943" s="1" t="s">
        <v>29</v>
      </c>
      <c r="R2943" t="str">
        <f>VLOOKUP(F2943,'Seg 2 descriptions'!A:B,2)</f>
        <v>X Engineering and Measurement</v>
      </c>
      <c r="S2943" t="str">
        <f>VLOOKUP(G2943,'Seg 3 descriptions'!A:B,2)</f>
        <v>Supplies &amp; Misc Dept Expenses</v>
      </c>
    </row>
    <row r="2944" spans="1:19" x14ac:dyDescent="0.25">
      <c r="A2944" s="1" t="s">
        <v>457</v>
      </c>
      <c r="B2944" s="1" t="s">
        <v>49</v>
      </c>
      <c r="C2944" s="1" t="s">
        <v>2931</v>
      </c>
      <c r="D2944" s="1" t="s">
        <v>3041</v>
      </c>
      <c r="E2944" s="1" t="s">
        <v>20</v>
      </c>
      <c r="F2944" s="1" t="s">
        <v>2006</v>
      </c>
      <c r="G2944" s="1" t="s">
        <v>283</v>
      </c>
      <c r="H2944" s="1" t="s">
        <v>86</v>
      </c>
      <c r="I2944" s="1" t="s">
        <v>2056</v>
      </c>
      <c r="J2944" s="3">
        <v>42.05</v>
      </c>
      <c r="K2944" s="1" t="s">
        <v>3022</v>
      </c>
      <c r="L2944" s="1" t="s">
        <v>24</v>
      </c>
      <c r="M2944" s="1" t="s">
        <v>3023</v>
      </c>
      <c r="N2944" s="1" t="s">
        <v>2059</v>
      </c>
      <c r="O2944" s="2">
        <v>39660</v>
      </c>
      <c r="P2944" s="2">
        <v>39665</v>
      </c>
      <c r="Q2944" s="1" t="s">
        <v>29</v>
      </c>
      <c r="R2944" t="str">
        <f>VLOOKUP(F2944,'Seg 2 descriptions'!A:B,2)</f>
        <v>X Engineering and Measurement</v>
      </c>
      <c r="S2944" t="str">
        <f>VLOOKUP(G2944,'Seg 3 descriptions'!A:B,2)</f>
        <v>Supplies &amp; Misc Dept Expenses</v>
      </c>
    </row>
    <row r="2945" spans="1:19" x14ac:dyDescent="0.25">
      <c r="A2945" s="1" t="s">
        <v>828</v>
      </c>
      <c r="B2945" s="1" t="s">
        <v>49</v>
      </c>
      <c r="C2945" s="1" t="s">
        <v>2663</v>
      </c>
      <c r="D2945" s="1" t="s">
        <v>1997</v>
      </c>
      <c r="E2945" s="1" t="s">
        <v>1991</v>
      </c>
      <c r="F2945" s="1" t="s">
        <v>1992</v>
      </c>
      <c r="G2945" s="1" t="s">
        <v>460</v>
      </c>
      <c r="H2945" s="1" t="s">
        <v>86</v>
      </c>
      <c r="I2945" s="1" t="s">
        <v>24</v>
      </c>
      <c r="J2945" s="3">
        <v>135.94999999999999</v>
      </c>
      <c r="K2945" s="1" t="s">
        <v>3297</v>
      </c>
      <c r="L2945" s="1" t="s">
        <v>24</v>
      </c>
      <c r="M2945" s="1" t="s">
        <v>24</v>
      </c>
      <c r="N2945" s="1" t="s">
        <v>2663</v>
      </c>
      <c r="O2945" s="2">
        <v>39738</v>
      </c>
      <c r="P2945" s="2">
        <v>39756</v>
      </c>
      <c r="Q2945" s="1" t="s">
        <v>29</v>
      </c>
      <c r="R2945" t="str">
        <f>VLOOKUP(F2945,'Seg 2 descriptions'!A:B,2)</f>
        <v>X Operations-Tri-County</v>
      </c>
      <c r="S2945" t="str">
        <f>VLOOKUP(G2945,'Seg 3 descriptions'!A:B,2)</f>
        <v>Salaries</v>
      </c>
    </row>
    <row r="2946" spans="1:19" x14ac:dyDescent="0.25">
      <c r="A2946" s="1" t="s">
        <v>828</v>
      </c>
      <c r="B2946" s="1" t="s">
        <v>49</v>
      </c>
      <c r="C2946" s="1" t="s">
        <v>3350</v>
      </c>
      <c r="D2946" s="1" t="s">
        <v>2100</v>
      </c>
      <c r="E2946" s="1" t="s">
        <v>1991</v>
      </c>
      <c r="F2946" s="1" t="s">
        <v>2101</v>
      </c>
      <c r="G2946" s="1" t="s">
        <v>460</v>
      </c>
      <c r="H2946" s="1" t="s">
        <v>86</v>
      </c>
      <c r="I2946" s="1" t="s">
        <v>24</v>
      </c>
      <c r="J2946" s="3">
        <v>774.64</v>
      </c>
      <c r="K2946" s="1" t="s">
        <v>3351</v>
      </c>
      <c r="L2946" s="1" t="s">
        <v>24</v>
      </c>
      <c r="M2946" s="1" t="s">
        <v>24</v>
      </c>
      <c r="N2946" s="1" t="s">
        <v>3350</v>
      </c>
      <c r="O2946" s="2">
        <v>39612</v>
      </c>
      <c r="P2946" s="2">
        <v>39630</v>
      </c>
      <c r="Q2946" s="1" t="s">
        <v>29</v>
      </c>
      <c r="R2946" t="str">
        <f>VLOOKUP(F2946,'Seg 2 descriptions'!A:B,2)</f>
        <v>X Operations Manager-Tri-County</v>
      </c>
      <c r="S2946" t="str">
        <f>VLOOKUP(G2946,'Seg 3 descriptions'!A:B,2)</f>
        <v>Salaries</v>
      </c>
    </row>
    <row r="2947" spans="1:19" x14ac:dyDescent="0.25">
      <c r="A2947" s="1" t="s">
        <v>828</v>
      </c>
      <c r="B2947" s="1" t="s">
        <v>49</v>
      </c>
      <c r="C2947" s="1" t="s">
        <v>3350</v>
      </c>
      <c r="D2947" s="1" t="s">
        <v>2105</v>
      </c>
      <c r="E2947" s="1" t="s">
        <v>2029</v>
      </c>
      <c r="F2947" s="1" t="s">
        <v>2101</v>
      </c>
      <c r="G2947" s="1" t="s">
        <v>460</v>
      </c>
      <c r="H2947" s="1" t="s">
        <v>86</v>
      </c>
      <c r="I2947" s="1" t="s">
        <v>24</v>
      </c>
      <c r="J2947" s="3">
        <v>258.20999999999998</v>
      </c>
      <c r="K2947" s="1" t="s">
        <v>3351</v>
      </c>
      <c r="L2947" s="1" t="s">
        <v>24</v>
      </c>
      <c r="M2947" s="1" t="s">
        <v>24</v>
      </c>
      <c r="N2947" s="1" t="s">
        <v>3350</v>
      </c>
      <c r="O2947" s="2">
        <v>39612</v>
      </c>
      <c r="P2947" s="2">
        <v>39630</v>
      </c>
      <c r="Q2947" s="1" t="s">
        <v>29</v>
      </c>
      <c r="R2947" t="str">
        <f>VLOOKUP(F2947,'Seg 2 descriptions'!A:B,2)</f>
        <v>X Operations Manager-Tri-County</v>
      </c>
      <c r="S2947" t="str">
        <f>VLOOKUP(G2947,'Seg 3 descriptions'!A:B,2)</f>
        <v>Salaries</v>
      </c>
    </row>
    <row r="2948" spans="1:19" x14ac:dyDescent="0.25">
      <c r="A2948" s="1" t="s">
        <v>828</v>
      </c>
      <c r="B2948" s="1" t="s">
        <v>49</v>
      </c>
      <c r="C2948" s="1" t="s">
        <v>3352</v>
      </c>
      <c r="D2948" s="1" t="s">
        <v>2100</v>
      </c>
      <c r="E2948" s="1" t="s">
        <v>1991</v>
      </c>
      <c r="F2948" s="1" t="s">
        <v>2101</v>
      </c>
      <c r="G2948" s="1" t="s">
        <v>460</v>
      </c>
      <c r="H2948" s="1" t="s">
        <v>86</v>
      </c>
      <c r="I2948" s="1" t="s">
        <v>24</v>
      </c>
      <c r="J2948" s="3">
        <v>594.24</v>
      </c>
      <c r="K2948" s="1" t="s">
        <v>3158</v>
      </c>
      <c r="L2948" s="1" t="s">
        <v>24</v>
      </c>
      <c r="M2948" s="1" t="s">
        <v>24</v>
      </c>
      <c r="N2948" s="1" t="s">
        <v>3352</v>
      </c>
      <c r="O2948" s="2">
        <v>39778</v>
      </c>
      <c r="P2948" s="2">
        <v>39783</v>
      </c>
      <c r="Q2948" s="1" t="s">
        <v>29</v>
      </c>
      <c r="R2948" t="str">
        <f>VLOOKUP(F2948,'Seg 2 descriptions'!A:B,2)</f>
        <v>X Operations Manager-Tri-County</v>
      </c>
      <c r="S2948" t="str">
        <f>VLOOKUP(G2948,'Seg 3 descriptions'!A:B,2)</f>
        <v>Salaries</v>
      </c>
    </row>
    <row r="2949" spans="1:19" x14ac:dyDescent="0.25">
      <c r="A2949" s="1" t="s">
        <v>457</v>
      </c>
      <c r="B2949" s="1" t="s">
        <v>49</v>
      </c>
      <c r="C2949" s="1" t="s">
        <v>3199</v>
      </c>
      <c r="D2949" s="1" t="s">
        <v>2603</v>
      </c>
      <c r="E2949" s="1" t="s">
        <v>2029</v>
      </c>
      <c r="F2949" s="1" t="s">
        <v>2030</v>
      </c>
      <c r="G2949" s="1" t="s">
        <v>870</v>
      </c>
      <c r="H2949" s="1" t="s">
        <v>86</v>
      </c>
      <c r="I2949" s="1" t="s">
        <v>2056</v>
      </c>
      <c r="J2949" s="3">
        <v>19.78</v>
      </c>
      <c r="K2949" s="1" t="s">
        <v>2843</v>
      </c>
      <c r="L2949" s="1" t="s">
        <v>24</v>
      </c>
      <c r="M2949" s="1" t="s">
        <v>2844</v>
      </c>
      <c r="N2949" s="1" t="s">
        <v>2059</v>
      </c>
      <c r="O2949" s="2">
        <v>39721</v>
      </c>
      <c r="P2949" s="2">
        <v>39727</v>
      </c>
      <c r="Q2949" s="1" t="s">
        <v>29</v>
      </c>
      <c r="R2949" t="str">
        <f>VLOOKUP(F2949,'Seg 2 descriptions'!A:B,2)</f>
        <v>X Operations-Citrus County</v>
      </c>
      <c r="S2949" t="str">
        <f>VLOOKUP(G2949,'Seg 3 descriptions'!A:B,2)</f>
        <v>Other Vehicle Expenses</v>
      </c>
    </row>
    <row r="2950" spans="1:19" x14ac:dyDescent="0.25">
      <c r="A2950" s="1" t="s">
        <v>457</v>
      </c>
      <c r="B2950" s="1" t="s">
        <v>49</v>
      </c>
      <c r="C2950" s="1" t="s">
        <v>3199</v>
      </c>
      <c r="D2950" s="1" t="s">
        <v>2599</v>
      </c>
      <c r="E2950" s="1" t="s">
        <v>2029</v>
      </c>
      <c r="F2950" s="1" t="s">
        <v>2030</v>
      </c>
      <c r="G2950" s="1" t="s">
        <v>1049</v>
      </c>
      <c r="H2950" s="1" t="s">
        <v>86</v>
      </c>
      <c r="I2950" s="1" t="s">
        <v>2056</v>
      </c>
      <c r="J2950" s="3">
        <v>8.7799999999999994</v>
      </c>
      <c r="K2950" s="1" t="s">
        <v>2843</v>
      </c>
      <c r="L2950" s="1" t="s">
        <v>24</v>
      </c>
      <c r="M2950" s="1" t="s">
        <v>2844</v>
      </c>
      <c r="N2950" s="1" t="s">
        <v>2059</v>
      </c>
      <c r="O2950" s="2">
        <v>39721</v>
      </c>
      <c r="P2950" s="2">
        <v>39727</v>
      </c>
      <c r="Q2950" s="1" t="s">
        <v>29</v>
      </c>
      <c r="R2950" t="str">
        <f>VLOOKUP(F2950,'Seg 2 descriptions'!A:B,2)</f>
        <v>X Operations-Citrus County</v>
      </c>
      <c r="S2950" t="str">
        <f>VLOOKUP(G2950,'Seg 3 descriptions'!A:B,2)</f>
        <v>Vehicle Insurance</v>
      </c>
    </row>
    <row r="2951" spans="1:19" x14ac:dyDescent="0.25">
      <c r="A2951" s="1" t="s">
        <v>457</v>
      </c>
      <c r="B2951" s="1" t="s">
        <v>49</v>
      </c>
      <c r="C2951" s="1" t="s">
        <v>3199</v>
      </c>
      <c r="D2951" s="1" t="s">
        <v>2601</v>
      </c>
      <c r="E2951" s="1" t="s">
        <v>2029</v>
      </c>
      <c r="F2951" s="1" t="s">
        <v>2030</v>
      </c>
      <c r="G2951" s="1" t="s">
        <v>1055</v>
      </c>
      <c r="H2951" s="1" t="s">
        <v>86</v>
      </c>
      <c r="I2951" s="1" t="s">
        <v>2056</v>
      </c>
      <c r="J2951" s="3">
        <v>53.2</v>
      </c>
      <c r="K2951" s="1" t="s">
        <v>2843</v>
      </c>
      <c r="L2951" s="1" t="s">
        <v>24</v>
      </c>
      <c r="M2951" s="1" t="s">
        <v>2844</v>
      </c>
      <c r="N2951" s="1" t="s">
        <v>2059</v>
      </c>
      <c r="O2951" s="2">
        <v>39721</v>
      </c>
      <c r="P2951" s="2">
        <v>39727</v>
      </c>
      <c r="Q2951" s="1" t="s">
        <v>29</v>
      </c>
      <c r="R2951" t="str">
        <f>VLOOKUP(F2951,'Seg 2 descriptions'!A:B,2)</f>
        <v>X Operations-Citrus County</v>
      </c>
      <c r="S2951" t="str">
        <f>VLOOKUP(G2951,'Seg 3 descriptions'!A:B,2)</f>
        <v>Vehicle Depreciation</v>
      </c>
    </row>
    <row r="2952" spans="1:19" x14ac:dyDescent="0.25">
      <c r="A2952" s="1" t="s">
        <v>457</v>
      </c>
      <c r="B2952" s="1" t="s">
        <v>49</v>
      </c>
      <c r="C2952" s="1" t="s">
        <v>3199</v>
      </c>
      <c r="D2952" s="1" t="s">
        <v>2605</v>
      </c>
      <c r="E2952" s="1" t="s">
        <v>2029</v>
      </c>
      <c r="F2952" s="1" t="s">
        <v>2030</v>
      </c>
      <c r="G2952" s="1" t="s">
        <v>869</v>
      </c>
      <c r="H2952" s="1" t="s">
        <v>86</v>
      </c>
      <c r="I2952" s="1" t="s">
        <v>2056</v>
      </c>
      <c r="J2952" s="3">
        <v>67.180000000000007</v>
      </c>
      <c r="K2952" s="1" t="s">
        <v>2843</v>
      </c>
      <c r="L2952" s="1" t="s">
        <v>24</v>
      </c>
      <c r="M2952" s="1" t="s">
        <v>2844</v>
      </c>
      <c r="N2952" s="1" t="s">
        <v>2059</v>
      </c>
      <c r="O2952" s="2">
        <v>39721</v>
      </c>
      <c r="P2952" s="2">
        <v>39727</v>
      </c>
      <c r="Q2952" s="1" t="s">
        <v>29</v>
      </c>
      <c r="R2952" t="str">
        <f>VLOOKUP(F2952,'Seg 2 descriptions'!A:B,2)</f>
        <v>X Operations-Citrus County</v>
      </c>
      <c r="S2952" t="str">
        <f>VLOOKUP(G2952,'Seg 3 descriptions'!A:B,2)</f>
        <v>Vehicle Fuel</v>
      </c>
    </row>
    <row r="2953" spans="1:19" x14ac:dyDescent="0.25">
      <c r="A2953" s="1" t="s">
        <v>457</v>
      </c>
      <c r="B2953" s="1" t="s">
        <v>49</v>
      </c>
      <c r="C2953" s="1" t="s">
        <v>3199</v>
      </c>
      <c r="D2953" s="1" t="s">
        <v>2608</v>
      </c>
      <c r="E2953" s="1" t="s">
        <v>2029</v>
      </c>
      <c r="F2953" s="1" t="s">
        <v>2030</v>
      </c>
      <c r="G2953" s="1" t="s">
        <v>283</v>
      </c>
      <c r="H2953" s="1" t="s">
        <v>86</v>
      </c>
      <c r="I2953" s="1" t="s">
        <v>2056</v>
      </c>
      <c r="J2953" s="3">
        <v>8.66</v>
      </c>
      <c r="K2953" s="1" t="s">
        <v>2843</v>
      </c>
      <c r="L2953" s="1" t="s">
        <v>24</v>
      </c>
      <c r="M2953" s="1" t="s">
        <v>2844</v>
      </c>
      <c r="N2953" s="1" t="s">
        <v>2059</v>
      </c>
      <c r="O2953" s="2">
        <v>39721</v>
      </c>
      <c r="P2953" s="2">
        <v>39727</v>
      </c>
      <c r="Q2953" s="1" t="s">
        <v>29</v>
      </c>
      <c r="R2953" t="str">
        <f>VLOOKUP(F2953,'Seg 2 descriptions'!A:B,2)</f>
        <v>X Operations-Citrus County</v>
      </c>
      <c r="S2953" t="str">
        <f>VLOOKUP(G2953,'Seg 3 descriptions'!A:B,2)</f>
        <v>Supplies &amp; Misc Dept Expenses</v>
      </c>
    </row>
    <row r="2954" spans="1:19" x14ac:dyDescent="0.25">
      <c r="A2954" s="1" t="s">
        <v>457</v>
      </c>
      <c r="B2954" s="1" t="s">
        <v>49</v>
      </c>
      <c r="C2954" s="1" t="s">
        <v>2931</v>
      </c>
      <c r="D2954" s="1" t="s">
        <v>3042</v>
      </c>
      <c r="E2954" s="1" t="s">
        <v>20</v>
      </c>
      <c r="F2954" s="1" t="s">
        <v>2006</v>
      </c>
      <c r="G2954" s="1" t="s">
        <v>283</v>
      </c>
      <c r="H2954" s="1" t="s">
        <v>187</v>
      </c>
      <c r="I2954" s="1" t="s">
        <v>2056</v>
      </c>
      <c r="J2954" s="3">
        <v>18.53</v>
      </c>
      <c r="K2954" s="1" t="s">
        <v>3022</v>
      </c>
      <c r="L2954" s="1" t="s">
        <v>24</v>
      </c>
      <c r="M2954" s="1" t="s">
        <v>3023</v>
      </c>
      <c r="N2954" s="1" t="s">
        <v>2059</v>
      </c>
      <c r="O2954" s="2">
        <v>39660</v>
      </c>
      <c r="P2954" s="2">
        <v>39665</v>
      </c>
      <c r="Q2954" s="1" t="s">
        <v>29</v>
      </c>
      <c r="R2954" t="str">
        <f>VLOOKUP(F2954,'Seg 2 descriptions'!A:B,2)</f>
        <v>X Engineering and Measurement</v>
      </c>
      <c r="S2954" t="str">
        <f>VLOOKUP(G2954,'Seg 3 descriptions'!A:B,2)</f>
        <v>Supplies &amp; Misc Dept Expenses</v>
      </c>
    </row>
    <row r="2955" spans="1:19" x14ac:dyDescent="0.25">
      <c r="A2955" s="1" t="s">
        <v>457</v>
      </c>
      <c r="B2955" s="1" t="s">
        <v>49</v>
      </c>
      <c r="C2955" s="1" t="s">
        <v>2931</v>
      </c>
      <c r="D2955" s="1" t="s">
        <v>3039</v>
      </c>
      <c r="E2955" s="1" t="s">
        <v>20</v>
      </c>
      <c r="F2955" s="1" t="s">
        <v>2006</v>
      </c>
      <c r="G2955" s="1" t="s">
        <v>283</v>
      </c>
      <c r="H2955" s="1" t="s">
        <v>76</v>
      </c>
      <c r="I2955" s="1" t="s">
        <v>2056</v>
      </c>
      <c r="J2955" s="3">
        <v>45.17</v>
      </c>
      <c r="K2955" s="1" t="s">
        <v>3022</v>
      </c>
      <c r="L2955" s="1" t="s">
        <v>24</v>
      </c>
      <c r="M2955" s="1" t="s">
        <v>3023</v>
      </c>
      <c r="N2955" s="1" t="s">
        <v>2059</v>
      </c>
      <c r="O2955" s="2">
        <v>39660</v>
      </c>
      <c r="P2955" s="2">
        <v>39665</v>
      </c>
      <c r="Q2955" s="1" t="s">
        <v>29</v>
      </c>
      <c r="R2955" t="str">
        <f>VLOOKUP(F2955,'Seg 2 descriptions'!A:B,2)</f>
        <v>X Engineering and Measurement</v>
      </c>
      <c r="S2955" t="str">
        <f>VLOOKUP(G2955,'Seg 3 descriptions'!A:B,2)</f>
        <v>Supplies &amp; Misc Dept Expenses</v>
      </c>
    </row>
    <row r="2956" spans="1:19" x14ac:dyDescent="0.25">
      <c r="A2956" s="1" t="s">
        <v>457</v>
      </c>
      <c r="B2956" s="1" t="s">
        <v>49</v>
      </c>
      <c r="C2956" s="1" t="s">
        <v>2931</v>
      </c>
      <c r="D2956" s="1" t="s">
        <v>3353</v>
      </c>
      <c r="E2956" s="1" t="s">
        <v>20</v>
      </c>
      <c r="F2956" s="1" t="s">
        <v>2006</v>
      </c>
      <c r="G2956" s="1" t="s">
        <v>1301</v>
      </c>
      <c r="H2956" s="1" t="s">
        <v>23</v>
      </c>
      <c r="I2956" s="1" t="s">
        <v>2056</v>
      </c>
      <c r="J2956" s="3">
        <v>2.4300000000000002</v>
      </c>
      <c r="K2956" s="1" t="s">
        <v>3022</v>
      </c>
      <c r="L2956" s="1" t="s">
        <v>24</v>
      </c>
      <c r="M2956" s="1" t="s">
        <v>3023</v>
      </c>
      <c r="N2956" s="1" t="s">
        <v>2059</v>
      </c>
      <c r="O2956" s="2">
        <v>39660</v>
      </c>
      <c r="P2956" s="2">
        <v>39665</v>
      </c>
      <c r="Q2956" s="1" t="s">
        <v>29</v>
      </c>
      <c r="R2956" t="str">
        <f>VLOOKUP(F2956,'Seg 2 descriptions'!A:B,2)</f>
        <v>X Engineering and Measurement</v>
      </c>
      <c r="S2956" t="str">
        <f>VLOOKUP(G2956,'Seg 3 descriptions'!A:B,2)</f>
        <v>Memberships &amp; Subscriptions</v>
      </c>
    </row>
    <row r="2957" spans="1:19" x14ac:dyDescent="0.25">
      <c r="A2957" s="1" t="s">
        <v>457</v>
      </c>
      <c r="B2957" s="1" t="s">
        <v>49</v>
      </c>
      <c r="C2957" s="1" t="s">
        <v>2931</v>
      </c>
      <c r="D2957" s="1" t="s">
        <v>3354</v>
      </c>
      <c r="E2957" s="1" t="s">
        <v>20</v>
      </c>
      <c r="F2957" s="1" t="s">
        <v>2006</v>
      </c>
      <c r="G2957" s="1" t="s">
        <v>1301</v>
      </c>
      <c r="H2957" s="1" t="s">
        <v>130</v>
      </c>
      <c r="I2957" s="1" t="s">
        <v>2056</v>
      </c>
      <c r="J2957" s="3">
        <v>0.28000000000000003</v>
      </c>
      <c r="K2957" s="1" t="s">
        <v>3022</v>
      </c>
      <c r="L2957" s="1" t="s">
        <v>24</v>
      </c>
      <c r="M2957" s="1" t="s">
        <v>3023</v>
      </c>
      <c r="N2957" s="1" t="s">
        <v>2059</v>
      </c>
      <c r="O2957" s="2">
        <v>39660</v>
      </c>
      <c r="P2957" s="2">
        <v>39665</v>
      </c>
      <c r="Q2957" s="1" t="s">
        <v>29</v>
      </c>
      <c r="R2957" t="str">
        <f>VLOOKUP(F2957,'Seg 2 descriptions'!A:B,2)</f>
        <v>X Engineering and Measurement</v>
      </c>
      <c r="S2957" t="str">
        <f>VLOOKUP(G2957,'Seg 3 descriptions'!A:B,2)</f>
        <v>Memberships &amp; Subscriptions</v>
      </c>
    </row>
    <row r="2958" spans="1:19" x14ac:dyDescent="0.25">
      <c r="A2958" s="1" t="s">
        <v>457</v>
      </c>
      <c r="B2958" s="1" t="s">
        <v>49</v>
      </c>
      <c r="C2958" s="1" t="s">
        <v>2931</v>
      </c>
      <c r="D2958" s="1" t="s">
        <v>3355</v>
      </c>
      <c r="E2958" s="1" t="s">
        <v>20</v>
      </c>
      <c r="F2958" s="1" t="s">
        <v>2006</v>
      </c>
      <c r="G2958" s="1" t="s">
        <v>1301</v>
      </c>
      <c r="H2958" s="1" t="s">
        <v>86</v>
      </c>
      <c r="I2958" s="1" t="s">
        <v>2056</v>
      </c>
      <c r="J2958" s="3">
        <v>2.78</v>
      </c>
      <c r="K2958" s="1" t="s">
        <v>3022</v>
      </c>
      <c r="L2958" s="1" t="s">
        <v>24</v>
      </c>
      <c r="M2958" s="1" t="s">
        <v>3023</v>
      </c>
      <c r="N2958" s="1" t="s">
        <v>2059</v>
      </c>
      <c r="O2958" s="2">
        <v>39660</v>
      </c>
      <c r="P2958" s="2">
        <v>39665</v>
      </c>
      <c r="Q2958" s="1" t="s">
        <v>29</v>
      </c>
      <c r="R2958" t="str">
        <f>VLOOKUP(F2958,'Seg 2 descriptions'!A:B,2)</f>
        <v>X Engineering and Measurement</v>
      </c>
      <c r="S2958" t="str">
        <f>VLOOKUP(G2958,'Seg 3 descriptions'!A:B,2)</f>
        <v>Memberships &amp; Subscriptions</v>
      </c>
    </row>
    <row r="2959" spans="1:19" x14ac:dyDescent="0.25">
      <c r="A2959" s="1" t="s">
        <v>457</v>
      </c>
      <c r="B2959" s="1" t="s">
        <v>49</v>
      </c>
      <c r="C2959" s="1" t="s">
        <v>2931</v>
      </c>
      <c r="D2959" s="1" t="s">
        <v>3356</v>
      </c>
      <c r="E2959" s="1" t="s">
        <v>20</v>
      </c>
      <c r="F2959" s="1" t="s">
        <v>2006</v>
      </c>
      <c r="G2959" s="1" t="s">
        <v>1301</v>
      </c>
      <c r="H2959" s="1" t="s">
        <v>187</v>
      </c>
      <c r="I2959" s="1" t="s">
        <v>2056</v>
      </c>
      <c r="J2959" s="3">
        <v>1.23</v>
      </c>
      <c r="K2959" s="1" t="s">
        <v>3022</v>
      </c>
      <c r="L2959" s="1" t="s">
        <v>24</v>
      </c>
      <c r="M2959" s="1" t="s">
        <v>3023</v>
      </c>
      <c r="N2959" s="1" t="s">
        <v>2059</v>
      </c>
      <c r="O2959" s="2">
        <v>39660</v>
      </c>
      <c r="P2959" s="2">
        <v>39665</v>
      </c>
      <c r="Q2959" s="1" t="s">
        <v>29</v>
      </c>
      <c r="R2959" t="str">
        <f>VLOOKUP(F2959,'Seg 2 descriptions'!A:B,2)</f>
        <v>X Engineering and Measurement</v>
      </c>
      <c r="S2959" t="str">
        <f>VLOOKUP(G2959,'Seg 3 descriptions'!A:B,2)</f>
        <v>Memberships &amp; Subscriptions</v>
      </c>
    </row>
    <row r="2960" spans="1:19" x14ac:dyDescent="0.25">
      <c r="A2960" s="1" t="s">
        <v>457</v>
      </c>
      <c r="B2960" s="1" t="s">
        <v>49</v>
      </c>
      <c r="C2960" s="1" t="s">
        <v>2931</v>
      </c>
      <c r="D2960" s="1" t="s">
        <v>3357</v>
      </c>
      <c r="E2960" s="1" t="s">
        <v>20</v>
      </c>
      <c r="F2960" s="1" t="s">
        <v>2006</v>
      </c>
      <c r="G2960" s="1" t="s">
        <v>1301</v>
      </c>
      <c r="H2960" s="1" t="s">
        <v>76</v>
      </c>
      <c r="I2960" s="1" t="s">
        <v>2056</v>
      </c>
      <c r="J2960" s="3">
        <v>2.99</v>
      </c>
      <c r="K2960" s="1" t="s">
        <v>3022</v>
      </c>
      <c r="L2960" s="1" t="s">
        <v>24</v>
      </c>
      <c r="M2960" s="1" t="s">
        <v>3023</v>
      </c>
      <c r="N2960" s="1" t="s">
        <v>2059</v>
      </c>
      <c r="O2960" s="2">
        <v>39660</v>
      </c>
      <c r="P2960" s="2">
        <v>39665</v>
      </c>
      <c r="Q2960" s="1" t="s">
        <v>29</v>
      </c>
      <c r="R2960" t="str">
        <f>VLOOKUP(F2960,'Seg 2 descriptions'!A:B,2)</f>
        <v>X Engineering and Measurement</v>
      </c>
      <c r="S2960" t="str">
        <f>VLOOKUP(G2960,'Seg 3 descriptions'!A:B,2)</f>
        <v>Memberships &amp; Subscriptions</v>
      </c>
    </row>
    <row r="2961" spans="1:19" x14ac:dyDescent="0.25">
      <c r="A2961" s="1" t="s">
        <v>457</v>
      </c>
      <c r="B2961" s="1" t="s">
        <v>49</v>
      </c>
      <c r="C2961" s="1" t="s">
        <v>2931</v>
      </c>
      <c r="D2961" s="1" t="s">
        <v>3046</v>
      </c>
      <c r="E2961" s="1" t="s">
        <v>20</v>
      </c>
      <c r="F2961" s="1" t="s">
        <v>2006</v>
      </c>
      <c r="G2961" s="1" t="s">
        <v>1302</v>
      </c>
      <c r="H2961" s="1" t="s">
        <v>23</v>
      </c>
      <c r="I2961" s="1" t="s">
        <v>2056</v>
      </c>
      <c r="J2961" s="3">
        <v>6.36</v>
      </c>
      <c r="K2961" s="1" t="s">
        <v>3022</v>
      </c>
      <c r="L2961" s="1" t="s">
        <v>24</v>
      </c>
      <c r="M2961" s="1" t="s">
        <v>3023</v>
      </c>
      <c r="N2961" s="1" t="s">
        <v>2059</v>
      </c>
      <c r="O2961" s="2">
        <v>39660</v>
      </c>
      <c r="P2961" s="2">
        <v>39665</v>
      </c>
      <c r="Q2961" s="1" t="s">
        <v>29</v>
      </c>
      <c r="R2961" t="str">
        <f>VLOOKUP(F2961,'Seg 2 descriptions'!A:B,2)</f>
        <v>X Engineering and Measurement</v>
      </c>
      <c r="S2961" t="str">
        <f>VLOOKUP(G2961,'Seg 3 descriptions'!A:B,2)</f>
        <v>Uniforms</v>
      </c>
    </row>
    <row r="2962" spans="1:19" x14ac:dyDescent="0.25">
      <c r="A2962" s="1" t="s">
        <v>457</v>
      </c>
      <c r="B2962" s="1" t="s">
        <v>49</v>
      </c>
      <c r="C2962" s="1" t="s">
        <v>2931</v>
      </c>
      <c r="D2962" s="1" t="s">
        <v>3115</v>
      </c>
      <c r="E2962" s="1" t="s">
        <v>20</v>
      </c>
      <c r="F2962" s="1" t="s">
        <v>2006</v>
      </c>
      <c r="G2962" s="1" t="s">
        <v>1302</v>
      </c>
      <c r="H2962" s="1" t="s">
        <v>130</v>
      </c>
      <c r="I2962" s="1" t="s">
        <v>2056</v>
      </c>
      <c r="J2962" s="3">
        <v>0.74</v>
      </c>
      <c r="K2962" s="1" t="s">
        <v>3022</v>
      </c>
      <c r="L2962" s="1" t="s">
        <v>24</v>
      </c>
      <c r="M2962" s="1" t="s">
        <v>3023</v>
      </c>
      <c r="N2962" s="1" t="s">
        <v>2059</v>
      </c>
      <c r="O2962" s="2">
        <v>39660</v>
      </c>
      <c r="P2962" s="2">
        <v>39665</v>
      </c>
      <c r="Q2962" s="1" t="s">
        <v>29</v>
      </c>
      <c r="R2962" t="str">
        <f>VLOOKUP(F2962,'Seg 2 descriptions'!A:B,2)</f>
        <v>X Engineering and Measurement</v>
      </c>
      <c r="S2962" t="str">
        <f>VLOOKUP(G2962,'Seg 3 descriptions'!A:B,2)</f>
        <v>Uniforms</v>
      </c>
    </row>
    <row r="2963" spans="1:19" x14ac:dyDescent="0.25">
      <c r="A2963" s="1" t="s">
        <v>457</v>
      </c>
      <c r="B2963" s="1" t="s">
        <v>49</v>
      </c>
      <c r="C2963" s="1" t="s">
        <v>2931</v>
      </c>
      <c r="D2963" s="1" t="s">
        <v>3043</v>
      </c>
      <c r="E2963" s="1" t="s">
        <v>20</v>
      </c>
      <c r="F2963" s="1" t="s">
        <v>2006</v>
      </c>
      <c r="G2963" s="1" t="s">
        <v>1302</v>
      </c>
      <c r="H2963" s="1" t="s">
        <v>86</v>
      </c>
      <c r="I2963" s="1" t="s">
        <v>2056</v>
      </c>
      <c r="J2963" s="3">
        <v>7.28</v>
      </c>
      <c r="K2963" s="1" t="s">
        <v>3022</v>
      </c>
      <c r="L2963" s="1" t="s">
        <v>24</v>
      </c>
      <c r="M2963" s="1" t="s">
        <v>3023</v>
      </c>
      <c r="N2963" s="1" t="s">
        <v>2059</v>
      </c>
      <c r="O2963" s="2">
        <v>39660</v>
      </c>
      <c r="P2963" s="2">
        <v>39665</v>
      </c>
      <c r="Q2963" s="1" t="s">
        <v>29</v>
      </c>
      <c r="R2963" t="str">
        <f>VLOOKUP(F2963,'Seg 2 descriptions'!A:B,2)</f>
        <v>X Engineering and Measurement</v>
      </c>
      <c r="S2963" t="str">
        <f>VLOOKUP(G2963,'Seg 3 descriptions'!A:B,2)</f>
        <v>Uniforms</v>
      </c>
    </row>
    <row r="2964" spans="1:19" x14ac:dyDescent="0.25">
      <c r="A2964" s="1" t="s">
        <v>457</v>
      </c>
      <c r="B2964" s="1" t="s">
        <v>49</v>
      </c>
      <c r="C2964" s="1" t="s">
        <v>2931</v>
      </c>
      <c r="D2964" s="1" t="s">
        <v>3044</v>
      </c>
      <c r="E2964" s="1" t="s">
        <v>20</v>
      </c>
      <c r="F2964" s="1" t="s">
        <v>2006</v>
      </c>
      <c r="G2964" s="1" t="s">
        <v>1302</v>
      </c>
      <c r="H2964" s="1" t="s">
        <v>187</v>
      </c>
      <c r="I2964" s="1" t="s">
        <v>2056</v>
      </c>
      <c r="J2964" s="3">
        <v>3.21</v>
      </c>
      <c r="K2964" s="1" t="s">
        <v>3022</v>
      </c>
      <c r="L2964" s="1" t="s">
        <v>24</v>
      </c>
      <c r="M2964" s="1" t="s">
        <v>3023</v>
      </c>
      <c r="N2964" s="1" t="s">
        <v>2059</v>
      </c>
      <c r="O2964" s="2">
        <v>39660</v>
      </c>
      <c r="P2964" s="2">
        <v>39665</v>
      </c>
      <c r="Q2964" s="1" t="s">
        <v>29</v>
      </c>
      <c r="R2964" t="str">
        <f>VLOOKUP(F2964,'Seg 2 descriptions'!A:B,2)</f>
        <v>X Engineering and Measurement</v>
      </c>
      <c r="S2964" t="str">
        <f>VLOOKUP(G2964,'Seg 3 descriptions'!A:B,2)</f>
        <v>Uniforms</v>
      </c>
    </row>
    <row r="2965" spans="1:19" x14ac:dyDescent="0.25">
      <c r="A2965" s="1" t="s">
        <v>457</v>
      </c>
      <c r="B2965" s="1" t="s">
        <v>49</v>
      </c>
      <c r="C2965" s="1" t="s">
        <v>2931</v>
      </c>
      <c r="D2965" s="1" t="s">
        <v>3045</v>
      </c>
      <c r="E2965" s="1" t="s">
        <v>20</v>
      </c>
      <c r="F2965" s="1" t="s">
        <v>2006</v>
      </c>
      <c r="G2965" s="1" t="s">
        <v>1302</v>
      </c>
      <c r="H2965" s="1" t="s">
        <v>76</v>
      </c>
      <c r="I2965" s="1" t="s">
        <v>2056</v>
      </c>
      <c r="J2965" s="3">
        <v>7.82</v>
      </c>
      <c r="K2965" s="1" t="s">
        <v>3022</v>
      </c>
      <c r="L2965" s="1" t="s">
        <v>24</v>
      </c>
      <c r="M2965" s="1" t="s">
        <v>3023</v>
      </c>
      <c r="N2965" s="1" t="s">
        <v>2059</v>
      </c>
      <c r="O2965" s="2">
        <v>39660</v>
      </c>
      <c r="P2965" s="2">
        <v>39665</v>
      </c>
      <c r="Q2965" s="1" t="s">
        <v>29</v>
      </c>
      <c r="R2965" t="str">
        <f>VLOOKUP(F2965,'Seg 2 descriptions'!A:B,2)</f>
        <v>X Engineering and Measurement</v>
      </c>
      <c r="S2965" t="str">
        <f>VLOOKUP(G2965,'Seg 3 descriptions'!A:B,2)</f>
        <v>Uniforms</v>
      </c>
    </row>
    <row r="2966" spans="1:19" x14ac:dyDescent="0.25">
      <c r="A2966" s="1" t="s">
        <v>457</v>
      </c>
      <c r="B2966" s="1" t="s">
        <v>49</v>
      </c>
      <c r="C2966" s="1" t="s">
        <v>2938</v>
      </c>
      <c r="D2966" s="1" t="s">
        <v>3031</v>
      </c>
      <c r="E2966" s="1" t="s">
        <v>20</v>
      </c>
      <c r="F2966" s="1" t="s">
        <v>2006</v>
      </c>
      <c r="G2966" s="1" t="s">
        <v>1055</v>
      </c>
      <c r="H2966" s="1" t="s">
        <v>86</v>
      </c>
      <c r="I2966" s="1" t="s">
        <v>2056</v>
      </c>
      <c r="J2966" s="3">
        <v>17.989999999999998</v>
      </c>
      <c r="K2966" s="1" t="s">
        <v>3022</v>
      </c>
      <c r="L2966" s="1" t="s">
        <v>24</v>
      </c>
      <c r="M2966" s="1" t="s">
        <v>3023</v>
      </c>
      <c r="N2966" s="1" t="s">
        <v>2059</v>
      </c>
      <c r="O2966" s="2">
        <v>39782</v>
      </c>
      <c r="P2966" s="2">
        <v>39785</v>
      </c>
      <c r="Q2966" s="1" t="s">
        <v>29</v>
      </c>
      <c r="R2966" t="str">
        <f>VLOOKUP(F2966,'Seg 2 descriptions'!A:B,2)</f>
        <v>X Engineering and Measurement</v>
      </c>
      <c r="S2966" t="str">
        <f>VLOOKUP(G2966,'Seg 3 descriptions'!A:B,2)</f>
        <v>Vehicle Depreciation</v>
      </c>
    </row>
    <row r="2967" spans="1:19" x14ac:dyDescent="0.25">
      <c r="A2967" s="1" t="s">
        <v>457</v>
      </c>
      <c r="B2967" s="1" t="s">
        <v>49</v>
      </c>
      <c r="C2967" s="1" t="s">
        <v>2938</v>
      </c>
      <c r="D2967" s="1" t="s">
        <v>3032</v>
      </c>
      <c r="E2967" s="1" t="s">
        <v>20</v>
      </c>
      <c r="F2967" s="1" t="s">
        <v>2006</v>
      </c>
      <c r="G2967" s="1" t="s">
        <v>1055</v>
      </c>
      <c r="H2967" s="1" t="s">
        <v>187</v>
      </c>
      <c r="I2967" s="1" t="s">
        <v>2056</v>
      </c>
      <c r="J2967" s="3">
        <v>50.22</v>
      </c>
      <c r="K2967" s="1" t="s">
        <v>3022</v>
      </c>
      <c r="L2967" s="1" t="s">
        <v>24</v>
      </c>
      <c r="M2967" s="1" t="s">
        <v>3023</v>
      </c>
      <c r="N2967" s="1" t="s">
        <v>2059</v>
      </c>
      <c r="O2967" s="2">
        <v>39782</v>
      </c>
      <c r="P2967" s="2">
        <v>39785</v>
      </c>
      <c r="Q2967" s="1" t="s">
        <v>29</v>
      </c>
      <c r="R2967" t="str">
        <f>VLOOKUP(F2967,'Seg 2 descriptions'!A:B,2)</f>
        <v>X Engineering and Measurement</v>
      </c>
      <c r="S2967" t="str">
        <f>VLOOKUP(G2967,'Seg 3 descriptions'!A:B,2)</f>
        <v>Vehicle Depreciation</v>
      </c>
    </row>
    <row r="2968" spans="1:19" x14ac:dyDescent="0.25">
      <c r="A2968" s="1" t="s">
        <v>457</v>
      </c>
      <c r="B2968" s="1" t="s">
        <v>49</v>
      </c>
      <c r="C2968" s="1" t="s">
        <v>2938</v>
      </c>
      <c r="D2968" s="1" t="s">
        <v>3035</v>
      </c>
      <c r="E2968" s="1" t="s">
        <v>20</v>
      </c>
      <c r="F2968" s="1" t="s">
        <v>2006</v>
      </c>
      <c r="G2968" s="1" t="s">
        <v>869</v>
      </c>
      <c r="H2968" s="1" t="s">
        <v>86</v>
      </c>
      <c r="I2968" s="1" t="s">
        <v>2056</v>
      </c>
      <c r="J2968" s="3">
        <v>20.43</v>
      </c>
      <c r="K2968" s="1" t="s">
        <v>3022</v>
      </c>
      <c r="L2968" s="1" t="s">
        <v>24</v>
      </c>
      <c r="M2968" s="1" t="s">
        <v>3023</v>
      </c>
      <c r="N2968" s="1" t="s">
        <v>2059</v>
      </c>
      <c r="O2968" s="2">
        <v>39782</v>
      </c>
      <c r="P2968" s="2">
        <v>39785</v>
      </c>
      <c r="Q2968" s="1" t="s">
        <v>29</v>
      </c>
      <c r="R2968" t="str">
        <f>VLOOKUP(F2968,'Seg 2 descriptions'!A:B,2)</f>
        <v>X Engineering and Measurement</v>
      </c>
      <c r="S2968" t="str">
        <f>VLOOKUP(G2968,'Seg 3 descriptions'!A:B,2)</f>
        <v>Vehicle Fuel</v>
      </c>
    </row>
    <row r="2969" spans="1:19" x14ac:dyDescent="0.25">
      <c r="A2969" s="1" t="s">
        <v>457</v>
      </c>
      <c r="B2969" s="1" t="s">
        <v>49</v>
      </c>
      <c r="C2969" s="1" t="s">
        <v>2938</v>
      </c>
      <c r="D2969" s="1" t="s">
        <v>3036</v>
      </c>
      <c r="E2969" s="1" t="s">
        <v>20</v>
      </c>
      <c r="F2969" s="1" t="s">
        <v>2006</v>
      </c>
      <c r="G2969" s="1" t="s">
        <v>869</v>
      </c>
      <c r="H2969" s="1" t="s">
        <v>187</v>
      </c>
      <c r="I2969" s="1" t="s">
        <v>2056</v>
      </c>
      <c r="J2969" s="3">
        <v>57.06</v>
      </c>
      <c r="K2969" s="1" t="s">
        <v>3022</v>
      </c>
      <c r="L2969" s="1" t="s">
        <v>24</v>
      </c>
      <c r="M2969" s="1" t="s">
        <v>3023</v>
      </c>
      <c r="N2969" s="1" t="s">
        <v>2059</v>
      </c>
      <c r="O2969" s="2">
        <v>39782</v>
      </c>
      <c r="P2969" s="2">
        <v>39785</v>
      </c>
      <c r="Q2969" s="1" t="s">
        <v>29</v>
      </c>
      <c r="R2969" t="str">
        <f>VLOOKUP(F2969,'Seg 2 descriptions'!A:B,2)</f>
        <v>X Engineering and Measurement</v>
      </c>
      <c r="S2969" t="str">
        <f>VLOOKUP(G2969,'Seg 3 descriptions'!A:B,2)</f>
        <v>Vehicle Fuel</v>
      </c>
    </row>
    <row r="2970" spans="1:19" x14ac:dyDescent="0.25">
      <c r="A2970" s="1" t="s">
        <v>457</v>
      </c>
      <c r="B2970" s="1" t="s">
        <v>49</v>
      </c>
      <c r="C2970" s="1" t="s">
        <v>2938</v>
      </c>
      <c r="D2970" s="1" t="s">
        <v>3037</v>
      </c>
      <c r="E2970" s="1" t="s">
        <v>20</v>
      </c>
      <c r="F2970" s="1" t="s">
        <v>2006</v>
      </c>
      <c r="G2970" s="1" t="s">
        <v>869</v>
      </c>
      <c r="H2970" s="1" t="s">
        <v>76</v>
      </c>
      <c r="I2970" s="1" t="s">
        <v>2056</v>
      </c>
      <c r="J2970" s="3">
        <v>78.209999999999994</v>
      </c>
      <c r="K2970" s="1" t="s">
        <v>3022</v>
      </c>
      <c r="L2970" s="1" t="s">
        <v>24</v>
      </c>
      <c r="M2970" s="1" t="s">
        <v>3023</v>
      </c>
      <c r="N2970" s="1" t="s">
        <v>2059</v>
      </c>
      <c r="O2970" s="2">
        <v>39782</v>
      </c>
      <c r="P2970" s="2">
        <v>39785</v>
      </c>
      <c r="Q2970" s="1" t="s">
        <v>29</v>
      </c>
      <c r="R2970" t="str">
        <f>VLOOKUP(F2970,'Seg 2 descriptions'!A:B,2)</f>
        <v>X Engineering and Measurement</v>
      </c>
      <c r="S2970" t="str">
        <f>VLOOKUP(G2970,'Seg 3 descriptions'!A:B,2)</f>
        <v>Vehicle Fuel</v>
      </c>
    </row>
    <row r="2971" spans="1:19" x14ac:dyDescent="0.25">
      <c r="A2971" s="1" t="s">
        <v>457</v>
      </c>
      <c r="B2971" s="1" t="s">
        <v>49</v>
      </c>
      <c r="C2971" s="1" t="s">
        <v>2938</v>
      </c>
      <c r="D2971" s="1" t="s">
        <v>3038</v>
      </c>
      <c r="E2971" s="1" t="s">
        <v>20</v>
      </c>
      <c r="F2971" s="1" t="s">
        <v>2006</v>
      </c>
      <c r="G2971" s="1" t="s">
        <v>869</v>
      </c>
      <c r="H2971" s="1" t="s">
        <v>23</v>
      </c>
      <c r="I2971" s="1" t="s">
        <v>2056</v>
      </c>
      <c r="J2971" s="3">
        <v>74.27</v>
      </c>
      <c r="K2971" s="1" t="s">
        <v>3022</v>
      </c>
      <c r="L2971" s="1" t="s">
        <v>24</v>
      </c>
      <c r="M2971" s="1" t="s">
        <v>3023</v>
      </c>
      <c r="N2971" s="1" t="s">
        <v>2059</v>
      </c>
      <c r="O2971" s="2">
        <v>39782</v>
      </c>
      <c r="P2971" s="2">
        <v>39785</v>
      </c>
      <c r="Q2971" s="1" t="s">
        <v>29</v>
      </c>
      <c r="R2971" t="str">
        <f>VLOOKUP(F2971,'Seg 2 descriptions'!A:B,2)</f>
        <v>X Engineering and Measurement</v>
      </c>
      <c r="S2971" t="str">
        <f>VLOOKUP(G2971,'Seg 3 descriptions'!A:B,2)</f>
        <v>Vehicle Fuel</v>
      </c>
    </row>
    <row r="2972" spans="1:19" x14ac:dyDescent="0.25">
      <c r="A2972" s="1" t="s">
        <v>457</v>
      </c>
      <c r="B2972" s="1" t="s">
        <v>49</v>
      </c>
      <c r="C2972" s="1" t="s">
        <v>2938</v>
      </c>
      <c r="D2972" s="1" t="s">
        <v>3113</v>
      </c>
      <c r="E2972" s="1" t="s">
        <v>20</v>
      </c>
      <c r="F2972" s="1" t="s">
        <v>2006</v>
      </c>
      <c r="G2972" s="1" t="s">
        <v>869</v>
      </c>
      <c r="H2972" s="1" t="s">
        <v>130</v>
      </c>
      <c r="I2972" s="1" t="s">
        <v>2056</v>
      </c>
      <c r="J2972" s="3">
        <v>4.3600000000000003</v>
      </c>
      <c r="K2972" s="1" t="s">
        <v>3022</v>
      </c>
      <c r="L2972" s="1" t="s">
        <v>24</v>
      </c>
      <c r="M2972" s="1" t="s">
        <v>3023</v>
      </c>
      <c r="N2972" s="1" t="s">
        <v>2059</v>
      </c>
      <c r="O2972" s="2">
        <v>39782</v>
      </c>
      <c r="P2972" s="2">
        <v>39785</v>
      </c>
      <c r="Q2972" s="1" t="s">
        <v>29</v>
      </c>
      <c r="R2972" t="str">
        <f>VLOOKUP(F2972,'Seg 2 descriptions'!A:B,2)</f>
        <v>X Engineering and Measurement</v>
      </c>
      <c r="S2972" t="str">
        <f>VLOOKUP(G2972,'Seg 3 descriptions'!A:B,2)</f>
        <v>Vehicle Fuel</v>
      </c>
    </row>
    <row r="2973" spans="1:19" x14ac:dyDescent="0.25">
      <c r="A2973" s="1" t="s">
        <v>457</v>
      </c>
      <c r="B2973" s="1" t="s">
        <v>49</v>
      </c>
      <c r="C2973" s="1" t="s">
        <v>2938</v>
      </c>
      <c r="D2973" s="1" t="s">
        <v>3042</v>
      </c>
      <c r="E2973" s="1" t="s">
        <v>20</v>
      </c>
      <c r="F2973" s="1" t="s">
        <v>2006</v>
      </c>
      <c r="G2973" s="1" t="s">
        <v>283</v>
      </c>
      <c r="H2973" s="1" t="s">
        <v>187</v>
      </c>
      <c r="I2973" s="1" t="s">
        <v>2056</v>
      </c>
      <c r="J2973" s="3">
        <v>16.84</v>
      </c>
      <c r="K2973" s="1" t="s">
        <v>3022</v>
      </c>
      <c r="L2973" s="1" t="s">
        <v>24</v>
      </c>
      <c r="M2973" s="1" t="s">
        <v>3023</v>
      </c>
      <c r="N2973" s="1" t="s">
        <v>2059</v>
      </c>
      <c r="O2973" s="2">
        <v>39782</v>
      </c>
      <c r="P2973" s="2">
        <v>39785</v>
      </c>
      <c r="Q2973" s="1" t="s">
        <v>29</v>
      </c>
      <c r="R2973" t="str">
        <f>VLOOKUP(F2973,'Seg 2 descriptions'!A:B,2)</f>
        <v>X Engineering and Measurement</v>
      </c>
      <c r="S2973" t="str">
        <f>VLOOKUP(G2973,'Seg 3 descriptions'!A:B,2)</f>
        <v>Supplies &amp; Misc Dept Expenses</v>
      </c>
    </row>
    <row r="2974" spans="1:19" x14ac:dyDescent="0.25">
      <c r="A2974" s="1" t="s">
        <v>457</v>
      </c>
      <c r="B2974" s="1" t="s">
        <v>49</v>
      </c>
      <c r="C2974" s="1" t="s">
        <v>2938</v>
      </c>
      <c r="D2974" s="1" t="s">
        <v>3039</v>
      </c>
      <c r="E2974" s="1" t="s">
        <v>20</v>
      </c>
      <c r="F2974" s="1" t="s">
        <v>2006</v>
      </c>
      <c r="G2974" s="1" t="s">
        <v>283</v>
      </c>
      <c r="H2974" s="1" t="s">
        <v>76</v>
      </c>
      <c r="I2974" s="1" t="s">
        <v>2056</v>
      </c>
      <c r="J2974" s="3">
        <v>23.08</v>
      </c>
      <c r="K2974" s="1" t="s">
        <v>3022</v>
      </c>
      <c r="L2974" s="1" t="s">
        <v>24</v>
      </c>
      <c r="M2974" s="1" t="s">
        <v>3023</v>
      </c>
      <c r="N2974" s="1" t="s">
        <v>2059</v>
      </c>
      <c r="O2974" s="2">
        <v>39782</v>
      </c>
      <c r="P2974" s="2">
        <v>39785</v>
      </c>
      <c r="Q2974" s="1" t="s">
        <v>29</v>
      </c>
      <c r="R2974" t="str">
        <f>VLOOKUP(F2974,'Seg 2 descriptions'!A:B,2)</f>
        <v>X Engineering and Measurement</v>
      </c>
      <c r="S2974" t="str">
        <f>VLOOKUP(G2974,'Seg 3 descriptions'!A:B,2)</f>
        <v>Supplies &amp; Misc Dept Expenses</v>
      </c>
    </row>
    <row r="2975" spans="1:19" x14ac:dyDescent="0.25">
      <c r="A2975" s="1" t="s">
        <v>457</v>
      </c>
      <c r="B2975" s="1" t="s">
        <v>49</v>
      </c>
      <c r="C2975" s="1" t="s">
        <v>2938</v>
      </c>
      <c r="D2975" s="1" t="s">
        <v>3040</v>
      </c>
      <c r="E2975" s="1" t="s">
        <v>20</v>
      </c>
      <c r="F2975" s="1" t="s">
        <v>2006</v>
      </c>
      <c r="G2975" s="1" t="s">
        <v>283</v>
      </c>
      <c r="H2975" s="1" t="s">
        <v>23</v>
      </c>
      <c r="I2975" s="1" t="s">
        <v>2056</v>
      </c>
      <c r="J2975" s="3">
        <v>21.92</v>
      </c>
      <c r="K2975" s="1" t="s">
        <v>3022</v>
      </c>
      <c r="L2975" s="1" t="s">
        <v>24</v>
      </c>
      <c r="M2975" s="1" t="s">
        <v>3023</v>
      </c>
      <c r="N2975" s="1" t="s">
        <v>2059</v>
      </c>
      <c r="O2975" s="2">
        <v>39782</v>
      </c>
      <c r="P2975" s="2">
        <v>39785</v>
      </c>
      <c r="Q2975" s="1" t="s">
        <v>29</v>
      </c>
      <c r="R2975" t="str">
        <f>VLOOKUP(F2975,'Seg 2 descriptions'!A:B,2)</f>
        <v>X Engineering and Measurement</v>
      </c>
      <c r="S2975" t="str">
        <f>VLOOKUP(G2975,'Seg 3 descriptions'!A:B,2)</f>
        <v>Supplies &amp; Misc Dept Expenses</v>
      </c>
    </row>
    <row r="2976" spans="1:19" x14ac:dyDescent="0.25">
      <c r="A2976" s="1" t="s">
        <v>457</v>
      </c>
      <c r="B2976" s="1" t="s">
        <v>49</v>
      </c>
      <c r="C2976" s="1" t="s">
        <v>2938</v>
      </c>
      <c r="D2976" s="1" t="s">
        <v>3114</v>
      </c>
      <c r="E2976" s="1" t="s">
        <v>20</v>
      </c>
      <c r="F2976" s="1" t="s">
        <v>2006</v>
      </c>
      <c r="G2976" s="1" t="s">
        <v>283</v>
      </c>
      <c r="H2976" s="1" t="s">
        <v>130</v>
      </c>
      <c r="I2976" s="1" t="s">
        <v>2056</v>
      </c>
      <c r="J2976" s="3">
        <v>1.29</v>
      </c>
      <c r="K2976" s="1" t="s">
        <v>3022</v>
      </c>
      <c r="L2976" s="1" t="s">
        <v>24</v>
      </c>
      <c r="M2976" s="1" t="s">
        <v>3023</v>
      </c>
      <c r="N2976" s="1" t="s">
        <v>2059</v>
      </c>
      <c r="O2976" s="2">
        <v>39782</v>
      </c>
      <c r="P2976" s="2">
        <v>39785</v>
      </c>
      <c r="Q2976" s="1" t="s">
        <v>29</v>
      </c>
      <c r="R2976" t="str">
        <f>VLOOKUP(F2976,'Seg 2 descriptions'!A:B,2)</f>
        <v>X Engineering and Measurement</v>
      </c>
      <c r="S2976" t="str">
        <f>VLOOKUP(G2976,'Seg 3 descriptions'!A:B,2)</f>
        <v>Supplies &amp; Misc Dept Expenses</v>
      </c>
    </row>
    <row r="2977" spans="1:19" x14ac:dyDescent="0.25">
      <c r="A2977" s="1" t="s">
        <v>457</v>
      </c>
      <c r="B2977" s="1" t="s">
        <v>49</v>
      </c>
      <c r="C2977" s="1" t="s">
        <v>2938</v>
      </c>
      <c r="D2977" s="1" t="s">
        <v>3041</v>
      </c>
      <c r="E2977" s="1" t="s">
        <v>20</v>
      </c>
      <c r="F2977" s="1" t="s">
        <v>2006</v>
      </c>
      <c r="G2977" s="1" t="s">
        <v>283</v>
      </c>
      <c r="H2977" s="1" t="s">
        <v>86</v>
      </c>
      <c r="I2977" s="1" t="s">
        <v>2056</v>
      </c>
      <c r="J2977" s="3">
        <v>6.03</v>
      </c>
      <c r="K2977" s="1" t="s">
        <v>3022</v>
      </c>
      <c r="L2977" s="1" t="s">
        <v>24</v>
      </c>
      <c r="M2977" s="1" t="s">
        <v>3023</v>
      </c>
      <c r="N2977" s="1" t="s">
        <v>2059</v>
      </c>
      <c r="O2977" s="2">
        <v>39782</v>
      </c>
      <c r="P2977" s="2">
        <v>39785</v>
      </c>
      <c r="Q2977" s="1" t="s">
        <v>29</v>
      </c>
      <c r="R2977" t="str">
        <f>VLOOKUP(F2977,'Seg 2 descriptions'!A:B,2)</f>
        <v>X Engineering and Measurement</v>
      </c>
      <c r="S2977" t="str">
        <f>VLOOKUP(G2977,'Seg 3 descriptions'!A:B,2)</f>
        <v>Supplies &amp; Misc Dept Expenses</v>
      </c>
    </row>
    <row r="2978" spans="1:19" x14ac:dyDescent="0.25">
      <c r="A2978" s="1" t="s">
        <v>457</v>
      </c>
      <c r="B2978" s="1" t="s">
        <v>49</v>
      </c>
      <c r="C2978" s="1" t="s">
        <v>2938</v>
      </c>
      <c r="D2978" s="1" t="s">
        <v>3046</v>
      </c>
      <c r="E2978" s="1" t="s">
        <v>20</v>
      </c>
      <c r="F2978" s="1" t="s">
        <v>2006</v>
      </c>
      <c r="G2978" s="1" t="s">
        <v>1302</v>
      </c>
      <c r="H2978" s="1" t="s">
        <v>23</v>
      </c>
      <c r="I2978" s="1" t="s">
        <v>2056</v>
      </c>
      <c r="J2978" s="3">
        <v>3.49</v>
      </c>
      <c r="K2978" s="1" t="s">
        <v>3022</v>
      </c>
      <c r="L2978" s="1" t="s">
        <v>24</v>
      </c>
      <c r="M2978" s="1" t="s">
        <v>3023</v>
      </c>
      <c r="N2978" s="1" t="s">
        <v>2059</v>
      </c>
      <c r="O2978" s="2">
        <v>39782</v>
      </c>
      <c r="P2978" s="2">
        <v>39785</v>
      </c>
      <c r="Q2978" s="1" t="s">
        <v>29</v>
      </c>
      <c r="R2978" t="str">
        <f>VLOOKUP(F2978,'Seg 2 descriptions'!A:B,2)</f>
        <v>X Engineering and Measurement</v>
      </c>
      <c r="S2978" t="str">
        <f>VLOOKUP(G2978,'Seg 3 descriptions'!A:B,2)</f>
        <v>Uniforms</v>
      </c>
    </row>
    <row r="2979" spans="1:19" x14ac:dyDescent="0.25">
      <c r="A2979" s="1" t="s">
        <v>457</v>
      </c>
      <c r="B2979" s="1" t="s">
        <v>49</v>
      </c>
      <c r="C2979" s="1" t="s">
        <v>2938</v>
      </c>
      <c r="D2979" s="1" t="s">
        <v>3115</v>
      </c>
      <c r="E2979" s="1" t="s">
        <v>20</v>
      </c>
      <c r="F2979" s="1" t="s">
        <v>2006</v>
      </c>
      <c r="G2979" s="1" t="s">
        <v>1302</v>
      </c>
      <c r="H2979" s="1" t="s">
        <v>130</v>
      </c>
      <c r="I2979" s="1" t="s">
        <v>2056</v>
      </c>
      <c r="J2979" s="3">
        <v>0.2</v>
      </c>
      <c r="K2979" s="1" t="s">
        <v>3022</v>
      </c>
      <c r="L2979" s="1" t="s">
        <v>24</v>
      </c>
      <c r="M2979" s="1" t="s">
        <v>3023</v>
      </c>
      <c r="N2979" s="1" t="s">
        <v>2059</v>
      </c>
      <c r="O2979" s="2">
        <v>39782</v>
      </c>
      <c r="P2979" s="2">
        <v>39785</v>
      </c>
      <c r="Q2979" s="1" t="s">
        <v>29</v>
      </c>
      <c r="R2979" t="str">
        <f>VLOOKUP(F2979,'Seg 2 descriptions'!A:B,2)</f>
        <v>X Engineering and Measurement</v>
      </c>
      <c r="S2979" t="str">
        <f>VLOOKUP(G2979,'Seg 3 descriptions'!A:B,2)</f>
        <v>Uniforms</v>
      </c>
    </row>
    <row r="2980" spans="1:19" x14ac:dyDescent="0.25">
      <c r="A2980" s="1" t="s">
        <v>457</v>
      </c>
      <c r="B2980" s="1" t="s">
        <v>49</v>
      </c>
      <c r="C2980" s="1" t="s">
        <v>2933</v>
      </c>
      <c r="D2980" s="1" t="s">
        <v>3029</v>
      </c>
      <c r="E2980" s="1" t="s">
        <v>20</v>
      </c>
      <c r="F2980" s="1" t="s">
        <v>2006</v>
      </c>
      <c r="G2980" s="1" t="s">
        <v>1049</v>
      </c>
      <c r="H2980" s="1" t="s">
        <v>86</v>
      </c>
      <c r="I2980" s="1" t="s">
        <v>2056</v>
      </c>
      <c r="J2980" s="3">
        <v>-4.0199999999999996</v>
      </c>
      <c r="K2980" s="1" t="s">
        <v>3022</v>
      </c>
      <c r="L2980" s="1" t="s">
        <v>24</v>
      </c>
      <c r="M2980" s="1" t="s">
        <v>3023</v>
      </c>
      <c r="N2980" s="1" t="s">
        <v>2059</v>
      </c>
      <c r="O2980" s="2">
        <v>39752</v>
      </c>
      <c r="P2980" s="2">
        <v>39758</v>
      </c>
      <c r="Q2980" s="1" t="s">
        <v>29</v>
      </c>
      <c r="R2980" t="str">
        <f>VLOOKUP(F2980,'Seg 2 descriptions'!A:B,2)</f>
        <v>X Engineering and Measurement</v>
      </c>
      <c r="S2980" t="str">
        <f>VLOOKUP(G2980,'Seg 3 descriptions'!A:B,2)</f>
        <v>Vehicle Insurance</v>
      </c>
    </row>
    <row r="2981" spans="1:19" x14ac:dyDescent="0.25">
      <c r="A2981" s="1" t="s">
        <v>457</v>
      </c>
      <c r="B2981" s="1" t="s">
        <v>49</v>
      </c>
      <c r="C2981" s="1" t="s">
        <v>2933</v>
      </c>
      <c r="D2981" s="1" t="s">
        <v>3030</v>
      </c>
      <c r="E2981" s="1" t="s">
        <v>20</v>
      </c>
      <c r="F2981" s="1" t="s">
        <v>2006</v>
      </c>
      <c r="G2981" s="1" t="s">
        <v>1049</v>
      </c>
      <c r="H2981" s="1" t="s">
        <v>187</v>
      </c>
      <c r="I2981" s="1" t="s">
        <v>2056</v>
      </c>
      <c r="J2981" s="3">
        <v>-25.11</v>
      </c>
      <c r="K2981" s="1" t="s">
        <v>3022</v>
      </c>
      <c r="L2981" s="1" t="s">
        <v>24</v>
      </c>
      <c r="M2981" s="1" t="s">
        <v>3023</v>
      </c>
      <c r="N2981" s="1" t="s">
        <v>2059</v>
      </c>
      <c r="O2981" s="2">
        <v>39752</v>
      </c>
      <c r="P2981" s="2">
        <v>39758</v>
      </c>
      <c r="Q2981" s="1" t="s">
        <v>29</v>
      </c>
      <c r="R2981" t="str">
        <f>VLOOKUP(F2981,'Seg 2 descriptions'!A:B,2)</f>
        <v>X Engineering and Measurement</v>
      </c>
      <c r="S2981" t="str">
        <f>VLOOKUP(G2981,'Seg 3 descriptions'!A:B,2)</f>
        <v>Vehicle Insurance</v>
      </c>
    </row>
    <row r="2982" spans="1:19" x14ac:dyDescent="0.25">
      <c r="A2982" s="1" t="s">
        <v>457</v>
      </c>
      <c r="B2982" s="1" t="s">
        <v>49</v>
      </c>
      <c r="C2982" s="1" t="s">
        <v>2933</v>
      </c>
      <c r="D2982" s="1" t="s">
        <v>3027</v>
      </c>
      <c r="E2982" s="1" t="s">
        <v>20</v>
      </c>
      <c r="F2982" s="1" t="s">
        <v>2006</v>
      </c>
      <c r="G2982" s="1" t="s">
        <v>1049</v>
      </c>
      <c r="H2982" s="1" t="s">
        <v>76</v>
      </c>
      <c r="I2982" s="1" t="s">
        <v>2056</v>
      </c>
      <c r="J2982" s="3">
        <v>-32.549999999999997</v>
      </c>
      <c r="K2982" s="1" t="s">
        <v>3022</v>
      </c>
      <c r="L2982" s="1" t="s">
        <v>24</v>
      </c>
      <c r="M2982" s="1" t="s">
        <v>3023</v>
      </c>
      <c r="N2982" s="1" t="s">
        <v>2059</v>
      </c>
      <c r="O2982" s="2">
        <v>39752</v>
      </c>
      <c r="P2982" s="2">
        <v>39758</v>
      </c>
      <c r="Q2982" s="1" t="s">
        <v>29</v>
      </c>
      <c r="R2982" t="str">
        <f>VLOOKUP(F2982,'Seg 2 descriptions'!A:B,2)</f>
        <v>X Engineering and Measurement</v>
      </c>
      <c r="S2982" t="str">
        <f>VLOOKUP(G2982,'Seg 3 descriptions'!A:B,2)</f>
        <v>Vehicle Insurance</v>
      </c>
    </row>
    <row r="2983" spans="1:19" x14ac:dyDescent="0.25">
      <c r="A2983" s="1" t="s">
        <v>457</v>
      </c>
      <c r="B2983" s="1" t="s">
        <v>49</v>
      </c>
      <c r="C2983" s="1" t="s">
        <v>2933</v>
      </c>
      <c r="D2983" s="1" t="s">
        <v>3028</v>
      </c>
      <c r="E2983" s="1" t="s">
        <v>20</v>
      </c>
      <c r="F2983" s="1" t="s">
        <v>2006</v>
      </c>
      <c r="G2983" s="1" t="s">
        <v>1049</v>
      </c>
      <c r="H2983" s="1" t="s">
        <v>23</v>
      </c>
      <c r="I2983" s="1" t="s">
        <v>2056</v>
      </c>
      <c r="J2983" s="3">
        <v>-19.98</v>
      </c>
      <c r="K2983" s="1" t="s">
        <v>3022</v>
      </c>
      <c r="L2983" s="1" t="s">
        <v>24</v>
      </c>
      <c r="M2983" s="1" t="s">
        <v>3023</v>
      </c>
      <c r="N2983" s="1" t="s">
        <v>2059</v>
      </c>
      <c r="O2983" s="2">
        <v>39752</v>
      </c>
      <c r="P2983" s="2">
        <v>39758</v>
      </c>
      <c r="Q2983" s="1" t="s">
        <v>29</v>
      </c>
      <c r="R2983" t="str">
        <f>VLOOKUP(F2983,'Seg 2 descriptions'!A:B,2)</f>
        <v>X Engineering and Measurement</v>
      </c>
      <c r="S2983" t="str">
        <f>VLOOKUP(G2983,'Seg 3 descriptions'!A:B,2)</f>
        <v>Vehicle Insurance</v>
      </c>
    </row>
    <row r="2984" spans="1:19" x14ac:dyDescent="0.25">
      <c r="A2984" s="1" t="s">
        <v>457</v>
      </c>
      <c r="B2984" s="1" t="s">
        <v>49</v>
      </c>
      <c r="C2984" s="1" t="s">
        <v>2933</v>
      </c>
      <c r="D2984" s="1" t="s">
        <v>3056</v>
      </c>
      <c r="E2984" s="1" t="s">
        <v>20</v>
      </c>
      <c r="F2984" s="1" t="s">
        <v>2006</v>
      </c>
      <c r="G2984" s="1" t="s">
        <v>1049</v>
      </c>
      <c r="H2984" s="1" t="s">
        <v>228</v>
      </c>
      <c r="I2984" s="1" t="s">
        <v>2056</v>
      </c>
      <c r="J2984" s="3">
        <v>-0.72</v>
      </c>
      <c r="K2984" s="1" t="s">
        <v>3022</v>
      </c>
      <c r="L2984" s="1" t="s">
        <v>24</v>
      </c>
      <c r="M2984" s="1" t="s">
        <v>3023</v>
      </c>
      <c r="N2984" s="1" t="s">
        <v>2059</v>
      </c>
      <c r="O2984" s="2">
        <v>39752</v>
      </c>
      <c r="P2984" s="2">
        <v>39758</v>
      </c>
      <c r="Q2984" s="1" t="s">
        <v>29</v>
      </c>
      <c r="R2984" t="str">
        <f>VLOOKUP(F2984,'Seg 2 descriptions'!A:B,2)</f>
        <v>X Engineering and Measurement</v>
      </c>
      <c r="S2984" t="str">
        <f>VLOOKUP(G2984,'Seg 3 descriptions'!A:B,2)</f>
        <v>Vehicle Insurance</v>
      </c>
    </row>
    <row r="2985" spans="1:19" x14ac:dyDescent="0.25">
      <c r="A2985" s="1" t="s">
        <v>457</v>
      </c>
      <c r="B2985" s="1" t="s">
        <v>49</v>
      </c>
      <c r="C2985" s="1" t="s">
        <v>2933</v>
      </c>
      <c r="D2985" s="1" t="s">
        <v>3057</v>
      </c>
      <c r="E2985" s="1" t="s">
        <v>20</v>
      </c>
      <c r="F2985" s="1" t="s">
        <v>2006</v>
      </c>
      <c r="G2985" s="1" t="s">
        <v>1055</v>
      </c>
      <c r="H2985" s="1" t="s">
        <v>228</v>
      </c>
      <c r="I2985" s="1" t="s">
        <v>2056</v>
      </c>
      <c r="J2985" s="3">
        <v>-2.68</v>
      </c>
      <c r="K2985" s="1" t="s">
        <v>3022</v>
      </c>
      <c r="L2985" s="1" t="s">
        <v>24</v>
      </c>
      <c r="M2985" s="1" t="s">
        <v>3023</v>
      </c>
      <c r="N2985" s="1" t="s">
        <v>2059</v>
      </c>
      <c r="O2985" s="2">
        <v>39752</v>
      </c>
      <c r="P2985" s="2">
        <v>39758</v>
      </c>
      <c r="Q2985" s="1" t="s">
        <v>29</v>
      </c>
      <c r="R2985" t="str">
        <f>VLOOKUP(F2985,'Seg 2 descriptions'!A:B,2)</f>
        <v>X Engineering and Measurement</v>
      </c>
      <c r="S2985" t="str">
        <f>VLOOKUP(G2985,'Seg 3 descriptions'!A:B,2)</f>
        <v>Vehicle Depreciation</v>
      </c>
    </row>
    <row r="2986" spans="1:19" x14ac:dyDescent="0.25">
      <c r="A2986" s="1" t="s">
        <v>457</v>
      </c>
      <c r="B2986" s="1" t="s">
        <v>49</v>
      </c>
      <c r="C2986" s="1" t="s">
        <v>3199</v>
      </c>
      <c r="D2986" s="1" t="s">
        <v>2611</v>
      </c>
      <c r="E2986" s="1" t="s">
        <v>2029</v>
      </c>
      <c r="F2986" s="1" t="s">
        <v>2030</v>
      </c>
      <c r="G2986" s="1" t="s">
        <v>1302</v>
      </c>
      <c r="H2986" s="1" t="s">
        <v>86</v>
      </c>
      <c r="I2986" s="1" t="s">
        <v>2056</v>
      </c>
      <c r="J2986" s="3">
        <v>5.04</v>
      </c>
      <c r="K2986" s="1" t="s">
        <v>2843</v>
      </c>
      <c r="L2986" s="1" t="s">
        <v>24</v>
      </c>
      <c r="M2986" s="1" t="s">
        <v>2844</v>
      </c>
      <c r="N2986" s="1" t="s">
        <v>2059</v>
      </c>
      <c r="O2986" s="2">
        <v>39721</v>
      </c>
      <c r="P2986" s="2">
        <v>39727</v>
      </c>
      <c r="Q2986" s="1" t="s">
        <v>29</v>
      </c>
      <c r="R2986" t="str">
        <f>VLOOKUP(F2986,'Seg 2 descriptions'!A:B,2)</f>
        <v>X Operations-Citrus County</v>
      </c>
      <c r="S2986" t="str">
        <f>VLOOKUP(G2986,'Seg 3 descriptions'!A:B,2)</f>
        <v>Uniforms</v>
      </c>
    </row>
    <row r="2987" spans="1:19" x14ac:dyDescent="0.25">
      <c r="A2987" s="1" t="s">
        <v>457</v>
      </c>
      <c r="B2987" s="1" t="s">
        <v>49</v>
      </c>
      <c r="C2987" s="1" t="s">
        <v>3199</v>
      </c>
      <c r="D2987" s="1" t="s">
        <v>2613</v>
      </c>
      <c r="E2987" s="1" t="s">
        <v>2029</v>
      </c>
      <c r="F2987" s="1" t="s">
        <v>2030</v>
      </c>
      <c r="G2987" s="1" t="s">
        <v>868</v>
      </c>
      <c r="H2987" s="1" t="s">
        <v>86</v>
      </c>
      <c r="I2987" s="1" t="s">
        <v>2056</v>
      </c>
      <c r="J2987" s="3">
        <v>10</v>
      </c>
      <c r="K2987" s="1" t="s">
        <v>2843</v>
      </c>
      <c r="L2987" s="1" t="s">
        <v>24</v>
      </c>
      <c r="M2987" s="1" t="s">
        <v>2844</v>
      </c>
      <c r="N2987" s="1" t="s">
        <v>2059</v>
      </c>
      <c r="O2987" s="2">
        <v>39721</v>
      </c>
      <c r="P2987" s="2">
        <v>39727</v>
      </c>
      <c r="Q2987" s="1" t="s">
        <v>29</v>
      </c>
      <c r="R2987" t="str">
        <f>VLOOKUP(F2987,'Seg 2 descriptions'!A:B,2)</f>
        <v>X Operations-Citrus County</v>
      </c>
      <c r="S2987" t="str">
        <f>VLOOKUP(G2987,'Seg 3 descriptions'!A:B,2)</f>
        <v>Cell Phones</v>
      </c>
    </row>
    <row r="2988" spans="1:19" x14ac:dyDescent="0.25">
      <c r="A2988" s="1" t="s">
        <v>457</v>
      </c>
      <c r="B2988" s="1" t="s">
        <v>49</v>
      </c>
      <c r="C2988" s="1" t="s">
        <v>3194</v>
      </c>
      <c r="D2988" s="1" t="s">
        <v>2601</v>
      </c>
      <c r="E2988" s="1" t="s">
        <v>2029</v>
      </c>
      <c r="F2988" s="1" t="s">
        <v>2030</v>
      </c>
      <c r="G2988" s="1" t="s">
        <v>1055</v>
      </c>
      <c r="H2988" s="1" t="s">
        <v>86</v>
      </c>
      <c r="I2988" s="1" t="s">
        <v>2056</v>
      </c>
      <c r="J2988" s="3">
        <v>8.1999999999999993</v>
      </c>
      <c r="K2988" s="1" t="s">
        <v>2843</v>
      </c>
      <c r="L2988" s="1" t="s">
        <v>24</v>
      </c>
      <c r="M2988" s="1" t="s">
        <v>2844</v>
      </c>
      <c r="N2988" s="1" t="s">
        <v>2059</v>
      </c>
      <c r="O2988" s="2">
        <v>39752</v>
      </c>
      <c r="P2988" s="2">
        <v>39758</v>
      </c>
      <c r="Q2988" s="1" t="s">
        <v>29</v>
      </c>
      <c r="R2988" t="str">
        <f>VLOOKUP(F2988,'Seg 2 descriptions'!A:B,2)</f>
        <v>X Operations-Citrus County</v>
      </c>
      <c r="S2988" t="str">
        <f>VLOOKUP(G2988,'Seg 3 descriptions'!A:B,2)</f>
        <v>Vehicle Depreciation</v>
      </c>
    </row>
    <row r="2989" spans="1:19" x14ac:dyDescent="0.25">
      <c r="A2989" s="1" t="s">
        <v>457</v>
      </c>
      <c r="B2989" s="1" t="s">
        <v>49</v>
      </c>
      <c r="C2989" s="1" t="s">
        <v>3194</v>
      </c>
      <c r="D2989" s="1" t="s">
        <v>2602</v>
      </c>
      <c r="E2989" s="1" t="s">
        <v>2029</v>
      </c>
      <c r="F2989" s="1" t="s">
        <v>2030</v>
      </c>
      <c r="G2989" s="1" t="s">
        <v>1055</v>
      </c>
      <c r="H2989" s="1" t="s">
        <v>187</v>
      </c>
      <c r="I2989" s="1" t="s">
        <v>2056</v>
      </c>
      <c r="J2989" s="3">
        <v>19.68</v>
      </c>
      <c r="K2989" s="1" t="s">
        <v>2843</v>
      </c>
      <c r="L2989" s="1" t="s">
        <v>24</v>
      </c>
      <c r="M2989" s="1" t="s">
        <v>2844</v>
      </c>
      <c r="N2989" s="1" t="s">
        <v>2059</v>
      </c>
      <c r="O2989" s="2">
        <v>39752</v>
      </c>
      <c r="P2989" s="2">
        <v>39758</v>
      </c>
      <c r="Q2989" s="1" t="s">
        <v>29</v>
      </c>
      <c r="R2989" t="str">
        <f>VLOOKUP(F2989,'Seg 2 descriptions'!A:B,2)</f>
        <v>X Operations-Citrus County</v>
      </c>
      <c r="S2989" t="str">
        <f>VLOOKUP(G2989,'Seg 3 descriptions'!A:B,2)</f>
        <v>Vehicle Depreciation</v>
      </c>
    </row>
    <row r="2990" spans="1:19" x14ac:dyDescent="0.25">
      <c r="A2990" s="1" t="s">
        <v>457</v>
      </c>
      <c r="B2990" s="1" t="s">
        <v>49</v>
      </c>
      <c r="C2990" s="1" t="s">
        <v>3194</v>
      </c>
      <c r="D2990" s="1" t="s">
        <v>2606</v>
      </c>
      <c r="E2990" s="1" t="s">
        <v>2029</v>
      </c>
      <c r="F2990" s="1" t="s">
        <v>2030</v>
      </c>
      <c r="G2990" s="1" t="s">
        <v>869</v>
      </c>
      <c r="H2990" s="1" t="s">
        <v>187</v>
      </c>
      <c r="I2990" s="1" t="s">
        <v>2056</v>
      </c>
      <c r="J2990" s="3">
        <v>25.35</v>
      </c>
      <c r="K2990" s="1" t="s">
        <v>2843</v>
      </c>
      <c r="L2990" s="1" t="s">
        <v>24</v>
      </c>
      <c r="M2990" s="1" t="s">
        <v>2844</v>
      </c>
      <c r="N2990" s="1" t="s">
        <v>2059</v>
      </c>
      <c r="O2990" s="2">
        <v>39752</v>
      </c>
      <c r="P2990" s="2">
        <v>39758</v>
      </c>
      <c r="Q2990" s="1" t="s">
        <v>29</v>
      </c>
      <c r="R2990" t="str">
        <f>VLOOKUP(F2990,'Seg 2 descriptions'!A:B,2)</f>
        <v>X Operations-Citrus County</v>
      </c>
      <c r="S2990" t="str">
        <f>VLOOKUP(G2990,'Seg 3 descriptions'!A:B,2)</f>
        <v>Vehicle Fuel</v>
      </c>
    </row>
    <row r="2991" spans="1:19" x14ac:dyDescent="0.25">
      <c r="A2991" s="1" t="s">
        <v>457</v>
      </c>
      <c r="B2991" s="1" t="s">
        <v>49</v>
      </c>
      <c r="C2991" s="1" t="s">
        <v>2933</v>
      </c>
      <c r="D2991" s="1" t="s">
        <v>3031</v>
      </c>
      <c r="E2991" s="1" t="s">
        <v>20</v>
      </c>
      <c r="F2991" s="1" t="s">
        <v>2006</v>
      </c>
      <c r="G2991" s="1" t="s">
        <v>1055</v>
      </c>
      <c r="H2991" s="1" t="s">
        <v>86</v>
      </c>
      <c r="I2991" s="1" t="s">
        <v>2056</v>
      </c>
      <c r="J2991" s="3">
        <v>-14.93</v>
      </c>
      <c r="K2991" s="1" t="s">
        <v>3022</v>
      </c>
      <c r="L2991" s="1" t="s">
        <v>24</v>
      </c>
      <c r="M2991" s="1" t="s">
        <v>3023</v>
      </c>
      <c r="N2991" s="1" t="s">
        <v>2059</v>
      </c>
      <c r="O2991" s="2">
        <v>39752</v>
      </c>
      <c r="P2991" s="2">
        <v>39758</v>
      </c>
      <c r="Q2991" s="1" t="s">
        <v>29</v>
      </c>
      <c r="R2991" t="str">
        <f>VLOOKUP(F2991,'Seg 2 descriptions'!A:B,2)</f>
        <v>X Engineering and Measurement</v>
      </c>
      <c r="S2991" t="str">
        <f>VLOOKUP(G2991,'Seg 3 descriptions'!A:B,2)</f>
        <v>Vehicle Depreciation</v>
      </c>
    </row>
    <row r="2992" spans="1:19" x14ac:dyDescent="0.25">
      <c r="A2992" s="1" t="s">
        <v>457</v>
      </c>
      <c r="B2992" s="1" t="s">
        <v>49</v>
      </c>
      <c r="C2992" s="1" t="s">
        <v>2933</v>
      </c>
      <c r="D2992" s="1" t="s">
        <v>3032</v>
      </c>
      <c r="E2992" s="1" t="s">
        <v>20</v>
      </c>
      <c r="F2992" s="1" t="s">
        <v>2006</v>
      </c>
      <c r="G2992" s="1" t="s">
        <v>1055</v>
      </c>
      <c r="H2992" s="1" t="s">
        <v>187</v>
      </c>
      <c r="I2992" s="1" t="s">
        <v>2056</v>
      </c>
      <c r="J2992" s="3">
        <v>-93.32</v>
      </c>
      <c r="K2992" s="1" t="s">
        <v>3022</v>
      </c>
      <c r="L2992" s="1" t="s">
        <v>24</v>
      </c>
      <c r="M2992" s="1" t="s">
        <v>3023</v>
      </c>
      <c r="N2992" s="1" t="s">
        <v>2059</v>
      </c>
      <c r="O2992" s="2">
        <v>39752</v>
      </c>
      <c r="P2992" s="2">
        <v>39758</v>
      </c>
      <c r="Q2992" s="1" t="s">
        <v>29</v>
      </c>
      <c r="R2992" t="str">
        <f>VLOOKUP(F2992,'Seg 2 descriptions'!A:B,2)</f>
        <v>X Engineering and Measurement</v>
      </c>
      <c r="S2992" t="str">
        <f>VLOOKUP(G2992,'Seg 3 descriptions'!A:B,2)</f>
        <v>Vehicle Depreciation</v>
      </c>
    </row>
    <row r="2993" spans="1:19" x14ac:dyDescent="0.25">
      <c r="A2993" s="1" t="s">
        <v>457</v>
      </c>
      <c r="B2993" s="1" t="s">
        <v>49</v>
      </c>
      <c r="C2993" s="1" t="s">
        <v>2933</v>
      </c>
      <c r="D2993" s="1" t="s">
        <v>3033</v>
      </c>
      <c r="E2993" s="1" t="s">
        <v>20</v>
      </c>
      <c r="F2993" s="1" t="s">
        <v>2006</v>
      </c>
      <c r="G2993" s="1" t="s">
        <v>1055</v>
      </c>
      <c r="H2993" s="1" t="s">
        <v>76</v>
      </c>
      <c r="I2993" s="1" t="s">
        <v>2056</v>
      </c>
      <c r="J2993" s="3">
        <v>-120.97</v>
      </c>
      <c r="K2993" s="1" t="s">
        <v>3022</v>
      </c>
      <c r="L2993" s="1" t="s">
        <v>24</v>
      </c>
      <c r="M2993" s="1" t="s">
        <v>3023</v>
      </c>
      <c r="N2993" s="1" t="s">
        <v>2059</v>
      </c>
      <c r="O2993" s="2">
        <v>39752</v>
      </c>
      <c r="P2993" s="2">
        <v>39758</v>
      </c>
      <c r="Q2993" s="1" t="s">
        <v>29</v>
      </c>
      <c r="R2993" t="str">
        <f>VLOOKUP(F2993,'Seg 2 descriptions'!A:B,2)</f>
        <v>X Engineering and Measurement</v>
      </c>
      <c r="S2993" t="str">
        <f>VLOOKUP(G2993,'Seg 3 descriptions'!A:B,2)</f>
        <v>Vehicle Depreciation</v>
      </c>
    </row>
    <row r="2994" spans="1:19" x14ac:dyDescent="0.25">
      <c r="A2994" s="1" t="s">
        <v>457</v>
      </c>
      <c r="B2994" s="1" t="s">
        <v>49</v>
      </c>
      <c r="C2994" s="1" t="s">
        <v>2933</v>
      </c>
      <c r="D2994" s="1" t="s">
        <v>3034</v>
      </c>
      <c r="E2994" s="1" t="s">
        <v>20</v>
      </c>
      <c r="F2994" s="1" t="s">
        <v>2006</v>
      </c>
      <c r="G2994" s="1" t="s">
        <v>1055</v>
      </c>
      <c r="H2994" s="1" t="s">
        <v>23</v>
      </c>
      <c r="I2994" s="1" t="s">
        <v>2056</v>
      </c>
      <c r="J2994" s="3">
        <v>-74.25</v>
      </c>
      <c r="K2994" s="1" t="s">
        <v>3022</v>
      </c>
      <c r="L2994" s="1" t="s">
        <v>24</v>
      </c>
      <c r="M2994" s="1" t="s">
        <v>3023</v>
      </c>
      <c r="N2994" s="1" t="s">
        <v>2059</v>
      </c>
      <c r="O2994" s="2">
        <v>39752</v>
      </c>
      <c r="P2994" s="2">
        <v>39758</v>
      </c>
      <c r="Q2994" s="1" t="s">
        <v>29</v>
      </c>
      <c r="R2994" t="str">
        <f>VLOOKUP(F2994,'Seg 2 descriptions'!A:B,2)</f>
        <v>X Engineering and Measurement</v>
      </c>
      <c r="S2994" t="str">
        <f>VLOOKUP(G2994,'Seg 3 descriptions'!A:B,2)</f>
        <v>Vehicle Depreciation</v>
      </c>
    </row>
    <row r="2995" spans="1:19" x14ac:dyDescent="0.25">
      <c r="A2995" s="1" t="s">
        <v>457</v>
      </c>
      <c r="B2995" s="1" t="s">
        <v>49</v>
      </c>
      <c r="C2995" s="1" t="s">
        <v>2933</v>
      </c>
      <c r="D2995" s="1" t="s">
        <v>3038</v>
      </c>
      <c r="E2995" s="1" t="s">
        <v>20</v>
      </c>
      <c r="F2995" s="1" t="s">
        <v>2006</v>
      </c>
      <c r="G2995" s="1" t="s">
        <v>869</v>
      </c>
      <c r="H2995" s="1" t="s">
        <v>23</v>
      </c>
      <c r="I2995" s="1" t="s">
        <v>2056</v>
      </c>
      <c r="J2995" s="3">
        <v>-89.34</v>
      </c>
      <c r="K2995" s="1" t="s">
        <v>3022</v>
      </c>
      <c r="L2995" s="1" t="s">
        <v>24</v>
      </c>
      <c r="M2995" s="1" t="s">
        <v>3023</v>
      </c>
      <c r="N2995" s="1" t="s">
        <v>2059</v>
      </c>
      <c r="O2995" s="2">
        <v>39752</v>
      </c>
      <c r="P2995" s="2">
        <v>39758</v>
      </c>
      <c r="Q2995" s="1" t="s">
        <v>29</v>
      </c>
      <c r="R2995" t="str">
        <f>VLOOKUP(F2995,'Seg 2 descriptions'!A:B,2)</f>
        <v>X Engineering and Measurement</v>
      </c>
      <c r="S2995" t="str">
        <f>VLOOKUP(G2995,'Seg 3 descriptions'!A:B,2)</f>
        <v>Vehicle Fuel</v>
      </c>
    </row>
    <row r="2996" spans="1:19" x14ac:dyDescent="0.25">
      <c r="A2996" s="1" t="s">
        <v>457</v>
      </c>
      <c r="B2996" s="1" t="s">
        <v>49</v>
      </c>
      <c r="C2996" s="1" t="s">
        <v>2933</v>
      </c>
      <c r="D2996" s="1" t="s">
        <v>3058</v>
      </c>
      <c r="E2996" s="1" t="s">
        <v>20</v>
      </c>
      <c r="F2996" s="1" t="s">
        <v>2006</v>
      </c>
      <c r="G2996" s="1" t="s">
        <v>869</v>
      </c>
      <c r="H2996" s="1" t="s">
        <v>228</v>
      </c>
      <c r="I2996" s="1" t="s">
        <v>2056</v>
      </c>
      <c r="J2996" s="3">
        <v>-3.23</v>
      </c>
      <c r="K2996" s="1" t="s">
        <v>3022</v>
      </c>
      <c r="L2996" s="1" t="s">
        <v>24</v>
      </c>
      <c r="M2996" s="1" t="s">
        <v>3023</v>
      </c>
      <c r="N2996" s="1" t="s">
        <v>2059</v>
      </c>
      <c r="O2996" s="2">
        <v>39752</v>
      </c>
      <c r="P2996" s="2">
        <v>39758</v>
      </c>
      <c r="Q2996" s="1" t="s">
        <v>29</v>
      </c>
      <c r="R2996" t="str">
        <f>VLOOKUP(F2996,'Seg 2 descriptions'!A:B,2)</f>
        <v>X Engineering and Measurement</v>
      </c>
      <c r="S2996" t="str">
        <f>VLOOKUP(G2996,'Seg 3 descriptions'!A:B,2)</f>
        <v>Vehicle Fuel</v>
      </c>
    </row>
    <row r="2997" spans="1:19" x14ac:dyDescent="0.25">
      <c r="A2997" s="1" t="s">
        <v>457</v>
      </c>
      <c r="B2997" s="1" t="s">
        <v>49</v>
      </c>
      <c r="C2997" s="1" t="s">
        <v>2933</v>
      </c>
      <c r="D2997" s="1" t="s">
        <v>3035</v>
      </c>
      <c r="E2997" s="1" t="s">
        <v>20</v>
      </c>
      <c r="F2997" s="1" t="s">
        <v>2006</v>
      </c>
      <c r="G2997" s="1" t="s">
        <v>869</v>
      </c>
      <c r="H2997" s="1" t="s">
        <v>86</v>
      </c>
      <c r="I2997" s="1" t="s">
        <v>2056</v>
      </c>
      <c r="J2997" s="3">
        <v>-17.97</v>
      </c>
      <c r="K2997" s="1" t="s">
        <v>3022</v>
      </c>
      <c r="L2997" s="1" t="s">
        <v>24</v>
      </c>
      <c r="M2997" s="1" t="s">
        <v>3023</v>
      </c>
      <c r="N2997" s="1" t="s">
        <v>2059</v>
      </c>
      <c r="O2997" s="2">
        <v>39752</v>
      </c>
      <c r="P2997" s="2">
        <v>39758</v>
      </c>
      <c r="Q2997" s="1" t="s">
        <v>29</v>
      </c>
      <c r="R2997" t="str">
        <f>VLOOKUP(F2997,'Seg 2 descriptions'!A:B,2)</f>
        <v>X Engineering and Measurement</v>
      </c>
      <c r="S2997" t="str">
        <f>VLOOKUP(G2997,'Seg 3 descriptions'!A:B,2)</f>
        <v>Vehicle Fuel</v>
      </c>
    </row>
    <row r="2998" spans="1:19" x14ac:dyDescent="0.25">
      <c r="A2998" s="1" t="s">
        <v>457</v>
      </c>
      <c r="B2998" s="1" t="s">
        <v>49</v>
      </c>
      <c r="C2998" s="1" t="s">
        <v>2933</v>
      </c>
      <c r="D2998" s="1" t="s">
        <v>3036</v>
      </c>
      <c r="E2998" s="1" t="s">
        <v>20</v>
      </c>
      <c r="F2998" s="1" t="s">
        <v>2006</v>
      </c>
      <c r="G2998" s="1" t="s">
        <v>869</v>
      </c>
      <c r="H2998" s="1" t="s">
        <v>187</v>
      </c>
      <c r="I2998" s="1" t="s">
        <v>2056</v>
      </c>
      <c r="J2998" s="3">
        <v>-112.29</v>
      </c>
      <c r="K2998" s="1" t="s">
        <v>3022</v>
      </c>
      <c r="L2998" s="1" t="s">
        <v>24</v>
      </c>
      <c r="M2998" s="1" t="s">
        <v>3023</v>
      </c>
      <c r="N2998" s="1" t="s">
        <v>2059</v>
      </c>
      <c r="O2998" s="2">
        <v>39752</v>
      </c>
      <c r="P2998" s="2">
        <v>39758</v>
      </c>
      <c r="Q2998" s="1" t="s">
        <v>29</v>
      </c>
      <c r="R2998" t="str">
        <f>VLOOKUP(F2998,'Seg 2 descriptions'!A:B,2)</f>
        <v>X Engineering and Measurement</v>
      </c>
      <c r="S2998" t="str">
        <f>VLOOKUP(G2998,'Seg 3 descriptions'!A:B,2)</f>
        <v>Vehicle Fuel</v>
      </c>
    </row>
    <row r="2999" spans="1:19" x14ac:dyDescent="0.25">
      <c r="A2999" s="1" t="s">
        <v>457</v>
      </c>
      <c r="B2999" s="1" t="s">
        <v>49</v>
      </c>
      <c r="C2999" s="1" t="s">
        <v>2933</v>
      </c>
      <c r="D2999" s="1" t="s">
        <v>3037</v>
      </c>
      <c r="E2999" s="1" t="s">
        <v>20</v>
      </c>
      <c r="F2999" s="1" t="s">
        <v>2006</v>
      </c>
      <c r="G2999" s="1" t="s">
        <v>869</v>
      </c>
      <c r="H2999" s="1" t="s">
        <v>76</v>
      </c>
      <c r="I2999" s="1" t="s">
        <v>2056</v>
      </c>
      <c r="J2999" s="3">
        <v>-145.55000000000001</v>
      </c>
      <c r="K2999" s="1" t="s">
        <v>3022</v>
      </c>
      <c r="L2999" s="1" t="s">
        <v>24</v>
      </c>
      <c r="M2999" s="1" t="s">
        <v>3023</v>
      </c>
      <c r="N2999" s="1" t="s">
        <v>2059</v>
      </c>
      <c r="O2999" s="2">
        <v>39752</v>
      </c>
      <c r="P2999" s="2">
        <v>39758</v>
      </c>
      <c r="Q2999" s="1" t="s">
        <v>29</v>
      </c>
      <c r="R2999" t="str">
        <f>VLOOKUP(F2999,'Seg 2 descriptions'!A:B,2)</f>
        <v>X Engineering and Measurement</v>
      </c>
      <c r="S2999" t="str">
        <f>VLOOKUP(G2999,'Seg 3 descriptions'!A:B,2)</f>
        <v>Vehicle Fuel</v>
      </c>
    </row>
    <row r="3000" spans="1:19" x14ac:dyDescent="0.25">
      <c r="A3000" s="1" t="s">
        <v>457</v>
      </c>
      <c r="B3000" s="1" t="s">
        <v>49</v>
      </c>
      <c r="C3000" s="1" t="s">
        <v>2933</v>
      </c>
      <c r="D3000" s="1" t="s">
        <v>3039</v>
      </c>
      <c r="E3000" s="1" t="s">
        <v>20</v>
      </c>
      <c r="F3000" s="1" t="s">
        <v>2006</v>
      </c>
      <c r="G3000" s="1" t="s">
        <v>283</v>
      </c>
      <c r="H3000" s="1" t="s">
        <v>76</v>
      </c>
      <c r="I3000" s="1" t="s">
        <v>2056</v>
      </c>
      <c r="J3000" s="3">
        <v>-32.71</v>
      </c>
      <c r="K3000" s="1" t="s">
        <v>3022</v>
      </c>
      <c r="L3000" s="1" t="s">
        <v>24</v>
      </c>
      <c r="M3000" s="1" t="s">
        <v>3023</v>
      </c>
      <c r="N3000" s="1" t="s">
        <v>2059</v>
      </c>
      <c r="O3000" s="2">
        <v>39752</v>
      </c>
      <c r="P3000" s="2">
        <v>39758</v>
      </c>
      <c r="Q3000" s="1" t="s">
        <v>29</v>
      </c>
      <c r="R3000" t="str">
        <f>VLOOKUP(F3000,'Seg 2 descriptions'!A:B,2)</f>
        <v>X Engineering and Measurement</v>
      </c>
      <c r="S3000" t="str">
        <f>VLOOKUP(G3000,'Seg 3 descriptions'!A:B,2)</f>
        <v>Supplies &amp; Misc Dept Expenses</v>
      </c>
    </row>
    <row r="3001" spans="1:19" x14ac:dyDescent="0.25">
      <c r="A3001" s="1" t="s">
        <v>457</v>
      </c>
      <c r="B3001" s="1" t="s">
        <v>49</v>
      </c>
      <c r="C3001" s="1" t="s">
        <v>2933</v>
      </c>
      <c r="D3001" s="1" t="s">
        <v>3040</v>
      </c>
      <c r="E3001" s="1" t="s">
        <v>20</v>
      </c>
      <c r="F3001" s="1" t="s">
        <v>2006</v>
      </c>
      <c r="G3001" s="1" t="s">
        <v>283</v>
      </c>
      <c r="H3001" s="1" t="s">
        <v>23</v>
      </c>
      <c r="I3001" s="1" t="s">
        <v>2056</v>
      </c>
      <c r="J3001" s="3">
        <v>-20.079999999999998</v>
      </c>
      <c r="K3001" s="1" t="s">
        <v>3022</v>
      </c>
      <c r="L3001" s="1" t="s">
        <v>24</v>
      </c>
      <c r="M3001" s="1" t="s">
        <v>3023</v>
      </c>
      <c r="N3001" s="1" t="s">
        <v>2059</v>
      </c>
      <c r="O3001" s="2">
        <v>39752</v>
      </c>
      <c r="P3001" s="2">
        <v>39758</v>
      </c>
      <c r="Q3001" s="1" t="s">
        <v>29</v>
      </c>
      <c r="R3001" t="str">
        <f>VLOOKUP(F3001,'Seg 2 descriptions'!A:B,2)</f>
        <v>X Engineering and Measurement</v>
      </c>
      <c r="S3001" t="str">
        <f>VLOOKUP(G3001,'Seg 3 descriptions'!A:B,2)</f>
        <v>Supplies &amp; Misc Dept Expenses</v>
      </c>
    </row>
    <row r="3002" spans="1:19" x14ac:dyDescent="0.25">
      <c r="A3002" s="1" t="s">
        <v>457</v>
      </c>
      <c r="B3002" s="1" t="s">
        <v>49</v>
      </c>
      <c r="C3002" s="1" t="s">
        <v>2933</v>
      </c>
      <c r="D3002" s="1" t="s">
        <v>3059</v>
      </c>
      <c r="E3002" s="1" t="s">
        <v>20</v>
      </c>
      <c r="F3002" s="1" t="s">
        <v>2006</v>
      </c>
      <c r="G3002" s="1" t="s">
        <v>283</v>
      </c>
      <c r="H3002" s="1" t="s">
        <v>228</v>
      </c>
      <c r="I3002" s="1" t="s">
        <v>2056</v>
      </c>
      <c r="J3002" s="3">
        <v>-0.73</v>
      </c>
      <c r="K3002" s="1" t="s">
        <v>3022</v>
      </c>
      <c r="L3002" s="1" t="s">
        <v>24</v>
      </c>
      <c r="M3002" s="1" t="s">
        <v>3023</v>
      </c>
      <c r="N3002" s="1" t="s">
        <v>2059</v>
      </c>
      <c r="O3002" s="2">
        <v>39752</v>
      </c>
      <c r="P3002" s="2">
        <v>39758</v>
      </c>
      <c r="Q3002" s="1" t="s">
        <v>29</v>
      </c>
      <c r="R3002" t="str">
        <f>VLOOKUP(F3002,'Seg 2 descriptions'!A:B,2)</f>
        <v>X Engineering and Measurement</v>
      </c>
      <c r="S3002" t="str">
        <f>VLOOKUP(G3002,'Seg 3 descriptions'!A:B,2)</f>
        <v>Supplies &amp; Misc Dept Expenses</v>
      </c>
    </row>
    <row r="3003" spans="1:19" x14ac:dyDescent="0.25">
      <c r="A3003" s="1" t="s">
        <v>457</v>
      </c>
      <c r="B3003" s="1" t="s">
        <v>49</v>
      </c>
      <c r="C3003" s="1" t="s">
        <v>2931</v>
      </c>
      <c r="D3003" s="1" t="s">
        <v>3048</v>
      </c>
      <c r="E3003" s="1" t="s">
        <v>20</v>
      </c>
      <c r="F3003" s="1" t="s">
        <v>2006</v>
      </c>
      <c r="G3003" s="1" t="s">
        <v>868</v>
      </c>
      <c r="H3003" s="1" t="s">
        <v>187</v>
      </c>
      <c r="I3003" s="1" t="s">
        <v>2056</v>
      </c>
      <c r="J3003" s="3">
        <v>28.55</v>
      </c>
      <c r="K3003" s="1" t="s">
        <v>3022</v>
      </c>
      <c r="L3003" s="1" t="s">
        <v>24</v>
      </c>
      <c r="M3003" s="1" t="s">
        <v>3023</v>
      </c>
      <c r="N3003" s="1" t="s">
        <v>2059</v>
      </c>
      <c r="O3003" s="2">
        <v>39660</v>
      </c>
      <c r="P3003" s="2">
        <v>39665</v>
      </c>
      <c r="Q3003" s="1" t="s">
        <v>29</v>
      </c>
      <c r="R3003" t="str">
        <f>VLOOKUP(F3003,'Seg 2 descriptions'!A:B,2)</f>
        <v>X Engineering and Measurement</v>
      </c>
      <c r="S3003" t="str">
        <f>VLOOKUP(G3003,'Seg 3 descriptions'!A:B,2)</f>
        <v>Cell Phones</v>
      </c>
    </row>
    <row r="3004" spans="1:19" x14ac:dyDescent="0.25">
      <c r="A3004" s="1" t="s">
        <v>457</v>
      </c>
      <c r="B3004" s="1" t="s">
        <v>49</v>
      </c>
      <c r="C3004" s="1" t="s">
        <v>2931</v>
      </c>
      <c r="D3004" s="1" t="s">
        <v>3049</v>
      </c>
      <c r="E3004" s="1" t="s">
        <v>20</v>
      </c>
      <c r="F3004" s="1" t="s">
        <v>2006</v>
      </c>
      <c r="G3004" s="1" t="s">
        <v>868</v>
      </c>
      <c r="H3004" s="1" t="s">
        <v>76</v>
      </c>
      <c r="I3004" s="1" t="s">
        <v>2056</v>
      </c>
      <c r="J3004" s="3">
        <v>69.599999999999994</v>
      </c>
      <c r="K3004" s="1" t="s">
        <v>3022</v>
      </c>
      <c r="L3004" s="1" t="s">
        <v>24</v>
      </c>
      <c r="M3004" s="1" t="s">
        <v>3023</v>
      </c>
      <c r="N3004" s="1" t="s">
        <v>2059</v>
      </c>
      <c r="O3004" s="2">
        <v>39660</v>
      </c>
      <c r="P3004" s="2">
        <v>39665</v>
      </c>
      <c r="Q3004" s="1" t="s">
        <v>29</v>
      </c>
      <c r="R3004" t="str">
        <f>VLOOKUP(F3004,'Seg 2 descriptions'!A:B,2)</f>
        <v>X Engineering and Measurement</v>
      </c>
      <c r="S3004" t="str">
        <f>VLOOKUP(G3004,'Seg 3 descriptions'!A:B,2)</f>
        <v>Cell Phones</v>
      </c>
    </row>
    <row r="3005" spans="1:19" x14ac:dyDescent="0.25">
      <c r="A3005" s="1" t="s">
        <v>457</v>
      </c>
      <c r="B3005" s="1" t="s">
        <v>49</v>
      </c>
      <c r="C3005" s="1" t="s">
        <v>2931</v>
      </c>
      <c r="D3005" s="1" t="s">
        <v>3050</v>
      </c>
      <c r="E3005" s="1" t="s">
        <v>20</v>
      </c>
      <c r="F3005" s="1" t="s">
        <v>2006</v>
      </c>
      <c r="G3005" s="1" t="s">
        <v>868</v>
      </c>
      <c r="H3005" s="1" t="s">
        <v>23</v>
      </c>
      <c r="I3005" s="1" t="s">
        <v>2056</v>
      </c>
      <c r="J3005" s="3">
        <v>56.6</v>
      </c>
      <c r="K3005" s="1" t="s">
        <v>3022</v>
      </c>
      <c r="L3005" s="1" t="s">
        <v>24</v>
      </c>
      <c r="M3005" s="1" t="s">
        <v>3023</v>
      </c>
      <c r="N3005" s="1" t="s">
        <v>2059</v>
      </c>
      <c r="O3005" s="2">
        <v>39660</v>
      </c>
      <c r="P3005" s="2">
        <v>39665</v>
      </c>
      <c r="Q3005" s="1" t="s">
        <v>29</v>
      </c>
      <c r="R3005" t="str">
        <f>VLOOKUP(F3005,'Seg 2 descriptions'!A:B,2)</f>
        <v>X Engineering and Measurement</v>
      </c>
      <c r="S3005" t="str">
        <f>VLOOKUP(G3005,'Seg 3 descriptions'!A:B,2)</f>
        <v>Cell Phones</v>
      </c>
    </row>
    <row r="3006" spans="1:19" x14ac:dyDescent="0.25">
      <c r="A3006" s="1" t="s">
        <v>457</v>
      </c>
      <c r="B3006" s="1" t="s">
        <v>49</v>
      </c>
      <c r="C3006" s="1" t="s">
        <v>2931</v>
      </c>
      <c r="D3006" s="1" t="s">
        <v>3116</v>
      </c>
      <c r="E3006" s="1" t="s">
        <v>20</v>
      </c>
      <c r="F3006" s="1" t="s">
        <v>2006</v>
      </c>
      <c r="G3006" s="1" t="s">
        <v>868</v>
      </c>
      <c r="H3006" s="1" t="s">
        <v>130</v>
      </c>
      <c r="I3006" s="1" t="s">
        <v>2056</v>
      </c>
      <c r="J3006" s="3">
        <v>6.61</v>
      </c>
      <c r="K3006" s="1" t="s">
        <v>3022</v>
      </c>
      <c r="L3006" s="1" t="s">
        <v>24</v>
      </c>
      <c r="M3006" s="1" t="s">
        <v>3023</v>
      </c>
      <c r="N3006" s="1" t="s">
        <v>2059</v>
      </c>
      <c r="O3006" s="2">
        <v>39660</v>
      </c>
      <c r="P3006" s="2">
        <v>39665</v>
      </c>
      <c r="Q3006" s="1" t="s">
        <v>29</v>
      </c>
      <c r="R3006" t="str">
        <f>VLOOKUP(F3006,'Seg 2 descriptions'!A:B,2)</f>
        <v>X Engineering and Measurement</v>
      </c>
      <c r="S3006" t="str">
        <f>VLOOKUP(G3006,'Seg 3 descriptions'!A:B,2)</f>
        <v>Cell Phones</v>
      </c>
    </row>
    <row r="3007" spans="1:19" x14ac:dyDescent="0.25">
      <c r="A3007" s="1" t="s">
        <v>457</v>
      </c>
      <c r="B3007" s="1" t="s">
        <v>49</v>
      </c>
      <c r="C3007" s="1" t="s">
        <v>2933</v>
      </c>
      <c r="D3007" s="1" t="s">
        <v>3042</v>
      </c>
      <c r="E3007" s="1" t="s">
        <v>20</v>
      </c>
      <c r="F3007" s="1" t="s">
        <v>2006</v>
      </c>
      <c r="G3007" s="1" t="s">
        <v>283</v>
      </c>
      <c r="H3007" s="1" t="s">
        <v>187</v>
      </c>
      <c r="I3007" s="1" t="s">
        <v>2056</v>
      </c>
      <c r="J3007" s="3">
        <v>-25.24</v>
      </c>
      <c r="K3007" s="1" t="s">
        <v>3022</v>
      </c>
      <c r="L3007" s="1" t="s">
        <v>24</v>
      </c>
      <c r="M3007" s="1" t="s">
        <v>3023</v>
      </c>
      <c r="N3007" s="1" t="s">
        <v>2059</v>
      </c>
      <c r="O3007" s="2">
        <v>39752</v>
      </c>
      <c r="P3007" s="2">
        <v>39758</v>
      </c>
      <c r="Q3007" s="1" t="s">
        <v>29</v>
      </c>
      <c r="R3007" t="str">
        <f>VLOOKUP(F3007,'Seg 2 descriptions'!A:B,2)</f>
        <v>X Engineering and Measurement</v>
      </c>
      <c r="S3007" t="str">
        <f>VLOOKUP(G3007,'Seg 3 descriptions'!A:B,2)</f>
        <v>Supplies &amp; Misc Dept Expenses</v>
      </c>
    </row>
    <row r="3008" spans="1:19" x14ac:dyDescent="0.25">
      <c r="A3008" s="1" t="s">
        <v>457</v>
      </c>
      <c r="B3008" s="1" t="s">
        <v>49</v>
      </c>
      <c r="C3008" s="1" t="s">
        <v>2931</v>
      </c>
      <c r="D3008" s="1" t="s">
        <v>3047</v>
      </c>
      <c r="E3008" s="1" t="s">
        <v>20</v>
      </c>
      <c r="F3008" s="1" t="s">
        <v>2006</v>
      </c>
      <c r="G3008" s="1" t="s">
        <v>868</v>
      </c>
      <c r="H3008" s="1" t="s">
        <v>86</v>
      </c>
      <c r="I3008" s="1" t="s">
        <v>2056</v>
      </c>
      <c r="J3008" s="3">
        <v>64.790000000000006</v>
      </c>
      <c r="K3008" s="1" t="s">
        <v>3022</v>
      </c>
      <c r="L3008" s="1" t="s">
        <v>24</v>
      </c>
      <c r="M3008" s="1" t="s">
        <v>3023</v>
      </c>
      <c r="N3008" s="1" t="s">
        <v>2059</v>
      </c>
      <c r="O3008" s="2">
        <v>39660</v>
      </c>
      <c r="P3008" s="2">
        <v>39665</v>
      </c>
      <c r="Q3008" s="1" t="s">
        <v>29</v>
      </c>
      <c r="R3008" t="str">
        <f>VLOOKUP(F3008,'Seg 2 descriptions'!A:B,2)</f>
        <v>X Engineering and Measurement</v>
      </c>
      <c r="S3008" t="str">
        <f>VLOOKUP(G3008,'Seg 3 descriptions'!A:B,2)</f>
        <v>Cell Phones</v>
      </c>
    </row>
    <row r="3009" spans="1:19" x14ac:dyDescent="0.25">
      <c r="A3009" s="1" t="s">
        <v>457</v>
      </c>
      <c r="B3009" s="1" t="s">
        <v>49</v>
      </c>
      <c r="C3009" s="1" t="s">
        <v>2931</v>
      </c>
      <c r="D3009" s="1" t="s">
        <v>3080</v>
      </c>
      <c r="E3009" s="1" t="s">
        <v>20</v>
      </c>
      <c r="F3009" s="1" t="s">
        <v>2006</v>
      </c>
      <c r="G3009" s="1" t="s">
        <v>1270</v>
      </c>
      <c r="H3009" s="1" t="s">
        <v>187</v>
      </c>
      <c r="I3009" s="1" t="s">
        <v>2056</v>
      </c>
      <c r="J3009" s="3">
        <v>1.23</v>
      </c>
      <c r="K3009" s="1" t="s">
        <v>3022</v>
      </c>
      <c r="L3009" s="1" t="s">
        <v>24</v>
      </c>
      <c r="M3009" s="1" t="s">
        <v>3023</v>
      </c>
      <c r="N3009" s="1" t="s">
        <v>2059</v>
      </c>
      <c r="O3009" s="2">
        <v>39660</v>
      </c>
      <c r="P3009" s="2">
        <v>39665</v>
      </c>
      <c r="Q3009" s="1" t="s">
        <v>29</v>
      </c>
      <c r="R3009" t="str">
        <f>VLOOKUP(F3009,'Seg 2 descriptions'!A:B,2)</f>
        <v>X Engineering and Measurement</v>
      </c>
      <c r="S3009" t="str">
        <f>VLOOKUP(G3009,'Seg 3 descriptions'!A:B,2)</f>
        <v>Seminars &amp; Training</v>
      </c>
    </row>
    <row r="3010" spans="1:19" x14ac:dyDescent="0.25">
      <c r="A3010" s="1" t="s">
        <v>457</v>
      </c>
      <c r="B3010" s="1" t="s">
        <v>49</v>
      </c>
      <c r="C3010" s="1" t="s">
        <v>3194</v>
      </c>
      <c r="D3010" s="1" t="s">
        <v>2605</v>
      </c>
      <c r="E3010" s="1" t="s">
        <v>2029</v>
      </c>
      <c r="F3010" s="1" t="s">
        <v>2030</v>
      </c>
      <c r="G3010" s="1" t="s">
        <v>869</v>
      </c>
      <c r="H3010" s="1" t="s">
        <v>86</v>
      </c>
      <c r="I3010" s="1" t="s">
        <v>2056</v>
      </c>
      <c r="J3010" s="3">
        <v>10.56</v>
      </c>
      <c r="K3010" s="1" t="s">
        <v>2843</v>
      </c>
      <c r="L3010" s="1" t="s">
        <v>24</v>
      </c>
      <c r="M3010" s="1" t="s">
        <v>2844</v>
      </c>
      <c r="N3010" s="1" t="s">
        <v>2059</v>
      </c>
      <c r="O3010" s="2">
        <v>39752</v>
      </c>
      <c r="P3010" s="2">
        <v>39758</v>
      </c>
      <c r="Q3010" s="1" t="s">
        <v>29</v>
      </c>
      <c r="R3010" t="str">
        <f>VLOOKUP(F3010,'Seg 2 descriptions'!A:B,2)</f>
        <v>X Operations-Citrus County</v>
      </c>
      <c r="S3010" t="str">
        <f>VLOOKUP(G3010,'Seg 3 descriptions'!A:B,2)</f>
        <v>Vehicle Fuel</v>
      </c>
    </row>
    <row r="3011" spans="1:19" x14ac:dyDescent="0.25">
      <c r="A3011" s="1" t="s">
        <v>457</v>
      </c>
      <c r="B3011" s="1" t="s">
        <v>49</v>
      </c>
      <c r="C3011" s="1" t="s">
        <v>3194</v>
      </c>
      <c r="D3011" s="1" t="s">
        <v>2608</v>
      </c>
      <c r="E3011" s="1" t="s">
        <v>2029</v>
      </c>
      <c r="F3011" s="1" t="s">
        <v>2030</v>
      </c>
      <c r="G3011" s="1" t="s">
        <v>283</v>
      </c>
      <c r="H3011" s="1" t="s">
        <v>86</v>
      </c>
      <c r="I3011" s="1" t="s">
        <v>2056</v>
      </c>
      <c r="J3011" s="3">
        <v>1.05</v>
      </c>
      <c r="K3011" s="1" t="s">
        <v>2843</v>
      </c>
      <c r="L3011" s="1" t="s">
        <v>24</v>
      </c>
      <c r="M3011" s="1" t="s">
        <v>2844</v>
      </c>
      <c r="N3011" s="1" t="s">
        <v>2059</v>
      </c>
      <c r="O3011" s="2">
        <v>39752</v>
      </c>
      <c r="P3011" s="2">
        <v>39758</v>
      </c>
      <c r="Q3011" s="1" t="s">
        <v>29</v>
      </c>
      <c r="R3011" t="str">
        <f>VLOOKUP(F3011,'Seg 2 descriptions'!A:B,2)</f>
        <v>X Operations-Citrus County</v>
      </c>
      <c r="S3011" t="str">
        <f>VLOOKUP(G3011,'Seg 3 descriptions'!A:B,2)</f>
        <v>Supplies &amp; Misc Dept Expenses</v>
      </c>
    </row>
    <row r="3012" spans="1:19" x14ac:dyDescent="0.25">
      <c r="A3012" s="1" t="s">
        <v>457</v>
      </c>
      <c r="B3012" s="1" t="s">
        <v>49</v>
      </c>
      <c r="C3012" s="1" t="s">
        <v>3194</v>
      </c>
      <c r="D3012" s="1" t="s">
        <v>2607</v>
      </c>
      <c r="E3012" s="1" t="s">
        <v>2029</v>
      </c>
      <c r="F3012" s="1" t="s">
        <v>2030</v>
      </c>
      <c r="G3012" s="1" t="s">
        <v>283</v>
      </c>
      <c r="H3012" s="1" t="s">
        <v>187</v>
      </c>
      <c r="I3012" s="1" t="s">
        <v>2056</v>
      </c>
      <c r="J3012" s="3">
        <v>2.5299999999999998</v>
      </c>
      <c r="K3012" s="1" t="s">
        <v>2843</v>
      </c>
      <c r="L3012" s="1" t="s">
        <v>24</v>
      </c>
      <c r="M3012" s="1" t="s">
        <v>2844</v>
      </c>
      <c r="N3012" s="1" t="s">
        <v>2059</v>
      </c>
      <c r="O3012" s="2">
        <v>39752</v>
      </c>
      <c r="P3012" s="2">
        <v>39758</v>
      </c>
      <c r="Q3012" s="1" t="s">
        <v>29</v>
      </c>
      <c r="R3012" t="str">
        <f>VLOOKUP(F3012,'Seg 2 descriptions'!A:B,2)</f>
        <v>X Operations-Citrus County</v>
      </c>
      <c r="S3012" t="str">
        <f>VLOOKUP(G3012,'Seg 3 descriptions'!A:B,2)</f>
        <v>Supplies &amp; Misc Dept Expenses</v>
      </c>
    </row>
    <row r="3013" spans="1:19" x14ac:dyDescent="0.25">
      <c r="A3013" s="1" t="s">
        <v>457</v>
      </c>
      <c r="B3013" s="1" t="s">
        <v>49</v>
      </c>
      <c r="C3013" s="1" t="s">
        <v>3199</v>
      </c>
      <c r="D3013" s="1" t="s">
        <v>2617</v>
      </c>
      <c r="E3013" s="1" t="s">
        <v>2029</v>
      </c>
      <c r="F3013" s="1" t="s">
        <v>2030</v>
      </c>
      <c r="G3013" s="1" t="s">
        <v>867</v>
      </c>
      <c r="H3013" s="1" t="s">
        <v>86</v>
      </c>
      <c r="I3013" s="1" t="s">
        <v>2056</v>
      </c>
      <c r="J3013" s="3">
        <v>4.3600000000000003</v>
      </c>
      <c r="K3013" s="1" t="s">
        <v>2843</v>
      </c>
      <c r="L3013" s="1" t="s">
        <v>24</v>
      </c>
      <c r="M3013" s="1" t="s">
        <v>2844</v>
      </c>
      <c r="N3013" s="1" t="s">
        <v>2059</v>
      </c>
      <c r="O3013" s="2">
        <v>39721</v>
      </c>
      <c r="P3013" s="2">
        <v>39727</v>
      </c>
      <c r="Q3013" s="1" t="s">
        <v>29</v>
      </c>
      <c r="R3013" t="str">
        <f>VLOOKUP(F3013,'Seg 2 descriptions'!A:B,2)</f>
        <v>X Operations-Citrus County</v>
      </c>
      <c r="S3013" t="str">
        <f>VLOOKUP(G3013,'Seg 3 descriptions'!A:B,2)</f>
        <v>Meals</v>
      </c>
    </row>
    <row r="3014" spans="1:19" x14ac:dyDescent="0.25">
      <c r="A3014" s="1" t="s">
        <v>457</v>
      </c>
      <c r="B3014" s="1" t="s">
        <v>49</v>
      </c>
      <c r="C3014" s="1" t="s">
        <v>3199</v>
      </c>
      <c r="D3014" s="1" t="s">
        <v>2619</v>
      </c>
      <c r="E3014" s="1" t="s">
        <v>2029</v>
      </c>
      <c r="F3014" s="1" t="s">
        <v>2030</v>
      </c>
      <c r="G3014" s="1" t="s">
        <v>866</v>
      </c>
      <c r="H3014" s="1" t="s">
        <v>86</v>
      </c>
      <c r="I3014" s="1" t="s">
        <v>2056</v>
      </c>
      <c r="J3014" s="3">
        <v>2.13</v>
      </c>
      <c r="K3014" s="1" t="s">
        <v>2843</v>
      </c>
      <c r="L3014" s="1" t="s">
        <v>24</v>
      </c>
      <c r="M3014" s="1" t="s">
        <v>2844</v>
      </c>
      <c r="N3014" s="1" t="s">
        <v>2059</v>
      </c>
      <c r="O3014" s="2">
        <v>39721</v>
      </c>
      <c r="P3014" s="2">
        <v>39727</v>
      </c>
      <c r="Q3014" s="1" t="s">
        <v>29</v>
      </c>
      <c r="R3014" t="str">
        <f>VLOOKUP(F3014,'Seg 2 descriptions'!A:B,2)</f>
        <v>X Operations-Citrus County</v>
      </c>
      <c r="S3014" t="str">
        <f>VLOOKUP(G3014,'Seg 3 descriptions'!A:B,2)</f>
        <v>Lodging &amp; Travel</v>
      </c>
    </row>
    <row r="3015" spans="1:19" x14ac:dyDescent="0.25">
      <c r="A3015" s="1" t="s">
        <v>457</v>
      </c>
      <c r="B3015" s="1" t="s">
        <v>49</v>
      </c>
      <c r="C3015" s="1" t="s">
        <v>3199</v>
      </c>
      <c r="D3015" s="1" t="s">
        <v>2299</v>
      </c>
      <c r="E3015" s="1" t="s">
        <v>2029</v>
      </c>
      <c r="F3015" s="1" t="s">
        <v>2030</v>
      </c>
      <c r="G3015" s="1" t="s">
        <v>590</v>
      </c>
      <c r="H3015" s="1" t="s">
        <v>86</v>
      </c>
      <c r="I3015" s="1" t="s">
        <v>2056</v>
      </c>
      <c r="J3015" s="3">
        <v>24.17</v>
      </c>
      <c r="K3015" s="1" t="s">
        <v>2843</v>
      </c>
      <c r="L3015" s="1" t="s">
        <v>24</v>
      </c>
      <c r="M3015" s="1" t="s">
        <v>2844</v>
      </c>
      <c r="N3015" s="1" t="s">
        <v>2059</v>
      </c>
      <c r="O3015" s="2">
        <v>39721</v>
      </c>
      <c r="P3015" s="2">
        <v>39727</v>
      </c>
      <c r="Q3015" s="1" t="s">
        <v>29</v>
      </c>
      <c r="R3015" t="str">
        <f>VLOOKUP(F3015,'Seg 2 descriptions'!A:B,2)</f>
        <v>X Operations-Citrus County</v>
      </c>
      <c r="S3015" t="str">
        <f>VLOOKUP(G3015,'Seg 3 descriptions'!A:B,2)</f>
        <v>Overtime/Comp Time/On Call</v>
      </c>
    </row>
    <row r="3016" spans="1:19" x14ac:dyDescent="0.25">
      <c r="A3016" s="1" t="s">
        <v>457</v>
      </c>
      <c r="B3016" s="1" t="s">
        <v>49</v>
      </c>
      <c r="C3016" s="1" t="s">
        <v>3199</v>
      </c>
      <c r="D3016" s="1" t="s">
        <v>2307</v>
      </c>
      <c r="E3016" s="1" t="s">
        <v>2029</v>
      </c>
      <c r="F3016" s="1" t="s">
        <v>2030</v>
      </c>
      <c r="G3016" s="1" t="s">
        <v>460</v>
      </c>
      <c r="H3016" s="1" t="s">
        <v>86</v>
      </c>
      <c r="I3016" s="1" t="s">
        <v>2056</v>
      </c>
      <c r="J3016" s="3">
        <v>43.8</v>
      </c>
      <c r="K3016" s="1" t="s">
        <v>2843</v>
      </c>
      <c r="L3016" s="1" t="s">
        <v>24</v>
      </c>
      <c r="M3016" s="1" t="s">
        <v>2844</v>
      </c>
      <c r="N3016" s="1" t="s">
        <v>2059</v>
      </c>
      <c r="O3016" s="2">
        <v>39721</v>
      </c>
      <c r="P3016" s="2">
        <v>39727</v>
      </c>
      <c r="Q3016" s="1" t="s">
        <v>29</v>
      </c>
      <c r="R3016" t="str">
        <f>VLOOKUP(F3016,'Seg 2 descriptions'!A:B,2)</f>
        <v>X Operations-Citrus County</v>
      </c>
      <c r="S3016" t="str">
        <f>VLOOKUP(G3016,'Seg 3 descriptions'!A:B,2)</f>
        <v>Salaries</v>
      </c>
    </row>
    <row r="3017" spans="1:19" x14ac:dyDescent="0.25">
      <c r="A3017" s="1" t="s">
        <v>457</v>
      </c>
      <c r="B3017" s="1" t="s">
        <v>49</v>
      </c>
      <c r="C3017" s="1" t="s">
        <v>3194</v>
      </c>
      <c r="D3017" s="1" t="s">
        <v>2612</v>
      </c>
      <c r="E3017" s="1" t="s">
        <v>2029</v>
      </c>
      <c r="F3017" s="1" t="s">
        <v>2030</v>
      </c>
      <c r="G3017" s="1" t="s">
        <v>1302</v>
      </c>
      <c r="H3017" s="1" t="s">
        <v>187</v>
      </c>
      <c r="I3017" s="1" t="s">
        <v>2056</v>
      </c>
      <c r="J3017" s="3">
        <v>2.04</v>
      </c>
      <c r="K3017" s="1" t="s">
        <v>2843</v>
      </c>
      <c r="L3017" s="1" t="s">
        <v>24</v>
      </c>
      <c r="M3017" s="1" t="s">
        <v>2844</v>
      </c>
      <c r="N3017" s="1" t="s">
        <v>2059</v>
      </c>
      <c r="O3017" s="2">
        <v>39752</v>
      </c>
      <c r="P3017" s="2">
        <v>39758</v>
      </c>
      <c r="Q3017" s="1" t="s">
        <v>29</v>
      </c>
      <c r="R3017" t="str">
        <f>VLOOKUP(F3017,'Seg 2 descriptions'!A:B,2)</f>
        <v>X Operations-Citrus County</v>
      </c>
      <c r="S3017" t="str">
        <f>VLOOKUP(G3017,'Seg 3 descriptions'!A:B,2)</f>
        <v>Uniforms</v>
      </c>
    </row>
    <row r="3018" spans="1:19" x14ac:dyDescent="0.25">
      <c r="A3018" s="1" t="s">
        <v>457</v>
      </c>
      <c r="B3018" s="1" t="s">
        <v>49</v>
      </c>
      <c r="C3018" s="1" t="s">
        <v>3194</v>
      </c>
      <c r="D3018" s="1" t="s">
        <v>2611</v>
      </c>
      <c r="E3018" s="1" t="s">
        <v>2029</v>
      </c>
      <c r="F3018" s="1" t="s">
        <v>2030</v>
      </c>
      <c r="G3018" s="1" t="s">
        <v>1302</v>
      </c>
      <c r="H3018" s="1" t="s">
        <v>86</v>
      </c>
      <c r="I3018" s="1" t="s">
        <v>2056</v>
      </c>
      <c r="J3018" s="3">
        <v>0.85</v>
      </c>
      <c r="K3018" s="1" t="s">
        <v>2843</v>
      </c>
      <c r="L3018" s="1" t="s">
        <v>24</v>
      </c>
      <c r="M3018" s="1" t="s">
        <v>2844</v>
      </c>
      <c r="N3018" s="1" t="s">
        <v>2059</v>
      </c>
      <c r="O3018" s="2">
        <v>39752</v>
      </c>
      <c r="P3018" s="2">
        <v>39758</v>
      </c>
      <c r="Q3018" s="1" t="s">
        <v>29</v>
      </c>
      <c r="R3018" t="str">
        <f>VLOOKUP(F3018,'Seg 2 descriptions'!A:B,2)</f>
        <v>X Operations-Citrus County</v>
      </c>
      <c r="S3018" t="str">
        <f>VLOOKUP(G3018,'Seg 3 descriptions'!A:B,2)</f>
        <v>Uniforms</v>
      </c>
    </row>
    <row r="3019" spans="1:19" x14ac:dyDescent="0.25">
      <c r="A3019" s="1" t="s">
        <v>457</v>
      </c>
      <c r="B3019" s="1" t="s">
        <v>49</v>
      </c>
      <c r="C3019" s="1" t="s">
        <v>3194</v>
      </c>
      <c r="D3019" s="1" t="s">
        <v>2613</v>
      </c>
      <c r="E3019" s="1" t="s">
        <v>2029</v>
      </c>
      <c r="F3019" s="1" t="s">
        <v>2030</v>
      </c>
      <c r="G3019" s="1" t="s">
        <v>868</v>
      </c>
      <c r="H3019" s="1" t="s">
        <v>86</v>
      </c>
      <c r="I3019" s="1" t="s">
        <v>2056</v>
      </c>
      <c r="J3019" s="3">
        <v>1.47</v>
      </c>
      <c r="K3019" s="1" t="s">
        <v>2843</v>
      </c>
      <c r="L3019" s="1" t="s">
        <v>24</v>
      </c>
      <c r="M3019" s="1" t="s">
        <v>2844</v>
      </c>
      <c r="N3019" s="1" t="s">
        <v>2059</v>
      </c>
      <c r="O3019" s="2">
        <v>39752</v>
      </c>
      <c r="P3019" s="2">
        <v>39758</v>
      </c>
      <c r="Q3019" s="1" t="s">
        <v>29</v>
      </c>
      <c r="R3019" t="str">
        <f>VLOOKUP(F3019,'Seg 2 descriptions'!A:B,2)</f>
        <v>X Operations-Citrus County</v>
      </c>
      <c r="S3019" t="str">
        <f>VLOOKUP(G3019,'Seg 3 descriptions'!A:B,2)</f>
        <v>Cell Phones</v>
      </c>
    </row>
    <row r="3020" spans="1:19" x14ac:dyDescent="0.25">
      <c r="A3020" s="1" t="s">
        <v>457</v>
      </c>
      <c r="B3020" s="1" t="s">
        <v>49</v>
      </c>
      <c r="C3020" s="1" t="s">
        <v>3194</v>
      </c>
      <c r="D3020" s="1" t="s">
        <v>2614</v>
      </c>
      <c r="E3020" s="1" t="s">
        <v>2029</v>
      </c>
      <c r="F3020" s="1" t="s">
        <v>2030</v>
      </c>
      <c r="G3020" s="1" t="s">
        <v>868</v>
      </c>
      <c r="H3020" s="1" t="s">
        <v>187</v>
      </c>
      <c r="I3020" s="1" t="s">
        <v>2056</v>
      </c>
      <c r="J3020" s="3">
        <v>3.53</v>
      </c>
      <c r="K3020" s="1" t="s">
        <v>2843</v>
      </c>
      <c r="L3020" s="1" t="s">
        <v>24</v>
      </c>
      <c r="M3020" s="1" t="s">
        <v>2844</v>
      </c>
      <c r="N3020" s="1" t="s">
        <v>2059</v>
      </c>
      <c r="O3020" s="2">
        <v>39752</v>
      </c>
      <c r="P3020" s="2">
        <v>39758</v>
      </c>
      <c r="Q3020" s="1" t="s">
        <v>29</v>
      </c>
      <c r="R3020" t="str">
        <f>VLOOKUP(F3020,'Seg 2 descriptions'!A:B,2)</f>
        <v>X Operations-Citrus County</v>
      </c>
      <c r="S3020" t="str">
        <f>VLOOKUP(G3020,'Seg 3 descriptions'!A:B,2)</f>
        <v>Cell Phones</v>
      </c>
    </row>
    <row r="3021" spans="1:19" x14ac:dyDescent="0.25">
      <c r="A3021" s="1" t="s">
        <v>457</v>
      </c>
      <c r="B3021" s="1" t="s">
        <v>49</v>
      </c>
      <c r="C3021" s="1" t="s">
        <v>2933</v>
      </c>
      <c r="D3021" s="1" t="s">
        <v>1990</v>
      </c>
      <c r="E3021" s="1" t="s">
        <v>1991</v>
      </c>
      <c r="F3021" s="1" t="s">
        <v>1992</v>
      </c>
      <c r="G3021" s="1" t="s">
        <v>460</v>
      </c>
      <c r="H3021" s="1" t="s">
        <v>103</v>
      </c>
      <c r="I3021" s="1" t="s">
        <v>2056</v>
      </c>
      <c r="J3021" s="3">
        <v>-8.57</v>
      </c>
      <c r="K3021" s="1" t="s">
        <v>2823</v>
      </c>
      <c r="L3021" s="1" t="s">
        <v>24</v>
      </c>
      <c r="M3021" s="1" t="s">
        <v>2824</v>
      </c>
      <c r="N3021" s="1" t="s">
        <v>2059</v>
      </c>
      <c r="O3021" s="2">
        <v>39752</v>
      </c>
      <c r="P3021" s="2">
        <v>39758</v>
      </c>
      <c r="Q3021" s="1" t="s">
        <v>29</v>
      </c>
      <c r="R3021" t="str">
        <f>VLOOKUP(F3021,'Seg 2 descriptions'!A:B,2)</f>
        <v>X Operations-Tri-County</v>
      </c>
      <c r="S3021" t="str">
        <f>VLOOKUP(G3021,'Seg 3 descriptions'!A:B,2)</f>
        <v>Salaries</v>
      </c>
    </row>
    <row r="3022" spans="1:19" x14ac:dyDescent="0.25">
      <c r="A3022" s="1" t="s">
        <v>457</v>
      </c>
      <c r="B3022" s="1" t="s">
        <v>49</v>
      </c>
      <c r="C3022" s="1" t="s">
        <v>2933</v>
      </c>
      <c r="D3022" s="1" t="s">
        <v>1999</v>
      </c>
      <c r="E3022" s="1" t="s">
        <v>1991</v>
      </c>
      <c r="F3022" s="1" t="s">
        <v>1992</v>
      </c>
      <c r="G3022" s="1" t="s">
        <v>460</v>
      </c>
      <c r="H3022" s="1" t="s">
        <v>228</v>
      </c>
      <c r="I3022" s="1" t="s">
        <v>2056</v>
      </c>
      <c r="J3022" s="3">
        <v>-89.68</v>
      </c>
      <c r="K3022" s="1" t="s">
        <v>2823</v>
      </c>
      <c r="L3022" s="1" t="s">
        <v>24</v>
      </c>
      <c r="M3022" s="1" t="s">
        <v>2824</v>
      </c>
      <c r="N3022" s="1" t="s">
        <v>2059</v>
      </c>
      <c r="O3022" s="2">
        <v>39752</v>
      </c>
      <c r="P3022" s="2">
        <v>39758</v>
      </c>
      <c r="Q3022" s="1" t="s">
        <v>29</v>
      </c>
      <c r="R3022" t="str">
        <f>VLOOKUP(F3022,'Seg 2 descriptions'!A:B,2)</f>
        <v>X Operations-Tri-County</v>
      </c>
      <c r="S3022" t="str">
        <f>VLOOKUP(G3022,'Seg 3 descriptions'!A:B,2)</f>
        <v>Salaries</v>
      </c>
    </row>
    <row r="3023" spans="1:19" x14ac:dyDescent="0.25">
      <c r="A3023" s="1" t="s">
        <v>457</v>
      </c>
      <c r="B3023" s="1" t="s">
        <v>49</v>
      </c>
      <c r="C3023" s="1" t="s">
        <v>2933</v>
      </c>
      <c r="D3023" s="1" t="s">
        <v>2218</v>
      </c>
      <c r="E3023" s="1" t="s">
        <v>1991</v>
      </c>
      <c r="F3023" s="1" t="s">
        <v>1992</v>
      </c>
      <c r="G3023" s="1" t="s">
        <v>460</v>
      </c>
      <c r="H3023" s="1" t="s">
        <v>130</v>
      </c>
      <c r="I3023" s="1" t="s">
        <v>2056</v>
      </c>
      <c r="J3023" s="3">
        <v>-12.76</v>
      </c>
      <c r="K3023" s="1" t="s">
        <v>2823</v>
      </c>
      <c r="L3023" s="1" t="s">
        <v>24</v>
      </c>
      <c r="M3023" s="1" t="s">
        <v>2824</v>
      </c>
      <c r="N3023" s="1" t="s">
        <v>2059</v>
      </c>
      <c r="O3023" s="2">
        <v>39752</v>
      </c>
      <c r="P3023" s="2">
        <v>39758</v>
      </c>
      <c r="Q3023" s="1" t="s">
        <v>29</v>
      </c>
      <c r="R3023" t="str">
        <f>VLOOKUP(F3023,'Seg 2 descriptions'!A:B,2)</f>
        <v>X Operations-Tri-County</v>
      </c>
      <c r="S3023" t="str">
        <f>VLOOKUP(G3023,'Seg 3 descriptions'!A:B,2)</f>
        <v>Salaries</v>
      </c>
    </row>
    <row r="3024" spans="1:19" x14ac:dyDescent="0.25">
      <c r="A3024" s="1" t="s">
        <v>457</v>
      </c>
      <c r="B3024" s="1" t="s">
        <v>49</v>
      </c>
      <c r="C3024" s="1" t="s">
        <v>2933</v>
      </c>
      <c r="D3024" s="1" t="s">
        <v>2675</v>
      </c>
      <c r="E3024" s="1" t="s">
        <v>2029</v>
      </c>
      <c r="F3024" s="1" t="s">
        <v>1992</v>
      </c>
      <c r="G3024" s="1" t="s">
        <v>460</v>
      </c>
      <c r="H3024" s="1" t="s">
        <v>187</v>
      </c>
      <c r="I3024" s="1" t="s">
        <v>2056</v>
      </c>
      <c r="J3024" s="3">
        <v>-4.96</v>
      </c>
      <c r="K3024" s="1" t="s">
        <v>2823</v>
      </c>
      <c r="L3024" s="1" t="s">
        <v>24</v>
      </c>
      <c r="M3024" s="1" t="s">
        <v>2824</v>
      </c>
      <c r="N3024" s="1" t="s">
        <v>2059</v>
      </c>
      <c r="O3024" s="2">
        <v>39752</v>
      </c>
      <c r="P3024" s="2">
        <v>39758</v>
      </c>
      <c r="Q3024" s="1" t="s">
        <v>29</v>
      </c>
      <c r="R3024" t="str">
        <f>VLOOKUP(F3024,'Seg 2 descriptions'!A:B,2)</f>
        <v>X Operations-Tri-County</v>
      </c>
      <c r="S3024" t="str">
        <f>VLOOKUP(G3024,'Seg 3 descriptions'!A:B,2)</f>
        <v>Salaries</v>
      </c>
    </row>
    <row r="3025" spans="1:19" x14ac:dyDescent="0.25">
      <c r="A3025" s="1" t="s">
        <v>457</v>
      </c>
      <c r="B3025" s="1" t="s">
        <v>49</v>
      </c>
      <c r="C3025" s="1" t="s">
        <v>2933</v>
      </c>
      <c r="D3025" s="1" t="s">
        <v>3358</v>
      </c>
      <c r="E3025" s="1" t="s">
        <v>2029</v>
      </c>
      <c r="F3025" s="1" t="s">
        <v>1992</v>
      </c>
      <c r="G3025" s="1" t="s">
        <v>460</v>
      </c>
      <c r="H3025" s="1" t="s">
        <v>130</v>
      </c>
      <c r="I3025" s="1" t="s">
        <v>2056</v>
      </c>
      <c r="J3025" s="3">
        <v>-3.31</v>
      </c>
      <c r="K3025" s="1" t="s">
        <v>2823</v>
      </c>
      <c r="L3025" s="1" t="s">
        <v>24</v>
      </c>
      <c r="M3025" s="1" t="s">
        <v>2824</v>
      </c>
      <c r="N3025" s="1" t="s">
        <v>2059</v>
      </c>
      <c r="O3025" s="2">
        <v>39752</v>
      </c>
      <c r="P3025" s="2">
        <v>39758</v>
      </c>
      <c r="Q3025" s="1" t="s">
        <v>29</v>
      </c>
      <c r="R3025" t="str">
        <f>VLOOKUP(F3025,'Seg 2 descriptions'!A:B,2)</f>
        <v>X Operations-Tri-County</v>
      </c>
      <c r="S3025" t="str">
        <f>VLOOKUP(G3025,'Seg 3 descriptions'!A:B,2)</f>
        <v>Salaries</v>
      </c>
    </row>
    <row r="3026" spans="1:19" x14ac:dyDescent="0.25">
      <c r="A3026" s="1" t="s">
        <v>457</v>
      </c>
      <c r="B3026" s="1" t="s">
        <v>49</v>
      </c>
      <c r="C3026" s="1" t="s">
        <v>2933</v>
      </c>
      <c r="D3026" s="1" t="s">
        <v>1997</v>
      </c>
      <c r="E3026" s="1" t="s">
        <v>1991</v>
      </c>
      <c r="F3026" s="1" t="s">
        <v>1992</v>
      </c>
      <c r="G3026" s="1" t="s">
        <v>460</v>
      </c>
      <c r="H3026" s="1" t="s">
        <v>86</v>
      </c>
      <c r="I3026" s="1" t="s">
        <v>2056</v>
      </c>
      <c r="J3026" s="3">
        <v>-209.93</v>
      </c>
      <c r="K3026" s="1" t="s">
        <v>2823</v>
      </c>
      <c r="L3026" s="1" t="s">
        <v>24</v>
      </c>
      <c r="M3026" s="1" t="s">
        <v>2824</v>
      </c>
      <c r="N3026" s="1" t="s">
        <v>2059</v>
      </c>
      <c r="O3026" s="2">
        <v>39752</v>
      </c>
      <c r="P3026" s="2">
        <v>39758</v>
      </c>
      <c r="Q3026" s="1" t="s">
        <v>29</v>
      </c>
      <c r="R3026" t="str">
        <f>VLOOKUP(F3026,'Seg 2 descriptions'!A:B,2)</f>
        <v>X Operations-Tri-County</v>
      </c>
      <c r="S3026" t="str">
        <f>VLOOKUP(G3026,'Seg 3 descriptions'!A:B,2)</f>
        <v>Salaries</v>
      </c>
    </row>
    <row r="3027" spans="1:19" x14ac:dyDescent="0.25">
      <c r="A3027" s="1" t="s">
        <v>457</v>
      </c>
      <c r="B3027" s="1" t="s">
        <v>49</v>
      </c>
      <c r="C3027" s="1" t="s">
        <v>2933</v>
      </c>
      <c r="D3027" s="1" t="s">
        <v>2083</v>
      </c>
      <c r="E3027" s="1" t="s">
        <v>20</v>
      </c>
      <c r="F3027" s="1" t="s">
        <v>1992</v>
      </c>
      <c r="G3027" s="1" t="s">
        <v>460</v>
      </c>
      <c r="H3027" s="1" t="s">
        <v>86</v>
      </c>
      <c r="I3027" s="1" t="s">
        <v>2056</v>
      </c>
      <c r="J3027" s="3">
        <v>-64.900000000000006</v>
      </c>
      <c r="K3027" s="1" t="s">
        <v>2823</v>
      </c>
      <c r="L3027" s="1" t="s">
        <v>24</v>
      </c>
      <c r="M3027" s="1" t="s">
        <v>2824</v>
      </c>
      <c r="N3027" s="1" t="s">
        <v>2059</v>
      </c>
      <c r="O3027" s="2">
        <v>39752</v>
      </c>
      <c r="P3027" s="2">
        <v>39758</v>
      </c>
      <c r="Q3027" s="1" t="s">
        <v>29</v>
      </c>
      <c r="R3027" t="str">
        <f>VLOOKUP(F3027,'Seg 2 descriptions'!A:B,2)</f>
        <v>X Operations-Tri-County</v>
      </c>
      <c r="S3027" t="str">
        <f>VLOOKUP(G3027,'Seg 3 descriptions'!A:B,2)</f>
        <v>Salaries</v>
      </c>
    </row>
    <row r="3028" spans="1:19" x14ac:dyDescent="0.25">
      <c r="A3028" s="1" t="s">
        <v>457</v>
      </c>
      <c r="B3028" s="1" t="s">
        <v>49</v>
      </c>
      <c r="C3028" s="1" t="s">
        <v>3199</v>
      </c>
      <c r="D3028" s="1" t="s">
        <v>2766</v>
      </c>
      <c r="E3028" s="1" t="s">
        <v>1991</v>
      </c>
      <c r="F3028" s="1" t="s">
        <v>1992</v>
      </c>
      <c r="G3028" s="1" t="s">
        <v>870</v>
      </c>
      <c r="H3028" s="1" t="s">
        <v>228</v>
      </c>
      <c r="I3028" s="1" t="s">
        <v>2056</v>
      </c>
      <c r="J3028" s="3">
        <v>4.99</v>
      </c>
      <c r="K3028" s="1" t="s">
        <v>2823</v>
      </c>
      <c r="L3028" s="1" t="s">
        <v>24</v>
      </c>
      <c r="M3028" s="1" t="s">
        <v>2824</v>
      </c>
      <c r="N3028" s="1" t="s">
        <v>2059</v>
      </c>
      <c r="O3028" s="2">
        <v>39721</v>
      </c>
      <c r="P3028" s="2">
        <v>39727</v>
      </c>
      <c r="Q3028" s="1" t="s">
        <v>29</v>
      </c>
      <c r="R3028" t="str">
        <f>VLOOKUP(F3028,'Seg 2 descriptions'!A:B,2)</f>
        <v>X Operations-Tri-County</v>
      </c>
      <c r="S3028" t="str">
        <f>VLOOKUP(G3028,'Seg 3 descriptions'!A:B,2)</f>
        <v>Other Vehicle Expenses</v>
      </c>
    </row>
    <row r="3029" spans="1:19" x14ac:dyDescent="0.25">
      <c r="A3029" s="1" t="s">
        <v>457</v>
      </c>
      <c r="B3029" s="1" t="s">
        <v>49</v>
      </c>
      <c r="C3029" s="1" t="s">
        <v>3199</v>
      </c>
      <c r="D3029" s="1" t="s">
        <v>3089</v>
      </c>
      <c r="E3029" s="1" t="s">
        <v>2029</v>
      </c>
      <c r="F3029" s="1" t="s">
        <v>1992</v>
      </c>
      <c r="G3029" s="1" t="s">
        <v>870</v>
      </c>
      <c r="H3029" s="1" t="s">
        <v>187</v>
      </c>
      <c r="I3029" s="1" t="s">
        <v>2056</v>
      </c>
      <c r="J3029" s="3">
        <v>1.8</v>
      </c>
      <c r="K3029" s="1" t="s">
        <v>2823</v>
      </c>
      <c r="L3029" s="1" t="s">
        <v>24</v>
      </c>
      <c r="M3029" s="1" t="s">
        <v>2824</v>
      </c>
      <c r="N3029" s="1" t="s">
        <v>2059</v>
      </c>
      <c r="O3029" s="2">
        <v>39721</v>
      </c>
      <c r="P3029" s="2">
        <v>39727</v>
      </c>
      <c r="Q3029" s="1" t="s">
        <v>29</v>
      </c>
      <c r="R3029" t="str">
        <f>VLOOKUP(F3029,'Seg 2 descriptions'!A:B,2)</f>
        <v>X Operations-Tri-County</v>
      </c>
      <c r="S3029" t="str">
        <f>VLOOKUP(G3029,'Seg 3 descriptions'!A:B,2)</f>
        <v>Other Vehicle Expenses</v>
      </c>
    </row>
    <row r="3030" spans="1:19" x14ac:dyDescent="0.25">
      <c r="A3030" s="1" t="s">
        <v>457</v>
      </c>
      <c r="B3030" s="1" t="s">
        <v>49</v>
      </c>
      <c r="C3030" s="1" t="s">
        <v>3199</v>
      </c>
      <c r="D3030" s="1" t="s">
        <v>2334</v>
      </c>
      <c r="E3030" s="1" t="s">
        <v>1991</v>
      </c>
      <c r="F3030" s="1" t="s">
        <v>1992</v>
      </c>
      <c r="G3030" s="1" t="s">
        <v>870</v>
      </c>
      <c r="H3030" s="1" t="s">
        <v>86</v>
      </c>
      <c r="I3030" s="1" t="s">
        <v>2056</v>
      </c>
      <c r="J3030" s="3">
        <v>90.6</v>
      </c>
      <c r="K3030" s="1" t="s">
        <v>2823</v>
      </c>
      <c r="L3030" s="1" t="s">
        <v>24</v>
      </c>
      <c r="M3030" s="1" t="s">
        <v>2824</v>
      </c>
      <c r="N3030" s="1" t="s">
        <v>2059</v>
      </c>
      <c r="O3030" s="2">
        <v>39721</v>
      </c>
      <c r="P3030" s="2">
        <v>39727</v>
      </c>
      <c r="Q3030" s="1" t="s">
        <v>29</v>
      </c>
      <c r="R3030" t="str">
        <f>VLOOKUP(F3030,'Seg 2 descriptions'!A:B,2)</f>
        <v>X Operations-Tri-County</v>
      </c>
      <c r="S3030" t="str">
        <f>VLOOKUP(G3030,'Seg 3 descriptions'!A:B,2)</f>
        <v>Other Vehicle Expenses</v>
      </c>
    </row>
    <row r="3031" spans="1:19" x14ac:dyDescent="0.25">
      <c r="A3031" s="1" t="s">
        <v>457</v>
      </c>
      <c r="B3031" s="1" t="s">
        <v>49</v>
      </c>
      <c r="C3031" s="1" t="s">
        <v>3199</v>
      </c>
      <c r="D3031" s="1" t="s">
        <v>2335</v>
      </c>
      <c r="E3031" s="1" t="s">
        <v>1991</v>
      </c>
      <c r="F3031" s="1" t="s">
        <v>1992</v>
      </c>
      <c r="G3031" s="1" t="s">
        <v>870</v>
      </c>
      <c r="H3031" s="1" t="s">
        <v>103</v>
      </c>
      <c r="I3031" s="1" t="s">
        <v>2056</v>
      </c>
      <c r="J3031" s="3">
        <v>17.239999999999998</v>
      </c>
      <c r="K3031" s="1" t="s">
        <v>2823</v>
      </c>
      <c r="L3031" s="1" t="s">
        <v>24</v>
      </c>
      <c r="M3031" s="1" t="s">
        <v>2824</v>
      </c>
      <c r="N3031" s="1" t="s">
        <v>2059</v>
      </c>
      <c r="O3031" s="2">
        <v>39721</v>
      </c>
      <c r="P3031" s="2">
        <v>39727</v>
      </c>
      <c r="Q3031" s="1" t="s">
        <v>29</v>
      </c>
      <c r="R3031" t="str">
        <f>VLOOKUP(F3031,'Seg 2 descriptions'!A:B,2)</f>
        <v>X Operations-Tri-County</v>
      </c>
      <c r="S3031" t="str">
        <f>VLOOKUP(G3031,'Seg 3 descriptions'!A:B,2)</f>
        <v>Other Vehicle Expenses</v>
      </c>
    </row>
    <row r="3032" spans="1:19" x14ac:dyDescent="0.25">
      <c r="A3032" s="1" t="s">
        <v>457</v>
      </c>
      <c r="B3032" s="1" t="s">
        <v>49</v>
      </c>
      <c r="C3032" s="1" t="s">
        <v>3199</v>
      </c>
      <c r="D3032" s="1" t="s">
        <v>2762</v>
      </c>
      <c r="E3032" s="1" t="s">
        <v>1991</v>
      </c>
      <c r="F3032" s="1" t="s">
        <v>1992</v>
      </c>
      <c r="G3032" s="1" t="s">
        <v>1049</v>
      </c>
      <c r="H3032" s="1" t="s">
        <v>228</v>
      </c>
      <c r="I3032" s="1" t="s">
        <v>2056</v>
      </c>
      <c r="J3032" s="3">
        <v>1.59</v>
      </c>
      <c r="K3032" s="1" t="s">
        <v>2823</v>
      </c>
      <c r="L3032" s="1" t="s">
        <v>24</v>
      </c>
      <c r="M3032" s="1" t="s">
        <v>2824</v>
      </c>
      <c r="N3032" s="1" t="s">
        <v>2059</v>
      </c>
      <c r="O3032" s="2">
        <v>39721</v>
      </c>
      <c r="P3032" s="2">
        <v>39727</v>
      </c>
      <c r="Q3032" s="1" t="s">
        <v>29</v>
      </c>
      <c r="R3032" t="str">
        <f>VLOOKUP(F3032,'Seg 2 descriptions'!A:B,2)</f>
        <v>X Operations-Tri-County</v>
      </c>
      <c r="S3032" t="str">
        <f>VLOOKUP(G3032,'Seg 3 descriptions'!A:B,2)</f>
        <v>Vehicle Insurance</v>
      </c>
    </row>
    <row r="3033" spans="1:19" x14ac:dyDescent="0.25">
      <c r="A3033" s="1" t="s">
        <v>457</v>
      </c>
      <c r="B3033" s="1" t="s">
        <v>49</v>
      </c>
      <c r="C3033" s="1" t="s">
        <v>3199</v>
      </c>
      <c r="D3033" s="1" t="s">
        <v>3090</v>
      </c>
      <c r="E3033" s="1" t="s">
        <v>2029</v>
      </c>
      <c r="F3033" s="1" t="s">
        <v>1992</v>
      </c>
      <c r="G3033" s="1" t="s">
        <v>1049</v>
      </c>
      <c r="H3033" s="1" t="s">
        <v>187</v>
      </c>
      <c r="I3033" s="1" t="s">
        <v>2056</v>
      </c>
      <c r="J3033" s="3">
        <v>0.56999999999999995</v>
      </c>
      <c r="K3033" s="1" t="s">
        <v>2823</v>
      </c>
      <c r="L3033" s="1" t="s">
        <v>24</v>
      </c>
      <c r="M3033" s="1" t="s">
        <v>2824</v>
      </c>
      <c r="N3033" s="1" t="s">
        <v>2059</v>
      </c>
      <c r="O3033" s="2">
        <v>39721</v>
      </c>
      <c r="P3033" s="2">
        <v>39727</v>
      </c>
      <c r="Q3033" s="1" t="s">
        <v>29</v>
      </c>
      <c r="R3033" t="str">
        <f>VLOOKUP(F3033,'Seg 2 descriptions'!A:B,2)</f>
        <v>X Operations-Tri-County</v>
      </c>
      <c r="S3033" t="str">
        <f>VLOOKUP(G3033,'Seg 3 descriptions'!A:B,2)</f>
        <v>Vehicle Insurance</v>
      </c>
    </row>
    <row r="3034" spans="1:19" x14ac:dyDescent="0.25">
      <c r="A3034" s="1" t="s">
        <v>457</v>
      </c>
      <c r="B3034" s="1" t="s">
        <v>49</v>
      </c>
      <c r="C3034" s="1" t="s">
        <v>3199</v>
      </c>
      <c r="D3034" s="1" t="s">
        <v>2932</v>
      </c>
      <c r="E3034" s="1" t="s">
        <v>20</v>
      </c>
      <c r="F3034" s="1" t="s">
        <v>1992</v>
      </c>
      <c r="G3034" s="1" t="s">
        <v>870</v>
      </c>
      <c r="H3034" s="1" t="s">
        <v>86</v>
      </c>
      <c r="I3034" s="1" t="s">
        <v>2056</v>
      </c>
      <c r="J3034" s="3">
        <v>5.82</v>
      </c>
      <c r="K3034" s="1" t="s">
        <v>2823</v>
      </c>
      <c r="L3034" s="1" t="s">
        <v>24</v>
      </c>
      <c r="M3034" s="1" t="s">
        <v>2824</v>
      </c>
      <c r="N3034" s="1" t="s">
        <v>2059</v>
      </c>
      <c r="O3034" s="2">
        <v>39721</v>
      </c>
      <c r="P3034" s="2">
        <v>39727</v>
      </c>
      <c r="Q3034" s="1" t="s">
        <v>29</v>
      </c>
      <c r="R3034" t="str">
        <f>VLOOKUP(F3034,'Seg 2 descriptions'!A:B,2)</f>
        <v>X Operations-Tri-County</v>
      </c>
      <c r="S3034" t="str">
        <f>VLOOKUP(G3034,'Seg 3 descriptions'!A:B,2)</f>
        <v>Other Vehicle Expenses</v>
      </c>
    </row>
    <row r="3035" spans="1:19" x14ac:dyDescent="0.25">
      <c r="A3035" s="1" t="s">
        <v>457</v>
      </c>
      <c r="B3035" s="1" t="s">
        <v>49</v>
      </c>
      <c r="C3035" s="1" t="s">
        <v>3199</v>
      </c>
      <c r="D3035" s="1" t="s">
        <v>3359</v>
      </c>
      <c r="E3035" s="1" t="s">
        <v>20</v>
      </c>
      <c r="F3035" s="1" t="s">
        <v>1992</v>
      </c>
      <c r="G3035" s="1" t="s">
        <v>870</v>
      </c>
      <c r="H3035" s="1" t="s">
        <v>103</v>
      </c>
      <c r="I3035" s="1" t="s">
        <v>2056</v>
      </c>
      <c r="J3035" s="3">
        <v>8.73</v>
      </c>
      <c r="K3035" s="1" t="s">
        <v>2823</v>
      </c>
      <c r="L3035" s="1" t="s">
        <v>24</v>
      </c>
      <c r="M3035" s="1" t="s">
        <v>2824</v>
      </c>
      <c r="N3035" s="1" t="s">
        <v>2059</v>
      </c>
      <c r="O3035" s="2">
        <v>39721</v>
      </c>
      <c r="P3035" s="2">
        <v>39727</v>
      </c>
      <c r="Q3035" s="1" t="s">
        <v>29</v>
      </c>
      <c r="R3035" t="str">
        <f>VLOOKUP(F3035,'Seg 2 descriptions'!A:B,2)</f>
        <v>X Operations-Tri-County</v>
      </c>
      <c r="S3035" t="str">
        <f>VLOOKUP(G3035,'Seg 3 descriptions'!A:B,2)</f>
        <v>Other Vehicle Expenses</v>
      </c>
    </row>
    <row r="3036" spans="1:19" x14ac:dyDescent="0.25">
      <c r="A3036" s="1" t="s">
        <v>457</v>
      </c>
      <c r="B3036" s="1" t="s">
        <v>49</v>
      </c>
      <c r="C3036" s="1" t="s">
        <v>3199</v>
      </c>
      <c r="D3036" s="1" t="s">
        <v>2319</v>
      </c>
      <c r="E3036" s="1" t="s">
        <v>1991</v>
      </c>
      <c r="F3036" s="1" t="s">
        <v>1992</v>
      </c>
      <c r="G3036" s="1" t="s">
        <v>1049</v>
      </c>
      <c r="H3036" s="1" t="s">
        <v>86</v>
      </c>
      <c r="I3036" s="1" t="s">
        <v>2056</v>
      </c>
      <c r="J3036" s="3">
        <v>28.89</v>
      </c>
      <c r="K3036" s="1" t="s">
        <v>2823</v>
      </c>
      <c r="L3036" s="1" t="s">
        <v>24</v>
      </c>
      <c r="M3036" s="1" t="s">
        <v>2824</v>
      </c>
      <c r="N3036" s="1" t="s">
        <v>2059</v>
      </c>
      <c r="O3036" s="2">
        <v>39721</v>
      </c>
      <c r="P3036" s="2">
        <v>39727</v>
      </c>
      <c r="Q3036" s="1" t="s">
        <v>29</v>
      </c>
      <c r="R3036" t="str">
        <f>VLOOKUP(F3036,'Seg 2 descriptions'!A:B,2)</f>
        <v>X Operations-Tri-County</v>
      </c>
      <c r="S3036" t="str">
        <f>VLOOKUP(G3036,'Seg 3 descriptions'!A:B,2)</f>
        <v>Vehicle Insurance</v>
      </c>
    </row>
    <row r="3037" spans="1:19" x14ac:dyDescent="0.25">
      <c r="A3037" s="1" t="s">
        <v>457</v>
      </c>
      <c r="B3037" s="1" t="s">
        <v>49</v>
      </c>
      <c r="C3037" s="1" t="s">
        <v>3199</v>
      </c>
      <c r="D3037" s="1" t="s">
        <v>2320</v>
      </c>
      <c r="E3037" s="1" t="s">
        <v>1991</v>
      </c>
      <c r="F3037" s="1" t="s">
        <v>1992</v>
      </c>
      <c r="G3037" s="1" t="s">
        <v>1049</v>
      </c>
      <c r="H3037" s="1" t="s">
        <v>103</v>
      </c>
      <c r="I3037" s="1" t="s">
        <v>2056</v>
      </c>
      <c r="J3037" s="3">
        <v>5.5</v>
      </c>
      <c r="K3037" s="1" t="s">
        <v>2823</v>
      </c>
      <c r="L3037" s="1" t="s">
        <v>24</v>
      </c>
      <c r="M3037" s="1" t="s">
        <v>2824</v>
      </c>
      <c r="N3037" s="1" t="s">
        <v>2059</v>
      </c>
      <c r="O3037" s="2">
        <v>39721</v>
      </c>
      <c r="P3037" s="2">
        <v>39727</v>
      </c>
      <c r="Q3037" s="1" t="s">
        <v>29</v>
      </c>
      <c r="R3037" t="str">
        <f>VLOOKUP(F3037,'Seg 2 descriptions'!A:B,2)</f>
        <v>X Operations-Tri-County</v>
      </c>
      <c r="S3037" t="str">
        <f>VLOOKUP(G3037,'Seg 3 descriptions'!A:B,2)</f>
        <v>Vehicle Insurance</v>
      </c>
    </row>
    <row r="3038" spans="1:19" x14ac:dyDescent="0.25">
      <c r="A3038" s="1" t="s">
        <v>457</v>
      </c>
      <c r="B3038" s="1" t="s">
        <v>49</v>
      </c>
      <c r="C3038" s="1" t="s">
        <v>3199</v>
      </c>
      <c r="D3038" s="1" t="s">
        <v>2323</v>
      </c>
      <c r="E3038" s="1" t="s">
        <v>1991</v>
      </c>
      <c r="F3038" s="1" t="s">
        <v>1992</v>
      </c>
      <c r="G3038" s="1" t="s">
        <v>1055</v>
      </c>
      <c r="H3038" s="1" t="s">
        <v>103</v>
      </c>
      <c r="I3038" s="1" t="s">
        <v>2056</v>
      </c>
      <c r="J3038" s="3">
        <v>33.03</v>
      </c>
      <c r="K3038" s="1" t="s">
        <v>2823</v>
      </c>
      <c r="L3038" s="1" t="s">
        <v>24</v>
      </c>
      <c r="M3038" s="1" t="s">
        <v>2824</v>
      </c>
      <c r="N3038" s="1" t="s">
        <v>2059</v>
      </c>
      <c r="O3038" s="2">
        <v>39721</v>
      </c>
      <c r="P3038" s="2">
        <v>39727</v>
      </c>
      <c r="Q3038" s="1" t="s">
        <v>29</v>
      </c>
      <c r="R3038" t="str">
        <f>VLOOKUP(F3038,'Seg 2 descriptions'!A:B,2)</f>
        <v>X Operations-Tri-County</v>
      </c>
      <c r="S3038" t="str">
        <f>VLOOKUP(G3038,'Seg 3 descriptions'!A:B,2)</f>
        <v>Vehicle Depreciation</v>
      </c>
    </row>
    <row r="3039" spans="1:19" x14ac:dyDescent="0.25">
      <c r="A3039" s="1" t="s">
        <v>457</v>
      </c>
      <c r="B3039" s="1" t="s">
        <v>49</v>
      </c>
      <c r="C3039" s="1" t="s">
        <v>3199</v>
      </c>
      <c r="D3039" s="1" t="s">
        <v>2763</v>
      </c>
      <c r="E3039" s="1" t="s">
        <v>1991</v>
      </c>
      <c r="F3039" s="1" t="s">
        <v>1992</v>
      </c>
      <c r="G3039" s="1" t="s">
        <v>1055</v>
      </c>
      <c r="H3039" s="1" t="s">
        <v>228</v>
      </c>
      <c r="I3039" s="1" t="s">
        <v>2056</v>
      </c>
      <c r="J3039" s="3">
        <v>9.57</v>
      </c>
      <c r="K3039" s="1" t="s">
        <v>2823</v>
      </c>
      <c r="L3039" s="1" t="s">
        <v>24</v>
      </c>
      <c r="M3039" s="1" t="s">
        <v>2824</v>
      </c>
      <c r="N3039" s="1" t="s">
        <v>2059</v>
      </c>
      <c r="O3039" s="2">
        <v>39721</v>
      </c>
      <c r="P3039" s="2">
        <v>39727</v>
      </c>
      <c r="Q3039" s="1" t="s">
        <v>29</v>
      </c>
      <c r="R3039" t="str">
        <f>VLOOKUP(F3039,'Seg 2 descriptions'!A:B,2)</f>
        <v>X Operations-Tri-County</v>
      </c>
      <c r="S3039" t="str">
        <f>VLOOKUP(G3039,'Seg 3 descriptions'!A:B,2)</f>
        <v>Vehicle Depreciation</v>
      </c>
    </row>
    <row r="3040" spans="1:19" x14ac:dyDescent="0.25">
      <c r="A3040" s="1" t="s">
        <v>457</v>
      </c>
      <c r="B3040" s="1" t="s">
        <v>49</v>
      </c>
      <c r="C3040" s="1" t="s">
        <v>3199</v>
      </c>
      <c r="D3040" s="1" t="s">
        <v>3092</v>
      </c>
      <c r="E3040" s="1" t="s">
        <v>2029</v>
      </c>
      <c r="F3040" s="1" t="s">
        <v>1992</v>
      </c>
      <c r="G3040" s="1" t="s">
        <v>1055</v>
      </c>
      <c r="H3040" s="1" t="s">
        <v>187</v>
      </c>
      <c r="I3040" s="1" t="s">
        <v>2056</v>
      </c>
      <c r="J3040" s="3">
        <v>3.44</v>
      </c>
      <c r="K3040" s="1" t="s">
        <v>2823</v>
      </c>
      <c r="L3040" s="1" t="s">
        <v>24</v>
      </c>
      <c r="M3040" s="1" t="s">
        <v>2824</v>
      </c>
      <c r="N3040" s="1" t="s">
        <v>2059</v>
      </c>
      <c r="O3040" s="2">
        <v>39721</v>
      </c>
      <c r="P3040" s="2">
        <v>39727</v>
      </c>
      <c r="Q3040" s="1" t="s">
        <v>29</v>
      </c>
      <c r="R3040" t="str">
        <f>VLOOKUP(F3040,'Seg 2 descriptions'!A:B,2)</f>
        <v>X Operations-Tri-County</v>
      </c>
      <c r="S3040" t="str">
        <f>VLOOKUP(G3040,'Seg 3 descriptions'!A:B,2)</f>
        <v>Vehicle Depreciation</v>
      </c>
    </row>
    <row r="3041" spans="1:19" x14ac:dyDescent="0.25">
      <c r="A3041" s="1" t="s">
        <v>457</v>
      </c>
      <c r="B3041" s="1" t="s">
        <v>49</v>
      </c>
      <c r="C3041" s="1" t="s">
        <v>3199</v>
      </c>
      <c r="D3041" s="1" t="s">
        <v>2943</v>
      </c>
      <c r="E3041" s="1" t="s">
        <v>20</v>
      </c>
      <c r="F3041" s="1" t="s">
        <v>1992</v>
      </c>
      <c r="G3041" s="1" t="s">
        <v>1049</v>
      </c>
      <c r="H3041" s="1" t="s">
        <v>86</v>
      </c>
      <c r="I3041" s="1" t="s">
        <v>2056</v>
      </c>
      <c r="J3041" s="3">
        <v>1.86</v>
      </c>
      <c r="K3041" s="1" t="s">
        <v>2823</v>
      </c>
      <c r="L3041" s="1" t="s">
        <v>24</v>
      </c>
      <c r="M3041" s="1" t="s">
        <v>2824</v>
      </c>
      <c r="N3041" s="1" t="s">
        <v>2059</v>
      </c>
      <c r="O3041" s="2">
        <v>39721</v>
      </c>
      <c r="P3041" s="2">
        <v>39727</v>
      </c>
      <c r="Q3041" s="1" t="s">
        <v>29</v>
      </c>
      <c r="R3041" t="str">
        <f>VLOOKUP(F3041,'Seg 2 descriptions'!A:B,2)</f>
        <v>X Operations-Tri-County</v>
      </c>
      <c r="S3041" t="str">
        <f>VLOOKUP(G3041,'Seg 3 descriptions'!A:B,2)</f>
        <v>Vehicle Insurance</v>
      </c>
    </row>
    <row r="3042" spans="1:19" x14ac:dyDescent="0.25">
      <c r="A3042" s="1" t="s">
        <v>457</v>
      </c>
      <c r="B3042" s="1" t="s">
        <v>49</v>
      </c>
      <c r="C3042" s="1" t="s">
        <v>3199</v>
      </c>
      <c r="D3042" s="1" t="s">
        <v>3360</v>
      </c>
      <c r="E3042" s="1" t="s">
        <v>20</v>
      </c>
      <c r="F3042" s="1" t="s">
        <v>1992</v>
      </c>
      <c r="G3042" s="1" t="s">
        <v>1049</v>
      </c>
      <c r="H3042" s="1" t="s">
        <v>103</v>
      </c>
      <c r="I3042" s="1" t="s">
        <v>2056</v>
      </c>
      <c r="J3042" s="3">
        <v>2.79</v>
      </c>
      <c r="K3042" s="1" t="s">
        <v>2823</v>
      </c>
      <c r="L3042" s="1" t="s">
        <v>24</v>
      </c>
      <c r="M3042" s="1" t="s">
        <v>2824</v>
      </c>
      <c r="N3042" s="1" t="s">
        <v>2059</v>
      </c>
      <c r="O3042" s="2">
        <v>39721</v>
      </c>
      <c r="P3042" s="2">
        <v>39727</v>
      </c>
      <c r="Q3042" s="1" t="s">
        <v>29</v>
      </c>
      <c r="R3042" t="str">
        <f>VLOOKUP(F3042,'Seg 2 descriptions'!A:B,2)</f>
        <v>X Operations-Tri-County</v>
      </c>
      <c r="S3042" t="str">
        <f>VLOOKUP(G3042,'Seg 3 descriptions'!A:B,2)</f>
        <v>Vehicle Insurance</v>
      </c>
    </row>
    <row r="3043" spans="1:19" x14ac:dyDescent="0.25">
      <c r="A3043" s="1" t="s">
        <v>457</v>
      </c>
      <c r="B3043" s="1" t="s">
        <v>49</v>
      </c>
      <c r="C3043" s="1" t="s">
        <v>3199</v>
      </c>
      <c r="D3043" s="1" t="s">
        <v>2322</v>
      </c>
      <c r="E3043" s="1" t="s">
        <v>1991</v>
      </c>
      <c r="F3043" s="1" t="s">
        <v>1992</v>
      </c>
      <c r="G3043" s="1" t="s">
        <v>1055</v>
      </c>
      <c r="H3043" s="1" t="s">
        <v>86</v>
      </c>
      <c r="I3043" s="1" t="s">
        <v>2056</v>
      </c>
      <c r="J3043" s="3">
        <v>173.63</v>
      </c>
      <c r="K3043" s="1" t="s">
        <v>2823</v>
      </c>
      <c r="L3043" s="1" t="s">
        <v>24</v>
      </c>
      <c r="M3043" s="1" t="s">
        <v>2824</v>
      </c>
      <c r="N3043" s="1" t="s">
        <v>2059</v>
      </c>
      <c r="O3043" s="2">
        <v>39721</v>
      </c>
      <c r="P3043" s="2">
        <v>39727</v>
      </c>
      <c r="Q3043" s="1" t="s">
        <v>29</v>
      </c>
      <c r="R3043" t="str">
        <f>VLOOKUP(F3043,'Seg 2 descriptions'!A:B,2)</f>
        <v>X Operations-Tri-County</v>
      </c>
      <c r="S3043" t="str">
        <f>VLOOKUP(G3043,'Seg 3 descriptions'!A:B,2)</f>
        <v>Vehicle Depreciation</v>
      </c>
    </row>
    <row r="3044" spans="1:19" x14ac:dyDescent="0.25">
      <c r="A3044" s="1" t="s">
        <v>457</v>
      </c>
      <c r="B3044" s="1" t="s">
        <v>49</v>
      </c>
      <c r="C3044" s="1" t="s">
        <v>3199</v>
      </c>
      <c r="D3044" s="1" t="s">
        <v>2337</v>
      </c>
      <c r="E3044" s="1" t="s">
        <v>1991</v>
      </c>
      <c r="F3044" s="1" t="s">
        <v>1992</v>
      </c>
      <c r="G3044" s="1" t="s">
        <v>869</v>
      </c>
      <c r="H3044" s="1" t="s">
        <v>86</v>
      </c>
      <c r="I3044" s="1" t="s">
        <v>2056</v>
      </c>
      <c r="J3044" s="3">
        <v>182.12</v>
      </c>
      <c r="K3044" s="1" t="s">
        <v>2823</v>
      </c>
      <c r="L3044" s="1" t="s">
        <v>24</v>
      </c>
      <c r="M3044" s="1" t="s">
        <v>2824</v>
      </c>
      <c r="N3044" s="1" t="s">
        <v>2059</v>
      </c>
      <c r="O3044" s="2">
        <v>39721</v>
      </c>
      <c r="P3044" s="2">
        <v>39727</v>
      </c>
      <c r="Q3044" s="1" t="s">
        <v>29</v>
      </c>
      <c r="R3044" t="str">
        <f>VLOOKUP(F3044,'Seg 2 descriptions'!A:B,2)</f>
        <v>X Operations-Tri-County</v>
      </c>
      <c r="S3044" t="str">
        <f>VLOOKUP(G3044,'Seg 3 descriptions'!A:B,2)</f>
        <v>Vehicle Fuel</v>
      </c>
    </row>
    <row r="3045" spans="1:19" x14ac:dyDescent="0.25">
      <c r="A3045" s="1" t="s">
        <v>457</v>
      </c>
      <c r="B3045" s="1" t="s">
        <v>49</v>
      </c>
      <c r="C3045" s="1" t="s">
        <v>3199</v>
      </c>
      <c r="D3045" s="1" t="s">
        <v>2338</v>
      </c>
      <c r="E3045" s="1" t="s">
        <v>1991</v>
      </c>
      <c r="F3045" s="1" t="s">
        <v>1992</v>
      </c>
      <c r="G3045" s="1" t="s">
        <v>869</v>
      </c>
      <c r="H3045" s="1" t="s">
        <v>103</v>
      </c>
      <c r="I3045" s="1" t="s">
        <v>2056</v>
      </c>
      <c r="J3045" s="3">
        <v>34.65</v>
      </c>
      <c r="K3045" s="1" t="s">
        <v>2823</v>
      </c>
      <c r="L3045" s="1" t="s">
        <v>24</v>
      </c>
      <c r="M3045" s="1" t="s">
        <v>2824</v>
      </c>
      <c r="N3045" s="1" t="s">
        <v>2059</v>
      </c>
      <c r="O3045" s="2">
        <v>39721</v>
      </c>
      <c r="P3045" s="2">
        <v>39727</v>
      </c>
      <c r="Q3045" s="1" t="s">
        <v>29</v>
      </c>
      <c r="R3045" t="str">
        <f>VLOOKUP(F3045,'Seg 2 descriptions'!A:B,2)</f>
        <v>X Operations-Tri-County</v>
      </c>
      <c r="S3045" t="str">
        <f>VLOOKUP(G3045,'Seg 3 descriptions'!A:B,2)</f>
        <v>Vehicle Fuel</v>
      </c>
    </row>
    <row r="3046" spans="1:19" x14ac:dyDescent="0.25">
      <c r="A3046" s="1" t="s">
        <v>457</v>
      </c>
      <c r="B3046" s="1" t="s">
        <v>49</v>
      </c>
      <c r="C3046" s="1" t="s">
        <v>3199</v>
      </c>
      <c r="D3046" s="1" t="s">
        <v>2767</v>
      </c>
      <c r="E3046" s="1" t="s">
        <v>1991</v>
      </c>
      <c r="F3046" s="1" t="s">
        <v>1992</v>
      </c>
      <c r="G3046" s="1" t="s">
        <v>869</v>
      </c>
      <c r="H3046" s="1" t="s">
        <v>228</v>
      </c>
      <c r="I3046" s="1" t="s">
        <v>2056</v>
      </c>
      <c r="J3046" s="3">
        <v>10.039999999999999</v>
      </c>
      <c r="K3046" s="1" t="s">
        <v>2823</v>
      </c>
      <c r="L3046" s="1" t="s">
        <v>24</v>
      </c>
      <c r="M3046" s="1" t="s">
        <v>2824</v>
      </c>
      <c r="N3046" s="1" t="s">
        <v>2059</v>
      </c>
      <c r="O3046" s="2">
        <v>39721</v>
      </c>
      <c r="P3046" s="2">
        <v>39727</v>
      </c>
      <c r="Q3046" s="1" t="s">
        <v>29</v>
      </c>
      <c r="R3046" t="str">
        <f>VLOOKUP(F3046,'Seg 2 descriptions'!A:B,2)</f>
        <v>X Operations-Tri-County</v>
      </c>
      <c r="S3046" t="str">
        <f>VLOOKUP(G3046,'Seg 3 descriptions'!A:B,2)</f>
        <v>Vehicle Fuel</v>
      </c>
    </row>
    <row r="3047" spans="1:19" x14ac:dyDescent="0.25">
      <c r="A3047" s="1" t="s">
        <v>457</v>
      </c>
      <c r="B3047" s="1" t="s">
        <v>49</v>
      </c>
      <c r="C3047" s="1" t="s">
        <v>3199</v>
      </c>
      <c r="D3047" s="1" t="s">
        <v>3094</v>
      </c>
      <c r="E3047" s="1" t="s">
        <v>2029</v>
      </c>
      <c r="F3047" s="1" t="s">
        <v>1992</v>
      </c>
      <c r="G3047" s="1" t="s">
        <v>869</v>
      </c>
      <c r="H3047" s="1" t="s">
        <v>187</v>
      </c>
      <c r="I3047" s="1" t="s">
        <v>2056</v>
      </c>
      <c r="J3047" s="3">
        <v>3.61</v>
      </c>
      <c r="K3047" s="1" t="s">
        <v>2823</v>
      </c>
      <c r="L3047" s="1" t="s">
        <v>24</v>
      </c>
      <c r="M3047" s="1" t="s">
        <v>2824</v>
      </c>
      <c r="N3047" s="1" t="s">
        <v>2059</v>
      </c>
      <c r="O3047" s="2">
        <v>39721</v>
      </c>
      <c r="P3047" s="2">
        <v>39727</v>
      </c>
      <c r="Q3047" s="1" t="s">
        <v>29</v>
      </c>
      <c r="R3047" t="str">
        <f>VLOOKUP(F3047,'Seg 2 descriptions'!A:B,2)</f>
        <v>X Operations-Tri-County</v>
      </c>
      <c r="S3047" t="str">
        <f>VLOOKUP(G3047,'Seg 3 descriptions'!A:B,2)</f>
        <v>Vehicle Fuel</v>
      </c>
    </row>
    <row r="3048" spans="1:19" x14ac:dyDescent="0.25">
      <c r="A3048" s="1" t="s">
        <v>457</v>
      </c>
      <c r="B3048" s="1" t="s">
        <v>49</v>
      </c>
      <c r="C3048" s="1" t="s">
        <v>3199</v>
      </c>
      <c r="D3048" s="1" t="s">
        <v>2944</v>
      </c>
      <c r="E3048" s="1" t="s">
        <v>20</v>
      </c>
      <c r="F3048" s="1" t="s">
        <v>1992</v>
      </c>
      <c r="G3048" s="1" t="s">
        <v>1055</v>
      </c>
      <c r="H3048" s="1" t="s">
        <v>86</v>
      </c>
      <c r="I3048" s="1" t="s">
        <v>2056</v>
      </c>
      <c r="J3048" s="3">
        <v>11.16</v>
      </c>
      <c r="K3048" s="1" t="s">
        <v>2823</v>
      </c>
      <c r="L3048" s="1" t="s">
        <v>24</v>
      </c>
      <c r="M3048" s="1" t="s">
        <v>2824</v>
      </c>
      <c r="N3048" s="1" t="s">
        <v>2059</v>
      </c>
      <c r="O3048" s="2">
        <v>39721</v>
      </c>
      <c r="P3048" s="2">
        <v>39727</v>
      </c>
      <c r="Q3048" s="1" t="s">
        <v>29</v>
      </c>
      <c r="R3048" t="str">
        <f>VLOOKUP(F3048,'Seg 2 descriptions'!A:B,2)</f>
        <v>X Operations-Tri-County</v>
      </c>
      <c r="S3048" t="str">
        <f>VLOOKUP(G3048,'Seg 3 descriptions'!A:B,2)</f>
        <v>Vehicle Depreciation</v>
      </c>
    </row>
    <row r="3049" spans="1:19" x14ac:dyDescent="0.25">
      <c r="A3049" s="1" t="s">
        <v>457</v>
      </c>
      <c r="B3049" s="1" t="s">
        <v>49</v>
      </c>
      <c r="C3049" s="1" t="s">
        <v>3199</v>
      </c>
      <c r="D3049" s="1" t="s">
        <v>3361</v>
      </c>
      <c r="E3049" s="1" t="s">
        <v>20</v>
      </c>
      <c r="F3049" s="1" t="s">
        <v>1992</v>
      </c>
      <c r="G3049" s="1" t="s">
        <v>1055</v>
      </c>
      <c r="H3049" s="1" t="s">
        <v>103</v>
      </c>
      <c r="I3049" s="1" t="s">
        <v>2056</v>
      </c>
      <c r="J3049" s="3">
        <v>16.739999999999998</v>
      </c>
      <c r="K3049" s="1" t="s">
        <v>2823</v>
      </c>
      <c r="L3049" s="1" t="s">
        <v>24</v>
      </c>
      <c r="M3049" s="1" t="s">
        <v>2824</v>
      </c>
      <c r="N3049" s="1" t="s">
        <v>2059</v>
      </c>
      <c r="O3049" s="2">
        <v>39721</v>
      </c>
      <c r="P3049" s="2">
        <v>39727</v>
      </c>
      <c r="Q3049" s="1" t="s">
        <v>29</v>
      </c>
      <c r="R3049" t="str">
        <f>VLOOKUP(F3049,'Seg 2 descriptions'!A:B,2)</f>
        <v>X Operations-Tri-County</v>
      </c>
      <c r="S3049" t="str">
        <f>VLOOKUP(G3049,'Seg 3 descriptions'!A:B,2)</f>
        <v>Vehicle Depreciation</v>
      </c>
    </row>
    <row r="3050" spans="1:19" x14ac:dyDescent="0.25">
      <c r="A3050" s="1" t="s">
        <v>457</v>
      </c>
      <c r="B3050" s="1" t="s">
        <v>49</v>
      </c>
      <c r="C3050" s="1" t="s">
        <v>3194</v>
      </c>
      <c r="D3050" s="1" t="s">
        <v>2335</v>
      </c>
      <c r="E3050" s="1" t="s">
        <v>1991</v>
      </c>
      <c r="F3050" s="1" t="s">
        <v>1992</v>
      </c>
      <c r="G3050" s="1" t="s">
        <v>870</v>
      </c>
      <c r="H3050" s="1" t="s">
        <v>103</v>
      </c>
      <c r="I3050" s="1" t="s">
        <v>2056</v>
      </c>
      <c r="J3050" s="3">
        <v>4</v>
      </c>
      <c r="K3050" s="1" t="s">
        <v>2823</v>
      </c>
      <c r="L3050" s="1" t="s">
        <v>24</v>
      </c>
      <c r="M3050" s="1" t="s">
        <v>2824</v>
      </c>
      <c r="N3050" s="1" t="s">
        <v>2059</v>
      </c>
      <c r="O3050" s="2">
        <v>39752</v>
      </c>
      <c r="P3050" s="2">
        <v>39758</v>
      </c>
      <c r="Q3050" s="1" t="s">
        <v>29</v>
      </c>
      <c r="R3050" t="str">
        <f>VLOOKUP(F3050,'Seg 2 descriptions'!A:B,2)</f>
        <v>X Operations-Tri-County</v>
      </c>
      <c r="S3050" t="str">
        <f>VLOOKUP(G3050,'Seg 3 descriptions'!A:B,2)</f>
        <v>Other Vehicle Expenses</v>
      </c>
    </row>
    <row r="3051" spans="1:19" x14ac:dyDescent="0.25">
      <c r="A3051" s="1" t="s">
        <v>457</v>
      </c>
      <c r="B3051" s="1" t="s">
        <v>49</v>
      </c>
      <c r="C3051" s="1" t="s">
        <v>3194</v>
      </c>
      <c r="D3051" s="1" t="s">
        <v>2766</v>
      </c>
      <c r="E3051" s="1" t="s">
        <v>1991</v>
      </c>
      <c r="F3051" s="1" t="s">
        <v>1992</v>
      </c>
      <c r="G3051" s="1" t="s">
        <v>870</v>
      </c>
      <c r="H3051" s="1" t="s">
        <v>228</v>
      </c>
      <c r="I3051" s="1" t="s">
        <v>2056</v>
      </c>
      <c r="J3051" s="3">
        <v>41.84</v>
      </c>
      <c r="K3051" s="1" t="s">
        <v>2823</v>
      </c>
      <c r="L3051" s="1" t="s">
        <v>24</v>
      </c>
      <c r="M3051" s="1" t="s">
        <v>2824</v>
      </c>
      <c r="N3051" s="1" t="s">
        <v>2059</v>
      </c>
      <c r="O3051" s="2">
        <v>39752</v>
      </c>
      <c r="P3051" s="2">
        <v>39758</v>
      </c>
      <c r="Q3051" s="1" t="s">
        <v>29</v>
      </c>
      <c r="R3051" t="str">
        <f>VLOOKUP(F3051,'Seg 2 descriptions'!A:B,2)</f>
        <v>X Operations-Tri-County</v>
      </c>
      <c r="S3051" t="str">
        <f>VLOOKUP(G3051,'Seg 3 descriptions'!A:B,2)</f>
        <v>Other Vehicle Expenses</v>
      </c>
    </row>
    <row r="3052" spans="1:19" x14ac:dyDescent="0.25">
      <c r="A3052" s="1" t="s">
        <v>457</v>
      </c>
      <c r="B3052" s="1" t="s">
        <v>49</v>
      </c>
      <c r="C3052" s="1" t="s">
        <v>3194</v>
      </c>
      <c r="D3052" s="1" t="s">
        <v>2339</v>
      </c>
      <c r="E3052" s="1" t="s">
        <v>1991</v>
      </c>
      <c r="F3052" s="1" t="s">
        <v>1992</v>
      </c>
      <c r="G3052" s="1" t="s">
        <v>870</v>
      </c>
      <c r="H3052" s="1" t="s">
        <v>130</v>
      </c>
      <c r="I3052" s="1" t="s">
        <v>2056</v>
      </c>
      <c r="J3052" s="3">
        <v>5.95</v>
      </c>
      <c r="K3052" s="1" t="s">
        <v>2823</v>
      </c>
      <c r="L3052" s="1" t="s">
        <v>24</v>
      </c>
      <c r="M3052" s="1" t="s">
        <v>2824</v>
      </c>
      <c r="N3052" s="1" t="s">
        <v>2059</v>
      </c>
      <c r="O3052" s="2">
        <v>39752</v>
      </c>
      <c r="P3052" s="2">
        <v>39758</v>
      </c>
      <c r="Q3052" s="1" t="s">
        <v>29</v>
      </c>
      <c r="R3052" t="str">
        <f>VLOOKUP(F3052,'Seg 2 descriptions'!A:B,2)</f>
        <v>X Operations-Tri-County</v>
      </c>
      <c r="S3052" t="str">
        <f>VLOOKUP(G3052,'Seg 3 descriptions'!A:B,2)</f>
        <v>Other Vehicle Expenses</v>
      </c>
    </row>
    <row r="3053" spans="1:19" x14ac:dyDescent="0.25">
      <c r="A3053" s="1" t="s">
        <v>457</v>
      </c>
      <c r="B3053" s="1" t="s">
        <v>49</v>
      </c>
      <c r="C3053" s="1" t="s">
        <v>3194</v>
      </c>
      <c r="D3053" s="1" t="s">
        <v>3089</v>
      </c>
      <c r="E3053" s="1" t="s">
        <v>2029</v>
      </c>
      <c r="F3053" s="1" t="s">
        <v>1992</v>
      </c>
      <c r="G3053" s="1" t="s">
        <v>870</v>
      </c>
      <c r="H3053" s="1" t="s">
        <v>187</v>
      </c>
      <c r="I3053" s="1" t="s">
        <v>2056</v>
      </c>
      <c r="J3053" s="3">
        <v>2.3199999999999998</v>
      </c>
      <c r="K3053" s="1" t="s">
        <v>2823</v>
      </c>
      <c r="L3053" s="1" t="s">
        <v>24</v>
      </c>
      <c r="M3053" s="1" t="s">
        <v>2824</v>
      </c>
      <c r="N3053" s="1" t="s">
        <v>2059</v>
      </c>
      <c r="O3053" s="2">
        <v>39752</v>
      </c>
      <c r="P3053" s="2">
        <v>39758</v>
      </c>
      <c r="Q3053" s="1" t="s">
        <v>29</v>
      </c>
      <c r="R3053" t="str">
        <f>VLOOKUP(F3053,'Seg 2 descriptions'!A:B,2)</f>
        <v>X Operations-Tri-County</v>
      </c>
      <c r="S3053" t="str">
        <f>VLOOKUP(G3053,'Seg 3 descriptions'!A:B,2)</f>
        <v>Other Vehicle Expenses</v>
      </c>
    </row>
    <row r="3054" spans="1:19" x14ac:dyDescent="0.25">
      <c r="A3054" s="1" t="s">
        <v>457</v>
      </c>
      <c r="B3054" s="1" t="s">
        <v>49</v>
      </c>
      <c r="C3054" s="1" t="s">
        <v>3194</v>
      </c>
      <c r="D3054" s="1" t="s">
        <v>3088</v>
      </c>
      <c r="E3054" s="1" t="s">
        <v>2029</v>
      </c>
      <c r="F3054" s="1" t="s">
        <v>1992</v>
      </c>
      <c r="G3054" s="1" t="s">
        <v>870</v>
      </c>
      <c r="H3054" s="1" t="s">
        <v>130</v>
      </c>
      <c r="I3054" s="1" t="s">
        <v>2056</v>
      </c>
      <c r="J3054" s="3">
        <v>1.54</v>
      </c>
      <c r="K3054" s="1" t="s">
        <v>2823</v>
      </c>
      <c r="L3054" s="1" t="s">
        <v>24</v>
      </c>
      <c r="M3054" s="1" t="s">
        <v>2824</v>
      </c>
      <c r="N3054" s="1" t="s">
        <v>2059</v>
      </c>
      <c r="O3054" s="2">
        <v>39752</v>
      </c>
      <c r="P3054" s="2">
        <v>39758</v>
      </c>
      <c r="Q3054" s="1" t="s">
        <v>29</v>
      </c>
      <c r="R3054" t="str">
        <f>VLOOKUP(F3054,'Seg 2 descriptions'!A:B,2)</f>
        <v>X Operations-Tri-County</v>
      </c>
      <c r="S3054" t="str">
        <f>VLOOKUP(G3054,'Seg 3 descriptions'!A:B,2)</f>
        <v>Other Vehicle Expenses</v>
      </c>
    </row>
    <row r="3055" spans="1:19" x14ac:dyDescent="0.25">
      <c r="A3055" s="1" t="s">
        <v>457</v>
      </c>
      <c r="B3055" s="1" t="s">
        <v>49</v>
      </c>
      <c r="C3055" s="1" t="s">
        <v>3194</v>
      </c>
      <c r="D3055" s="1" t="s">
        <v>2334</v>
      </c>
      <c r="E3055" s="1" t="s">
        <v>1991</v>
      </c>
      <c r="F3055" s="1" t="s">
        <v>1992</v>
      </c>
      <c r="G3055" s="1" t="s">
        <v>870</v>
      </c>
      <c r="H3055" s="1" t="s">
        <v>86</v>
      </c>
      <c r="I3055" s="1" t="s">
        <v>2056</v>
      </c>
      <c r="J3055" s="3">
        <v>97.95</v>
      </c>
      <c r="K3055" s="1" t="s">
        <v>2823</v>
      </c>
      <c r="L3055" s="1" t="s">
        <v>24</v>
      </c>
      <c r="M3055" s="1" t="s">
        <v>2824</v>
      </c>
      <c r="N3055" s="1" t="s">
        <v>2059</v>
      </c>
      <c r="O3055" s="2">
        <v>39752</v>
      </c>
      <c r="P3055" s="2">
        <v>39758</v>
      </c>
      <c r="Q3055" s="1" t="s">
        <v>29</v>
      </c>
      <c r="R3055" t="str">
        <f>VLOOKUP(F3055,'Seg 2 descriptions'!A:B,2)</f>
        <v>X Operations-Tri-County</v>
      </c>
      <c r="S3055" t="str">
        <f>VLOOKUP(G3055,'Seg 3 descriptions'!A:B,2)</f>
        <v>Other Vehicle Expenses</v>
      </c>
    </row>
    <row r="3056" spans="1:19" x14ac:dyDescent="0.25">
      <c r="A3056" s="1" t="s">
        <v>457</v>
      </c>
      <c r="B3056" s="1" t="s">
        <v>49</v>
      </c>
      <c r="C3056" s="1" t="s">
        <v>3199</v>
      </c>
      <c r="D3056" s="1" t="s">
        <v>3096</v>
      </c>
      <c r="E3056" s="1" t="s">
        <v>2029</v>
      </c>
      <c r="F3056" s="1" t="s">
        <v>1992</v>
      </c>
      <c r="G3056" s="1" t="s">
        <v>283</v>
      </c>
      <c r="H3056" s="1" t="s">
        <v>187</v>
      </c>
      <c r="I3056" s="1" t="s">
        <v>2056</v>
      </c>
      <c r="J3056" s="3">
        <v>1.68</v>
      </c>
      <c r="K3056" s="1" t="s">
        <v>2823</v>
      </c>
      <c r="L3056" s="1" t="s">
        <v>24</v>
      </c>
      <c r="M3056" s="1" t="s">
        <v>2824</v>
      </c>
      <c r="N3056" s="1" t="s">
        <v>2059</v>
      </c>
      <c r="O3056" s="2">
        <v>39721</v>
      </c>
      <c r="P3056" s="2">
        <v>39727</v>
      </c>
      <c r="Q3056" s="1" t="s">
        <v>29</v>
      </c>
      <c r="R3056" t="str">
        <f>VLOOKUP(F3056,'Seg 2 descriptions'!A:B,2)</f>
        <v>X Operations-Tri-County</v>
      </c>
      <c r="S3056" t="str">
        <f>VLOOKUP(G3056,'Seg 3 descriptions'!A:B,2)</f>
        <v>Supplies &amp; Misc Dept Expenses</v>
      </c>
    </row>
    <row r="3057" spans="1:19" x14ac:dyDescent="0.25">
      <c r="A3057" s="1" t="s">
        <v>457</v>
      </c>
      <c r="B3057" s="1" t="s">
        <v>49</v>
      </c>
      <c r="C3057" s="1" t="s">
        <v>3199</v>
      </c>
      <c r="D3057" s="1" t="s">
        <v>2945</v>
      </c>
      <c r="E3057" s="1" t="s">
        <v>20</v>
      </c>
      <c r="F3057" s="1" t="s">
        <v>1992</v>
      </c>
      <c r="G3057" s="1" t="s">
        <v>869</v>
      </c>
      <c r="H3057" s="1" t="s">
        <v>86</v>
      </c>
      <c r="I3057" s="1" t="s">
        <v>2056</v>
      </c>
      <c r="J3057" s="3">
        <v>11.7</v>
      </c>
      <c r="K3057" s="1" t="s">
        <v>2823</v>
      </c>
      <c r="L3057" s="1" t="s">
        <v>24</v>
      </c>
      <c r="M3057" s="1" t="s">
        <v>2824</v>
      </c>
      <c r="N3057" s="1" t="s">
        <v>2059</v>
      </c>
      <c r="O3057" s="2">
        <v>39721</v>
      </c>
      <c r="P3057" s="2">
        <v>39727</v>
      </c>
      <c r="Q3057" s="1" t="s">
        <v>29</v>
      </c>
      <c r="R3057" t="str">
        <f>VLOOKUP(F3057,'Seg 2 descriptions'!A:B,2)</f>
        <v>X Operations-Tri-County</v>
      </c>
      <c r="S3057" t="str">
        <f>VLOOKUP(G3057,'Seg 3 descriptions'!A:B,2)</f>
        <v>Vehicle Fuel</v>
      </c>
    </row>
    <row r="3058" spans="1:19" x14ac:dyDescent="0.25">
      <c r="A3058" s="1" t="s">
        <v>457</v>
      </c>
      <c r="B3058" s="1" t="s">
        <v>49</v>
      </c>
      <c r="C3058" s="1" t="s">
        <v>3199</v>
      </c>
      <c r="D3058" s="1" t="s">
        <v>3362</v>
      </c>
      <c r="E3058" s="1" t="s">
        <v>20</v>
      </c>
      <c r="F3058" s="1" t="s">
        <v>1992</v>
      </c>
      <c r="G3058" s="1" t="s">
        <v>869</v>
      </c>
      <c r="H3058" s="1" t="s">
        <v>103</v>
      </c>
      <c r="I3058" s="1" t="s">
        <v>2056</v>
      </c>
      <c r="J3058" s="3">
        <v>17.559999999999999</v>
      </c>
      <c r="K3058" s="1" t="s">
        <v>2823</v>
      </c>
      <c r="L3058" s="1" t="s">
        <v>24</v>
      </c>
      <c r="M3058" s="1" t="s">
        <v>2824</v>
      </c>
      <c r="N3058" s="1" t="s">
        <v>2059</v>
      </c>
      <c r="O3058" s="2">
        <v>39721</v>
      </c>
      <c r="P3058" s="2">
        <v>39727</v>
      </c>
      <c r="Q3058" s="1" t="s">
        <v>29</v>
      </c>
      <c r="R3058" t="str">
        <f>VLOOKUP(F3058,'Seg 2 descriptions'!A:B,2)</f>
        <v>X Operations-Tri-County</v>
      </c>
      <c r="S3058" t="str">
        <f>VLOOKUP(G3058,'Seg 3 descriptions'!A:B,2)</f>
        <v>Vehicle Fuel</v>
      </c>
    </row>
    <row r="3059" spans="1:19" x14ac:dyDescent="0.25">
      <c r="A3059" s="1" t="s">
        <v>457</v>
      </c>
      <c r="B3059" s="1" t="s">
        <v>49</v>
      </c>
      <c r="C3059" s="1" t="s">
        <v>3199</v>
      </c>
      <c r="D3059" s="1" t="s">
        <v>2341</v>
      </c>
      <c r="E3059" s="1" t="s">
        <v>1991</v>
      </c>
      <c r="F3059" s="1" t="s">
        <v>1992</v>
      </c>
      <c r="G3059" s="1" t="s">
        <v>283</v>
      </c>
      <c r="H3059" s="1" t="s">
        <v>86</v>
      </c>
      <c r="I3059" s="1" t="s">
        <v>2056</v>
      </c>
      <c r="J3059" s="3">
        <v>84.57</v>
      </c>
      <c r="K3059" s="1" t="s">
        <v>2823</v>
      </c>
      <c r="L3059" s="1" t="s">
        <v>24</v>
      </c>
      <c r="M3059" s="1" t="s">
        <v>2824</v>
      </c>
      <c r="N3059" s="1" t="s">
        <v>2059</v>
      </c>
      <c r="O3059" s="2">
        <v>39721</v>
      </c>
      <c r="P3059" s="2">
        <v>39727</v>
      </c>
      <c r="Q3059" s="1" t="s">
        <v>29</v>
      </c>
      <c r="R3059" t="str">
        <f>VLOOKUP(F3059,'Seg 2 descriptions'!A:B,2)</f>
        <v>X Operations-Tri-County</v>
      </c>
      <c r="S3059" t="str">
        <f>VLOOKUP(G3059,'Seg 3 descriptions'!A:B,2)</f>
        <v>Supplies &amp; Misc Dept Expenses</v>
      </c>
    </row>
    <row r="3060" spans="1:19" x14ac:dyDescent="0.25">
      <c r="A3060" s="1" t="s">
        <v>457</v>
      </c>
      <c r="B3060" s="1" t="s">
        <v>49</v>
      </c>
      <c r="C3060" s="1" t="s">
        <v>3199</v>
      </c>
      <c r="D3060" s="1" t="s">
        <v>2336</v>
      </c>
      <c r="E3060" s="1" t="s">
        <v>1991</v>
      </c>
      <c r="F3060" s="1" t="s">
        <v>1992</v>
      </c>
      <c r="G3060" s="1" t="s">
        <v>283</v>
      </c>
      <c r="H3060" s="1" t="s">
        <v>103</v>
      </c>
      <c r="I3060" s="1" t="s">
        <v>2056</v>
      </c>
      <c r="J3060" s="3">
        <v>16.09</v>
      </c>
      <c r="K3060" s="1" t="s">
        <v>2823</v>
      </c>
      <c r="L3060" s="1" t="s">
        <v>24</v>
      </c>
      <c r="M3060" s="1" t="s">
        <v>2824</v>
      </c>
      <c r="N3060" s="1" t="s">
        <v>2059</v>
      </c>
      <c r="O3060" s="2">
        <v>39721</v>
      </c>
      <c r="P3060" s="2">
        <v>39727</v>
      </c>
      <c r="Q3060" s="1" t="s">
        <v>29</v>
      </c>
      <c r="R3060" t="str">
        <f>VLOOKUP(F3060,'Seg 2 descriptions'!A:B,2)</f>
        <v>X Operations-Tri-County</v>
      </c>
      <c r="S3060" t="str">
        <f>VLOOKUP(G3060,'Seg 3 descriptions'!A:B,2)</f>
        <v>Supplies &amp; Misc Dept Expenses</v>
      </c>
    </row>
    <row r="3061" spans="1:19" x14ac:dyDescent="0.25">
      <c r="A3061" s="1" t="s">
        <v>457</v>
      </c>
      <c r="B3061" s="1" t="s">
        <v>49</v>
      </c>
      <c r="C3061" s="1" t="s">
        <v>3199</v>
      </c>
      <c r="D3061" s="1" t="s">
        <v>2768</v>
      </c>
      <c r="E3061" s="1" t="s">
        <v>1991</v>
      </c>
      <c r="F3061" s="1" t="s">
        <v>1992</v>
      </c>
      <c r="G3061" s="1" t="s">
        <v>283</v>
      </c>
      <c r="H3061" s="1" t="s">
        <v>228</v>
      </c>
      <c r="I3061" s="1" t="s">
        <v>2056</v>
      </c>
      <c r="J3061" s="3">
        <v>4.66</v>
      </c>
      <c r="K3061" s="1" t="s">
        <v>2823</v>
      </c>
      <c r="L3061" s="1" t="s">
        <v>24</v>
      </c>
      <c r="M3061" s="1" t="s">
        <v>2824</v>
      </c>
      <c r="N3061" s="1" t="s">
        <v>2059</v>
      </c>
      <c r="O3061" s="2">
        <v>39721</v>
      </c>
      <c r="P3061" s="2">
        <v>39727</v>
      </c>
      <c r="Q3061" s="1" t="s">
        <v>29</v>
      </c>
      <c r="R3061" t="str">
        <f>VLOOKUP(F3061,'Seg 2 descriptions'!A:B,2)</f>
        <v>X Operations-Tri-County</v>
      </c>
      <c r="S3061" t="str">
        <f>VLOOKUP(G3061,'Seg 3 descriptions'!A:B,2)</f>
        <v>Supplies &amp; Misc Dept Expenses</v>
      </c>
    </row>
    <row r="3062" spans="1:19" x14ac:dyDescent="0.25">
      <c r="A3062" s="1" t="s">
        <v>457</v>
      </c>
      <c r="B3062" s="1" t="s">
        <v>49</v>
      </c>
      <c r="C3062" s="1" t="s">
        <v>3199</v>
      </c>
      <c r="D3062" s="1" t="s">
        <v>2769</v>
      </c>
      <c r="E3062" s="1" t="s">
        <v>1991</v>
      </c>
      <c r="F3062" s="1" t="s">
        <v>1992</v>
      </c>
      <c r="G3062" s="1" t="s">
        <v>1302</v>
      </c>
      <c r="H3062" s="1" t="s">
        <v>228</v>
      </c>
      <c r="I3062" s="1" t="s">
        <v>2056</v>
      </c>
      <c r="J3062" s="3">
        <v>0.47</v>
      </c>
      <c r="K3062" s="1" t="s">
        <v>2823</v>
      </c>
      <c r="L3062" s="1" t="s">
        <v>24</v>
      </c>
      <c r="M3062" s="1" t="s">
        <v>2824</v>
      </c>
      <c r="N3062" s="1" t="s">
        <v>2059</v>
      </c>
      <c r="O3062" s="2">
        <v>39721</v>
      </c>
      <c r="P3062" s="2">
        <v>39727</v>
      </c>
      <c r="Q3062" s="1" t="s">
        <v>29</v>
      </c>
      <c r="R3062" t="str">
        <f>VLOOKUP(F3062,'Seg 2 descriptions'!A:B,2)</f>
        <v>X Operations-Tri-County</v>
      </c>
      <c r="S3062" t="str">
        <f>VLOOKUP(G3062,'Seg 3 descriptions'!A:B,2)</f>
        <v>Uniforms</v>
      </c>
    </row>
    <row r="3063" spans="1:19" x14ac:dyDescent="0.25">
      <c r="A3063" s="1" t="s">
        <v>457</v>
      </c>
      <c r="B3063" s="1" t="s">
        <v>49</v>
      </c>
      <c r="C3063" s="1" t="s">
        <v>3199</v>
      </c>
      <c r="D3063" s="1" t="s">
        <v>3099</v>
      </c>
      <c r="E3063" s="1" t="s">
        <v>2029</v>
      </c>
      <c r="F3063" s="1" t="s">
        <v>1992</v>
      </c>
      <c r="G3063" s="1" t="s">
        <v>1302</v>
      </c>
      <c r="H3063" s="1" t="s">
        <v>187</v>
      </c>
      <c r="I3063" s="1" t="s">
        <v>2056</v>
      </c>
      <c r="J3063" s="3">
        <v>0.17</v>
      </c>
      <c r="K3063" s="1" t="s">
        <v>2823</v>
      </c>
      <c r="L3063" s="1" t="s">
        <v>24</v>
      </c>
      <c r="M3063" s="1" t="s">
        <v>2824</v>
      </c>
      <c r="N3063" s="1" t="s">
        <v>2059</v>
      </c>
      <c r="O3063" s="2">
        <v>39721</v>
      </c>
      <c r="P3063" s="2">
        <v>39727</v>
      </c>
      <c r="Q3063" s="1" t="s">
        <v>29</v>
      </c>
      <c r="R3063" t="str">
        <f>VLOOKUP(F3063,'Seg 2 descriptions'!A:B,2)</f>
        <v>X Operations-Tri-County</v>
      </c>
      <c r="S3063" t="str">
        <f>VLOOKUP(G3063,'Seg 3 descriptions'!A:B,2)</f>
        <v>Uniforms</v>
      </c>
    </row>
    <row r="3064" spans="1:19" x14ac:dyDescent="0.25">
      <c r="A3064" s="1" t="s">
        <v>457</v>
      </c>
      <c r="B3064" s="1" t="s">
        <v>49</v>
      </c>
      <c r="C3064" s="1" t="s">
        <v>3199</v>
      </c>
      <c r="D3064" s="1" t="s">
        <v>2946</v>
      </c>
      <c r="E3064" s="1" t="s">
        <v>20</v>
      </c>
      <c r="F3064" s="1" t="s">
        <v>1992</v>
      </c>
      <c r="G3064" s="1" t="s">
        <v>283</v>
      </c>
      <c r="H3064" s="1" t="s">
        <v>86</v>
      </c>
      <c r="I3064" s="1" t="s">
        <v>2056</v>
      </c>
      <c r="J3064" s="3">
        <v>5.43</v>
      </c>
      <c r="K3064" s="1" t="s">
        <v>2823</v>
      </c>
      <c r="L3064" s="1" t="s">
        <v>24</v>
      </c>
      <c r="M3064" s="1" t="s">
        <v>2824</v>
      </c>
      <c r="N3064" s="1" t="s">
        <v>2059</v>
      </c>
      <c r="O3064" s="2">
        <v>39721</v>
      </c>
      <c r="P3064" s="2">
        <v>39727</v>
      </c>
      <c r="Q3064" s="1" t="s">
        <v>29</v>
      </c>
      <c r="R3064" t="str">
        <f>VLOOKUP(F3064,'Seg 2 descriptions'!A:B,2)</f>
        <v>X Operations-Tri-County</v>
      </c>
      <c r="S3064" t="str">
        <f>VLOOKUP(G3064,'Seg 3 descriptions'!A:B,2)</f>
        <v>Supplies &amp; Misc Dept Expenses</v>
      </c>
    </row>
    <row r="3065" spans="1:19" x14ac:dyDescent="0.25">
      <c r="A3065" s="1" t="s">
        <v>457</v>
      </c>
      <c r="B3065" s="1" t="s">
        <v>49</v>
      </c>
      <c r="C3065" s="1" t="s">
        <v>3199</v>
      </c>
      <c r="D3065" s="1" t="s">
        <v>3363</v>
      </c>
      <c r="E3065" s="1" t="s">
        <v>20</v>
      </c>
      <c r="F3065" s="1" t="s">
        <v>1992</v>
      </c>
      <c r="G3065" s="1" t="s">
        <v>283</v>
      </c>
      <c r="H3065" s="1" t="s">
        <v>103</v>
      </c>
      <c r="I3065" s="1" t="s">
        <v>2056</v>
      </c>
      <c r="J3065" s="3">
        <v>8.15</v>
      </c>
      <c r="K3065" s="1" t="s">
        <v>2823</v>
      </c>
      <c r="L3065" s="1" t="s">
        <v>24</v>
      </c>
      <c r="M3065" s="1" t="s">
        <v>2824</v>
      </c>
      <c r="N3065" s="1" t="s">
        <v>2059</v>
      </c>
      <c r="O3065" s="2">
        <v>39721</v>
      </c>
      <c r="P3065" s="2">
        <v>39727</v>
      </c>
      <c r="Q3065" s="1" t="s">
        <v>29</v>
      </c>
      <c r="R3065" t="str">
        <f>VLOOKUP(F3065,'Seg 2 descriptions'!A:B,2)</f>
        <v>X Operations-Tri-County</v>
      </c>
      <c r="S3065" t="str">
        <f>VLOOKUP(G3065,'Seg 3 descriptions'!A:B,2)</f>
        <v>Supplies &amp; Misc Dept Expenses</v>
      </c>
    </row>
    <row r="3066" spans="1:19" x14ac:dyDescent="0.25">
      <c r="A3066" s="1" t="s">
        <v>457</v>
      </c>
      <c r="B3066" s="1" t="s">
        <v>49</v>
      </c>
      <c r="C3066" s="1" t="s">
        <v>3199</v>
      </c>
      <c r="D3066" s="1" t="s">
        <v>2342</v>
      </c>
      <c r="E3066" s="1" t="s">
        <v>1991</v>
      </c>
      <c r="F3066" s="1" t="s">
        <v>1992</v>
      </c>
      <c r="G3066" s="1" t="s">
        <v>1302</v>
      </c>
      <c r="H3066" s="1" t="s">
        <v>86</v>
      </c>
      <c r="I3066" s="1" t="s">
        <v>2056</v>
      </c>
      <c r="J3066" s="3">
        <v>8.4499999999999993</v>
      </c>
      <c r="K3066" s="1" t="s">
        <v>2823</v>
      </c>
      <c r="L3066" s="1" t="s">
        <v>24</v>
      </c>
      <c r="M3066" s="1" t="s">
        <v>2824</v>
      </c>
      <c r="N3066" s="1" t="s">
        <v>2059</v>
      </c>
      <c r="O3066" s="2">
        <v>39721</v>
      </c>
      <c r="P3066" s="2">
        <v>39727</v>
      </c>
      <c r="Q3066" s="1" t="s">
        <v>29</v>
      </c>
      <c r="R3066" t="str">
        <f>VLOOKUP(F3066,'Seg 2 descriptions'!A:B,2)</f>
        <v>X Operations-Tri-County</v>
      </c>
      <c r="S3066" t="str">
        <f>VLOOKUP(G3066,'Seg 3 descriptions'!A:B,2)</f>
        <v>Uniforms</v>
      </c>
    </row>
    <row r="3067" spans="1:19" x14ac:dyDescent="0.25">
      <c r="A3067" s="1" t="s">
        <v>457</v>
      </c>
      <c r="B3067" s="1" t="s">
        <v>49</v>
      </c>
      <c r="C3067" s="1" t="s">
        <v>3199</v>
      </c>
      <c r="D3067" s="1" t="s">
        <v>2345</v>
      </c>
      <c r="E3067" s="1" t="s">
        <v>1991</v>
      </c>
      <c r="F3067" s="1" t="s">
        <v>1992</v>
      </c>
      <c r="G3067" s="1" t="s">
        <v>1302</v>
      </c>
      <c r="H3067" s="1" t="s">
        <v>103</v>
      </c>
      <c r="I3067" s="1" t="s">
        <v>2056</v>
      </c>
      <c r="J3067" s="3">
        <v>1.61</v>
      </c>
      <c r="K3067" s="1" t="s">
        <v>2823</v>
      </c>
      <c r="L3067" s="1" t="s">
        <v>24</v>
      </c>
      <c r="M3067" s="1" t="s">
        <v>2824</v>
      </c>
      <c r="N3067" s="1" t="s">
        <v>2059</v>
      </c>
      <c r="O3067" s="2">
        <v>39721</v>
      </c>
      <c r="P3067" s="2">
        <v>39727</v>
      </c>
      <c r="Q3067" s="1" t="s">
        <v>29</v>
      </c>
      <c r="R3067" t="str">
        <f>VLOOKUP(F3067,'Seg 2 descriptions'!A:B,2)</f>
        <v>X Operations-Tri-County</v>
      </c>
      <c r="S3067" t="str">
        <f>VLOOKUP(G3067,'Seg 3 descriptions'!A:B,2)</f>
        <v>Uniforms</v>
      </c>
    </row>
    <row r="3068" spans="1:19" x14ac:dyDescent="0.25">
      <c r="A3068" s="1" t="s">
        <v>457</v>
      </c>
      <c r="B3068" s="1" t="s">
        <v>49</v>
      </c>
      <c r="C3068" s="1" t="s">
        <v>3199</v>
      </c>
      <c r="D3068" s="1" t="s">
        <v>2347</v>
      </c>
      <c r="E3068" s="1" t="s">
        <v>1991</v>
      </c>
      <c r="F3068" s="1" t="s">
        <v>1992</v>
      </c>
      <c r="G3068" s="1" t="s">
        <v>868</v>
      </c>
      <c r="H3068" s="1" t="s">
        <v>103</v>
      </c>
      <c r="I3068" s="1" t="s">
        <v>2056</v>
      </c>
      <c r="J3068" s="3">
        <v>1.28</v>
      </c>
      <c r="K3068" s="1" t="s">
        <v>2823</v>
      </c>
      <c r="L3068" s="1" t="s">
        <v>24</v>
      </c>
      <c r="M3068" s="1" t="s">
        <v>2824</v>
      </c>
      <c r="N3068" s="1" t="s">
        <v>2059</v>
      </c>
      <c r="O3068" s="2">
        <v>39721</v>
      </c>
      <c r="P3068" s="2">
        <v>39727</v>
      </c>
      <c r="Q3068" s="1" t="s">
        <v>29</v>
      </c>
      <c r="R3068" t="str">
        <f>VLOOKUP(F3068,'Seg 2 descriptions'!A:B,2)</f>
        <v>X Operations-Tri-County</v>
      </c>
      <c r="S3068" t="str">
        <f>VLOOKUP(G3068,'Seg 3 descriptions'!A:B,2)</f>
        <v>Cell Phones</v>
      </c>
    </row>
    <row r="3069" spans="1:19" x14ac:dyDescent="0.25">
      <c r="A3069" s="1" t="s">
        <v>457</v>
      </c>
      <c r="B3069" s="1" t="s">
        <v>49</v>
      </c>
      <c r="C3069" s="1" t="s">
        <v>3199</v>
      </c>
      <c r="D3069" s="1" t="s">
        <v>2772</v>
      </c>
      <c r="E3069" s="1" t="s">
        <v>1991</v>
      </c>
      <c r="F3069" s="1" t="s">
        <v>1992</v>
      </c>
      <c r="G3069" s="1" t="s">
        <v>868</v>
      </c>
      <c r="H3069" s="1" t="s">
        <v>228</v>
      </c>
      <c r="I3069" s="1" t="s">
        <v>2056</v>
      </c>
      <c r="J3069" s="3">
        <v>0.37</v>
      </c>
      <c r="K3069" s="1" t="s">
        <v>2823</v>
      </c>
      <c r="L3069" s="1" t="s">
        <v>24</v>
      </c>
      <c r="M3069" s="1" t="s">
        <v>2824</v>
      </c>
      <c r="N3069" s="1" t="s">
        <v>2059</v>
      </c>
      <c r="O3069" s="2">
        <v>39721</v>
      </c>
      <c r="P3069" s="2">
        <v>39727</v>
      </c>
      <c r="Q3069" s="1" t="s">
        <v>29</v>
      </c>
      <c r="R3069" t="str">
        <f>VLOOKUP(F3069,'Seg 2 descriptions'!A:B,2)</f>
        <v>X Operations-Tri-County</v>
      </c>
      <c r="S3069" t="str">
        <f>VLOOKUP(G3069,'Seg 3 descriptions'!A:B,2)</f>
        <v>Cell Phones</v>
      </c>
    </row>
    <row r="3070" spans="1:19" x14ac:dyDescent="0.25">
      <c r="A3070" s="1" t="s">
        <v>457</v>
      </c>
      <c r="B3070" s="1" t="s">
        <v>49</v>
      </c>
      <c r="C3070" s="1" t="s">
        <v>3199</v>
      </c>
      <c r="D3070" s="1" t="s">
        <v>3164</v>
      </c>
      <c r="E3070" s="1" t="s">
        <v>2029</v>
      </c>
      <c r="F3070" s="1" t="s">
        <v>1992</v>
      </c>
      <c r="G3070" s="1" t="s">
        <v>868</v>
      </c>
      <c r="H3070" s="1" t="s">
        <v>187</v>
      </c>
      <c r="I3070" s="1" t="s">
        <v>2056</v>
      </c>
      <c r="J3070" s="3">
        <v>0.13</v>
      </c>
      <c r="K3070" s="1" t="s">
        <v>2823</v>
      </c>
      <c r="L3070" s="1" t="s">
        <v>24</v>
      </c>
      <c r="M3070" s="1" t="s">
        <v>2824</v>
      </c>
      <c r="N3070" s="1" t="s">
        <v>2059</v>
      </c>
      <c r="O3070" s="2">
        <v>39721</v>
      </c>
      <c r="P3070" s="2">
        <v>39727</v>
      </c>
      <c r="Q3070" s="1" t="s">
        <v>29</v>
      </c>
      <c r="R3070" t="str">
        <f>VLOOKUP(F3070,'Seg 2 descriptions'!A:B,2)</f>
        <v>X Operations-Tri-County</v>
      </c>
      <c r="S3070" t="str">
        <f>VLOOKUP(G3070,'Seg 3 descriptions'!A:B,2)</f>
        <v>Cell Phones</v>
      </c>
    </row>
    <row r="3071" spans="1:19" x14ac:dyDescent="0.25">
      <c r="A3071" s="1" t="s">
        <v>457</v>
      </c>
      <c r="B3071" s="1" t="s">
        <v>49</v>
      </c>
      <c r="C3071" s="1" t="s">
        <v>3199</v>
      </c>
      <c r="D3071" s="1" t="s">
        <v>3010</v>
      </c>
      <c r="E3071" s="1" t="s">
        <v>20</v>
      </c>
      <c r="F3071" s="1" t="s">
        <v>1992</v>
      </c>
      <c r="G3071" s="1" t="s">
        <v>1302</v>
      </c>
      <c r="H3071" s="1" t="s">
        <v>86</v>
      </c>
      <c r="I3071" s="1" t="s">
        <v>2056</v>
      </c>
      <c r="J3071" s="3">
        <v>0.54</v>
      </c>
      <c r="K3071" s="1" t="s">
        <v>2823</v>
      </c>
      <c r="L3071" s="1" t="s">
        <v>24</v>
      </c>
      <c r="M3071" s="1" t="s">
        <v>2824</v>
      </c>
      <c r="N3071" s="1" t="s">
        <v>2059</v>
      </c>
      <c r="O3071" s="2">
        <v>39721</v>
      </c>
      <c r="P3071" s="2">
        <v>39727</v>
      </c>
      <c r="Q3071" s="1" t="s">
        <v>29</v>
      </c>
      <c r="R3071" t="str">
        <f>VLOOKUP(F3071,'Seg 2 descriptions'!A:B,2)</f>
        <v>X Operations-Tri-County</v>
      </c>
      <c r="S3071" t="str">
        <f>VLOOKUP(G3071,'Seg 3 descriptions'!A:B,2)</f>
        <v>Uniforms</v>
      </c>
    </row>
    <row r="3072" spans="1:19" x14ac:dyDescent="0.25">
      <c r="A3072" s="1" t="s">
        <v>457</v>
      </c>
      <c r="B3072" s="1" t="s">
        <v>49</v>
      </c>
      <c r="C3072" s="1" t="s">
        <v>3199</v>
      </c>
      <c r="D3072" s="1" t="s">
        <v>3364</v>
      </c>
      <c r="E3072" s="1" t="s">
        <v>20</v>
      </c>
      <c r="F3072" s="1" t="s">
        <v>1992</v>
      </c>
      <c r="G3072" s="1" t="s">
        <v>1302</v>
      </c>
      <c r="H3072" s="1" t="s">
        <v>103</v>
      </c>
      <c r="I3072" s="1" t="s">
        <v>2056</v>
      </c>
      <c r="J3072" s="3">
        <v>0.81</v>
      </c>
      <c r="K3072" s="1" t="s">
        <v>2823</v>
      </c>
      <c r="L3072" s="1" t="s">
        <v>24</v>
      </c>
      <c r="M3072" s="1" t="s">
        <v>2824</v>
      </c>
      <c r="N3072" s="1" t="s">
        <v>2059</v>
      </c>
      <c r="O3072" s="2">
        <v>39721</v>
      </c>
      <c r="P3072" s="2">
        <v>39727</v>
      </c>
      <c r="Q3072" s="1" t="s">
        <v>29</v>
      </c>
      <c r="R3072" t="str">
        <f>VLOOKUP(F3072,'Seg 2 descriptions'!A:B,2)</f>
        <v>X Operations-Tri-County</v>
      </c>
      <c r="S3072" t="str">
        <f>VLOOKUP(G3072,'Seg 3 descriptions'!A:B,2)</f>
        <v>Uniforms</v>
      </c>
    </row>
    <row r="3073" spans="1:19" x14ac:dyDescent="0.25">
      <c r="A3073" s="1" t="s">
        <v>457</v>
      </c>
      <c r="B3073" s="1" t="s">
        <v>49</v>
      </c>
      <c r="C3073" s="1" t="s">
        <v>3199</v>
      </c>
      <c r="D3073" s="1" t="s">
        <v>2343</v>
      </c>
      <c r="E3073" s="1" t="s">
        <v>1991</v>
      </c>
      <c r="F3073" s="1" t="s">
        <v>1992</v>
      </c>
      <c r="G3073" s="1" t="s">
        <v>868</v>
      </c>
      <c r="H3073" s="1" t="s">
        <v>86</v>
      </c>
      <c r="I3073" s="1" t="s">
        <v>2056</v>
      </c>
      <c r="J3073" s="3">
        <v>6.72</v>
      </c>
      <c r="K3073" s="1" t="s">
        <v>2823</v>
      </c>
      <c r="L3073" s="1" t="s">
        <v>24</v>
      </c>
      <c r="M3073" s="1" t="s">
        <v>2824</v>
      </c>
      <c r="N3073" s="1" t="s">
        <v>2059</v>
      </c>
      <c r="O3073" s="2">
        <v>39721</v>
      </c>
      <c r="P3073" s="2">
        <v>39727</v>
      </c>
      <c r="Q3073" s="1" t="s">
        <v>29</v>
      </c>
      <c r="R3073" t="str">
        <f>VLOOKUP(F3073,'Seg 2 descriptions'!A:B,2)</f>
        <v>X Operations-Tri-County</v>
      </c>
      <c r="S3073" t="str">
        <f>VLOOKUP(G3073,'Seg 3 descriptions'!A:B,2)</f>
        <v>Cell Phones</v>
      </c>
    </row>
    <row r="3074" spans="1:19" x14ac:dyDescent="0.25">
      <c r="A3074" s="1" t="s">
        <v>457</v>
      </c>
      <c r="B3074" s="1" t="s">
        <v>49</v>
      </c>
      <c r="C3074" s="1" t="s">
        <v>3194</v>
      </c>
      <c r="D3074" s="1" t="s">
        <v>2932</v>
      </c>
      <c r="E3074" s="1" t="s">
        <v>20</v>
      </c>
      <c r="F3074" s="1" t="s">
        <v>1992</v>
      </c>
      <c r="G3074" s="1" t="s">
        <v>870</v>
      </c>
      <c r="H3074" s="1" t="s">
        <v>86</v>
      </c>
      <c r="I3074" s="1" t="s">
        <v>2056</v>
      </c>
      <c r="J3074" s="3">
        <v>30.28</v>
      </c>
      <c r="K3074" s="1" t="s">
        <v>2823</v>
      </c>
      <c r="L3074" s="1" t="s">
        <v>24</v>
      </c>
      <c r="M3074" s="1" t="s">
        <v>2824</v>
      </c>
      <c r="N3074" s="1" t="s">
        <v>2059</v>
      </c>
      <c r="O3074" s="2">
        <v>39752</v>
      </c>
      <c r="P3074" s="2">
        <v>39758</v>
      </c>
      <c r="Q3074" s="1" t="s">
        <v>29</v>
      </c>
      <c r="R3074" t="str">
        <f>VLOOKUP(F3074,'Seg 2 descriptions'!A:B,2)</f>
        <v>X Operations-Tri-County</v>
      </c>
      <c r="S3074" t="str">
        <f>VLOOKUP(G3074,'Seg 3 descriptions'!A:B,2)</f>
        <v>Other Vehicle Expenses</v>
      </c>
    </row>
    <row r="3075" spans="1:19" x14ac:dyDescent="0.25">
      <c r="A3075" s="1" t="s">
        <v>457</v>
      </c>
      <c r="B3075" s="1" t="s">
        <v>49</v>
      </c>
      <c r="C3075" s="1" t="s">
        <v>3199</v>
      </c>
      <c r="D3075" s="1" t="s">
        <v>3365</v>
      </c>
      <c r="E3075" s="1" t="s">
        <v>2029</v>
      </c>
      <c r="F3075" s="1" t="s">
        <v>1992</v>
      </c>
      <c r="G3075" s="1" t="s">
        <v>867</v>
      </c>
      <c r="H3075" s="1" t="s">
        <v>187</v>
      </c>
      <c r="I3075" s="1" t="s">
        <v>2056</v>
      </c>
      <c r="J3075" s="3">
        <v>0.33</v>
      </c>
      <c r="K3075" s="1" t="s">
        <v>2823</v>
      </c>
      <c r="L3075" s="1" t="s">
        <v>24</v>
      </c>
      <c r="M3075" s="1" t="s">
        <v>2824</v>
      </c>
      <c r="N3075" s="1" t="s">
        <v>2059</v>
      </c>
      <c r="O3075" s="2">
        <v>39721</v>
      </c>
      <c r="P3075" s="2">
        <v>39727</v>
      </c>
      <c r="Q3075" s="1" t="s">
        <v>29</v>
      </c>
      <c r="R3075" t="str">
        <f>VLOOKUP(F3075,'Seg 2 descriptions'!A:B,2)</f>
        <v>X Operations-Tri-County</v>
      </c>
      <c r="S3075" t="str">
        <f>VLOOKUP(G3075,'Seg 3 descriptions'!A:B,2)</f>
        <v>Meals</v>
      </c>
    </row>
    <row r="3076" spans="1:19" x14ac:dyDescent="0.25">
      <c r="A3076" s="1" t="s">
        <v>457</v>
      </c>
      <c r="B3076" s="1" t="s">
        <v>49</v>
      </c>
      <c r="C3076" s="1" t="s">
        <v>3199</v>
      </c>
      <c r="D3076" s="1" t="s">
        <v>3011</v>
      </c>
      <c r="E3076" s="1" t="s">
        <v>20</v>
      </c>
      <c r="F3076" s="1" t="s">
        <v>1992</v>
      </c>
      <c r="G3076" s="1" t="s">
        <v>868</v>
      </c>
      <c r="H3076" s="1" t="s">
        <v>86</v>
      </c>
      <c r="I3076" s="1" t="s">
        <v>2056</v>
      </c>
      <c r="J3076" s="3">
        <v>0.43</v>
      </c>
      <c r="K3076" s="1" t="s">
        <v>2823</v>
      </c>
      <c r="L3076" s="1" t="s">
        <v>24</v>
      </c>
      <c r="M3076" s="1" t="s">
        <v>2824</v>
      </c>
      <c r="N3076" s="1" t="s">
        <v>2059</v>
      </c>
      <c r="O3076" s="2">
        <v>39721</v>
      </c>
      <c r="P3076" s="2">
        <v>39727</v>
      </c>
      <c r="Q3076" s="1" t="s">
        <v>29</v>
      </c>
      <c r="R3076" t="str">
        <f>VLOOKUP(F3076,'Seg 2 descriptions'!A:B,2)</f>
        <v>X Operations-Tri-County</v>
      </c>
      <c r="S3076" t="str">
        <f>VLOOKUP(G3076,'Seg 3 descriptions'!A:B,2)</f>
        <v>Cell Phones</v>
      </c>
    </row>
    <row r="3077" spans="1:19" x14ac:dyDescent="0.25">
      <c r="A3077" s="1" t="s">
        <v>457</v>
      </c>
      <c r="B3077" s="1" t="s">
        <v>49</v>
      </c>
      <c r="C3077" s="1" t="s">
        <v>3199</v>
      </c>
      <c r="D3077" s="1" t="s">
        <v>3366</v>
      </c>
      <c r="E3077" s="1" t="s">
        <v>20</v>
      </c>
      <c r="F3077" s="1" t="s">
        <v>1992</v>
      </c>
      <c r="G3077" s="1" t="s">
        <v>868</v>
      </c>
      <c r="H3077" s="1" t="s">
        <v>103</v>
      </c>
      <c r="I3077" s="1" t="s">
        <v>2056</v>
      </c>
      <c r="J3077" s="3">
        <v>0.65</v>
      </c>
      <c r="K3077" s="1" t="s">
        <v>2823</v>
      </c>
      <c r="L3077" s="1" t="s">
        <v>24</v>
      </c>
      <c r="M3077" s="1" t="s">
        <v>2824</v>
      </c>
      <c r="N3077" s="1" t="s">
        <v>2059</v>
      </c>
      <c r="O3077" s="2">
        <v>39721</v>
      </c>
      <c r="P3077" s="2">
        <v>39727</v>
      </c>
      <c r="Q3077" s="1" t="s">
        <v>29</v>
      </c>
      <c r="R3077" t="str">
        <f>VLOOKUP(F3077,'Seg 2 descriptions'!A:B,2)</f>
        <v>X Operations-Tri-County</v>
      </c>
      <c r="S3077" t="str">
        <f>VLOOKUP(G3077,'Seg 3 descriptions'!A:B,2)</f>
        <v>Cell Phones</v>
      </c>
    </row>
    <row r="3078" spans="1:19" x14ac:dyDescent="0.25">
      <c r="A3078" s="1" t="s">
        <v>457</v>
      </c>
      <c r="B3078" s="1" t="s">
        <v>49</v>
      </c>
      <c r="C3078" s="1" t="s">
        <v>3194</v>
      </c>
      <c r="D3078" s="1" t="s">
        <v>2320</v>
      </c>
      <c r="E3078" s="1" t="s">
        <v>1991</v>
      </c>
      <c r="F3078" s="1" t="s">
        <v>1992</v>
      </c>
      <c r="G3078" s="1" t="s">
        <v>1049</v>
      </c>
      <c r="H3078" s="1" t="s">
        <v>103</v>
      </c>
      <c r="I3078" s="1" t="s">
        <v>2056</v>
      </c>
      <c r="J3078" s="3">
        <v>2.2999999999999998</v>
      </c>
      <c r="K3078" s="1" t="s">
        <v>2823</v>
      </c>
      <c r="L3078" s="1" t="s">
        <v>24</v>
      </c>
      <c r="M3078" s="1" t="s">
        <v>2824</v>
      </c>
      <c r="N3078" s="1" t="s">
        <v>2059</v>
      </c>
      <c r="O3078" s="2">
        <v>39752</v>
      </c>
      <c r="P3078" s="2">
        <v>39758</v>
      </c>
      <c r="Q3078" s="1" t="s">
        <v>29</v>
      </c>
      <c r="R3078" t="str">
        <f>VLOOKUP(F3078,'Seg 2 descriptions'!A:B,2)</f>
        <v>X Operations-Tri-County</v>
      </c>
      <c r="S3078" t="str">
        <f>VLOOKUP(G3078,'Seg 3 descriptions'!A:B,2)</f>
        <v>Vehicle Insurance</v>
      </c>
    </row>
    <row r="3079" spans="1:19" x14ac:dyDescent="0.25">
      <c r="A3079" s="1" t="s">
        <v>457</v>
      </c>
      <c r="B3079" s="1" t="s">
        <v>49</v>
      </c>
      <c r="C3079" s="1" t="s">
        <v>3194</v>
      </c>
      <c r="D3079" s="1" t="s">
        <v>2762</v>
      </c>
      <c r="E3079" s="1" t="s">
        <v>1991</v>
      </c>
      <c r="F3079" s="1" t="s">
        <v>1992</v>
      </c>
      <c r="G3079" s="1" t="s">
        <v>1049</v>
      </c>
      <c r="H3079" s="1" t="s">
        <v>228</v>
      </c>
      <c r="I3079" s="1" t="s">
        <v>2056</v>
      </c>
      <c r="J3079" s="3">
        <v>24.12</v>
      </c>
      <c r="K3079" s="1" t="s">
        <v>2823</v>
      </c>
      <c r="L3079" s="1" t="s">
        <v>24</v>
      </c>
      <c r="M3079" s="1" t="s">
        <v>2824</v>
      </c>
      <c r="N3079" s="1" t="s">
        <v>2059</v>
      </c>
      <c r="O3079" s="2">
        <v>39752</v>
      </c>
      <c r="P3079" s="2">
        <v>39758</v>
      </c>
      <c r="Q3079" s="1" t="s">
        <v>29</v>
      </c>
      <c r="R3079" t="str">
        <f>VLOOKUP(F3079,'Seg 2 descriptions'!A:B,2)</f>
        <v>X Operations-Tri-County</v>
      </c>
      <c r="S3079" t="str">
        <f>VLOOKUP(G3079,'Seg 3 descriptions'!A:B,2)</f>
        <v>Vehicle Insurance</v>
      </c>
    </row>
    <row r="3080" spans="1:19" x14ac:dyDescent="0.25">
      <c r="A3080" s="1" t="s">
        <v>457</v>
      </c>
      <c r="B3080" s="1" t="s">
        <v>49</v>
      </c>
      <c r="C3080" s="1" t="s">
        <v>3194</v>
      </c>
      <c r="D3080" s="1" t="s">
        <v>2321</v>
      </c>
      <c r="E3080" s="1" t="s">
        <v>1991</v>
      </c>
      <c r="F3080" s="1" t="s">
        <v>1992</v>
      </c>
      <c r="G3080" s="1" t="s">
        <v>1049</v>
      </c>
      <c r="H3080" s="1" t="s">
        <v>130</v>
      </c>
      <c r="I3080" s="1" t="s">
        <v>2056</v>
      </c>
      <c r="J3080" s="3">
        <v>3.43</v>
      </c>
      <c r="K3080" s="1" t="s">
        <v>2823</v>
      </c>
      <c r="L3080" s="1" t="s">
        <v>24</v>
      </c>
      <c r="M3080" s="1" t="s">
        <v>2824</v>
      </c>
      <c r="N3080" s="1" t="s">
        <v>2059</v>
      </c>
      <c r="O3080" s="2">
        <v>39752</v>
      </c>
      <c r="P3080" s="2">
        <v>39758</v>
      </c>
      <c r="Q3080" s="1" t="s">
        <v>29</v>
      </c>
      <c r="R3080" t="str">
        <f>VLOOKUP(F3080,'Seg 2 descriptions'!A:B,2)</f>
        <v>X Operations-Tri-County</v>
      </c>
      <c r="S3080" t="str">
        <f>VLOOKUP(G3080,'Seg 3 descriptions'!A:B,2)</f>
        <v>Vehicle Insurance</v>
      </c>
    </row>
    <row r="3081" spans="1:19" x14ac:dyDescent="0.25">
      <c r="A3081" s="1" t="s">
        <v>457</v>
      </c>
      <c r="B3081" s="1" t="s">
        <v>49</v>
      </c>
      <c r="C3081" s="1" t="s">
        <v>3194</v>
      </c>
      <c r="D3081" s="1" t="s">
        <v>3090</v>
      </c>
      <c r="E3081" s="1" t="s">
        <v>2029</v>
      </c>
      <c r="F3081" s="1" t="s">
        <v>1992</v>
      </c>
      <c r="G3081" s="1" t="s">
        <v>1049</v>
      </c>
      <c r="H3081" s="1" t="s">
        <v>187</v>
      </c>
      <c r="I3081" s="1" t="s">
        <v>2056</v>
      </c>
      <c r="J3081" s="3">
        <v>1.34</v>
      </c>
      <c r="K3081" s="1" t="s">
        <v>2823</v>
      </c>
      <c r="L3081" s="1" t="s">
        <v>24</v>
      </c>
      <c r="M3081" s="1" t="s">
        <v>2824</v>
      </c>
      <c r="N3081" s="1" t="s">
        <v>2059</v>
      </c>
      <c r="O3081" s="2">
        <v>39752</v>
      </c>
      <c r="P3081" s="2">
        <v>39758</v>
      </c>
      <c r="Q3081" s="1" t="s">
        <v>29</v>
      </c>
      <c r="R3081" t="str">
        <f>VLOOKUP(F3081,'Seg 2 descriptions'!A:B,2)</f>
        <v>X Operations-Tri-County</v>
      </c>
      <c r="S3081" t="str">
        <f>VLOOKUP(G3081,'Seg 3 descriptions'!A:B,2)</f>
        <v>Vehicle Insurance</v>
      </c>
    </row>
    <row r="3082" spans="1:19" x14ac:dyDescent="0.25">
      <c r="A3082" s="1" t="s">
        <v>457</v>
      </c>
      <c r="B3082" s="1" t="s">
        <v>49</v>
      </c>
      <c r="C3082" s="1" t="s">
        <v>3194</v>
      </c>
      <c r="D3082" s="1" t="s">
        <v>3091</v>
      </c>
      <c r="E3082" s="1" t="s">
        <v>2029</v>
      </c>
      <c r="F3082" s="1" t="s">
        <v>1992</v>
      </c>
      <c r="G3082" s="1" t="s">
        <v>1049</v>
      </c>
      <c r="H3082" s="1" t="s">
        <v>130</v>
      </c>
      <c r="I3082" s="1" t="s">
        <v>2056</v>
      </c>
      <c r="J3082" s="3">
        <v>0.89</v>
      </c>
      <c r="K3082" s="1" t="s">
        <v>2823</v>
      </c>
      <c r="L3082" s="1" t="s">
        <v>24</v>
      </c>
      <c r="M3082" s="1" t="s">
        <v>2824</v>
      </c>
      <c r="N3082" s="1" t="s">
        <v>2059</v>
      </c>
      <c r="O3082" s="2">
        <v>39752</v>
      </c>
      <c r="P3082" s="2">
        <v>39758</v>
      </c>
      <c r="Q3082" s="1" t="s">
        <v>29</v>
      </c>
      <c r="R3082" t="str">
        <f>VLOOKUP(F3082,'Seg 2 descriptions'!A:B,2)</f>
        <v>X Operations-Tri-County</v>
      </c>
      <c r="S3082" t="str">
        <f>VLOOKUP(G3082,'Seg 3 descriptions'!A:B,2)</f>
        <v>Vehicle Insurance</v>
      </c>
    </row>
    <row r="3083" spans="1:19" x14ac:dyDescent="0.25">
      <c r="A3083" s="1" t="s">
        <v>457</v>
      </c>
      <c r="B3083" s="1" t="s">
        <v>49</v>
      </c>
      <c r="C3083" s="1" t="s">
        <v>3194</v>
      </c>
      <c r="D3083" s="1" t="s">
        <v>2319</v>
      </c>
      <c r="E3083" s="1" t="s">
        <v>1991</v>
      </c>
      <c r="F3083" s="1" t="s">
        <v>1992</v>
      </c>
      <c r="G3083" s="1" t="s">
        <v>1049</v>
      </c>
      <c r="H3083" s="1" t="s">
        <v>86</v>
      </c>
      <c r="I3083" s="1" t="s">
        <v>2056</v>
      </c>
      <c r="J3083" s="3">
        <v>56.47</v>
      </c>
      <c r="K3083" s="1" t="s">
        <v>2823</v>
      </c>
      <c r="L3083" s="1" t="s">
        <v>24</v>
      </c>
      <c r="M3083" s="1" t="s">
        <v>2824</v>
      </c>
      <c r="N3083" s="1" t="s">
        <v>2059</v>
      </c>
      <c r="O3083" s="2">
        <v>39752</v>
      </c>
      <c r="P3083" s="2">
        <v>39758</v>
      </c>
      <c r="Q3083" s="1" t="s">
        <v>29</v>
      </c>
      <c r="R3083" t="str">
        <f>VLOOKUP(F3083,'Seg 2 descriptions'!A:B,2)</f>
        <v>X Operations-Tri-County</v>
      </c>
      <c r="S3083" t="str">
        <f>VLOOKUP(G3083,'Seg 3 descriptions'!A:B,2)</f>
        <v>Vehicle Insurance</v>
      </c>
    </row>
    <row r="3084" spans="1:19" x14ac:dyDescent="0.25">
      <c r="A3084" s="1" t="s">
        <v>457</v>
      </c>
      <c r="B3084" s="1" t="s">
        <v>49</v>
      </c>
      <c r="C3084" s="1" t="s">
        <v>3194</v>
      </c>
      <c r="D3084" s="1" t="s">
        <v>2324</v>
      </c>
      <c r="E3084" s="1" t="s">
        <v>1991</v>
      </c>
      <c r="F3084" s="1" t="s">
        <v>1992</v>
      </c>
      <c r="G3084" s="1" t="s">
        <v>1055</v>
      </c>
      <c r="H3084" s="1" t="s">
        <v>130</v>
      </c>
      <c r="I3084" s="1" t="s">
        <v>2056</v>
      </c>
      <c r="J3084" s="3">
        <v>20.65</v>
      </c>
      <c r="K3084" s="1" t="s">
        <v>2823</v>
      </c>
      <c r="L3084" s="1" t="s">
        <v>24</v>
      </c>
      <c r="M3084" s="1" t="s">
        <v>2824</v>
      </c>
      <c r="N3084" s="1" t="s">
        <v>2059</v>
      </c>
      <c r="O3084" s="2">
        <v>39752</v>
      </c>
      <c r="P3084" s="2">
        <v>39758</v>
      </c>
      <c r="Q3084" s="1" t="s">
        <v>29</v>
      </c>
      <c r="R3084" t="str">
        <f>VLOOKUP(F3084,'Seg 2 descriptions'!A:B,2)</f>
        <v>X Operations-Tri-County</v>
      </c>
      <c r="S3084" t="str">
        <f>VLOOKUP(G3084,'Seg 3 descriptions'!A:B,2)</f>
        <v>Vehicle Depreciation</v>
      </c>
    </row>
    <row r="3085" spans="1:19" x14ac:dyDescent="0.25">
      <c r="A3085" s="1" t="s">
        <v>457</v>
      </c>
      <c r="B3085" s="1" t="s">
        <v>49</v>
      </c>
      <c r="C3085" s="1" t="s">
        <v>3194</v>
      </c>
      <c r="D3085" s="1" t="s">
        <v>3092</v>
      </c>
      <c r="E3085" s="1" t="s">
        <v>2029</v>
      </c>
      <c r="F3085" s="1" t="s">
        <v>1992</v>
      </c>
      <c r="G3085" s="1" t="s">
        <v>1055</v>
      </c>
      <c r="H3085" s="1" t="s">
        <v>187</v>
      </c>
      <c r="I3085" s="1" t="s">
        <v>2056</v>
      </c>
      <c r="J3085" s="3">
        <v>8.0299999999999994</v>
      </c>
      <c r="K3085" s="1" t="s">
        <v>2823</v>
      </c>
      <c r="L3085" s="1" t="s">
        <v>24</v>
      </c>
      <c r="M3085" s="1" t="s">
        <v>2824</v>
      </c>
      <c r="N3085" s="1" t="s">
        <v>2059</v>
      </c>
      <c r="O3085" s="2">
        <v>39752</v>
      </c>
      <c r="P3085" s="2">
        <v>39758</v>
      </c>
      <c r="Q3085" s="1" t="s">
        <v>29</v>
      </c>
      <c r="R3085" t="str">
        <f>VLOOKUP(F3085,'Seg 2 descriptions'!A:B,2)</f>
        <v>X Operations-Tri-County</v>
      </c>
      <c r="S3085" t="str">
        <f>VLOOKUP(G3085,'Seg 3 descriptions'!A:B,2)</f>
        <v>Vehicle Depreciation</v>
      </c>
    </row>
    <row r="3086" spans="1:19" x14ac:dyDescent="0.25">
      <c r="A3086" s="1" t="s">
        <v>457</v>
      </c>
      <c r="B3086" s="1" t="s">
        <v>49</v>
      </c>
      <c r="C3086" s="1" t="s">
        <v>3194</v>
      </c>
      <c r="D3086" s="1" t="s">
        <v>3093</v>
      </c>
      <c r="E3086" s="1" t="s">
        <v>2029</v>
      </c>
      <c r="F3086" s="1" t="s">
        <v>1992</v>
      </c>
      <c r="G3086" s="1" t="s">
        <v>1055</v>
      </c>
      <c r="H3086" s="1" t="s">
        <v>130</v>
      </c>
      <c r="I3086" s="1" t="s">
        <v>2056</v>
      </c>
      <c r="J3086" s="3">
        <v>5.36</v>
      </c>
      <c r="K3086" s="1" t="s">
        <v>2823</v>
      </c>
      <c r="L3086" s="1" t="s">
        <v>24</v>
      </c>
      <c r="M3086" s="1" t="s">
        <v>2824</v>
      </c>
      <c r="N3086" s="1" t="s">
        <v>2059</v>
      </c>
      <c r="O3086" s="2">
        <v>39752</v>
      </c>
      <c r="P3086" s="2">
        <v>39758</v>
      </c>
      <c r="Q3086" s="1" t="s">
        <v>29</v>
      </c>
      <c r="R3086" t="str">
        <f>VLOOKUP(F3086,'Seg 2 descriptions'!A:B,2)</f>
        <v>X Operations-Tri-County</v>
      </c>
      <c r="S3086" t="str">
        <f>VLOOKUP(G3086,'Seg 3 descriptions'!A:B,2)</f>
        <v>Vehicle Depreciation</v>
      </c>
    </row>
    <row r="3087" spans="1:19" x14ac:dyDescent="0.25">
      <c r="A3087" s="1" t="s">
        <v>457</v>
      </c>
      <c r="B3087" s="1" t="s">
        <v>49</v>
      </c>
      <c r="C3087" s="1" t="s">
        <v>3194</v>
      </c>
      <c r="D3087" s="1" t="s">
        <v>2943</v>
      </c>
      <c r="E3087" s="1" t="s">
        <v>20</v>
      </c>
      <c r="F3087" s="1" t="s">
        <v>1992</v>
      </c>
      <c r="G3087" s="1" t="s">
        <v>1049</v>
      </c>
      <c r="H3087" s="1" t="s">
        <v>86</v>
      </c>
      <c r="I3087" s="1" t="s">
        <v>2056</v>
      </c>
      <c r="J3087" s="3">
        <v>17.46</v>
      </c>
      <c r="K3087" s="1" t="s">
        <v>2823</v>
      </c>
      <c r="L3087" s="1" t="s">
        <v>24</v>
      </c>
      <c r="M3087" s="1" t="s">
        <v>2824</v>
      </c>
      <c r="N3087" s="1" t="s">
        <v>2059</v>
      </c>
      <c r="O3087" s="2">
        <v>39752</v>
      </c>
      <c r="P3087" s="2">
        <v>39758</v>
      </c>
      <c r="Q3087" s="1" t="s">
        <v>29</v>
      </c>
      <c r="R3087" t="str">
        <f>VLOOKUP(F3087,'Seg 2 descriptions'!A:B,2)</f>
        <v>X Operations-Tri-County</v>
      </c>
      <c r="S3087" t="str">
        <f>VLOOKUP(G3087,'Seg 3 descriptions'!A:B,2)</f>
        <v>Vehicle Insurance</v>
      </c>
    </row>
    <row r="3088" spans="1:19" x14ac:dyDescent="0.25">
      <c r="A3088" s="1" t="s">
        <v>457</v>
      </c>
      <c r="B3088" s="1" t="s">
        <v>49</v>
      </c>
      <c r="C3088" s="1" t="s">
        <v>3194</v>
      </c>
      <c r="D3088" s="1" t="s">
        <v>2322</v>
      </c>
      <c r="E3088" s="1" t="s">
        <v>1991</v>
      </c>
      <c r="F3088" s="1" t="s">
        <v>1992</v>
      </c>
      <c r="G3088" s="1" t="s">
        <v>1055</v>
      </c>
      <c r="H3088" s="1" t="s">
        <v>86</v>
      </c>
      <c r="I3088" s="1" t="s">
        <v>2056</v>
      </c>
      <c r="J3088" s="3">
        <v>339.75</v>
      </c>
      <c r="K3088" s="1" t="s">
        <v>2823</v>
      </c>
      <c r="L3088" s="1" t="s">
        <v>24</v>
      </c>
      <c r="M3088" s="1" t="s">
        <v>2824</v>
      </c>
      <c r="N3088" s="1" t="s">
        <v>2059</v>
      </c>
      <c r="O3088" s="2">
        <v>39752</v>
      </c>
      <c r="P3088" s="2">
        <v>39758</v>
      </c>
      <c r="Q3088" s="1" t="s">
        <v>29</v>
      </c>
      <c r="R3088" t="str">
        <f>VLOOKUP(F3088,'Seg 2 descriptions'!A:B,2)</f>
        <v>X Operations-Tri-County</v>
      </c>
      <c r="S3088" t="str">
        <f>VLOOKUP(G3088,'Seg 3 descriptions'!A:B,2)</f>
        <v>Vehicle Depreciation</v>
      </c>
    </row>
    <row r="3089" spans="1:19" x14ac:dyDescent="0.25">
      <c r="A3089" s="1" t="s">
        <v>457</v>
      </c>
      <c r="B3089" s="1" t="s">
        <v>49</v>
      </c>
      <c r="C3089" s="1" t="s">
        <v>3194</v>
      </c>
      <c r="D3089" s="1" t="s">
        <v>2323</v>
      </c>
      <c r="E3089" s="1" t="s">
        <v>1991</v>
      </c>
      <c r="F3089" s="1" t="s">
        <v>1992</v>
      </c>
      <c r="G3089" s="1" t="s">
        <v>1055</v>
      </c>
      <c r="H3089" s="1" t="s">
        <v>103</v>
      </c>
      <c r="I3089" s="1" t="s">
        <v>2056</v>
      </c>
      <c r="J3089" s="3">
        <v>13.87</v>
      </c>
      <c r="K3089" s="1" t="s">
        <v>2823</v>
      </c>
      <c r="L3089" s="1" t="s">
        <v>24</v>
      </c>
      <c r="M3089" s="1" t="s">
        <v>2824</v>
      </c>
      <c r="N3089" s="1" t="s">
        <v>2059</v>
      </c>
      <c r="O3089" s="2">
        <v>39752</v>
      </c>
      <c r="P3089" s="2">
        <v>39758</v>
      </c>
      <c r="Q3089" s="1" t="s">
        <v>29</v>
      </c>
      <c r="R3089" t="str">
        <f>VLOOKUP(F3089,'Seg 2 descriptions'!A:B,2)</f>
        <v>X Operations-Tri-County</v>
      </c>
      <c r="S3089" t="str">
        <f>VLOOKUP(G3089,'Seg 3 descriptions'!A:B,2)</f>
        <v>Vehicle Depreciation</v>
      </c>
    </row>
    <row r="3090" spans="1:19" x14ac:dyDescent="0.25">
      <c r="A3090" s="1" t="s">
        <v>457</v>
      </c>
      <c r="B3090" s="1" t="s">
        <v>49</v>
      </c>
      <c r="C3090" s="1" t="s">
        <v>3194</v>
      </c>
      <c r="D3090" s="1" t="s">
        <v>2763</v>
      </c>
      <c r="E3090" s="1" t="s">
        <v>1991</v>
      </c>
      <c r="F3090" s="1" t="s">
        <v>1992</v>
      </c>
      <c r="G3090" s="1" t="s">
        <v>1055</v>
      </c>
      <c r="H3090" s="1" t="s">
        <v>228</v>
      </c>
      <c r="I3090" s="1" t="s">
        <v>2056</v>
      </c>
      <c r="J3090" s="3">
        <v>145.13</v>
      </c>
      <c r="K3090" s="1" t="s">
        <v>2823</v>
      </c>
      <c r="L3090" s="1" t="s">
        <v>24</v>
      </c>
      <c r="M3090" s="1" t="s">
        <v>2824</v>
      </c>
      <c r="N3090" s="1" t="s">
        <v>2059</v>
      </c>
      <c r="O3090" s="2">
        <v>39752</v>
      </c>
      <c r="P3090" s="2">
        <v>39758</v>
      </c>
      <c r="Q3090" s="1" t="s">
        <v>29</v>
      </c>
      <c r="R3090" t="str">
        <f>VLOOKUP(F3090,'Seg 2 descriptions'!A:B,2)</f>
        <v>X Operations-Tri-County</v>
      </c>
      <c r="S3090" t="str">
        <f>VLOOKUP(G3090,'Seg 3 descriptions'!A:B,2)</f>
        <v>Vehicle Depreciation</v>
      </c>
    </row>
    <row r="3091" spans="1:19" x14ac:dyDescent="0.25">
      <c r="A3091" s="1" t="s">
        <v>457</v>
      </c>
      <c r="B3091" s="1" t="s">
        <v>49</v>
      </c>
      <c r="C3091" s="1" t="s">
        <v>3194</v>
      </c>
      <c r="D3091" s="1" t="s">
        <v>3095</v>
      </c>
      <c r="E3091" s="1" t="s">
        <v>2029</v>
      </c>
      <c r="F3091" s="1" t="s">
        <v>1992</v>
      </c>
      <c r="G3091" s="1" t="s">
        <v>869</v>
      </c>
      <c r="H3091" s="1" t="s">
        <v>130</v>
      </c>
      <c r="I3091" s="1" t="s">
        <v>2056</v>
      </c>
      <c r="J3091" s="3">
        <v>6.98</v>
      </c>
      <c r="K3091" s="1" t="s">
        <v>2823</v>
      </c>
      <c r="L3091" s="1" t="s">
        <v>24</v>
      </c>
      <c r="M3091" s="1" t="s">
        <v>2824</v>
      </c>
      <c r="N3091" s="1" t="s">
        <v>2059</v>
      </c>
      <c r="O3091" s="2">
        <v>39752</v>
      </c>
      <c r="P3091" s="2">
        <v>39758</v>
      </c>
      <c r="Q3091" s="1" t="s">
        <v>29</v>
      </c>
      <c r="R3091" t="str">
        <f>VLOOKUP(F3091,'Seg 2 descriptions'!A:B,2)</f>
        <v>X Operations-Tri-County</v>
      </c>
      <c r="S3091" t="str">
        <f>VLOOKUP(G3091,'Seg 3 descriptions'!A:B,2)</f>
        <v>Vehicle Fuel</v>
      </c>
    </row>
    <row r="3092" spans="1:19" x14ac:dyDescent="0.25">
      <c r="A3092" s="1" t="s">
        <v>457</v>
      </c>
      <c r="B3092" s="1" t="s">
        <v>49</v>
      </c>
      <c r="C3092" s="1" t="s">
        <v>3194</v>
      </c>
      <c r="D3092" s="1" t="s">
        <v>2944</v>
      </c>
      <c r="E3092" s="1" t="s">
        <v>20</v>
      </c>
      <c r="F3092" s="1" t="s">
        <v>1992</v>
      </c>
      <c r="G3092" s="1" t="s">
        <v>1055</v>
      </c>
      <c r="H3092" s="1" t="s">
        <v>86</v>
      </c>
      <c r="I3092" s="1" t="s">
        <v>2056</v>
      </c>
      <c r="J3092" s="3">
        <v>105.04</v>
      </c>
      <c r="K3092" s="1" t="s">
        <v>2823</v>
      </c>
      <c r="L3092" s="1" t="s">
        <v>24</v>
      </c>
      <c r="M3092" s="1" t="s">
        <v>2824</v>
      </c>
      <c r="N3092" s="1" t="s">
        <v>2059</v>
      </c>
      <c r="O3092" s="2">
        <v>39752</v>
      </c>
      <c r="P3092" s="2">
        <v>39758</v>
      </c>
      <c r="Q3092" s="1" t="s">
        <v>29</v>
      </c>
      <c r="R3092" t="str">
        <f>VLOOKUP(F3092,'Seg 2 descriptions'!A:B,2)</f>
        <v>X Operations-Tri-County</v>
      </c>
      <c r="S3092" t="str">
        <f>VLOOKUP(G3092,'Seg 3 descriptions'!A:B,2)</f>
        <v>Vehicle Depreciation</v>
      </c>
    </row>
    <row r="3093" spans="1:19" x14ac:dyDescent="0.25">
      <c r="A3093" s="1" t="s">
        <v>457</v>
      </c>
      <c r="B3093" s="1" t="s">
        <v>49</v>
      </c>
      <c r="C3093" s="1" t="s">
        <v>3194</v>
      </c>
      <c r="D3093" s="1" t="s">
        <v>2337</v>
      </c>
      <c r="E3093" s="1" t="s">
        <v>1991</v>
      </c>
      <c r="F3093" s="1" t="s">
        <v>1992</v>
      </c>
      <c r="G3093" s="1" t="s">
        <v>869</v>
      </c>
      <c r="H3093" s="1" t="s">
        <v>86</v>
      </c>
      <c r="I3093" s="1" t="s">
        <v>2056</v>
      </c>
      <c r="J3093" s="3">
        <v>442.65</v>
      </c>
      <c r="K3093" s="1" t="s">
        <v>2823</v>
      </c>
      <c r="L3093" s="1" t="s">
        <v>24</v>
      </c>
      <c r="M3093" s="1" t="s">
        <v>2824</v>
      </c>
      <c r="N3093" s="1" t="s">
        <v>2059</v>
      </c>
      <c r="O3093" s="2">
        <v>39752</v>
      </c>
      <c r="P3093" s="2">
        <v>39758</v>
      </c>
      <c r="Q3093" s="1" t="s">
        <v>29</v>
      </c>
      <c r="R3093" t="str">
        <f>VLOOKUP(F3093,'Seg 2 descriptions'!A:B,2)</f>
        <v>X Operations-Tri-County</v>
      </c>
      <c r="S3093" t="str">
        <f>VLOOKUP(G3093,'Seg 3 descriptions'!A:B,2)</f>
        <v>Vehicle Fuel</v>
      </c>
    </row>
    <row r="3094" spans="1:19" x14ac:dyDescent="0.25">
      <c r="A3094" s="1" t="s">
        <v>457</v>
      </c>
      <c r="B3094" s="1" t="s">
        <v>49</v>
      </c>
      <c r="C3094" s="1" t="s">
        <v>3194</v>
      </c>
      <c r="D3094" s="1" t="s">
        <v>2338</v>
      </c>
      <c r="E3094" s="1" t="s">
        <v>1991</v>
      </c>
      <c r="F3094" s="1" t="s">
        <v>1992</v>
      </c>
      <c r="G3094" s="1" t="s">
        <v>869</v>
      </c>
      <c r="H3094" s="1" t="s">
        <v>103</v>
      </c>
      <c r="I3094" s="1" t="s">
        <v>2056</v>
      </c>
      <c r="J3094" s="3">
        <v>18.07</v>
      </c>
      <c r="K3094" s="1" t="s">
        <v>2823</v>
      </c>
      <c r="L3094" s="1" t="s">
        <v>24</v>
      </c>
      <c r="M3094" s="1" t="s">
        <v>2824</v>
      </c>
      <c r="N3094" s="1" t="s">
        <v>2059</v>
      </c>
      <c r="O3094" s="2">
        <v>39752</v>
      </c>
      <c r="P3094" s="2">
        <v>39758</v>
      </c>
      <c r="Q3094" s="1" t="s">
        <v>29</v>
      </c>
      <c r="R3094" t="str">
        <f>VLOOKUP(F3094,'Seg 2 descriptions'!A:B,2)</f>
        <v>X Operations-Tri-County</v>
      </c>
      <c r="S3094" t="str">
        <f>VLOOKUP(G3094,'Seg 3 descriptions'!A:B,2)</f>
        <v>Vehicle Fuel</v>
      </c>
    </row>
    <row r="3095" spans="1:19" x14ac:dyDescent="0.25">
      <c r="A3095" s="1" t="s">
        <v>457</v>
      </c>
      <c r="B3095" s="1" t="s">
        <v>49</v>
      </c>
      <c r="C3095" s="1" t="s">
        <v>3194</v>
      </c>
      <c r="D3095" s="1" t="s">
        <v>2767</v>
      </c>
      <c r="E3095" s="1" t="s">
        <v>1991</v>
      </c>
      <c r="F3095" s="1" t="s">
        <v>1992</v>
      </c>
      <c r="G3095" s="1" t="s">
        <v>869</v>
      </c>
      <c r="H3095" s="1" t="s">
        <v>228</v>
      </c>
      <c r="I3095" s="1" t="s">
        <v>2056</v>
      </c>
      <c r="J3095" s="3">
        <v>189.09</v>
      </c>
      <c r="K3095" s="1" t="s">
        <v>2823</v>
      </c>
      <c r="L3095" s="1" t="s">
        <v>24</v>
      </c>
      <c r="M3095" s="1" t="s">
        <v>2824</v>
      </c>
      <c r="N3095" s="1" t="s">
        <v>2059</v>
      </c>
      <c r="O3095" s="2">
        <v>39752</v>
      </c>
      <c r="P3095" s="2">
        <v>39758</v>
      </c>
      <c r="Q3095" s="1" t="s">
        <v>29</v>
      </c>
      <c r="R3095" t="str">
        <f>VLOOKUP(F3095,'Seg 2 descriptions'!A:B,2)</f>
        <v>X Operations-Tri-County</v>
      </c>
      <c r="S3095" t="str">
        <f>VLOOKUP(G3095,'Seg 3 descriptions'!A:B,2)</f>
        <v>Vehicle Fuel</v>
      </c>
    </row>
    <row r="3096" spans="1:19" x14ac:dyDescent="0.25">
      <c r="A3096" s="1" t="s">
        <v>457</v>
      </c>
      <c r="B3096" s="1" t="s">
        <v>49</v>
      </c>
      <c r="C3096" s="1" t="s">
        <v>3194</v>
      </c>
      <c r="D3096" s="1" t="s">
        <v>2340</v>
      </c>
      <c r="E3096" s="1" t="s">
        <v>1991</v>
      </c>
      <c r="F3096" s="1" t="s">
        <v>1992</v>
      </c>
      <c r="G3096" s="1" t="s">
        <v>869</v>
      </c>
      <c r="H3096" s="1" t="s">
        <v>130</v>
      </c>
      <c r="I3096" s="1" t="s">
        <v>2056</v>
      </c>
      <c r="J3096" s="3">
        <v>26.9</v>
      </c>
      <c r="K3096" s="1" t="s">
        <v>2823</v>
      </c>
      <c r="L3096" s="1" t="s">
        <v>24</v>
      </c>
      <c r="M3096" s="1" t="s">
        <v>2824</v>
      </c>
      <c r="N3096" s="1" t="s">
        <v>2059</v>
      </c>
      <c r="O3096" s="2">
        <v>39752</v>
      </c>
      <c r="P3096" s="2">
        <v>39758</v>
      </c>
      <c r="Q3096" s="1" t="s">
        <v>29</v>
      </c>
      <c r="R3096" t="str">
        <f>VLOOKUP(F3096,'Seg 2 descriptions'!A:B,2)</f>
        <v>X Operations-Tri-County</v>
      </c>
      <c r="S3096" t="str">
        <f>VLOOKUP(G3096,'Seg 3 descriptions'!A:B,2)</f>
        <v>Vehicle Fuel</v>
      </c>
    </row>
    <row r="3097" spans="1:19" x14ac:dyDescent="0.25">
      <c r="A3097" s="1" t="s">
        <v>457</v>
      </c>
      <c r="B3097" s="1" t="s">
        <v>49</v>
      </c>
      <c r="C3097" s="1" t="s">
        <v>3194</v>
      </c>
      <c r="D3097" s="1" t="s">
        <v>3094</v>
      </c>
      <c r="E3097" s="1" t="s">
        <v>2029</v>
      </c>
      <c r="F3097" s="1" t="s">
        <v>1992</v>
      </c>
      <c r="G3097" s="1" t="s">
        <v>869</v>
      </c>
      <c r="H3097" s="1" t="s">
        <v>187</v>
      </c>
      <c r="I3097" s="1" t="s">
        <v>2056</v>
      </c>
      <c r="J3097" s="3">
        <v>10.47</v>
      </c>
      <c r="K3097" s="1" t="s">
        <v>2823</v>
      </c>
      <c r="L3097" s="1" t="s">
        <v>24</v>
      </c>
      <c r="M3097" s="1" t="s">
        <v>2824</v>
      </c>
      <c r="N3097" s="1" t="s">
        <v>2059</v>
      </c>
      <c r="O3097" s="2">
        <v>39752</v>
      </c>
      <c r="P3097" s="2">
        <v>39758</v>
      </c>
      <c r="Q3097" s="1" t="s">
        <v>29</v>
      </c>
      <c r="R3097" t="str">
        <f>VLOOKUP(F3097,'Seg 2 descriptions'!A:B,2)</f>
        <v>X Operations-Tri-County</v>
      </c>
      <c r="S3097" t="str">
        <f>VLOOKUP(G3097,'Seg 3 descriptions'!A:B,2)</f>
        <v>Vehicle Fuel</v>
      </c>
    </row>
    <row r="3098" spans="1:19" x14ac:dyDescent="0.25">
      <c r="A3098" s="1" t="s">
        <v>457</v>
      </c>
      <c r="B3098" s="1" t="s">
        <v>49</v>
      </c>
      <c r="C3098" s="1" t="s">
        <v>3199</v>
      </c>
      <c r="D3098" s="1" t="s">
        <v>2825</v>
      </c>
      <c r="E3098" s="1" t="s">
        <v>1991</v>
      </c>
      <c r="F3098" s="1" t="s">
        <v>1992</v>
      </c>
      <c r="G3098" s="1" t="s">
        <v>867</v>
      </c>
      <c r="H3098" s="1" t="s">
        <v>86</v>
      </c>
      <c r="I3098" s="1" t="s">
        <v>2056</v>
      </c>
      <c r="J3098" s="3">
        <v>16.62</v>
      </c>
      <c r="K3098" s="1" t="s">
        <v>2823</v>
      </c>
      <c r="L3098" s="1" t="s">
        <v>24</v>
      </c>
      <c r="M3098" s="1" t="s">
        <v>2824</v>
      </c>
      <c r="N3098" s="1" t="s">
        <v>2059</v>
      </c>
      <c r="O3098" s="2">
        <v>39721</v>
      </c>
      <c r="P3098" s="2">
        <v>39727</v>
      </c>
      <c r="Q3098" s="1" t="s">
        <v>29</v>
      </c>
      <c r="R3098" t="str">
        <f>VLOOKUP(F3098,'Seg 2 descriptions'!A:B,2)</f>
        <v>X Operations-Tri-County</v>
      </c>
      <c r="S3098" t="str">
        <f>VLOOKUP(G3098,'Seg 3 descriptions'!A:B,2)</f>
        <v>Meals</v>
      </c>
    </row>
    <row r="3099" spans="1:19" x14ac:dyDescent="0.25">
      <c r="A3099" s="1" t="s">
        <v>457</v>
      </c>
      <c r="B3099" s="1" t="s">
        <v>49</v>
      </c>
      <c r="C3099" s="1" t="s">
        <v>3199</v>
      </c>
      <c r="D3099" s="1" t="s">
        <v>2826</v>
      </c>
      <c r="E3099" s="1" t="s">
        <v>1991</v>
      </c>
      <c r="F3099" s="1" t="s">
        <v>1992</v>
      </c>
      <c r="G3099" s="1" t="s">
        <v>867</v>
      </c>
      <c r="H3099" s="1" t="s">
        <v>103</v>
      </c>
      <c r="I3099" s="1" t="s">
        <v>2056</v>
      </c>
      <c r="J3099" s="3">
        <v>3.16</v>
      </c>
      <c r="K3099" s="1" t="s">
        <v>2823</v>
      </c>
      <c r="L3099" s="1" t="s">
        <v>24</v>
      </c>
      <c r="M3099" s="1" t="s">
        <v>2824</v>
      </c>
      <c r="N3099" s="1" t="s">
        <v>2059</v>
      </c>
      <c r="O3099" s="2">
        <v>39721</v>
      </c>
      <c r="P3099" s="2">
        <v>39727</v>
      </c>
      <c r="Q3099" s="1" t="s">
        <v>29</v>
      </c>
      <c r="R3099" t="str">
        <f>VLOOKUP(F3099,'Seg 2 descriptions'!A:B,2)</f>
        <v>X Operations-Tri-County</v>
      </c>
      <c r="S3099" t="str">
        <f>VLOOKUP(G3099,'Seg 3 descriptions'!A:B,2)</f>
        <v>Meals</v>
      </c>
    </row>
    <row r="3100" spans="1:19" x14ac:dyDescent="0.25">
      <c r="A3100" s="1" t="s">
        <v>457</v>
      </c>
      <c r="B3100" s="1" t="s">
        <v>49</v>
      </c>
      <c r="C3100" s="1" t="s">
        <v>3199</v>
      </c>
      <c r="D3100" s="1" t="s">
        <v>2827</v>
      </c>
      <c r="E3100" s="1" t="s">
        <v>1991</v>
      </c>
      <c r="F3100" s="1" t="s">
        <v>1992</v>
      </c>
      <c r="G3100" s="1" t="s">
        <v>867</v>
      </c>
      <c r="H3100" s="1" t="s">
        <v>228</v>
      </c>
      <c r="I3100" s="1" t="s">
        <v>2056</v>
      </c>
      <c r="J3100" s="3">
        <v>0.92</v>
      </c>
      <c r="K3100" s="1" t="s">
        <v>2823</v>
      </c>
      <c r="L3100" s="1" t="s">
        <v>24</v>
      </c>
      <c r="M3100" s="1" t="s">
        <v>2824</v>
      </c>
      <c r="N3100" s="1" t="s">
        <v>2059</v>
      </c>
      <c r="O3100" s="2">
        <v>39721</v>
      </c>
      <c r="P3100" s="2">
        <v>39727</v>
      </c>
      <c r="Q3100" s="1" t="s">
        <v>29</v>
      </c>
      <c r="R3100" t="str">
        <f>VLOOKUP(F3100,'Seg 2 descriptions'!A:B,2)</f>
        <v>X Operations-Tri-County</v>
      </c>
      <c r="S3100" t="str">
        <f>VLOOKUP(G3100,'Seg 3 descriptions'!A:B,2)</f>
        <v>Meals</v>
      </c>
    </row>
    <row r="3101" spans="1:19" x14ac:dyDescent="0.25">
      <c r="A3101" s="1" t="s">
        <v>457</v>
      </c>
      <c r="B3101" s="1" t="s">
        <v>49</v>
      </c>
      <c r="C3101" s="1" t="s">
        <v>3199</v>
      </c>
      <c r="D3101" s="1" t="s">
        <v>2400</v>
      </c>
      <c r="E3101" s="1" t="s">
        <v>2029</v>
      </c>
      <c r="F3101" s="1" t="s">
        <v>1992</v>
      </c>
      <c r="G3101" s="1" t="s">
        <v>590</v>
      </c>
      <c r="H3101" s="1" t="s">
        <v>187</v>
      </c>
      <c r="I3101" s="1" t="s">
        <v>2056</v>
      </c>
      <c r="J3101" s="3">
        <v>1.45</v>
      </c>
      <c r="K3101" s="1" t="s">
        <v>2823</v>
      </c>
      <c r="L3101" s="1" t="s">
        <v>24</v>
      </c>
      <c r="M3101" s="1" t="s">
        <v>2824</v>
      </c>
      <c r="N3101" s="1" t="s">
        <v>2059</v>
      </c>
      <c r="O3101" s="2">
        <v>39721</v>
      </c>
      <c r="P3101" s="2">
        <v>39727</v>
      </c>
      <c r="Q3101" s="1" t="s">
        <v>29</v>
      </c>
      <c r="R3101" t="str">
        <f>VLOOKUP(F3101,'Seg 2 descriptions'!A:B,2)</f>
        <v>X Operations-Tri-County</v>
      </c>
      <c r="S3101" t="str">
        <f>VLOOKUP(G3101,'Seg 3 descriptions'!A:B,2)</f>
        <v>Overtime/Comp Time/On Call</v>
      </c>
    </row>
    <row r="3102" spans="1:19" x14ac:dyDescent="0.25">
      <c r="A3102" s="1" t="s">
        <v>457</v>
      </c>
      <c r="B3102" s="1" t="s">
        <v>49</v>
      </c>
      <c r="C3102" s="1" t="s">
        <v>3199</v>
      </c>
      <c r="D3102" s="1" t="s">
        <v>3367</v>
      </c>
      <c r="E3102" s="1" t="s">
        <v>20</v>
      </c>
      <c r="F3102" s="1" t="s">
        <v>1992</v>
      </c>
      <c r="G3102" s="1" t="s">
        <v>867</v>
      </c>
      <c r="H3102" s="1" t="s">
        <v>86</v>
      </c>
      <c r="I3102" s="1" t="s">
        <v>2056</v>
      </c>
      <c r="J3102" s="3">
        <v>1.07</v>
      </c>
      <c r="K3102" s="1" t="s">
        <v>2823</v>
      </c>
      <c r="L3102" s="1" t="s">
        <v>24</v>
      </c>
      <c r="M3102" s="1" t="s">
        <v>2824</v>
      </c>
      <c r="N3102" s="1" t="s">
        <v>2059</v>
      </c>
      <c r="O3102" s="2">
        <v>39721</v>
      </c>
      <c r="P3102" s="2">
        <v>39727</v>
      </c>
      <c r="Q3102" s="1" t="s">
        <v>29</v>
      </c>
      <c r="R3102" t="str">
        <f>VLOOKUP(F3102,'Seg 2 descriptions'!A:B,2)</f>
        <v>X Operations-Tri-County</v>
      </c>
      <c r="S3102" t="str">
        <f>VLOOKUP(G3102,'Seg 3 descriptions'!A:B,2)</f>
        <v>Meals</v>
      </c>
    </row>
    <row r="3103" spans="1:19" x14ac:dyDescent="0.25">
      <c r="A3103" s="1" t="s">
        <v>457</v>
      </c>
      <c r="B3103" s="1" t="s">
        <v>49</v>
      </c>
      <c r="C3103" s="1" t="s">
        <v>3199</v>
      </c>
      <c r="D3103" s="1" t="s">
        <v>3368</v>
      </c>
      <c r="E3103" s="1" t="s">
        <v>20</v>
      </c>
      <c r="F3103" s="1" t="s">
        <v>1992</v>
      </c>
      <c r="G3103" s="1" t="s">
        <v>867</v>
      </c>
      <c r="H3103" s="1" t="s">
        <v>103</v>
      </c>
      <c r="I3103" s="1" t="s">
        <v>2056</v>
      </c>
      <c r="J3103" s="3">
        <v>1.6</v>
      </c>
      <c r="K3103" s="1" t="s">
        <v>2823</v>
      </c>
      <c r="L3103" s="1" t="s">
        <v>24</v>
      </c>
      <c r="M3103" s="1" t="s">
        <v>2824</v>
      </c>
      <c r="N3103" s="1" t="s">
        <v>2059</v>
      </c>
      <c r="O3103" s="2">
        <v>39721</v>
      </c>
      <c r="P3103" s="2">
        <v>39727</v>
      </c>
      <c r="Q3103" s="1" t="s">
        <v>29</v>
      </c>
      <c r="R3103" t="str">
        <f>VLOOKUP(F3103,'Seg 2 descriptions'!A:B,2)</f>
        <v>X Operations-Tri-County</v>
      </c>
      <c r="S3103" t="str">
        <f>VLOOKUP(G3103,'Seg 3 descriptions'!A:B,2)</f>
        <v>Meals</v>
      </c>
    </row>
    <row r="3104" spans="1:19" x14ac:dyDescent="0.25">
      <c r="A3104" s="1" t="s">
        <v>457</v>
      </c>
      <c r="B3104" s="1" t="s">
        <v>49</v>
      </c>
      <c r="C3104" s="1" t="s">
        <v>3199</v>
      </c>
      <c r="D3104" s="1" t="s">
        <v>2009</v>
      </c>
      <c r="E3104" s="1" t="s">
        <v>1991</v>
      </c>
      <c r="F3104" s="1" t="s">
        <v>1992</v>
      </c>
      <c r="G3104" s="1" t="s">
        <v>590</v>
      </c>
      <c r="H3104" s="1" t="s">
        <v>86</v>
      </c>
      <c r="I3104" s="1" t="s">
        <v>2056</v>
      </c>
      <c r="J3104" s="3">
        <v>73.13</v>
      </c>
      <c r="K3104" s="1" t="s">
        <v>2823</v>
      </c>
      <c r="L3104" s="1" t="s">
        <v>24</v>
      </c>
      <c r="M3104" s="1" t="s">
        <v>2824</v>
      </c>
      <c r="N3104" s="1" t="s">
        <v>2059</v>
      </c>
      <c r="O3104" s="2">
        <v>39721</v>
      </c>
      <c r="P3104" s="2">
        <v>39727</v>
      </c>
      <c r="Q3104" s="1" t="s">
        <v>29</v>
      </c>
      <c r="R3104" t="str">
        <f>VLOOKUP(F3104,'Seg 2 descriptions'!A:B,2)</f>
        <v>X Operations-Tri-County</v>
      </c>
      <c r="S3104" t="str">
        <f>VLOOKUP(G3104,'Seg 3 descriptions'!A:B,2)</f>
        <v>Overtime/Comp Time/On Call</v>
      </c>
    </row>
    <row r="3105" spans="1:19" x14ac:dyDescent="0.25">
      <c r="A3105" s="1" t="s">
        <v>457</v>
      </c>
      <c r="B3105" s="1" t="s">
        <v>49</v>
      </c>
      <c r="C3105" s="1" t="s">
        <v>3199</v>
      </c>
      <c r="D3105" s="1" t="s">
        <v>2003</v>
      </c>
      <c r="E3105" s="1" t="s">
        <v>1991</v>
      </c>
      <c r="F3105" s="1" t="s">
        <v>1992</v>
      </c>
      <c r="G3105" s="1" t="s">
        <v>590</v>
      </c>
      <c r="H3105" s="1" t="s">
        <v>103</v>
      </c>
      <c r="I3105" s="1" t="s">
        <v>2056</v>
      </c>
      <c r="J3105" s="3">
        <v>13.91</v>
      </c>
      <c r="K3105" s="1" t="s">
        <v>2823</v>
      </c>
      <c r="L3105" s="1" t="s">
        <v>24</v>
      </c>
      <c r="M3105" s="1" t="s">
        <v>2824</v>
      </c>
      <c r="N3105" s="1" t="s">
        <v>2059</v>
      </c>
      <c r="O3105" s="2">
        <v>39721</v>
      </c>
      <c r="P3105" s="2">
        <v>39727</v>
      </c>
      <c r="Q3105" s="1" t="s">
        <v>29</v>
      </c>
      <c r="R3105" t="str">
        <f>VLOOKUP(F3105,'Seg 2 descriptions'!A:B,2)</f>
        <v>X Operations-Tri-County</v>
      </c>
      <c r="S3105" t="str">
        <f>VLOOKUP(G3105,'Seg 3 descriptions'!A:B,2)</f>
        <v>Overtime/Comp Time/On Call</v>
      </c>
    </row>
    <row r="3106" spans="1:19" x14ac:dyDescent="0.25">
      <c r="A3106" s="1" t="s">
        <v>457</v>
      </c>
      <c r="B3106" s="1" t="s">
        <v>49</v>
      </c>
      <c r="C3106" s="1" t="s">
        <v>3199</v>
      </c>
      <c r="D3106" s="1" t="s">
        <v>2066</v>
      </c>
      <c r="E3106" s="1" t="s">
        <v>1991</v>
      </c>
      <c r="F3106" s="1" t="s">
        <v>1992</v>
      </c>
      <c r="G3106" s="1" t="s">
        <v>590</v>
      </c>
      <c r="H3106" s="1" t="s">
        <v>228</v>
      </c>
      <c r="I3106" s="1" t="s">
        <v>2056</v>
      </c>
      <c r="J3106" s="3">
        <v>4.03</v>
      </c>
      <c r="K3106" s="1" t="s">
        <v>2823</v>
      </c>
      <c r="L3106" s="1" t="s">
        <v>24</v>
      </c>
      <c r="M3106" s="1" t="s">
        <v>2824</v>
      </c>
      <c r="N3106" s="1" t="s">
        <v>2059</v>
      </c>
      <c r="O3106" s="2">
        <v>39721</v>
      </c>
      <c r="P3106" s="2">
        <v>39727</v>
      </c>
      <c r="Q3106" s="1" t="s">
        <v>29</v>
      </c>
      <c r="R3106" t="str">
        <f>VLOOKUP(F3106,'Seg 2 descriptions'!A:B,2)</f>
        <v>X Operations-Tri-County</v>
      </c>
      <c r="S3106" t="str">
        <f>VLOOKUP(G3106,'Seg 3 descriptions'!A:B,2)</f>
        <v>Overtime/Comp Time/On Call</v>
      </c>
    </row>
    <row r="3107" spans="1:19" x14ac:dyDescent="0.25">
      <c r="A3107" s="1" t="s">
        <v>457</v>
      </c>
      <c r="B3107" s="1" t="s">
        <v>49</v>
      </c>
      <c r="C3107" s="1" t="s">
        <v>3199</v>
      </c>
      <c r="D3107" s="1" t="s">
        <v>1999</v>
      </c>
      <c r="E3107" s="1" t="s">
        <v>1991</v>
      </c>
      <c r="F3107" s="1" t="s">
        <v>1992</v>
      </c>
      <c r="G3107" s="1" t="s">
        <v>460</v>
      </c>
      <c r="H3107" s="1" t="s">
        <v>228</v>
      </c>
      <c r="I3107" s="1" t="s">
        <v>2056</v>
      </c>
      <c r="J3107" s="3">
        <v>10.050000000000001</v>
      </c>
      <c r="K3107" s="1" t="s">
        <v>2823</v>
      </c>
      <c r="L3107" s="1" t="s">
        <v>24</v>
      </c>
      <c r="M3107" s="1" t="s">
        <v>2824</v>
      </c>
      <c r="N3107" s="1" t="s">
        <v>2059</v>
      </c>
      <c r="O3107" s="2">
        <v>39721</v>
      </c>
      <c r="P3107" s="2">
        <v>39727</v>
      </c>
      <c r="Q3107" s="1" t="s">
        <v>29</v>
      </c>
      <c r="R3107" t="str">
        <f>VLOOKUP(F3107,'Seg 2 descriptions'!A:B,2)</f>
        <v>X Operations-Tri-County</v>
      </c>
      <c r="S3107" t="str">
        <f>VLOOKUP(G3107,'Seg 3 descriptions'!A:B,2)</f>
        <v>Salaries</v>
      </c>
    </row>
    <row r="3108" spans="1:19" x14ac:dyDescent="0.25">
      <c r="A3108" s="1" t="s">
        <v>457</v>
      </c>
      <c r="B3108" s="1" t="s">
        <v>49</v>
      </c>
      <c r="C3108" s="1" t="s">
        <v>3199</v>
      </c>
      <c r="D3108" s="1" t="s">
        <v>2675</v>
      </c>
      <c r="E3108" s="1" t="s">
        <v>2029</v>
      </c>
      <c r="F3108" s="1" t="s">
        <v>1992</v>
      </c>
      <c r="G3108" s="1" t="s">
        <v>460</v>
      </c>
      <c r="H3108" s="1" t="s">
        <v>187</v>
      </c>
      <c r="I3108" s="1" t="s">
        <v>2056</v>
      </c>
      <c r="J3108" s="3">
        <v>3.62</v>
      </c>
      <c r="K3108" s="1" t="s">
        <v>2823</v>
      </c>
      <c r="L3108" s="1" t="s">
        <v>24</v>
      </c>
      <c r="M3108" s="1" t="s">
        <v>2824</v>
      </c>
      <c r="N3108" s="1" t="s">
        <v>2059</v>
      </c>
      <c r="O3108" s="2">
        <v>39721</v>
      </c>
      <c r="P3108" s="2">
        <v>39727</v>
      </c>
      <c r="Q3108" s="1" t="s">
        <v>29</v>
      </c>
      <c r="R3108" t="str">
        <f>VLOOKUP(F3108,'Seg 2 descriptions'!A:B,2)</f>
        <v>X Operations-Tri-County</v>
      </c>
      <c r="S3108" t="str">
        <f>VLOOKUP(G3108,'Seg 3 descriptions'!A:B,2)</f>
        <v>Salaries</v>
      </c>
    </row>
    <row r="3109" spans="1:19" x14ac:dyDescent="0.25">
      <c r="A3109" s="1" t="s">
        <v>457</v>
      </c>
      <c r="B3109" s="1" t="s">
        <v>49</v>
      </c>
      <c r="C3109" s="1" t="s">
        <v>3199</v>
      </c>
      <c r="D3109" s="1" t="s">
        <v>2065</v>
      </c>
      <c r="E3109" s="1" t="s">
        <v>20</v>
      </c>
      <c r="F3109" s="1" t="s">
        <v>1992</v>
      </c>
      <c r="G3109" s="1" t="s">
        <v>590</v>
      </c>
      <c r="H3109" s="1" t="s">
        <v>86</v>
      </c>
      <c r="I3109" s="1" t="s">
        <v>2056</v>
      </c>
      <c r="J3109" s="3">
        <v>4.7</v>
      </c>
      <c r="K3109" s="1" t="s">
        <v>2823</v>
      </c>
      <c r="L3109" s="1" t="s">
        <v>24</v>
      </c>
      <c r="M3109" s="1" t="s">
        <v>2824</v>
      </c>
      <c r="N3109" s="1" t="s">
        <v>2059</v>
      </c>
      <c r="O3109" s="2">
        <v>39721</v>
      </c>
      <c r="P3109" s="2">
        <v>39727</v>
      </c>
      <c r="Q3109" s="1" t="s">
        <v>29</v>
      </c>
      <c r="R3109" t="str">
        <f>VLOOKUP(F3109,'Seg 2 descriptions'!A:B,2)</f>
        <v>X Operations-Tri-County</v>
      </c>
      <c r="S3109" t="str">
        <f>VLOOKUP(G3109,'Seg 3 descriptions'!A:B,2)</f>
        <v>Overtime/Comp Time/On Call</v>
      </c>
    </row>
    <row r="3110" spans="1:19" x14ac:dyDescent="0.25">
      <c r="A3110" s="1" t="s">
        <v>457</v>
      </c>
      <c r="B3110" s="1" t="s">
        <v>49</v>
      </c>
      <c r="C3110" s="1" t="s">
        <v>3199</v>
      </c>
      <c r="D3110" s="1" t="s">
        <v>2298</v>
      </c>
      <c r="E3110" s="1" t="s">
        <v>20</v>
      </c>
      <c r="F3110" s="1" t="s">
        <v>1992</v>
      </c>
      <c r="G3110" s="1" t="s">
        <v>590</v>
      </c>
      <c r="H3110" s="1" t="s">
        <v>103</v>
      </c>
      <c r="I3110" s="1" t="s">
        <v>2056</v>
      </c>
      <c r="J3110" s="3">
        <v>7.05</v>
      </c>
      <c r="K3110" s="1" t="s">
        <v>2823</v>
      </c>
      <c r="L3110" s="1" t="s">
        <v>24</v>
      </c>
      <c r="M3110" s="1" t="s">
        <v>2824</v>
      </c>
      <c r="N3110" s="1" t="s">
        <v>2059</v>
      </c>
      <c r="O3110" s="2">
        <v>39721</v>
      </c>
      <c r="P3110" s="2">
        <v>39727</v>
      </c>
      <c r="Q3110" s="1" t="s">
        <v>29</v>
      </c>
      <c r="R3110" t="str">
        <f>VLOOKUP(F3110,'Seg 2 descriptions'!A:B,2)</f>
        <v>X Operations-Tri-County</v>
      </c>
      <c r="S3110" t="str">
        <f>VLOOKUP(G3110,'Seg 3 descriptions'!A:B,2)</f>
        <v>Overtime/Comp Time/On Call</v>
      </c>
    </row>
    <row r="3111" spans="1:19" x14ac:dyDescent="0.25">
      <c r="A3111" s="1" t="s">
        <v>457</v>
      </c>
      <c r="B3111" s="1" t="s">
        <v>49</v>
      </c>
      <c r="C3111" s="1" t="s">
        <v>3199</v>
      </c>
      <c r="D3111" s="1" t="s">
        <v>1997</v>
      </c>
      <c r="E3111" s="1" t="s">
        <v>1991</v>
      </c>
      <c r="F3111" s="1" t="s">
        <v>1992</v>
      </c>
      <c r="G3111" s="1" t="s">
        <v>460</v>
      </c>
      <c r="H3111" s="1" t="s">
        <v>86</v>
      </c>
      <c r="I3111" s="1" t="s">
        <v>2056</v>
      </c>
      <c r="J3111" s="3">
        <v>182.34</v>
      </c>
      <c r="K3111" s="1" t="s">
        <v>2823</v>
      </c>
      <c r="L3111" s="1" t="s">
        <v>24</v>
      </c>
      <c r="M3111" s="1" t="s">
        <v>2824</v>
      </c>
      <c r="N3111" s="1" t="s">
        <v>2059</v>
      </c>
      <c r="O3111" s="2">
        <v>39721</v>
      </c>
      <c r="P3111" s="2">
        <v>39727</v>
      </c>
      <c r="Q3111" s="1" t="s">
        <v>29</v>
      </c>
      <c r="R3111" t="str">
        <f>VLOOKUP(F3111,'Seg 2 descriptions'!A:B,2)</f>
        <v>X Operations-Tri-County</v>
      </c>
      <c r="S3111" t="str">
        <f>VLOOKUP(G3111,'Seg 3 descriptions'!A:B,2)</f>
        <v>Salaries</v>
      </c>
    </row>
    <row r="3112" spans="1:19" x14ac:dyDescent="0.25">
      <c r="A3112" s="1" t="s">
        <v>457</v>
      </c>
      <c r="B3112" s="1" t="s">
        <v>49</v>
      </c>
      <c r="C3112" s="1" t="s">
        <v>3199</v>
      </c>
      <c r="D3112" s="1" t="s">
        <v>1990</v>
      </c>
      <c r="E3112" s="1" t="s">
        <v>1991</v>
      </c>
      <c r="F3112" s="1" t="s">
        <v>1992</v>
      </c>
      <c r="G3112" s="1" t="s">
        <v>460</v>
      </c>
      <c r="H3112" s="1" t="s">
        <v>103</v>
      </c>
      <c r="I3112" s="1" t="s">
        <v>2056</v>
      </c>
      <c r="J3112" s="3">
        <v>34.69</v>
      </c>
      <c r="K3112" s="1" t="s">
        <v>2823</v>
      </c>
      <c r="L3112" s="1" t="s">
        <v>24</v>
      </c>
      <c r="M3112" s="1" t="s">
        <v>2824</v>
      </c>
      <c r="N3112" s="1" t="s">
        <v>2059</v>
      </c>
      <c r="O3112" s="2">
        <v>39721</v>
      </c>
      <c r="P3112" s="2">
        <v>39727</v>
      </c>
      <c r="Q3112" s="1" t="s">
        <v>29</v>
      </c>
      <c r="R3112" t="str">
        <f>VLOOKUP(F3112,'Seg 2 descriptions'!A:B,2)</f>
        <v>X Operations-Tri-County</v>
      </c>
      <c r="S3112" t="str">
        <f>VLOOKUP(G3112,'Seg 3 descriptions'!A:B,2)</f>
        <v>Salaries</v>
      </c>
    </row>
    <row r="3113" spans="1:19" x14ac:dyDescent="0.25">
      <c r="A3113" s="1" t="s">
        <v>457</v>
      </c>
      <c r="B3113" s="1" t="s">
        <v>49</v>
      </c>
      <c r="C3113" s="1" t="s">
        <v>3199</v>
      </c>
      <c r="D3113" s="1" t="s">
        <v>2083</v>
      </c>
      <c r="E3113" s="1" t="s">
        <v>20</v>
      </c>
      <c r="F3113" s="1" t="s">
        <v>1992</v>
      </c>
      <c r="G3113" s="1" t="s">
        <v>460</v>
      </c>
      <c r="H3113" s="1" t="s">
        <v>86</v>
      </c>
      <c r="I3113" s="1" t="s">
        <v>2056</v>
      </c>
      <c r="J3113" s="3">
        <v>11.72</v>
      </c>
      <c r="K3113" s="1" t="s">
        <v>2823</v>
      </c>
      <c r="L3113" s="1" t="s">
        <v>24</v>
      </c>
      <c r="M3113" s="1" t="s">
        <v>2824</v>
      </c>
      <c r="N3113" s="1" t="s">
        <v>2059</v>
      </c>
      <c r="O3113" s="2">
        <v>39721</v>
      </c>
      <c r="P3113" s="2">
        <v>39727</v>
      </c>
      <c r="Q3113" s="1" t="s">
        <v>29</v>
      </c>
      <c r="R3113" t="str">
        <f>VLOOKUP(F3113,'Seg 2 descriptions'!A:B,2)</f>
        <v>X Operations-Tri-County</v>
      </c>
      <c r="S3113" t="str">
        <f>VLOOKUP(G3113,'Seg 3 descriptions'!A:B,2)</f>
        <v>Salaries</v>
      </c>
    </row>
    <row r="3114" spans="1:19" x14ac:dyDescent="0.25">
      <c r="A3114" s="1" t="s">
        <v>457</v>
      </c>
      <c r="B3114" s="1" t="s">
        <v>49</v>
      </c>
      <c r="C3114" s="1" t="s">
        <v>3199</v>
      </c>
      <c r="D3114" s="1" t="s">
        <v>2676</v>
      </c>
      <c r="E3114" s="1" t="s">
        <v>20</v>
      </c>
      <c r="F3114" s="1" t="s">
        <v>1992</v>
      </c>
      <c r="G3114" s="1" t="s">
        <v>460</v>
      </c>
      <c r="H3114" s="1" t="s">
        <v>103</v>
      </c>
      <c r="I3114" s="1" t="s">
        <v>2056</v>
      </c>
      <c r="J3114" s="3">
        <v>17.579999999999998</v>
      </c>
      <c r="K3114" s="1" t="s">
        <v>2823</v>
      </c>
      <c r="L3114" s="1" t="s">
        <v>24</v>
      </c>
      <c r="M3114" s="1" t="s">
        <v>2824</v>
      </c>
      <c r="N3114" s="1" t="s">
        <v>2059</v>
      </c>
      <c r="O3114" s="2">
        <v>39721</v>
      </c>
      <c r="P3114" s="2">
        <v>39727</v>
      </c>
      <c r="Q3114" s="1" t="s">
        <v>29</v>
      </c>
      <c r="R3114" t="str">
        <f>VLOOKUP(F3114,'Seg 2 descriptions'!A:B,2)</f>
        <v>X Operations-Tri-County</v>
      </c>
      <c r="S3114" t="str">
        <f>VLOOKUP(G3114,'Seg 3 descriptions'!A:B,2)</f>
        <v>Salaries</v>
      </c>
    </row>
    <row r="3115" spans="1:19" x14ac:dyDescent="0.25">
      <c r="A3115" s="1" t="s">
        <v>457</v>
      </c>
      <c r="B3115" s="1" t="s">
        <v>49</v>
      </c>
      <c r="C3115" s="1" t="s">
        <v>3194</v>
      </c>
      <c r="D3115" s="1" t="s">
        <v>3097</v>
      </c>
      <c r="E3115" s="1" t="s">
        <v>2029</v>
      </c>
      <c r="F3115" s="1" t="s">
        <v>1992</v>
      </c>
      <c r="G3115" s="1" t="s">
        <v>283</v>
      </c>
      <c r="H3115" s="1" t="s">
        <v>130</v>
      </c>
      <c r="I3115" s="1" t="s">
        <v>2056</v>
      </c>
      <c r="J3115" s="3">
        <v>1.97</v>
      </c>
      <c r="K3115" s="1" t="s">
        <v>2823</v>
      </c>
      <c r="L3115" s="1" t="s">
        <v>24</v>
      </c>
      <c r="M3115" s="1" t="s">
        <v>2824</v>
      </c>
      <c r="N3115" s="1" t="s">
        <v>2059</v>
      </c>
      <c r="O3115" s="2">
        <v>39752</v>
      </c>
      <c r="P3115" s="2">
        <v>39758</v>
      </c>
      <c r="Q3115" s="1" t="s">
        <v>29</v>
      </c>
      <c r="R3115" t="str">
        <f>VLOOKUP(F3115,'Seg 2 descriptions'!A:B,2)</f>
        <v>X Operations-Tri-County</v>
      </c>
      <c r="S3115" t="str">
        <f>VLOOKUP(G3115,'Seg 3 descriptions'!A:B,2)</f>
        <v>Supplies &amp; Misc Dept Expenses</v>
      </c>
    </row>
    <row r="3116" spans="1:19" x14ac:dyDescent="0.25">
      <c r="A3116" s="1" t="s">
        <v>457</v>
      </c>
      <c r="B3116" s="1" t="s">
        <v>49</v>
      </c>
      <c r="C3116" s="1" t="s">
        <v>3194</v>
      </c>
      <c r="D3116" s="1" t="s">
        <v>2945</v>
      </c>
      <c r="E3116" s="1" t="s">
        <v>20</v>
      </c>
      <c r="F3116" s="1" t="s">
        <v>1992</v>
      </c>
      <c r="G3116" s="1" t="s">
        <v>869</v>
      </c>
      <c r="H3116" s="1" t="s">
        <v>86</v>
      </c>
      <c r="I3116" s="1" t="s">
        <v>2056</v>
      </c>
      <c r="J3116" s="3">
        <v>136.85</v>
      </c>
      <c r="K3116" s="1" t="s">
        <v>2823</v>
      </c>
      <c r="L3116" s="1" t="s">
        <v>24</v>
      </c>
      <c r="M3116" s="1" t="s">
        <v>2824</v>
      </c>
      <c r="N3116" s="1" t="s">
        <v>2059</v>
      </c>
      <c r="O3116" s="2">
        <v>39752</v>
      </c>
      <c r="P3116" s="2">
        <v>39758</v>
      </c>
      <c r="Q3116" s="1" t="s">
        <v>29</v>
      </c>
      <c r="R3116" t="str">
        <f>VLOOKUP(F3116,'Seg 2 descriptions'!A:B,2)</f>
        <v>X Operations-Tri-County</v>
      </c>
      <c r="S3116" t="str">
        <f>VLOOKUP(G3116,'Seg 3 descriptions'!A:B,2)</f>
        <v>Vehicle Fuel</v>
      </c>
    </row>
    <row r="3117" spans="1:19" x14ac:dyDescent="0.25">
      <c r="A3117" s="1" t="s">
        <v>457</v>
      </c>
      <c r="B3117" s="1" t="s">
        <v>49</v>
      </c>
      <c r="C3117" s="1" t="s">
        <v>3194</v>
      </c>
      <c r="D3117" s="1" t="s">
        <v>2341</v>
      </c>
      <c r="E3117" s="1" t="s">
        <v>1991</v>
      </c>
      <c r="F3117" s="1" t="s">
        <v>1992</v>
      </c>
      <c r="G3117" s="1" t="s">
        <v>283</v>
      </c>
      <c r="H3117" s="1" t="s">
        <v>86</v>
      </c>
      <c r="I3117" s="1" t="s">
        <v>2056</v>
      </c>
      <c r="J3117" s="3">
        <v>124.99</v>
      </c>
      <c r="K3117" s="1" t="s">
        <v>2823</v>
      </c>
      <c r="L3117" s="1" t="s">
        <v>24</v>
      </c>
      <c r="M3117" s="1" t="s">
        <v>2824</v>
      </c>
      <c r="N3117" s="1" t="s">
        <v>2059</v>
      </c>
      <c r="O3117" s="2">
        <v>39752</v>
      </c>
      <c r="P3117" s="2">
        <v>39758</v>
      </c>
      <c r="Q3117" s="1" t="s">
        <v>29</v>
      </c>
      <c r="R3117" t="str">
        <f>VLOOKUP(F3117,'Seg 2 descriptions'!A:B,2)</f>
        <v>X Operations-Tri-County</v>
      </c>
      <c r="S3117" t="str">
        <f>VLOOKUP(G3117,'Seg 3 descriptions'!A:B,2)</f>
        <v>Supplies &amp; Misc Dept Expenses</v>
      </c>
    </row>
    <row r="3118" spans="1:19" x14ac:dyDescent="0.25">
      <c r="A3118" s="1" t="s">
        <v>457</v>
      </c>
      <c r="B3118" s="1" t="s">
        <v>49</v>
      </c>
      <c r="C3118" s="1" t="s">
        <v>3194</v>
      </c>
      <c r="D3118" s="1" t="s">
        <v>2336</v>
      </c>
      <c r="E3118" s="1" t="s">
        <v>1991</v>
      </c>
      <c r="F3118" s="1" t="s">
        <v>1992</v>
      </c>
      <c r="G3118" s="1" t="s">
        <v>283</v>
      </c>
      <c r="H3118" s="1" t="s">
        <v>103</v>
      </c>
      <c r="I3118" s="1" t="s">
        <v>2056</v>
      </c>
      <c r="J3118" s="3">
        <v>5.0999999999999996</v>
      </c>
      <c r="K3118" s="1" t="s">
        <v>2823</v>
      </c>
      <c r="L3118" s="1" t="s">
        <v>24</v>
      </c>
      <c r="M3118" s="1" t="s">
        <v>2824</v>
      </c>
      <c r="N3118" s="1" t="s">
        <v>2059</v>
      </c>
      <c r="O3118" s="2">
        <v>39752</v>
      </c>
      <c r="P3118" s="2">
        <v>39758</v>
      </c>
      <c r="Q3118" s="1" t="s">
        <v>29</v>
      </c>
      <c r="R3118" t="str">
        <f>VLOOKUP(F3118,'Seg 2 descriptions'!A:B,2)</f>
        <v>X Operations-Tri-County</v>
      </c>
      <c r="S3118" t="str">
        <f>VLOOKUP(G3118,'Seg 3 descriptions'!A:B,2)</f>
        <v>Supplies &amp; Misc Dept Expenses</v>
      </c>
    </row>
    <row r="3119" spans="1:19" x14ac:dyDescent="0.25">
      <c r="A3119" s="1" t="s">
        <v>457</v>
      </c>
      <c r="B3119" s="1" t="s">
        <v>49</v>
      </c>
      <c r="C3119" s="1" t="s">
        <v>3194</v>
      </c>
      <c r="D3119" s="1" t="s">
        <v>2768</v>
      </c>
      <c r="E3119" s="1" t="s">
        <v>1991</v>
      </c>
      <c r="F3119" s="1" t="s">
        <v>1992</v>
      </c>
      <c r="G3119" s="1" t="s">
        <v>283</v>
      </c>
      <c r="H3119" s="1" t="s">
        <v>228</v>
      </c>
      <c r="I3119" s="1" t="s">
        <v>2056</v>
      </c>
      <c r="J3119" s="3">
        <v>53.39</v>
      </c>
      <c r="K3119" s="1" t="s">
        <v>2823</v>
      </c>
      <c r="L3119" s="1" t="s">
        <v>24</v>
      </c>
      <c r="M3119" s="1" t="s">
        <v>2824</v>
      </c>
      <c r="N3119" s="1" t="s">
        <v>2059</v>
      </c>
      <c r="O3119" s="2">
        <v>39752</v>
      </c>
      <c r="P3119" s="2">
        <v>39758</v>
      </c>
      <c r="Q3119" s="1" t="s">
        <v>29</v>
      </c>
      <c r="R3119" t="str">
        <f>VLOOKUP(F3119,'Seg 2 descriptions'!A:B,2)</f>
        <v>X Operations-Tri-County</v>
      </c>
      <c r="S3119" t="str">
        <f>VLOOKUP(G3119,'Seg 3 descriptions'!A:B,2)</f>
        <v>Supplies &amp; Misc Dept Expenses</v>
      </c>
    </row>
    <row r="3120" spans="1:19" x14ac:dyDescent="0.25">
      <c r="A3120" s="1" t="s">
        <v>457</v>
      </c>
      <c r="B3120" s="1" t="s">
        <v>49</v>
      </c>
      <c r="C3120" s="1" t="s">
        <v>3194</v>
      </c>
      <c r="D3120" s="1" t="s">
        <v>2344</v>
      </c>
      <c r="E3120" s="1" t="s">
        <v>1991</v>
      </c>
      <c r="F3120" s="1" t="s">
        <v>1992</v>
      </c>
      <c r="G3120" s="1" t="s">
        <v>283</v>
      </c>
      <c r="H3120" s="1" t="s">
        <v>130</v>
      </c>
      <c r="I3120" s="1" t="s">
        <v>2056</v>
      </c>
      <c r="J3120" s="3">
        <v>7.6</v>
      </c>
      <c r="K3120" s="1" t="s">
        <v>2823</v>
      </c>
      <c r="L3120" s="1" t="s">
        <v>24</v>
      </c>
      <c r="M3120" s="1" t="s">
        <v>2824</v>
      </c>
      <c r="N3120" s="1" t="s">
        <v>2059</v>
      </c>
      <c r="O3120" s="2">
        <v>39752</v>
      </c>
      <c r="P3120" s="2">
        <v>39758</v>
      </c>
      <c r="Q3120" s="1" t="s">
        <v>29</v>
      </c>
      <c r="R3120" t="str">
        <f>VLOOKUP(F3120,'Seg 2 descriptions'!A:B,2)</f>
        <v>X Operations-Tri-County</v>
      </c>
      <c r="S3120" t="str">
        <f>VLOOKUP(G3120,'Seg 3 descriptions'!A:B,2)</f>
        <v>Supplies &amp; Misc Dept Expenses</v>
      </c>
    </row>
    <row r="3121" spans="1:19" x14ac:dyDescent="0.25">
      <c r="A3121" s="1" t="s">
        <v>457</v>
      </c>
      <c r="B3121" s="1" t="s">
        <v>49</v>
      </c>
      <c r="C3121" s="1" t="s">
        <v>3194</v>
      </c>
      <c r="D3121" s="1" t="s">
        <v>3096</v>
      </c>
      <c r="E3121" s="1" t="s">
        <v>2029</v>
      </c>
      <c r="F3121" s="1" t="s">
        <v>1992</v>
      </c>
      <c r="G3121" s="1" t="s">
        <v>283</v>
      </c>
      <c r="H3121" s="1" t="s">
        <v>187</v>
      </c>
      <c r="I3121" s="1" t="s">
        <v>2056</v>
      </c>
      <c r="J3121" s="3">
        <v>2.96</v>
      </c>
      <c r="K3121" s="1" t="s">
        <v>2823</v>
      </c>
      <c r="L3121" s="1" t="s">
        <v>24</v>
      </c>
      <c r="M3121" s="1" t="s">
        <v>2824</v>
      </c>
      <c r="N3121" s="1" t="s">
        <v>2059</v>
      </c>
      <c r="O3121" s="2">
        <v>39752</v>
      </c>
      <c r="P3121" s="2">
        <v>39758</v>
      </c>
      <c r="Q3121" s="1" t="s">
        <v>29</v>
      </c>
      <c r="R3121" t="str">
        <f>VLOOKUP(F3121,'Seg 2 descriptions'!A:B,2)</f>
        <v>X Operations-Tri-County</v>
      </c>
      <c r="S3121" t="str">
        <f>VLOOKUP(G3121,'Seg 3 descriptions'!A:B,2)</f>
        <v>Supplies &amp; Misc Dept Expenses</v>
      </c>
    </row>
    <row r="3122" spans="1:19" x14ac:dyDescent="0.25">
      <c r="A3122" s="1" t="s">
        <v>457</v>
      </c>
      <c r="B3122" s="1" t="s">
        <v>49</v>
      </c>
      <c r="C3122" s="1" t="s">
        <v>3194</v>
      </c>
      <c r="D3122" s="1" t="s">
        <v>2946</v>
      </c>
      <c r="E3122" s="1" t="s">
        <v>20</v>
      </c>
      <c r="F3122" s="1" t="s">
        <v>1992</v>
      </c>
      <c r="G3122" s="1" t="s">
        <v>283</v>
      </c>
      <c r="H3122" s="1" t="s">
        <v>86</v>
      </c>
      <c r="I3122" s="1" t="s">
        <v>2056</v>
      </c>
      <c r="J3122" s="3">
        <v>38.64</v>
      </c>
      <c r="K3122" s="1" t="s">
        <v>2823</v>
      </c>
      <c r="L3122" s="1" t="s">
        <v>24</v>
      </c>
      <c r="M3122" s="1" t="s">
        <v>2824</v>
      </c>
      <c r="N3122" s="1" t="s">
        <v>2059</v>
      </c>
      <c r="O3122" s="2">
        <v>39752</v>
      </c>
      <c r="P3122" s="2">
        <v>39758</v>
      </c>
      <c r="Q3122" s="1" t="s">
        <v>29</v>
      </c>
      <c r="R3122" t="str">
        <f>VLOOKUP(F3122,'Seg 2 descriptions'!A:B,2)</f>
        <v>X Operations-Tri-County</v>
      </c>
      <c r="S3122" t="str">
        <f>VLOOKUP(G3122,'Seg 3 descriptions'!A:B,2)</f>
        <v>Supplies &amp; Misc Dept Expenses</v>
      </c>
    </row>
    <row r="3123" spans="1:19" x14ac:dyDescent="0.25">
      <c r="A3123" s="1" t="s">
        <v>457</v>
      </c>
      <c r="B3123" s="1" t="s">
        <v>49</v>
      </c>
      <c r="C3123" s="1" t="s">
        <v>3194</v>
      </c>
      <c r="D3123" s="1" t="s">
        <v>2345</v>
      </c>
      <c r="E3123" s="1" t="s">
        <v>1991</v>
      </c>
      <c r="F3123" s="1" t="s">
        <v>1992</v>
      </c>
      <c r="G3123" s="1" t="s">
        <v>1302</v>
      </c>
      <c r="H3123" s="1" t="s">
        <v>103</v>
      </c>
      <c r="I3123" s="1" t="s">
        <v>2056</v>
      </c>
      <c r="J3123" s="3">
        <v>0.88</v>
      </c>
      <c r="K3123" s="1" t="s">
        <v>2823</v>
      </c>
      <c r="L3123" s="1" t="s">
        <v>24</v>
      </c>
      <c r="M3123" s="1" t="s">
        <v>2824</v>
      </c>
      <c r="N3123" s="1" t="s">
        <v>2059</v>
      </c>
      <c r="O3123" s="2">
        <v>39752</v>
      </c>
      <c r="P3123" s="2">
        <v>39758</v>
      </c>
      <c r="Q3123" s="1" t="s">
        <v>29</v>
      </c>
      <c r="R3123" t="str">
        <f>VLOOKUP(F3123,'Seg 2 descriptions'!A:B,2)</f>
        <v>X Operations-Tri-County</v>
      </c>
      <c r="S3123" t="str">
        <f>VLOOKUP(G3123,'Seg 3 descriptions'!A:B,2)</f>
        <v>Uniforms</v>
      </c>
    </row>
    <row r="3124" spans="1:19" x14ac:dyDescent="0.25">
      <c r="A3124" s="1" t="s">
        <v>457</v>
      </c>
      <c r="B3124" s="1" t="s">
        <v>49</v>
      </c>
      <c r="C3124" s="1" t="s">
        <v>3194</v>
      </c>
      <c r="D3124" s="1" t="s">
        <v>2769</v>
      </c>
      <c r="E3124" s="1" t="s">
        <v>1991</v>
      </c>
      <c r="F3124" s="1" t="s">
        <v>1992</v>
      </c>
      <c r="G3124" s="1" t="s">
        <v>1302</v>
      </c>
      <c r="H3124" s="1" t="s">
        <v>228</v>
      </c>
      <c r="I3124" s="1" t="s">
        <v>2056</v>
      </c>
      <c r="J3124" s="3">
        <v>9.24</v>
      </c>
      <c r="K3124" s="1" t="s">
        <v>2823</v>
      </c>
      <c r="L3124" s="1" t="s">
        <v>24</v>
      </c>
      <c r="M3124" s="1" t="s">
        <v>2824</v>
      </c>
      <c r="N3124" s="1" t="s">
        <v>2059</v>
      </c>
      <c r="O3124" s="2">
        <v>39752</v>
      </c>
      <c r="P3124" s="2">
        <v>39758</v>
      </c>
      <c r="Q3124" s="1" t="s">
        <v>29</v>
      </c>
      <c r="R3124" t="str">
        <f>VLOOKUP(F3124,'Seg 2 descriptions'!A:B,2)</f>
        <v>X Operations-Tri-County</v>
      </c>
      <c r="S3124" t="str">
        <f>VLOOKUP(G3124,'Seg 3 descriptions'!A:B,2)</f>
        <v>Uniforms</v>
      </c>
    </row>
    <row r="3125" spans="1:19" x14ac:dyDescent="0.25">
      <c r="A3125" s="1" t="s">
        <v>457</v>
      </c>
      <c r="B3125" s="1" t="s">
        <v>49</v>
      </c>
      <c r="C3125" s="1" t="s">
        <v>3194</v>
      </c>
      <c r="D3125" s="1" t="s">
        <v>2346</v>
      </c>
      <c r="E3125" s="1" t="s">
        <v>1991</v>
      </c>
      <c r="F3125" s="1" t="s">
        <v>1992</v>
      </c>
      <c r="G3125" s="1" t="s">
        <v>1302</v>
      </c>
      <c r="H3125" s="1" t="s">
        <v>130</v>
      </c>
      <c r="I3125" s="1" t="s">
        <v>2056</v>
      </c>
      <c r="J3125" s="3">
        <v>1.31</v>
      </c>
      <c r="K3125" s="1" t="s">
        <v>2823</v>
      </c>
      <c r="L3125" s="1" t="s">
        <v>24</v>
      </c>
      <c r="M3125" s="1" t="s">
        <v>2824</v>
      </c>
      <c r="N3125" s="1" t="s">
        <v>2059</v>
      </c>
      <c r="O3125" s="2">
        <v>39752</v>
      </c>
      <c r="P3125" s="2">
        <v>39758</v>
      </c>
      <c r="Q3125" s="1" t="s">
        <v>29</v>
      </c>
      <c r="R3125" t="str">
        <f>VLOOKUP(F3125,'Seg 2 descriptions'!A:B,2)</f>
        <v>X Operations-Tri-County</v>
      </c>
      <c r="S3125" t="str">
        <f>VLOOKUP(G3125,'Seg 3 descriptions'!A:B,2)</f>
        <v>Uniforms</v>
      </c>
    </row>
    <row r="3126" spans="1:19" x14ac:dyDescent="0.25">
      <c r="A3126" s="1" t="s">
        <v>457</v>
      </c>
      <c r="B3126" s="1" t="s">
        <v>49</v>
      </c>
      <c r="C3126" s="1" t="s">
        <v>3194</v>
      </c>
      <c r="D3126" s="1" t="s">
        <v>3099</v>
      </c>
      <c r="E3126" s="1" t="s">
        <v>2029</v>
      </c>
      <c r="F3126" s="1" t="s">
        <v>1992</v>
      </c>
      <c r="G3126" s="1" t="s">
        <v>1302</v>
      </c>
      <c r="H3126" s="1" t="s">
        <v>187</v>
      </c>
      <c r="I3126" s="1" t="s">
        <v>2056</v>
      </c>
      <c r="J3126" s="3">
        <v>0.51</v>
      </c>
      <c r="K3126" s="1" t="s">
        <v>2823</v>
      </c>
      <c r="L3126" s="1" t="s">
        <v>24</v>
      </c>
      <c r="M3126" s="1" t="s">
        <v>2824</v>
      </c>
      <c r="N3126" s="1" t="s">
        <v>2059</v>
      </c>
      <c r="O3126" s="2">
        <v>39752</v>
      </c>
      <c r="P3126" s="2">
        <v>39758</v>
      </c>
      <c r="Q3126" s="1" t="s">
        <v>29</v>
      </c>
      <c r="R3126" t="str">
        <f>VLOOKUP(F3126,'Seg 2 descriptions'!A:B,2)</f>
        <v>X Operations-Tri-County</v>
      </c>
      <c r="S3126" t="str">
        <f>VLOOKUP(G3126,'Seg 3 descriptions'!A:B,2)</f>
        <v>Uniforms</v>
      </c>
    </row>
    <row r="3127" spans="1:19" x14ac:dyDescent="0.25">
      <c r="A3127" s="1" t="s">
        <v>457</v>
      </c>
      <c r="B3127" s="1" t="s">
        <v>49</v>
      </c>
      <c r="C3127" s="1" t="s">
        <v>3194</v>
      </c>
      <c r="D3127" s="1" t="s">
        <v>3098</v>
      </c>
      <c r="E3127" s="1" t="s">
        <v>2029</v>
      </c>
      <c r="F3127" s="1" t="s">
        <v>1992</v>
      </c>
      <c r="G3127" s="1" t="s">
        <v>1302</v>
      </c>
      <c r="H3127" s="1" t="s">
        <v>130</v>
      </c>
      <c r="I3127" s="1" t="s">
        <v>2056</v>
      </c>
      <c r="J3127" s="3">
        <v>0.34</v>
      </c>
      <c r="K3127" s="1" t="s">
        <v>2823</v>
      </c>
      <c r="L3127" s="1" t="s">
        <v>24</v>
      </c>
      <c r="M3127" s="1" t="s">
        <v>2824</v>
      </c>
      <c r="N3127" s="1" t="s">
        <v>2059</v>
      </c>
      <c r="O3127" s="2">
        <v>39752</v>
      </c>
      <c r="P3127" s="2">
        <v>39758</v>
      </c>
      <c r="Q3127" s="1" t="s">
        <v>29</v>
      </c>
      <c r="R3127" t="str">
        <f>VLOOKUP(F3127,'Seg 2 descriptions'!A:B,2)</f>
        <v>X Operations-Tri-County</v>
      </c>
      <c r="S3127" t="str">
        <f>VLOOKUP(G3127,'Seg 3 descriptions'!A:B,2)</f>
        <v>Uniforms</v>
      </c>
    </row>
    <row r="3128" spans="1:19" x14ac:dyDescent="0.25">
      <c r="A3128" s="1" t="s">
        <v>457</v>
      </c>
      <c r="B3128" s="1" t="s">
        <v>49</v>
      </c>
      <c r="C3128" s="1" t="s">
        <v>3194</v>
      </c>
      <c r="D3128" s="1" t="s">
        <v>2342</v>
      </c>
      <c r="E3128" s="1" t="s">
        <v>1991</v>
      </c>
      <c r="F3128" s="1" t="s">
        <v>1992</v>
      </c>
      <c r="G3128" s="1" t="s">
        <v>1302</v>
      </c>
      <c r="H3128" s="1" t="s">
        <v>86</v>
      </c>
      <c r="I3128" s="1" t="s">
        <v>2056</v>
      </c>
      <c r="J3128" s="3">
        <v>21.64</v>
      </c>
      <c r="K3128" s="1" t="s">
        <v>2823</v>
      </c>
      <c r="L3128" s="1" t="s">
        <v>24</v>
      </c>
      <c r="M3128" s="1" t="s">
        <v>2824</v>
      </c>
      <c r="N3128" s="1" t="s">
        <v>2059</v>
      </c>
      <c r="O3128" s="2">
        <v>39752</v>
      </c>
      <c r="P3128" s="2">
        <v>39758</v>
      </c>
      <c r="Q3128" s="1" t="s">
        <v>29</v>
      </c>
      <c r="R3128" t="str">
        <f>VLOOKUP(F3128,'Seg 2 descriptions'!A:B,2)</f>
        <v>X Operations-Tri-County</v>
      </c>
      <c r="S3128" t="str">
        <f>VLOOKUP(G3128,'Seg 3 descriptions'!A:B,2)</f>
        <v>Uniforms</v>
      </c>
    </row>
    <row r="3129" spans="1:19" x14ac:dyDescent="0.25">
      <c r="A3129" s="1" t="s">
        <v>457</v>
      </c>
      <c r="B3129" s="1" t="s">
        <v>49</v>
      </c>
      <c r="C3129" s="1" t="s">
        <v>3194</v>
      </c>
      <c r="D3129" s="1" t="s">
        <v>3164</v>
      </c>
      <c r="E3129" s="1" t="s">
        <v>2029</v>
      </c>
      <c r="F3129" s="1" t="s">
        <v>1992</v>
      </c>
      <c r="G3129" s="1" t="s">
        <v>868</v>
      </c>
      <c r="H3129" s="1" t="s">
        <v>187</v>
      </c>
      <c r="I3129" s="1" t="s">
        <v>2056</v>
      </c>
      <c r="J3129" s="3">
        <v>-1.29</v>
      </c>
      <c r="K3129" s="1" t="s">
        <v>2823</v>
      </c>
      <c r="L3129" s="1" t="s">
        <v>24</v>
      </c>
      <c r="M3129" s="1" t="s">
        <v>2824</v>
      </c>
      <c r="N3129" s="1" t="s">
        <v>2059</v>
      </c>
      <c r="O3129" s="2">
        <v>39752</v>
      </c>
      <c r="P3129" s="2">
        <v>39758</v>
      </c>
      <c r="Q3129" s="1" t="s">
        <v>29</v>
      </c>
      <c r="R3129" t="str">
        <f>VLOOKUP(F3129,'Seg 2 descriptions'!A:B,2)</f>
        <v>X Operations-Tri-County</v>
      </c>
      <c r="S3129" t="str">
        <f>VLOOKUP(G3129,'Seg 3 descriptions'!A:B,2)</f>
        <v>Cell Phones</v>
      </c>
    </row>
    <row r="3130" spans="1:19" x14ac:dyDescent="0.25">
      <c r="A3130" s="1" t="s">
        <v>457</v>
      </c>
      <c r="B3130" s="1" t="s">
        <v>49</v>
      </c>
      <c r="C3130" s="1" t="s">
        <v>3194</v>
      </c>
      <c r="D3130" s="1" t="s">
        <v>3165</v>
      </c>
      <c r="E3130" s="1" t="s">
        <v>2029</v>
      </c>
      <c r="F3130" s="1" t="s">
        <v>1992</v>
      </c>
      <c r="G3130" s="1" t="s">
        <v>868</v>
      </c>
      <c r="H3130" s="1" t="s">
        <v>130</v>
      </c>
      <c r="I3130" s="1" t="s">
        <v>2056</v>
      </c>
      <c r="J3130" s="3">
        <v>-0.86</v>
      </c>
      <c r="K3130" s="1" t="s">
        <v>2823</v>
      </c>
      <c r="L3130" s="1" t="s">
        <v>24</v>
      </c>
      <c r="M3130" s="1" t="s">
        <v>2824</v>
      </c>
      <c r="N3130" s="1" t="s">
        <v>2059</v>
      </c>
      <c r="O3130" s="2">
        <v>39752</v>
      </c>
      <c r="P3130" s="2">
        <v>39758</v>
      </c>
      <c r="Q3130" s="1" t="s">
        <v>29</v>
      </c>
      <c r="R3130" t="str">
        <f>VLOOKUP(F3130,'Seg 2 descriptions'!A:B,2)</f>
        <v>X Operations-Tri-County</v>
      </c>
      <c r="S3130" t="str">
        <f>VLOOKUP(G3130,'Seg 3 descriptions'!A:B,2)</f>
        <v>Cell Phones</v>
      </c>
    </row>
    <row r="3131" spans="1:19" x14ac:dyDescent="0.25">
      <c r="A3131" s="1" t="s">
        <v>457</v>
      </c>
      <c r="B3131" s="1" t="s">
        <v>49</v>
      </c>
      <c r="C3131" s="1" t="s">
        <v>3194</v>
      </c>
      <c r="D3131" s="1" t="s">
        <v>3010</v>
      </c>
      <c r="E3131" s="1" t="s">
        <v>20</v>
      </c>
      <c r="F3131" s="1" t="s">
        <v>1992</v>
      </c>
      <c r="G3131" s="1" t="s">
        <v>1302</v>
      </c>
      <c r="H3131" s="1" t="s">
        <v>86</v>
      </c>
      <c r="I3131" s="1" t="s">
        <v>2056</v>
      </c>
      <c r="J3131" s="3">
        <v>6.69</v>
      </c>
      <c r="K3131" s="1" t="s">
        <v>2823</v>
      </c>
      <c r="L3131" s="1" t="s">
        <v>24</v>
      </c>
      <c r="M3131" s="1" t="s">
        <v>2824</v>
      </c>
      <c r="N3131" s="1" t="s">
        <v>2059</v>
      </c>
      <c r="O3131" s="2">
        <v>39752</v>
      </c>
      <c r="P3131" s="2">
        <v>39758</v>
      </c>
      <c r="Q3131" s="1" t="s">
        <v>29</v>
      </c>
      <c r="R3131" t="str">
        <f>VLOOKUP(F3131,'Seg 2 descriptions'!A:B,2)</f>
        <v>X Operations-Tri-County</v>
      </c>
      <c r="S3131" t="str">
        <f>VLOOKUP(G3131,'Seg 3 descriptions'!A:B,2)</f>
        <v>Uniforms</v>
      </c>
    </row>
    <row r="3132" spans="1:19" x14ac:dyDescent="0.25">
      <c r="A3132" s="1" t="s">
        <v>457</v>
      </c>
      <c r="B3132" s="1" t="s">
        <v>49</v>
      </c>
      <c r="C3132" s="1" t="s">
        <v>3193</v>
      </c>
      <c r="D3132" s="1" t="s">
        <v>3088</v>
      </c>
      <c r="E3132" s="1" t="s">
        <v>2029</v>
      </c>
      <c r="F3132" s="1" t="s">
        <v>1992</v>
      </c>
      <c r="G3132" s="1" t="s">
        <v>870</v>
      </c>
      <c r="H3132" s="1" t="s">
        <v>130</v>
      </c>
      <c r="I3132" s="1" t="s">
        <v>2056</v>
      </c>
      <c r="J3132" s="3">
        <v>1.54</v>
      </c>
      <c r="K3132" s="1" t="s">
        <v>2823</v>
      </c>
      <c r="L3132" s="1" t="s">
        <v>24</v>
      </c>
      <c r="M3132" s="1" t="s">
        <v>2824</v>
      </c>
      <c r="N3132" s="1" t="s">
        <v>2059</v>
      </c>
      <c r="O3132" s="2">
        <v>39752</v>
      </c>
      <c r="P3132" s="2">
        <v>39758</v>
      </c>
      <c r="Q3132" s="1" t="s">
        <v>29</v>
      </c>
      <c r="R3132" t="str">
        <f>VLOOKUP(F3132,'Seg 2 descriptions'!A:B,2)</f>
        <v>X Operations-Tri-County</v>
      </c>
      <c r="S3132" t="str">
        <f>VLOOKUP(G3132,'Seg 3 descriptions'!A:B,2)</f>
        <v>Other Vehicle Expenses</v>
      </c>
    </row>
    <row r="3133" spans="1:19" x14ac:dyDescent="0.25">
      <c r="A3133" s="1" t="s">
        <v>457</v>
      </c>
      <c r="B3133" s="1" t="s">
        <v>49</v>
      </c>
      <c r="C3133" s="1" t="s">
        <v>3193</v>
      </c>
      <c r="D3133" s="1" t="s">
        <v>2334</v>
      </c>
      <c r="E3133" s="1" t="s">
        <v>1991</v>
      </c>
      <c r="F3133" s="1" t="s">
        <v>1992</v>
      </c>
      <c r="G3133" s="1" t="s">
        <v>870</v>
      </c>
      <c r="H3133" s="1" t="s">
        <v>86</v>
      </c>
      <c r="I3133" s="1" t="s">
        <v>2056</v>
      </c>
      <c r="J3133" s="3">
        <v>97.95</v>
      </c>
      <c r="K3133" s="1" t="s">
        <v>2823</v>
      </c>
      <c r="L3133" s="1" t="s">
        <v>24</v>
      </c>
      <c r="M3133" s="1" t="s">
        <v>2824</v>
      </c>
      <c r="N3133" s="1" t="s">
        <v>2059</v>
      </c>
      <c r="O3133" s="2">
        <v>39752</v>
      </c>
      <c r="P3133" s="2">
        <v>39758</v>
      </c>
      <c r="Q3133" s="1" t="s">
        <v>29</v>
      </c>
      <c r="R3133" t="str">
        <f>VLOOKUP(F3133,'Seg 2 descriptions'!A:B,2)</f>
        <v>X Operations-Tri-County</v>
      </c>
      <c r="S3133" t="str">
        <f>VLOOKUP(G3133,'Seg 3 descriptions'!A:B,2)</f>
        <v>Other Vehicle Expenses</v>
      </c>
    </row>
    <row r="3134" spans="1:19" x14ac:dyDescent="0.25">
      <c r="A3134" s="1" t="s">
        <v>457</v>
      </c>
      <c r="B3134" s="1" t="s">
        <v>49</v>
      </c>
      <c r="C3134" s="1" t="s">
        <v>3193</v>
      </c>
      <c r="D3134" s="1" t="s">
        <v>2335</v>
      </c>
      <c r="E3134" s="1" t="s">
        <v>1991</v>
      </c>
      <c r="F3134" s="1" t="s">
        <v>1992</v>
      </c>
      <c r="G3134" s="1" t="s">
        <v>870</v>
      </c>
      <c r="H3134" s="1" t="s">
        <v>103</v>
      </c>
      <c r="I3134" s="1" t="s">
        <v>2056</v>
      </c>
      <c r="J3134" s="3">
        <v>4</v>
      </c>
      <c r="K3134" s="1" t="s">
        <v>2823</v>
      </c>
      <c r="L3134" s="1" t="s">
        <v>24</v>
      </c>
      <c r="M3134" s="1" t="s">
        <v>2824</v>
      </c>
      <c r="N3134" s="1" t="s">
        <v>2059</v>
      </c>
      <c r="O3134" s="2">
        <v>39752</v>
      </c>
      <c r="P3134" s="2">
        <v>39758</v>
      </c>
      <c r="Q3134" s="1" t="s">
        <v>29</v>
      </c>
      <c r="R3134" t="str">
        <f>VLOOKUP(F3134,'Seg 2 descriptions'!A:B,2)</f>
        <v>X Operations-Tri-County</v>
      </c>
      <c r="S3134" t="str">
        <f>VLOOKUP(G3134,'Seg 3 descriptions'!A:B,2)</f>
        <v>Other Vehicle Expenses</v>
      </c>
    </row>
    <row r="3135" spans="1:19" x14ac:dyDescent="0.25">
      <c r="A3135" s="1" t="s">
        <v>457</v>
      </c>
      <c r="B3135" s="1" t="s">
        <v>49</v>
      </c>
      <c r="C3135" s="1" t="s">
        <v>3193</v>
      </c>
      <c r="D3135" s="1" t="s">
        <v>2766</v>
      </c>
      <c r="E3135" s="1" t="s">
        <v>1991</v>
      </c>
      <c r="F3135" s="1" t="s">
        <v>1992</v>
      </c>
      <c r="G3135" s="1" t="s">
        <v>870</v>
      </c>
      <c r="H3135" s="1" t="s">
        <v>228</v>
      </c>
      <c r="I3135" s="1" t="s">
        <v>2056</v>
      </c>
      <c r="J3135" s="3">
        <v>41.84</v>
      </c>
      <c r="K3135" s="1" t="s">
        <v>2823</v>
      </c>
      <c r="L3135" s="1" t="s">
        <v>24</v>
      </c>
      <c r="M3135" s="1" t="s">
        <v>2824</v>
      </c>
      <c r="N3135" s="1" t="s">
        <v>2059</v>
      </c>
      <c r="O3135" s="2">
        <v>39752</v>
      </c>
      <c r="P3135" s="2">
        <v>39758</v>
      </c>
      <c r="Q3135" s="1" t="s">
        <v>29</v>
      </c>
      <c r="R3135" t="str">
        <f>VLOOKUP(F3135,'Seg 2 descriptions'!A:B,2)</f>
        <v>X Operations-Tri-County</v>
      </c>
      <c r="S3135" t="str">
        <f>VLOOKUP(G3135,'Seg 3 descriptions'!A:B,2)</f>
        <v>Other Vehicle Expenses</v>
      </c>
    </row>
    <row r="3136" spans="1:19" x14ac:dyDescent="0.25">
      <c r="A3136" s="1" t="s">
        <v>457</v>
      </c>
      <c r="B3136" s="1" t="s">
        <v>49</v>
      </c>
      <c r="C3136" s="1" t="s">
        <v>3193</v>
      </c>
      <c r="D3136" s="1" t="s">
        <v>2339</v>
      </c>
      <c r="E3136" s="1" t="s">
        <v>1991</v>
      </c>
      <c r="F3136" s="1" t="s">
        <v>1992</v>
      </c>
      <c r="G3136" s="1" t="s">
        <v>870</v>
      </c>
      <c r="H3136" s="1" t="s">
        <v>130</v>
      </c>
      <c r="I3136" s="1" t="s">
        <v>2056</v>
      </c>
      <c r="J3136" s="3">
        <v>5.95</v>
      </c>
      <c r="K3136" s="1" t="s">
        <v>2823</v>
      </c>
      <c r="L3136" s="1" t="s">
        <v>24</v>
      </c>
      <c r="M3136" s="1" t="s">
        <v>2824</v>
      </c>
      <c r="N3136" s="1" t="s">
        <v>2059</v>
      </c>
      <c r="O3136" s="2">
        <v>39752</v>
      </c>
      <c r="P3136" s="2">
        <v>39758</v>
      </c>
      <c r="Q3136" s="1" t="s">
        <v>29</v>
      </c>
      <c r="R3136" t="str">
        <f>VLOOKUP(F3136,'Seg 2 descriptions'!A:B,2)</f>
        <v>X Operations-Tri-County</v>
      </c>
      <c r="S3136" t="str">
        <f>VLOOKUP(G3136,'Seg 3 descriptions'!A:B,2)</f>
        <v>Other Vehicle Expenses</v>
      </c>
    </row>
    <row r="3137" spans="1:19" x14ac:dyDescent="0.25">
      <c r="A3137" s="1" t="s">
        <v>457</v>
      </c>
      <c r="B3137" s="1" t="s">
        <v>49</v>
      </c>
      <c r="C3137" s="1" t="s">
        <v>3193</v>
      </c>
      <c r="D3137" s="1" t="s">
        <v>3089</v>
      </c>
      <c r="E3137" s="1" t="s">
        <v>2029</v>
      </c>
      <c r="F3137" s="1" t="s">
        <v>1992</v>
      </c>
      <c r="G3137" s="1" t="s">
        <v>870</v>
      </c>
      <c r="H3137" s="1" t="s">
        <v>187</v>
      </c>
      <c r="I3137" s="1" t="s">
        <v>2056</v>
      </c>
      <c r="J3137" s="3">
        <v>2.3199999999999998</v>
      </c>
      <c r="K3137" s="1" t="s">
        <v>2823</v>
      </c>
      <c r="L3137" s="1" t="s">
        <v>24</v>
      </c>
      <c r="M3137" s="1" t="s">
        <v>2824</v>
      </c>
      <c r="N3137" s="1" t="s">
        <v>2059</v>
      </c>
      <c r="O3137" s="2">
        <v>39752</v>
      </c>
      <c r="P3137" s="2">
        <v>39758</v>
      </c>
      <c r="Q3137" s="1" t="s">
        <v>29</v>
      </c>
      <c r="R3137" t="str">
        <f>VLOOKUP(F3137,'Seg 2 descriptions'!A:B,2)</f>
        <v>X Operations-Tri-County</v>
      </c>
      <c r="S3137" t="str">
        <f>VLOOKUP(G3137,'Seg 3 descriptions'!A:B,2)</f>
        <v>Other Vehicle Expenses</v>
      </c>
    </row>
    <row r="3138" spans="1:19" x14ac:dyDescent="0.25">
      <c r="A3138" s="1" t="s">
        <v>457</v>
      </c>
      <c r="B3138" s="1" t="s">
        <v>49</v>
      </c>
      <c r="C3138" s="1" t="s">
        <v>3193</v>
      </c>
      <c r="D3138" s="1" t="s">
        <v>2932</v>
      </c>
      <c r="E3138" s="1" t="s">
        <v>20</v>
      </c>
      <c r="F3138" s="1" t="s">
        <v>1992</v>
      </c>
      <c r="G3138" s="1" t="s">
        <v>870</v>
      </c>
      <c r="H3138" s="1" t="s">
        <v>86</v>
      </c>
      <c r="I3138" s="1" t="s">
        <v>2056</v>
      </c>
      <c r="J3138" s="3">
        <v>30.28</v>
      </c>
      <c r="K3138" s="1" t="s">
        <v>2823</v>
      </c>
      <c r="L3138" s="1" t="s">
        <v>24</v>
      </c>
      <c r="M3138" s="1" t="s">
        <v>2824</v>
      </c>
      <c r="N3138" s="1" t="s">
        <v>2059</v>
      </c>
      <c r="O3138" s="2">
        <v>39752</v>
      </c>
      <c r="P3138" s="2">
        <v>39758</v>
      </c>
      <c r="Q3138" s="1" t="s">
        <v>29</v>
      </c>
      <c r="R3138" t="str">
        <f>VLOOKUP(F3138,'Seg 2 descriptions'!A:B,2)</f>
        <v>X Operations-Tri-County</v>
      </c>
      <c r="S3138" t="str">
        <f>VLOOKUP(G3138,'Seg 3 descriptions'!A:B,2)</f>
        <v>Other Vehicle Expenses</v>
      </c>
    </row>
    <row r="3139" spans="1:19" x14ac:dyDescent="0.25">
      <c r="A3139" s="1" t="s">
        <v>457</v>
      </c>
      <c r="B3139" s="1" t="s">
        <v>49</v>
      </c>
      <c r="C3139" s="1" t="s">
        <v>3193</v>
      </c>
      <c r="D3139" s="1" t="s">
        <v>2320</v>
      </c>
      <c r="E3139" s="1" t="s">
        <v>1991</v>
      </c>
      <c r="F3139" s="1" t="s">
        <v>1992</v>
      </c>
      <c r="G3139" s="1" t="s">
        <v>1049</v>
      </c>
      <c r="H3139" s="1" t="s">
        <v>103</v>
      </c>
      <c r="I3139" s="1" t="s">
        <v>2056</v>
      </c>
      <c r="J3139" s="3">
        <v>2.2999999999999998</v>
      </c>
      <c r="K3139" s="1" t="s">
        <v>2823</v>
      </c>
      <c r="L3139" s="1" t="s">
        <v>24</v>
      </c>
      <c r="M3139" s="1" t="s">
        <v>2824</v>
      </c>
      <c r="N3139" s="1" t="s">
        <v>2059</v>
      </c>
      <c r="O3139" s="2">
        <v>39752</v>
      </c>
      <c r="P3139" s="2">
        <v>39758</v>
      </c>
      <c r="Q3139" s="1" t="s">
        <v>29</v>
      </c>
      <c r="R3139" t="str">
        <f>VLOOKUP(F3139,'Seg 2 descriptions'!A:B,2)</f>
        <v>X Operations-Tri-County</v>
      </c>
      <c r="S3139" t="str">
        <f>VLOOKUP(G3139,'Seg 3 descriptions'!A:B,2)</f>
        <v>Vehicle Insurance</v>
      </c>
    </row>
    <row r="3140" spans="1:19" x14ac:dyDescent="0.25">
      <c r="A3140" s="1" t="s">
        <v>457</v>
      </c>
      <c r="B3140" s="1" t="s">
        <v>49</v>
      </c>
      <c r="C3140" s="1" t="s">
        <v>3193</v>
      </c>
      <c r="D3140" s="1" t="s">
        <v>2762</v>
      </c>
      <c r="E3140" s="1" t="s">
        <v>1991</v>
      </c>
      <c r="F3140" s="1" t="s">
        <v>1992</v>
      </c>
      <c r="G3140" s="1" t="s">
        <v>1049</v>
      </c>
      <c r="H3140" s="1" t="s">
        <v>228</v>
      </c>
      <c r="I3140" s="1" t="s">
        <v>2056</v>
      </c>
      <c r="J3140" s="3">
        <v>24.12</v>
      </c>
      <c r="K3140" s="1" t="s">
        <v>2823</v>
      </c>
      <c r="L3140" s="1" t="s">
        <v>24</v>
      </c>
      <c r="M3140" s="1" t="s">
        <v>2824</v>
      </c>
      <c r="N3140" s="1" t="s">
        <v>2059</v>
      </c>
      <c r="O3140" s="2">
        <v>39752</v>
      </c>
      <c r="P3140" s="2">
        <v>39758</v>
      </c>
      <c r="Q3140" s="1" t="s">
        <v>29</v>
      </c>
      <c r="R3140" t="str">
        <f>VLOOKUP(F3140,'Seg 2 descriptions'!A:B,2)</f>
        <v>X Operations-Tri-County</v>
      </c>
      <c r="S3140" t="str">
        <f>VLOOKUP(G3140,'Seg 3 descriptions'!A:B,2)</f>
        <v>Vehicle Insurance</v>
      </c>
    </row>
    <row r="3141" spans="1:19" x14ac:dyDescent="0.25">
      <c r="A3141" s="1" t="s">
        <v>457</v>
      </c>
      <c r="B3141" s="1" t="s">
        <v>49</v>
      </c>
      <c r="C3141" s="1" t="s">
        <v>3193</v>
      </c>
      <c r="D3141" s="1" t="s">
        <v>2321</v>
      </c>
      <c r="E3141" s="1" t="s">
        <v>1991</v>
      </c>
      <c r="F3141" s="1" t="s">
        <v>1992</v>
      </c>
      <c r="G3141" s="1" t="s">
        <v>1049</v>
      </c>
      <c r="H3141" s="1" t="s">
        <v>130</v>
      </c>
      <c r="I3141" s="1" t="s">
        <v>2056</v>
      </c>
      <c r="J3141" s="3">
        <v>3.43</v>
      </c>
      <c r="K3141" s="1" t="s">
        <v>2823</v>
      </c>
      <c r="L3141" s="1" t="s">
        <v>24</v>
      </c>
      <c r="M3141" s="1" t="s">
        <v>2824</v>
      </c>
      <c r="N3141" s="1" t="s">
        <v>2059</v>
      </c>
      <c r="O3141" s="2">
        <v>39752</v>
      </c>
      <c r="P3141" s="2">
        <v>39758</v>
      </c>
      <c r="Q3141" s="1" t="s">
        <v>29</v>
      </c>
      <c r="R3141" t="str">
        <f>VLOOKUP(F3141,'Seg 2 descriptions'!A:B,2)</f>
        <v>X Operations-Tri-County</v>
      </c>
      <c r="S3141" t="str">
        <f>VLOOKUP(G3141,'Seg 3 descriptions'!A:B,2)</f>
        <v>Vehicle Insurance</v>
      </c>
    </row>
    <row r="3142" spans="1:19" x14ac:dyDescent="0.25">
      <c r="A3142" s="1" t="s">
        <v>457</v>
      </c>
      <c r="B3142" s="1" t="s">
        <v>49</v>
      </c>
      <c r="C3142" s="1" t="s">
        <v>3193</v>
      </c>
      <c r="D3142" s="1" t="s">
        <v>3090</v>
      </c>
      <c r="E3142" s="1" t="s">
        <v>2029</v>
      </c>
      <c r="F3142" s="1" t="s">
        <v>1992</v>
      </c>
      <c r="G3142" s="1" t="s">
        <v>1049</v>
      </c>
      <c r="H3142" s="1" t="s">
        <v>187</v>
      </c>
      <c r="I3142" s="1" t="s">
        <v>2056</v>
      </c>
      <c r="J3142" s="3">
        <v>1.34</v>
      </c>
      <c r="K3142" s="1" t="s">
        <v>2823</v>
      </c>
      <c r="L3142" s="1" t="s">
        <v>24</v>
      </c>
      <c r="M3142" s="1" t="s">
        <v>2824</v>
      </c>
      <c r="N3142" s="1" t="s">
        <v>2059</v>
      </c>
      <c r="O3142" s="2">
        <v>39752</v>
      </c>
      <c r="P3142" s="2">
        <v>39758</v>
      </c>
      <c r="Q3142" s="1" t="s">
        <v>29</v>
      </c>
      <c r="R3142" t="str">
        <f>VLOOKUP(F3142,'Seg 2 descriptions'!A:B,2)</f>
        <v>X Operations-Tri-County</v>
      </c>
      <c r="S3142" t="str">
        <f>VLOOKUP(G3142,'Seg 3 descriptions'!A:B,2)</f>
        <v>Vehicle Insurance</v>
      </c>
    </row>
    <row r="3143" spans="1:19" x14ac:dyDescent="0.25">
      <c r="A3143" s="1" t="s">
        <v>457</v>
      </c>
      <c r="B3143" s="1" t="s">
        <v>49</v>
      </c>
      <c r="C3143" s="1" t="s">
        <v>3193</v>
      </c>
      <c r="D3143" s="1" t="s">
        <v>3091</v>
      </c>
      <c r="E3143" s="1" t="s">
        <v>2029</v>
      </c>
      <c r="F3143" s="1" t="s">
        <v>1992</v>
      </c>
      <c r="G3143" s="1" t="s">
        <v>1049</v>
      </c>
      <c r="H3143" s="1" t="s">
        <v>130</v>
      </c>
      <c r="I3143" s="1" t="s">
        <v>2056</v>
      </c>
      <c r="J3143" s="3">
        <v>0.89</v>
      </c>
      <c r="K3143" s="1" t="s">
        <v>2823</v>
      </c>
      <c r="L3143" s="1" t="s">
        <v>24</v>
      </c>
      <c r="M3143" s="1" t="s">
        <v>2824</v>
      </c>
      <c r="N3143" s="1" t="s">
        <v>2059</v>
      </c>
      <c r="O3143" s="2">
        <v>39752</v>
      </c>
      <c r="P3143" s="2">
        <v>39758</v>
      </c>
      <c r="Q3143" s="1" t="s">
        <v>29</v>
      </c>
      <c r="R3143" t="str">
        <f>VLOOKUP(F3143,'Seg 2 descriptions'!A:B,2)</f>
        <v>X Operations-Tri-County</v>
      </c>
      <c r="S3143" t="str">
        <f>VLOOKUP(G3143,'Seg 3 descriptions'!A:B,2)</f>
        <v>Vehicle Insurance</v>
      </c>
    </row>
    <row r="3144" spans="1:19" x14ac:dyDescent="0.25">
      <c r="A3144" s="1" t="s">
        <v>457</v>
      </c>
      <c r="B3144" s="1" t="s">
        <v>49</v>
      </c>
      <c r="C3144" s="1" t="s">
        <v>3194</v>
      </c>
      <c r="D3144" s="1" t="s">
        <v>2343</v>
      </c>
      <c r="E3144" s="1" t="s">
        <v>1991</v>
      </c>
      <c r="F3144" s="1" t="s">
        <v>1992</v>
      </c>
      <c r="G3144" s="1" t="s">
        <v>868</v>
      </c>
      <c r="H3144" s="1" t="s">
        <v>86</v>
      </c>
      <c r="I3144" s="1" t="s">
        <v>2056</v>
      </c>
      <c r="J3144" s="3">
        <v>-54.34</v>
      </c>
      <c r="K3144" s="1" t="s">
        <v>2823</v>
      </c>
      <c r="L3144" s="1" t="s">
        <v>24</v>
      </c>
      <c r="M3144" s="1" t="s">
        <v>2824</v>
      </c>
      <c r="N3144" s="1" t="s">
        <v>2059</v>
      </c>
      <c r="O3144" s="2">
        <v>39752</v>
      </c>
      <c r="P3144" s="2">
        <v>39758</v>
      </c>
      <c r="Q3144" s="1" t="s">
        <v>29</v>
      </c>
      <c r="R3144" t="str">
        <f>VLOOKUP(F3144,'Seg 2 descriptions'!A:B,2)</f>
        <v>X Operations-Tri-County</v>
      </c>
      <c r="S3144" t="str">
        <f>VLOOKUP(G3144,'Seg 3 descriptions'!A:B,2)</f>
        <v>Cell Phones</v>
      </c>
    </row>
    <row r="3145" spans="1:19" x14ac:dyDescent="0.25">
      <c r="A3145" s="1" t="s">
        <v>457</v>
      </c>
      <c r="B3145" s="1" t="s">
        <v>49</v>
      </c>
      <c r="C3145" s="1" t="s">
        <v>3194</v>
      </c>
      <c r="D3145" s="1" t="s">
        <v>2347</v>
      </c>
      <c r="E3145" s="1" t="s">
        <v>1991</v>
      </c>
      <c r="F3145" s="1" t="s">
        <v>1992</v>
      </c>
      <c r="G3145" s="1" t="s">
        <v>868</v>
      </c>
      <c r="H3145" s="1" t="s">
        <v>103</v>
      </c>
      <c r="I3145" s="1" t="s">
        <v>2056</v>
      </c>
      <c r="J3145" s="3">
        <v>-2.2200000000000002</v>
      </c>
      <c r="K3145" s="1" t="s">
        <v>2823</v>
      </c>
      <c r="L3145" s="1" t="s">
        <v>24</v>
      </c>
      <c r="M3145" s="1" t="s">
        <v>2824</v>
      </c>
      <c r="N3145" s="1" t="s">
        <v>2059</v>
      </c>
      <c r="O3145" s="2">
        <v>39752</v>
      </c>
      <c r="P3145" s="2">
        <v>39758</v>
      </c>
      <c r="Q3145" s="1" t="s">
        <v>29</v>
      </c>
      <c r="R3145" t="str">
        <f>VLOOKUP(F3145,'Seg 2 descriptions'!A:B,2)</f>
        <v>X Operations-Tri-County</v>
      </c>
      <c r="S3145" t="str">
        <f>VLOOKUP(G3145,'Seg 3 descriptions'!A:B,2)</f>
        <v>Cell Phones</v>
      </c>
    </row>
    <row r="3146" spans="1:19" x14ac:dyDescent="0.25">
      <c r="A3146" s="1" t="s">
        <v>457</v>
      </c>
      <c r="B3146" s="1" t="s">
        <v>49</v>
      </c>
      <c r="C3146" s="1" t="s">
        <v>3194</v>
      </c>
      <c r="D3146" s="1" t="s">
        <v>2772</v>
      </c>
      <c r="E3146" s="1" t="s">
        <v>1991</v>
      </c>
      <c r="F3146" s="1" t="s">
        <v>1992</v>
      </c>
      <c r="G3146" s="1" t="s">
        <v>868</v>
      </c>
      <c r="H3146" s="1" t="s">
        <v>228</v>
      </c>
      <c r="I3146" s="1" t="s">
        <v>2056</v>
      </c>
      <c r="J3146" s="3">
        <v>-23.21</v>
      </c>
      <c r="K3146" s="1" t="s">
        <v>2823</v>
      </c>
      <c r="L3146" s="1" t="s">
        <v>24</v>
      </c>
      <c r="M3146" s="1" t="s">
        <v>2824</v>
      </c>
      <c r="N3146" s="1" t="s">
        <v>2059</v>
      </c>
      <c r="O3146" s="2">
        <v>39752</v>
      </c>
      <c r="P3146" s="2">
        <v>39758</v>
      </c>
      <c r="Q3146" s="1" t="s">
        <v>29</v>
      </c>
      <c r="R3146" t="str">
        <f>VLOOKUP(F3146,'Seg 2 descriptions'!A:B,2)</f>
        <v>X Operations-Tri-County</v>
      </c>
      <c r="S3146" t="str">
        <f>VLOOKUP(G3146,'Seg 3 descriptions'!A:B,2)</f>
        <v>Cell Phones</v>
      </c>
    </row>
    <row r="3147" spans="1:19" x14ac:dyDescent="0.25">
      <c r="A3147" s="1" t="s">
        <v>457</v>
      </c>
      <c r="B3147" s="1" t="s">
        <v>49</v>
      </c>
      <c r="C3147" s="1" t="s">
        <v>3194</v>
      </c>
      <c r="D3147" s="1" t="s">
        <v>2348</v>
      </c>
      <c r="E3147" s="1" t="s">
        <v>1991</v>
      </c>
      <c r="F3147" s="1" t="s">
        <v>1992</v>
      </c>
      <c r="G3147" s="1" t="s">
        <v>868</v>
      </c>
      <c r="H3147" s="1" t="s">
        <v>130</v>
      </c>
      <c r="I3147" s="1" t="s">
        <v>2056</v>
      </c>
      <c r="J3147" s="3">
        <v>-3.3</v>
      </c>
      <c r="K3147" s="1" t="s">
        <v>2823</v>
      </c>
      <c r="L3147" s="1" t="s">
        <v>24</v>
      </c>
      <c r="M3147" s="1" t="s">
        <v>2824</v>
      </c>
      <c r="N3147" s="1" t="s">
        <v>2059</v>
      </c>
      <c r="O3147" s="2">
        <v>39752</v>
      </c>
      <c r="P3147" s="2">
        <v>39758</v>
      </c>
      <c r="Q3147" s="1" t="s">
        <v>29</v>
      </c>
      <c r="R3147" t="str">
        <f>VLOOKUP(F3147,'Seg 2 descriptions'!A:B,2)</f>
        <v>X Operations-Tri-County</v>
      </c>
      <c r="S3147" t="str">
        <f>VLOOKUP(G3147,'Seg 3 descriptions'!A:B,2)</f>
        <v>Cell Phones</v>
      </c>
    </row>
    <row r="3148" spans="1:19" x14ac:dyDescent="0.25">
      <c r="A3148" s="1" t="s">
        <v>457</v>
      </c>
      <c r="B3148" s="1" t="s">
        <v>49</v>
      </c>
      <c r="C3148" s="1" t="s">
        <v>3193</v>
      </c>
      <c r="D3148" s="1" t="s">
        <v>2319</v>
      </c>
      <c r="E3148" s="1" t="s">
        <v>1991</v>
      </c>
      <c r="F3148" s="1" t="s">
        <v>1992</v>
      </c>
      <c r="G3148" s="1" t="s">
        <v>1049</v>
      </c>
      <c r="H3148" s="1" t="s">
        <v>86</v>
      </c>
      <c r="I3148" s="1" t="s">
        <v>2056</v>
      </c>
      <c r="J3148" s="3">
        <v>56.47</v>
      </c>
      <c r="K3148" s="1" t="s">
        <v>2823</v>
      </c>
      <c r="L3148" s="1" t="s">
        <v>24</v>
      </c>
      <c r="M3148" s="1" t="s">
        <v>2824</v>
      </c>
      <c r="N3148" s="1" t="s">
        <v>2059</v>
      </c>
      <c r="O3148" s="2">
        <v>39752</v>
      </c>
      <c r="P3148" s="2">
        <v>39758</v>
      </c>
      <c r="Q3148" s="1" t="s">
        <v>29</v>
      </c>
      <c r="R3148" t="str">
        <f>VLOOKUP(F3148,'Seg 2 descriptions'!A:B,2)</f>
        <v>X Operations-Tri-County</v>
      </c>
      <c r="S3148" t="str">
        <f>VLOOKUP(G3148,'Seg 3 descriptions'!A:B,2)</f>
        <v>Vehicle Insurance</v>
      </c>
    </row>
    <row r="3149" spans="1:19" x14ac:dyDescent="0.25">
      <c r="A3149" s="1" t="s">
        <v>457</v>
      </c>
      <c r="B3149" s="1" t="s">
        <v>49</v>
      </c>
      <c r="C3149" s="1" t="s">
        <v>3194</v>
      </c>
      <c r="D3149" s="1" t="s">
        <v>3011</v>
      </c>
      <c r="E3149" s="1" t="s">
        <v>20</v>
      </c>
      <c r="F3149" s="1" t="s">
        <v>1992</v>
      </c>
      <c r="G3149" s="1" t="s">
        <v>868</v>
      </c>
      <c r="H3149" s="1" t="s">
        <v>86</v>
      </c>
      <c r="I3149" s="1" t="s">
        <v>2056</v>
      </c>
      <c r="J3149" s="3">
        <v>-16.8</v>
      </c>
      <c r="K3149" s="1" t="s">
        <v>2823</v>
      </c>
      <c r="L3149" s="1" t="s">
        <v>24</v>
      </c>
      <c r="M3149" s="1" t="s">
        <v>2824</v>
      </c>
      <c r="N3149" s="1" t="s">
        <v>2059</v>
      </c>
      <c r="O3149" s="2">
        <v>39752</v>
      </c>
      <c r="P3149" s="2">
        <v>39758</v>
      </c>
      <c r="Q3149" s="1" t="s">
        <v>29</v>
      </c>
      <c r="R3149" t="str">
        <f>VLOOKUP(F3149,'Seg 2 descriptions'!A:B,2)</f>
        <v>X Operations-Tri-County</v>
      </c>
      <c r="S3149" t="str">
        <f>VLOOKUP(G3149,'Seg 3 descriptions'!A:B,2)</f>
        <v>Cell Phones</v>
      </c>
    </row>
    <row r="3150" spans="1:19" x14ac:dyDescent="0.25">
      <c r="A3150" s="1" t="s">
        <v>457</v>
      </c>
      <c r="B3150" s="1" t="s">
        <v>49</v>
      </c>
      <c r="C3150" s="1" t="s">
        <v>3194</v>
      </c>
      <c r="D3150" s="1" t="s">
        <v>2930</v>
      </c>
      <c r="E3150" s="1" t="s">
        <v>1991</v>
      </c>
      <c r="F3150" s="1" t="s">
        <v>1992</v>
      </c>
      <c r="G3150" s="1" t="s">
        <v>866</v>
      </c>
      <c r="H3150" s="1" t="s">
        <v>103</v>
      </c>
      <c r="I3150" s="1" t="s">
        <v>2056</v>
      </c>
      <c r="J3150" s="3">
        <v>7.0000000000000007E-2</v>
      </c>
      <c r="K3150" s="1" t="s">
        <v>2823</v>
      </c>
      <c r="L3150" s="1" t="s">
        <v>24</v>
      </c>
      <c r="M3150" s="1" t="s">
        <v>2824</v>
      </c>
      <c r="N3150" s="1" t="s">
        <v>2059</v>
      </c>
      <c r="O3150" s="2">
        <v>39752</v>
      </c>
      <c r="P3150" s="2">
        <v>39758</v>
      </c>
      <c r="Q3150" s="1" t="s">
        <v>29</v>
      </c>
      <c r="R3150" t="str">
        <f>VLOOKUP(F3150,'Seg 2 descriptions'!A:B,2)</f>
        <v>X Operations-Tri-County</v>
      </c>
      <c r="S3150" t="str">
        <f>VLOOKUP(G3150,'Seg 3 descriptions'!A:B,2)</f>
        <v>Lodging &amp; Travel</v>
      </c>
    </row>
    <row r="3151" spans="1:19" x14ac:dyDescent="0.25">
      <c r="A3151" s="1" t="s">
        <v>457</v>
      </c>
      <c r="B3151" s="1" t="s">
        <v>49</v>
      </c>
      <c r="C3151" s="1" t="s">
        <v>3194</v>
      </c>
      <c r="D3151" s="1" t="s">
        <v>2808</v>
      </c>
      <c r="E3151" s="1" t="s">
        <v>1991</v>
      </c>
      <c r="F3151" s="1" t="s">
        <v>1992</v>
      </c>
      <c r="G3151" s="1" t="s">
        <v>866</v>
      </c>
      <c r="H3151" s="1" t="s">
        <v>228</v>
      </c>
      <c r="I3151" s="1" t="s">
        <v>2056</v>
      </c>
      <c r="J3151" s="3">
        <v>0.78</v>
      </c>
      <c r="K3151" s="1" t="s">
        <v>2823</v>
      </c>
      <c r="L3151" s="1" t="s">
        <v>24</v>
      </c>
      <c r="M3151" s="1" t="s">
        <v>2824</v>
      </c>
      <c r="N3151" s="1" t="s">
        <v>2059</v>
      </c>
      <c r="O3151" s="2">
        <v>39752</v>
      </c>
      <c r="P3151" s="2">
        <v>39758</v>
      </c>
      <c r="Q3151" s="1" t="s">
        <v>29</v>
      </c>
      <c r="R3151" t="str">
        <f>VLOOKUP(F3151,'Seg 2 descriptions'!A:B,2)</f>
        <v>X Operations-Tri-County</v>
      </c>
      <c r="S3151" t="str">
        <f>VLOOKUP(G3151,'Seg 3 descriptions'!A:B,2)</f>
        <v>Lodging &amp; Travel</v>
      </c>
    </row>
    <row r="3152" spans="1:19" x14ac:dyDescent="0.25">
      <c r="A3152" s="1" t="s">
        <v>457</v>
      </c>
      <c r="B3152" s="1" t="s">
        <v>49</v>
      </c>
      <c r="C3152" s="1" t="s">
        <v>3194</v>
      </c>
      <c r="D3152" s="1" t="s">
        <v>3229</v>
      </c>
      <c r="E3152" s="1" t="s">
        <v>1991</v>
      </c>
      <c r="F3152" s="1" t="s">
        <v>1992</v>
      </c>
      <c r="G3152" s="1" t="s">
        <v>866</v>
      </c>
      <c r="H3152" s="1" t="s">
        <v>130</v>
      </c>
      <c r="I3152" s="1" t="s">
        <v>2056</v>
      </c>
      <c r="J3152" s="3">
        <v>0.11</v>
      </c>
      <c r="K3152" s="1" t="s">
        <v>2823</v>
      </c>
      <c r="L3152" s="1" t="s">
        <v>24</v>
      </c>
      <c r="M3152" s="1" t="s">
        <v>2824</v>
      </c>
      <c r="N3152" s="1" t="s">
        <v>2059</v>
      </c>
      <c r="O3152" s="2">
        <v>39752</v>
      </c>
      <c r="P3152" s="2">
        <v>39758</v>
      </c>
      <c r="Q3152" s="1" t="s">
        <v>29</v>
      </c>
      <c r="R3152" t="str">
        <f>VLOOKUP(F3152,'Seg 2 descriptions'!A:B,2)</f>
        <v>X Operations-Tri-County</v>
      </c>
      <c r="S3152" t="str">
        <f>VLOOKUP(G3152,'Seg 3 descriptions'!A:B,2)</f>
        <v>Lodging &amp; Travel</v>
      </c>
    </row>
    <row r="3153" spans="1:19" x14ac:dyDescent="0.25">
      <c r="A3153" s="1" t="s">
        <v>457</v>
      </c>
      <c r="B3153" s="1" t="s">
        <v>49</v>
      </c>
      <c r="C3153" s="1" t="s">
        <v>3194</v>
      </c>
      <c r="D3153" s="1" t="s">
        <v>3230</v>
      </c>
      <c r="E3153" s="1" t="s">
        <v>2029</v>
      </c>
      <c r="F3153" s="1" t="s">
        <v>1992</v>
      </c>
      <c r="G3153" s="1" t="s">
        <v>866</v>
      </c>
      <c r="H3153" s="1" t="s">
        <v>187</v>
      </c>
      <c r="I3153" s="1" t="s">
        <v>2056</v>
      </c>
      <c r="J3153" s="3">
        <v>0.04</v>
      </c>
      <c r="K3153" s="1" t="s">
        <v>2823</v>
      </c>
      <c r="L3153" s="1" t="s">
        <v>24</v>
      </c>
      <c r="M3153" s="1" t="s">
        <v>2824</v>
      </c>
      <c r="N3153" s="1" t="s">
        <v>2059</v>
      </c>
      <c r="O3153" s="2">
        <v>39752</v>
      </c>
      <c r="P3153" s="2">
        <v>39758</v>
      </c>
      <c r="Q3153" s="1" t="s">
        <v>29</v>
      </c>
      <c r="R3153" t="str">
        <f>VLOOKUP(F3153,'Seg 2 descriptions'!A:B,2)</f>
        <v>X Operations-Tri-County</v>
      </c>
      <c r="S3153" t="str">
        <f>VLOOKUP(G3153,'Seg 3 descriptions'!A:B,2)</f>
        <v>Lodging &amp; Travel</v>
      </c>
    </row>
    <row r="3154" spans="1:19" x14ac:dyDescent="0.25">
      <c r="A3154" s="1" t="s">
        <v>457</v>
      </c>
      <c r="B3154" s="1" t="s">
        <v>49</v>
      </c>
      <c r="C3154" s="1" t="s">
        <v>3194</v>
      </c>
      <c r="D3154" s="1" t="s">
        <v>3228</v>
      </c>
      <c r="E3154" s="1" t="s">
        <v>2029</v>
      </c>
      <c r="F3154" s="1" t="s">
        <v>1992</v>
      </c>
      <c r="G3154" s="1" t="s">
        <v>866</v>
      </c>
      <c r="H3154" s="1" t="s">
        <v>130</v>
      </c>
      <c r="I3154" s="1" t="s">
        <v>2056</v>
      </c>
      <c r="J3154" s="3">
        <v>0.03</v>
      </c>
      <c r="K3154" s="1" t="s">
        <v>2823</v>
      </c>
      <c r="L3154" s="1" t="s">
        <v>24</v>
      </c>
      <c r="M3154" s="1" t="s">
        <v>2824</v>
      </c>
      <c r="N3154" s="1" t="s">
        <v>2059</v>
      </c>
      <c r="O3154" s="2">
        <v>39752</v>
      </c>
      <c r="P3154" s="2">
        <v>39758</v>
      </c>
      <c r="Q3154" s="1" t="s">
        <v>29</v>
      </c>
      <c r="R3154" t="str">
        <f>VLOOKUP(F3154,'Seg 2 descriptions'!A:B,2)</f>
        <v>X Operations-Tri-County</v>
      </c>
      <c r="S3154" t="str">
        <f>VLOOKUP(G3154,'Seg 3 descriptions'!A:B,2)</f>
        <v>Lodging &amp; Travel</v>
      </c>
    </row>
    <row r="3155" spans="1:19" x14ac:dyDescent="0.25">
      <c r="A3155" s="1" t="s">
        <v>457</v>
      </c>
      <c r="B3155" s="1" t="s">
        <v>49</v>
      </c>
      <c r="C3155" s="1" t="s">
        <v>3194</v>
      </c>
      <c r="D3155" s="1" t="s">
        <v>2840</v>
      </c>
      <c r="E3155" s="1" t="s">
        <v>1991</v>
      </c>
      <c r="F3155" s="1" t="s">
        <v>1992</v>
      </c>
      <c r="G3155" s="1" t="s">
        <v>866</v>
      </c>
      <c r="H3155" s="1" t="s">
        <v>86</v>
      </c>
      <c r="I3155" s="1" t="s">
        <v>2056</v>
      </c>
      <c r="J3155" s="3">
        <v>1.82</v>
      </c>
      <c r="K3155" s="1" t="s">
        <v>2823</v>
      </c>
      <c r="L3155" s="1" t="s">
        <v>24</v>
      </c>
      <c r="M3155" s="1" t="s">
        <v>2824</v>
      </c>
      <c r="N3155" s="1" t="s">
        <v>2059</v>
      </c>
      <c r="O3155" s="2">
        <v>39752</v>
      </c>
      <c r="P3155" s="2">
        <v>39758</v>
      </c>
      <c r="Q3155" s="1" t="s">
        <v>29</v>
      </c>
      <c r="R3155" t="str">
        <f>VLOOKUP(F3155,'Seg 2 descriptions'!A:B,2)</f>
        <v>X Operations-Tri-County</v>
      </c>
      <c r="S3155" t="str">
        <f>VLOOKUP(G3155,'Seg 3 descriptions'!A:B,2)</f>
        <v>Lodging &amp; Travel</v>
      </c>
    </row>
    <row r="3156" spans="1:19" x14ac:dyDescent="0.25">
      <c r="A3156" s="1" t="s">
        <v>457</v>
      </c>
      <c r="B3156" s="1" t="s">
        <v>49</v>
      </c>
      <c r="C3156" s="1" t="s">
        <v>3194</v>
      </c>
      <c r="D3156" s="1" t="s">
        <v>2352</v>
      </c>
      <c r="E3156" s="1" t="s">
        <v>1991</v>
      </c>
      <c r="F3156" s="1" t="s">
        <v>1992</v>
      </c>
      <c r="G3156" s="1" t="s">
        <v>590</v>
      </c>
      <c r="H3156" s="1" t="s">
        <v>130</v>
      </c>
      <c r="I3156" s="1" t="s">
        <v>2056</v>
      </c>
      <c r="J3156" s="3">
        <v>10</v>
      </c>
      <c r="K3156" s="1" t="s">
        <v>2823</v>
      </c>
      <c r="L3156" s="1" t="s">
        <v>24</v>
      </c>
      <c r="M3156" s="1" t="s">
        <v>2824</v>
      </c>
      <c r="N3156" s="1" t="s">
        <v>2059</v>
      </c>
      <c r="O3156" s="2">
        <v>39752</v>
      </c>
      <c r="P3156" s="2">
        <v>39758</v>
      </c>
      <c r="Q3156" s="1" t="s">
        <v>29</v>
      </c>
      <c r="R3156" t="str">
        <f>VLOOKUP(F3156,'Seg 2 descriptions'!A:B,2)</f>
        <v>X Operations-Tri-County</v>
      </c>
      <c r="S3156" t="str">
        <f>VLOOKUP(G3156,'Seg 3 descriptions'!A:B,2)</f>
        <v>Overtime/Comp Time/On Call</v>
      </c>
    </row>
    <row r="3157" spans="1:19" x14ac:dyDescent="0.25">
      <c r="A3157" s="1" t="s">
        <v>457</v>
      </c>
      <c r="B3157" s="1" t="s">
        <v>49</v>
      </c>
      <c r="C3157" s="1" t="s">
        <v>3194</v>
      </c>
      <c r="D3157" s="1" t="s">
        <v>2400</v>
      </c>
      <c r="E3157" s="1" t="s">
        <v>2029</v>
      </c>
      <c r="F3157" s="1" t="s">
        <v>1992</v>
      </c>
      <c r="G3157" s="1" t="s">
        <v>590</v>
      </c>
      <c r="H3157" s="1" t="s">
        <v>187</v>
      </c>
      <c r="I3157" s="1" t="s">
        <v>2056</v>
      </c>
      <c r="J3157" s="3">
        <v>3.89</v>
      </c>
      <c r="K3157" s="1" t="s">
        <v>2823</v>
      </c>
      <c r="L3157" s="1" t="s">
        <v>24</v>
      </c>
      <c r="M3157" s="1" t="s">
        <v>2824</v>
      </c>
      <c r="N3157" s="1" t="s">
        <v>2059</v>
      </c>
      <c r="O3157" s="2">
        <v>39752</v>
      </c>
      <c r="P3157" s="2">
        <v>39758</v>
      </c>
      <c r="Q3157" s="1" t="s">
        <v>29</v>
      </c>
      <c r="R3157" t="str">
        <f>VLOOKUP(F3157,'Seg 2 descriptions'!A:B,2)</f>
        <v>X Operations-Tri-County</v>
      </c>
      <c r="S3157" t="str">
        <f>VLOOKUP(G3157,'Seg 3 descriptions'!A:B,2)</f>
        <v>Overtime/Comp Time/On Call</v>
      </c>
    </row>
    <row r="3158" spans="1:19" x14ac:dyDescent="0.25">
      <c r="A3158" s="1" t="s">
        <v>457</v>
      </c>
      <c r="B3158" s="1" t="s">
        <v>49</v>
      </c>
      <c r="C3158" s="1" t="s">
        <v>3194</v>
      </c>
      <c r="D3158" s="1" t="s">
        <v>2748</v>
      </c>
      <c r="E3158" s="1" t="s">
        <v>2029</v>
      </c>
      <c r="F3158" s="1" t="s">
        <v>1992</v>
      </c>
      <c r="G3158" s="1" t="s">
        <v>590</v>
      </c>
      <c r="H3158" s="1" t="s">
        <v>130</v>
      </c>
      <c r="I3158" s="1" t="s">
        <v>2056</v>
      </c>
      <c r="J3158" s="3">
        <v>2.59</v>
      </c>
      <c r="K3158" s="1" t="s">
        <v>2823</v>
      </c>
      <c r="L3158" s="1" t="s">
        <v>24</v>
      </c>
      <c r="M3158" s="1" t="s">
        <v>2824</v>
      </c>
      <c r="N3158" s="1" t="s">
        <v>2059</v>
      </c>
      <c r="O3158" s="2">
        <v>39752</v>
      </c>
      <c r="P3158" s="2">
        <v>39758</v>
      </c>
      <c r="Q3158" s="1" t="s">
        <v>29</v>
      </c>
      <c r="R3158" t="str">
        <f>VLOOKUP(F3158,'Seg 2 descriptions'!A:B,2)</f>
        <v>X Operations-Tri-County</v>
      </c>
      <c r="S3158" t="str">
        <f>VLOOKUP(G3158,'Seg 3 descriptions'!A:B,2)</f>
        <v>Overtime/Comp Time/On Call</v>
      </c>
    </row>
    <row r="3159" spans="1:19" x14ac:dyDescent="0.25">
      <c r="A3159" s="1" t="s">
        <v>457</v>
      </c>
      <c r="B3159" s="1" t="s">
        <v>49</v>
      </c>
      <c r="C3159" s="1" t="s">
        <v>3194</v>
      </c>
      <c r="D3159" s="1" t="s">
        <v>3013</v>
      </c>
      <c r="E3159" s="1" t="s">
        <v>20</v>
      </c>
      <c r="F3159" s="1" t="s">
        <v>1992</v>
      </c>
      <c r="G3159" s="1" t="s">
        <v>866</v>
      </c>
      <c r="H3159" s="1" t="s">
        <v>86</v>
      </c>
      <c r="I3159" s="1" t="s">
        <v>2056</v>
      </c>
      <c r="J3159" s="3">
        <v>0.56000000000000005</v>
      </c>
      <c r="K3159" s="1" t="s">
        <v>2823</v>
      </c>
      <c r="L3159" s="1" t="s">
        <v>24</v>
      </c>
      <c r="M3159" s="1" t="s">
        <v>2824</v>
      </c>
      <c r="N3159" s="1" t="s">
        <v>2059</v>
      </c>
      <c r="O3159" s="2">
        <v>39752</v>
      </c>
      <c r="P3159" s="2">
        <v>39758</v>
      </c>
      <c r="Q3159" s="1" t="s">
        <v>29</v>
      </c>
      <c r="R3159" t="str">
        <f>VLOOKUP(F3159,'Seg 2 descriptions'!A:B,2)</f>
        <v>X Operations-Tri-County</v>
      </c>
      <c r="S3159" t="str">
        <f>VLOOKUP(G3159,'Seg 3 descriptions'!A:B,2)</f>
        <v>Lodging &amp; Travel</v>
      </c>
    </row>
    <row r="3160" spans="1:19" x14ac:dyDescent="0.25">
      <c r="A3160" s="1" t="s">
        <v>457</v>
      </c>
      <c r="B3160" s="1" t="s">
        <v>49</v>
      </c>
      <c r="C3160" s="1" t="s">
        <v>3194</v>
      </c>
      <c r="D3160" s="1" t="s">
        <v>2009</v>
      </c>
      <c r="E3160" s="1" t="s">
        <v>1991</v>
      </c>
      <c r="F3160" s="1" t="s">
        <v>1992</v>
      </c>
      <c r="G3160" s="1" t="s">
        <v>590</v>
      </c>
      <c r="H3160" s="1" t="s">
        <v>86</v>
      </c>
      <c r="I3160" s="1" t="s">
        <v>2056</v>
      </c>
      <c r="J3160" s="3">
        <v>164.55</v>
      </c>
      <c r="K3160" s="1" t="s">
        <v>2823</v>
      </c>
      <c r="L3160" s="1" t="s">
        <v>24</v>
      </c>
      <c r="M3160" s="1" t="s">
        <v>2824</v>
      </c>
      <c r="N3160" s="1" t="s">
        <v>2059</v>
      </c>
      <c r="O3160" s="2">
        <v>39752</v>
      </c>
      <c r="P3160" s="2">
        <v>39758</v>
      </c>
      <c r="Q3160" s="1" t="s">
        <v>29</v>
      </c>
      <c r="R3160" t="str">
        <f>VLOOKUP(F3160,'Seg 2 descriptions'!A:B,2)</f>
        <v>X Operations-Tri-County</v>
      </c>
      <c r="S3160" t="str">
        <f>VLOOKUP(G3160,'Seg 3 descriptions'!A:B,2)</f>
        <v>Overtime/Comp Time/On Call</v>
      </c>
    </row>
    <row r="3161" spans="1:19" x14ac:dyDescent="0.25">
      <c r="A3161" s="1" t="s">
        <v>457</v>
      </c>
      <c r="B3161" s="1" t="s">
        <v>49</v>
      </c>
      <c r="C3161" s="1" t="s">
        <v>3194</v>
      </c>
      <c r="D3161" s="1" t="s">
        <v>2003</v>
      </c>
      <c r="E3161" s="1" t="s">
        <v>1991</v>
      </c>
      <c r="F3161" s="1" t="s">
        <v>1992</v>
      </c>
      <c r="G3161" s="1" t="s">
        <v>590</v>
      </c>
      <c r="H3161" s="1" t="s">
        <v>103</v>
      </c>
      <c r="I3161" s="1" t="s">
        <v>2056</v>
      </c>
      <c r="J3161" s="3">
        <v>6.72</v>
      </c>
      <c r="K3161" s="1" t="s">
        <v>2823</v>
      </c>
      <c r="L3161" s="1" t="s">
        <v>24</v>
      </c>
      <c r="M3161" s="1" t="s">
        <v>2824</v>
      </c>
      <c r="N3161" s="1" t="s">
        <v>2059</v>
      </c>
      <c r="O3161" s="2">
        <v>39752</v>
      </c>
      <c r="P3161" s="2">
        <v>39758</v>
      </c>
      <c r="Q3161" s="1" t="s">
        <v>29</v>
      </c>
      <c r="R3161" t="str">
        <f>VLOOKUP(F3161,'Seg 2 descriptions'!A:B,2)</f>
        <v>X Operations-Tri-County</v>
      </c>
      <c r="S3161" t="str">
        <f>VLOOKUP(G3161,'Seg 3 descriptions'!A:B,2)</f>
        <v>Overtime/Comp Time/On Call</v>
      </c>
    </row>
    <row r="3162" spans="1:19" x14ac:dyDescent="0.25">
      <c r="A3162" s="1" t="s">
        <v>457</v>
      </c>
      <c r="B3162" s="1" t="s">
        <v>49</v>
      </c>
      <c r="C3162" s="1" t="s">
        <v>3194</v>
      </c>
      <c r="D3162" s="1" t="s">
        <v>2066</v>
      </c>
      <c r="E3162" s="1" t="s">
        <v>1991</v>
      </c>
      <c r="F3162" s="1" t="s">
        <v>1992</v>
      </c>
      <c r="G3162" s="1" t="s">
        <v>590</v>
      </c>
      <c r="H3162" s="1" t="s">
        <v>228</v>
      </c>
      <c r="I3162" s="1" t="s">
        <v>2056</v>
      </c>
      <c r="J3162" s="3">
        <v>70.290000000000006</v>
      </c>
      <c r="K3162" s="1" t="s">
        <v>2823</v>
      </c>
      <c r="L3162" s="1" t="s">
        <v>24</v>
      </c>
      <c r="M3162" s="1" t="s">
        <v>2824</v>
      </c>
      <c r="N3162" s="1" t="s">
        <v>2059</v>
      </c>
      <c r="O3162" s="2">
        <v>39752</v>
      </c>
      <c r="P3162" s="2">
        <v>39758</v>
      </c>
      <c r="Q3162" s="1" t="s">
        <v>29</v>
      </c>
      <c r="R3162" t="str">
        <f>VLOOKUP(F3162,'Seg 2 descriptions'!A:B,2)</f>
        <v>X Operations-Tri-County</v>
      </c>
      <c r="S3162" t="str">
        <f>VLOOKUP(G3162,'Seg 3 descriptions'!A:B,2)</f>
        <v>Overtime/Comp Time/On Call</v>
      </c>
    </row>
    <row r="3163" spans="1:19" x14ac:dyDescent="0.25">
      <c r="A3163" s="1" t="s">
        <v>457</v>
      </c>
      <c r="B3163" s="1" t="s">
        <v>49</v>
      </c>
      <c r="C3163" s="1" t="s">
        <v>3193</v>
      </c>
      <c r="D3163" s="1" t="s">
        <v>2943</v>
      </c>
      <c r="E3163" s="1" t="s">
        <v>20</v>
      </c>
      <c r="F3163" s="1" t="s">
        <v>1992</v>
      </c>
      <c r="G3163" s="1" t="s">
        <v>1049</v>
      </c>
      <c r="H3163" s="1" t="s">
        <v>86</v>
      </c>
      <c r="I3163" s="1" t="s">
        <v>2056</v>
      </c>
      <c r="J3163" s="3">
        <v>17.46</v>
      </c>
      <c r="K3163" s="1" t="s">
        <v>2823</v>
      </c>
      <c r="L3163" s="1" t="s">
        <v>24</v>
      </c>
      <c r="M3163" s="1" t="s">
        <v>2824</v>
      </c>
      <c r="N3163" s="1" t="s">
        <v>2059</v>
      </c>
      <c r="O3163" s="2">
        <v>39752</v>
      </c>
      <c r="P3163" s="2">
        <v>39758</v>
      </c>
      <c r="Q3163" s="1" t="s">
        <v>29</v>
      </c>
      <c r="R3163" t="str">
        <f>VLOOKUP(F3163,'Seg 2 descriptions'!A:B,2)</f>
        <v>X Operations-Tri-County</v>
      </c>
      <c r="S3163" t="str">
        <f>VLOOKUP(G3163,'Seg 3 descriptions'!A:B,2)</f>
        <v>Vehicle Insurance</v>
      </c>
    </row>
    <row r="3164" spans="1:19" x14ac:dyDescent="0.25">
      <c r="A3164" s="1" t="s">
        <v>457</v>
      </c>
      <c r="B3164" s="1" t="s">
        <v>49</v>
      </c>
      <c r="C3164" s="1" t="s">
        <v>3193</v>
      </c>
      <c r="D3164" s="1" t="s">
        <v>2323</v>
      </c>
      <c r="E3164" s="1" t="s">
        <v>1991</v>
      </c>
      <c r="F3164" s="1" t="s">
        <v>1992</v>
      </c>
      <c r="G3164" s="1" t="s">
        <v>1055</v>
      </c>
      <c r="H3164" s="1" t="s">
        <v>103</v>
      </c>
      <c r="I3164" s="1" t="s">
        <v>2056</v>
      </c>
      <c r="J3164" s="3">
        <v>13.87</v>
      </c>
      <c r="K3164" s="1" t="s">
        <v>2823</v>
      </c>
      <c r="L3164" s="1" t="s">
        <v>24</v>
      </c>
      <c r="M3164" s="1" t="s">
        <v>2824</v>
      </c>
      <c r="N3164" s="1" t="s">
        <v>2059</v>
      </c>
      <c r="O3164" s="2">
        <v>39752</v>
      </c>
      <c r="P3164" s="2">
        <v>39758</v>
      </c>
      <c r="Q3164" s="1" t="s">
        <v>29</v>
      </c>
      <c r="R3164" t="str">
        <f>VLOOKUP(F3164,'Seg 2 descriptions'!A:B,2)</f>
        <v>X Operations-Tri-County</v>
      </c>
      <c r="S3164" t="str">
        <f>VLOOKUP(G3164,'Seg 3 descriptions'!A:B,2)</f>
        <v>Vehicle Depreciation</v>
      </c>
    </row>
    <row r="3165" spans="1:19" x14ac:dyDescent="0.25">
      <c r="A3165" s="1" t="s">
        <v>457</v>
      </c>
      <c r="B3165" s="1" t="s">
        <v>49</v>
      </c>
      <c r="C3165" s="1" t="s">
        <v>3193</v>
      </c>
      <c r="D3165" s="1" t="s">
        <v>2763</v>
      </c>
      <c r="E3165" s="1" t="s">
        <v>1991</v>
      </c>
      <c r="F3165" s="1" t="s">
        <v>1992</v>
      </c>
      <c r="G3165" s="1" t="s">
        <v>1055</v>
      </c>
      <c r="H3165" s="1" t="s">
        <v>228</v>
      </c>
      <c r="I3165" s="1" t="s">
        <v>2056</v>
      </c>
      <c r="J3165" s="3">
        <v>145.13</v>
      </c>
      <c r="K3165" s="1" t="s">
        <v>2823</v>
      </c>
      <c r="L3165" s="1" t="s">
        <v>24</v>
      </c>
      <c r="M3165" s="1" t="s">
        <v>2824</v>
      </c>
      <c r="N3165" s="1" t="s">
        <v>2059</v>
      </c>
      <c r="O3165" s="2">
        <v>39752</v>
      </c>
      <c r="P3165" s="2">
        <v>39758</v>
      </c>
      <c r="Q3165" s="1" t="s">
        <v>29</v>
      </c>
      <c r="R3165" t="str">
        <f>VLOOKUP(F3165,'Seg 2 descriptions'!A:B,2)</f>
        <v>X Operations-Tri-County</v>
      </c>
      <c r="S3165" t="str">
        <f>VLOOKUP(G3165,'Seg 3 descriptions'!A:B,2)</f>
        <v>Vehicle Depreciation</v>
      </c>
    </row>
    <row r="3166" spans="1:19" x14ac:dyDescent="0.25">
      <c r="A3166" s="1" t="s">
        <v>457</v>
      </c>
      <c r="B3166" s="1" t="s">
        <v>49</v>
      </c>
      <c r="C3166" s="1" t="s">
        <v>3193</v>
      </c>
      <c r="D3166" s="1" t="s">
        <v>2324</v>
      </c>
      <c r="E3166" s="1" t="s">
        <v>1991</v>
      </c>
      <c r="F3166" s="1" t="s">
        <v>1992</v>
      </c>
      <c r="G3166" s="1" t="s">
        <v>1055</v>
      </c>
      <c r="H3166" s="1" t="s">
        <v>130</v>
      </c>
      <c r="I3166" s="1" t="s">
        <v>2056</v>
      </c>
      <c r="J3166" s="3">
        <v>20.65</v>
      </c>
      <c r="K3166" s="1" t="s">
        <v>2823</v>
      </c>
      <c r="L3166" s="1" t="s">
        <v>24</v>
      </c>
      <c r="M3166" s="1" t="s">
        <v>2824</v>
      </c>
      <c r="N3166" s="1" t="s">
        <v>2059</v>
      </c>
      <c r="O3166" s="2">
        <v>39752</v>
      </c>
      <c r="P3166" s="2">
        <v>39758</v>
      </c>
      <c r="Q3166" s="1" t="s">
        <v>29</v>
      </c>
      <c r="R3166" t="str">
        <f>VLOOKUP(F3166,'Seg 2 descriptions'!A:B,2)</f>
        <v>X Operations-Tri-County</v>
      </c>
      <c r="S3166" t="str">
        <f>VLOOKUP(G3166,'Seg 3 descriptions'!A:B,2)</f>
        <v>Vehicle Depreciation</v>
      </c>
    </row>
    <row r="3167" spans="1:19" x14ac:dyDescent="0.25">
      <c r="A3167" s="1" t="s">
        <v>457</v>
      </c>
      <c r="B3167" s="1" t="s">
        <v>49</v>
      </c>
      <c r="C3167" s="1" t="s">
        <v>3193</v>
      </c>
      <c r="D3167" s="1" t="s">
        <v>3092</v>
      </c>
      <c r="E3167" s="1" t="s">
        <v>2029</v>
      </c>
      <c r="F3167" s="1" t="s">
        <v>1992</v>
      </c>
      <c r="G3167" s="1" t="s">
        <v>1055</v>
      </c>
      <c r="H3167" s="1" t="s">
        <v>187</v>
      </c>
      <c r="I3167" s="1" t="s">
        <v>2056</v>
      </c>
      <c r="J3167" s="3">
        <v>8.0299999999999994</v>
      </c>
      <c r="K3167" s="1" t="s">
        <v>2823</v>
      </c>
      <c r="L3167" s="1" t="s">
        <v>24</v>
      </c>
      <c r="M3167" s="1" t="s">
        <v>2824</v>
      </c>
      <c r="N3167" s="1" t="s">
        <v>2059</v>
      </c>
      <c r="O3167" s="2">
        <v>39752</v>
      </c>
      <c r="P3167" s="2">
        <v>39758</v>
      </c>
      <c r="Q3167" s="1" t="s">
        <v>29</v>
      </c>
      <c r="R3167" t="str">
        <f>VLOOKUP(F3167,'Seg 2 descriptions'!A:B,2)</f>
        <v>X Operations-Tri-County</v>
      </c>
      <c r="S3167" t="str">
        <f>VLOOKUP(G3167,'Seg 3 descriptions'!A:B,2)</f>
        <v>Vehicle Depreciation</v>
      </c>
    </row>
    <row r="3168" spans="1:19" x14ac:dyDescent="0.25">
      <c r="A3168" s="1" t="s">
        <v>457</v>
      </c>
      <c r="B3168" s="1" t="s">
        <v>49</v>
      </c>
      <c r="C3168" s="1" t="s">
        <v>3193</v>
      </c>
      <c r="D3168" s="1" t="s">
        <v>3093</v>
      </c>
      <c r="E3168" s="1" t="s">
        <v>2029</v>
      </c>
      <c r="F3168" s="1" t="s">
        <v>1992</v>
      </c>
      <c r="G3168" s="1" t="s">
        <v>1055</v>
      </c>
      <c r="H3168" s="1" t="s">
        <v>130</v>
      </c>
      <c r="I3168" s="1" t="s">
        <v>2056</v>
      </c>
      <c r="J3168" s="3">
        <v>5.36</v>
      </c>
      <c r="K3168" s="1" t="s">
        <v>2823</v>
      </c>
      <c r="L3168" s="1" t="s">
        <v>24</v>
      </c>
      <c r="M3168" s="1" t="s">
        <v>2824</v>
      </c>
      <c r="N3168" s="1" t="s">
        <v>2059</v>
      </c>
      <c r="O3168" s="2">
        <v>39752</v>
      </c>
      <c r="P3168" s="2">
        <v>39758</v>
      </c>
      <c r="Q3168" s="1" t="s">
        <v>29</v>
      </c>
      <c r="R3168" t="str">
        <f>VLOOKUP(F3168,'Seg 2 descriptions'!A:B,2)</f>
        <v>X Operations-Tri-County</v>
      </c>
      <c r="S3168" t="str">
        <f>VLOOKUP(G3168,'Seg 3 descriptions'!A:B,2)</f>
        <v>Vehicle Depreciation</v>
      </c>
    </row>
    <row r="3169" spans="1:19" x14ac:dyDescent="0.25">
      <c r="A3169" s="1" t="s">
        <v>457</v>
      </c>
      <c r="B3169" s="1" t="s">
        <v>49</v>
      </c>
      <c r="C3169" s="1" t="s">
        <v>3193</v>
      </c>
      <c r="D3169" s="1" t="s">
        <v>2322</v>
      </c>
      <c r="E3169" s="1" t="s">
        <v>1991</v>
      </c>
      <c r="F3169" s="1" t="s">
        <v>1992</v>
      </c>
      <c r="G3169" s="1" t="s">
        <v>1055</v>
      </c>
      <c r="H3169" s="1" t="s">
        <v>86</v>
      </c>
      <c r="I3169" s="1" t="s">
        <v>2056</v>
      </c>
      <c r="J3169" s="3">
        <v>339.75</v>
      </c>
      <c r="K3169" s="1" t="s">
        <v>2823</v>
      </c>
      <c r="L3169" s="1" t="s">
        <v>24</v>
      </c>
      <c r="M3169" s="1" t="s">
        <v>2824</v>
      </c>
      <c r="N3169" s="1" t="s">
        <v>2059</v>
      </c>
      <c r="O3169" s="2">
        <v>39752</v>
      </c>
      <c r="P3169" s="2">
        <v>39758</v>
      </c>
      <c r="Q3169" s="1" t="s">
        <v>29</v>
      </c>
      <c r="R3169" t="str">
        <f>VLOOKUP(F3169,'Seg 2 descriptions'!A:B,2)</f>
        <v>X Operations-Tri-County</v>
      </c>
      <c r="S3169" t="str">
        <f>VLOOKUP(G3169,'Seg 3 descriptions'!A:B,2)</f>
        <v>Vehicle Depreciation</v>
      </c>
    </row>
    <row r="3170" spans="1:19" x14ac:dyDescent="0.25">
      <c r="A3170" s="1" t="s">
        <v>457</v>
      </c>
      <c r="B3170" s="1" t="s">
        <v>49</v>
      </c>
      <c r="C3170" s="1" t="s">
        <v>3193</v>
      </c>
      <c r="D3170" s="1" t="s">
        <v>2340</v>
      </c>
      <c r="E3170" s="1" t="s">
        <v>1991</v>
      </c>
      <c r="F3170" s="1" t="s">
        <v>1992</v>
      </c>
      <c r="G3170" s="1" t="s">
        <v>869</v>
      </c>
      <c r="H3170" s="1" t="s">
        <v>130</v>
      </c>
      <c r="I3170" s="1" t="s">
        <v>2056</v>
      </c>
      <c r="J3170" s="3">
        <v>26.9</v>
      </c>
      <c r="K3170" s="1" t="s">
        <v>2823</v>
      </c>
      <c r="L3170" s="1" t="s">
        <v>24</v>
      </c>
      <c r="M3170" s="1" t="s">
        <v>2824</v>
      </c>
      <c r="N3170" s="1" t="s">
        <v>2059</v>
      </c>
      <c r="O3170" s="2">
        <v>39752</v>
      </c>
      <c r="P3170" s="2">
        <v>39758</v>
      </c>
      <c r="Q3170" s="1" t="s">
        <v>29</v>
      </c>
      <c r="R3170" t="str">
        <f>VLOOKUP(F3170,'Seg 2 descriptions'!A:B,2)</f>
        <v>X Operations-Tri-County</v>
      </c>
      <c r="S3170" t="str">
        <f>VLOOKUP(G3170,'Seg 3 descriptions'!A:B,2)</f>
        <v>Vehicle Fuel</v>
      </c>
    </row>
    <row r="3171" spans="1:19" x14ac:dyDescent="0.25">
      <c r="A3171" s="1" t="s">
        <v>457</v>
      </c>
      <c r="B3171" s="1" t="s">
        <v>49</v>
      </c>
      <c r="C3171" s="1" t="s">
        <v>3193</v>
      </c>
      <c r="D3171" s="1" t="s">
        <v>3094</v>
      </c>
      <c r="E3171" s="1" t="s">
        <v>2029</v>
      </c>
      <c r="F3171" s="1" t="s">
        <v>1992</v>
      </c>
      <c r="G3171" s="1" t="s">
        <v>869</v>
      </c>
      <c r="H3171" s="1" t="s">
        <v>187</v>
      </c>
      <c r="I3171" s="1" t="s">
        <v>2056</v>
      </c>
      <c r="J3171" s="3">
        <v>10.47</v>
      </c>
      <c r="K3171" s="1" t="s">
        <v>2823</v>
      </c>
      <c r="L3171" s="1" t="s">
        <v>24</v>
      </c>
      <c r="M3171" s="1" t="s">
        <v>2824</v>
      </c>
      <c r="N3171" s="1" t="s">
        <v>2059</v>
      </c>
      <c r="O3171" s="2">
        <v>39752</v>
      </c>
      <c r="P3171" s="2">
        <v>39758</v>
      </c>
      <c r="Q3171" s="1" t="s">
        <v>29</v>
      </c>
      <c r="R3171" t="str">
        <f>VLOOKUP(F3171,'Seg 2 descriptions'!A:B,2)</f>
        <v>X Operations-Tri-County</v>
      </c>
      <c r="S3171" t="str">
        <f>VLOOKUP(G3171,'Seg 3 descriptions'!A:B,2)</f>
        <v>Vehicle Fuel</v>
      </c>
    </row>
    <row r="3172" spans="1:19" x14ac:dyDescent="0.25">
      <c r="A3172" s="1" t="s">
        <v>457</v>
      </c>
      <c r="B3172" s="1" t="s">
        <v>49</v>
      </c>
      <c r="C3172" s="1" t="s">
        <v>3193</v>
      </c>
      <c r="D3172" s="1" t="s">
        <v>3095</v>
      </c>
      <c r="E3172" s="1" t="s">
        <v>2029</v>
      </c>
      <c r="F3172" s="1" t="s">
        <v>1992</v>
      </c>
      <c r="G3172" s="1" t="s">
        <v>869</v>
      </c>
      <c r="H3172" s="1" t="s">
        <v>130</v>
      </c>
      <c r="I3172" s="1" t="s">
        <v>2056</v>
      </c>
      <c r="J3172" s="3">
        <v>6.98</v>
      </c>
      <c r="K3172" s="1" t="s">
        <v>2823</v>
      </c>
      <c r="L3172" s="1" t="s">
        <v>24</v>
      </c>
      <c r="M3172" s="1" t="s">
        <v>2824</v>
      </c>
      <c r="N3172" s="1" t="s">
        <v>2059</v>
      </c>
      <c r="O3172" s="2">
        <v>39752</v>
      </c>
      <c r="P3172" s="2">
        <v>39758</v>
      </c>
      <c r="Q3172" s="1" t="s">
        <v>29</v>
      </c>
      <c r="R3172" t="str">
        <f>VLOOKUP(F3172,'Seg 2 descriptions'!A:B,2)</f>
        <v>X Operations-Tri-County</v>
      </c>
      <c r="S3172" t="str">
        <f>VLOOKUP(G3172,'Seg 3 descriptions'!A:B,2)</f>
        <v>Vehicle Fuel</v>
      </c>
    </row>
    <row r="3173" spans="1:19" x14ac:dyDescent="0.25">
      <c r="A3173" s="1" t="s">
        <v>457</v>
      </c>
      <c r="B3173" s="1" t="s">
        <v>49</v>
      </c>
      <c r="C3173" s="1" t="s">
        <v>3193</v>
      </c>
      <c r="D3173" s="1" t="s">
        <v>2944</v>
      </c>
      <c r="E3173" s="1" t="s">
        <v>20</v>
      </c>
      <c r="F3173" s="1" t="s">
        <v>1992</v>
      </c>
      <c r="G3173" s="1" t="s">
        <v>1055</v>
      </c>
      <c r="H3173" s="1" t="s">
        <v>86</v>
      </c>
      <c r="I3173" s="1" t="s">
        <v>2056</v>
      </c>
      <c r="J3173" s="3">
        <v>105.04</v>
      </c>
      <c r="K3173" s="1" t="s">
        <v>2823</v>
      </c>
      <c r="L3173" s="1" t="s">
        <v>24</v>
      </c>
      <c r="M3173" s="1" t="s">
        <v>2824</v>
      </c>
      <c r="N3173" s="1" t="s">
        <v>2059</v>
      </c>
      <c r="O3173" s="2">
        <v>39752</v>
      </c>
      <c r="P3173" s="2">
        <v>39758</v>
      </c>
      <c r="Q3173" s="1" t="s">
        <v>29</v>
      </c>
      <c r="R3173" t="str">
        <f>VLOOKUP(F3173,'Seg 2 descriptions'!A:B,2)</f>
        <v>X Operations-Tri-County</v>
      </c>
      <c r="S3173" t="str">
        <f>VLOOKUP(G3173,'Seg 3 descriptions'!A:B,2)</f>
        <v>Vehicle Depreciation</v>
      </c>
    </row>
    <row r="3174" spans="1:19" x14ac:dyDescent="0.25">
      <c r="A3174" s="1" t="s">
        <v>457</v>
      </c>
      <c r="B3174" s="1" t="s">
        <v>49</v>
      </c>
      <c r="C3174" s="1" t="s">
        <v>3193</v>
      </c>
      <c r="D3174" s="1" t="s">
        <v>2337</v>
      </c>
      <c r="E3174" s="1" t="s">
        <v>1991</v>
      </c>
      <c r="F3174" s="1" t="s">
        <v>1992</v>
      </c>
      <c r="G3174" s="1" t="s">
        <v>869</v>
      </c>
      <c r="H3174" s="1" t="s">
        <v>86</v>
      </c>
      <c r="I3174" s="1" t="s">
        <v>2056</v>
      </c>
      <c r="J3174" s="3">
        <v>442.65</v>
      </c>
      <c r="K3174" s="1" t="s">
        <v>2823</v>
      </c>
      <c r="L3174" s="1" t="s">
        <v>24</v>
      </c>
      <c r="M3174" s="1" t="s">
        <v>2824</v>
      </c>
      <c r="N3174" s="1" t="s">
        <v>2059</v>
      </c>
      <c r="O3174" s="2">
        <v>39752</v>
      </c>
      <c r="P3174" s="2">
        <v>39758</v>
      </c>
      <c r="Q3174" s="1" t="s">
        <v>29</v>
      </c>
      <c r="R3174" t="str">
        <f>VLOOKUP(F3174,'Seg 2 descriptions'!A:B,2)</f>
        <v>X Operations-Tri-County</v>
      </c>
      <c r="S3174" t="str">
        <f>VLOOKUP(G3174,'Seg 3 descriptions'!A:B,2)</f>
        <v>Vehicle Fuel</v>
      </c>
    </row>
    <row r="3175" spans="1:19" x14ac:dyDescent="0.25">
      <c r="A3175" s="1" t="s">
        <v>457</v>
      </c>
      <c r="B3175" s="1" t="s">
        <v>49</v>
      </c>
      <c r="C3175" s="1" t="s">
        <v>3193</v>
      </c>
      <c r="D3175" s="1" t="s">
        <v>2338</v>
      </c>
      <c r="E3175" s="1" t="s">
        <v>1991</v>
      </c>
      <c r="F3175" s="1" t="s">
        <v>1992</v>
      </c>
      <c r="G3175" s="1" t="s">
        <v>869</v>
      </c>
      <c r="H3175" s="1" t="s">
        <v>103</v>
      </c>
      <c r="I3175" s="1" t="s">
        <v>2056</v>
      </c>
      <c r="J3175" s="3">
        <v>18.07</v>
      </c>
      <c r="K3175" s="1" t="s">
        <v>2823</v>
      </c>
      <c r="L3175" s="1" t="s">
        <v>24</v>
      </c>
      <c r="M3175" s="1" t="s">
        <v>2824</v>
      </c>
      <c r="N3175" s="1" t="s">
        <v>2059</v>
      </c>
      <c r="O3175" s="2">
        <v>39752</v>
      </c>
      <c r="P3175" s="2">
        <v>39758</v>
      </c>
      <c r="Q3175" s="1" t="s">
        <v>29</v>
      </c>
      <c r="R3175" t="str">
        <f>VLOOKUP(F3175,'Seg 2 descriptions'!A:B,2)</f>
        <v>X Operations-Tri-County</v>
      </c>
      <c r="S3175" t="str">
        <f>VLOOKUP(G3175,'Seg 3 descriptions'!A:B,2)</f>
        <v>Vehicle Fuel</v>
      </c>
    </row>
    <row r="3176" spans="1:19" x14ac:dyDescent="0.25">
      <c r="A3176" s="1" t="s">
        <v>457</v>
      </c>
      <c r="B3176" s="1" t="s">
        <v>49</v>
      </c>
      <c r="C3176" s="1" t="s">
        <v>3193</v>
      </c>
      <c r="D3176" s="1" t="s">
        <v>2767</v>
      </c>
      <c r="E3176" s="1" t="s">
        <v>1991</v>
      </c>
      <c r="F3176" s="1" t="s">
        <v>1992</v>
      </c>
      <c r="G3176" s="1" t="s">
        <v>869</v>
      </c>
      <c r="H3176" s="1" t="s">
        <v>228</v>
      </c>
      <c r="I3176" s="1" t="s">
        <v>2056</v>
      </c>
      <c r="J3176" s="3">
        <v>189.09</v>
      </c>
      <c r="K3176" s="1" t="s">
        <v>2823</v>
      </c>
      <c r="L3176" s="1" t="s">
        <v>24</v>
      </c>
      <c r="M3176" s="1" t="s">
        <v>2824</v>
      </c>
      <c r="N3176" s="1" t="s">
        <v>2059</v>
      </c>
      <c r="O3176" s="2">
        <v>39752</v>
      </c>
      <c r="P3176" s="2">
        <v>39758</v>
      </c>
      <c r="Q3176" s="1" t="s">
        <v>29</v>
      </c>
      <c r="R3176" t="str">
        <f>VLOOKUP(F3176,'Seg 2 descriptions'!A:B,2)</f>
        <v>X Operations-Tri-County</v>
      </c>
      <c r="S3176" t="str">
        <f>VLOOKUP(G3176,'Seg 3 descriptions'!A:B,2)</f>
        <v>Vehicle Fuel</v>
      </c>
    </row>
    <row r="3177" spans="1:19" x14ac:dyDescent="0.25">
      <c r="A3177" s="1" t="s">
        <v>457</v>
      </c>
      <c r="B3177" s="1" t="s">
        <v>49</v>
      </c>
      <c r="C3177" s="1" t="s">
        <v>3193</v>
      </c>
      <c r="D3177" s="1" t="s">
        <v>3097</v>
      </c>
      <c r="E3177" s="1" t="s">
        <v>2029</v>
      </c>
      <c r="F3177" s="1" t="s">
        <v>1992</v>
      </c>
      <c r="G3177" s="1" t="s">
        <v>283</v>
      </c>
      <c r="H3177" s="1" t="s">
        <v>130</v>
      </c>
      <c r="I3177" s="1" t="s">
        <v>2056</v>
      </c>
      <c r="J3177" s="3">
        <v>1.97</v>
      </c>
      <c r="K3177" s="1" t="s">
        <v>2823</v>
      </c>
      <c r="L3177" s="1" t="s">
        <v>24</v>
      </c>
      <c r="M3177" s="1" t="s">
        <v>2824</v>
      </c>
      <c r="N3177" s="1" t="s">
        <v>2059</v>
      </c>
      <c r="O3177" s="2">
        <v>39752</v>
      </c>
      <c r="P3177" s="2">
        <v>39758</v>
      </c>
      <c r="Q3177" s="1" t="s">
        <v>29</v>
      </c>
      <c r="R3177" t="str">
        <f>VLOOKUP(F3177,'Seg 2 descriptions'!A:B,2)</f>
        <v>X Operations-Tri-County</v>
      </c>
      <c r="S3177" t="str">
        <f>VLOOKUP(G3177,'Seg 3 descriptions'!A:B,2)</f>
        <v>Supplies &amp; Misc Dept Expenses</v>
      </c>
    </row>
    <row r="3178" spans="1:19" x14ac:dyDescent="0.25">
      <c r="A3178" s="1" t="s">
        <v>457</v>
      </c>
      <c r="B3178" s="1" t="s">
        <v>49</v>
      </c>
      <c r="C3178" s="1" t="s">
        <v>3193</v>
      </c>
      <c r="D3178" s="1" t="s">
        <v>2945</v>
      </c>
      <c r="E3178" s="1" t="s">
        <v>20</v>
      </c>
      <c r="F3178" s="1" t="s">
        <v>1992</v>
      </c>
      <c r="G3178" s="1" t="s">
        <v>869</v>
      </c>
      <c r="H3178" s="1" t="s">
        <v>86</v>
      </c>
      <c r="I3178" s="1" t="s">
        <v>2056</v>
      </c>
      <c r="J3178" s="3">
        <v>136.85</v>
      </c>
      <c r="K3178" s="1" t="s">
        <v>2823</v>
      </c>
      <c r="L3178" s="1" t="s">
        <v>24</v>
      </c>
      <c r="M3178" s="1" t="s">
        <v>2824</v>
      </c>
      <c r="N3178" s="1" t="s">
        <v>2059</v>
      </c>
      <c r="O3178" s="2">
        <v>39752</v>
      </c>
      <c r="P3178" s="2">
        <v>39758</v>
      </c>
      <c r="Q3178" s="1" t="s">
        <v>29</v>
      </c>
      <c r="R3178" t="str">
        <f>VLOOKUP(F3178,'Seg 2 descriptions'!A:B,2)</f>
        <v>X Operations-Tri-County</v>
      </c>
      <c r="S3178" t="str">
        <f>VLOOKUP(G3178,'Seg 3 descriptions'!A:B,2)</f>
        <v>Vehicle Fuel</v>
      </c>
    </row>
    <row r="3179" spans="1:19" x14ac:dyDescent="0.25">
      <c r="A3179" s="1" t="s">
        <v>457</v>
      </c>
      <c r="B3179" s="1" t="s">
        <v>49</v>
      </c>
      <c r="C3179" s="1" t="s">
        <v>3194</v>
      </c>
      <c r="D3179" s="1" t="s">
        <v>2218</v>
      </c>
      <c r="E3179" s="1" t="s">
        <v>1991</v>
      </c>
      <c r="F3179" s="1" t="s">
        <v>1992</v>
      </c>
      <c r="G3179" s="1" t="s">
        <v>460</v>
      </c>
      <c r="H3179" s="1" t="s">
        <v>130</v>
      </c>
      <c r="I3179" s="1" t="s">
        <v>2056</v>
      </c>
      <c r="J3179" s="3">
        <v>12.76</v>
      </c>
      <c r="K3179" s="1" t="s">
        <v>2823</v>
      </c>
      <c r="L3179" s="1" t="s">
        <v>24</v>
      </c>
      <c r="M3179" s="1" t="s">
        <v>2824</v>
      </c>
      <c r="N3179" s="1" t="s">
        <v>2059</v>
      </c>
      <c r="O3179" s="2">
        <v>39752</v>
      </c>
      <c r="P3179" s="2">
        <v>39758</v>
      </c>
      <c r="Q3179" s="1" t="s">
        <v>29</v>
      </c>
      <c r="R3179" t="str">
        <f>VLOOKUP(F3179,'Seg 2 descriptions'!A:B,2)</f>
        <v>X Operations-Tri-County</v>
      </c>
      <c r="S3179" t="str">
        <f>VLOOKUP(G3179,'Seg 3 descriptions'!A:B,2)</f>
        <v>Salaries</v>
      </c>
    </row>
    <row r="3180" spans="1:19" x14ac:dyDescent="0.25">
      <c r="A3180" s="1" t="s">
        <v>457</v>
      </c>
      <c r="B3180" s="1" t="s">
        <v>49</v>
      </c>
      <c r="C3180" s="1" t="s">
        <v>3194</v>
      </c>
      <c r="D3180" s="1" t="s">
        <v>2675</v>
      </c>
      <c r="E3180" s="1" t="s">
        <v>2029</v>
      </c>
      <c r="F3180" s="1" t="s">
        <v>1992</v>
      </c>
      <c r="G3180" s="1" t="s">
        <v>460</v>
      </c>
      <c r="H3180" s="1" t="s">
        <v>187</v>
      </c>
      <c r="I3180" s="1" t="s">
        <v>2056</v>
      </c>
      <c r="J3180" s="3">
        <v>4.96</v>
      </c>
      <c r="K3180" s="1" t="s">
        <v>2823</v>
      </c>
      <c r="L3180" s="1" t="s">
        <v>24</v>
      </c>
      <c r="M3180" s="1" t="s">
        <v>2824</v>
      </c>
      <c r="N3180" s="1" t="s">
        <v>2059</v>
      </c>
      <c r="O3180" s="2">
        <v>39752</v>
      </c>
      <c r="P3180" s="2">
        <v>39758</v>
      </c>
      <c r="Q3180" s="1" t="s">
        <v>29</v>
      </c>
      <c r="R3180" t="str">
        <f>VLOOKUP(F3180,'Seg 2 descriptions'!A:B,2)</f>
        <v>X Operations-Tri-County</v>
      </c>
      <c r="S3180" t="str">
        <f>VLOOKUP(G3180,'Seg 3 descriptions'!A:B,2)</f>
        <v>Salaries</v>
      </c>
    </row>
    <row r="3181" spans="1:19" x14ac:dyDescent="0.25">
      <c r="A3181" s="1" t="s">
        <v>457</v>
      </c>
      <c r="B3181" s="1" t="s">
        <v>49</v>
      </c>
      <c r="C3181" s="1" t="s">
        <v>3194</v>
      </c>
      <c r="D3181" s="1" t="s">
        <v>3358</v>
      </c>
      <c r="E3181" s="1" t="s">
        <v>2029</v>
      </c>
      <c r="F3181" s="1" t="s">
        <v>1992</v>
      </c>
      <c r="G3181" s="1" t="s">
        <v>460</v>
      </c>
      <c r="H3181" s="1" t="s">
        <v>130</v>
      </c>
      <c r="I3181" s="1" t="s">
        <v>2056</v>
      </c>
      <c r="J3181" s="3">
        <v>3.31</v>
      </c>
      <c r="K3181" s="1" t="s">
        <v>2823</v>
      </c>
      <c r="L3181" s="1" t="s">
        <v>24</v>
      </c>
      <c r="M3181" s="1" t="s">
        <v>2824</v>
      </c>
      <c r="N3181" s="1" t="s">
        <v>2059</v>
      </c>
      <c r="O3181" s="2">
        <v>39752</v>
      </c>
      <c r="P3181" s="2">
        <v>39758</v>
      </c>
      <c r="Q3181" s="1" t="s">
        <v>29</v>
      </c>
      <c r="R3181" t="str">
        <f>VLOOKUP(F3181,'Seg 2 descriptions'!A:B,2)</f>
        <v>X Operations-Tri-County</v>
      </c>
      <c r="S3181" t="str">
        <f>VLOOKUP(G3181,'Seg 3 descriptions'!A:B,2)</f>
        <v>Salaries</v>
      </c>
    </row>
    <row r="3182" spans="1:19" x14ac:dyDescent="0.25">
      <c r="A3182" s="1" t="s">
        <v>457</v>
      </c>
      <c r="B3182" s="1" t="s">
        <v>49</v>
      </c>
      <c r="C3182" s="1" t="s">
        <v>3194</v>
      </c>
      <c r="D3182" s="1" t="s">
        <v>2065</v>
      </c>
      <c r="E3182" s="1" t="s">
        <v>20</v>
      </c>
      <c r="F3182" s="1" t="s">
        <v>1992</v>
      </c>
      <c r="G3182" s="1" t="s">
        <v>590</v>
      </c>
      <c r="H3182" s="1" t="s">
        <v>86</v>
      </c>
      <c r="I3182" s="1" t="s">
        <v>2056</v>
      </c>
      <c r="J3182" s="3">
        <v>50.87</v>
      </c>
      <c r="K3182" s="1" t="s">
        <v>2823</v>
      </c>
      <c r="L3182" s="1" t="s">
        <v>24</v>
      </c>
      <c r="M3182" s="1" t="s">
        <v>2824</v>
      </c>
      <c r="N3182" s="1" t="s">
        <v>2059</v>
      </c>
      <c r="O3182" s="2">
        <v>39752</v>
      </c>
      <c r="P3182" s="2">
        <v>39758</v>
      </c>
      <c r="Q3182" s="1" t="s">
        <v>29</v>
      </c>
      <c r="R3182" t="str">
        <f>VLOOKUP(F3182,'Seg 2 descriptions'!A:B,2)</f>
        <v>X Operations-Tri-County</v>
      </c>
      <c r="S3182" t="str">
        <f>VLOOKUP(G3182,'Seg 3 descriptions'!A:B,2)</f>
        <v>Overtime/Comp Time/On Call</v>
      </c>
    </row>
    <row r="3183" spans="1:19" x14ac:dyDescent="0.25">
      <c r="A3183" s="1" t="s">
        <v>457</v>
      </c>
      <c r="B3183" s="1" t="s">
        <v>49</v>
      </c>
      <c r="C3183" s="1" t="s">
        <v>3193</v>
      </c>
      <c r="D3183" s="1" t="s">
        <v>3096</v>
      </c>
      <c r="E3183" s="1" t="s">
        <v>2029</v>
      </c>
      <c r="F3183" s="1" t="s">
        <v>1992</v>
      </c>
      <c r="G3183" s="1" t="s">
        <v>283</v>
      </c>
      <c r="H3183" s="1" t="s">
        <v>187</v>
      </c>
      <c r="I3183" s="1" t="s">
        <v>2056</v>
      </c>
      <c r="J3183" s="3">
        <v>2.96</v>
      </c>
      <c r="K3183" s="1" t="s">
        <v>2823</v>
      </c>
      <c r="L3183" s="1" t="s">
        <v>24</v>
      </c>
      <c r="M3183" s="1" t="s">
        <v>2824</v>
      </c>
      <c r="N3183" s="1" t="s">
        <v>2059</v>
      </c>
      <c r="O3183" s="2">
        <v>39752</v>
      </c>
      <c r="P3183" s="2">
        <v>39758</v>
      </c>
      <c r="Q3183" s="1" t="s">
        <v>29</v>
      </c>
      <c r="R3183" t="str">
        <f>VLOOKUP(F3183,'Seg 2 descriptions'!A:B,2)</f>
        <v>X Operations-Tri-County</v>
      </c>
      <c r="S3183" t="str">
        <f>VLOOKUP(G3183,'Seg 3 descriptions'!A:B,2)</f>
        <v>Supplies &amp; Misc Dept Expenses</v>
      </c>
    </row>
    <row r="3184" spans="1:19" x14ac:dyDescent="0.25">
      <c r="A3184" s="1" t="s">
        <v>457</v>
      </c>
      <c r="B3184" s="1" t="s">
        <v>49</v>
      </c>
      <c r="C3184" s="1" t="s">
        <v>3194</v>
      </c>
      <c r="D3184" s="1" t="s">
        <v>1997</v>
      </c>
      <c r="E3184" s="1" t="s">
        <v>1991</v>
      </c>
      <c r="F3184" s="1" t="s">
        <v>1992</v>
      </c>
      <c r="G3184" s="1" t="s">
        <v>460</v>
      </c>
      <c r="H3184" s="1" t="s">
        <v>86</v>
      </c>
      <c r="I3184" s="1" t="s">
        <v>2056</v>
      </c>
      <c r="J3184" s="3">
        <v>209.93</v>
      </c>
      <c r="K3184" s="1" t="s">
        <v>2823</v>
      </c>
      <c r="L3184" s="1" t="s">
        <v>24</v>
      </c>
      <c r="M3184" s="1" t="s">
        <v>2824</v>
      </c>
      <c r="N3184" s="1" t="s">
        <v>2059</v>
      </c>
      <c r="O3184" s="2">
        <v>39752</v>
      </c>
      <c r="P3184" s="2">
        <v>39758</v>
      </c>
      <c r="Q3184" s="1" t="s">
        <v>29</v>
      </c>
      <c r="R3184" t="str">
        <f>VLOOKUP(F3184,'Seg 2 descriptions'!A:B,2)</f>
        <v>X Operations-Tri-County</v>
      </c>
      <c r="S3184" t="str">
        <f>VLOOKUP(G3184,'Seg 3 descriptions'!A:B,2)</f>
        <v>Salaries</v>
      </c>
    </row>
    <row r="3185" spans="1:19" x14ac:dyDescent="0.25">
      <c r="A3185" s="1" t="s">
        <v>457</v>
      </c>
      <c r="B3185" s="1" t="s">
        <v>49</v>
      </c>
      <c r="C3185" s="1" t="s">
        <v>3194</v>
      </c>
      <c r="D3185" s="1" t="s">
        <v>1990</v>
      </c>
      <c r="E3185" s="1" t="s">
        <v>1991</v>
      </c>
      <c r="F3185" s="1" t="s">
        <v>1992</v>
      </c>
      <c r="G3185" s="1" t="s">
        <v>460</v>
      </c>
      <c r="H3185" s="1" t="s">
        <v>103</v>
      </c>
      <c r="I3185" s="1" t="s">
        <v>2056</v>
      </c>
      <c r="J3185" s="3">
        <v>8.57</v>
      </c>
      <c r="K3185" s="1" t="s">
        <v>2823</v>
      </c>
      <c r="L3185" s="1" t="s">
        <v>24</v>
      </c>
      <c r="M3185" s="1" t="s">
        <v>2824</v>
      </c>
      <c r="N3185" s="1" t="s">
        <v>2059</v>
      </c>
      <c r="O3185" s="2">
        <v>39752</v>
      </c>
      <c r="P3185" s="2">
        <v>39758</v>
      </c>
      <c r="Q3185" s="1" t="s">
        <v>29</v>
      </c>
      <c r="R3185" t="str">
        <f>VLOOKUP(F3185,'Seg 2 descriptions'!A:B,2)</f>
        <v>X Operations-Tri-County</v>
      </c>
      <c r="S3185" t="str">
        <f>VLOOKUP(G3185,'Seg 3 descriptions'!A:B,2)</f>
        <v>Salaries</v>
      </c>
    </row>
    <row r="3186" spans="1:19" x14ac:dyDescent="0.25">
      <c r="A3186" s="1" t="s">
        <v>457</v>
      </c>
      <c r="B3186" s="1" t="s">
        <v>49</v>
      </c>
      <c r="C3186" s="1" t="s">
        <v>3194</v>
      </c>
      <c r="D3186" s="1" t="s">
        <v>1999</v>
      </c>
      <c r="E3186" s="1" t="s">
        <v>1991</v>
      </c>
      <c r="F3186" s="1" t="s">
        <v>1992</v>
      </c>
      <c r="G3186" s="1" t="s">
        <v>460</v>
      </c>
      <c r="H3186" s="1" t="s">
        <v>228</v>
      </c>
      <c r="I3186" s="1" t="s">
        <v>2056</v>
      </c>
      <c r="J3186" s="3">
        <v>89.68</v>
      </c>
      <c r="K3186" s="1" t="s">
        <v>2823</v>
      </c>
      <c r="L3186" s="1" t="s">
        <v>24</v>
      </c>
      <c r="M3186" s="1" t="s">
        <v>2824</v>
      </c>
      <c r="N3186" s="1" t="s">
        <v>2059</v>
      </c>
      <c r="O3186" s="2">
        <v>39752</v>
      </c>
      <c r="P3186" s="2">
        <v>39758</v>
      </c>
      <c r="Q3186" s="1" t="s">
        <v>29</v>
      </c>
      <c r="R3186" t="str">
        <f>VLOOKUP(F3186,'Seg 2 descriptions'!A:B,2)</f>
        <v>X Operations-Tri-County</v>
      </c>
      <c r="S3186" t="str">
        <f>VLOOKUP(G3186,'Seg 3 descriptions'!A:B,2)</f>
        <v>Salaries</v>
      </c>
    </row>
    <row r="3187" spans="1:19" x14ac:dyDescent="0.25">
      <c r="A3187" s="1" t="s">
        <v>457</v>
      </c>
      <c r="B3187" s="1" t="s">
        <v>49</v>
      </c>
      <c r="C3187" s="1" t="s">
        <v>3194</v>
      </c>
      <c r="D3187" s="1" t="s">
        <v>2083</v>
      </c>
      <c r="E3187" s="1" t="s">
        <v>20</v>
      </c>
      <c r="F3187" s="1" t="s">
        <v>1992</v>
      </c>
      <c r="G3187" s="1" t="s">
        <v>460</v>
      </c>
      <c r="H3187" s="1" t="s">
        <v>86</v>
      </c>
      <c r="I3187" s="1" t="s">
        <v>2056</v>
      </c>
      <c r="J3187" s="3">
        <v>64.900000000000006</v>
      </c>
      <c r="K3187" s="1" t="s">
        <v>2823</v>
      </c>
      <c r="L3187" s="1" t="s">
        <v>24</v>
      </c>
      <c r="M3187" s="1" t="s">
        <v>2824</v>
      </c>
      <c r="N3187" s="1" t="s">
        <v>2059</v>
      </c>
      <c r="O3187" s="2">
        <v>39752</v>
      </c>
      <c r="P3187" s="2">
        <v>39758</v>
      </c>
      <c r="Q3187" s="1" t="s">
        <v>29</v>
      </c>
      <c r="R3187" t="str">
        <f>VLOOKUP(F3187,'Seg 2 descriptions'!A:B,2)</f>
        <v>X Operations-Tri-County</v>
      </c>
      <c r="S3187" t="str">
        <f>VLOOKUP(G3187,'Seg 3 descriptions'!A:B,2)</f>
        <v>Salaries</v>
      </c>
    </row>
    <row r="3188" spans="1:19" x14ac:dyDescent="0.25">
      <c r="A3188" s="1" t="s">
        <v>457</v>
      </c>
      <c r="B3188" s="1" t="s">
        <v>49</v>
      </c>
      <c r="C3188" s="1" t="s">
        <v>3193</v>
      </c>
      <c r="D3188" s="1" t="s">
        <v>2344</v>
      </c>
      <c r="E3188" s="1" t="s">
        <v>1991</v>
      </c>
      <c r="F3188" s="1" t="s">
        <v>1992</v>
      </c>
      <c r="G3188" s="1" t="s">
        <v>283</v>
      </c>
      <c r="H3188" s="1" t="s">
        <v>130</v>
      </c>
      <c r="I3188" s="1" t="s">
        <v>2056</v>
      </c>
      <c r="J3188" s="3">
        <v>7.6</v>
      </c>
      <c r="K3188" s="1" t="s">
        <v>2823</v>
      </c>
      <c r="L3188" s="1" t="s">
        <v>24</v>
      </c>
      <c r="M3188" s="1" t="s">
        <v>2824</v>
      </c>
      <c r="N3188" s="1" t="s">
        <v>2059</v>
      </c>
      <c r="O3188" s="2">
        <v>39752</v>
      </c>
      <c r="P3188" s="2">
        <v>39758</v>
      </c>
      <c r="Q3188" s="1" t="s">
        <v>29</v>
      </c>
      <c r="R3188" t="str">
        <f>VLOOKUP(F3188,'Seg 2 descriptions'!A:B,2)</f>
        <v>X Operations-Tri-County</v>
      </c>
      <c r="S3188" t="str">
        <f>VLOOKUP(G3188,'Seg 3 descriptions'!A:B,2)</f>
        <v>Supplies &amp; Misc Dept Expenses</v>
      </c>
    </row>
    <row r="3189" spans="1:19" x14ac:dyDescent="0.25">
      <c r="A3189" s="1" t="s">
        <v>457</v>
      </c>
      <c r="B3189" s="1" t="s">
        <v>49</v>
      </c>
      <c r="C3189" s="1" t="s">
        <v>3193</v>
      </c>
      <c r="D3189" s="1" t="s">
        <v>2341</v>
      </c>
      <c r="E3189" s="1" t="s">
        <v>1991</v>
      </c>
      <c r="F3189" s="1" t="s">
        <v>1992</v>
      </c>
      <c r="G3189" s="1" t="s">
        <v>283</v>
      </c>
      <c r="H3189" s="1" t="s">
        <v>86</v>
      </c>
      <c r="I3189" s="1" t="s">
        <v>2056</v>
      </c>
      <c r="J3189" s="3">
        <v>124.99</v>
      </c>
      <c r="K3189" s="1" t="s">
        <v>2823</v>
      </c>
      <c r="L3189" s="1" t="s">
        <v>24</v>
      </c>
      <c r="M3189" s="1" t="s">
        <v>2824</v>
      </c>
      <c r="N3189" s="1" t="s">
        <v>2059</v>
      </c>
      <c r="O3189" s="2">
        <v>39752</v>
      </c>
      <c r="P3189" s="2">
        <v>39758</v>
      </c>
      <c r="Q3189" s="1" t="s">
        <v>29</v>
      </c>
      <c r="R3189" t="str">
        <f>VLOOKUP(F3189,'Seg 2 descriptions'!A:B,2)</f>
        <v>X Operations-Tri-County</v>
      </c>
      <c r="S3189" t="str">
        <f>VLOOKUP(G3189,'Seg 3 descriptions'!A:B,2)</f>
        <v>Supplies &amp; Misc Dept Expenses</v>
      </c>
    </row>
    <row r="3190" spans="1:19" x14ac:dyDescent="0.25">
      <c r="A3190" s="1" t="s">
        <v>457</v>
      </c>
      <c r="B3190" s="1" t="s">
        <v>49</v>
      </c>
      <c r="C3190" s="1" t="s">
        <v>3193</v>
      </c>
      <c r="D3190" s="1" t="s">
        <v>2336</v>
      </c>
      <c r="E3190" s="1" t="s">
        <v>1991</v>
      </c>
      <c r="F3190" s="1" t="s">
        <v>1992</v>
      </c>
      <c r="G3190" s="1" t="s">
        <v>283</v>
      </c>
      <c r="H3190" s="1" t="s">
        <v>103</v>
      </c>
      <c r="I3190" s="1" t="s">
        <v>2056</v>
      </c>
      <c r="J3190" s="3">
        <v>5.0999999999999996</v>
      </c>
      <c r="K3190" s="1" t="s">
        <v>2823</v>
      </c>
      <c r="L3190" s="1" t="s">
        <v>24</v>
      </c>
      <c r="M3190" s="1" t="s">
        <v>2824</v>
      </c>
      <c r="N3190" s="1" t="s">
        <v>2059</v>
      </c>
      <c r="O3190" s="2">
        <v>39752</v>
      </c>
      <c r="P3190" s="2">
        <v>39758</v>
      </c>
      <c r="Q3190" s="1" t="s">
        <v>29</v>
      </c>
      <c r="R3190" t="str">
        <f>VLOOKUP(F3190,'Seg 2 descriptions'!A:B,2)</f>
        <v>X Operations-Tri-County</v>
      </c>
      <c r="S3190" t="str">
        <f>VLOOKUP(G3190,'Seg 3 descriptions'!A:B,2)</f>
        <v>Supplies &amp; Misc Dept Expenses</v>
      </c>
    </row>
    <row r="3191" spans="1:19" x14ac:dyDescent="0.25">
      <c r="A3191" s="1" t="s">
        <v>457</v>
      </c>
      <c r="B3191" s="1" t="s">
        <v>49</v>
      </c>
      <c r="C3191" s="1" t="s">
        <v>3193</v>
      </c>
      <c r="D3191" s="1" t="s">
        <v>2768</v>
      </c>
      <c r="E3191" s="1" t="s">
        <v>1991</v>
      </c>
      <c r="F3191" s="1" t="s">
        <v>1992</v>
      </c>
      <c r="G3191" s="1" t="s">
        <v>283</v>
      </c>
      <c r="H3191" s="1" t="s">
        <v>228</v>
      </c>
      <c r="I3191" s="1" t="s">
        <v>2056</v>
      </c>
      <c r="J3191" s="3">
        <v>53.39</v>
      </c>
      <c r="K3191" s="1" t="s">
        <v>2823</v>
      </c>
      <c r="L3191" s="1" t="s">
        <v>24</v>
      </c>
      <c r="M3191" s="1" t="s">
        <v>2824</v>
      </c>
      <c r="N3191" s="1" t="s">
        <v>2059</v>
      </c>
      <c r="O3191" s="2">
        <v>39752</v>
      </c>
      <c r="P3191" s="2">
        <v>39758</v>
      </c>
      <c r="Q3191" s="1" t="s">
        <v>29</v>
      </c>
      <c r="R3191" t="str">
        <f>VLOOKUP(F3191,'Seg 2 descriptions'!A:B,2)</f>
        <v>X Operations-Tri-County</v>
      </c>
      <c r="S3191" t="str">
        <f>VLOOKUP(G3191,'Seg 3 descriptions'!A:B,2)</f>
        <v>Supplies &amp; Misc Dept Expenses</v>
      </c>
    </row>
    <row r="3192" spans="1:19" x14ac:dyDescent="0.25">
      <c r="A3192" s="1" t="s">
        <v>457</v>
      </c>
      <c r="B3192" s="1" t="s">
        <v>49</v>
      </c>
      <c r="C3192" s="1" t="s">
        <v>3193</v>
      </c>
      <c r="D3192" s="1" t="s">
        <v>3098</v>
      </c>
      <c r="E3192" s="1" t="s">
        <v>2029</v>
      </c>
      <c r="F3192" s="1" t="s">
        <v>1992</v>
      </c>
      <c r="G3192" s="1" t="s">
        <v>1302</v>
      </c>
      <c r="H3192" s="1" t="s">
        <v>130</v>
      </c>
      <c r="I3192" s="1" t="s">
        <v>2056</v>
      </c>
      <c r="J3192" s="3">
        <v>0.34</v>
      </c>
      <c r="K3192" s="1" t="s">
        <v>2823</v>
      </c>
      <c r="L3192" s="1" t="s">
        <v>24</v>
      </c>
      <c r="M3192" s="1" t="s">
        <v>2824</v>
      </c>
      <c r="N3192" s="1" t="s">
        <v>2059</v>
      </c>
      <c r="O3192" s="2">
        <v>39752</v>
      </c>
      <c r="P3192" s="2">
        <v>39758</v>
      </c>
      <c r="Q3192" s="1" t="s">
        <v>29</v>
      </c>
      <c r="R3192" t="str">
        <f>VLOOKUP(F3192,'Seg 2 descriptions'!A:B,2)</f>
        <v>X Operations-Tri-County</v>
      </c>
      <c r="S3192" t="str">
        <f>VLOOKUP(G3192,'Seg 3 descriptions'!A:B,2)</f>
        <v>Uniforms</v>
      </c>
    </row>
    <row r="3193" spans="1:19" x14ac:dyDescent="0.25">
      <c r="A3193" s="1" t="s">
        <v>457</v>
      </c>
      <c r="B3193" s="1" t="s">
        <v>49</v>
      </c>
      <c r="C3193" s="1" t="s">
        <v>3193</v>
      </c>
      <c r="D3193" s="1" t="s">
        <v>2946</v>
      </c>
      <c r="E3193" s="1" t="s">
        <v>20</v>
      </c>
      <c r="F3193" s="1" t="s">
        <v>1992</v>
      </c>
      <c r="G3193" s="1" t="s">
        <v>283</v>
      </c>
      <c r="H3193" s="1" t="s">
        <v>86</v>
      </c>
      <c r="I3193" s="1" t="s">
        <v>2056</v>
      </c>
      <c r="J3193" s="3">
        <v>38.64</v>
      </c>
      <c r="K3193" s="1" t="s">
        <v>2823</v>
      </c>
      <c r="L3193" s="1" t="s">
        <v>24</v>
      </c>
      <c r="M3193" s="1" t="s">
        <v>2824</v>
      </c>
      <c r="N3193" s="1" t="s">
        <v>2059</v>
      </c>
      <c r="O3193" s="2">
        <v>39752</v>
      </c>
      <c r="P3193" s="2">
        <v>39758</v>
      </c>
      <c r="Q3193" s="1" t="s">
        <v>29</v>
      </c>
      <c r="R3193" t="str">
        <f>VLOOKUP(F3193,'Seg 2 descriptions'!A:B,2)</f>
        <v>X Operations-Tri-County</v>
      </c>
      <c r="S3193" t="str">
        <f>VLOOKUP(G3193,'Seg 3 descriptions'!A:B,2)</f>
        <v>Supplies &amp; Misc Dept Expenses</v>
      </c>
    </row>
    <row r="3194" spans="1:19" x14ac:dyDescent="0.25">
      <c r="A3194" s="1" t="s">
        <v>457</v>
      </c>
      <c r="B3194" s="1" t="s">
        <v>49</v>
      </c>
      <c r="C3194" s="1" t="s">
        <v>3193</v>
      </c>
      <c r="D3194" s="1" t="s">
        <v>2342</v>
      </c>
      <c r="E3194" s="1" t="s">
        <v>1991</v>
      </c>
      <c r="F3194" s="1" t="s">
        <v>1992</v>
      </c>
      <c r="G3194" s="1" t="s">
        <v>1302</v>
      </c>
      <c r="H3194" s="1" t="s">
        <v>86</v>
      </c>
      <c r="I3194" s="1" t="s">
        <v>2056</v>
      </c>
      <c r="J3194" s="3">
        <v>21.64</v>
      </c>
      <c r="K3194" s="1" t="s">
        <v>2823</v>
      </c>
      <c r="L3194" s="1" t="s">
        <v>24</v>
      </c>
      <c r="M3194" s="1" t="s">
        <v>2824</v>
      </c>
      <c r="N3194" s="1" t="s">
        <v>2059</v>
      </c>
      <c r="O3194" s="2">
        <v>39752</v>
      </c>
      <c r="P3194" s="2">
        <v>39758</v>
      </c>
      <c r="Q3194" s="1" t="s">
        <v>29</v>
      </c>
      <c r="R3194" t="str">
        <f>VLOOKUP(F3194,'Seg 2 descriptions'!A:B,2)</f>
        <v>X Operations-Tri-County</v>
      </c>
      <c r="S3194" t="str">
        <f>VLOOKUP(G3194,'Seg 3 descriptions'!A:B,2)</f>
        <v>Uniforms</v>
      </c>
    </row>
    <row r="3195" spans="1:19" x14ac:dyDescent="0.25">
      <c r="A3195" s="1" t="s">
        <v>457</v>
      </c>
      <c r="B3195" s="1" t="s">
        <v>49</v>
      </c>
      <c r="C3195" s="1" t="s">
        <v>3193</v>
      </c>
      <c r="D3195" s="1" t="s">
        <v>2345</v>
      </c>
      <c r="E3195" s="1" t="s">
        <v>1991</v>
      </c>
      <c r="F3195" s="1" t="s">
        <v>1992</v>
      </c>
      <c r="G3195" s="1" t="s">
        <v>1302</v>
      </c>
      <c r="H3195" s="1" t="s">
        <v>103</v>
      </c>
      <c r="I3195" s="1" t="s">
        <v>2056</v>
      </c>
      <c r="J3195" s="3">
        <v>0.88</v>
      </c>
      <c r="K3195" s="1" t="s">
        <v>2823</v>
      </c>
      <c r="L3195" s="1" t="s">
        <v>24</v>
      </c>
      <c r="M3195" s="1" t="s">
        <v>2824</v>
      </c>
      <c r="N3195" s="1" t="s">
        <v>2059</v>
      </c>
      <c r="O3195" s="2">
        <v>39752</v>
      </c>
      <c r="P3195" s="2">
        <v>39758</v>
      </c>
      <c r="Q3195" s="1" t="s">
        <v>29</v>
      </c>
      <c r="R3195" t="str">
        <f>VLOOKUP(F3195,'Seg 2 descriptions'!A:B,2)</f>
        <v>X Operations-Tri-County</v>
      </c>
      <c r="S3195" t="str">
        <f>VLOOKUP(G3195,'Seg 3 descriptions'!A:B,2)</f>
        <v>Uniforms</v>
      </c>
    </row>
    <row r="3196" spans="1:19" x14ac:dyDescent="0.25">
      <c r="A3196" s="1" t="s">
        <v>457</v>
      </c>
      <c r="B3196" s="1" t="s">
        <v>49</v>
      </c>
      <c r="C3196" s="1" t="s">
        <v>3193</v>
      </c>
      <c r="D3196" s="1" t="s">
        <v>2769</v>
      </c>
      <c r="E3196" s="1" t="s">
        <v>1991</v>
      </c>
      <c r="F3196" s="1" t="s">
        <v>1992</v>
      </c>
      <c r="G3196" s="1" t="s">
        <v>1302</v>
      </c>
      <c r="H3196" s="1" t="s">
        <v>228</v>
      </c>
      <c r="I3196" s="1" t="s">
        <v>2056</v>
      </c>
      <c r="J3196" s="3">
        <v>9.24</v>
      </c>
      <c r="K3196" s="1" t="s">
        <v>2823</v>
      </c>
      <c r="L3196" s="1" t="s">
        <v>24</v>
      </c>
      <c r="M3196" s="1" t="s">
        <v>2824</v>
      </c>
      <c r="N3196" s="1" t="s">
        <v>2059</v>
      </c>
      <c r="O3196" s="2">
        <v>39752</v>
      </c>
      <c r="P3196" s="2">
        <v>39758</v>
      </c>
      <c r="Q3196" s="1" t="s">
        <v>29</v>
      </c>
      <c r="R3196" t="str">
        <f>VLOOKUP(F3196,'Seg 2 descriptions'!A:B,2)</f>
        <v>X Operations-Tri-County</v>
      </c>
      <c r="S3196" t="str">
        <f>VLOOKUP(G3196,'Seg 3 descriptions'!A:B,2)</f>
        <v>Uniforms</v>
      </c>
    </row>
    <row r="3197" spans="1:19" x14ac:dyDescent="0.25">
      <c r="A3197" s="1" t="s">
        <v>457</v>
      </c>
      <c r="B3197" s="1" t="s">
        <v>49</v>
      </c>
      <c r="C3197" s="1" t="s">
        <v>3193</v>
      </c>
      <c r="D3197" s="1" t="s">
        <v>2346</v>
      </c>
      <c r="E3197" s="1" t="s">
        <v>1991</v>
      </c>
      <c r="F3197" s="1" t="s">
        <v>1992</v>
      </c>
      <c r="G3197" s="1" t="s">
        <v>1302</v>
      </c>
      <c r="H3197" s="1" t="s">
        <v>130</v>
      </c>
      <c r="I3197" s="1" t="s">
        <v>2056</v>
      </c>
      <c r="J3197" s="3">
        <v>1.31</v>
      </c>
      <c r="K3197" s="1" t="s">
        <v>2823</v>
      </c>
      <c r="L3197" s="1" t="s">
        <v>24</v>
      </c>
      <c r="M3197" s="1" t="s">
        <v>2824</v>
      </c>
      <c r="N3197" s="1" t="s">
        <v>2059</v>
      </c>
      <c r="O3197" s="2">
        <v>39752</v>
      </c>
      <c r="P3197" s="2">
        <v>39758</v>
      </c>
      <c r="Q3197" s="1" t="s">
        <v>29</v>
      </c>
      <c r="R3197" t="str">
        <f>VLOOKUP(F3197,'Seg 2 descriptions'!A:B,2)</f>
        <v>X Operations-Tri-County</v>
      </c>
      <c r="S3197" t="str">
        <f>VLOOKUP(G3197,'Seg 3 descriptions'!A:B,2)</f>
        <v>Uniforms</v>
      </c>
    </row>
    <row r="3198" spans="1:19" x14ac:dyDescent="0.25">
      <c r="A3198" s="1" t="s">
        <v>457</v>
      </c>
      <c r="B3198" s="1" t="s">
        <v>49</v>
      </c>
      <c r="C3198" s="1" t="s">
        <v>3193</v>
      </c>
      <c r="D3198" s="1" t="s">
        <v>3099</v>
      </c>
      <c r="E3198" s="1" t="s">
        <v>2029</v>
      </c>
      <c r="F3198" s="1" t="s">
        <v>1992</v>
      </c>
      <c r="G3198" s="1" t="s">
        <v>1302</v>
      </c>
      <c r="H3198" s="1" t="s">
        <v>187</v>
      </c>
      <c r="I3198" s="1" t="s">
        <v>2056</v>
      </c>
      <c r="J3198" s="3">
        <v>0.51</v>
      </c>
      <c r="K3198" s="1" t="s">
        <v>2823</v>
      </c>
      <c r="L3198" s="1" t="s">
        <v>24</v>
      </c>
      <c r="M3198" s="1" t="s">
        <v>2824</v>
      </c>
      <c r="N3198" s="1" t="s">
        <v>2059</v>
      </c>
      <c r="O3198" s="2">
        <v>39752</v>
      </c>
      <c r="P3198" s="2">
        <v>39758</v>
      </c>
      <c r="Q3198" s="1" t="s">
        <v>29</v>
      </c>
      <c r="R3198" t="str">
        <f>VLOOKUP(F3198,'Seg 2 descriptions'!A:B,2)</f>
        <v>X Operations-Tri-County</v>
      </c>
      <c r="S3198" t="str">
        <f>VLOOKUP(G3198,'Seg 3 descriptions'!A:B,2)</f>
        <v>Uniforms</v>
      </c>
    </row>
    <row r="3199" spans="1:19" x14ac:dyDescent="0.25">
      <c r="A3199" s="1" t="s">
        <v>457</v>
      </c>
      <c r="B3199" s="1" t="s">
        <v>49</v>
      </c>
      <c r="C3199" s="1" t="s">
        <v>3193</v>
      </c>
      <c r="D3199" s="1" t="s">
        <v>3010</v>
      </c>
      <c r="E3199" s="1" t="s">
        <v>20</v>
      </c>
      <c r="F3199" s="1" t="s">
        <v>1992</v>
      </c>
      <c r="G3199" s="1" t="s">
        <v>1302</v>
      </c>
      <c r="H3199" s="1" t="s">
        <v>86</v>
      </c>
      <c r="I3199" s="1" t="s">
        <v>2056</v>
      </c>
      <c r="J3199" s="3">
        <v>6.69</v>
      </c>
      <c r="K3199" s="1" t="s">
        <v>2823</v>
      </c>
      <c r="L3199" s="1" t="s">
        <v>24</v>
      </c>
      <c r="M3199" s="1" t="s">
        <v>2824</v>
      </c>
      <c r="N3199" s="1" t="s">
        <v>2059</v>
      </c>
      <c r="O3199" s="2">
        <v>39752</v>
      </c>
      <c r="P3199" s="2">
        <v>39758</v>
      </c>
      <c r="Q3199" s="1" t="s">
        <v>29</v>
      </c>
      <c r="R3199" t="str">
        <f>VLOOKUP(F3199,'Seg 2 descriptions'!A:B,2)</f>
        <v>X Operations-Tri-County</v>
      </c>
      <c r="S3199" t="str">
        <f>VLOOKUP(G3199,'Seg 3 descriptions'!A:B,2)</f>
        <v>Uniforms</v>
      </c>
    </row>
    <row r="3200" spans="1:19" x14ac:dyDescent="0.25">
      <c r="A3200" s="1" t="s">
        <v>457</v>
      </c>
      <c r="B3200" s="1" t="s">
        <v>49</v>
      </c>
      <c r="C3200" s="1" t="s">
        <v>3193</v>
      </c>
      <c r="D3200" s="1" t="s">
        <v>2347</v>
      </c>
      <c r="E3200" s="1" t="s">
        <v>1991</v>
      </c>
      <c r="F3200" s="1" t="s">
        <v>1992</v>
      </c>
      <c r="G3200" s="1" t="s">
        <v>868</v>
      </c>
      <c r="H3200" s="1" t="s">
        <v>103</v>
      </c>
      <c r="I3200" s="1" t="s">
        <v>2056</v>
      </c>
      <c r="J3200" s="3">
        <v>-2.2200000000000002</v>
      </c>
      <c r="K3200" s="1" t="s">
        <v>2823</v>
      </c>
      <c r="L3200" s="1" t="s">
        <v>24</v>
      </c>
      <c r="M3200" s="1" t="s">
        <v>2824</v>
      </c>
      <c r="N3200" s="1" t="s">
        <v>2059</v>
      </c>
      <c r="O3200" s="2">
        <v>39752</v>
      </c>
      <c r="P3200" s="2">
        <v>39758</v>
      </c>
      <c r="Q3200" s="1" t="s">
        <v>29</v>
      </c>
      <c r="R3200" t="str">
        <f>VLOOKUP(F3200,'Seg 2 descriptions'!A:B,2)</f>
        <v>X Operations-Tri-County</v>
      </c>
      <c r="S3200" t="str">
        <f>VLOOKUP(G3200,'Seg 3 descriptions'!A:B,2)</f>
        <v>Cell Phones</v>
      </c>
    </row>
    <row r="3201" spans="1:19" x14ac:dyDescent="0.25">
      <c r="A3201" s="1" t="s">
        <v>457</v>
      </c>
      <c r="B3201" s="1" t="s">
        <v>49</v>
      </c>
      <c r="C3201" s="1" t="s">
        <v>3193</v>
      </c>
      <c r="D3201" s="1" t="s">
        <v>2772</v>
      </c>
      <c r="E3201" s="1" t="s">
        <v>1991</v>
      </c>
      <c r="F3201" s="1" t="s">
        <v>1992</v>
      </c>
      <c r="G3201" s="1" t="s">
        <v>868</v>
      </c>
      <c r="H3201" s="1" t="s">
        <v>228</v>
      </c>
      <c r="I3201" s="1" t="s">
        <v>2056</v>
      </c>
      <c r="J3201" s="3">
        <v>-23.21</v>
      </c>
      <c r="K3201" s="1" t="s">
        <v>2823</v>
      </c>
      <c r="L3201" s="1" t="s">
        <v>24</v>
      </c>
      <c r="M3201" s="1" t="s">
        <v>2824</v>
      </c>
      <c r="N3201" s="1" t="s">
        <v>2059</v>
      </c>
      <c r="O3201" s="2">
        <v>39752</v>
      </c>
      <c r="P3201" s="2">
        <v>39758</v>
      </c>
      <c r="Q3201" s="1" t="s">
        <v>29</v>
      </c>
      <c r="R3201" t="str">
        <f>VLOOKUP(F3201,'Seg 2 descriptions'!A:B,2)</f>
        <v>X Operations-Tri-County</v>
      </c>
      <c r="S3201" t="str">
        <f>VLOOKUP(G3201,'Seg 3 descriptions'!A:B,2)</f>
        <v>Cell Phones</v>
      </c>
    </row>
    <row r="3202" spans="1:19" x14ac:dyDescent="0.25">
      <c r="A3202" s="1" t="s">
        <v>457</v>
      </c>
      <c r="B3202" s="1" t="s">
        <v>49</v>
      </c>
      <c r="C3202" s="1" t="s">
        <v>3193</v>
      </c>
      <c r="D3202" s="1" t="s">
        <v>2348</v>
      </c>
      <c r="E3202" s="1" t="s">
        <v>1991</v>
      </c>
      <c r="F3202" s="1" t="s">
        <v>1992</v>
      </c>
      <c r="G3202" s="1" t="s">
        <v>868</v>
      </c>
      <c r="H3202" s="1" t="s">
        <v>130</v>
      </c>
      <c r="I3202" s="1" t="s">
        <v>2056</v>
      </c>
      <c r="J3202" s="3">
        <v>-3.3</v>
      </c>
      <c r="K3202" s="1" t="s">
        <v>2823</v>
      </c>
      <c r="L3202" s="1" t="s">
        <v>24</v>
      </c>
      <c r="M3202" s="1" t="s">
        <v>2824</v>
      </c>
      <c r="N3202" s="1" t="s">
        <v>2059</v>
      </c>
      <c r="O3202" s="2">
        <v>39752</v>
      </c>
      <c r="P3202" s="2">
        <v>39758</v>
      </c>
      <c r="Q3202" s="1" t="s">
        <v>29</v>
      </c>
      <c r="R3202" t="str">
        <f>VLOOKUP(F3202,'Seg 2 descriptions'!A:B,2)</f>
        <v>X Operations-Tri-County</v>
      </c>
      <c r="S3202" t="str">
        <f>VLOOKUP(G3202,'Seg 3 descriptions'!A:B,2)</f>
        <v>Cell Phones</v>
      </c>
    </row>
    <row r="3203" spans="1:19" x14ac:dyDescent="0.25">
      <c r="A3203" s="1" t="s">
        <v>457</v>
      </c>
      <c r="B3203" s="1" t="s">
        <v>49</v>
      </c>
      <c r="C3203" s="1" t="s">
        <v>3193</v>
      </c>
      <c r="D3203" s="1" t="s">
        <v>3164</v>
      </c>
      <c r="E3203" s="1" t="s">
        <v>2029</v>
      </c>
      <c r="F3203" s="1" t="s">
        <v>1992</v>
      </c>
      <c r="G3203" s="1" t="s">
        <v>868</v>
      </c>
      <c r="H3203" s="1" t="s">
        <v>187</v>
      </c>
      <c r="I3203" s="1" t="s">
        <v>2056</v>
      </c>
      <c r="J3203" s="3">
        <v>-1.29</v>
      </c>
      <c r="K3203" s="1" t="s">
        <v>2823</v>
      </c>
      <c r="L3203" s="1" t="s">
        <v>24</v>
      </c>
      <c r="M3203" s="1" t="s">
        <v>2824</v>
      </c>
      <c r="N3203" s="1" t="s">
        <v>2059</v>
      </c>
      <c r="O3203" s="2">
        <v>39752</v>
      </c>
      <c r="P3203" s="2">
        <v>39758</v>
      </c>
      <c r="Q3203" s="1" t="s">
        <v>29</v>
      </c>
      <c r="R3203" t="str">
        <f>VLOOKUP(F3203,'Seg 2 descriptions'!A:B,2)</f>
        <v>X Operations-Tri-County</v>
      </c>
      <c r="S3203" t="str">
        <f>VLOOKUP(G3203,'Seg 3 descriptions'!A:B,2)</f>
        <v>Cell Phones</v>
      </c>
    </row>
    <row r="3204" spans="1:19" x14ac:dyDescent="0.25">
      <c r="A3204" s="1" t="s">
        <v>457</v>
      </c>
      <c r="B3204" s="1" t="s">
        <v>49</v>
      </c>
      <c r="C3204" s="1" t="s">
        <v>3193</v>
      </c>
      <c r="D3204" s="1" t="s">
        <v>3165</v>
      </c>
      <c r="E3204" s="1" t="s">
        <v>2029</v>
      </c>
      <c r="F3204" s="1" t="s">
        <v>1992</v>
      </c>
      <c r="G3204" s="1" t="s">
        <v>868</v>
      </c>
      <c r="H3204" s="1" t="s">
        <v>130</v>
      </c>
      <c r="I3204" s="1" t="s">
        <v>2056</v>
      </c>
      <c r="J3204" s="3">
        <v>-0.86</v>
      </c>
      <c r="K3204" s="1" t="s">
        <v>2823</v>
      </c>
      <c r="L3204" s="1" t="s">
        <v>24</v>
      </c>
      <c r="M3204" s="1" t="s">
        <v>2824</v>
      </c>
      <c r="N3204" s="1" t="s">
        <v>2059</v>
      </c>
      <c r="O3204" s="2">
        <v>39752</v>
      </c>
      <c r="P3204" s="2">
        <v>39758</v>
      </c>
      <c r="Q3204" s="1" t="s">
        <v>29</v>
      </c>
      <c r="R3204" t="str">
        <f>VLOOKUP(F3204,'Seg 2 descriptions'!A:B,2)</f>
        <v>X Operations-Tri-County</v>
      </c>
      <c r="S3204" t="str">
        <f>VLOOKUP(G3204,'Seg 3 descriptions'!A:B,2)</f>
        <v>Cell Phones</v>
      </c>
    </row>
    <row r="3205" spans="1:19" x14ac:dyDescent="0.25">
      <c r="A3205" s="1" t="s">
        <v>457</v>
      </c>
      <c r="B3205" s="1" t="s">
        <v>49</v>
      </c>
      <c r="C3205" s="1" t="s">
        <v>3193</v>
      </c>
      <c r="D3205" s="1" t="s">
        <v>2343</v>
      </c>
      <c r="E3205" s="1" t="s">
        <v>1991</v>
      </c>
      <c r="F3205" s="1" t="s">
        <v>1992</v>
      </c>
      <c r="G3205" s="1" t="s">
        <v>868</v>
      </c>
      <c r="H3205" s="1" t="s">
        <v>86</v>
      </c>
      <c r="I3205" s="1" t="s">
        <v>2056</v>
      </c>
      <c r="J3205" s="3">
        <v>-54.34</v>
      </c>
      <c r="K3205" s="1" t="s">
        <v>2823</v>
      </c>
      <c r="L3205" s="1" t="s">
        <v>24</v>
      </c>
      <c r="M3205" s="1" t="s">
        <v>2824</v>
      </c>
      <c r="N3205" s="1" t="s">
        <v>2059</v>
      </c>
      <c r="O3205" s="2">
        <v>39752</v>
      </c>
      <c r="P3205" s="2">
        <v>39758</v>
      </c>
      <c r="Q3205" s="1" t="s">
        <v>29</v>
      </c>
      <c r="R3205" t="str">
        <f>VLOOKUP(F3205,'Seg 2 descriptions'!A:B,2)</f>
        <v>X Operations-Tri-County</v>
      </c>
      <c r="S3205" t="str">
        <f>VLOOKUP(G3205,'Seg 3 descriptions'!A:B,2)</f>
        <v>Cell Phones</v>
      </c>
    </row>
    <row r="3206" spans="1:19" x14ac:dyDescent="0.25">
      <c r="A3206" s="1" t="s">
        <v>457</v>
      </c>
      <c r="B3206" s="1" t="s">
        <v>49</v>
      </c>
      <c r="C3206" s="1" t="s">
        <v>3193</v>
      </c>
      <c r="D3206" s="1" t="s">
        <v>3011</v>
      </c>
      <c r="E3206" s="1" t="s">
        <v>20</v>
      </c>
      <c r="F3206" s="1" t="s">
        <v>1992</v>
      </c>
      <c r="G3206" s="1" t="s">
        <v>868</v>
      </c>
      <c r="H3206" s="1" t="s">
        <v>86</v>
      </c>
      <c r="I3206" s="1" t="s">
        <v>2056</v>
      </c>
      <c r="J3206" s="3">
        <v>-16.8</v>
      </c>
      <c r="K3206" s="1" t="s">
        <v>2823</v>
      </c>
      <c r="L3206" s="1" t="s">
        <v>24</v>
      </c>
      <c r="M3206" s="1" t="s">
        <v>2824</v>
      </c>
      <c r="N3206" s="1" t="s">
        <v>2059</v>
      </c>
      <c r="O3206" s="2">
        <v>39752</v>
      </c>
      <c r="P3206" s="2">
        <v>39758</v>
      </c>
      <c r="Q3206" s="1" t="s">
        <v>29</v>
      </c>
      <c r="R3206" t="str">
        <f>VLOOKUP(F3206,'Seg 2 descriptions'!A:B,2)</f>
        <v>X Operations-Tri-County</v>
      </c>
      <c r="S3206" t="str">
        <f>VLOOKUP(G3206,'Seg 3 descriptions'!A:B,2)</f>
        <v>Cell Phones</v>
      </c>
    </row>
    <row r="3207" spans="1:19" x14ac:dyDescent="0.25">
      <c r="A3207" s="1" t="s">
        <v>457</v>
      </c>
      <c r="B3207" s="1" t="s">
        <v>49</v>
      </c>
      <c r="C3207" s="1" t="s">
        <v>3193</v>
      </c>
      <c r="D3207" s="1" t="s">
        <v>2840</v>
      </c>
      <c r="E3207" s="1" t="s">
        <v>1991</v>
      </c>
      <c r="F3207" s="1" t="s">
        <v>1992</v>
      </c>
      <c r="G3207" s="1" t="s">
        <v>866</v>
      </c>
      <c r="H3207" s="1" t="s">
        <v>86</v>
      </c>
      <c r="I3207" s="1" t="s">
        <v>2056</v>
      </c>
      <c r="J3207" s="3">
        <v>1.82</v>
      </c>
      <c r="K3207" s="1" t="s">
        <v>2823</v>
      </c>
      <c r="L3207" s="1" t="s">
        <v>24</v>
      </c>
      <c r="M3207" s="1" t="s">
        <v>2824</v>
      </c>
      <c r="N3207" s="1" t="s">
        <v>2059</v>
      </c>
      <c r="O3207" s="2">
        <v>39752</v>
      </c>
      <c r="P3207" s="2">
        <v>39758</v>
      </c>
      <c r="Q3207" s="1" t="s">
        <v>29</v>
      </c>
      <c r="R3207" t="str">
        <f>VLOOKUP(F3207,'Seg 2 descriptions'!A:B,2)</f>
        <v>X Operations-Tri-County</v>
      </c>
      <c r="S3207" t="str">
        <f>VLOOKUP(G3207,'Seg 3 descriptions'!A:B,2)</f>
        <v>Lodging &amp; Travel</v>
      </c>
    </row>
    <row r="3208" spans="1:19" x14ac:dyDescent="0.25">
      <c r="A3208" s="1" t="s">
        <v>457</v>
      </c>
      <c r="B3208" s="1" t="s">
        <v>49</v>
      </c>
      <c r="C3208" s="1" t="s">
        <v>3193</v>
      </c>
      <c r="D3208" s="1" t="s">
        <v>2930</v>
      </c>
      <c r="E3208" s="1" t="s">
        <v>1991</v>
      </c>
      <c r="F3208" s="1" t="s">
        <v>1992</v>
      </c>
      <c r="G3208" s="1" t="s">
        <v>866</v>
      </c>
      <c r="H3208" s="1" t="s">
        <v>103</v>
      </c>
      <c r="I3208" s="1" t="s">
        <v>2056</v>
      </c>
      <c r="J3208" s="3">
        <v>7.0000000000000007E-2</v>
      </c>
      <c r="K3208" s="1" t="s">
        <v>2823</v>
      </c>
      <c r="L3208" s="1" t="s">
        <v>24</v>
      </c>
      <c r="M3208" s="1" t="s">
        <v>2824</v>
      </c>
      <c r="N3208" s="1" t="s">
        <v>2059</v>
      </c>
      <c r="O3208" s="2">
        <v>39752</v>
      </c>
      <c r="P3208" s="2">
        <v>39758</v>
      </c>
      <c r="Q3208" s="1" t="s">
        <v>29</v>
      </c>
      <c r="R3208" t="str">
        <f>VLOOKUP(F3208,'Seg 2 descriptions'!A:B,2)</f>
        <v>X Operations-Tri-County</v>
      </c>
      <c r="S3208" t="str">
        <f>VLOOKUP(G3208,'Seg 3 descriptions'!A:B,2)</f>
        <v>Lodging &amp; Travel</v>
      </c>
    </row>
    <row r="3209" spans="1:19" x14ac:dyDescent="0.25">
      <c r="A3209" s="1" t="s">
        <v>457</v>
      </c>
      <c r="B3209" s="1" t="s">
        <v>49</v>
      </c>
      <c r="C3209" s="1" t="s">
        <v>3193</v>
      </c>
      <c r="D3209" s="1" t="s">
        <v>2808</v>
      </c>
      <c r="E3209" s="1" t="s">
        <v>1991</v>
      </c>
      <c r="F3209" s="1" t="s">
        <v>1992</v>
      </c>
      <c r="G3209" s="1" t="s">
        <v>866</v>
      </c>
      <c r="H3209" s="1" t="s">
        <v>228</v>
      </c>
      <c r="I3209" s="1" t="s">
        <v>2056</v>
      </c>
      <c r="J3209" s="3">
        <v>0.78</v>
      </c>
      <c r="K3209" s="1" t="s">
        <v>2823</v>
      </c>
      <c r="L3209" s="1" t="s">
        <v>24</v>
      </c>
      <c r="M3209" s="1" t="s">
        <v>2824</v>
      </c>
      <c r="N3209" s="1" t="s">
        <v>2059</v>
      </c>
      <c r="O3209" s="2">
        <v>39752</v>
      </c>
      <c r="P3209" s="2">
        <v>39758</v>
      </c>
      <c r="Q3209" s="1" t="s">
        <v>29</v>
      </c>
      <c r="R3209" t="str">
        <f>VLOOKUP(F3209,'Seg 2 descriptions'!A:B,2)</f>
        <v>X Operations-Tri-County</v>
      </c>
      <c r="S3209" t="str">
        <f>VLOOKUP(G3209,'Seg 3 descriptions'!A:B,2)</f>
        <v>Lodging &amp; Travel</v>
      </c>
    </row>
    <row r="3210" spans="1:19" x14ac:dyDescent="0.25">
      <c r="A3210" s="1" t="s">
        <v>457</v>
      </c>
      <c r="B3210" s="1" t="s">
        <v>49</v>
      </c>
      <c r="C3210" s="1" t="s">
        <v>3193</v>
      </c>
      <c r="D3210" s="1" t="s">
        <v>3229</v>
      </c>
      <c r="E3210" s="1" t="s">
        <v>1991</v>
      </c>
      <c r="F3210" s="1" t="s">
        <v>1992</v>
      </c>
      <c r="G3210" s="1" t="s">
        <v>866</v>
      </c>
      <c r="H3210" s="1" t="s">
        <v>130</v>
      </c>
      <c r="I3210" s="1" t="s">
        <v>2056</v>
      </c>
      <c r="J3210" s="3">
        <v>0.11</v>
      </c>
      <c r="K3210" s="1" t="s">
        <v>2823</v>
      </c>
      <c r="L3210" s="1" t="s">
        <v>24</v>
      </c>
      <c r="M3210" s="1" t="s">
        <v>2824</v>
      </c>
      <c r="N3210" s="1" t="s">
        <v>2059</v>
      </c>
      <c r="O3210" s="2">
        <v>39752</v>
      </c>
      <c r="P3210" s="2">
        <v>39758</v>
      </c>
      <c r="Q3210" s="1" t="s">
        <v>29</v>
      </c>
      <c r="R3210" t="str">
        <f>VLOOKUP(F3210,'Seg 2 descriptions'!A:B,2)</f>
        <v>X Operations-Tri-County</v>
      </c>
      <c r="S3210" t="str">
        <f>VLOOKUP(G3210,'Seg 3 descriptions'!A:B,2)</f>
        <v>Lodging &amp; Travel</v>
      </c>
    </row>
    <row r="3211" spans="1:19" x14ac:dyDescent="0.25">
      <c r="A3211" s="1" t="s">
        <v>457</v>
      </c>
      <c r="B3211" s="1" t="s">
        <v>49</v>
      </c>
      <c r="C3211" s="1" t="s">
        <v>3193</v>
      </c>
      <c r="D3211" s="1" t="s">
        <v>3230</v>
      </c>
      <c r="E3211" s="1" t="s">
        <v>2029</v>
      </c>
      <c r="F3211" s="1" t="s">
        <v>1992</v>
      </c>
      <c r="G3211" s="1" t="s">
        <v>866</v>
      </c>
      <c r="H3211" s="1" t="s">
        <v>187</v>
      </c>
      <c r="I3211" s="1" t="s">
        <v>2056</v>
      </c>
      <c r="J3211" s="3">
        <v>0.04</v>
      </c>
      <c r="K3211" s="1" t="s">
        <v>2823</v>
      </c>
      <c r="L3211" s="1" t="s">
        <v>24</v>
      </c>
      <c r="M3211" s="1" t="s">
        <v>2824</v>
      </c>
      <c r="N3211" s="1" t="s">
        <v>2059</v>
      </c>
      <c r="O3211" s="2">
        <v>39752</v>
      </c>
      <c r="P3211" s="2">
        <v>39758</v>
      </c>
      <c r="Q3211" s="1" t="s">
        <v>29</v>
      </c>
      <c r="R3211" t="str">
        <f>VLOOKUP(F3211,'Seg 2 descriptions'!A:B,2)</f>
        <v>X Operations-Tri-County</v>
      </c>
      <c r="S3211" t="str">
        <f>VLOOKUP(G3211,'Seg 3 descriptions'!A:B,2)</f>
        <v>Lodging &amp; Travel</v>
      </c>
    </row>
    <row r="3212" spans="1:19" x14ac:dyDescent="0.25">
      <c r="A3212" s="1" t="s">
        <v>457</v>
      </c>
      <c r="B3212" s="1" t="s">
        <v>49</v>
      </c>
      <c r="C3212" s="1" t="s">
        <v>3193</v>
      </c>
      <c r="D3212" s="1" t="s">
        <v>3228</v>
      </c>
      <c r="E3212" s="1" t="s">
        <v>2029</v>
      </c>
      <c r="F3212" s="1" t="s">
        <v>1992</v>
      </c>
      <c r="G3212" s="1" t="s">
        <v>866</v>
      </c>
      <c r="H3212" s="1" t="s">
        <v>130</v>
      </c>
      <c r="I3212" s="1" t="s">
        <v>2056</v>
      </c>
      <c r="J3212" s="3">
        <v>0.03</v>
      </c>
      <c r="K3212" s="1" t="s">
        <v>2823</v>
      </c>
      <c r="L3212" s="1" t="s">
        <v>24</v>
      </c>
      <c r="M3212" s="1" t="s">
        <v>2824</v>
      </c>
      <c r="N3212" s="1" t="s">
        <v>2059</v>
      </c>
      <c r="O3212" s="2">
        <v>39752</v>
      </c>
      <c r="P3212" s="2">
        <v>39758</v>
      </c>
      <c r="Q3212" s="1" t="s">
        <v>29</v>
      </c>
      <c r="R3212" t="str">
        <f>VLOOKUP(F3212,'Seg 2 descriptions'!A:B,2)</f>
        <v>X Operations-Tri-County</v>
      </c>
      <c r="S3212" t="str">
        <f>VLOOKUP(G3212,'Seg 3 descriptions'!A:B,2)</f>
        <v>Lodging &amp; Travel</v>
      </c>
    </row>
    <row r="3213" spans="1:19" x14ac:dyDescent="0.25">
      <c r="A3213" s="1" t="s">
        <v>457</v>
      </c>
      <c r="B3213" s="1" t="s">
        <v>49</v>
      </c>
      <c r="C3213" s="1" t="s">
        <v>3193</v>
      </c>
      <c r="D3213" s="1" t="s">
        <v>2066</v>
      </c>
      <c r="E3213" s="1" t="s">
        <v>1991</v>
      </c>
      <c r="F3213" s="1" t="s">
        <v>1992</v>
      </c>
      <c r="G3213" s="1" t="s">
        <v>590</v>
      </c>
      <c r="H3213" s="1" t="s">
        <v>228</v>
      </c>
      <c r="I3213" s="1" t="s">
        <v>2056</v>
      </c>
      <c r="J3213" s="3">
        <v>70.290000000000006</v>
      </c>
      <c r="K3213" s="1" t="s">
        <v>2823</v>
      </c>
      <c r="L3213" s="1" t="s">
        <v>24</v>
      </c>
      <c r="M3213" s="1" t="s">
        <v>2824</v>
      </c>
      <c r="N3213" s="1" t="s">
        <v>2059</v>
      </c>
      <c r="O3213" s="2">
        <v>39752</v>
      </c>
      <c r="P3213" s="2">
        <v>39758</v>
      </c>
      <c r="Q3213" s="1" t="s">
        <v>29</v>
      </c>
      <c r="R3213" t="str">
        <f>VLOOKUP(F3213,'Seg 2 descriptions'!A:B,2)</f>
        <v>X Operations-Tri-County</v>
      </c>
      <c r="S3213" t="str">
        <f>VLOOKUP(G3213,'Seg 3 descriptions'!A:B,2)</f>
        <v>Overtime/Comp Time/On Call</v>
      </c>
    </row>
    <row r="3214" spans="1:19" x14ac:dyDescent="0.25">
      <c r="A3214" s="1" t="s">
        <v>457</v>
      </c>
      <c r="B3214" s="1" t="s">
        <v>49</v>
      </c>
      <c r="C3214" s="1" t="s">
        <v>3193</v>
      </c>
      <c r="D3214" s="1" t="s">
        <v>2352</v>
      </c>
      <c r="E3214" s="1" t="s">
        <v>1991</v>
      </c>
      <c r="F3214" s="1" t="s">
        <v>1992</v>
      </c>
      <c r="G3214" s="1" t="s">
        <v>590</v>
      </c>
      <c r="H3214" s="1" t="s">
        <v>130</v>
      </c>
      <c r="I3214" s="1" t="s">
        <v>2056</v>
      </c>
      <c r="J3214" s="3">
        <v>10</v>
      </c>
      <c r="K3214" s="1" t="s">
        <v>2823</v>
      </c>
      <c r="L3214" s="1" t="s">
        <v>24</v>
      </c>
      <c r="M3214" s="1" t="s">
        <v>2824</v>
      </c>
      <c r="N3214" s="1" t="s">
        <v>2059</v>
      </c>
      <c r="O3214" s="2">
        <v>39752</v>
      </c>
      <c r="P3214" s="2">
        <v>39758</v>
      </c>
      <c r="Q3214" s="1" t="s">
        <v>29</v>
      </c>
      <c r="R3214" t="str">
        <f>VLOOKUP(F3214,'Seg 2 descriptions'!A:B,2)</f>
        <v>X Operations-Tri-County</v>
      </c>
      <c r="S3214" t="str">
        <f>VLOOKUP(G3214,'Seg 3 descriptions'!A:B,2)</f>
        <v>Overtime/Comp Time/On Call</v>
      </c>
    </row>
    <row r="3215" spans="1:19" x14ac:dyDescent="0.25">
      <c r="A3215" s="1" t="s">
        <v>457</v>
      </c>
      <c r="B3215" s="1" t="s">
        <v>49</v>
      </c>
      <c r="C3215" s="1" t="s">
        <v>3194</v>
      </c>
      <c r="D3215" s="1" t="s">
        <v>2617</v>
      </c>
      <c r="E3215" s="1" t="s">
        <v>2029</v>
      </c>
      <c r="F3215" s="1" t="s">
        <v>2030</v>
      </c>
      <c r="G3215" s="1" t="s">
        <v>867</v>
      </c>
      <c r="H3215" s="1" t="s">
        <v>86</v>
      </c>
      <c r="I3215" s="1" t="s">
        <v>2056</v>
      </c>
      <c r="J3215" s="3">
        <v>0.96</v>
      </c>
      <c r="K3215" s="1" t="s">
        <v>2843</v>
      </c>
      <c r="L3215" s="1" t="s">
        <v>24</v>
      </c>
      <c r="M3215" s="1" t="s">
        <v>2844</v>
      </c>
      <c r="N3215" s="1" t="s">
        <v>2059</v>
      </c>
      <c r="O3215" s="2">
        <v>39752</v>
      </c>
      <c r="P3215" s="2">
        <v>39758</v>
      </c>
      <c r="Q3215" s="1" t="s">
        <v>29</v>
      </c>
      <c r="R3215" t="str">
        <f>VLOOKUP(F3215,'Seg 2 descriptions'!A:B,2)</f>
        <v>X Operations-Citrus County</v>
      </c>
      <c r="S3215" t="str">
        <f>VLOOKUP(G3215,'Seg 3 descriptions'!A:B,2)</f>
        <v>Meals</v>
      </c>
    </row>
    <row r="3216" spans="1:19" x14ac:dyDescent="0.25">
      <c r="A3216" s="1" t="s">
        <v>457</v>
      </c>
      <c r="B3216" s="1" t="s">
        <v>49</v>
      </c>
      <c r="C3216" s="1" t="s">
        <v>3194</v>
      </c>
      <c r="D3216" s="1" t="s">
        <v>2618</v>
      </c>
      <c r="E3216" s="1" t="s">
        <v>2029</v>
      </c>
      <c r="F3216" s="1" t="s">
        <v>2030</v>
      </c>
      <c r="G3216" s="1" t="s">
        <v>867</v>
      </c>
      <c r="H3216" s="1" t="s">
        <v>187</v>
      </c>
      <c r="I3216" s="1" t="s">
        <v>2056</v>
      </c>
      <c r="J3216" s="3">
        <v>2.31</v>
      </c>
      <c r="K3216" s="1" t="s">
        <v>2843</v>
      </c>
      <c r="L3216" s="1" t="s">
        <v>24</v>
      </c>
      <c r="M3216" s="1" t="s">
        <v>2844</v>
      </c>
      <c r="N3216" s="1" t="s">
        <v>2059</v>
      </c>
      <c r="O3216" s="2">
        <v>39752</v>
      </c>
      <c r="P3216" s="2">
        <v>39758</v>
      </c>
      <c r="Q3216" s="1" t="s">
        <v>29</v>
      </c>
      <c r="R3216" t="str">
        <f>VLOOKUP(F3216,'Seg 2 descriptions'!A:B,2)</f>
        <v>X Operations-Citrus County</v>
      </c>
      <c r="S3216" t="str">
        <f>VLOOKUP(G3216,'Seg 3 descriptions'!A:B,2)</f>
        <v>Meals</v>
      </c>
    </row>
    <row r="3217" spans="1:19" x14ac:dyDescent="0.25">
      <c r="A3217" s="1" t="s">
        <v>457</v>
      </c>
      <c r="B3217" s="1" t="s">
        <v>49</v>
      </c>
      <c r="C3217" s="1" t="s">
        <v>3194</v>
      </c>
      <c r="D3217" s="1" t="s">
        <v>2619</v>
      </c>
      <c r="E3217" s="1" t="s">
        <v>2029</v>
      </c>
      <c r="F3217" s="1" t="s">
        <v>2030</v>
      </c>
      <c r="G3217" s="1" t="s">
        <v>866</v>
      </c>
      <c r="H3217" s="1" t="s">
        <v>86</v>
      </c>
      <c r="I3217" s="1" t="s">
        <v>2056</v>
      </c>
      <c r="J3217" s="3">
        <v>1.76</v>
      </c>
      <c r="K3217" s="1" t="s">
        <v>2843</v>
      </c>
      <c r="L3217" s="1" t="s">
        <v>24</v>
      </c>
      <c r="M3217" s="1" t="s">
        <v>2844</v>
      </c>
      <c r="N3217" s="1" t="s">
        <v>2059</v>
      </c>
      <c r="O3217" s="2">
        <v>39752</v>
      </c>
      <c r="P3217" s="2">
        <v>39758</v>
      </c>
      <c r="Q3217" s="1" t="s">
        <v>29</v>
      </c>
      <c r="R3217" t="str">
        <f>VLOOKUP(F3217,'Seg 2 descriptions'!A:B,2)</f>
        <v>X Operations-Citrus County</v>
      </c>
      <c r="S3217" t="str">
        <f>VLOOKUP(G3217,'Seg 3 descriptions'!A:B,2)</f>
        <v>Lodging &amp; Travel</v>
      </c>
    </row>
    <row r="3218" spans="1:19" x14ac:dyDescent="0.25">
      <c r="A3218" s="1" t="s">
        <v>457</v>
      </c>
      <c r="B3218" s="1" t="s">
        <v>49</v>
      </c>
      <c r="C3218" s="1" t="s">
        <v>3194</v>
      </c>
      <c r="D3218" s="1" t="s">
        <v>2620</v>
      </c>
      <c r="E3218" s="1" t="s">
        <v>2029</v>
      </c>
      <c r="F3218" s="1" t="s">
        <v>2030</v>
      </c>
      <c r="G3218" s="1" t="s">
        <v>866</v>
      </c>
      <c r="H3218" s="1" t="s">
        <v>187</v>
      </c>
      <c r="I3218" s="1" t="s">
        <v>2056</v>
      </c>
      <c r="J3218" s="3">
        <v>4.2300000000000004</v>
      </c>
      <c r="K3218" s="1" t="s">
        <v>2843</v>
      </c>
      <c r="L3218" s="1" t="s">
        <v>24</v>
      </c>
      <c r="M3218" s="1" t="s">
        <v>2844</v>
      </c>
      <c r="N3218" s="1" t="s">
        <v>2059</v>
      </c>
      <c r="O3218" s="2">
        <v>39752</v>
      </c>
      <c r="P3218" s="2">
        <v>39758</v>
      </c>
      <c r="Q3218" s="1" t="s">
        <v>29</v>
      </c>
      <c r="R3218" t="str">
        <f>VLOOKUP(F3218,'Seg 2 descriptions'!A:B,2)</f>
        <v>X Operations-Citrus County</v>
      </c>
      <c r="S3218" t="str">
        <f>VLOOKUP(G3218,'Seg 3 descriptions'!A:B,2)</f>
        <v>Lodging &amp; Travel</v>
      </c>
    </row>
    <row r="3219" spans="1:19" x14ac:dyDescent="0.25">
      <c r="A3219" s="1" t="s">
        <v>457</v>
      </c>
      <c r="B3219" s="1" t="s">
        <v>49</v>
      </c>
      <c r="C3219" s="1" t="s">
        <v>3194</v>
      </c>
      <c r="D3219" s="1" t="s">
        <v>2299</v>
      </c>
      <c r="E3219" s="1" t="s">
        <v>2029</v>
      </c>
      <c r="F3219" s="1" t="s">
        <v>2030</v>
      </c>
      <c r="G3219" s="1" t="s">
        <v>590</v>
      </c>
      <c r="H3219" s="1" t="s">
        <v>86</v>
      </c>
      <c r="I3219" s="1" t="s">
        <v>2056</v>
      </c>
      <c r="J3219" s="3">
        <v>3.89</v>
      </c>
      <c r="K3219" s="1" t="s">
        <v>2843</v>
      </c>
      <c r="L3219" s="1" t="s">
        <v>24</v>
      </c>
      <c r="M3219" s="1" t="s">
        <v>2844</v>
      </c>
      <c r="N3219" s="1" t="s">
        <v>2059</v>
      </c>
      <c r="O3219" s="2">
        <v>39752</v>
      </c>
      <c r="P3219" s="2">
        <v>39758</v>
      </c>
      <c r="Q3219" s="1" t="s">
        <v>29</v>
      </c>
      <c r="R3219" t="str">
        <f>VLOOKUP(F3219,'Seg 2 descriptions'!A:B,2)</f>
        <v>X Operations-Citrus County</v>
      </c>
      <c r="S3219" t="str">
        <f>VLOOKUP(G3219,'Seg 3 descriptions'!A:B,2)</f>
        <v>Overtime/Comp Time/On Call</v>
      </c>
    </row>
    <row r="3220" spans="1:19" x14ac:dyDescent="0.25">
      <c r="A3220" s="1" t="s">
        <v>457</v>
      </c>
      <c r="B3220" s="1" t="s">
        <v>49</v>
      </c>
      <c r="C3220" s="1" t="s">
        <v>3194</v>
      </c>
      <c r="D3220" s="1" t="s">
        <v>2621</v>
      </c>
      <c r="E3220" s="1" t="s">
        <v>2029</v>
      </c>
      <c r="F3220" s="1" t="s">
        <v>2030</v>
      </c>
      <c r="G3220" s="1" t="s">
        <v>590</v>
      </c>
      <c r="H3220" s="1" t="s">
        <v>187</v>
      </c>
      <c r="I3220" s="1" t="s">
        <v>2056</v>
      </c>
      <c r="J3220" s="3">
        <v>9.33</v>
      </c>
      <c r="K3220" s="1" t="s">
        <v>2843</v>
      </c>
      <c r="L3220" s="1" t="s">
        <v>24</v>
      </c>
      <c r="M3220" s="1" t="s">
        <v>2844</v>
      </c>
      <c r="N3220" s="1" t="s">
        <v>2059</v>
      </c>
      <c r="O3220" s="2">
        <v>39752</v>
      </c>
      <c r="P3220" s="2">
        <v>39758</v>
      </c>
      <c r="Q3220" s="1" t="s">
        <v>29</v>
      </c>
      <c r="R3220" t="str">
        <f>VLOOKUP(F3220,'Seg 2 descriptions'!A:B,2)</f>
        <v>X Operations-Citrus County</v>
      </c>
      <c r="S3220" t="str">
        <f>VLOOKUP(G3220,'Seg 3 descriptions'!A:B,2)</f>
        <v>Overtime/Comp Time/On Call</v>
      </c>
    </row>
    <row r="3221" spans="1:19" x14ac:dyDescent="0.25">
      <c r="A3221" s="1" t="s">
        <v>457</v>
      </c>
      <c r="B3221" s="1" t="s">
        <v>49</v>
      </c>
      <c r="C3221" s="1" t="s">
        <v>3194</v>
      </c>
      <c r="D3221" s="1" t="s">
        <v>2307</v>
      </c>
      <c r="E3221" s="1" t="s">
        <v>2029</v>
      </c>
      <c r="F3221" s="1" t="s">
        <v>2030</v>
      </c>
      <c r="G3221" s="1" t="s">
        <v>460</v>
      </c>
      <c r="H3221" s="1" t="s">
        <v>86</v>
      </c>
      <c r="I3221" s="1" t="s">
        <v>2056</v>
      </c>
      <c r="J3221" s="3">
        <v>4.5199999999999996</v>
      </c>
      <c r="K3221" s="1" t="s">
        <v>2843</v>
      </c>
      <c r="L3221" s="1" t="s">
        <v>24</v>
      </c>
      <c r="M3221" s="1" t="s">
        <v>2844</v>
      </c>
      <c r="N3221" s="1" t="s">
        <v>2059</v>
      </c>
      <c r="O3221" s="2">
        <v>39752</v>
      </c>
      <c r="P3221" s="2">
        <v>39758</v>
      </c>
      <c r="Q3221" s="1" t="s">
        <v>29</v>
      </c>
      <c r="R3221" t="str">
        <f>VLOOKUP(F3221,'Seg 2 descriptions'!A:B,2)</f>
        <v>X Operations-Citrus County</v>
      </c>
      <c r="S3221" t="str">
        <f>VLOOKUP(G3221,'Seg 3 descriptions'!A:B,2)</f>
        <v>Salaries</v>
      </c>
    </row>
    <row r="3222" spans="1:19" x14ac:dyDescent="0.25">
      <c r="A3222" s="1" t="s">
        <v>457</v>
      </c>
      <c r="B3222" s="1" t="s">
        <v>49</v>
      </c>
      <c r="C3222" s="1" t="s">
        <v>3194</v>
      </c>
      <c r="D3222" s="1" t="s">
        <v>2079</v>
      </c>
      <c r="E3222" s="1" t="s">
        <v>2029</v>
      </c>
      <c r="F3222" s="1" t="s">
        <v>2030</v>
      </c>
      <c r="G3222" s="1" t="s">
        <v>460</v>
      </c>
      <c r="H3222" s="1" t="s">
        <v>187</v>
      </c>
      <c r="I3222" s="1" t="s">
        <v>2056</v>
      </c>
      <c r="J3222" s="3">
        <v>10.85</v>
      </c>
      <c r="K3222" s="1" t="s">
        <v>2843</v>
      </c>
      <c r="L3222" s="1" t="s">
        <v>24</v>
      </c>
      <c r="M3222" s="1" t="s">
        <v>2844</v>
      </c>
      <c r="N3222" s="1" t="s">
        <v>2059</v>
      </c>
      <c r="O3222" s="2">
        <v>39752</v>
      </c>
      <c r="P3222" s="2">
        <v>39758</v>
      </c>
      <c r="Q3222" s="1" t="s">
        <v>29</v>
      </c>
      <c r="R3222" t="str">
        <f>VLOOKUP(F3222,'Seg 2 descriptions'!A:B,2)</f>
        <v>X Operations-Citrus County</v>
      </c>
      <c r="S3222" t="str">
        <f>VLOOKUP(G3222,'Seg 3 descriptions'!A:B,2)</f>
        <v>Salaries</v>
      </c>
    </row>
    <row r="3223" spans="1:19" x14ac:dyDescent="0.25">
      <c r="A3223" s="1" t="s">
        <v>457</v>
      </c>
      <c r="B3223" s="1" t="s">
        <v>49</v>
      </c>
      <c r="C3223" s="1" t="s">
        <v>3193</v>
      </c>
      <c r="D3223" s="1" t="s">
        <v>2605</v>
      </c>
      <c r="E3223" s="1" t="s">
        <v>2029</v>
      </c>
      <c r="F3223" s="1" t="s">
        <v>2030</v>
      </c>
      <c r="G3223" s="1" t="s">
        <v>869</v>
      </c>
      <c r="H3223" s="1" t="s">
        <v>86</v>
      </c>
      <c r="I3223" s="1" t="s">
        <v>2056</v>
      </c>
      <c r="J3223" s="3">
        <v>10.49</v>
      </c>
      <c r="K3223" s="1" t="s">
        <v>2843</v>
      </c>
      <c r="L3223" s="1" t="s">
        <v>24</v>
      </c>
      <c r="M3223" s="1" t="s">
        <v>2844</v>
      </c>
      <c r="N3223" s="1" t="s">
        <v>2059</v>
      </c>
      <c r="O3223" s="2">
        <v>39752</v>
      </c>
      <c r="P3223" s="2">
        <v>39758</v>
      </c>
      <c r="Q3223" s="1" t="s">
        <v>29</v>
      </c>
      <c r="R3223" t="str">
        <f>VLOOKUP(F3223,'Seg 2 descriptions'!A:B,2)</f>
        <v>X Operations-Citrus County</v>
      </c>
      <c r="S3223" t="str">
        <f>VLOOKUP(G3223,'Seg 3 descriptions'!A:B,2)</f>
        <v>Vehicle Fuel</v>
      </c>
    </row>
    <row r="3224" spans="1:19" x14ac:dyDescent="0.25">
      <c r="A3224" s="1" t="s">
        <v>457</v>
      </c>
      <c r="B3224" s="1" t="s">
        <v>49</v>
      </c>
      <c r="C3224" s="1" t="s">
        <v>3193</v>
      </c>
      <c r="D3224" s="1" t="s">
        <v>2606</v>
      </c>
      <c r="E3224" s="1" t="s">
        <v>2029</v>
      </c>
      <c r="F3224" s="1" t="s">
        <v>2030</v>
      </c>
      <c r="G3224" s="1" t="s">
        <v>869</v>
      </c>
      <c r="H3224" s="1" t="s">
        <v>187</v>
      </c>
      <c r="I3224" s="1" t="s">
        <v>2056</v>
      </c>
      <c r="J3224" s="3">
        <v>25.18</v>
      </c>
      <c r="K3224" s="1" t="s">
        <v>2843</v>
      </c>
      <c r="L3224" s="1" t="s">
        <v>24</v>
      </c>
      <c r="M3224" s="1" t="s">
        <v>2844</v>
      </c>
      <c r="N3224" s="1" t="s">
        <v>2059</v>
      </c>
      <c r="O3224" s="2">
        <v>39752</v>
      </c>
      <c r="P3224" s="2">
        <v>39758</v>
      </c>
      <c r="Q3224" s="1" t="s">
        <v>29</v>
      </c>
      <c r="R3224" t="str">
        <f>VLOOKUP(F3224,'Seg 2 descriptions'!A:B,2)</f>
        <v>X Operations-Citrus County</v>
      </c>
      <c r="S3224" t="str">
        <f>VLOOKUP(G3224,'Seg 3 descriptions'!A:B,2)</f>
        <v>Vehicle Fuel</v>
      </c>
    </row>
    <row r="3225" spans="1:19" x14ac:dyDescent="0.25">
      <c r="A3225" s="1" t="s">
        <v>457</v>
      </c>
      <c r="B3225" s="1" t="s">
        <v>49</v>
      </c>
      <c r="C3225" s="1" t="s">
        <v>3193</v>
      </c>
      <c r="D3225" s="1" t="s">
        <v>2608</v>
      </c>
      <c r="E3225" s="1" t="s">
        <v>2029</v>
      </c>
      <c r="F3225" s="1" t="s">
        <v>2030</v>
      </c>
      <c r="G3225" s="1" t="s">
        <v>283</v>
      </c>
      <c r="H3225" s="1" t="s">
        <v>86</v>
      </c>
      <c r="I3225" s="1" t="s">
        <v>2056</v>
      </c>
      <c r="J3225" s="3">
        <v>1.05</v>
      </c>
      <c r="K3225" s="1" t="s">
        <v>2843</v>
      </c>
      <c r="L3225" s="1" t="s">
        <v>24</v>
      </c>
      <c r="M3225" s="1" t="s">
        <v>2844</v>
      </c>
      <c r="N3225" s="1" t="s">
        <v>2059</v>
      </c>
      <c r="O3225" s="2">
        <v>39752</v>
      </c>
      <c r="P3225" s="2">
        <v>39758</v>
      </c>
      <c r="Q3225" s="1" t="s">
        <v>29</v>
      </c>
      <c r="R3225" t="str">
        <f>VLOOKUP(F3225,'Seg 2 descriptions'!A:B,2)</f>
        <v>X Operations-Citrus County</v>
      </c>
      <c r="S3225" t="str">
        <f>VLOOKUP(G3225,'Seg 3 descriptions'!A:B,2)</f>
        <v>Supplies &amp; Misc Dept Expenses</v>
      </c>
    </row>
    <row r="3226" spans="1:19" x14ac:dyDescent="0.25">
      <c r="A3226" s="1" t="s">
        <v>457</v>
      </c>
      <c r="B3226" s="1" t="s">
        <v>49</v>
      </c>
      <c r="C3226" s="1" t="s">
        <v>3193</v>
      </c>
      <c r="D3226" s="1" t="s">
        <v>2607</v>
      </c>
      <c r="E3226" s="1" t="s">
        <v>2029</v>
      </c>
      <c r="F3226" s="1" t="s">
        <v>2030</v>
      </c>
      <c r="G3226" s="1" t="s">
        <v>283</v>
      </c>
      <c r="H3226" s="1" t="s">
        <v>187</v>
      </c>
      <c r="I3226" s="1" t="s">
        <v>2056</v>
      </c>
      <c r="J3226" s="3">
        <v>2.5099999999999998</v>
      </c>
      <c r="K3226" s="1" t="s">
        <v>2843</v>
      </c>
      <c r="L3226" s="1" t="s">
        <v>24</v>
      </c>
      <c r="M3226" s="1" t="s">
        <v>2844</v>
      </c>
      <c r="N3226" s="1" t="s">
        <v>2059</v>
      </c>
      <c r="O3226" s="2">
        <v>39752</v>
      </c>
      <c r="P3226" s="2">
        <v>39758</v>
      </c>
      <c r="Q3226" s="1" t="s">
        <v>29</v>
      </c>
      <c r="R3226" t="str">
        <f>VLOOKUP(F3226,'Seg 2 descriptions'!A:B,2)</f>
        <v>X Operations-Citrus County</v>
      </c>
      <c r="S3226" t="str">
        <f>VLOOKUP(G3226,'Seg 3 descriptions'!A:B,2)</f>
        <v>Supplies &amp; Misc Dept Expenses</v>
      </c>
    </row>
    <row r="3227" spans="1:19" x14ac:dyDescent="0.25">
      <c r="A3227" s="1" t="s">
        <v>457</v>
      </c>
      <c r="B3227" s="1" t="s">
        <v>49</v>
      </c>
      <c r="C3227" s="1" t="s">
        <v>3193</v>
      </c>
      <c r="D3227" s="1" t="s">
        <v>2611</v>
      </c>
      <c r="E3227" s="1" t="s">
        <v>2029</v>
      </c>
      <c r="F3227" s="1" t="s">
        <v>2030</v>
      </c>
      <c r="G3227" s="1" t="s">
        <v>1302</v>
      </c>
      <c r="H3227" s="1" t="s">
        <v>86</v>
      </c>
      <c r="I3227" s="1" t="s">
        <v>2056</v>
      </c>
      <c r="J3227" s="3">
        <v>0.84</v>
      </c>
      <c r="K3227" s="1" t="s">
        <v>2843</v>
      </c>
      <c r="L3227" s="1" t="s">
        <v>24</v>
      </c>
      <c r="M3227" s="1" t="s">
        <v>2844</v>
      </c>
      <c r="N3227" s="1" t="s">
        <v>2059</v>
      </c>
      <c r="O3227" s="2">
        <v>39752</v>
      </c>
      <c r="P3227" s="2">
        <v>39758</v>
      </c>
      <c r="Q3227" s="1" t="s">
        <v>29</v>
      </c>
      <c r="R3227" t="str">
        <f>VLOOKUP(F3227,'Seg 2 descriptions'!A:B,2)</f>
        <v>X Operations-Citrus County</v>
      </c>
      <c r="S3227" t="str">
        <f>VLOOKUP(G3227,'Seg 3 descriptions'!A:B,2)</f>
        <v>Uniforms</v>
      </c>
    </row>
    <row r="3228" spans="1:19" x14ac:dyDescent="0.25">
      <c r="A3228" s="1" t="s">
        <v>457</v>
      </c>
      <c r="B3228" s="1" t="s">
        <v>49</v>
      </c>
      <c r="C3228" s="1" t="s">
        <v>3193</v>
      </c>
      <c r="D3228" s="1" t="s">
        <v>2612</v>
      </c>
      <c r="E3228" s="1" t="s">
        <v>2029</v>
      </c>
      <c r="F3228" s="1" t="s">
        <v>2030</v>
      </c>
      <c r="G3228" s="1" t="s">
        <v>1302</v>
      </c>
      <c r="H3228" s="1" t="s">
        <v>187</v>
      </c>
      <c r="I3228" s="1" t="s">
        <v>2056</v>
      </c>
      <c r="J3228" s="3">
        <v>2.02</v>
      </c>
      <c r="K3228" s="1" t="s">
        <v>2843</v>
      </c>
      <c r="L3228" s="1" t="s">
        <v>24</v>
      </c>
      <c r="M3228" s="1" t="s">
        <v>2844</v>
      </c>
      <c r="N3228" s="1" t="s">
        <v>2059</v>
      </c>
      <c r="O3228" s="2">
        <v>39752</v>
      </c>
      <c r="P3228" s="2">
        <v>39758</v>
      </c>
      <c r="Q3228" s="1" t="s">
        <v>29</v>
      </c>
      <c r="R3228" t="str">
        <f>VLOOKUP(F3228,'Seg 2 descriptions'!A:B,2)</f>
        <v>X Operations-Citrus County</v>
      </c>
      <c r="S3228" t="str">
        <f>VLOOKUP(G3228,'Seg 3 descriptions'!A:B,2)</f>
        <v>Uniforms</v>
      </c>
    </row>
    <row r="3229" spans="1:19" x14ac:dyDescent="0.25">
      <c r="A3229" s="1" t="s">
        <v>457</v>
      </c>
      <c r="B3229" s="1" t="s">
        <v>49</v>
      </c>
      <c r="C3229" s="1" t="s">
        <v>3193</v>
      </c>
      <c r="D3229" s="1" t="s">
        <v>2614</v>
      </c>
      <c r="E3229" s="1" t="s">
        <v>2029</v>
      </c>
      <c r="F3229" s="1" t="s">
        <v>2030</v>
      </c>
      <c r="G3229" s="1" t="s">
        <v>868</v>
      </c>
      <c r="H3229" s="1" t="s">
        <v>187</v>
      </c>
      <c r="I3229" s="1" t="s">
        <v>2056</v>
      </c>
      <c r="J3229" s="3">
        <v>3.5</v>
      </c>
      <c r="K3229" s="1" t="s">
        <v>2843</v>
      </c>
      <c r="L3229" s="1" t="s">
        <v>24</v>
      </c>
      <c r="M3229" s="1" t="s">
        <v>2844</v>
      </c>
      <c r="N3229" s="1" t="s">
        <v>2059</v>
      </c>
      <c r="O3229" s="2">
        <v>39752</v>
      </c>
      <c r="P3229" s="2">
        <v>39758</v>
      </c>
      <c r="Q3229" s="1" t="s">
        <v>29</v>
      </c>
      <c r="R3229" t="str">
        <f>VLOOKUP(F3229,'Seg 2 descriptions'!A:B,2)</f>
        <v>X Operations-Citrus County</v>
      </c>
      <c r="S3229" t="str">
        <f>VLOOKUP(G3229,'Seg 3 descriptions'!A:B,2)</f>
        <v>Cell Phones</v>
      </c>
    </row>
    <row r="3230" spans="1:19" x14ac:dyDescent="0.25">
      <c r="A3230" s="1" t="s">
        <v>457</v>
      </c>
      <c r="B3230" s="1" t="s">
        <v>49</v>
      </c>
      <c r="C3230" s="1" t="s">
        <v>3193</v>
      </c>
      <c r="D3230" s="1" t="s">
        <v>2613</v>
      </c>
      <c r="E3230" s="1" t="s">
        <v>2029</v>
      </c>
      <c r="F3230" s="1" t="s">
        <v>2030</v>
      </c>
      <c r="G3230" s="1" t="s">
        <v>868</v>
      </c>
      <c r="H3230" s="1" t="s">
        <v>86</v>
      </c>
      <c r="I3230" s="1" t="s">
        <v>2056</v>
      </c>
      <c r="J3230" s="3">
        <v>1.46</v>
      </c>
      <c r="K3230" s="1" t="s">
        <v>2843</v>
      </c>
      <c r="L3230" s="1" t="s">
        <v>24</v>
      </c>
      <c r="M3230" s="1" t="s">
        <v>2844</v>
      </c>
      <c r="N3230" s="1" t="s">
        <v>2059</v>
      </c>
      <c r="O3230" s="2">
        <v>39752</v>
      </c>
      <c r="P3230" s="2">
        <v>39758</v>
      </c>
      <c r="Q3230" s="1" t="s">
        <v>29</v>
      </c>
      <c r="R3230" t="str">
        <f>VLOOKUP(F3230,'Seg 2 descriptions'!A:B,2)</f>
        <v>X Operations-Citrus County</v>
      </c>
      <c r="S3230" t="str">
        <f>VLOOKUP(G3230,'Seg 3 descriptions'!A:B,2)</f>
        <v>Cell Phones</v>
      </c>
    </row>
    <row r="3231" spans="1:19" x14ac:dyDescent="0.25">
      <c r="A3231" s="1" t="s">
        <v>457</v>
      </c>
      <c r="B3231" s="1" t="s">
        <v>49</v>
      </c>
      <c r="C3231" s="1" t="s">
        <v>3193</v>
      </c>
      <c r="D3231" s="1" t="s">
        <v>2617</v>
      </c>
      <c r="E3231" s="1" t="s">
        <v>2029</v>
      </c>
      <c r="F3231" s="1" t="s">
        <v>2030</v>
      </c>
      <c r="G3231" s="1" t="s">
        <v>867</v>
      </c>
      <c r="H3231" s="1" t="s">
        <v>86</v>
      </c>
      <c r="I3231" s="1" t="s">
        <v>2056</v>
      </c>
      <c r="J3231" s="3">
        <v>0.96</v>
      </c>
      <c r="K3231" s="1" t="s">
        <v>2843</v>
      </c>
      <c r="L3231" s="1" t="s">
        <v>24</v>
      </c>
      <c r="M3231" s="1" t="s">
        <v>2844</v>
      </c>
      <c r="N3231" s="1" t="s">
        <v>2059</v>
      </c>
      <c r="O3231" s="2">
        <v>39752</v>
      </c>
      <c r="P3231" s="2">
        <v>39758</v>
      </c>
      <c r="Q3231" s="1" t="s">
        <v>29</v>
      </c>
      <c r="R3231" t="str">
        <f>VLOOKUP(F3231,'Seg 2 descriptions'!A:B,2)</f>
        <v>X Operations-Citrus County</v>
      </c>
      <c r="S3231" t="str">
        <f>VLOOKUP(G3231,'Seg 3 descriptions'!A:B,2)</f>
        <v>Meals</v>
      </c>
    </row>
    <row r="3232" spans="1:19" x14ac:dyDescent="0.25">
      <c r="A3232" s="1" t="s">
        <v>457</v>
      </c>
      <c r="B3232" s="1" t="s">
        <v>49</v>
      </c>
      <c r="C3232" s="1" t="s">
        <v>3193</v>
      </c>
      <c r="D3232" s="1" t="s">
        <v>2618</v>
      </c>
      <c r="E3232" s="1" t="s">
        <v>2029</v>
      </c>
      <c r="F3232" s="1" t="s">
        <v>2030</v>
      </c>
      <c r="G3232" s="1" t="s">
        <v>867</v>
      </c>
      <c r="H3232" s="1" t="s">
        <v>187</v>
      </c>
      <c r="I3232" s="1" t="s">
        <v>2056</v>
      </c>
      <c r="J3232" s="3">
        <v>2.2999999999999998</v>
      </c>
      <c r="K3232" s="1" t="s">
        <v>2843</v>
      </c>
      <c r="L3232" s="1" t="s">
        <v>24</v>
      </c>
      <c r="M3232" s="1" t="s">
        <v>2844</v>
      </c>
      <c r="N3232" s="1" t="s">
        <v>2059</v>
      </c>
      <c r="O3232" s="2">
        <v>39752</v>
      </c>
      <c r="P3232" s="2">
        <v>39758</v>
      </c>
      <c r="Q3232" s="1" t="s">
        <v>29</v>
      </c>
      <c r="R3232" t="str">
        <f>VLOOKUP(F3232,'Seg 2 descriptions'!A:B,2)</f>
        <v>X Operations-Citrus County</v>
      </c>
      <c r="S3232" t="str">
        <f>VLOOKUP(G3232,'Seg 3 descriptions'!A:B,2)</f>
        <v>Meals</v>
      </c>
    </row>
    <row r="3233" spans="1:19" x14ac:dyDescent="0.25">
      <c r="A3233" s="1" t="s">
        <v>457</v>
      </c>
      <c r="B3233" s="1" t="s">
        <v>49</v>
      </c>
      <c r="C3233" s="1" t="s">
        <v>3193</v>
      </c>
      <c r="D3233" s="1" t="s">
        <v>2619</v>
      </c>
      <c r="E3233" s="1" t="s">
        <v>2029</v>
      </c>
      <c r="F3233" s="1" t="s">
        <v>2030</v>
      </c>
      <c r="G3233" s="1" t="s">
        <v>866</v>
      </c>
      <c r="H3233" s="1" t="s">
        <v>86</v>
      </c>
      <c r="I3233" s="1" t="s">
        <v>2056</v>
      </c>
      <c r="J3233" s="3">
        <v>1.75</v>
      </c>
      <c r="K3233" s="1" t="s">
        <v>2843</v>
      </c>
      <c r="L3233" s="1" t="s">
        <v>24</v>
      </c>
      <c r="M3233" s="1" t="s">
        <v>2844</v>
      </c>
      <c r="N3233" s="1" t="s">
        <v>2059</v>
      </c>
      <c r="O3233" s="2">
        <v>39752</v>
      </c>
      <c r="P3233" s="2">
        <v>39758</v>
      </c>
      <c r="Q3233" s="1" t="s">
        <v>29</v>
      </c>
      <c r="R3233" t="str">
        <f>VLOOKUP(F3233,'Seg 2 descriptions'!A:B,2)</f>
        <v>X Operations-Citrus County</v>
      </c>
      <c r="S3233" t="str">
        <f>VLOOKUP(G3233,'Seg 3 descriptions'!A:B,2)</f>
        <v>Lodging &amp; Travel</v>
      </c>
    </row>
    <row r="3234" spans="1:19" x14ac:dyDescent="0.25">
      <c r="A3234" s="1" t="s">
        <v>457</v>
      </c>
      <c r="B3234" s="1" t="s">
        <v>49</v>
      </c>
      <c r="C3234" s="1" t="s">
        <v>3193</v>
      </c>
      <c r="D3234" s="1" t="s">
        <v>2620</v>
      </c>
      <c r="E3234" s="1" t="s">
        <v>2029</v>
      </c>
      <c r="F3234" s="1" t="s">
        <v>2030</v>
      </c>
      <c r="G3234" s="1" t="s">
        <v>866</v>
      </c>
      <c r="H3234" s="1" t="s">
        <v>187</v>
      </c>
      <c r="I3234" s="1" t="s">
        <v>2056</v>
      </c>
      <c r="J3234" s="3">
        <v>4.2</v>
      </c>
      <c r="K3234" s="1" t="s">
        <v>2843</v>
      </c>
      <c r="L3234" s="1" t="s">
        <v>24</v>
      </c>
      <c r="M3234" s="1" t="s">
        <v>2844</v>
      </c>
      <c r="N3234" s="1" t="s">
        <v>2059</v>
      </c>
      <c r="O3234" s="2">
        <v>39752</v>
      </c>
      <c r="P3234" s="2">
        <v>39758</v>
      </c>
      <c r="Q3234" s="1" t="s">
        <v>29</v>
      </c>
      <c r="R3234" t="str">
        <f>VLOOKUP(F3234,'Seg 2 descriptions'!A:B,2)</f>
        <v>X Operations-Citrus County</v>
      </c>
      <c r="S3234" t="str">
        <f>VLOOKUP(G3234,'Seg 3 descriptions'!A:B,2)</f>
        <v>Lodging &amp; Travel</v>
      </c>
    </row>
    <row r="3235" spans="1:19" x14ac:dyDescent="0.25">
      <c r="A3235" s="1" t="s">
        <v>457</v>
      </c>
      <c r="B3235" s="1" t="s">
        <v>49</v>
      </c>
      <c r="C3235" s="1" t="s">
        <v>3193</v>
      </c>
      <c r="D3235" s="1" t="s">
        <v>2299</v>
      </c>
      <c r="E3235" s="1" t="s">
        <v>2029</v>
      </c>
      <c r="F3235" s="1" t="s">
        <v>2030</v>
      </c>
      <c r="G3235" s="1" t="s">
        <v>590</v>
      </c>
      <c r="H3235" s="1" t="s">
        <v>86</v>
      </c>
      <c r="I3235" s="1" t="s">
        <v>2056</v>
      </c>
      <c r="J3235" s="3">
        <v>3.89</v>
      </c>
      <c r="K3235" s="1" t="s">
        <v>2843</v>
      </c>
      <c r="L3235" s="1" t="s">
        <v>24</v>
      </c>
      <c r="M3235" s="1" t="s">
        <v>2844</v>
      </c>
      <c r="N3235" s="1" t="s">
        <v>2059</v>
      </c>
      <c r="O3235" s="2">
        <v>39752</v>
      </c>
      <c r="P3235" s="2">
        <v>39758</v>
      </c>
      <c r="Q3235" s="1" t="s">
        <v>29</v>
      </c>
      <c r="R3235" t="str">
        <f>VLOOKUP(F3235,'Seg 2 descriptions'!A:B,2)</f>
        <v>X Operations-Citrus County</v>
      </c>
      <c r="S3235" t="str">
        <f>VLOOKUP(G3235,'Seg 3 descriptions'!A:B,2)</f>
        <v>Overtime/Comp Time/On Call</v>
      </c>
    </row>
    <row r="3236" spans="1:19" x14ac:dyDescent="0.25">
      <c r="A3236" s="1" t="s">
        <v>457</v>
      </c>
      <c r="B3236" s="1" t="s">
        <v>49</v>
      </c>
      <c r="C3236" s="1" t="s">
        <v>3193</v>
      </c>
      <c r="D3236" s="1" t="s">
        <v>2621</v>
      </c>
      <c r="E3236" s="1" t="s">
        <v>2029</v>
      </c>
      <c r="F3236" s="1" t="s">
        <v>2030</v>
      </c>
      <c r="G3236" s="1" t="s">
        <v>590</v>
      </c>
      <c r="H3236" s="1" t="s">
        <v>187</v>
      </c>
      <c r="I3236" s="1" t="s">
        <v>2056</v>
      </c>
      <c r="J3236" s="3">
        <v>9.33</v>
      </c>
      <c r="K3236" s="1" t="s">
        <v>2843</v>
      </c>
      <c r="L3236" s="1" t="s">
        <v>24</v>
      </c>
      <c r="M3236" s="1" t="s">
        <v>2844</v>
      </c>
      <c r="N3236" s="1" t="s">
        <v>2059</v>
      </c>
      <c r="O3236" s="2">
        <v>39752</v>
      </c>
      <c r="P3236" s="2">
        <v>39758</v>
      </c>
      <c r="Q3236" s="1" t="s">
        <v>29</v>
      </c>
      <c r="R3236" t="str">
        <f>VLOOKUP(F3236,'Seg 2 descriptions'!A:B,2)</f>
        <v>X Operations-Citrus County</v>
      </c>
      <c r="S3236" t="str">
        <f>VLOOKUP(G3236,'Seg 3 descriptions'!A:B,2)</f>
        <v>Overtime/Comp Time/On Call</v>
      </c>
    </row>
    <row r="3237" spans="1:19" x14ac:dyDescent="0.25">
      <c r="A3237" s="1" t="s">
        <v>457</v>
      </c>
      <c r="B3237" s="1" t="s">
        <v>49</v>
      </c>
      <c r="C3237" s="1" t="s">
        <v>3193</v>
      </c>
      <c r="D3237" s="1" t="s">
        <v>2079</v>
      </c>
      <c r="E3237" s="1" t="s">
        <v>2029</v>
      </c>
      <c r="F3237" s="1" t="s">
        <v>2030</v>
      </c>
      <c r="G3237" s="1" t="s">
        <v>460</v>
      </c>
      <c r="H3237" s="1" t="s">
        <v>187</v>
      </c>
      <c r="I3237" s="1" t="s">
        <v>2056</v>
      </c>
      <c r="J3237" s="3">
        <v>10.85</v>
      </c>
      <c r="K3237" s="1" t="s">
        <v>2843</v>
      </c>
      <c r="L3237" s="1" t="s">
        <v>24</v>
      </c>
      <c r="M3237" s="1" t="s">
        <v>2844</v>
      </c>
      <c r="N3237" s="1" t="s">
        <v>2059</v>
      </c>
      <c r="O3237" s="2">
        <v>39752</v>
      </c>
      <c r="P3237" s="2">
        <v>39758</v>
      </c>
      <c r="Q3237" s="1" t="s">
        <v>29</v>
      </c>
      <c r="R3237" t="str">
        <f>VLOOKUP(F3237,'Seg 2 descriptions'!A:B,2)</f>
        <v>X Operations-Citrus County</v>
      </c>
      <c r="S3237" t="str">
        <f>VLOOKUP(G3237,'Seg 3 descriptions'!A:B,2)</f>
        <v>Salaries</v>
      </c>
    </row>
    <row r="3238" spans="1:19" x14ac:dyDescent="0.25">
      <c r="A3238" s="1" t="s">
        <v>457</v>
      </c>
      <c r="B3238" s="1" t="s">
        <v>49</v>
      </c>
      <c r="C3238" s="1" t="s">
        <v>3193</v>
      </c>
      <c r="D3238" s="1" t="s">
        <v>2307</v>
      </c>
      <c r="E3238" s="1" t="s">
        <v>2029</v>
      </c>
      <c r="F3238" s="1" t="s">
        <v>2030</v>
      </c>
      <c r="G3238" s="1" t="s">
        <v>460</v>
      </c>
      <c r="H3238" s="1" t="s">
        <v>86</v>
      </c>
      <c r="I3238" s="1" t="s">
        <v>2056</v>
      </c>
      <c r="J3238" s="3">
        <v>4.5199999999999996</v>
      </c>
      <c r="K3238" s="1" t="s">
        <v>2843</v>
      </c>
      <c r="L3238" s="1" t="s">
        <v>24</v>
      </c>
      <c r="M3238" s="1" t="s">
        <v>2844</v>
      </c>
      <c r="N3238" s="1" t="s">
        <v>2059</v>
      </c>
      <c r="O3238" s="2">
        <v>39752</v>
      </c>
      <c r="P3238" s="2">
        <v>39758</v>
      </c>
      <c r="Q3238" s="1" t="s">
        <v>29</v>
      </c>
      <c r="R3238" t="str">
        <f>VLOOKUP(F3238,'Seg 2 descriptions'!A:B,2)</f>
        <v>X Operations-Citrus County</v>
      </c>
      <c r="S3238" t="str">
        <f>VLOOKUP(G3238,'Seg 3 descriptions'!A:B,2)</f>
        <v>Salaries</v>
      </c>
    </row>
    <row r="3239" spans="1:19" x14ac:dyDescent="0.25">
      <c r="A3239" s="1" t="s">
        <v>457</v>
      </c>
      <c r="B3239" s="1" t="s">
        <v>49</v>
      </c>
      <c r="C3239" s="1" t="s">
        <v>3200</v>
      </c>
      <c r="D3239" s="1" t="s">
        <v>2603</v>
      </c>
      <c r="E3239" s="1" t="s">
        <v>2029</v>
      </c>
      <c r="F3239" s="1" t="s">
        <v>2030</v>
      </c>
      <c r="G3239" s="1" t="s">
        <v>870</v>
      </c>
      <c r="H3239" s="1" t="s">
        <v>86</v>
      </c>
      <c r="I3239" s="1" t="s">
        <v>2056</v>
      </c>
      <c r="J3239" s="3">
        <v>5.85</v>
      </c>
      <c r="K3239" s="1" t="s">
        <v>2843</v>
      </c>
      <c r="L3239" s="1" t="s">
        <v>24</v>
      </c>
      <c r="M3239" s="1" t="s">
        <v>2844</v>
      </c>
      <c r="N3239" s="1" t="s">
        <v>2059</v>
      </c>
      <c r="O3239" s="2">
        <v>39691</v>
      </c>
      <c r="P3239" s="2">
        <v>39696</v>
      </c>
      <c r="Q3239" s="1" t="s">
        <v>29</v>
      </c>
      <c r="R3239" t="str">
        <f>VLOOKUP(F3239,'Seg 2 descriptions'!A:B,2)</f>
        <v>X Operations-Citrus County</v>
      </c>
      <c r="S3239" t="str">
        <f>VLOOKUP(G3239,'Seg 3 descriptions'!A:B,2)</f>
        <v>Other Vehicle Expenses</v>
      </c>
    </row>
    <row r="3240" spans="1:19" x14ac:dyDescent="0.25">
      <c r="A3240" s="1" t="s">
        <v>457</v>
      </c>
      <c r="B3240" s="1" t="s">
        <v>49</v>
      </c>
      <c r="C3240" s="1" t="s">
        <v>3200</v>
      </c>
      <c r="D3240" s="1" t="s">
        <v>2599</v>
      </c>
      <c r="E3240" s="1" t="s">
        <v>2029</v>
      </c>
      <c r="F3240" s="1" t="s">
        <v>2030</v>
      </c>
      <c r="G3240" s="1" t="s">
        <v>1049</v>
      </c>
      <c r="H3240" s="1" t="s">
        <v>86</v>
      </c>
      <c r="I3240" s="1" t="s">
        <v>2056</v>
      </c>
      <c r="J3240" s="3">
        <v>3.3</v>
      </c>
      <c r="K3240" s="1" t="s">
        <v>2843</v>
      </c>
      <c r="L3240" s="1" t="s">
        <v>24</v>
      </c>
      <c r="M3240" s="1" t="s">
        <v>2844</v>
      </c>
      <c r="N3240" s="1" t="s">
        <v>2059</v>
      </c>
      <c r="O3240" s="2">
        <v>39691</v>
      </c>
      <c r="P3240" s="2">
        <v>39696</v>
      </c>
      <c r="Q3240" s="1" t="s">
        <v>29</v>
      </c>
      <c r="R3240" t="str">
        <f>VLOOKUP(F3240,'Seg 2 descriptions'!A:B,2)</f>
        <v>X Operations-Citrus County</v>
      </c>
      <c r="S3240" t="str">
        <f>VLOOKUP(G3240,'Seg 3 descriptions'!A:B,2)</f>
        <v>Vehicle Insurance</v>
      </c>
    </row>
    <row r="3241" spans="1:19" x14ac:dyDescent="0.25">
      <c r="A3241" s="1" t="s">
        <v>457</v>
      </c>
      <c r="B3241" s="1" t="s">
        <v>49</v>
      </c>
      <c r="C3241" s="1" t="s">
        <v>3200</v>
      </c>
      <c r="D3241" s="1" t="s">
        <v>2601</v>
      </c>
      <c r="E3241" s="1" t="s">
        <v>2029</v>
      </c>
      <c r="F3241" s="1" t="s">
        <v>2030</v>
      </c>
      <c r="G3241" s="1" t="s">
        <v>1055</v>
      </c>
      <c r="H3241" s="1" t="s">
        <v>86</v>
      </c>
      <c r="I3241" s="1" t="s">
        <v>2056</v>
      </c>
      <c r="J3241" s="3">
        <v>20.02</v>
      </c>
      <c r="K3241" s="1" t="s">
        <v>2843</v>
      </c>
      <c r="L3241" s="1" t="s">
        <v>24</v>
      </c>
      <c r="M3241" s="1" t="s">
        <v>2844</v>
      </c>
      <c r="N3241" s="1" t="s">
        <v>2059</v>
      </c>
      <c r="O3241" s="2">
        <v>39691</v>
      </c>
      <c r="P3241" s="2">
        <v>39696</v>
      </c>
      <c r="Q3241" s="1" t="s">
        <v>29</v>
      </c>
      <c r="R3241" t="str">
        <f>VLOOKUP(F3241,'Seg 2 descriptions'!A:B,2)</f>
        <v>X Operations-Citrus County</v>
      </c>
      <c r="S3241" t="str">
        <f>VLOOKUP(G3241,'Seg 3 descriptions'!A:B,2)</f>
        <v>Vehicle Depreciation</v>
      </c>
    </row>
    <row r="3242" spans="1:19" x14ac:dyDescent="0.25">
      <c r="A3242" s="1" t="s">
        <v>457</v>
      </c>
      <c r="B3242" s="1" t="s">
        <v>49</v>
      </c>
      <c r="C3242" s="1" t="s">
        <v>2931</v>
      </c>
      <c r="D3242" s="1" t="s">
        <v>3051</v>
      </c>
      <c r="E3242" s="1" t="s">
        <v>20</v>
      </c>
      <c r="F3242" s="1" t="s">
        <v>2006</v>
      </c>
      <c r="G3242" s="1" t="s">
        <v>1270</v>
      </c>
      <c r="H3242" s="1" t="s">
        <v>76</v>
      </c>
      <c r="I3242" s="1" t="s">
        <v>2056</v>
      </c>
      <c r="J3242" s="3">
        <v>2.99</v>
      </c>
      <c r="K3242" s="1" t="s">
        <v>3022</v>
      </c>
      <c r="L3242" s="1" t="s">
        <v>24</v>
      </c>
      <c r="M3242" s="1" t="s">
        <v>3023</v>
      </c>
      <c r="N3242" s="1" t="s">
        <v>2059</v>
      </c>
      <c r="O3242" s="2">
        <v>39660</v>
      </c>
      <c r="P3242" s="2">
        <v>39665</v>
      </c>
      <c r="Q3242" s="1" t="s">
        <v>29</v>
      </c>
      <c r="R3242" t="str">
        <f>VLOOKUP(F3242,'Seg 2 descriptions'!A:B,2)</f>
        <v>X Engineering and Measurement</v>
      </c>
      <c r="S3242" t="str">
        <f>VLOOKUP(G3242,'Seg 3 descriptions'!A:B,2)</f>
        <v>Seminars &amp; Training</v>
      </c>
    </row>
    <row r="3243" spans="1:19" x14ac:dyDescent="0.25">
      <c r="A3243" s="1" t="s">
        <v>457</v>
      </c>
      <c r="B3243" s="1" t="s">
        <v>49</v>
      </c>
      <c r="C3243" s="1" t="s">
        <v>2931</v>
      </c>
      <c r="D3243" s="1" t="s">
        <v>3052</v>
      </c>
      <c r="E3243" s="1" t="s">
        <v>20</v>
      </c>
      <c r="F3243" s="1" t="s">
        <v>2006</v>
      </c>
      <c r="G3243" s="1" t="s">
        <v>1270</v>
      </c>
      <c r="H3243" s="1" t="s">
        <v>23</v>
      </c>
      <c r="I3243" s="1" t="s">
        <v>2056</v>
      </c>
      <c r="J3243" s="3">
        <v>2.4300000000000002</v>
      </c>
      <c r="K3243" s="1" t="s">
        <v>3022</v>
      </c>
      <c r="L3243" s="1" t="s">
        <v>24</v>
      </c>
      <c r="M3243" s="1" t="s">
        <v>3023</v>
      </c>
      <c r="N3243" s="1" t="s">
        <v>2059</v>
      </c>
      <c r="O3243" s="2">
        <v>39660</v>
      </c>
      <c r="P3243" s="2">
        <v>39665</v>
      </c>
      <c r="Q3243" s="1" t="s">
        <v>29</v>
      </c>
      <c r="R3243" t="str">
        <f>VLOOKUP(F3243,'Seg 2 descriptions'!A:B,2)</f>
        <v>X Engineering and Measurement</v>
      </c>
      <c r="S3243" t="str">
        <f>VLOOKUP(G3243,'Seg 3 descriptions'!A:B,2)</f>
        <v>Seminars &amp; Training</v>
      </c>
    </row>
    <row r="3244" spans="1:19" x14ac:dyDescent="0.25">
      <c r="A3244" s="1" t="s">
        <v>457</v>
      </c>
      <c r="B3244" s="1" t="s">
        <v>49</v>
      </c>
      <c r="C3244" s="1" t="s">
        <v>2931</v>
      </c>
      <c r="D3244" s="1" t="s">
        <v>3142</v>
      </c>
      <c r="E3244" s="1" t="s">
        <v>20</v>
      </c>
      <c r="F3244" s="1" t="s">
        <v>2006</v>
      </c>
      <c r="G3244" s="1" t="s">
        <v>1270</v>
      </c>
      <c r="H3244" s="1" t="s">
        <v>130</v>
      </c>
      <c r="I3244" s="1" t="s">
        <v>2056</v>
      </c>
      <c r="J3244" s="3">
        <v>0.28000000000000003</v>
      </c>
      <c r="K3244" s="1" t="s">
        <v>3022</v>
      </c>
      <c r="L3244" s="1" t="s">
        <v>24</v>
      </c>
      <c r="M3244" s="1" t="s">
        <v>3023</v>
      </c>
      <c r="N3244" s="1" t="s">
        <v>2059</v>
      </c>
      <c r="O3244" s="2">
        <v>39660</v>
      </c>
      <c r="P3244" s="2">
        <v>39665</v>
      </c>
      <c r="Q3244" s="1" t="s">
        <v>29</v>
      </c>
      <c r="R3244" t="str">
        <f>VLOOKUP(F3244,'Seg 2 descriptions'!A:B,2)</f>
        <v>X Engineering and Measurement</v>
      </c>
      <c r="S3244" t="str">
        <f>VLOOKUP(G3244,'Seg 3 descriptions'!A:B,2)</f>
        <v>Seminars &amp; Training</v>
      </c>
    </row>
    <row r="3245" spans="1:19" x14ac:dyDescent="0.25">
      <c r="A3245" s="1" t="s">
        <v>457</v>
      </c>
      <c r="B3245" s="1" t="s">
        <v>49</v>
      </c>
      <c r="C3245" s="1" t="s">
        <v>2931</v>
      </c>
      <c r="D3245" s="1" t="s">
        <v>3079</v>
      </c>
      <c r="E3245" s="1" t="s">
        <v>20</v>
      </c>
      <c r="F3245" s="1" t="s">
        <v>2006</v>
      </c>
      <c r="G3245" s="1" t="s">
        <v>1270</v>
      </c>
      <c r="H3245" s="1" t="s">
        <v>86</v>
      </c>
      <c r="I3245" s="1" t="s">
        <v>2056</v>
      </c>
      <c r="J3245" s="3">
        <v>2.78</v>
      </c>
      <c r="K3245" s="1" t="s">
        <v>3022</v>
      </c>
      <c r="L3245" s="1" t="s">
        <v>24</v>
      </c>
      <c r="M3245" s="1" t="s">
        <v>3023</v>
      </c>
      <c r="N3245" s="1" t="s">
        <v>2059</v>
      </c>
      <c r="O3245" s="2">
        <v>39660</v>
      </c>
      <c r="P3245" s="2">
        <v>39665</v>
      </c>
      <c r="Q3245" s="1" t="s">
        <v>29</v>
      </c>
      <c r="R3245" t="str">
        <f>VLOOKUP(F3245,'Seg 2 descriptions'!A:B,2)</f>
        <v>X Engineering and Measurement</v>
      </c>
      <c r="S3245" t="str">
        <f>VLOOKUP(G3245,'Seg 3 descriptions'!A:B,2)</f>
        <v>Seminars &amp; Training</v>
      </c>
    </row>
    <row r="3246" spans="1:19" x14ac:dyDescent="0.25">
      <c r="A3246" s="1" t="s">
        <v>457</v>
      </c>
      <c r="B3246" s="1" t="s">
        <v>49</v>
      </c>
      <c r="C3246" s="1" t="s">
        <v>2931</v>
      </c>
      <c r="D3246" s="1" t="s">
        <v>3082</v>
      </c>
      <c r="E3246" s="1" t="s">
        <v>20</v>
      </c>
      <c r="F3246" s="1" t="s">
        <v>2006</v>
      </c>
      <c r="G3246" s="1" t="s">
        <v>867</v>
      </c>
      <c r="H3246" s="1" t="s">
        <v>187</v>
      </c>
      <c r="I3246" s="1" t="s">
        <v>2056</v>
      </c>
      <c r="J3246" s="3">
        <v>5.82</v>
      </c>
      <c r="K3246" s="1" t="s">
        <v>3022</v>
      </c>
      <c r="L3246" s="1" t="s">
        <v>24</v>
      </c>
      <c r="M3246" s="1" t="s">
        <v>3023</v>
      </c>
      <c r="N3246" s="1" t="s">
        <v>2059</v>
      </c>
      <c r="O3246" s="2">
        <v>39660</v>
      </c>
      <c r="P3246" s="2">
        <v>39665</v>
      </c>
      <c r="Q3246" s="1" t="s">
        <v>29</v>
      </c>
      <c r="R3246" t="str">
        <f>VLOOKUP(F3246,'Seg 2 descriptions'!A:B,2)</f>
        <v>X Engineering and Measurement</v>
      </c>
      <c r="S3246" t="str">
        <f>VLOOKUP(G3246,'Seg 3 descriptions'!A:B,2)</f>
        <v>Meals</v>
      </c>
    </row>
    <row r="3247" spans="1:19" x14ac:dyDescent="0.25">
      <c r="A3247" s="1" t="s">
        <v>457</v>
      </c>
      <c r="B3247" s="1" t="s">
        <v>49</v>
      </c>
      <c r="C3247" s="1" t="s">
        <v>2931</v>
      </c>
      <c r="D3247" s="1" t="s">
        <v>3083</v>
      </c>
      <c r="E3247" s="1" t="s">
        <v>20</v>
      </c>
      <c r="F3247" s="1" t="s">
        <v>2006</v>
      </c>
      <c r="G3247" s="1" t="s">
        <v>867</v>
      </c>
      <c r="H3247" s="1" t="s">
        <v>76</v>
      </c>
      <c r="I3247" s="1" t="s">
        <v>2056</v>
      </c>
      <c r="J3247" s="3">
        <v>14.18</v>
      </c>
      <c r="K3247" s="1" t="s">
        <v>3022</v>
      </c>
      <c r="L3247" s="1" t="s">
        <v>24</v>
      </c>
      <c r="M3247" s="1" t="s">
        <v>3023</v>
      </c>
      <c r="N3247" s="1" t="s">
        <v>2059</v>
      </c>
      <c r="O3247" s="2">
        <v>39660</v>
      </c>
      <c r="P3247" s="2">
        <v>39665</v>
      </c>
      <c r="Q3247" s="1" t="s">
        <v>29</v>
      </c>
      <c r="R3247" t="str">
        <f>VLOOKUP(F3247,'Seg 2 descriptions'!A:B,2)</f>
        <v>X Engineering and Measurement</v>
      </c>
      <c r="S3247" t="str">
        <f>VLOOKUP(G3247,'Seg 3 descriptions'!A:B,2)</f>
        <v>Meals</v>
      </c>
    </row>
    <row r="3248" spans="1:19" x14ac:dyDescent="0.25">
      <c r="A3248" s="1" t="s">
        <v>457</v>
      </c>
      <c r="B3248" s="1" t="s">
        <v>49</v>
      </c>
      <c r="C3248" s="1" t="s">
        <v>2931</v>
      </c>
      <c r="D3248" s="1" t="s">
        <v>3084</v>
      </c>
      <c r="E3248" s="1" t="s">
        <v>20</v>
      </c>
      <c r="F3248" s="1" t="s">
        <v>2006</v>
      </c>
      <c r="G3248" s="1" t="s">
        <v>867</v>
      </c>
      <c r="H3248" s="1" t="s">
        <v>23</v>
      </c>
      <c r="I3248" s="1" t="s">
        <v>2056</v>
      </c>
      <c r="J3248" s="3">
        <v>11.54</v>
      </c>
      <c r="K3248" s="1" t="s">
        <v>3022</v>
      </c>
      <c r="L3248" s="1" t="s">
        <v>24</v>
      </c>
      <c r="M3248" s="1" t="s">
        <v>3023</v>
      </c>
      <c r="N3248" s="1" t="s">
        <v>2059</v>
      </c>
      <c r="O3248" s="2">
        <v>39660</v>
      </c>
      <c r="P3248" s="2">
        <v>39665</v>
      </c>
      <c r="Q3248" s="1" t="s">
        <v>29</v>
      </c>
      <c r="R3248" t="str">
        <f>VLOOKUP(F3248,'Seg 2 descriptions'!A:B,2)</f>
        <v>X Engineering and Measurement</v>
      </c>
      <c r="S3248" t="str">
        <f>VLOOKUP(G3248,'Seg 3 descriptions'!A:B,2)</f>
        <v>Meals</v>
      </c>
    </row>
    <row r="3249" spans="1:19" x14ac:dyDescent="0.25">
      <c r="A3249" s="1" t="s">
        <v>457</v>
      </c>
      <c r="B3249" s="1" t="s">
        <v>49</v>
      </c>
      <c r="C3249" s="1" t="s">
        <v>2931</v>
      </c>
      <c r="D3249" s="1" t="s">
        <v>3143</v>
      </c>
      <c r="E3249" s="1" t="s">
        <v>20</v>
      </c>
      <c r="F3249" s="1" t="s">
        <v>2006</v>
      </c>
      <c r="G3249" s="1" t="s">
        <v>867</v>
      </c>
      <c r="H3249" s="1" t="s">
        <v>130</v>
      </c>
      <c r="I3249" s="1" t="s">
        <v>2056</v>
      </c>
      <c r="J3249" s="3">
        <v>1.35</v>
      </c>
      <c r="K3249" s="1" t="s">
        <v>3022</v>
      </c>
      <c r="L3249" s="1" t="s">
        <v>24</v>
      </c>
      <c r="M3249" s="1" t="s">
        <v>3023</v>
      </c>
      <c r="N3249" s="1" t="s">
        <v>2059</v>
      </c>
      <c r="O3249" s="2">
        <v>39660</v>
      </c>
      <c r="P3249" s="2">
        <v>39665</v>
      </c>
      <c r="Q3249" s="1" t="s">
        <v>29</v>
      </c>
      <c r="R3249" t="str">
        <f>VLOOKUP(F3249,'Seg 2 descriptions'!A:B,2)</f>
        <v>X Engineering and Measurement</v>
      </c>
      <c r="S3249" t="str">
        <f>VLOOKUP(G3249,'Seg 3 descriptions'!A:B,2)</f>
        <v>Meals</v>
      </c>
    </row>
    <row r="3250" spans="1:19" x14ac:dyDescent="0.25">
      <c r="A3250" s="1" t="s">
        <v>457</v>
      </c>
      <c r="B3250" s="1" t="s">
        <v>49</v>
      </c>
      <c r="C3250" s="1" t="s">
        <v>2931</v>
      </c>
      <c r="D3250" s="1" t="s">
        <v>3081</v>
      </c>
      <c r="E3250" s="1" t="s">
        <v>20</v>
      </c>
      <c r="F3250" s="1" t="s">
        <v>2006</v>
      </c>
      <c r="G3250" s="1" t="s">
        <v>867</v>
      </c>
      <c r="H3250" s="1" t="s">
        <v>86</v>
      </c>
      <c r="I3250" s="1" t="s">
        <v>2056</v>
      </c>
      <c r="J3250" s="3">
        <v>13.21</v>
      </c>
      <c r="K3250" s="1" t="s">
        <v>3022</v>
      </c>
      <c r="L3250" s="1" t="s">
        <v>24</v>
      </c>
      <c r="M3250" s="1" t="s">
        <v>3023</v>
      </c>
      <c r="N3250" s="1" t="s">
        <v>2059</v>
      </c>
      <c r="O3250" s="2">
        <v>39660</v>
      </c>
      <c r="P3250" s="2">
        <v>39665</v>
      </c>
      <c r="Q3250" s="1" t="s">
        <v>29</v>
      </c>
      <c r="R3250" t="str">
        <f>VLOOKUP(F3250,'Seg 2 descriptions'!A:B,2)</f>
        <v>X Engineering and Measurement</v>
      </c>
      <c r="S3250" t="str">
        <f>VLOOKUP(G3250,'Seg 3 descriptions'!A:B,2)</f>
        <v>Meals</v>
      </c>
    </row>
    <row r="3251" spans="1:19" x14ac:dyDescent="0.25">
      <c r="A3251" s="1" t="s">
        <v>457</v>
      </c>
      <c r="B3251" s="1" t="s">
        <v>49</v>
      </c>
      <c r="C3251" s="1" t="s">
        <v>2931</v>
      </c>
      <c r="D3251" s="1" t="s">
        <v>3117</v>
      </c>
      <c r="E3251" s="1" t="s">
        <v>20</v>
      </c>
      <c r="F3251" s="1" t="s">
        <v>2006</v>
      </c>
      <c r="G3251" s="1" t="s">
        <v>866</v>
      </c>
      <c r="H3251" s="1" t="s">
        <v>130</v>
      </c>
      <c r="I3251" s="1" t="s">
        <v>2056</v>
      </c>
      <c r="J3251" s="3">
        <v>3.24</v>
      </c>
      <c r="K3251" s="1" t="s">
        <v>3022</v>
      </c>
      <c r="L3251" s="1" t="s">
        <v>24</v>
      </c>
      <c r="M3251" s="1" t="s">
        <v>3023</v>
      </c>
      <c r="N3251" s="1" t="s">
        <v>2059</v>
      </c>
      <c r="O3251" s="2">
        <v>39660</v>
      </c>
      <c r="P3251" s="2">
        <v>39665</v>
      </c>
      <c r="Q3251" s="1" t="s">
        <v>29</v>
      </c>
      <c r="R3251" t="str">
        <f>VLOOKUP(F3251,'Seg 2 descriptions'!A:B,2)</f>
        <v>X Engineering and Measurement</v>
      </c>
      <c r="S3251" t="str">
        <f>VLOOKUP(G3251,'Seg 3 descriptions'!A:B,2)</f>
        <v>Lodging &amp; Travel</v>
      </c>
    </row>
    <row r="3252" spans="1:19" x14ac:dyDescent="0.25">
      <c r="A3252" s="1" t="s">
        <v>457</v>
      </c>
      <c r="B3252" s="1" t="s">
        <v>49</v>
      </c>
      <c r="C3252" s="1" t="s">
        <v>2938</v>
      </c>
      <c r="D3252" s="1" t="s">
        <v>3043</v>
      </c>
      <c r="E3252" s="1" t="s">
        <v>20</v>
      </c>
      <c r="F3252" s="1" t="s">
        <v>2006</v>
      </c>
      <c r="G3252" s="1" t="s">
        <v>1302</v>
      </c>
      <c r="H3252" s="1" t="s">
        <v>86</v>
      </c>
      <c r="I3252" s="1" t="s">
        <v>2056</v>
      </c>
      <c r="J3252" s="3">
        <v>0.96</v>
      </c>
      <c r="K3252" s="1" t="s">
        <v>3022</v>
      </c>
      <c r="L3252" s="1" t="s">
        <v>24</v>
      </c>
      <c r="M3252" s="1" t="s">
        <v>3023</v>
      </c>
      <c r="N3252" s="1" t="s">
        <v>2059</v>
      </c>
      <c r="O3252" s="2">
        <v>39782</v>
      </c>
      <c r="P3252" s="2">
        <v>39785</v>
      </c>
      <c r="Q3252" s="1" t="s">
        <v>29</v>
      </c>
      <c r="R3252" t="str">
        <f>VLOOKUP(F3252,'Seg 2 descriptions'!A:B,2)</f>
        <v>X Engineering and Measurement</v>
      </c>
      <c r="S3252" t="str">
        <f>VLOOKUP(G3252,'Seg 3 descriptions'!A:B,2)</f>
        <v>Uniforms</v>
      </c>
    </row>
    <row r="3253" spans="1:19" x14ac:dyDescent="0.25">
      <c r="A3253" s="1" t="s">
        <v>457</v>
      </c>
      <c r="B3253" s="1" t="s">
        <v>49</v>
      </c>
      <c r="C3253" s="1" t="s">
        <v>2938</v>
      </c>
      <c r="D3253" s="1" t="s">
        <v>3044</v>
      </c>
      <c r="E3253" s="1" t="s">
        <v>20</v>
      </c>
      <c r="F3253" s="1" t="s">
        <v>2006</v>
      </c>
      <c r="G3253" s="1" t="s">
        <v>1302</v>
      </c>
      <c r="H3253" s="1" t="s">
        <v>187</v>
      </c>
      <c r="I3253" s="1" t="s">
        <v>2056</v>
      </c>
      <c r="J3253" s="3">
        <v>2.68</v>
      </c>
      <c r="K3253" s="1" t="s">
        <v>3022</v>
      </c>
      <c r="L3253" s="1" t="s">
        <v>24</v>
      </c>
      <c r="M3253" s="1" t="s">
        <v>3023</v>
      </c>
      <c r="N3253" s="1" t="s">
        <v>2059</v>
      </c>
      <c r="O3253" s="2">
        <v>39782</v>
      </c>
      <c r="P3253" s="2">
        <v>39785</v>
      </c>
      <c r="Q3253" s="1" t="s">
        <v>29</v>
      </c>
      <c r="R3253" t="str">
        <f>VLOOKUP(F3253,'Seg 2 descriptions'!A:B,2)</f>
        <v>X Engineering and Measurement</v>
      </c>
      <c r="S3253" t="str">
        <f>VLOOKUP(G3253,'Seg 3 descriptions'!A:B,2)</f>
        <v>Uniforms</v>
      </c>
    </row>
    <row r="3254" spans="1:19" x14ac:dyDescent="0.25">
      <c r="A3254" s="1" t="s">
        <v>457</v>
      </c>
      <c r="B3254" s="1" t="s">
        <v>49</v>
      </c>
      <c r="C3254" s="1" t="s">
        <v>2938</v>
      </c>
      <c r="D3254" s="1" t="s">
        <v>3045</v>
      </c>
      <c r="E3254" s="1" t="s">
        <v>20</v>
      </c>
      <c r="F3254" s="1" t="s">
        <v>2006</v>
      </c>
      <c r="G3254" s="1" t="s">
        <v>1302</v>
      </c>
      <c r="H3254" s="1" t="s">
        <v>76</v>
      </c>
      <c r="I3254" s="1" t="s">
        <v>2056</v>
      </c>
      <c r="J3254" s="3">
        <v>3.67</v>
      </c>
      <c r="K3254" s="1" t="s">
        <v>3022</v>
      </c>
      <c r="L3254" s="1" t="s">
        <v>24</v>
      </c>
      <c r="M3254" s="1" t="s">
        <v>3023</v>
      </c>
      <c r="N3254" s="1" t="s">
        <v>2059</v>
      </c>
      <c r="O3254" s="2">
        <v>39782</v>
      </c>
      <c r="P3254" s="2">
        <v>39785</v>
      </c>
      <c r="Q3254" s="1" t="s">
        <v>29</v>
      </c>
      <c r="R3254" t="str">
        <f>VLOOKUP(F3254,'Seg 2 descriptions'!A:B,2)</f>
        <v>X Engineering and Measurement</v>
      </c>
      <c r="S3254" t="str">
        <f>VLOOKUP(G3254,'Seg 3 descriptions'!A:B,2)</f>
        <v>Uniforms</v>
      </c>
    </row>
    <row r="3255" spans="1:19" x14ac:dyDescent="0.25">
      <c r="A3255" s="1" t="s">
        <v>457</v>
      </c>
      <c r="B3255" s="1" t="s">
        <v>49</v>
      </c>
      <c r="C3255" s="1" t="s">
        <v>2938</v>
      </c>
      <c r="D3255" s="1" t="s">
        <v>3047</v>
      </c>
      <c r="E3255" s="1" t="s">
        <v>20</v>
      </c>
      <c r="F3255" s="1" t="s">
        <v>2006</v>
      </c>
      <c r="G3255" s="1" t="s">
        <v>868</v>
      </c>
      <c r="H3255" s="1" t="s">
        <v>86</v>
      </c>
      <c r="I3255" s="1" t="s">
        <v>2056</v>
      </c>
      <c r="J3255" s="3">
        <v>3.78</v>
      </c>
      <c r="K3255" s="1" t="s">
        <v>3022</v>
      </c>
      <c r="L3255" s="1" t="s">
        <v>24</v>
      </c>
      <c r="M3255" s="1" t="s">
        <v>3023</v>
      </c>
      <c r="N3255" s="1" t="s">
        <v>2059</v>
      </c>
      <c r="O3255" s="2">
        <v>39782</v>
      </c>
      <c r="P3255" s="2">
        <v>39785</v>
      </c>
      <c r="Q3255" s="1" t="s">
        <v>29</v>
      </c>
      <c r="R3255" t="str">
        <f>VLOOKUP(F3255,'Seg 2 descriptions'!A:B,2)</f>
        <v>X Engineering and Measurement</v>
      </c>
      <c r="S3255" t="str">
        <f>VLOOKUP(G3255,'Seg 3 descriptions'!A:B,2)</f>
        <v>Cell Phones</v>
      </c>
    </row>
    <row r="3256" spans="1:19" x14ac:dyDescent="0.25">
      <c r="A3256" s="1" t="s">
        <v>457</v>
      </c>
      <c r="B3256" s="1" t="s">
        <v>49</v>
      </c>
      <c r="C3256" s="1" t="s">
        <v>2938</v>
      </c>
      <c r="D3256" s="1" t="s">
        <v>3048</v>
      </c>
      <c r="E3256" s="1" t="s">
        <v>20</v>
      </c>
      <c r="F3256" s="1" t="s">
        <v>2006</v>
      </c>
      <c r="G3256" s="1" t="s">
        <v>868</v>
      </c>
      <c r="H3256" s="1" t="s">
        <v>187</v>
      </c>
      <c r="I3256" s="1" t="s">
        <v>2056</v>
      </c>
      <c r="J3256" s="3">
        <v>10.54</v>
      </c>
      <c r="K3256" s="1" t="s">
        <v>3022</v>
      </c>
      <c r="L3256" s="1" t="s">
        <v>24</v>
      </c>
      <c r="M3256" s="1" t="s">
        <v>3023</v>
      </c>
      <c r="N3256" s="1" t="s">
        <v>2059</v>
      </c>
      <c r="O3256" s="2">
        <v>39782</v>
      </c>
      <c r="P3256" s="2">
        <v>39785</v>
      </c>
      <c r="Q3256" s="1" t="s">
        <v>29</v>
      </c>
      <c r="R3256" t="str">
        <f>VLOOKUP(F3256,'Seg 2 descriptions'!A:B,2)</f>
        <v>X Engineering and Measurement</v>
      </c>
      <c r="S3256" t="str">
        <f>VLOOKUP(G3256,'Seg 3 descriptions'!A:B,2)</f>
        <v>Cell Phones</v>
      </c>
    </row>
    <row r="3257" spans="1:19" x14ac:dyDescent="0.25">
      <c r="A3257" s="1" t="s">
        <v>457</v>
      </c>
      <c r="B3257" s="1" t="s">
        <v>49</v>
      </c>
      <c r="C3257" s="1" t="s">
        <v>2938</v>
      </c>
      <c r="D3257" s="1" t="s">
        <v>3049</v>
      </c>
      <c r="E3257" s="1" t="s">
        <v>20</v>
      </c>
      <c r="F3257" s="1" t="s">
        <v>2006</v>
      </c>
      <c r="G3257" s="1" t="s">
        <v>868</v>
      </c>
      <c r="H3257" s="1" t="s">
        <v>76</v>
      </c>
      <c r="I3257" s="1" t="s">
        <v>2056</v>
      </c>
      <c r="J3257" s="3">
        <v>14.45</v>
      </c>
      <c r="K3257" s="1" t="s">
        <v>3022</v>
      </c>
      <c r="L3257" s="1" t="s">
        <v>24</v>
      </c>
      <c r="M3257" s="1" t="s">
        <v>3023</v>
      </c>
      <c r="N3257" s="1" t="s">
        <v>2059</v>
      </c>
      <c r="O3257" s="2">
        <v>39782</v>
      </c>
      <c r="P3257" s="2">
        <v>39785</v>
      </c>
      <c r="Q3257" s="1" t="s">
        <v>29</v>
      </c>
      <c r="R3257" t="str">
        <f>VLOOKUP(F3257,'Seg 2 descriptions'!A:B,2)</f>
        <v>X Engineering and Measurement</v>
      </c>
      <c r="S3257" t="str">
        <f>VLOOKUP(G3257,'Seg 3 descriptions'!A:B,2)</f>
        <v>Cell Phones</v>
      </c>
    </row>
    <row r="3258" spans="1:19" x14ac:dyDescent="0.25">
      <c r="A3258" s="1" t="s">
        <v>457</v>
      </c>
      <c r="B3258" s="1" t="s">
        <v>49</v>
      </c>
      <c r="C3258" s="1" t="s">
        <v>2938</v>
      </c>
      <c r="D3258" s="1" t="s">
        <v>3050</v>
      </c>
      <c r="E3258" s="1" t="s">
        <v>20</v>
      </c>
      <c r="F3258" s="1" t="s">
        <v>2006</v>
      </c>
      <c r="G3258" s="1" t="s">
        <v>868</v>
      </c>
      <c r="H3258" s="1" t="s">
        <v>23</v>
      </c>
      <c r="I3258" s="1" t="s">
        <v>2056</v>
      </c>
      <c r="J3258" s="3">
        <v>13.73</v>
      </c>
      <c r="K3258" s="1" t="s">
        <v>3022</v>
      </c>
      <c r="L3258" s="1" t="s">
        <v>24</v>
      </c>
      <c r="M3258" s="1" t="s">
        <v>3023</v>
      </c>
      <c r="N3258" s="1" t="s">
        <v>2059</v>
      </c>
      <c r="O3258" s="2">
        <v>39782</v>
      </c>
      <c r="P3258" s="2">
        <v>39785</v>
      </c>
      <c r="Q3258" s="1" t="s">
        <v>29</v>
      </c>
      <c r="R3258" t="str">
        <f>VLOOKUP(F3258,'Seg 2 descriptions'!A:B,2)</f>
        <v>X Engineering and Measurement</v>
      </c>
      <c r="S3258" t="str">
        <f>VLOOKUP(G3258,'Seg 3 descriptions'!A:B,2)</f>
        <v>Cell Phones</v>
      </c>
    </row>
    <row r="3259" spans="1:19" x14ac:dyDescent="0.25">
      <c r="A3259" s="1" t="s">
        <v>457</v>
      </c>
      <c r="B3259" s="1" t="s">
        <v>49</v>
      </c>
      <c r="C3259" s="1" t="s">
        <v>2938</v>
      </c>
      <c r="D3259" s="1" t="s">
        <v>3116</v>
      </c>
      <c r="E3259" s="1" t="s">
        <v>20</v>
      </c>
      <c r="F3259" s="1" t="s">
        <v>2006</v>
      </c>
      <c r="G3259" s="1" t="s">
        <v>868</v>
      </c>
      <c r="H3259" s="1" t="s">
        <v>130</v>
      </c>
      <c r="I3259" s="1" t="s">
        <v>2056</v>
      </c>
      <c r="J3259" s="3">
        <v>0.81</v>
      </c>
      <c r="K3259" s="1" t="s">
        <v>3022</v>
      </c>
      <c r="L3259" s="1" t="s">
        <v>24</v>
      </c>
      <c r="M3259" s="1" t="s">
        <v>3023</v>
      </c>
      <c r="N3259" s="1" t="s">
        <v>2059</v>
      </c>
      <c r="O3259" s="2">
        <v>39782</v>
      </c>
      <c r="P3259" s="2">
        <v>39785</v>
      </c>
      <c r="Q3259" s="1" t="s">
        <v>29</v>
      </c>
      <c r="R3259" t="str">
        <f>VLOOKUP(F3259,'Seg 2 descriptions'!A:B,2)</f>
        <v>X Engineering and Measurement</v>
      </c>
      <c r="S3259" t="str">
        <f>VLOOKUP(G3259,'Seg 3 descriptions'!A:B,2)</f>
        <v>Cell Phones</v>
      </c>
    </row>
    <row r="3260" spans="1:19" x14ac:dyDescent="0.25">
      <c r="A3260" s="1" t="s">
        <v>457</v>
      </c>
      <c r="B3260" s="1" t="s">
        <v>49</v>
      </c>
      <c r="C3260" s="1" t="s">
        <v>2938</v>
      </c>
      <c r="D3260" s="1" t="s">
        <v>2005</v>
      </c>
      <c r="E3260" s="1" t="s">
        <v>20</v>
      </c>
      <c r="F3260" s="1" t="s">
        <v>2006</v>
      </c>
      <c r="G3260" s="1" t="s">
        <v>590</v>
      </c>
      <c r="H3260" s="1" t="s">
        <v>187</v>
      </c>
      <c r="I3260" s="1" t="s">
        <v>2056</v>
      </c>
      <c r="J3260" s="3">
        <v>5.57</v>
      </c>
      <c r="K3260" s="1" t="s">
        <v>3022</v>
      </c>
      <c r="L3260" s="1" t="s">
        <v>24</v>
      </c>
      <c r="M3260" s="1" t="s">
        <v>3023</v>
      </c>
      <c r="N3260" s="1" t="s">
        <v>2059</v>
      </c>
      <c r="O3260" s="2">
        <v>39782</v>
      </c>
      <c r="P3260" s="2">
        <v>39785</v>
      </c>
      <c r="Q3260" s="1" t="s">
        <v>29</v>
      </c>
      <c r="R3260" t="str">
        <f>VLOOKUP(F3260,'Seg 2 descriptions'!A:B,2)</f>
        <v>X Engineering and Measurement</v>
      </c>
      <c r="S3260" t="str">
        <f>VLOOKUP(G3260,'Seg 3 descriptions'!A:B,2)</f>
        <v>Overtime/Comp Time/On Call</v>
      </c>
    </row>
    <row r="3261" spans="1:19" x14ac:dyDescent="0.25">
      <c r="A3261" s="1" t="s">
        <v>457</v>
      </c>
      <c r="B3261" s="1" t="s">
        <v>49</v>
      </c>
      <c r="C3261" s="1" t="s">
        <v>2938</v>
      </c>
      <c r="D3261" s="1" t="s">
        <v>2008</v>
      </c>
      <c r="E3261" s="1" t="s">
        <v>20</v>
      </c>
      <c r="F3261" s="1" t="s">
        <v>2006</v>
      </c>
      <c r="G3261" s="1" t="s">
        <v>590</v>
      </c>
      <c r="H3261" s="1" t="s">
        <v>76</v>
      </c>
      <c r="I3261" s="1" t="s">
        <v>2056</v>
      </c>
      <c r="J3261" s="3">
        <v>7.63</v>
      </c>
      <c r="K3261" s="1" t="s">
        <v>3022</v>
      </c>
      <c r="L3261" s="1" t="s">
        <v>24</v>
      </c>
      <c r="M3261" s="1" t="s">
        <v>3023</v>
      </c>
      <c r="N3261" s="1" t="s">
        <v>2059</v>
      </c>
      <c r="O3261" s="2">
        <v>39782</v>
      </c>
      <c r="P3261" s="2">
        <v>39785</v>
      </c>
      <c r="Q3261" s="1" t="s">
        <v>29</v>
      </c>
      <c r="R3261" t="str">
        <f>VLOOKUP(F3261,'Seg 2 descriptions'!A:B,2)</f>
        <v>X Engineering and Measurement</v>
      </c>
      <c r="S3261" t="str">
        <f>VLOOKUP(G3261,'Seg 3 descriptions'!A:B,2)</f>
        <v>Overtime/Comp Time/On Call</v>
      </c>
    </row>
    <row r="3262" spans="1:19" x14ac:dyDescent="0.25">
      <c r="A3262" s="1" t="s">
        <v>457</v>
      </c>
      <c r="B3262" s="1" t="s">
        <v>49</v>
      </c>
      <c r="C3262" s="1" t="s">
        <v>2938</v>
      </c>
      <c r="D3262" s="1" t="s">
        <v>2064</v>
      </c>
      <c r="E3262" s="1" t="s">
        <v>20</v>
      </c>
      <c r="F3262" s="1" t="s">
        <v>2006</v>
      </c>
      <c r="G3262" s="1" t="s">
        <v>590</v>
      </c>
      <c r="H3262" s="1" t="s">
        <v>23</v>
      </c>
      <c r="I3262" s="1" t="s">
        <v>2056</v>
      </c>
      <c r="J3262" s="3">
        <v>7.25</v>
      </c>
      <c r="K3262" s="1" t="s">
        <v>3022</v>
      </c>
      <c r="L3262" s="1" t="s">
        <v>24</v>
      </c>
      <c r="M3262" s="1" t="s">
        <v>3023</v>
      </c>
      <c r="N3262" s="1" t="s">
        <v>2059</v>
      </c>
      <c r="O3262" s="2">
        <v>39782</v>
      </c>
      <c r="P3262" s="2">
        <v>39785</v>
      </c>
      <c r="Q3262" s="1" t="s">
        <v>29</v>
      </c>
      <c r="R3262" t="str">
        <f>VLOOKUP(F3262,'Seg 2 descriptions'!A:B,2)</f>
        <v>X Engineering and Measurement</v>
      </c>
      <c r="S3262" t="str">
        <f>VLOOKUP(G3262,'Seg 3 descriptions'!A:B,2)</f>
        <v>Overtime/Comp Time/On Call</v>
      </c>
    </row>
    <row r="3263" spans="1:19" x14ac:dyDescent="0.25">
      <c r="A3263" s="1" t="s">
        <v>457</v>
      </c>
      <c r="B3263" s="1" t="s">
        <v>49</v>
      </c>
      <c r="C3263" s="1" t="s">
        <v>2938</v>
      </c>
      <c r="D3263" s="1" t="s">
        <v>2095</v>
      </c>
      <c r="E3263" s="1" t="s">
        <v>20</v>
      </c>
      <c r="F3263" s="1" t="s">
        <v>2006</v>
      </c>
      <c r="G3263" s="1" t="s">
        <v>590</v>
      </c>
      <c r="H3263" s="1" t="s">
        <v>130</v>
      </c>
      <c r="I3263" s="1" t="s">
        <v>2056</v>
      </c>
      <c r="J3263" s="3">
        <v>0.43</v>
      </c>
      <c r="K3263" s="1" t="s">
        <v>3022</v>
      </c>
      <c r="L3263" s="1" t="s">
        <v>24</v>
      </c>
      <c r="M3263" s="1" t="s">
        <v>3023</v>
      </c>
      <c r="N3263" s="1" t="s">
        <v>2059</v>
      </c>
      <c r="O3263" s="2">
        <v>39782</v>
      </c>
      <c r="P3263" s="2">
        <v>39785</v>
      </c>
      <c r="Q3263" s="1" t="s">
        <v>29</v>
      </c>
      <c r="R3263" t="str">
        <f>VLOOKUP(F3263,'Seg 2 descriptions'!A:B,2)</f>
        <v>X Engineering and Measurement</v>
      </c>
      <c r="S3263" t="str">
        <f>VLOOKUP(G3263,'Seg 3 descriptions'!A:B,2)</f>
        <v>Overtime/Comp Time/On Call</v>
      </c>
    </row>
    <row r="3264" spans="1:19" x14ac:dyDescent="0.25">
      <c r="A3264" s="1" t="s">
        <v>457</v>
      </c>
      <c r="B3264" s="1" t="s">
        <v>49</v>
      </c>
      <c r="C3264" s="1" t="s">
        <v>2938</v>
      </c>
      <c r="D3264" s="1" t="s">
        <v>2063</v>
      </c>
      <c r="E3264" s="1" t="s">
        <v>20</v>
      </c>
      <c r="F3264" s="1" t="s">
        <v>2006</v>
      </c>
      <c r="G3264" s="1" t="s">
        <v>590</v>
      </c>
      <c r="H3264" s="1" t="s">
        <v>86</v>
      </c>
      <c r="I3264" s="1" t="s">
        <v>2056</v>
      </c>
      <c r="J3264" s="3">
        <v>1.99</v>
      </c>
      <c r="K3264" s="1" t="s">
        <v>3022</v>
      </c>
      <c r="L3264" s="1" t="s">
        <v>24</v>
      </c>
      <c r="M3264" s="1" t="s">
        <v>3023</v>
      </c>
      <c r="N3264" s="1" t="s">
        <v>2059</v>
      </c>
      <c r="O3264" s="2">
        <v>39782</v>
      </c>
      <c r="P3264" s="2">
        <v>39785</v>
      </c>
      <c r="Q3264" s="1" t="s">
        <v>29</v>
      </c>
      <c r="R3264" t="str">
        <f>VLOOKUP(F3264,'Seg 2 descriptions'!A:B,2)</f>
        <v>X Engineering and Measurement</v>
      </c>
      <c r="S3264" t="str">
        <f>VLOOKUP(G3264,'Seg 3 descriptions'!A:B,2)</f>
        <v>Overtime/Comp Time/On Call</v>
      </c>
    </row>
    <row r="3265" spans="1:19" x14ac:dyDescent="0.25">
      <c r="A3265" s="1" t="s">
        <v>457</v>
      </c>
      <c r="B3265" s="1" t="s">
        <v>49</v>
      </c>
      <c r="C3265" s="1" t="s">
        <v>2933</v>
      </c>
      <c r="D3265" s="1" t="s">
        <v>3041</v>
      </c>
      <c r="E3265" s="1" t="s">
        <v>20</v>
      </c>
      <c r="F3265" s="1" t="s">
        <v>2006</v>
      </c>
      <c r="G3265" s="1" t="s">
        <v>283</v>
      </c>
      <c r="H3265" s="1" t="s">
        <v>86</v>
      </c>
      <c r="I3265" s="1" t="s">
        <v>2056</v>
      </c>
      <c r="J3265" s="3">
        <v>-4.04</v>
      </c>
      <c r="K3265" s="1" t="s">
        <v>3022</v>
      </c>
      <c r="L3265" s="1" t="s">
        <v>24</v>
      </c>
      <c r="M3265" s="1" t="s">
        <v>3023</v>
      </c>
      <c r="N3265" s="1" t="s">
        <v>2059</v>
      </c>
      <c r="O3265" s="2">
        <v>39752</v>
      </c>
      <c r="P3265" s="2">
        <v>39758</v>
      </c>
      <c r="Q3265" s="1" t="s">
        <v>29</v>
      </c>
      <c r="R3265" t="str">
        <f>VLOOKUP(F3265,'Seg 2 descriptions'!A:B,2)</f>
        <v>X Engineering and Measurement</v>
      </c>
      <c r="S3265" t="str">
        <f>VLOOKUP(G3265,'Seg 3 descriptions'!A:B,2)</f>
        <v>Supplies &amp; Misc Dept Expenses</v>
      </c>
    </row>
    <row r="3266" spans="1:19" x14ac:dyDescent="0.25">
      <c r="A3266" s="1" t="s">
        <v>457</v>
      </c>
      <c r="B3266" s="1" t="s">
        <v>49</v>
      </c>
      <c r="C3266" s="1" t="s">
        <v>2938</v>
      </c>
      <c r="D3266" s="1" t="s">
        <v>2330</v>
      </c>
      <c r="E3266" s="1" t="s">
        <v>20</v>
      </c>
      <c r="F3266" s="1" t="s">
        <v>2006</v>
      </c>
      <c r="G3266" s="1" t="s">
        <v>460</v>
      </c>
      <c r="H3266" s="1" t="s">
        <v>130</v>
      </c>
      <c r="I3266" s="1" t="s">
        <v>2056</v>
      </c>
      <c r="J3266" s="3">
        <v>6.23</v>
      </c>
      <c r="K3266" s="1" t="s">
        <v>3022</v>
      </c>
      <c r="L3266" s="1" t="s">
        <v>24</v>
      </c>
      <c r="M3266" s="1" t="s">
        <v>3023</v>
      </c>
      <c r="N3266" s="1" t="s">
        <v>2059</v>
      </c>
      <c r="O3266" s="2">
        <v>39782</v>
      </c>
      <c r="P3266" s="2">
        <v>39785</v>
      </c>
      <c r="Q3266" s="1" t="s">
        <v>29</v>
      </c>
      <c r="R3266" t="str">
        <f>VLOOKUP(F3266,'Seg 2 descriptions'!A:B,2)</f>
        <v>X Engineering and Measurement</v>
      </c>
      <c r="S3266" t="str">
        <f>VLOOKUP(G3266,'Seg 3 descriptions'!A:B,2)</f>
        <v>Salaries</v>
      </c>
    </row>
    <row r="3267" spans="1:19" x14ac:dyDescent="0.25">
      <c r="A3267" s="1" t="s">
        <v>457</v>
      </c>
      <c r="B3267" s="1" t="s">
        <v>49</v>
      </c>
      <c r="C3267" s="1" t="s">
        <v>2933</v>
      </c>
      <c r="D3267" s="1" t="s">
        <v>3060</v>
      </c>
      <c r="E3267" s="1" t="s">
        <v>20</v>
      </c>
      <c r="F3267" s="1" t="s">
        <v>2006</v>
      </c>
      <c r="G3267" s="1" t="s">
        <v>1302</v>
      </c>
      <c r="H3267" s="1" t="s">
        <v>228</v>
      </c>
      <c r="I3267" s="1" t="s">
        <v>2056</v>
      </c>
      <c r="J3267" s="3">
        <v>-0.28999999999999998</v>
      </c>
      <c r="K3267" s="1" t="s">
        <v>3022</v>
      </c>
      <c r="L3267" s="1" t="s">
        <v>24</v>
      </c>
      <c r="M3267" s="1" t="s">
        <v>3023</v>
      </c>
      <c r="N3267" s="1" t="s">
        <v>2059</v>
      </c>
      <c r="O3267" s="2">
        <v>39752</v>
      </c>
      <c r="P3267" s="2">
        <v>39758</v>
      </c>
      <c r="Q3267" s="1" t="s">
        <v>29</v>
      </c>
      <c r="R3267" t="str">
        <f>VLOOKUP(F3267,'Seg 2 descriptions'!A:B,2)</f>
        <v>X Engineering and Measurement</v>
      </c>
      <c r="S3267" t="str">
        <f>VLOOKUP(G3267,'Seg 3 descriptions'!A:B,2)</f>
        <v>Uniforms</v>
      </c>
    </row>
    <row r="3268" spans="1:19" x14ac:dyDescent="0.25">
      <c r="A3268" s="1" t="s">
        <v>457</v>
      </c>
      <c r="B3268" s="1" t="s">
        <v>49</v>
      </c>
      <c r="C3268" s="1" t="s">
        <v>2933</v>
      </c>
      <c r="D3268" s="1" t="s">
        <v>3043</v>
      </c>
      <c r="E3268" s="1" t="s">
        <v>20</v>
      </c>
      <c r="F3268" s="1" t="s">
        <v>2006</v>
      </c>
      <c r="G3268" s="1" t="s">
        <v>1302</v>
      </c>
      <c r="H3268" s="1" t="s">
        <v>86</v>
      </c>
      <c r="I3268" s="1" t="s">
        <v>2056</v>
      </c>
      <c r="J3268" s="3">
        <v>-1.61</v>
      </c>
      <c r="K3268" s="1" t="s">
        <v>3022</v>
      </c>
      <c r="L3268" s="1" t="s">
        <v>24</v>
      </c>
      <c r="M3268" s="1" t="s">
        <v>3023</v>
      </c>
      <c r="N3268" s="1" t="s">
        <v>2059</v>
      </c>
      <c r="O3268" s="2">
        <v>39752</v>
      </c>
      <c r="P3268" s="2">
        <v>39758</v>
      </c>
      <c r="Q3268" s="1" t="s">
        <v>29</v>
      </c>
      <c r="R3268" t="str">
        <f>VLOOKUP(F3268,'Seg 2 descriptions'!A:B,2)</f>
        <v>X Engineering and Measurement</v>
      </c>
      <c r="S3268" t="str">
        <f>VLOOKUP(G3268,'Seg 3 descriptions'!A:B,2)</f>
        <v>Uniforms</v>
      </c>
    </row>
    <row r="3269" spans="1:19" x14ac:dyDescent="0.25">
      <c r="A3269" s="1" t="s">
        <v>457</v>
      </c>
      <c r="B3269" s="1" t="s">
        <v>49</v>
      </c>
      <c r="C3269" s="1" t="s">
        <v>2933</v>
      </c>
      <c r="D3269" s="1" t="s">
        <v>3044</v>
      </c>
      <c r="E3269" s="1" t="s">
        <v>20</v>
      </c>
      <c r="F3269" s="1" t="s">
        <v>2006</v>
      </c>
      <c r="G3269" s="1" t="s">
        <v>1302</v>
      </c>
      <c r="H3269" s="1" t="s">
        <v>187</v>
      </c>
      <c r="I3269" s="1" t="s">
        <v>2056</v>
      </c>
      <c r="J3269" s="3">
        <v>-10.07</v>
      </c>
      <c r="K3269" s="1" t="s">
        <v>3022</v>
      </c>
      <c r="L3269" s="1" t="s">
        <v>24</v>
      </c>
      <c r="M3269" s="1" t="s">
        <v>3023</v>
      </c>
      <c r="N3269" s="1" t="s">
        <v>2059</v>
      </c>
      <c r="O3269" s="2">
        <v>39752</v>
      </c>
      <c r="P3269" s="2">
        <v>39758</v>
      </c>
      <c r="Q3269" s="1" t="s">
        <v>29</v>
      </c>
      <c r="R3269" t="str">
        <f>VLOOKUP(F3269,'Seg 2 descriptions'!A:B,2)</f>
        <v>X Engineering and Measurement</v>
      </c>
      <c r="S3269" t="str">
        <f>VLOOKUP(G3269,'Seg 3 descriptions'!A:B,2)</f>
        <v>Uniforms</v>
      </c>
    </row>
    <row r="3270" spans="1:19" x14ac:dyDescent="0.25">
      <c r="A3270" s="1" t="s">
        <v>457</v>
      </c>
      <c r="B3270" s="1" t="s">
        <v>49</v>
      </c>
      <c r="C3270" s="1" t="s">
        <v>2933</v>
      </c>
      <c r="D3270" s="1" t="s">
        <v>3045</v>
      </c>
      <c r="E3270" s="1" t="s">
        <v>20</v>
      </c>
      <c r="F3270" s="1" t="s">
        <v>2006</v>
      </c>
      <c r="G3270" s="1" t="s">
        <v>1302</v>
      </c>
      <c r="H3270" s="1" t="s">
        <v>76</v>
      </c>
      <c r="I3270" s="1" t="s">
        <v>2056</v>
      </c>
      <c r="J3270" s="3">
        <v>-13.05</v>
      </c>
      <c r="K3270" s="1" t="s">
        <v>3022</v>
      </c>
      <c r="L3270" s="1" t="s">
        <v>24</v>
      </c>
      <c r="M3270" s="1" t="s">
        <v>3023</v>
      </c>
      <c r="N3270" s="1" t="s">
        <v>2059</v>
      </c>
      <c r="O3270" s="2">
        <v>39752</v>
      </c>
      <c r="P3270" s="2">
        <v>39758</v>
      </c>
      <c r="Q3270" s="1" t="s">
        <v>29</v>
      </c>
      <c r="R3270" t="str">
        <f>VLOOKUP(F3270,'Seg 2 descriptions'!A:B,2)</f>
        <v>X Engineering and Measurement</v>
      </c>
      <c r="S3270" t="str">
        <f>VLOOKUP(G3270,'Seg 3 descriptions'!A:B,2)</f>
        <v>Uniforms</v>
      </c>
    </row>
    <row r="3271" spans="1:19" x14ac:dyDescent="0.25">
      <c r="A3271" s="1" t="s">
        <v>457</v>
      </c>
      <c r="B3271" s="1" t="s">
        <v>49</v>
      </c>
      <c r="C3271" s="1" t="s">
        <v>2933</v>
      </c>
      <c r="D3271" s="1" t="s">
        <v>3046</v>
      </c>
      <c r="E3271" s="1" t="s">
        <v>20</v>
      </c>
      <c r="F3271" s="1" t="s">
        <v>2006</v>
      </c>
      <c r="G3271" s="1" t="s">
        <v>1302</v>
      </c>
      <c r="H3271" s="1" t="s">
        <v>23</v>
      </c>
      <c r="I3271" s="1" t="s">
        <v>2056</v>
      </c>
      <c r="J3271" s="3">
        <v>-8.01</v>
      </c>
      <c r="K3271" s="1" t="s">
        <v>3022</v>
      </c>
      <c r="L3271" s="1" t="s">
        <v>24</v>
      </c>
      <c r="M3271" s="1" t="s">
        <v>3023</v>
      </c>
      <c r="N3271" s="1" t="s">
        <v>2059</v>
      </c>
      <c r="O3271" s="2">
        <v>39752</v>
      </c>
      <c r="P3271" s="2">
        <v>39758</v>
      </c>
      <c r="Q3271" s="1" t="s">
        <v>29</v>
      </c>
      <c r="R3271" t="str">
        <f>VLOOKUP(F3271,'Seg 2 descriptions'!A:B,2)</f>
        <v>X Engineering and Measurement</v>
      </c>
      <c r="S3271" t="str">
        <f>VLOOKUP(G3271,'Seg 3 descriptions'!A:B,2)</f>
        <v>Uniforms</v>
      </c>
    </row>
    <row r="3272" spans="1:19" x14ac:dyDescent="0.25">
      <c r="A3272" s="1" t="s">
        <v>457</v>
      </c>
      <c r="B3272" s="1" t="s">
        <v>49</v>
      </c>
      <c r="C3272" s="1" t="s">
        <v>2933</v>
      </c>
      <c r="D3272" s="1" t="s">
        <v>3050</v>
      </c>
      <c r="E3272" s="1" t="s">
        <v>20</v>
      </c>
      <c r="F3272" s="1" t="s">
        <v>2006</v>
      </c>
      <c r="G3272" s="1" t="s">
        <v>868</v>
      </c>
      <c r="H3272" s="1" t="s">
        <v>23</v>
      </c>
      <c r="I3272" s="1" t="s">
        <v>2056</v>
      </c>
      <c r="J3272" s="3">
        <v>-6.87</v>
      </c>
      <c r="K3272" s="1" t="s">
        <v>3022</v>
      </c>
      <c r="L3272" s="1" t="s">
        <v>24</v>
      </c>
      <c r="M3272" s="1" t="s">
        <v>3023</v>
      </c>
      <c r="N3272" s="1" t="s">
        <v>2059</v>
      </c>
      <c r="O3272" s="2">
        <v>39752</v>
      </c>
      <c r="P3272" s="2">
        <v>39758</v>
      </c>
      <c r="Q3272" s="1" t="s">
        <v>29</v>
      </c>
      <c r="R3272" t="str">
        <f>VLOOKUP(F3272,'Seg 2 descriptions'!A:B,2)</f>
        <v>X Engineering and Measurement</v>
      </c>
      <c r="S3272" t="str">
        <f>VLOOKUP(G3272,'Seg 3 descriptions'!A:B,2)</f>
        <v>Cell Phones</v>
      </c>
    </row>
    <row r="3273" spans="1:19" x14ac:dyDescent="0.25">
      <c r="A3273" s="1" t="s">
        <v>457</v>
      </c>
      <c r="B3273" s="1" t="s">
        <v>49</v>
      </c>
      <c r="C3273" s="1" t="s">
        <v>2933</v>
      </c>
      <c r="D3273" s="1" t="s">
        <v>3061</v>
      </c>
      <c r="E3273" s="1" t="s">
        <v>20</v>
      </c>
      <c r="F3273" s="1" t="s">
        <v>2006</v>
      </c>
      <c r="G3273" s="1" t="s">
        <v>868</v>
      </c>
      <c r="H3273" s="1" t="s">
        <v>228</v>
      </c>
      <c r="I3273" s="1" t="s">
        <v>2056</v>
      </c>
      <c r="J3273" s="3">
        <v>-0.25</v>
      </c>
      <c r="K3273" s="1" t="s">
        <v>3022</v>
      </c>
      <c r="L3273" s="1" t="s">
        <v>24</v>
      </c>
      <c r="M3273" s="1" t="s">
        <v>3023</v>
      </c>
      <c r="N3273" s="1" t="s">
        <v>2059</v>
      </c>
      <c r="O3273" s="2">
        <v>39752</v>
      </c>
      <c r="P3273" s="2">
        <v>39758</v>
      </c>
      <c r="Q3273" s="1" t="s">
        <v>29</v>
      </c>
      <c r="R3273" t="str">
        <f>VLOOKUP(F3273,'Seg 2 descriptions'!A:B,2)</f>
        <v>X Engineering and Measurement</v>
      </c>
      <c r="S3273" t="str">
        <f>VLOOKUP(G3273,'Seg 3 descriptions'!A:B,2)</f>
        <v>Cell Phones</v>
      </c>
    </row>
    <row r="3274" spans="1:19" x14ac:dyDescent="0.25">
      <c r="A3274" s="1" t="s">
        <v>457</v>
      </c>
      <c r="B3274" s="1" t="s">
        <v>49</v>
      </c>
      <c r="C3274" s="1" t="s">
        <v>2933</v>
      </c>
      <c r="D3274" s="1" t="s">
        <v>3047</v>
      </c>
      <c r="E3274" s="1" t="s">
        <v>20</v>
      </c>
      <c r="F3274" s="1" t="s">
        <v>2006</v>
      </c>
      <c r="G3274" s="1" t="s">
        <v>868</v>
      </c>
      <c r="H3274" s="1" t="s">
        <v>86</v>
      </c>
      <c r="I3274" s="1" t="s">
        <v>2056</v>
      </c>
      <c r="J3274" s="3">
        <v>-1.38</v>
      </c>
      <c r="K3274" s="1" t="s">
        <v>3022</v>
      </c>
      <c r="L3274" s="1" t="s">
        <v>24</v>
      </c>
      <c r="M3274" s="1" t="s">
        <v>3023</v>
      </c>
      <c r="N3274" s="1" t="s">
        <v>2059</v>
      </c>
      <c r="O3274" s="2">
        <v>39752</v>
      </c>
      <c r="P3274" s="2">
        <v>39758</v>
      </c>
      <c r="Q3274" s="1" t="s">
        <v>29</v>
      </c>
      <c r="R3274" t="str">
        <f>VLOOKUP(F3274,'Seg 2 descriptions'!A:B,2)</f>
        <v>X Engineering and Measurement</v>
      </c>
      <c r="S3274" t="str">
        <f>VLOOKUP(G3274,'Seg 3 descriptions'!A:B,2)</f>
        <v>Cell Phones</v>
      </c>
    </row>
    <row r="3275" spans="1:19" x14ac:dyDescent="0.25">
      <c r="A3275" s="1" t="s">
        <v>457</v>
      </c>
      <c r="B3275" s="1" t="s">
        <v>49</v>
      </c>
      <c r="C3275" s="1" t="s">
        <v>2933</v>
      </c>
      <c r="D3275" s="1" t="s">
        <v>3048</v>
      </c>
      <c r="E3275" s="1" t="s">
        <v>20</v>
      </c>
      <c r="F3275" s="1" t="s">
        <v>2006</v>
      </c>
      <c r="G3275" s="1" t="s">
        <v>868</v>
      </c>
      <c r="H3275" s="1" t="s">
        <v>187</v>
      </c>
      <c r="I3275" s="1" t="s">
        <v>2056</v>
      </c>
      <c r="J3275" s="3">
        <v>-8.6300000000000008</v>
      </c>
      <c r="K3275" s="1" t="s">
        <v>3022</v>
      </c>
      <c r="L3275" s="1" t="s">
        <v>24</v>
      </c>
      <c r="M3275" s="1" t="s">
        <v>3023</v>
      </c>
      <c r="N3275" s="1" t="s">
        <v>2059</v>
      </c>
      <c r="O3275" s="2">
        <v>39752</v>
      </c>
      <c r="P3275" s="2">
        <v>39758</v>
      </c>
      <c r="Q3275" s="1" t="s">
        <v>29</v>
      </c>
      <c r="R3275" t="str">
        <f>VLOOKUP(F3275,'Seg 2 descriptions'!A:B,2)</f>
        <v>X Engineering and Measurement</v>
      </c>
      <c r="S3275" t="str">
        <f>VLOOKUP(G3275,'Seg 3 descriptions'!A:B,2)</f>
        <v>Cell Phones</v>
      </c>
    </row>
    <row r="3276" spans="1:19" x14ac:dyDescent="0.25">
      <c r="A3276" s="1" t="s">
        <v>457</v>
      </c>
      <c r="B3276" s="1" t="s">
        <v>49</v>
      </c>
      <c r="C3276" s="1" t="s">
        <v>2933</v>
      </c>
      <c r="D3276" s="1" t="s">
        <v>3049</v>
      </c>
      <c r="E3276" s="1" t="s">
        <v>20</v>
      </c>
      <c r="F3276" s="1" t="s">
        <v>2006</v>
      </c>
      <c r="G3276" s="1" t="s">
        <v>868</v>
      </c>
      <c r="H3276" s="1" t="s">
        <v>76</v>
      </c>
      <c r="I3276" s="1" t="s">
        <v>2056</v>
      </c>
      <c r="J3276" s="3">
        <v>-11.19</v>
      </c>
      <c r="K3276" s="1" t="s">
        <v>3022</v>
      </c>
      <c r="L3276" s="1" t="s">
        <v>24</v>
      </c>
      <c r="M3276" s="1" t="s">
        <v>3023</v>
      </c>
      <c r="N3276" s="1" t="s">
        <v>2059</v>
      </c>
      <c r="O3276" s="2">
        <v>39752</v>
      </c>
      <c r="P3276" s="2">
        <v>39758</v>
      </c>
      <c r="Q3276" s="1" t="s">
        <v>29</v>
      </c>
      <c r="R3276" t="str">
        <f>VLOOKUP(F3276,'Seg 2 descriptions'!A:B,2)</f>
        <v>X Engineering and Measurement</v>
      </c>
      <c r="S3276" t="str">
        <f>VLOOKUP(G3276,'Seg 3 descriptions'!A:B,2)</f>
        <v>Cell Phones</v>
      </c>
    </row>
    <row r="3277" spans="1:19" x14ac:dyDescent="0.25">
      <c r="A3277" s="1" t="s">
        <v>457</v>
      </c>
      <c r="B3277" s="1" t="s">
        <v>49</v>
      </c>
      <c r="C3277" s="1" t="s">
        <v>2933</v>
      </c>
      <c r="D3277" s="1" t="s">
        <v>3064</v>
      </c>
      <c r="E3277" s="1" t="s">
        <v>20</v>
      </c>
      <c r="F3277" s="1" t="s">
        <v>2006</v>
      </c>
      <c r="G3277" s="1" t="s">
        <v>866</v>
      </c>
      <c r="H3277" s="1" t="s">
        <v>76</v>
      </c>
      <c r="I3277" s="1" t="s">
        <v>2056</v>
      </c>
      <c r="J3277" s="3">
        <v>-49.35</v>
      </c>
      <c r="K3277" s="1" t="s">
        <v>3022</v>
      </c>
      <c r="L3277" s="1" t="s">
        <v>24</v>
      </c>
      <c r="M3277" s="1" t="s">
        <v>3023</v>
      </c>
      <c r="N3277" s="1" t="s">
        <v>2059</v>
      </c>
      <c r="O3277" s="2">
        <v>39752</v>
      </c>
      <c r="P3277" s="2">
        <v>39758</v>
      </c>
      <c r="Q3277" s="1" t="s">
        <v>29</v>
      </c>
      <c r="R3277" t="str">
        <f>VLOOKUP(F3277,'Seg 2 descriptions'!A:B,2)</f>
        <v>X Engineering and Measurement</v>
      </c>
      <c r="S3277" t="str">
        <f>VLOOKUP(G3277,'Seg 3 descriptions'!A:B,2)</f>
        <v>Lodging &amp; Travel</v>
      </c>
    </row>
    <row r="3278" spans="1:19" x14ac:dyDescent="0.25">
      <c r="A3278" s="1" t="s">
        <v>457</v>
      </c>
      <c r="B3278" s="1" t="s">
        <v>49</v>
      </c>
      <c r="C3278" s="1" t="s">
        <v>2933</v>
      </c>
      <c r="D3278" s="1" t="s">
        <v>3065</v>
      </c>
      <c r="E3278" s="1" t="s">
        <v>20</v>
      </c>
      <c r="F3278" s="1" t="s">
        <v>2006</v>
      </c>
      <c r="G3278" s="1" t="s">
        <v>866</v>
      </c>
      <c r="H3278" s="1" t="s">
        <v>23</v>
      </c>
      <c r="I3278" s="1" t="s">
        <v>2056</v>
      </c>
      <c r="J3278" s="3">
        <v>-30.29</v>
      </c>
      <c r="K3278" s="1" t="s">
        <v>3022</v>
      </c>
      <c r="L3278" s="1" t="s">
        <v>24</v>
      </c>
      <c r="M3278" s="1" t="s">
        <v>3023</v>
      </c>
      <c r="N3278" s="1" t="s">
        <v>2059</v>
      </c>
      <c r="O3278" s="2">
        <v>39752</v>
      </c>
      <c r="P3278" s="2">
        <v>39758</v>
      </c>
      <c r="Q3278" s="1" t="s">
        <v>29</v>
      </c>
      <c r="R3278" t="str">
        <f>VLOOKUP(F3278,'Seg 2 descriptions'!A:B,2)</f>
        <v>X Engineering and Measurement</v>
      </c>
      <c r="S3278" t="str">
        <f>VLOOKUP(G3278,'Seg 3 descriptions'!A:B,2)</f>
        <v>Lodging &amp; Travel</v>
      </c>
    </row>
    <row r="3279" spans="1:19" x14ac:dyDescent="0.25">
      <c r="A3279" s="1" t="s">
        <v>457</v>
      </c>
      <c r="B3279" s="1" t="s">
        <v>49</v>
      </c>
      <c r="C3279" s="1" t="s">
        <v>2933</v>
      </c>
      <c r="D3279" s="1" t="s">
        <v>3066</v>
      </c>
      <c r="E3279" s="1" t="s">
        <v>20</v>
      </c>
      <c r="F3279" s="1" t="s">
        <v>2006</v>
      </c>
      <c r="G3279" s="1" t="s">
        <v>866</v>
      </c>
      <c r="H3279" s="1" t="s">
        <v>228</v>
      </c>
      <c r="I3279" s="1" t="s">
        <v>2056</v>
      </c>
      <c r="J3279" s="3">
        <v>-1.1000000000000001</v>
      </c>
      <c r="K3279" s="1" t="s">
        <v>3022</v>
      </c>
      <c r="L3279" s="1" t="s">
        <v>24</v>
      </c>
      <c r="M3279" s="1" t="s">
        <v>3023</v>
      </c>
      <c r="N3279" s="1" t="s">
        <v>2059</v>
      </c>
      <c r="O3279" s="2">
        <v>39752</v>
      </c>
      <c r="P3279" s="2">
        <v>39758</v>
      </c>
      <c r="Q3279" s="1" t="s">
        <v>29</v>
      </c>
      <c r="R3279" t="str">
        <f>VLOOKUP(F3279,'Seg 2 descriptions'!A:B,2)</f>
        <v>X Engineering and Measurement</v>
      </c>
      <c r="S3279" t="str">
        <f>VLOOKUP(G3279,'Seg 3 descriptions'!A:B,2)</f>
        <v>Lodging &amp; Travel</v>
      </c>
    </row>
    <row r="3280" spans="1:19" x14ac:dyDescent="0.25">
      <c r="A3280" s="1" t="s">
        <v>457</v>
      </c>
      <c r="B3280" s="1" t="s">
        <v>49</v>
      </c>
      <c r="C3280" s="1" t="s">
        <v>2933</v>
      </c>
      <c r="D3280" s="1" t="s">
        <v>3062</v>
      </c>
      <c r="E3280" s="1" t="s">
        <v>20</v>
      </c>
      <c r="F3280" s="1" t="s">
        <v>2006</v>
      </c>
      <c r="G3280" s="1" t="s">
        <v>866</v>
      </c>
      <c r="H3280" s="1" t="s">
        <v>86</v>
      </c>
      <c r="I3280" s="1" t="s">
        <v>2056</v>
      </c>
      <c r="J3280" s="3">
        <v>-6.09</v>
      </c>
      <c r="K3280" s="1" t="s">
        <v>3022</v>
      </c>
      <c r="L3280" s="1" t="s">
        <v>24</v>
      </c>
      <c r="M3280" s="1" t="s">
        <v>3023</v>
      </c>
      <c r="N3280" s="1" t="s">
        <v>2059</v>
      </c>
      <c r="O3280" s="2">
        <v>39752</v>
      </c>
      <c r="P3280" s="2">
        <v>39758</v>
      </c>
      <c r="Q3280" s="1" t="s">
        <v>29</v>
      </c>
      <c r="R3280" t="str">
        <f>VLOOKUP(F3280,'Seg 2 descriptions'!A:B,2)</f>
        <v>X Engineering and Measurement</v>
      </c>
      <c r="S3280" t="str">
        <f>VLOOKUP(G3280,'Seg 3 descriptions'!A:B,2)</f>
        <v>Lodging &amp; Travel</v>
      </c>
    </row>
    <row r="3281" spans="1:19" x14ac:dyDescent="0.25">
      <c r="A3281" s="1" t="s">
        <v>457</v>
      </c>
      <c r="B3281" s="1" t="s">
        <v>49</v>
      </c>
      <c r="C3281" s="1" t="s">
        <v>2933</v>
      </c>
      <c r="D3281" s="1" t="s">
        <v>3063</v>
      </c>
      <c r="E3281" s="1" t="s">
        <v>20</v>
      </c>
      <c r="F3281" s="1" t="s">
        <v>2006</v>
      </c>
      <c r="G3281" s="1" t="s">
        <v>866</v>
      </c>
      <c r="H3281" s="1" t="s">
        <v>187</v>
      </c>
      <c r="I3281" s="1" t="s">
        <v>2056</v>
      </c>
      <c r="J3281" s="3">
        <v>-38.07</v>
      </c>
      <c r="K3281" s="1" t="s">
        <v>3022</v>
      </c>
      <c r="L3281" s="1" t="s">
        <v>24</v>
      </c>
      <c r="M3281" s="1" t="s">
        <v>3023</v>
      </c>
      <c r="N3281" s="1" t="s">
        <v>2059</v>
      </c>
      <c r="O3281" s="2">
        <v>39752</v>
      </c>
      <c r="P3281" s="2">
        <v>39758</v>
      </c>
      <c r="Q3281" s="1" t="s">
        <v>29</v>
      </c>
      <c r="R3281" t="str">
        <f>VLOOKUP(F3281,'Seg 2 descriptions'!A:B,2)</f>
        <v>X Engineering and Measurement</v>
      </c>
      <c r="S3281" t="str">
        <f>VLOOKUP(G3281,'Seg 3 descriptions'!A:B,2)</f>
        <v>Lodging &amp; Travel</v>
      </c>
    </row>
    <row r="3282" spans="1:19" x14ac:dyDescent="0.25">
      <c r="A3282" s="1" t="s">
        <v>457</v>
      </c>
      <c r="B3282" s="1" t="s">
        <v>49</v>
      </c>
      <c r="C3282" s="1" t="s">
        <v>2931</v>
      </c>
      <c r="D3282" s="1" t="s">
        <v>3062</v>
      </c>
      <c r="E3282" s="1" t="s">
        <v>20</v>
      </c>
      <c r="F3282" s="1" t="s">
        <v>2006</v>
      </c>
      <c r="G3282" s="1" t="s">
        <v>866</v>
      </c>
      <c r="H3282" s="1" t="s">
        <v>86</v>
      </c>
      <c r="I3282" s="1" t="s">
        <v>2056</v>
      </c>
      <c r="J3282" s="3">
        <v>31.72</v>
      </c>
      <c r="K3282" s="1" t="s">
        <v>3022</v>
      </c>
      <c r="L3282" s="1" t="s">
        <v>24</v>
      </c>
      <c r="M3282" s="1" t="s">
        <v>3023</v>
      </c>
      <c r="N3282" s="1" t="s">
        <v>2059</v>
      </c>
      <c r="O3282" s="2">
        <v>39660</v>
      </c>
      <c r="P3282" s="2">
        <v>39665</v>
      </c>
      <c r="Q3282" s="1" t="s">
        <v>29</v>
      </c>
      <c r="R3282" t="str">
        <f>VLOOKUP(F3282,'Seg 2 descriptions'!A:B,2)</f>
        <v>X Engineering and Measurement</v>
      </c>
      <c r="S3282" t="str">
        <f>VLOOKUP(G3282,'Seg 3 descriptions'!A:B,2)</f>
        <v>Lodging &amp; Travel</v>
      </c>
    </row>
    <row r="3283" spans="1:19" x14ac:dyDescent="0.25">
      <c r="A3283" s="1" t="s">
        <v>457</v>
      </c>
      <c r="B3283" s="1" t="s">
        <v>49</v>
      </c>
      <c r="C3283" s="1" t="s">
        <v>2931</v>
      </c>
      <c r="D3283" s="1" t="s">
        <v>3063</v>
      </c>
      <c r="E3283" s="1" t="s">
        <v>20</v>
      </c>
      <c r="F3283" s="1" t="s">
        <v>2006</v>
      </c>
      <c r="G3283" s="1" t="s">
        <v>866</v>
      </c>
      <c r="H3283" s="1" t="s">
        <v>187</v>
      </c>
      <c r="I3283" s="1" t="s">
        <v>2056</v>
      </c>
      <c r="J3283" s="3">
        <v>13.98</v>
      </c>
      <c r="K3283" s="1" t="s">
        <v>3022</v>
      </c>
      <c r="L3283" s="1" t="s">
        <v>24</v>
      </c>
      <c r="M3283" s="1" t="s">
        <v>3023</v>
      </c>
      <c r="N3283" s="1" t="s">
        <v>2059</v>
      </c>
      <c r="O3283" s="2">
        <v>39660</v>
      </c>
      <c r="P3283" s="2">
        <v>39665</v>
      </c>
      <c r="Q3283" s="1" t="s">
        <v>29</v>
      </c>
      <c r="R3283" t="str">
        <f>VLOOKUP(F3283,'Seg 2 descriptions'!A:B,2)</f>
        <v>X Engineering and Measurement</v>
      </c>
      <c r="S3283" t="str">
        <f>VLOOKUP(G3283,'Seg 3 descriptions'!A:B,2)</f>
        <v>Lodging &amp; Travel</v>
      </c>
    </row>
    <row r="3284" spans="1:19" x14ac:dyDescent="0.25">
      <c r="A3284" s="1" t="s">
        <v>457</v>
      </c>
      <c r="B3284" s="1" t="s">
        <v>49</v>
      </c>
      <c r="C3284" s="1" t="s">
        <v>2931</v>
      </c>
      <c r="D3284" s="1" t="s">
        <v>3064</v>
      </c>
      <c r="E3284" s="1" t="s">
        <v>20</v>
      </c>
      <c r="F3284" s="1" t="s">
        <v>2006</v>
      </c>
      <c r="G3284" s="1" t="s">
        <v>866</v>
      </c>
      <c r="H3284" s="1" t="s">
        <v>76</v>
      </c>
      <c r="I3284" s="1" t="s">
        <v>2056</v>
      </c>
      <c r="J3284" s="3">
        <v>34.08</v>
      </c>
      <c r="K3284" s="1" t="s">
        <v>3022</v>
      </c>
      <c r="L3284" s="1" t="s">
        <v>24</v>
      </c>
      <c r="M3284" s="1" t="s">
        <v>3023</v>
      </c>
      <c r="N3284" s="1" t="s">
        <v>2059</v>
      </c>
      <c r="O3284" s="2">
        <v>39660</v>
      </c>
      <c r="P3284" s="2">
        <v>39665</v>
      </c>
      <c r="Q3284" s="1" t="s">
        <v>29</v>
      </c>
      <c r="R3284" t="str">
        <f>VLOOKUP(F3284,'Seg 2 descriptions'!A:B,2)</f>
        <v>X Engineering and Measurement</v>
      </c>
      <c r="S3284" t="str">
        <f>VLOOKUP(G3284,'Seg 3 descriptions'!A:B,2)</f>
        <v>Lodging &amp; Travel</v>
      </c>
    </row>
    <row r="3285" spans="1:19" x14ac:dyDescent="0.25">
      <c r="A3285" s="1" t="s">
        <v>457</v>
      </c>
      <c r="B3285" s="1" t="s">
        <v>49</v>
      </c>
      <c r="C3285" s="1" t="s">
        <v>2931</v>
      </c>
      <c r="D3285" s="1" t="s">
        <v>3065</v>
      </c>
      <c r="E3285" s="1" t="s">
        <v>20</v>
      </c>
      <c r="F3285" s="1" t="s">
        <v>2006</v>
      </c>
      <c r="G3285" s="1" t="s">
        <v>866</v>
      </c>
      <c r="H3285" s="1" t="s">
        <v>23</v>
      </c>
      <c r="I3285" s="1" t="s">
        <v>2056</v>
      </c>
      <c r="J3285" s="3">
        <v>27.71</v>
      </c>
      <c r="K3285" s="1" t="s">
        <v>3022</v>
      </c>
      <c r="L3285" s="1" t="s">
        <v>24</v>
      </c>
      <c r="M3285" s="1" t="s">
        <v>3023</v>
      </c>
      <c r="N3285" s="1" t="s">
        <v>2059</v>
      </c>
      <c r="O3285" s="2">
        <v>39660</v>
      </c>
      <c r="P3285" s="2">
        <v>39665</v>
      </c>
      <c r="Q3285" s="1" t="s">
        <v>29</v>
      </c>
      <c r="R3285" t="str">
        <f>VLOOKUP(F3285,'Seg 2 descriptions'!A:B,2)</f>
        <v>X Engineering and Measurement</v>
      </c>
      <c r="S3285" t="str">
        <f>VLOOKUP(G3285,'Seg 3 descriptions'!A:B,2)</f>
        <v>Lodging &amp; Travel</v>
      </c>
    </row>
    <row r="3286" spans="1:19" x14ac:dyDescent="0.25">
      <c r="A3286" s="1" t="s">
        <v>457</v>
      </c>
      <c r="B3286" s="1" t="s">
        <v>49</v>
      </c>
      <c r="C3286" s="1" t="s">
        <v>2931</v>
      </c>
      <c r="D3286" s="1" t="s">
        <v>2330</v>
      </c>
      <c r="E3286" s="1" t="s">
        <v>20</v>
      </c>
      <c r="F3286" s="1" t="s">
        <v>2006</v>
      </c>
      <c r="G3286" s="1" t="s">
        <v>460</v>
      </c>
      <c r="H3286" s="1" t="s">
        <v>130</v>
      </c>
      <c r="I3286" s="1" t="s">
        <v>2056</v>
      </c>
      <c r="J3286" s="3">
        <v>21.55</v>
      </c>
      <c r="K3286" s="1" t="s">
        <v>3022</v>
      </c>
      <c r="L3286" s="1" t="s">
        <v>24</v>
      </c>
      <c r="M3286" s="1" t="s">
        <v>3023</v>
      </c>
      <c r="N3286" s="1" t="s">
        <v>2059</v>
      </c>
      <c r="O3286" s="2">
        <v>39660</v>
      </c>
      <c r="P3286" s="2">
        <v>39665</v>
      </c>
      <c r="Q3286" s="1" t="s">
        <v>29</v>
      </c>
      <c r="R3286" t="str">
        <f>VLOOKUP(F3286,'Seg 2 descriptions'!A:B,2)</f>
        <v>X Engineering and Measurement</v>
      </c>
      <c r="S3286" t="str">
        <f>VLOOKUP(G3286,'Seg 3 descriptions'!A:B,2)</f>
        <v>Salaries</v>
      </c>
    </row>
    <row r="3287" spans="1:19" x14ac:dyDescent="0.25">
      <c r="A3287" s="1" t="s">
        <v>457</v>
      </c>
      <c r="B3287" s="1" t="s">
        <v>49</v>
      </c>
      <c r="C3287" s="1" t="s">
        <v>2931</v>
      </c>
      <c r="D3287" s="1" t="s">
        <v>2077</v>
      </c>
      <c r="E3287" s="1" t="s">
        <v>20</v>
      </c>
      <c r="F3287" s="1" t="s">
        <v>2006</v>
      </c>
      <c r="G3287" s="1" t="s">
        <v>460</v>
      </c>
      <c r="H3287" s="1" t="s">
        <v>86</v>
      </c>
      <c r="I3287" s="1" t="s">
        <v>2056</v>
      </c>
      <c r="J3287" s="3">
        <v>211.14</v>
      </c>
      <c r="K3287" s="1" t="s">
        <v>3022</v>
      </c>
      <c r="L3287" s="1" t="s">
        <v>24</v>
      </c>
      <c r="M3287" s="1" t="s">
        <v>3023</v>
      </c>
      <c r="N3287" s="1" t="s">
        <v>2059</v>
      </c>
      <c r="O3287" s="2">
        <v>39660</v>
      </c>
      <c r="P3287" s="2">
        <v>39665</v>
      </c>
      <c r="Q3287" s="1" t="s">
        <v>29</v>
      </c>
      <c r="R3287" t="str">
        <f>VLOOKUP(F3287,'Seg 2 descriptions'!A:B,2)</f>
        <v>X Engineering and Measurement</v>
      </c>
      <c r="S3287" t="str">
        <f>VLOOKUP(G3287,'Seg 3 descriptions'!A:B,2)</f>
        <v>Salaries</v>
      </c>
    </row>
    <row r="3288" spans="1:19" x14ac:dyDescent="0.25">
      <c r="A3288" s="1" t="s">
        <v>457</v>
      </c>
      <c r="B3288" s="1" t="s">
        <v>49</v>
      </c>
      <c r="C3288" s="1" t="s">
        <v>2931</v>
      </c>
      <c r="D3288" s="1" t="s">
        <v>2080</v>
      </c>
      <c r="E3288" s="1" t="s">
        <v>20</v>
      </c>
      <c r="F3288" s="1" t="s">
        <v>2006</v>
      </c>
      <c r="G3288" s="1" t="s">
        <v>460</v>
      </c>
      <c r="H3288" s="1" t="s">
        <v>187</v>
      </c>
      <c r="I3288" s="1" t="s">
        <v>2056</v>
      </c>
      <c r="J3288" s="3">
        <v>93.03</v>
      </c>
      <c r="K3288" s="1" t="s">
        <v>3022</v>
      </c>
      <c r="L3288" s="1" t="s">
        <v>24</v>
      </c>
      <c r="M3288" s="1" t="s">
        <v>3023</v>
      </c>
      <c r="N3288" s="1" t="s">
        <v>2059</v>
      </c>
      <c r="O3288" s="2">
        <v>39660</v>
      </c>
      <c r="P3288" s="2">
        <v>39665</v>
      </c>
      <c r="Q3288" s="1" t="s">
        <v>29</v>
      </c>
      <c r="R3288" t="str">
        <f>VLOOKUP(F3288,'Seg 2 descriptions'!A:B,2)</f>
        <v>X Engineering and Measurement</v>
      </c>
      <c r="S3288" t="str">
        <f>VLOOKUP(G3288,'Seg 3 descriptions'!A:B,2)</f>
        <v>Salaries</v>
      </c>
    </row>
    <row r="3289" spans="1:19" x14ac:dyDescent="0.25">
      <c r="A3289" s="1" t="s">
        <v>457</v>
      </c>
      <c r="B3289" s="1" t="s">
        <v>49</v>
      </c>
      <c r="C3289" s="1" t="s">
        <v>2931</v>
      </c>
      <c r="D3289" s="1" t="s">
        <v>2081</v>
      </c>
      <c r="E3289" s="1" t="s">
        <v>20</v>
      </c>
      <c r="F3289" s="1" t="s">
        <v>2006</v>
      </c>
      <c r="G3289" s="1" t="s">
        <v>460</v>
      </c>
      <c r="H3289" s="1" t="s">
        <v>76</v>
      </c>
      <c r="I3289" s="1" t="s">
        <v>2056</v>
      </c>
      <c r="J3289" s="3">
        <v>226.8</v>
      </c>
      <c r="K3289" s="1" t="s">
        <v>3022</v>
      </c>
      <c r="L3289" s="1" t="s">
        <v>24</v>
      </c>
      <c r="M3289" s="1" t="s">
        <v>3023</v>
      </c>
      <c r="N3289" s="1" t="s">
        <v>2059</v>
      </c>
      <c r="O3289" s="2">
        <v>39660</v>
      </c>
      <c r="P3289" s="2">
        <v>39665</v>
      </c>
      <c r="Q3289" s="1" t="s">
        <v>29</v>
      </c>
      <c r="R3289" t="str">
        <f>VLOOKUP(F3289,'Seg 2 descriptions'!A:B,2)</f>
        <v>X Engineering and Measurement</v>
      </c>
      <c r="S3289" t="str">
        <f>VLOOKUP(G3289,'Seg 3 descriptions'!A:B,2)</f>
        <v>Salaries</v>
      </c>
    </row>
    <row r="3290" spans="1:19" x14ac:dyDescent="0.25">
      <c r="A3290" s="1" t="s">
        <v>457</v>
      </c>
      <c r="B3290" s="1" t="s">
        <v>49</v>
      </c>
      <c r="C3290" s="1" t="s">
        <v>2931</v>
      </c>
      <c r="D3290" s="1" t="s">
        <v>2082</v>
      </c>
      <c r="E3290" s="1" t="s">
        <v>20</v>
      </c>
      <c r="F3290" s="1" t="s">
        <v>2006</v>
      </c>
      <c r="G3290" s="1" t="s">
        <v>460</v>
      </c>
      <c r="H3290" s="1" t="s">
        <v>23</v>
      </c>
      <c r="I3290" s="1" t="s">
        <v>2056</v>
      </c>
      <c r="J3290" s="3">
        <v>184.44</v>
      </c>
      <c r="K3290" s="1" t="s">
        <v>3022</v>
      </c>
      <c r="L3290" s="1" t="s">
        <v>24</v>
      </c>
      <c r="M3290" s="1" t="s">
        <v>3023</v>
      </c>
      <c r="N3290" s="1" t="s">
        <v>2059</v>
      </c>
      <c r="O3290" s="2">
        <v>39660</v>
      </c>
      <c r="P3290" s="2">
        <v>39665</v>
      </c>
      <c r="Q3290" s="1" t="s">
        <v>29</v>
      </c>
      <c r="R3290" t="str">
        <f>VLOOKUP(F3290,'Seg 2 descriptions'!A:B,2)</f>
        <v>X Engineering and Measurement</v>
      </c>
      <c r="S3290" t="str">
        <f>VLOOKUP(G3290,'Seg 3 descriptions'!A:B,2)</f>
        <v>Salaries</v>
      </c>
    </row>
    <row r="3291" spans="1:19" x14ac:dyDescent="0.25">
      <c r="A3291" s="1" t="s">
        <v>457</v>
      </c>
      <c r="B3291" s="1" t="s">
        <v>49</v>
      </c>
      <c r="C3291" s="1" t="s">
        <v>2938</v>
      </c>
      <c r="D3291" s="1" t="s">
        <v>2082</v>
      </c>
      <c r="E3291" s="1" t="s">
        <v>20</v>
      </c>
      <c r="F3291" s="1" t="s">
        <v>2006</v>
      </c>
      <c r="G3291" s="1" t="s">
        <v>460</v>
      </c>
      <c r="H3291" s="1" t="s">
        <v>23</v>
      </c>
      <c r="I3291" s="1" t="s">
        <v>2056</v>
      </c>
      <c r="J3291" s="3">
        <v>106.11</v>
      </c>
      <c r="K3291" s="1" t="s">
        <v>3022</v>
      </c>
      <c r="L3291" s="1" t="s">
        <v>24</v>
      </c>
      <c r="M3291" s="1" t="s">
        <v>3023</v>
      </c>
      <c r="N3291" s="1" t="s">
        <v>2059</v>
      </c>
      <c r="O3291" s="2">
        <v>39782</v>
      </c>
      <c r="P3291" s="2">
        <v>39785</v>
      </c>
      <c r="Q3291" s="1" t="s">
        <v>29</v>
      </c>
      <c r="R3291" t="str">
        <f>VLOOKUP(F3291,'Seg 2 descriptions'!A:B,2)</f>
        <v>X Engineering and Measurement</v>
      </c>
      <c r="S3291" t="str">
        <f>VLOOKUP(G3291,'Seg 3 descriptions'!A:B,2)</f>
        <v>Salaries</v>
      </c>
    </row>
    <row r="3292" spans="1:19" x14ac:dyDescent="0.25">
      <c r="A3292" s="1" t="s">
        <v>457</v>
      </c>
      <c r="B3292" s="1" t="s">
        <v>49</v>
      </c>
      <c r="C3292" s="1" t="s">
        <v>2938</v>
      </c>
      <c r="D3292" s="1" t="s">
        <v>2077</v>
      </c>
      <c r="E3292" s="1" t="s">
        <v>20</v>
      </c>
      <c r="F3292" s="1" t="s">
        <v>2006</v>
      </c>
      <c r="G3292" s="1" t="s">
        <v>460</v>
      </c>
      <c r="H3292" s="1" t="s">
        <v>86</v>
      </c>
      <c r="I3292" s="1" t="s">
        <v>2056</v>
      </c>
      <c r="J3292" s="3">
        <v>29.19</v>
      </c>
      <c r="K3292" s="1" t="s">
        <v>3022</v>
      </c>
      <c r="L3292" s="1" t="s">
        <v>24</v>
      </c>
      <c r="M3292" s="1" t="s">
        <v>3023</v>
      </c>
      <c r="N3292" s="1" t="s">
        <v>2059</v>
      </c>
      <c r="O3292" s="2">
        <v>39782</v>
      </c>
      <c r="P3292" s="2">
        <v>39785</v>
      </c>
      <c r="Q3292" s="1" t="s">
        <v>29</v>
      </c>
      <c r="R3292" t="str">
        <f>VLOOKUP(F3292,'Seg 2 descriptions'!A:B,2)</f>
        <v>X Engineering and Measurement</v>
      </c>
      <c r="S3292" t="str">
        <f>VLOOKUP(G3292,'Seg 3 descriptions'!A:B,2)</f>
        <v>Salaries</v>
      </c>
    </row>
    <row r="3293" spans="1:19" x14ac:dyDescent="0.25">
      <c r="A3293" s="1" t="s">
        <v>457</v>
      </c>
      <c r="B3293" s="1" t="s">
        <v>49</v>
      </c>
      <c r="C3293" s="1" t="s">
        <v>2938</v>
      </c>
      <c r="D3293" s="1" t="s">
        <v>2080</v>
      </c>
      <c r="E3293" s="1" t="s">
        <v>20</v>
      </c>
      <c r="F3293" s="1" t="s">
        <v>2006</v>
      </c>
      <c r="G3293" s="1" t="s">
        <v>460</v>
      </c>
      <c r="H3293" s="1" t="s">
        <v>187</v>
      </c>
      <c r="I3293" s="1" t="s">
        <v>2056</v>
      </c>
      <c r="J3293" s="3">
        <v>81.510000000000005</v>
      </c>
      <c r="K3293" s="1" t="s">
        <v>3022</v>
      </c>
      <c r="L3293" s="1" t="s">
        <v>24</v>
      </c>
      <c r="M3293" s="1" t="s">
        <v>3023</v>
      </c>
      <c r="N3293" s="1" t="s">
        <v>2059</v>
      </c>
      <c r="O3293" s="2">
        <v>39782</v>
      </c>
      <c r="P3293" s="2">
        <v>39785</v>
      </c>
      <c r="Q3293" s="1" t="s">
        <v>29</v>
      </c>
      <c r="R3293" t="str">
        <f>VLOOKUP(F3293,'Seg 2 descriptions'!A:B,2)</f>
        <v>X Engineering and Measurement</v>
      </c>
      <c r="S3293" t="str">
        <f>VLOOKUP(G3293,'Seg 3 descriptions'!A:B,2)</f>
        <v>Salaries</v>
      </c>
    </row>
    <row r="3294" spans="1:19" x14ac:dyDescent="0.25">
      <c r="A3294" s="1" t="s">
        <v>457</v>
      </c>
      <c r="B3294" s="1" t="s">
        <v>49</v>
      </c>
      <c r="C3294" s="1" t="s">
        <v>2938</v>
      </c>
      <c r="D3294" s="1" t="s">
        <v>2081</v>
      </c>
      <c r="E3294" s="1" t="s">
        <v>20</v>
      </c>
      <c r="F3294" s="1" t="s">
        <v>2006</v>
      </c>
      <c r="G3294" s="1" t="s">
        <v>460</v>
      </c>
      <c r="H3294" s="1" t="s">
        <v>76</v>
      </c>
      <c r="I3294" s="1" t="s">
        <v>2056</v>
      </c>
      <c r="J3294" s="3">
        <v>111.73</v>
      </c>
      <c r="K3294" s="1" t="s">
        <v>3022</v>
      </c>
      <c r="L3294" s="1" t="s">
        <v>24</v>
      </c>
      <c r="M3294" s="1" t="s">
        <v>3023</v>
      </c>
      <c r="N3294" s="1" t="s">
        <v>2059</v>
      </c>
      <c r="O3294" s="2">
        <v>39782</v>
      </c>
      <c r="P3294" s="2">
        <v>39785</v>
      </c>
      <c r="Q3294" s="1" t="s">
        <v>29</v>
      </c>
      <c r="R3294" t="str">
        <f>VLOOKUP(F3294,'Seg 2 descriptions'!A:B,2)</f>
        <v>X Engineering and Measurement</v>
      </c>
      <c r="S3294" t="str">
        <f>VLOOKUP(G3294,'Seg 3 descriptions'!A:B,2)</f>
        <v>Salaries</v>
      </c>
    </row>
    <row r="3295" spans="1:19" x14ac:dyDescent="0.25">
      <c r="A3295" s="1" t="s">
        <v>457</v>
      </c>
      <c r="B3295" s="1" t="s">
        <v>49</v>
      </c>
      <c r="C3295" s="1" t="s">
        <v>2933</v>
      </c>
      <c r="D3295" s="1" t="s">
        <v>2063</v>
      </c>
      <c r="E3295" s="1" t="s">
        <v>20</v>
      </c>
      <c r="F3295" s="1" t="s">
        <v>2006</v>
      </c>
      <c r="G3295" s="1" t="s">
        <v>590</v>
      </c>
      <c r="H3295" s="1" t="s">
        <v>86</v>
      </c>
      <c r="I3295" s="1" t="s">
        <v>2056</v>
      </c>
      <c r="J3295" s="3">
        <v>-0.02</v>
      </c>
      <c r="K3295" s="1" t="s">
        <v>3022</v>
      </c>
      <c r="L3295" s="1" t="s">
        <v>24</v>
      </c>
      <c r="M3295" s="1" t="s">
        <v>3023</v>
      </c>
      <c r="N3295" s="1" t="s">
        <v>2059</v>
      </c>
      <c r="O3295" s="2">
        <v>39752</v>
      </c>
      <c r="P3295" s="2">
        <v>39758</v>
      </c>
      <c r="Q3295" s="1" t="s">
        <v>29</v>
      </c>
      <c r="R3295" t="str">
        <f>VLOOKUP(F3295,'Seg 2 descriptions'!A:B,2)</f>
        <v>X Engineering and Measurement</v>
      </c>
      <c r="S3295" t="str">
        <f>VLOOKUP(G3295,'Seg 3 descriptions'!A:B,2)</f>
        <v>Overtime/Comp Time/On Call</v>
      </c>
    </row>
    <row r="3296" spans="1:19" x14ac:dyDescent="0.25">
      <c r="A3296" s="1" t="s">
        <v>457</v>
      </c>
      <c r="B3296" s="1" t="s">
        <v>49</v>
      </c>
      <c r="C3296" s="1" t="s">
        <v>2933</v>
      </c>
      <c r="D3296" s="1" t="s">
        <v>2005</v>
      </c>
      <c r="E3296" s="1" t="s">
        <v>20</v>
      </c>
      <c r="F3296" s="1" t="s">
        <v>2006</v>
      </c>
      <c r="G3296" s="1" t="s">
        <v>590</v>
      </c>
      <c r="H3296" s="1" t="s">
        <v>187</v>
      </c>
      <c r="I3296" s="1" t="s">
        <v>2056</v>
      </c>
      <c r="J3296" s="3">
        <v>-0.1</v>
      </c>
      <c r="K3296" s="1" t="s">
        <v>3022</v>
      </c>
      <c r="L3296" s="1" t="s">
        <v>24</v>
      </c>
      <c r="M3296" s="1" t="s">
        <v>3023</v>
      </c>
      <c r="N3296" s="1" t="s">
        <v>2059</v>
      </c>
      <c r="O3296" s="2">
        <v>39752</v>
      </c>
      <c r="P3296" s="2">
        <v>39758</v>
      </c>
      <c r="Q3296" s="1" t="s">
        <v>29</v>
      </c>
      <c r="R3296" t="str">
        <f>VLOOKUP(F3296,'Seg 2 descriptions'!A:B,2)</f>
        <v>X Engineering and Measurement</v>
      </c>
      <c r="S3296" t="str">
        <f>VLOOKUP(G3296,'Seg 3 descriptions'!A:B,2)</f>
        <v>Overtime/Comp Time/On Call</v>
      </c>
    </row>
    <row r="3297" spans="1:19" x14ac:dyDescent="0.25">
      <c r="A3297" s="1" t="s">
        <v>457</v>
      </c>
      <c r="B3297" s="1" t="s">
        <v>49</v>
      </c>
      <c r="C3297" s="1" t="s">
        <v>2933</v>
      </c>
      <c r="D3297" s="1" t="s">
        <v>2008</v>
      </c>
      <c r="E3297" s="1" t="s">
        <v>20</v>
      </c>
      <c r="F3297" s="1" t="s">
        <v>2006</v>
      </c>
      <c r="G3297" s="1" t="s">
        <v>590</v>
      </c>
      <c r="H3297" s="1" t="s">
        <v>76</v>
      </c>
      <c r="I3297" s="1" t="s">
        <v>2056</v>
      </c>
      <c r="J3297" s="3">
        <v>-0.13</v>
      </c>
      <c r="K3297" s="1" t="s">
        <v>3022</v>
      </c>
      <c r="L3297" s="1" t="s">
        <v>24</v>
      </c>
      <c r="M3297" s="1" t="s">
        <v>3023</v>
      </c>
      <c r="N3297" s="1" t="s">
        <v>2059</v>
      </c>
      <c r="O3297" s="2">
        <v>39752</v>
      </c>
      <c r="P3297" s="2">
        <v>39758</v>
      </c>
      <c r="Q3297" s="1" t="s">
        <v>29</v>
      </c>
      <c r="R3297" t="str">
        <f>VLOOKUP(F3297,'Seg 2 descriptions'!A:B,2)</f>
        <v>X Engineering and Measurement</v>
      </c>
      <c r="S3297" t="str">
        <f>VLOOKUP(G3297,'Seg 3 descriptions'!A:B,2)</f>
        <v>Overtime/Comp Time/On Call</v>
      </c>
    </row>
    <row r="3298" spans="1:19" x14ac:dyDescent="0.25">
      <c r="A3298" s="1" t="s">
        <v>457</v>
      </c>
      <c r="B3298" s="1" t="s">
        <v>49</v>
      </c>
      <c r="C3298" s="1" t="s">
        <v>2933</v>
      </c>
      <c r="D3298" s="1" t="s">
        <v>2064</v>
      </c>
      <c r="E3298" s="1" t="s">
        <v>20</v>
      </c>
      <c r="F3298" s="1" t="s">
        <v>2006</v>
      </c>
      <c r="G3298" s="1" t="s">
        <v>590</v>
      </c>
      <c r="H3298" s="1" t="s">
        <v>23</v>
      </c>
      <c r="I3298" s="1" t="s">
        <v>2056</v>
      </c>
      <c r="J3298" s="3">
        <v>-0.08</v>
      </c>
      <c r="K3298" s="1" t="s">
        <v>3022</v>
      </c>
      <c r="L3298" s="1" t="s">
        <v>24</v>
      </c>
      <c r="M3298" s="1" t="s">
        <v>3023</v>
      </c>
      <c r="N3298" s="1" t="s">
        <v>2059</v>
      </c>
      <c r="O3298" s="2">
        <v>39752</v>
      </c>
      <c r="P3298" s="2">
        <v>39758</v>
      </c>
      <c r="Q3298" s="1" t="s">
        <v>29</v>
      </c>
      <c r="R3298" t="str">
        <f>VLOOKUP(F3298,'Seg 2 descriptions'!A:B,2)</f>
        <v>X Engineering and Measurement</v>
      </c>
      <c r="S3298" t="str">
        <f>VLOOKUP(G3298,'Seg 3 descriptions'!A:B,2)</f>
        <v>Overtime/Comp Time/On Call</v>
      </c>
    </row>
    <row r="3299" spans="1:19" x14ac:dyDescent="0.25">
      <c r="A3299" s="1" t="s">
        <v>457</v>
      </c>
      <c r="B3299" s="1" t="s">
        <v>49</v>
      </c>
      <c r="C3299" s="1" t="s">
        <v>2933</v>
      </c>
      <c r="D3299" s="1" t="s">
        <v>2082</v>
      </c>
      <c r="E3299" s="1" t="s">
        <v>20</v>
      </c>
      <c r="F3299" s="1" t="s">
        <v>2006</v>
      </c>
      <c r="G3299" s="1" t="s">
        <v>460</v>
      </c>
      <c r="H3299" s="1" t="s">
        <v>23</v>
      </c>
      <c r="I3299" s="1" t="s">
        <v>2056</v>
      </c>
      <c r="J3299" s="3">
        <v>-162.53</v>
      </c>
      <c r="K3299" s="1" t="s">
        <v>3022</v>
      </c>
      <c r="L3299" s="1" t="s">
        <v>24</v>
      </c>
      <c r="M3299" s="1" t="s">
        <v>3023</v>
      </c>
      <c r="N3299" s="1" t="s">
        <v>2059</v>
      </c>
      <c r="O3299" s="2">
        <v>39752</v>
      </c>
      <c r="P3299" s="2">
        <v>39758</v>
      </c>
      <c r="Q3299" s="1" t="s">
        <v>29</v>
      </c>
      <c r="R3299" t="str">
        <f>VLOOKUP(F3299,'Seg 2 descriptions'!A:B,2)</f>
        <v>X Engineering and Measurement</v>
      </c>
      <c r="S3299" t="str">
        <f>VLOOKUP(G3299,'Seg 3 descriptions'!A:B,2)</f>
        <v>Salaries</v>
      </c>
    </row>
    <row r="3300" spans="1:19" x14ac:dyDescent="0.25">
      <c r="A3300" s="1" t="s">
        <v>457</v>
      </c>
      <c r="B3300" s="1" t="s">
        <v>49</v>
      </c>
      <c r="C3300" s="1" t="s">
        <v>2933</v>
      </c>
      <c r="D3300" s="1" t="s">
        <v>2393</v>
      </c>
      <c r="E3300" s="1" t="s">
        <v>20</v>
      </c>
      <c r="F3300" s="1" t="s">
        <v>2006</v>
      </c>
      <c r="G3300" s="1" t="s">
        <v>460</v>
      </c>
      <c r="H3300" s="1" t="s">
        <v>228</v>
      </c>
      <c r="I3300" s="1" t="s">
        <v>2056</v>
      </c>
      <c r="J3300" s="3">
        <v>-5.88</v>
      </c>
      <c r="K3300" s="1" t="s">
        <v>3022</v>
      </c>
      <c r="L3300" s="1" t="s">
        <v>24</v>
      </c>
      <c r="M3300" s="1" t="s">
        <v>3023</v>
      </c>
      <c r="N3300" s="1" t="s">
        <v>2059</v>
      </c>
      <c r="O3300" s="2">
        <v>39752</v>
      </c>
      <c r="P3300" s="2">
        <v>39758</v>
      </c>
      <c r="Q3300" s="1" t="s">
        <v>29</v>
      </c>
      <c r="R3300" t="str">
        <f>VLOOKUP(F3300,'Seg 2 descriptions'!A:B,2)</f>
        <v>X Engineering and Measurement</v>
      </c>
      <c r="S3300" t="str">
        <f>VLOOKUP(G3300,'Seg 3 descriptions'!A:B,2)</f>
        <v>Salaries</v>
      </c>
    </row>
    <row r="3301" spans="1:19" x14ac:dyDescent="0.25">
      <c r="A3301" s="1" t="s">
        <v>17</v>
      </c>
      <c r="B3301" s="1" t="s">
        <v>1988</v>
      </c>
      <c r="C3301" s="1" t="s">
        <v>2788</v>
      </c>
      <c r="D3301" s="1" t="s">
        <v>2044</v>
      </c>
      <c r="E3301" s="1" t="s">
        <v>1991</v>
      </c>
      <c r="F3301" s="1" t="s">
        <v>2013</v>
      </c>
      <c r="G3301" s="1" t="s">
        <v>22</v>
      </c>
      <c r="H3301" s="1" t="s">
        <v>86</v>
      </c>
      <c r="I3301" s="1" t="s">
        <v>24</v>
      </c>
      <c r="J3301" s="3">
        <v>370.5</v>
      </c>
      <c r="K3301" s="1" t="s">
        <v>3369</v>
      </c>
      <c r="L3301" s="1" t="s">
        <v>24</v>
      </c>
      <c r="M3301" s="1" t="s">
        <v>3370</v>
      </c>
      <c r="N3301" s="1" t="s">
        <v>3371</v>
      </c>
      <c r="O3301" s="2">
        <v>39462</v>
      </c>
      <c r="P3301" s="2">
        <v>39464</v>
      </c>
      <c r="Q3301" s="1" t="s">
        <v>29</v>
      </c>
      <c r="R3301" t="str">
        <f>VLOOKUP(F3301,'Seg 2 descriptions'!A:B,2)</f>
        <v>X Facilities-Florida</v>
      </c>
      <c r="S3301" t="str">
        <f>VLOOKUP(G3301,'Seg 3 descriptions'!A:B,2)</f>
        <v>Facilities Maintenance</v>
      </c>
    </row>
    <row r="3302" spans="1:19" x14ac:dyDescent="0.25">
      <c r="A3302" s="1" t="s">
        <v>17</v>
      </c>
      <c r="B3302" s="1" t="s">
        <v>1988</v>
      </c>
      <c r="C3302" s="1" t="s">
        <v>2788</v>
      </c>
      <c r="D3302" s="1" t="s">
        <v>2044</v>
      </c>
      <c r="E3302" s="1" t="s">
        <v>1991</v>
      </c>
      <c r="F3302" s="1" t="s">
        <v>2013</v>
      </c>
      <c r="G3302" s="1" t="s">
        <v>22</v>
      </c>
      <c r="H3302" s="1" t="s">
        <v>86</v>
      </c>
      <c r="I3302" s="1" t="s">
        <v>24</v>
      </c>
      <c r="J3302" s="3">
        <v>25.94</v>
      </c>
      <c r="K3302" s="1" t="s">
        <v>3369</v>
      </c>
      <c r="L3302" s="1" t="s">
        <v>24</v>
      </c>
      <c r="M3302" s="1" t="s">
        <v>3370</v>
      </c>
      <c r="N3302" s="1" t="s">
        <v>3371</v>
      </c>
      <c r="O3302" s="2">
        <v>39462</v>
      </c>
      <c r="P3302" s="2">
        <v>39464</v>
      </c>
      <c r="Q3302" s="1" t="s">
        <v>29</v>
      </c>
      <c r="R3302" t="str">
        <f>VLOOKUP(F3302,'Seg 2 descriptions'!A:B,2)</f>
        <v>X Facilities-Florida</v>
      </c>
      <c r="S3302" t="str">
        <f>VLOOKUP(G3302,'Seg 3 descriptions'!A:B,2)</f>
        <v>Facilities Maintenance</v>
      </c>
    </row>
    <row r="3303" spans="1:19" x14ac:dyDescent="0.25">
      <c r="A3303" s="1" t="s">
        <v>17</v>
      </c>
      <c r="B3303" s="1" t="s">
        <v>1988</v>
      </c>
      <c r="C3303" s="1" t="s">
        <v>2411</v>
      </c>
      <c r="D3303" s="1" t="s">
        <v>2044</v>
      </c>
      <c r="E3303" s="1" t="s">
        <v>1991</v>
      </c>
      <c r="F3303" s="1" t="s">
        <v>2013</v>
      </c>
      <c r="G3303" s="1" t="s">
        <v>22</v>
      </c>
      <c r="H3303" s="1" t="s">
        <v>86</v>
      </c>
      <c r="I3303" s="1" t="s">
        <v>24</v>
      </c>
      <c r="J3303" s="3">
        <v>205</v>
      </c>
      <c r="K3303" s="1" t="s">
        <v>2289</v>
      </c>
      <c r="L3303" s="1" t="s">
        <v>24</v>
      </c>
      <c r="M3303" s="1" t="s">
        <v>3372</v>
      </c>
      <c r="N3303" s="1" t="s">
        <v>3373</v>
      </c>
      <c r="O3303" s="2">
        <v>39455</v>
      </c>
      <c r="P3303" s="2">
        <v>39456</v>
      </c>
      <c r="Q3303" s="1" t="s">
        <v>29</v>
      </c>
      <c r="R3303" t="str">
        <f>VLOOKUP(F3303,'Seg 2 descriptions'!A:B,2)</f>
        <v>X Facilities-Florida</v>
      </c>
      <c r="S3303" t="str">
        <f>VLOOKUP(G3303,'Seg 3 descriptions'!A:B,2)</f>
        <v>Facilities Maintenance</v>
      </c>
    </row>
    <row r="3304" spans="1:19" x14ac:dyDescent="0.25">
      <c r="A3304" s="1" t="s">
        <v>457</v>
      </c>
      <c r="B3304" s="1" t="s">
        <v>49</v>
      </c>
      <c r="C3304" s="1" t="s">
        <v>2933</v>
      </c>
      <c r="D3304" s="1" t="s">
        <v>2077</v>
      </c>
      <c r="E3304" s="1" t="s">
        <v>20</v>
      </c>
      <c r="F3304" s="1" t="s">
        <v>2006</v>
      </c>
      <c r="G3304" s="1" t="s">
        <v>460</v>
      </c>
      <c r="H3304" s="1" t="s">
        <v>86</v>
      </c>
      <c r="I3304" s="1" t="s">
        <v>2056</v>
      </c>
      <c r="J3304" s="3">
        <v>-32.68</v>
      </c>
      <c r="K3304" s="1" t="s">
        <v>3022</v>
      </c>
      <c r="L3304" s="1" t="s">
        <v>24</v>
      </c>
      <c r="M3304" s="1" t="s">
        <v>3023</v>
      </c>
      <c r="N3304" s="1" t="s">
        <v>2059</v>
      </c>
      <c r="O3304" s="2">
        <v>39752</v>
      </c>
      <c r="P3304" s="2">
        <v>39758</v>
      </c>
      <c r="Q3304" s="1" t="s">
        <v>29</v>
      </c>
      <c r="R3304" t="str">
        <f>VLOOKUP(F3304,'Seg 2 descriptions'!A:B,2)</f>
        <v>X Engineering and Measurement</v>
      </c>
      <c r="S3304" t="str">
        <f>VLOOKUP(G3304,'Seg 3 descriptions'!A:B,2)</f>
        <v>Salaries</v>
      </c>
    </row>
    <row r="3305" spans="1:19" x14ac:dyDescent="0.25">
      <c r="A3305" s="1" t="s">
        <v>457</v>
      </c>
      <c r="B3305" s="1" t="s">
        <v>49</v>
      </c>
      <c r="C3305" s="1" t="s">
        <v>2933</v>
      </c>
      <c r="D3305" s="1" t="s">
        <v>2080</v>
      </c>
      <c r="E3305" s="1" t="s">
        <v>20</v>
      </c>
      <c r="F3305" s="1" t="s">
        <v>2006</v>
      </c>
      <c r="G3305" s="1" t="s">
        <v>460</v>
      </c>
      <c r="H3305" s="1" t="s">
        <v>187</v>
      </c>
      <c r="I3305" s="1" t="s">
        <v>2056</v>
      </c>
      <c r="J3305" s="3">
        <v>-204.28</v>
      </c>
      <c r="K3305" s="1" t="s">
        <v>3022</v>
      </c>
      <c r="L3305" s="1" t="s">
        <v>24</v>
      </c>
      <c r="M3305" s="1" t="s">
        <v>3023</v>
      </c>
      <c r="N3305" s="1" t="s">
        <v>2059</v>
      </c>
      <c r="O3305" s="2">
        <v>39752</v>
      </c>
      <c r="P3305" s="2">
        <v>39758</v>
      </c>
      <c r="Q3305" s="1" t="s">
        <v>29</v>
      </c>
      <c r="R3305" t="str">
        <f>VLOOKUP(F3305,'Seg 2 descriptions'!A:B,2)</f>
        <v>X Engineering and Measurement</v>
      </c>
      <c r="S3305" t="str">
        <f>VLOOKUP(G3305,'Seg 3 descriptions'!A:B,2)</f>
        <v>Salaries</v>
      </c>
    </row>
    <row r="3306" spans="1:19" x14ac:dyDescent="0.25">
      <c r="A3306" s="1" t="s">
        <v>457</v>
      </c>
      <c r="B3306" s="1" t="s">
        <v>49</v>
      </c>
      <c r="C3306" s="1" t="s">
        <v>2933</v>
      </c>
      <c r="D3306" s="1" t="s">
        <v>2081</v>
      </c>
      <c r="E3306" s="1" t="s">
        <v>20</v>
      </c>
      <c r="F3306" s="1" t="s">
        <v>2006</v>
      </c>
      <c r="G3306" s="1" t="s">
        <v>460</v>
      </c>
      <c r="H3306" s="1" t="s">
        <v>76</v>
      </c>
      <c r="I3306" s="1" t="s">
        <v>2056</v>
      </c>
      <c r="J3306" s="3">
        <v>-264.79000000000002</v>
      </c>
      <c r="K3306" s="1" t="s">
        <v>3022</v>
      </c>
      <c r="L3306" s="1" t="s">
        <v>24</v>
      </c>
      <c r="M3306" s="1" t="s">
        <v>3023</v>
      </c>
      <c r="N3306" s="1" t="s">
        <v>2059</v>
      </c>
      <c r="O3306" s="2">
        <v>39752</v>
      </c>
      <c r="P3306" s="2">
        <v>39758</v>
      </c>
      <c r="Q3306" s="1" t="s">
        <v>29</v>
      </c>
      <c r="R3306" t="str">
        <f>VLOOKUP(F3306,'Seg 2 descriptions'!A:B,2)</f>
        <v>X Engineering and Measurement</v>
      </c>
      <c r="S3306" t="str">
        <f>VLOOKUP(G3306,'Seg 3 descriptions'!A:B,2)</f>
        <v>Salaries</v>
      </c>
    </row>
    <row r="3307" spans="1:19" x14ac:dyDescent="0.25">
      <c r="A3307" s="1" t="s">
        <v>457</v>
      </c>
      <c r="B3307" s="1" t="s">
        <v>49</v>
      </c>
      <c r="C3307" s="1" t="s">
        <v>3199</v>
      </c>
      <c r="D3307" s="1" t="s">
        <v>3026</v>
      </c>
      <c r="E3307" s="1" t="s">
        <v>20</v>
      </c>
      <c r="F3307" s="1" t="s">
        <v>2006</v>
      </c>
      <c r="G3307" s="1" t="s">
        <v>870</v>
      </c>
      <c r="H3307" s="1" t="s">
        <v>23</v>
      </c>
      <c r="I3307" s="1" t="s">
        <v>2056</v>
      </c>
      <c r="J3307" s="3">
        <v>2.3199999999999998</v>
      </c>
      <c r="K3307" s="1" t="s">
        <v>3022</v>
      </c>
      <c r="L3307" s="1" t="s">
        <v>24</v>
      </c>
      <c r="M3307" s="1" t="s">
        <v>3023</v>
      </c>
      <c r="N3307" s="1" t="s">
        <v>2059</v>
      </c>
      <c r="O3307" s="2">
        <v>39721</v>
      </c>
      <c r="P3307" s="2">
        <v>39727</v>
      </c>
      <c r="Q3307" s="1" t="s">
        <v>29</v>
      </c>
      <c r="R3307" t="str">
        <f>VLOOKUP(F3307,'Seg 2 descriptions'!A:B,2)</f>
        <v>X Engineering and Measurement</v>
      </c>
      <c r="S3307" t="str">
        <f>VLOOKUP(G3307,'Seg 3 descriptions'!A:B,2)</f>
        <v>Other Vehicle Expenses</v>
      </c>
    </row>
    <row r="3308" spans="1:19" x14ac:dyDescent="0.25">
      <c r="A3308" s="1" t="s">
        <v>457</v>
      </c>
      <c r="B3308" s="1" t="s">
        <v>49</v>
      </c>
      <c r="C3308" s="1" t="s">
        <v>3199</v>
      </c>
      <c r="D3308" s="1" t="s">
        <v>3374</v>
      </c>
      <c r="E3308" s="1" t="s">
        <v>20</v>
      </c>
      <c r="F3308" s="1" t="s">
        <v>2006</v>
      </c>
      <c r="G3308" s="1" t="s">
        <v>870</v>
      </c>
      <c r="H3308" s="1" t="s">
        <v>103</v>
      </c>
      <c r="I3308" s="1" t="s">
        <v>2056</v>
      </c>
      <c r="J3308" s="3">
        <v>0.11</v>
      </c>
      <c r="K3308" s="1" t="s">
        <v>3022</v>
      </c>
      <c r="L3308" s="1" t="s">
        <v>24</v>
      </c>
      <c r="M3308" s="1" t="s">
        <v>3023</v>
      </c>
      <c r="N3308" s="1" t="s">
        <v>2059</v>
      </c>
      <c r="O3308" s="2">
        <v>39721</v>
      </c>
      <c r="P3308" s="2">
        <v>39727</v>
      </c>
      <c r="Q3308" s="1" t="s">
        <v>29</v>
      </c>
      <c r="R3308" t="str">
        <f>VLOOKUP(F3308,'Seg 2 descriptions'!A:B,2)</f>
        <v>X Engineering and Measurement</v>
      </c>
      <c r="S3308" t="str">
        <f>VLOOKUP(G3308,'Seg 3 descriptions'!A:B,2)</f>
        <v>Other Vehicle Expenses</v>
      </c>
    </row>
    <row r="3309" spans="1:19" x14ac:dyDescent="0.25">
      <c r="A3309" s="1" t="s">
        <v>457</v>
      </c>
      <c r="B3309" s="1" t="s">
        <v>49</v>
      </c>
      <c r="C3309" s="1" t="s">
        <v>3199</v>
      </c>
      <c r="D3309" s="1" t="s">
        <v>3055</v>
      </c>
      <c r="E3309" s="1" t="s">
        <v>20</v>
      </c>
      <c r="F3309" s="1" t="s">
        <v>2006</v>
      </c>
      <c r="G3309" s="1" t="s">
        <v>870</v>
      </c>
      <c r="H3309" s="1" t="s">
        <v>228</v>
      </c>
      <c r="I3309" s="1" t="s">
        <v>2056</v>
      </c>
      <c r="J3309" s="3">
        <v>0.47</v>
      </c>
      <c r="K3309" s="1" t="s">
        <v>3022</v>
      </c>
      <c r="L3309" s="1" t="s">
        <v>24</v>
      </c>
      <c r="M3309" s="1" t="s">
        <v>3023</v>
      </c>
      <c r="N3309" s="1" t="s">
        <v>2059</v>
      </c>
      <c r="O3309" s="2">
        <v>39721</v>
      </c>
      <c r="P3309" s="2">
        <v>39727</v>
      </c>
      <c r="Q3309" s="1" t="s">
        <v>29</v>
      </c>
      <c r="R3309" t="str">
        <f>VLOOKUP(F3309,'Seg 2 descriptions'!A:B,2)</f>
        <v>X Engineering and Measurement</v>
      </c>
      <c r="S3309" t="str">
        <f>VLOOKUP(G3309,'Seg 3 descriptions'!A:B,2)</f>
        <v>Other Vehicle Expenses</v>
      </c>
    </row>
    <row r="3310" spans="1:19" x14ac:dyDescent="0.25">
      <c r="A3310" s="1" t="s">
        <v>457</v>
      </c>
      <c r="B3310" s="1" t="s">
        <v>49</v>
      </c>
      <c r="C3310" s="1" t="s">
        <v>3199</v>
      </c>
      <c r="D3310" s="1" t="s">
        <v>3021</v>
      </c>
      <c r="E3310" s="1" t="s">
        <v>20</v>
      </c>
      <c r="F3310" s="1" t="s">
        <v>2006</v>
      </c>
      <c r="G3310" s="1" t="s">
        <v>870</v>
      </c>
      <c r="H3310" s="1" t="s">
        <v>86</v>
      </c>
      <c r="I3310" s="1" t="s">
        <v>2056</v>
      </c>
      <c r="J3310" s="3">
        <v>0.11</v>
      </c>
      <c r="K3310" s="1" t="s">
        <v>3022</v>
      </c>
      <c r="L3310" s="1" t="s">
        <v>24</v>
      </c>
      <c r="M3310" s="1" t="s">
        <v>3023</v>
      </c>
      <c r="N3310" s="1" t="s">
        <v>2059</v>
      </c>
      <c r="O3310" s="2">
        <v>39721</v>
      </c>
      <c r="P3310" s="2">
        <v>39727</v>
      </c>
      <c r="Q3310" s="1" t="s">
        <v>29</v>
      </c>
      <c r="R3310" t="str">
        <f>VLOOKUP(F3310,'Seg 2 descriptions'!A:B,2)</f>
        <v>X Engineering and Measurement</v>
      </c>
      <c r="S3310" t="str">
        <f>VLOOKUP(G3310,'Seg 3 descriptions'!A:B,2)</f>
        <v>Other Vehicle Expenses</v>
      </c>
    </row>
    <row r="3311" spans="1:19" x14ac:dyDescent="0.25">
      <c r="A3311" s="1" t="s">
        <v>457</v>
      </c>
      <c r="B3311" s="1" t="s">
        <v>49</v>
      </c>
      <c r="C3311" s="1" t="s">
        <v>3199</v>
      </c>
      <c r="D3311" s="1" t="s">
        <v>3024</v>
      </c>
      <c r="E3311" s="1" t="s">
        <v>20</v>
      </c>
      <c r="F3311" s="1" t="s">
        <v>2006</v>
      </c>
      <c r="G3311" s="1" t="s">
        <v>870</v>
      </c>
      <c r="H3311" s="1" t="s">
        <v>187</v>
      </c>
      <c r="I3311" s="1" t="s">
        <v>2056</v>
      </c>
      <c r="J3311" s="3">
        <v>2.82</v>
      </c>
      <c r="K3311" s="1" t="s">
        <v>3022</v>
      </c>
      <c r="L3311" s="1" t="s">
        <v>24</v>
      </c>
      <c r="M3311" s="1" t="s">
        <v>3023</v>
      </c>
      <c r="N3311" s="1" t="s">
        <v>2059</v>
      </c>
      <c r="O3311" s="2">
        <v>39721</v>
      </c>
      <c r="P3311" s="2">
        <v>39727</v>
      </c>
      <c r="Q3311" s="1" t="s">
        <v>29</v>
      </c>
      <c r="R3311" t="str">
        <f>VLOOKUP(F3311,'Seg 2 descriptions'!A:B,2)</f>
        <v>X Engineering and Measurement</v>
      </c>
      <c r="S3311" t="str">
        <f>VLOOKUP(G3311,'Seg 3 descriptions'!A:B,2)</f>
        <v>Other Vehicle Expenses</v>
      </c>
    </row>
    <row r="3312" spans="1:19" x14ac:dyDescent="0.25">
      <c r="A3312" s="1" t="s">
        <v>457</v>
      </c>
      <c r="B3312" s="1" t="s">
        <v>49</v>
      </c>
      <c r="C3312" s="1" t="s">
        <v>3199</v>
      </c>
      <c r="D3312" s="1" t="s">
        <v>3025</v>
      </c>
      <c r="E3312" s="1" t="s">
        <v>20</v>
      </c>
      <c r="F3312" s="1" t="s">
        <v>2006</v>
      </c>
      <c r="G3312" s="1" t="s">
        <v>870</v>
      </c>
      <c r="H3312" s="1" t="s">
        <v>76</v>
      </c>
      <c r="I3312" s="1" t="s">
        <v>2056</v>
      </c>
      <c r="J3312" s="3">
        <v>3.46</v>
      </c>
      <c r="K3312" s="1" t="s">
        <v>3022</v>
      </c>
      <c r="L3312" s="1" t="s">
        <v>24</v>
      </c>
      <c r="M3312" s="1" t="s">
        <v>3023</v>
      </c>
      <c r="N3312" s="1" t="s">
        <v>2059</v>
      </c>
      <c r="O3312" s="2">
        <v>39721</v>
      </c>
      <c r="P3312" s="2">
        <v>39727</v>
      </c>
      <c r="Q3312" s="1" t="s">
        <v>29</v>
      </c>
      <c r="R3312" t="str">
        <f>VLOOKUP(F3312,'Seg 2 descriptions'!A:B,2)</f>
        <v>X Engineering and Measurement</v>
      </c>
      <c r="S3312" t="str">
        <f>VLOOKUP(G3312,'Seg 3 descriptions'!A:B,2)</f>
        <v>Other Vehicle Expenses</v>
      </c>
    </row>
    <row r="3313" spans="1:19" x14ac:dyDescent="0.25">
      <c r="A3313" s="1" t="s">
        <v>457</v>
      </c>
      <c r="B3313" s="1" t="s">
        <v>49</v>
      </c>
      <c r="C3313" s="1" t="s">
        <v>3199</v>
      </c>
      <c r="D3313" s="1" t="s">
        <v>3028</v>
      </c>
      <c r="E3313" s="1" t="s">
        <v>20</v>
      </c>
      <c r="F3313" s="1" t="s">
        <v>2006</v>
      </c>
      <c r="G3313" s="1" t="s">
        <v>1049</v>
      </c>
      <c r="H3313" s="1" t="s">
        <v>23</v>
      </c>
      <c r="I3313" s="1" t="s">
        <v>2056</v>
      </c>
      <c r="J3313" s="3">
        <v>18.37</v>
      </c>
      <c r="K3313" s="1" t="s">
        <v>3022</v>
      </c>
      <c r="L3313" s="1" t="s">
        <v>24</v>
      </c>
      <c r="M3313" s="1" t="s">
        <v>3023</v>
      </c>
      <c r="N3313" s="1" t="s">
        <v>2059</v>
      </c>
      <c r="O3313" s="2">
        <v>39721</v>
      </c>
      <c r="P3313" s="2">
        <v>39727</v>
      </c>
      <c r="Q3313" s="1" t="s">
        <v>29</v>
      </c>
      <c r="R3313" t="str">
        <f>VLOOKUP(F3313,'Seg 2 descriptions'!A:B,2)</f>
        <v>X Engineering and Measurement</v>
      </c>
      <c r="S3313" t="str">
        <f>VLOOKUP(G3313,'Seg 3 descriptions'!A:B,2)</f>
        <v>Vehicle Insurance</v>
      </c>
    </row>
    <row r="3314" spans="1:19" x14ac:dyDescent="0.25">
      <c r="A3314" s="1" t="s">
        <v>457</v>
      </c>
      <c r="B3314" s="1" t="s">
        <v>49</v>
      </c>
      <c r="C3314" s="1" t="s">
        <v>3199</v>
      </c>
      <c r="D3314" s="1" t="s">
        <v>3375</v>
      </c>
      <c r="E3314" s="1" t="s">
        <v>20</v>
      </c>
      <c r="F3314" s="1" t="s">
        <v>2006</v>
      </c>
      <c r="G3314" s="1" t="s">
        <v>1049</v>
      </c>
      <c r="H3314" s="1" t="s">
        <v>103</v>
      </c>
      <c r="I3314" s="1" t="s">
        <v>2056</v>
      </c>
      <c r="J3314" s="3">
        <v>0.88</v>
      </c>
      <c r="K3314" s="1" t="s">
        <v>3022</v>
      </c>
      <c r="L3314" s="1" t="s">
        <v>24</v>
      </c>
      <c r="M3314" s="1" t="s">
        <v>3023</v>
      </c>
      <c r="N3314" s="1" t="s">
        <v>2059</v>
      </c>
      <c r="O3314" s="2">
        <v>39721</v>
      </c>
      <c r="P3314" s="2">
        <v>39727</v>
      </c>
      <c r="Q3314" s="1" t="s">
        <v>29</v>
      </c>
      <c r="R3314" t="str">
        <f>VLOOKUP(F3314,'Seg 2 descriptions'!A:B,2)</f>
        <v>X Engineering and Measurement</v>
      </c>
      <c r="S3314" t="str">
        <f>VLOOKUP(G3314,'Seg 3 descriptions'!A:B,2)</f>
        <v>Vehicle Insurance</v>
      </c>
    </row>
    <row r="3315" spans="1:19" x14ac:dyDescent="0.25">
      <c r="A3315" s="1" t="s">
        <v>457</v>
      </c>
      <c r="B3315" s="1" t="s">
        <v>49</v>
      </c>
      <c r="C3315" s="1" t="s">
        <v>3199</v>
      </c>
      <c r="D3315" s="1" t="s">
        <v>3056</v>
      </c>
      <c r="E3315" s="1" t="s">
        <v>20</v>
      </c>
      <c r="F3315" s="1" t="s">
        <v>2006</v>
      </c>
      <c r="G3315" s="1" t="s">
        <v>1049</v>
      </c>
      <c r="H3315" s="1" t="s">
        <v>228</v>
      </c>
      <c r="I3315" s="1" t="s">
        <v>2056</v>
      </c>
      <c r="J3315" s="3">
        <v>3.75</v>
      </c>
      <c r="K3315" s="1" t="s">
        <v>3022</v>
      </c>
      <c r="L3315" s="1" t="s">
        <v>24</v>
      </c>
      <c r="M3315" s="1" t="s">
        <v>3023</v>
      </c>
      <c r="N3315" s="1" t="s">
        <v>2059</v>
      </c>
      <c r="O3315" s="2">
        <v>39721</v>
      </c>
      <c r="P3315" s="2">
        <v>39727</v>
      </c>
      <c r="Q3315" s="1" t="s">
        <v>29</v>
      </c>
      <c r="R3315" t="str">
        <f>VLOOKUP(F3315,'Seg 2 descriptions'!A:B,2)</f>
        <v>X Engineering and Measurement</v>
      </c>
      <c r="S3315" t="str">
        <f>VLOOKUP(G3315,'Seg 3 descriptions'!A:B,2)</f>
        <v>Vehicle Insurance</v>
      </c>
    </row>
    <row r="3316" spans="1:19" x14ac:dyDescent="0.25">
      <c r="A3316" s="1" t="s">
        <v>457</v>
      </c>
      <c r="B3316" s="1" t="s">
        <v>49</v>
      </c>
      <c r="C3316" s="1" t="s">
        <v>3199</v>
      </c>
      <c r="D3316" s="1" t="s">
        <v>3029</v>
      </c>
      <c r="E3316" s="1" t="s">
        <v>20</v>
      </c>
      <c r="F3316" s="1" t="s">
        <v>2006</v>
      </c>
      <c r="G3316" s="1" t="s">
        <v>1049</v>
      </c>
      <c r="H3316" s="1" t="s">
        <v>86</v>
      </c>
      <c r="I3316" s="1" t="s">
        <v>2056</v>
      </c>
      <c r="J3316" s="3">
        <v>0.88</v>
      </c>
      <c r="K3316" s="1" t="s">
        <v>3022</v>
      </c>
      <c r="L3316" s="1" t="s">
        <v>24</v>
      </c>
      <c r="M3316" s="1" t="s">
        <v>3023</v>
      </c>
      <c r="N3316" s="1" t="s">
        <v>2059</v>
      </c>
      <c r="O3316" s="2">
        <v>39721</v>
      </c>
      <c r="P3316" s="2">
        <v>39727</v>
      </c>
      <c r="Q3316" s="1" t="s">
        <v>29</v>
      </c>
      <c r="R3316" t="str">
        <f>VLOOKUP(F3316,'Seg 2 descriptions'!A:B,2)</f>
        <v>X Engineering and Measurement</v>
      </c>
      <c r="S3316" t="str">
        <f>VLOOKUP(G3316,'Seg 3 descriptions'!A:B,2)</f>
        <v>Vehicle Insurance</v>
      </c>
    </row>
    <row r="3317" spans="1:19" x14ac:dyDescent="0.25">
      <c r="A3317" s="1" t="s">
        <v>457</v>
      </c>
      <c r="B3317" s="1" t="s">
        <v>49</v>
      </c>
      <c r="C3317" s="1" t="s">
        <v>3199</v>
      </c>
      <c r="D3317" s="1" t="s">
        <v>3030</v>
      </c>
      <c r="E3317" s="1" t="s">
        <v>20</v>
      </c>
      <c r="F3317" s="1" t="s">
        <v>2006</v>
      </c>
      <c r="G3317" s="1" t="s">
        <v>1049</v>
      </c>
      <c r="H3317" s="1" t="s">
        <v>187</v>
      </c>
      <c r="I3317" s="1" t="s">
        <v>2056</v>
      </c>
      <c r="J3317" s="3">
        <v>22.34</v>
      </c>
      <c r="K3317" s="1" t="s">
        <v>3022</v>
      </c>
      <c r="L3317" s="1" t="s">
        <v>24</v>
      </c>
      <c r="M3317" s="1" t="s">
        <v>3023</v>
      </c>
      <c r="N3317" s="1" t="s">
        <v>2059</v>
      </c>
      <c r="O3317" s="2">
        <v>39721</v>
      </c>
      <c r="P3317" s="2">
        <v>39727</v>
      </c>
      <c r="Q3317" s="1" t="s">
        <v>29</v>
      </c>
      <c r="R3317" t="str">
        <f>VLOOKUP(F3317,'Seg 2 descriptions'!A:B,2)</f>
        <v>X Engineering and Measurement</v>
      </c>
      <c r="S3317" t="str">
        <f>VLOOKUP(G3317,'Seg 3 descriptions'!A:B,2)</f>
        <v>Vehicle Insurance</v>
      </c>
    </row>
    <row r="3318" spans="1:19" x14ac:dyDescent="0.25">
      <c r="A3318" s="1" t="s">
        <v>457</v>
      </c>
      <c r="B3318" s="1" t="s">
        <v>49</v>
      </c>
      <c r="C3318" s="1" t="s">
        <v>3199</v>
      </c>
      <c r="D3318" s="1" t="s">
        <v>3027</v>
      </c>
      <c r="E3318" s="1" t="s">
        <v>20</v>
      </c>
      <c r="F3318" s="1" t="s">
        <v>2006</v>
      </c>
      <c r="G3318" s="1" t="s">
        <v>1049</v>
      </c>
      <c r="H3318" s="1" t="s">
        <v>76</v>
      </c>
      <c r="I3318" s="1" t="s">
        <v>2056</v>
      </c>
      <c r="J3318" s="3">
        <v>27.43</v>
      </c>
      <c r="K3318" s="1" t="s">
        <v>3022</v>
      </c>
      <c r="L3318" s="1" t="s">
        <v>24</v>
      </c>
      <c r="M3318" s="1" t="s">
        <v>3023</v>
      </c>
      <c r="N3318" s="1" t="s">
        <v>2059</v>
      </c>
      <c r="O3318" s="2">
        <v>39721</v>
      </c>
      <c r="P3318" s="2">
        <v>39727</v>
      </c>
      <c r="Q3318" s="1" t="s">
        <v>29</v>
      </c>
      <c r="R3318" t="str">
        <f>VLOOKUP(F3318,'Seg 2 descriptions'!A:B,2)</f>
        <v>X Engineering and Measurement</v>
      </c>
      <c r="S3318" t="str">
        <f>VLOOKUP(G3318,'Seg 3 descriptions'!A:B,2)</f>
        <v>Vehicle Insurance</v>
      </c>
    </row>
    <row r="3319" spans="1:19" x14ac:dyDescent="0.25">
      <c r="A3319" s="1" t="s">
        <v>457</v>
      </c>
      <c r="B3319" s="1" t="s">
        <v>49</v>
      </c>
      <c r="C3319" s="1" t="s">
        <v>3199</v>
      </c>
      <c r="D3319" s="1" t="s">
        <v>3034</v>
      </c>
      <c r="E3319" s="1" t="s">
        <v>20</v>
      </c>
      <c r="F3319" s="1" t="s">
        <v>2006</v>
      </c>
      <c r="G3319" s="1" t="s">
        <v>1055</v>
      </c>
      <c r="H3319" s="1" t="s">
        <v>23</v>
      </c>
      <c r="I3319" s="1" t="s">
        <v>2056</v>
      </c>
      <c r="J3319" s="3">
        <v>68.2</v>
      </c>
      <c r="K3319" s="1" t="s">
        <v>3022</v>
      </c>
      <c r="L3319" s="1" t="s">
        <v>24</v>
      </c>
      <c r="M3319" s="1" t="s">
        <v>3023</v>
      </c>
      <c r="N3319" s="1" t="s">
        <v>2059</v>
      </c>
      <c r="O3319" s="2">
        <v>39721</v>
      </c>
      <c r="P3319" s="2">
        <v>39727</v>
      </c>
      <c r="Q3319" s="1" t="s">
        <v>29</v>
      </c>
      <c r="R3319" t="str">
        <f>VLOOKUP(F3319,'Seg 2 descriptions'!A:B,2)</f>
        <v>X Engineering and Measurement</v>
      </c>
      <c r="S3319" t="str">
        <f>VLOOKUP(G3319,'Seg 3 descriptions'!A:B,2)</f>
        <v>Vehicle Depreciation</v>
      </c>
    </row>
    <row r="3320" spans="1:19" x14ac:dyDescent="0.25">
      <c r="A3320" s="1" t="s">
        <v>457</v>
      </c>
      <c r="B3320" s="1" t="s">
        <v>49</v>
      </c>
      <c r="C3320" s="1" t="s">
        <v>3199</v>
      </c>
      <c r="D3320" s="1" t="s">
        <v>3376</v>
      </c>
      <c r="E3320" s="1" t="s">
        <v>20</v>
      </c>
      <c r="F3320" s="1" t="s">
        <v>2006</v>
      </c>
      <c r="G3320" s="1" t="s">
        <v>1055</v>
      </c>
      <c r="H3320" s="1" t="s">
        <v>103</v>
      </c>
      <c r="I3320" s="1" t="s">
        <v>2056</v>
      </c>
      <c r="J3320" s="3">
        <v>3.27</v>
      </c>
      <c r="K3320" s="1" t="s">
        <v>3022</v>
      </c>
      <c r="L3320" s="1" t="s">
        <v>24</v>
      </c>
      <c r="M3320" s="1" t="s">
        <v>3023</v>
      </c>
      <c r="N3320" s="1" t="s">
        <v>2059</v>
      </c>
      <c r="O3320" s="2">
        <v>39721</v>
      </c>
      <c r="P3320" s="2">
        <v>39727</v>
      </c>
      <c r="Q3320" s="1" t="s">
        <v>29</v>
      </c>
      <c r="R3320" t="str">
        <f>VLOOKUP(F3320,'Seg 2 descriptions'!A:B,2)</f>
        <v>X Engineering and Measurement</v>
      </c>
      <c r="S3320" t="str">
        <f>VLOOKUP(G3320,'Seg 3 descriptions'!A:B,2)</f>
        <v>Vehicle Depreciation</v>
      </c>
    </row>
    <row r="3321" spans="1:19" x14ac:dyDescent="0.25">
      <c r="A3321" s="1" t="s">
        <v>457</v>
      </c>
      <c r="B3321" s="1" t="s">
        <v>49</v>
      </c>
      <c r="C3321" s="1" t="s">
        <v>3199</v>
      </c>
      <c r="D3321" s="1" t="s">
        <v>3057</v>
      </c>
      <c r="E3321" s="1" t="s">
        <v>20</v>
      </c>
      <c r="F3321" s="1" t="s">
        <v>2006</v>
      </c>
      <c r="G3321" s="1" t="s">
        <v>1055</v>
      </c>
      <c r="H3321" s="1" t="s">
        <v>228</v>
      </c>
      <c r="I3321" s="1" t="s">
        <v>2056</v>
      </c>
      <c r="J3321" s="3">
        <v>13.91</v>
      </c>
      <c r="K3321" s="1" t="s">
        <v>3022</v>
      </c>
      <c r="L3321" s="1" t="s">
        <v>24</v>
      </c>
      <c r="M3321" s="1" t="s">
        <v>3023</v>
      </c>
      <c r="N3321" s="1" t="s">
        <v>2059</v>
      </c>
      <c r="O3321" s="2">
        <v>39721</v>
      </c>
      <c r="P3321" s="2">
        <v>39727</v>
      </c>
      <c r="Q3321" s="1" t="s">
        <v>29</v>
      </c>
      <c r="R3321" t="str">
        <f>VLOOKUP(F3321,'Seg 2 descriptions'!A:B,2)</f>
        <v>X Engineering and Measurement</v>
      </c>
      <c r="S3321" t="str">
        <f>VLOOKUP(G3321,'Seg 3 descriptions'!A:B,2)</f>
        <v>Vehicle Depreciation</v>
      </c>
    </row>
    <row r="3322" spans="1:19" x14ac:dyDescent="0.25">
      <c r="A3322" s="1" t="s">
        <v>457</v>
      </c>
      <c r="B3322" s="1" t="s">
        <v>49</v>
      </c>
      <c r="C3322" s="1" t="s">
        <v>3199</v>
      </c>
      <c r="D3322" s="1" t="s">
        <v>3031</v>
      </c>
      <c r="E3322" s="1" t="s">
        <v>20</v>
      </c>
      <c r="F3322" s="1" t="s">
        <v>2006</v>
      </c>
      <c r="G3322" s="1" t="s">
        <v>1055</v>
      </c>
      <c r="H3322" s="1" t="s">
        <v>86</v>
      </c>
      <c r="I3322" s="1" t="s">
        <v>2056</v>
      </c>
      <c r="J3322" s="3">
        <v>3.27</v>
      </c>
      <c r="K3322" s="1" t="s">
        <v>3022</v>
      </c>
      <c r="L3322" s="1" t="s">
        <v>24</v>
      </c>
      <c r="M3322" s="1" t="s">
        <v>3023</v>
      </c>
      <c r="N3322" s="1" t="s">
        <v>2059</v>
      </c>
      <c r="O3322" s="2">
        <v>39721</v>
      </c>
      <c r="P3322" s="2">
        <v>39727</v>
      </c>
      <c r="Q3322" s="1" t="s">
        <v>29</v>
      </c>
      <c r="R3322" t="str">
        <f>VLOOKUP(F3322,'Seg 2 descriptions'!A:B,2)</f>
        <v>X Engineering and Measurement</v>
      </c>
      <c r="S3322" t="str">
        <f>VLOOKUP(G3322,'Seg 3 descriptions'!A:B,2)</f>
        <v>Vehicle Depreciation</v>
      </c>
    </row>
    <row r="3323" spans="1:19" x14ac:dyDescent="0.25">
      <c r="A3323" s="1" t="s">
        <v>457</v>
      </c>
      <c r="B3323" s="1" t="s">
        <v>49</v>
      </c>
      <c r="C3323" s="1" t="s">
        <v>3199</v>
      </c>
      <c r="D3323" s="1" t="s">
        <v>3032</v>
      </c>
      <c r="E3323" s="1" t="s">
        <v>20</v>
      </c>
      <c r="F3323" s="1" t="s">
        <v>2006</v>
      </c>
      <c r="G3323" s="1" t="s">
        <v>1055</v>
      </c>
      <c r="H3323" s="1" t="s">
        <v>187</v>
      </c>
      <c r="I3323" s="1" t="s">
        <v>2056</v>
      </c>
      <c r="J3323" s="3">
        <v>82.94</v>
      </c>
      <c r="K3323" s="1" t="s">
        <v>3022</v>
      </c>
      <c r="L3323" s="1" t="s">
        <v>24</v>
      </c>
      <c r="M3323" s="1" t="s">
        <v>3023</v>
      </c>
      <c r="N3323" s="1" t="s">
        <v>2059</v>
      </c>
      <c r="O3323" s="2">
        <v>39721</v>
      </c>
      <c r="P3323" s="2">
        <v>39727</v>
      </c>
      <c r="Q3323" s="1" t="s">
        <v>29</v>
      </c>
      <c r="R3323" t="str">
        <f>VLOOKUP(F3323,'Seg 2 descriptions'!A:B,2)</f>
        <v>X Engineering and Measurement</v>
      </c>
      <c r="S3323" t="str">
        <f>VLOOKUP(G3323,'Seg 3 descriptions'!A:B,2)</f>
        <v>Vehicle Depreciation</v>
      </c>
    </row>
    <row r="3324" spans="1:19" x14ac:dyDescent="0.25">
      <c r="A3324" s="1" t="s">
        <v>457</v>
      </c>
      <c r="B3324" s="1" t="s">
        <v>49</v>
      </c>
      <c r="C3324" s="1" t="s">
        <v>3199</v>
      </c>
      <c r="D3324" s="1" t="s">
        <v>3033</v>
      </c>
      <c r="E3324" s="1" t="s">
        <v>20</v>
      </c>
      <c r="F3324" s="1" t="s">
        <v>2006</v>
      </c>
      <c r="G3324" s="1" t="s">
        <v>1055</v>
      </c>
      <c r="H3324" s="1" t="s">
        <v>76</v>
      </c>
      <c r="I3324" s="1" t="s">
        <v>2056</v>
      </c>
      <c r="J3324" s="3">
        <v>101.83</v>
      </c>
      <c r="K3324" s="1" t="s">
        <v>3022</v>
      </c>
      <c r="L3324" s="1" t="s">
        <v>24</v>
      </c>
      <c r="M3324" s="1" t="s">
        <v>3023</v>
      </c>
      <c r="N3324" s="1" t="s">
        <v>2059</v>
      </c>
      <c r="O3324" s="2">
        <v>39721</v>
      </c>
      <c r="P3324" s="2">
        <v>39727</v>
      </c>
      <c r="Q3324" s="1" t="s">
        <v>29</v>
      </c>
      <c r="R3324" t="str">
        <f>VLOOKUP(F3324,'Seg 2 descriptions'!A:B,2)</f>
        <v>X Engineering and Measurement</v>
      </c>
      <c r="S3324" t="str">
        <f>VLOOKUP(G3324,'Seg 3 descriptions'!A:B,2)</f>
        <v>Vehicle Depreciation</v>
      </c>
    </row>
    <row r="3325" spans="1:19" x14ac:dyDescent="0.25">
      <c r="A3325" s="1" t="s">
        <v>457</v>
      </c>
      <c r="B3325" s="1" t="s">
        <v>49</v>
      </c>
      <c r="C3325" s="1" t="s">
        <v>3199</v>
      </c>
      <c r="D3325" s="1" t="s">
        <v>3038</v>
      </c>
      <c r="E3325" s="1" t="s">
        <v>20</v>
      </c>
      <c r="F3325" s="1" t="s">
        <v>2006</v>
      </c>
      <c r="G3325" s="1" t="s">
        <v>869</v>
      </c>
      <c r="H3325" s="1" t="s">
        <v>23</v>
      </c>
      <c r="I3325" s="1" t="s">
        <v>2056</v>
      </c>
      <c r="J3325" s="3">
        <v>131.63</v>
      </c>
      <c r="K3325" s="1" t="s">
        <v>3022</v>
      </c>
      <c r="L3325" s="1" t="s">
        <v>24</v>
      </c>
      <c r="M3325" s="1" t="s">
        <v>3023</v>
      </c>
      <c r="N3325" s="1" t="s">
        <v>2059</v>
      </c>
      <c r="O3325" s="2">
        <v>39721</v>
      </c>
      <c r="P3325" s="2">
        <v>39727</v>
      </c>
      <c r="Q3325" s="1" t="s">
        <v>29</v>
      </c>
      <c r="R3325" t="str">
        <f>VLOOKUP(F3325,'Seg 2 descriptions'!A:B,2)</f>
        <v>X Engineering and Measurement</v>
      </c>
      <c r="S3325" t="str">
        <f>VLOOKUP(G3325,'Seg 3 descriptions'!A:B,2)</f>
        <v>Vehicle Fuel</v>
      </c>
    </row>
    <row r="3326" spans="1:19" x14ac:dyDescent="0.25">
      <c r="A3326" s="1" t="s">
        <v>457</v>
      </c>
      <c r="B3326" s="1" t="s">
        <v>49</v>
      </c>
      <c r="C3326" s="1" t="s">
        <v>3199</v>
      </c>
      <c r="D3326" s="1" t="s">
        <v>3377</v>
      </c>
      <c r="E3326" s="1" t="s">
        <v>20</v>
      </c>
      <c r="F3326" s="1" t="s">
        <v>2006</v>
      </c>
      <c r="G3326" s="1" t="s">
        <v>869</v>
      </c>
      <c r="H3326" s="1" t="s">
        <v>103</v>
      </c>
      <c r="I3326" s="1" t="s">
        <v>2056</v>
      </c>
      <c r="J3326" s="3">
        <v>6.3</v>
      </c>
      <c r="K3326" s="1" t="s">
        <v>3022</v>
      </c>
      <c r="L3326" s="1" t="s">
        <v>24</v>
      </c>
      <c r="M3326" s="1" t="s">
        <v>3023</v>
      </c>
      <c r="N3326" s="1" t="s">
        <v>2059</v>
      </c>
      <c r="O3326" s="2">
        <v>39721</v>
      </c>
      <c r="P3326" s="2">
        <v>39727</v>
      </c>
      <c r="Q3326" s="1" t="s">
        <v>29</v>
      </c>
      <c r="R3326" t="str">
        <f>VLOOKUP(F3326,'Seg 2 descriptions'!A:B,2)</f>
        <v>X Engineering and Measurement</v>
      </c>
      <c r="S3326" t="str">
        <f>VLOOKUP(G3326,'Seg 3 descriptions'!A:B,2)</f>
        <v>Vehicle Fuel</v>
      </c>
    </row>
    <row r="3327" spans="1:19" x14ac:dyDescent="0.25">
      <c r="A3327" s="1" t="s">
        <v>457</v>
      </c>
      <c r="B3327" s="1" t="s">
        <v>49</v>
      </c>
      <c r="C3327" s="1" t="s">
        <v>3199</v>
      </c>
      <c r="D3327" s="1" t="s">
        <v>3058</v>
      </c>
      <c r="E3327" s="1" t="s">
        <v>20</v>
      </c>
      <c r="F3327" s="1" t="s">
        <v>2006</v>
      </c>
      <c r="G3327" s="1" t="s">
        <v>869</v>
      </c>
      <c r="H3327" s="1" t="s">
        <v>228</v>
      </c>
      <c r="I3327" s="1" t="s">
        <v>2056</v>
      </c>
      <c r="J3327" s="3">
        <v>26.84</v>
      </c>
      <c r="K3327" s="1" t="s">
        <v>3022</v>
      </c>
      <c r="L3327" s="1" t="s">
        <v>24</v>
      </c>
      <c r="M3327" s="1" t="s">
        <v>3023</v>
      </c>
      <c r="N3327" s="1" t="s">
        <v>2059</v>
      </c>
      <c r="O3327" s="2">
        <v>39721</v>
      </c>
      <c r="P3327" s="2">
        <v>39727</v>
      </c>
      <c r="Q3327" s="1" t="s">
        <v>29</v>
      </c>
      <c r="R3327" t="str">
        <f>VLOOKUP(F3327,'Seg 2 descriptions'!A:B,2)</f>
        <v>X Engineering and Measurement</v>
      </c>
      <c r="S3327" t="str">
        <f>VLOOKUP(G3327,'Seg 3 descriptions'!A:B,2)</f>
        <v>Vehicle Fuel</v>
      </c>
    </row>
    <row r="3328" spans="1:19" x14ac:dyDescent="0.25">
      <c r="A3328" s="1" t="s">
        <v>457</v>
      </c>
      <c r="B3328" s="1" t="s">
        <v>49</v>
      </c>
      <c r="C3328" s="1" t="s">
        <v>3199</v>
      </c>
      <c r="D3328" s="1" t="s">
        <v>3035</v>
      </c>
      <c r="E3328" s="1" t="s">
        <v>20</v>
      </c>
      <c r="F3328" s="1" t="s">
        <v>2006</v>
      </c>
      <c r="G3328" s="1" t="s">
        <v>869</v>
      </c>
      <c r="H3328" s="1" t="s">
        <v>86</v>
      </c>
      <c r="I3328" s="1" t="s">
        <v>2056</v>
      </c>
      <c r="J3328" s="3">
        <v>6.3</v>
      </c>
      <c r="K3328" s="1" t="s">
        <v>3022</v>
      </c>
      <c r="L3328" s="1" t="s">
        <v>24</v>
      </c>
      <c r="M3328" s="1" t="s">
        <v>3023</v>
      </c>
      <c r="N3328" s="1" t="s">
        <v>2059</v>
      </c>
      <c r="O3328" s="2">
        <v>39721</v>
      </c>
      <c r="P3328" s="2">
        <v>39727</v>
      </c>
      <c r="Q3328" s="1" t="s">
        <v>29</v>
      </c>
      <c r="R3328" t="str">
        <f>VLOOKUP(F3328,'Seg 2 descriptions'!A:B,2)</f>
        <v>X Engineering and Measurement</v>
      </c>
      <c r="S3328" t="str">
        <f>VLOOKUP(G3328,'Seg 3 descriptions'!A:B,2)</f>
        <v>Vehicle Fuel</v>
      </c>
    </row>
    <row r="3329" spans="1:19" x14ac:dyDescent="0.25">
      <c r="A3329" s="1" t="s">
        <v>457</v>
      </c>
      <c r="B3329" s="1" t="s">
        <v>49</v>
      </c>
      <c r="C3329" s="1" t="s">
        <v>3199</v>
      </c>
      <c r="D3329" s="1" t="s">
        <v>3036</v>
      </c>
      <c r="E3329" s="1" t="s">
        <v>20</v>
      </c>
      <c r="F3329" s="1" t="s">
        <v>2006</v>
      </c>
      <c r="G3329" s="1" t="s">
        <v>869</v>
      </c>
      <c r="H3329" s="1" t="s">
        <v>187</v>
      </c>
      <c r="I3329" s="1" t="s">
        <v>2056</v>
      </c>
      <c r="J3329" s="3">
        <v>160.1</v>
      </c>
      <c r="K3329" s="1" t="s">
        <v>3022</v>
      </c>
      <c r="L3329" s="1" t="s">
        <v>24</v>
      </c>
      <c r="M3329" s="1" t="s">
        <v>3023</v>
      </c>
      <c r="N3329" s="1" t="s">
        <v>2059</v>
      </c>
      <c r="O3329" s="2">
        <v>39721</v>
      </c>
      <c r="P3329" s="2">
        <v>39727</v>
      </c>
      <c r="Q3329" s="1" t="s">
        <v>29</v>
      </c>
      <c r="R3329" t="str">
        <f>VLOOKUP(F3329,'Seg 2 descriptions'!A:B,2)</f>
        <v>X Engineering and Measurement</v>
      </c>
      <c r="S3329" t="str">
        <f>VLOOKUP(G3329,'Seg 3 descriptions'!A:B,2)</f>
        <v>Vehicle Fuel</v>
      </c>
    </row>
    <row r="3330" spans="1:19" x14ac:dyDescent="0.25">
      <c r="A3330" s="1" t="s">
        <v>457</v>
      </c>
      <c r="B3330" s="1" t="s">
        <v>49</v>
      </c>
      <c r="C3330" s="1" t="s">
        <v>3199</v>
      </c>
      <c r="D3330" s="1" t="s">
        <v>3037</v>
      </c>
      <c r="E3330" s="1" t="s">
        <v>20</v>
      </c>
      <c r="F3330" s="1" t="s">
        <v>2006</v>
      </c>
      <c r="G3330" s="1" t="s">
        <v>869</v>
      </c>
      <c r="H3330" s="1" t="s">
        <v>76</v>
      </c>
      <c r="I3330" s="1" t="s">
        <v>2056</v>
      </c>
      <c r="J3330" s="3">
        <v>196.56</v>
      </c>
      <c r="K3330" s="1" t="s">
        <v>3022</v>
      </c>
      <c r="L3330" s="1" t="s">
        <v>24</v>
      </c>
      <c r="M3330" s="1" t="s">
        <v>3023</v>
      </c>
      <c r="N3330" s="1" t="s">
        <v>2059</v>
      </c>
      <c r="O3330" s="2">
        <v>39721</v>
      </c>
      <c r="P3330" s="2">
        <v>39727</v>
      </c>
      <c r="Q3330" s="1" t="s">
        <v>29</v>
      </c>
      <c r="R3330" t="str">
        <f>VLOOKUP(F3330,'Seg 2 descriptions'!A:B,2)</f>
        <v>X Engineering and Measurement</v>
      </c>
      <c r="S3330" t="str">
        <f>VLOOKUP(G3330,'Seg 3 descriptions'!A:B,2)</f>
        <v>Vehicle Fuel</v>
      </c>
    </row>
    <row r="3331" spans="1:19" x14ac:dyDescent="0.25">
      <c r="A3331" s="1" t="s">
        <v>457</v>
      </c>
      <c r="B3331" s="1" t="s">
        <v>49</v>
      </c>
      <c r="C3331" s="1" t="s">
        <v>3194</v>
      </c>
      <c r="D3331" s="1" t="s">
        <v>3055</v>
      </c>
      <c r="E3331" s="1" t="s">
        <v>20</v>
      </c>
      <c r="F3331" s="1" t="s">
        <v>2006</v>
      </c>
      <c r="G3331" s="1" t="s">
        <v>870</v>
      </c>
      <c r="H3331" s="1" t="s">
        <v>228</v>
      </c>
      <c r="I3331" s="1" t="s">
        <v>2056</v>
      </c>
      <c r="J3331" s="3">
        <v>0.34</v>
      </c>
      <c r="K3331" s="1" t="s">
        <v>3022</v>
      </c>
      <c r="L3331" s="1" t="s">
        <v>24</v>
      </c>
      <c r="M3331" s="1" t="s">
        <v>3023</v>
      </c>
      <c r="N3331" s="1" t="s">
        <v>2059</v>
      </c>
      <c r="O3331" s="2">
        <v>39752</v>
      </c>
      <c r="P3331" s="2">
        <v>39758</v>
      </c>
      <c r="Q3331" s="1" t="s">
        <v>29</v>
      </c>
      <c r="R3331" t="str">
        <f>VLOOKUP(F3331,'Seg 2 descriptions'!A:B,2)</f>
        <v>X Engineering and Measurement</v>
      </c>
      <c r="S3331" t="str">
        <f>VLOOKUP(G3331,'Seg 3 descriptions'!A:B,2)</f>
        <v>Other Vehicle Expenses</v>
      </c>
    </row>
    <row r="3332" spans="1:19" x14ac:dyDescent="0.25">
      <c r="A3332" s="1" t="s">
        <v>457</v>
      </c>
      <c r="B3332" s="1" t="s">
        <v>49</v>
      </c>
      <c r="C3332" s="1" t="s">
        <v>3194</v>
      </c>
      <c r="D3332" s="1" t="s">
        <v>3021</v>
      </c>
      <c r="E3332" s="1" t="s">
        <v>20</v>
      </c>
      <c r="F3332" s="1" t="s">
        <v>2006</v>
      </c>
      <c r="G3332" s="1" t="s">
        <v>870</v>
      </c>
      <c r="H3332" s="1" t="s">
        <v>86</v>
      </c>
      <c r="I3332" s="1" t="s">
        <v>2056</v>
      </c>
      <c r="J3332" s="3">
        <v>1.92</v>
      </c>
      <c r="K3332" s="1" t="s">
        <v>3022</v>
      </c>
      <c r="L3332" s="1" t="s">
        <v>24</v>
      </c>
      <c r="M3332" s="1" t="s">
        <v>3023</v>
      </c>
      <c r="N3332" s="1" t="s">
        <v>2059</v>
      </c>
      <c r="O3332" s="2">
        <v>39752</v>
      </c>
      <c r="P3332" s="2">
        <v>39758</v>
      </c>
      <c r="Q3332" s="1" t="s">
        <v>29</v>
      </c>
      <c r="R3332" t="str">
        <f>VLOOKUP(F3332,'Seg 2 descriptions'!A:B,2)</f>
        <v>X Engineering and Measurement</v>
      </c>
      <c r="S3332" t="str">
        <f>VLOOKUP(G3332,'Seg 3 descriptions'!A:B,2)</f>
        <v>Other Vehicle Expenses</v>
      </c>
    </row>
    <row r="3333" spans="1:19" x14ac:dyDescent="0.25">
      <c r="A3333" s="1" t="s">
        <v>457</v>
      </c>
      <c r="B3333" s="1" t="s">
        <v>49</v>
      </c>
      <c r="C3333" s="1" t="s">
        <v>3194</v>
      </c>
      <c r="D3333" s="1" t="s">
        <v>3024</v>
      </c>
      <c r="E3333" s="1" t="s">
        <v>20</v>
      </c>
      <c r="F3333" s="1" t="s">
        <v>2006</v>
      </c>
      <c r="G3333" s="1" t="s">
        <v>870</v>
      </c>
      <c r="H3333" s="1" t="s">
        <v>187</v>
      </c>
      <c r="I3333" s="1" t="s">
        <v>2056</v>
      </c>
      <c r="J3333" s="3">
        <v>11.98</v>
      </c>
      <c r="K3333" s="1" t="s">
        <v>3022</v>
      </c>
      <c r="L3333" s="1" t="s">
        <v>24</v>
      </c>
      <c r="M3333" s="1" t="s">
        <v>3023</v>
      </c>
      <c r="N3333" s="1" t="s">
        <v>2059</v>
      </c>
      <c r="O3333" s="2">
        <v>39752</v>
      </c>
      <c r="P3333" s="2">
        <v>39758</v>
      </c>
      <c r="Q3333" s="1" t="s">
        <v>29</v>
      </c>
      <c r="R3333" t="str">
        <f>VLOOKUP(F3333,'Seg 2 descriptions'!A:B,2)</f>
        <v>X Engineering and Measurement</v>
      </c>
      <c r="S3333" t="str">
        <f>VLOOKUP(G3333,'Seg 3 descriptions'!A:B,2)</f>
        <v>Other Vehicle Expenses</v>
      </c>
    </row>
    <row r="3334" spans="1:19" x14ac:dyDescent="0.25">
      <c r="A3334" s="1" t="s">
        <v>457</v>
      </c>
      <c r="B3334" s="1" t="s">
        <v>49</v>
      </c>
      <c r="C3334" s="1" t="s">
        <v>3194</v>
      </c>
      <c r="D3334" s="1" t="s">
        <v>3025</v>
      </c>
      <c r="E3334" s="1" t="s">
        <v>20</v>
      </c>
      <c r="F3334" s="1" t="s">
        <v>2006</v>
      </c>
      <c r="G3334" s="1" t="s">
        <v>870</v>
      </c>
      <c r="H3334" s="1" t="s">
        <v>76</v>
      </c>
      <c r="I3334" s="1" t="s">
        <v>2056</v>
      </c>
      <c r="J3334" s="3">
        <v>15.53</v>
      </c>
      <c r="K3334" s="1" t="s">
        <v>3022</v>
      </c>
      <c r="L3334" s="1" t="s">
        <v>24</v>
      </c>
      <c r="M3334" s="1" t="s">
        <v>3023</v>
      </c>
      <c r="N3334" s="1" t="s">
        <v>2059</v>
      </c>
      <c r="O3334" s="2">
        <v>39752</v>
      </c>
      <c r="P3334" s="2">
        <v>39758</v>
      </c>
      <c r="Q3334" s="1" t="s">
        <v>29</v>
      </c>
      <c r="R3334" t="str">
        <f>VLOOKUP(F3334,'Seg 2 descriptions'!A:B,2)</f>
        <v>X Engineering and Measurement</v>
      </c>
      <c r="S3334" t="str">
        <f>VLOOKUP(G3334,'Seg 3 descriptions'!A:B,2)</f>
        <v>Other Vehicle Expenses</v>
      </c>
    </row>
    <row r="3335" spans="1:19" x14ac:dyDescent="0.25">
      <c r="A3335" s="1" t="s">
        <v>457</v>
      </c>
      <c r="B3335" s="1" t="s">
        <v>49</v>
      </c>
      <c r="C3335" s="1" t="s">
        <v>3194</v>
      </c>
      <c r="D3335" s="1" t="s">
        <v>3026</v>
      </c>
      <c r="E3335" s="1" t="s">
        <v>20</v>
      </c>
      <c r="F3335" s="1" t="s">
        <v>2006</v>
      </c>
      <c r="G3335" s="1" t="s">
        <v>870</v>
      </c>
      <c r="H3335" s="1" t="s">
        <v>23</v>
      </c>
      <c r="I3335" s="1" t="s">
        <v>2056</v>
      </c>
      <c r="J3335" s="3">
        <v>9.5299999999999994</v>
      </c>
      <c r="K3335" s="1" t="s">
        <v>3022</v>
      </c>
      <c r="L3335" s="1" t="s">
        <v>24</v>
      </c>
      <c r="M3335" s="1" t="s">
        <v>3023</v>
      </c>
      <c r="N3335" s="1" t="s">
        <v>2059</v>
      </c>
      <c r="O3335" s="2">
        <v>39752</v>
      </c>
      <c r="P3335" s="2">
        <v>39758</v>
      </c>
      <c r="Q3335" s="1" t="s">
        <v>29</v>
      </c>
      <c r="R3335" t="str">
        <f>VLOOKUP(F3335,'Seg 2 descriptions'!A:B,2)</f>
        <v>X Engineering and Measurement</v>
      </c>
      <c r="S3335" t="str">
        <f>VLOOKUP(G3335,'Seg 3 descriptions'!A:B,2)</f>
        <v>Other Vehicle Expenses</v>
      </c>
    </row>
    <row r="3336" spans="1:19" x14ac:dyDescent="0.25">
      <c r="A3336" s="1" t="s">
        <v>457</v>
      </c>
      <c r="B3336" s="1" t="s">
        <v>49</v>
      </c>
      <c r="C3336" s="1" t="s">
        <v>3194</v>
      </c>
      <c r="D3336" s="1" t="s">
        <v>3028</v>
      </c>
      <c r="E3336" s="1" t="s">
        <v>20</v>
      </c>
      <c r="F3336" s="1" t="s">
        <v>2006</v>
      </c>
      <c r="G3336" s="1" t="s">
        <v>1049</v>
      </c>
      <c r="H3336" s="1" t="s">
        <v>23</v>
      </c>
      <c r="I3336" s="1" t="s">
        <v>2056</v>
      </c>
      <c r="J3336" s="3">
        <v>19.98</v>
      </c>
      <c r="K3336" s="1" t="s">
        <v>3022</v>
      </c>
      <c r="L3336" s="1" t="s">
        <v>24</v>
      </c>
      <c r="M3336" s="1" t="s">
        <v>3023</v>
      </c>
      <c r="N3336" s="1" t="s">
        <v>2059</v>
      </c>
      <c r="O3336" s="2">
        <v>39752</v>
      </c>
      <c r="P3336" s="2">
        <v>39758</v>
      </c>
      <c r="Q3336" s="1" t="s">
        <v>29</v>
      </c>
      <c r="R3336" t="str">
        <f>VLOOKUP(F3336,'Seg 2 descriptions'!A:B,2)</f>
        <v>X Engineering and Measurement</v>
      </c>
      <c r="S3336" t="str">
        <f>VLOOKUP(G3336,'Seg 3 descriptions'!A:B,2)</f>
        <v>Vehicle Insurance</v>
      </c>
    </row>
    <row r="3337" spans="1:19" x14ac:dyDescent="0.25">
      <c r="A3337" s="1" t="s">
        <v>457</v>
      </c>
      <c r="B3337" s="1" t="s">
        <v>49</v>
      </c>
      <c r="C3337" s="1" t="s">
        <v>3194</v>
      </c>
      <c r="D3337" s="1" t="s">
        <v>3056</v>
      </c>
      <c r="E3337" s="1" t="s">
        <v>20</v>
      </c>
      <c r="F3337" s="1" t="s">
        <v>2006</v>
      </c>
      <c r="G3337" s="1" t="s">
        <v>1049</v>
      </c>
      <c r="H3337" s="1" t="s">
        <v>228</v>
      </c>
      <c r="I3337" s="1" t="s">
        <v>2056</v>
      </c>
      <c r="J3337" s="3">
        <v>0.72</v>
      </c>
      <c r="K3337" s="1" t="s">
        <v>3022</v>
      </c>
      <c r="L3337" s="1" t="s">
        <v>24</v>
      </c>
      <c r="M3337" s="1" t="s">
        <v>3023</v>
      </c>
      <c r="N3337" s="1" t="s">
        <v>2059</v>
      </c>
      <c r="O3337" s="2">
        <v>39752</v>
      </c>
      <c r="P3337" s="2">
        <v>39758</v>
      </c>
      <c r="Q3337" s="1" t="s">
        <v>29</v>
      </c>
      <c r="R3337" t="str">
        <f>VLOOKUP(F3337,'Seg 2 descriptions'!A:B,2)</f>
        <v>X Engineering and Measurement</v>
      </c>
      <c r="S3337" t="str">
        <f>VLOOKUP(G3337,'Seg 3 descriptions'!A:B,2)</f>
        <v>Vehicle Insurance</v>
      </c>
    </row>
    <row r="3338" spans="1:19" x14ac:dyDescent="0.25">
      <c r="A3338" s="1" t="s">
        <v>457</v>
      </c>
      <c r="B3338" s="1" t="s">
        <v>49</v>
      </c>
      <c r="C3338" s="1" t="s">
        <v>3194</v>
      </c>
      <c r="D3338" s="1" t="s">
        <v>3029</v>
      </c>
      <c r="E3338" s="1" t="s">
        <v>20</v>
      </c>
      <c r="F3338" s="1" t="s">
        <v>2006</v>
      </c>
      <c r="G3338" s="1" t="s">
        <v>1049</v>
      </c>
      <c r="H3338" s="1" t="s">
        <v>86</v>
      </c>
      <c r="I3338" s="1" t="s">
        <v>2056</v>
      </c>
      <c r="J3338" s="3">
        <v>4.0199999999999996</v>
      </c>
      <c r="K3338" s="1" t="s">
        <v>3022</v>
      </c>
      <c r="L3338" s="1" t="s">
        <v>24</v>
      </c>
      <c r="M3338" s="1" t="s">
        <v>3023</v>
      </c>
      <c r="N3338" s="1" t="s">
        <v>2059</v>
      </c>
      <c r="O3338" s="2">
        <v>39752</v>
      </c>
      <c r="P3338" s="2">
        <v>39758</v>
      </c>
      <c r="Q3338" s="1" t="s">
        <v>29</v>
      </c>
      <c r="R3338" t="str">
        <f>VLOOKUP(F3338,'Seg 2 descriptions'!A:B,2)</f>
        <v>X Engineering and Measurement</v>
      </c>
      <c r="S3338" t="str">
        <f>VLOOKUP(G3338,'Seg 3 descriptions'!A:B,2)</f>
        <v>Vehicle Insurance</v>
      </c>
    </row>
    <row r="3339" spans="1:19" x14ac:dyDescent="0.25">
      <c r="A3339" s="1" t="s">
        <v>457</v>
      </c>
      <c r="B3339" s="1" t="s">
        <v>49</v>
      </c>
      <c r="C3339" s="1" t="s">
        <v>3194</v>
      </c>
      <c r="D3339" s="1" t="s">
        <v>3030</v>
      </c>
      <c r="E3339" s="1" t="s">
        <v>20</v>
      </c>
      <c r="F3339" s="1" t="s">
        <v>2006</v>
      </c>
      <c r="G3339" s="1" t="s">
        <v>1049</v>
      </c>
      <c r="H3339" s="1" t="s">
        <v>187</v>
      </c>
      <c r="I3339" s="1" t="s">
        <v>2056</v>
      </c>
      <c r="J3339" s="3">
        <v>25.11</v>
      </c>
      <c r="K3339" s="1" t="s">
        <v>3022</v>
      </c>
      <c r="L3339" s="1" t="s">
        <v>24</v>
      </c>
      <c r="M3339" s="1" t="s">
        <v>3023</v>
      </c>
      <c r="N3339" s="1" t="s">
        <v>2059</v>
      </c>
      <c r="O3339" s="2">
        <v>39752</v>
      </c>
      <c r="P3339" s="2">
        <v>39758</v>
      </c>
      <c r="Q3339" s="1" t="s">
        <v>29</v>
      </c>
      <c r="R3339" t="str">
        <f>VLOOKUP(F3339,'Seg 2 descriptions'!A:B,2)</f>
        <v>X Engineering and Measurement</v>
      </c>
      <c r="S3339" t="str">
        <f>VLOOKUP(G3339,'Seg 3 descriptions'!A:B,2)</f>
        <v>Vehicle Insurance</v>
      </c>
    </row>
    <row r="3340" spans="1:19" x14ac:dyDescent="0.25">
      <c r="A3340" s="1" t="s">
        <v>457</v>
      </c>
      <c r="B3340" s="1" t="s">
        <v>49</v>
      </c>
      <c r="C3340" s="1" t="s">
        <v>3194</v>
      </c>
      <c r="D3340" s="1" t="s">
        <v>3027</v>
      </c>
      <c r="E3340" s="1" t="s">
        <v>20</v>
      </c>
      <c r="F3340" s="1" t="s">
        <v>2006</v>
      </c>
      <c r="G3340" s="1" t="s">
        <v>1049</v>
      </c>
      <c r="H3340" s="1" t="s">
        <v>76</v>
      </c>
      <c r="I3340" s="1" t="s">
        <v>2056</v>
      </c>
      <c r="J3340" s="3">
        <v>32.549999999999997</v>
      </c>
      <c r="K3340" s="1" t="s">
        <v>3022</v>
      </c>
      <c r="L3340" s="1" t="s">
        <v>24</v>
      </c>
      <c r="M3340" s="1" t="s">
        <v>3023</v>
      </c>
      <c r="N3340" s="1" t="s">
        <v>2059</v>
      </c>
      <c r="O3340" s="2">
        <v>39752</v>
      </c>
      <c r="P3340" s="2">
        <v>39758</v>
      </c>
      <c r="Q3340" s="1" t="s">
        <v>29</v>
      </c>
      <c r="R3340" t="str">
        <f>VLOOKUP(F3340,'Seg 2 descriptions'!A:B,2)</f>
        <v>X Engineering and Measurement</v>
      </c>
      <c r="S3340" t="str">
        <f>VLOOKUP(G3340,'Seg 3 descriptions'!A:B,2)</f>
        <v>Vehicle Insurance</v>
      </c>
    </row>
    <row r="3341" spans="1:19" x14ac:dyDescent="0.25">
      <c r="A3341" s="1" t="s">
        <v>457</v>
      </c>
      <c r="B3341" s="1" t="s">
        <v>49</v>
      </c>
      <c r="C3341" s="1" t="s">
        <v>3199</v>
      </c>
      <c r="D3341" s="1" t="s">
        <v>3042</v>
      </c>
      <c r="E3341" s="1" t="s">
        <v>20</v>
      </c>
      <c r="F3341" s="1" t="s">
        <v>2006</v>
      </c>
      <c r="G3341" s="1" t="s">
        <v>283</v>
      </c>
      <c r="H3341" s="1" t="s">
        <v>187</v>
      </c>
      <c r="I3341" s="1" t="s">
        <v>2056</v>
      </c>
      <c r="J3341" s="3">
        <v>-474.12</v>
      </c>
      <c r="K3341" s="1" t="s">
        <v>3022</v>
      </c>
      <c r="L3341" s="1" t="s">
        <v>24</v>
      </c>
      <c r="M3341" s="1" t="s">
        <v>3023</v>
      </c>
      <c r="N3341" s="1" t="s">
        <v>2059</v>
      </c>
      <c r="O3341" s="2">
        <v>39721</v>
      </c>
      <c r="P3341" s="2">
        <v>39727</v>
      </c>
      <c r="Q3341" s="1" t="s">
        <v>29</v>
      </c>
      <c r="R3341" t="str">
        <f>VLOOKUP(F3341,'Seg 2 descriptions'!A:B,2)</f>
        <v>X Engineering and Measurement</v>
      </c>
      <c r="S3341" t="str">
        <f>VLOOKUP(G3341,'Seg 3 descriptions'!A:B,2)</f>
        <v>Supplies &amp; Misc Dept Expenses</v>
      </c>
    </row>
    <row r="3342" spans="1:19" x14ac:dyDescent="0.25">
      <c r="A3342" s="1" t="s">
        <v>457</v>
      </c>
      <c r="B3342" s="1" t="s">
        <v>49</v>
      </c>
      <c r="C3342" s="1" t="s">
        <v>3199</v>
      </c>
      <c r="D3342" s="1" t="s">
        <v>3039</v>
      </c>
      <c r="E3342" s="1" t="s">
        <v>20</v>
      </c>
      <c r="F3342" s="1" t="s">
        <v>2006</v>
      </c>
      <c r="G3342" s="1" t="s">
        <v>283</v>
      </c>
      <c r="H3342" s="1" t="s">
        <v>76</v>
      </c>
      <c r="I3342" s="1" t="s">
        <v>2056</v>
      </c>
      <c r="J3342" s="3">
        <v>-582.1</v>
      </c>
      <c r="K3342" s="1" t="s">
        <v>3022</v>
      </c>
      <c r="L3342" s="1" t="s">
        <v>24</v>
      </c>
      <c r="M3342" s="1" t="s">
        <v>3023</v>
      </c>
      <c r="N3342" s="1" t="s">
        <v>2059</v>
      </c>
      <c r="O3342" s="2">
        <v>39721</v>
      </c>
      <c r="P3342" s="2">
        <v>39727</v>
      </c>
      <c r="Q3342" s="1" t="s">
        <v>29</v>
      </c>
      <c r="R3342" t="str">
        <f>VLOOKUP(F3342,'Seg 2 descriptions'!A:B,2)</f>
        <v>X Engineering and Measurement</v>
      </c>
      <c r="S3342" t="str">
        <f>VLOOKUP(G3342,'Seg 3 descriptions'!A:B,2)</f>
        <v>Supplies &amp; Misc Dept Expenses</v>
      </c>
    </row>
    <row r="3343" spans="1:19" x14ac:dyDescent="0.25">
      <c r="A3343" s="1" t="s">
        <v>457</v>
      </c>
      <c r="B3343" s="1" t="s">
        <v>49</v>
      </c>
      <c r="C3343" s="1" t="s">
        <v>3199</v>
      </c>
      <c r="D3343" s="1" t="s">
        <v>3040</v>
      </c>
      <c r="E3343" s="1" t="s">
        <v>20</v>
      </c>
      <c r="F3343" s="1" t="s">
        <v>2006</v>
      </c>
      <c r="G3343" s="1" t="s">
        <v>283</v>
      </c>
      <c r="H3343" s="1" t="s">
        <v>23</v>
      </c>
      <c r="I3343" s="1" t="s">
        <v>2056</v>
      </c>
      <c r="J3343" s="3">
        <v>-389.82</v>
      </c>
      <c r="K3343" s="1" t="s">
        <v>3022</v>
      </c>
      <c r="L3343" s="1" t="s">
        <v>24</v>
      </c>
      <c r="M3343" s="1" t="s">
        <v>3023</v>
      </c>
      <c r="N3343" s="1" t="s">
        <v>2059</v>
      </c>
      <c r="O3343" s="2">
        <v>39721</v>
      </c>
      <c r="P3343" s="2">
        <v>39727</v>
      </c>
      <c r="Q3343" s="1" t="s">
        <v>29</v>
      </c>
      <c r="R3343" t="str">
        <f>VLOOKUP(F3343,'Seg 2 descriptions'!A:B,2)</f>
        <v>X Engineering and Measurement</v>
      </c>
      <c r="S3343" t="str">
        <f>VLOOKUP(G3343,'Seg 3 descriptions'!A:B,2)</f>
        <v>Supplies &amp; Misc Dept Expenses</v>
      </c>
    </row>
    <row r="3344" spans="1:19" x14ac:dyDescent="0.25">
      <c r="A3344" s="1" t="s">
        <v>457</v>
      </c>
      <c r="B3344" s="1" t="s">
        <v>49</v>
      </c>
      <c r="C3344" s="1" t="s">
        <v>3199</v>
      </c>
      <c r="D3344" s="1" t="s">
        <v>3378</v>
      </c>
      <c r="E3344" s="1" t="s">
        <v>20</v>
      </c>
      <c r="F3344" s="1" t="s">
        <v>2006</v>
      </c>
      <c r="G3344" s="1" t="s">
        <v>283</v>
      </c>
      <c r="H3344" s="1" t="s">
        <v>103</v>
      </c>
      <c r="I3344" s="1" t="s">
        <v>2056</v>
      </c>
      <c r="J3344" s="3">
        <v>-18.670000000000002</v>
      </c>
      <c r="K3344" s="1" t="s">
        <v>3022</v>
      </c>
      <c r="L3344" s="1" t="s">
        <v>24</v>
      </c>
      <c r="M3344" s="1" t="s">
        <v>3023</v>
      </c>
      <c r="N3344" s="1" t="s">
        <v>2059</v>
      </c>
      <c r="O3344" s="2">
        <v>39721</v>
      </c>
      <c r="P3344" s="2">
        <v>39727</v>
      </c>
      <c r="Q3344" s="1" t="s">
        <v>29</v>
      </c>
      <c r="R3344" t="str">
        <f>VLOOKUP(F3344,'Seg 2 descriptions'!A:B,2)</f>
        <v>X Engineering and Measurement</v>
      </c>
      <c r="S3344" t="str">
        <f>VLOOKUP(G3344,'Seg 3 descriptions'!A:B,2)</f>
        <v>Supplies &amp; Misc Dept Expenses</v>
      </c>
    </row>
    <row r="3345" spans="1:19" x14ac:dyDescent="0.25">
      <c r="A3345" s="1" t="s">
        <v>457</v>
      </c>
      <c r="B3345" s="1" t="s">
        <v>49</v>
      </c>
      <c r="C3345" s="1" t="s">
        <v>3199</v>
      </c>
      <c r="D3345" s="1" t="s">
        <v>3059</v>
      </c>
      <c r="E3345" s="1" t="s">
        <v>20</v>
      </c>
      <c r="F3345" s="1" t="s">
        <v>2006</v>
      </c>
      <c r="G3345" s="1" t="s">
        <v>283</v>
      </c>
      <c r="H3345" s="1" t="s">
        <v>228</v>
      </c>
      <c r="I3345" s="1" t="s">
        <v>2056</v>
      </c>
      <c r="J3345" s="3">
        <v>-79.489999999999995</v>
      </c>
      <c r="K3345" s="1" t="s">
        <v>3022</v>
      </c>
      <c r="L3345" s="1" t="s">
        <v>24</v>
      </c>
      <c r="M3345" s="1" t="s">
        <v>3023</v>
      </c>
      <c r="N3345" s="1" t="s">
        <v>2059</v>
      </c>
      <c r="O3345" s="2">
        <v>39721</v>
      </c>
      <c r="P3345" s="2">
        <v>39727</v>
      </c>
      <c r="Q3345" s="1" t="s">
        <v>29</v>
      </c>
      <c r="R3345" t="str">
        <f>VLOOKUP(F3345,'Seg 2 descriptions'!A:B,2)</f>
        <v>X Engineering and Measurement</v>
      </c>
      <c r="S3345" t="str">
        <f>VLOOKUP(G3345,'Seg 3 descriptions'!A:B,2)</f>
        <v>Supplies &amp; Misc Dept Expenses</v>
      </c>
    </row>
    <row r="3346" spans="1:19" x14ac:dyDescent="0.25">
      <c r="A3346" s="1" t="s">
        <v>457</v>
      </c>
      <c r="B3346" s="1" t="s">
        <v>49</v>
      </c>
      <c r="C3346" s="1" t="s">
        <v>3199</v>
      </c>
      <c r="D3346" s="1" t="s">
        <v>3041</v>
      </c>
      <c r="E3346" s="1" t="s">
        <v>20</v>
      </c>
      <c r="F3346" s="1" t="s">
        <v>2006</v>
      </c>
      <c r="G3346" s="1" t="s">
        <v>283</v>
      </c>
      <c r="H3346" s="1" t="s">
        <v>86</v>
      </c>
      <c r="I3346" s="1" t="s">
        <v>2056</v>
      </c>
      <c r="J3346" s="3">
        <v>-18.670000000000002</v>
      </c>
      <c r="K3346" s="1" t="s">
        <v>3022</v>
      </c>
      <c r="L3346" s="1" t="s">
        <v>24</v>
      </c>
      <c r="M3346" s="1" t="s">
        <v>3023</v>
      </c>
      <c r="N3346" s="1" t="s">
        <v>2059</v>
      </c>
      <c r="O3346" s="2">
        <v>39721</v>
      </c>
      <c r="P3346" s="2">
        <v>39727</v>
      </c>
      <c r="Q3346" s="1" t="s">
        <v>29</v>
      </c>
      <c r="R3346" t="str">
        <f>VLOOKUP(F3346,'Seg 2 descriptions'!A:B,2)</f>
        <v>X Engineering and Measurement</v>
      </c>
      <c r="S3346" t="str">
        <f>VLOOKUP(G3346,'Seg 3 descriptions'!A:B,2)</f>
        <v>Supplies &amp; Misc Dept Expenses</v>
      </c>
    </row>
    <row r="3347" spans="1:19" x14ac:dyDescent="0.25">
      <c r="A3347" s="1" t="s">
        <v>457</v>
      </c>
      <c r="B3347" s="1" t="s">
        <v>49</v>
      </c>
      <c r="C3347" s="1" t="s">
        <v>3199</v>
      </c>
      <c r="D3347" s="1" t="s">
        <v>3044</v>
      </c>
      <c r="E3347" s="1" t="s">
        <v>20</v>
      </c>
      <c r="F3347" s="1" t="s">
        <v>2006</v>
      </c>
      <c r="G3347" s="1" t="s">
        <v>1302</v>
      </c>
      <c r="H3347" s="1" t="s">
        <v>187</v>
      </c>
      <c r="I3347" s="1" t="s">
        <v>2056</v>
      </c>
      <c r="J3347" s="3">
        <v>5.72</v>
      </c>
      <c r="K3347" s="1" t="s">
        <v>3022</v>
      </c>
      <c r="L3347" s="1" t="s">
        <v>24</v>
      </c>
      <c r="M3347" s="1" t="s">
        <v>3023</v>
      </c>
      <c r="N3347" s="1" t="s">
        <v>2059</v>
      </c>
      <c r="O3347" s="2">
        <v>39721</v>
      </c>
      <c r="P3347" s="2">
        <v>39727</v>
      </c>
      <c r="Q3347" s="1" t="s">
        <v>29</v>
      </c>
      <c r="R3347" t="str">
        <f>VLOOKUP(F3347,'Seg 2 descriptions'!A:B,2)</f>
        <v>X Engineering and Measurement</v>
      </c>
      <c r="S3347" t="str">
        <f>VLOOKUP(G3347,'Seg 3 descriptions'!A:B,2)</f>
        <v>Uniforms</v>
      </c>
    </row>
    <row r="3348" spans="1:19" x14ac:dyDescent="0.25">
      <c r="A3348" s="1" t="s">
        <v>457</v>
      </c>
      <c r="B3348" s="1" t="s">
        <v>49</v>
      </c>
      <c r="C3348" s="1" t="s">
        <v>3199</v>
      </c>
      <c r="D3348" s="1" t="s">
        <v>3045</v>
      </c>
      <c r="E3348" s="1" t="s">
        <v>20</v>
      </c>
      <c r="F3348" s="1" t="s">
        <v>2006</v>
      </c>
      <c r="G3348" s="1" t="s">
        <v>1302</v>
      </c>
      <c r="H3348" s="1" t="s">
        <v>76</v>
      </c>
      <c r="I3348" s="1" t="s">
        <v>2056</v>
      </c>
      <c r="J3348" s="3">
        <v>7.02</v>
      </c>
      <c r="K3348" s="1" t="s">
        <v>3022</v>
      </c>
      <c r="L3348" s="1" t="s">
        <v>24</v>
      </c>
      <c r="M3348" s="1" t="s">
        <v>3023</v>
      </c>
      <c r="N3348" s="1" t="s">
        <v>2059</v>
      </c>
      <c r="O3348" s="2">
        <v>39721</v>
      </c>
      <c r="P3348" s="2">
        <v>39727</v>
      </c>
      <c r="Q3348" s="1" t="s">
        <v>29</v>
      </c>
      <c r="R3348" t="str">
        <f>VLOOKUP(F3348,'Seg 2 descriptions'!A:B,2)</f>
        <v>X Engineering and Measurement</v>
      </c>
      <c r="S3348" t="str">
        <f>VLOOKUP(G3348,'Seg 3 descriptions'!A:B,2)</f>
        <v>Uniforms</v>
      </c>
    </row>
    <row r="3349" spans="1:19" x14ac:dyDescent="0.25">
      <c r="A3349" s="1" t="s">
        <v>457</v>
      </c>
      <c r="B3349" s="1" t="s">
        <v>49</v>
      </c>
      <c r="C3349" s="1" t="s">
        <v>3199</v>
      </c>
      <c r="D3349" s="1" t="s">
        <v>3046</v>
      </c>
      <c r="E3349" s="1" t="s">
        <v>20</v>
      </c>
      <c r="F3349" s="1" t="s">
        <v>2006</v>
      </c>
      <c r="G3349" s="1" t="s">
        <v>1302</v>
      </c>
      <c r="H3349" s="1" t="s">
        <v>23</v>
      </c>
      <c r="I3349" s="1" t="s">
        <v>2056</v>
      </c>
      <c r="J3349" s="3">
        <v>4.7</v>
      </c>
      <c r="K3349" s="1" t="s">
        <v>3022</v>
      </c>
      <c r="L3349" s="1" t="s">
        <v>24</v>
      </c>
      <c r="M3349" s="1" t="s">
        <v>3023</v>
      </c>
      <c r="N3349" s="1" t="s">
        <v>2059</v>
      </c>
      <c r="O3349" s="2">
        <v>39721</v>
      </c>
      <c r="P3349" s="2">
        <v>39727</v>
      </c>
      <c r="Q3349" s="1" t="s">
        <v>29</v>
      </c>
      <c r="R3349" t="str">
        <f>VLOOKUP(F3349,'Seg 2 descriptions'!A:B,2)</f>
        <v>X Engineering and Measurement</v>
      </c>
      <c r="S3349" t="str">
        <f>VLOOKUP(G3349,'Seg 3 descriptions'!A:B,2)</f>
        <v>Uniforms</v>
      </c>
    </row>
    <row r="3350" spans="1:19" x14ac:dyDescent="0.25">
      <c r="A3350" s="1" t="s">
        <v>457</v>
      </c>
      <c r="B3350" s="1" t="s">
        <v>49</v>
      </c>
      <c r="C3350" s="1" t="s">
        <v>3199</v>
      </c>
      <c r="D3350" s="1" t="s">
        <v>3379</v>
      </c>
      <c r="E3350" s="1" t="s">
        <v>20</v>
      </c>
      <c r="F3350" s="1" t="s">
        <v>2006</v>
      </c>
      <c r="G3350" s="1" t="s">
        <v>1302</v>
      </c>
      <c r="H3350" s="1" t="s">
        <v>103</v>
      </c>
      <c r="I3350" s="1" t="s">
        <v>2056</v>
      </c>
      <c r="J3350" s="3">
        <v>0.23</v>
      </c>
      <c r="K3350" s="1" t="s">
        <v>3022</v>
      </c>
      <c r="L3350" s="1" t="s">
        <v>24</v>
      </c>
      <c r="M3350" s="1" t="s">
        <v>3023</v>
      </c>
      <c r="N3350" s="1" t="s">
        <v>2059</v>
      </c>
      <c r="O3350" s="2">
        <v>39721</v>
      </c>
      <c r="P3350" s="2">
        <v>39727</v>
      </c>
      <c r="Q3350" s="1" t="s">
        <v>29</v>
      </c>
      <c r="R3350" t="str">
        <f>VLOOKUP(F3350,'Seg 2 descriptions'!A:B,2)</f>
        <v>X Engineering and Measurement</v>
      </c>
      <c r="S3350" t="str">
        <f>VLOOKUP(G3350,'Seg 3 descriptions'!A:B,2)</f>
        <v>Uniforms</v>
      </c>
    </row>
    <row r="3351" spans="1:19" x14ac:dyDescent="0.25">
      <c r="A3351" s="1" t="s">
        <v>457</v>
      </c>
      <c r="B3351" s="1" t="s">
        <v>49</v>
      </c>
      <c r="C3351" s="1" t="s">
        <v>3199</v>
      </c>
      <c r="D3351" s="1" t="s">
        <v>3060</v>
      </c>
      <c r="E3351" s="1" t="s">
        <v>20</v>
      </c>
      <c r="F3351" s="1" t="s">
        <v>2006</v>
      </c>
      <c r="G3351" s="1" t="s">
        <v>1302</v>
      </c>
      <c r="H3351" s="1" t="s">
        <v>228</v>
      </c>
      <c r="I3351" s="1" t="s">
        <v>2056</v>
      </c>
      <c r="J3351" s="3">
        <v>0.96</v>
      </c>
      <c r="K3351" s="1" t="s">
        <v>3022</v>
      </c>
      <c r="L3351" s="1" t="s">
        <v>24</v>
      </c>
      <c r="M3351" s="1" t="s">
        <v>3023</v>
      </c>
      <c r="N3351" s="1" t="s">
        <v>2059</v>
      </c>
      <c r="O3351" s="2">
        <v>39721</v>
      </c>
      <c r="P3351" s="2">
        <v>39727</v>
      </c>
      <c r="Q3351" s="1" t="s">
        <v>29</v>
      </c>
      <c r="R3351" t="str">
        <f>VLOOKUP(F3351,'Seg 2 descriptions'!A:B,2)</f>
        <v>X Engineering and Measurement</v>
      </c>
      <c r="S3351" t="str">
        <f>VLOOKUP(G3351,'Seg 3 descriptions'!A:B,2)</f>
        <v>Uniforms</v>
      </c>
    </row>
    <row r="3352" spans="1:19" x14ac:dyDescent="0.25">
      <c r="A3352" s="1" t="s">
        <v>457</v>
      </c>
      <c r="B3352" s="1" t="s">
        <v>49</v>
      </c>
      <c r="C3352" s="1" t="s">
        <v>3199</v>
      </c>
      <c r="D3352" s="1" t="s">
        <v>3043</v>
      </c>
      <c r="E3352" s="1" t="s">
        <v>20</v>
      </c>
      <c r="F3352" s="1" t="s">
        <v>2006</v>
      </c>
      <c r="G3352" s="1" t="s">
        <v>1302</v>
      </c>
      <c r="H3352" s="1" t="s">
        <v>86</v>
      </c>
      <c r="I3352" s="1" t="s">
        <v>2056</v>
      </c>
      <c r="J3352" s="3">
        <v>0.23</v>
      </c>
      <c r="K3352" s="1" t="s">
        <v>3022</v>
      </c>
      <c r="L3352" s="1" t="s">
        <v>24</v>
      </c>
      <c r="M3352" s="1" t="s">
        <v>3023</v>
      </c>
      <c r="N3352" s="1" t="s">
        <v>2059</v>
      </c>
      <c r="O3352" s="2">
        <v>39721</v>
      </c>
      <c r="P3352" s="2">
        <v>39727</v>
      </c>
      <c r="Q3352" s="1" t="s">
        <v>29</v>
      </c>
      <c r="R3352" t="str">
        <f>VLOOKUP(F3352,'Seg 2 descriptions'!A:B,2)</f>
        <v>X Engineering and Measurement</v>
      </c>
      <c r="S3352" t="str">
        <f>VLOOKUP(G3352,'Seg 3 descriptions'!A:B,2)</f>
        <v>Uniforms</v>
      </c>
    </row>
    <row r="3353" spans="1:19" x14ac:dyDescent="0.25">
      <c r="A3353" s="1" t="s">
        <v>457</v>
      </c>
      <c r="B3353" s="1" t="s">
        <v>49</v>
      </c>
      <c r="C3353" s="1" t="s">
        <v>3199</v>
      </c>
      <c r="D3353" s="1" t="s">
        <v>3048</v>
      </c>
      <c r="E3353" s="1" t="s">
        <v>20</v>
      </c>
      <c r="F3353" s="1" t="s">
        <v>2006</v>
      </c>
      <c r="G3353" s="1" t="s">
        <v>868</v>
      </c>
      <c r="H3353" s="1" t="s">
        <v>187</v>
      </c>
      <c r="I3353" s="1" t="s">
        <v>2056</v>
      </c>
      <c r="J3353" s="3">
        <v>13.75</v>
      </c>
      <c r="K3353" s="1" t="s">
        <v>3022</v>
      </c>
      <c r="L3353" s="1" t="s">
        <v>24</v>
      </c>
      <c r="M3353" s="1" t="s">
        <v>3023</v>
      </c>
      <c r="N3353" s="1" t="s">
        <v>2059</v>
      </c>
      <c r="O3353" s="2">
        <v>39721</v>
      </c>
      <c r="P3353" s="2">
        <v>39727</v>
      </c>
      <c r="Q3353" s="1" t="s">
        <v>29</v>
      </c>
      <c r="R3353" t="str">
        <f>VLOOKUP(F3353,'Seg 2 descriptions'!A:B,2)</f>
        <v>X Engineering and Measurement</v>
      </c>
      <c r="S3353" t="str">
        <f>VLOOKUP(G3353,'Seg 3 descriptions'!A:B,2)</f>
        <v>Cell Phones</v>
      </c>
    </row>
    <row r="3354" spans="1:19" x14ac:dyDescent="0.25">
      <c r="A3354" s="1" t="s">
        <v>457</v>
      </c>
      <c r="B3354" s="1" t="s">
        <v>49</v>
      </c>
      <c r="C3354" s="1" t="s">
        <v>3199</v>
      </c>
      <c r="D3354" s="1" t="s">
        <v>3049</v>
      </c>
      <c r="E3354" s="1" t="s">
        <v>20</v>
      </c>
      <c r="F3354" s="1" t="s">
        <v>2006</v>
      </c>
      <c r="G3354" s="1" t="s">
        <v>868</v>
      </c>
      <c r="H3354" s="1" t="s">
        <v>76</v>
      </c>
      <c r="I3354" s="1" t="s">
        <v>2056</v>
      </c>
      <c r="J3354" s="3">
        <v>16.88</v>
      </c>
      <c r="K3354" s="1" t="s">
        <v>3022</v>
      </c>
      <c r="L3354" s="1" t="s">
        <v>24</v>
      </c>
      <c r="M3354" s="1" t="s">
        <v>3023</v>
      </c>
      <c r="N3354" s="1" t="s">
        <v>2059</v>
      </c>
      <c r="O3354" s="2">
        <v>39721</v>
      </c>
      <c r="P3354" s="2">
        <v>39727</v>
      </c>
      <c r="Q3354" s="1" t="s">
        <v>29</v>
      </c>
      <c r="R3354" t="str">
        <f>VLOOKUP(F3354,'Seg 2 descriptions'!A:B,2)</f>
        <v>X Engineering and Measurement</v>
      </c>
      <c r="S3354" t="str">
        <f>VLOOKUP(G3354,'Seg 3 descriptions'!A:B,2)</f>
        <v>Cell Phones</v>
      </c>
    </row>
    <row r="3355" spans="1:19" x14ac:dyDescent="0.25">
      <c r="A3355" s="1" t="s">
        <v>457</v>
      </c>
      <c r="B3355" s="1" t="s">
        <v>49</v>
      </c>
      <c r="C3355" s="1" t="s">
        <v>3199</v>
      </c>
      <c r="D3355" s="1" t="s">
        <v>3050</v>
      </c>
      <c r="E3355" s="1" t="s">
        <v>20</v>
      </c>
      <c r="F3355" s="1" t="s">
        <v>2006</v>
      </c>
      <c r="G3355" s="1" t="s">
        <v>868</v>
      </c>
      <c r="H3355" s="1" t="s">
        <v>23</v>
      </c>
      <c r="I3355" s="1" t="s">
        <v>2056</v>
      </c>
      <c r="J3355" s="3">
        <v>11.31</v>
      </c>
      <c r="K3355" s="1" t="s">
        <v>3022</v>
      </c>
      <c r="L3355" s="1" t="s">
        <v>24</v>
      </c>
      <c r="M3355" s="1" t="s">
        <v>3023</v>
      </c>
      <c r="N3355" s="1" t="s">
        <v>2059</v>
      </c>
      <c r="O3355" s="2">
        <v>39721</v>
      </c>
      <c r="P3355" s="2">
        <v>39727</v>
      </c>
      <c r="Q3355" s="1" t="s">
        <v>29</v>
      </c>
      <c r="R3355" t="str">
        <f>VLOOKUP(F3355,'Seg 2 descriptions'!A:B,2)</f>
        <v>X Engineering and Measurement</v>
      </c>
      <c r="S3355" t="str">
        <f>VLOOKUP(G3355,'Seg 3 descriptions'!A:B,2)</f>
        <v>Cell Phones</v>
      </c>
    </row>
    <row r="3356" spans="1:19" x14ac:dyDescent="0.25">
      <c r="A3356" s="1" t="s">
        <v>457</v>
      </c>
      <c r="B3356" s="1" t="s">
        <v>49</v>
      </c>
      <c r="C3356" s="1" t="s">
        <v>3199</v>
      </c>
      <c r="D3356" s="1" t="s">
        <v>3380</v>
      </c>
      <c r="E3356" s="1" t="s">
        <v>20</v>
      </c>
      <c r="F3356" s="1" t="s">
        <v>2006</v>
      </c>
      <c r="G3356" s="1" t="s">
        <v>868</v>
      </c>
      <c r="H3356" s="1" t="s">
        <v>103</v>
      </c>
      <c r="I3356" s="1" t="s">
        <v>2056</v>
      </c>
      <c r="J3356" s="3">
        <v>0.54</v>
      </c>
      <c r="K3356" s="1" t="s">
        <v>3022</v>
      </c>
      <c r="L3356" s="1" t="s">
        <v>24</v>
      </c>
      <c r="M3356" s="1" t="s">
        <v>3023</v>
      </c>
      <c r="N3356" s="1" t="s">
        <v>2059</v>
      </c>
      <c r="O3356" s="2">
        <v>39721</v>
      </c>
      <c r="P3356" s="2">
        <v>39727</v>
      </c>
      <c r="Q3356" s="1" t="s">
        <v>29</v>
      </c>
      <c r="R3356" t="str">
        <f>VLOOKUP(F3356,'Seg 2 descriptions'!A:B,2)</f>
        <v>X Engineering and Measurement</v>
      </c>
      <c r="S3356" t="str">
        <f>VLOOKUP(G3356,'Seg 3 descriptions'!A:B,2)</f>
        <v>Cell Phones</v>
      </c>
    </row>
    <row r="3357" spans="1:19" x14ac:dyDescent="0.25">
      <c r="A3357" s="1" t="s">
        <v>457</v>
      </c>
      <c r="B3357" s="1" t="s">
        <v>49</v>
      </c>
      <c r="C3357" s="1" t="s">
        <v>3199</v>
      </c>
      <c r="D3357" s="1" t="s">
        <v>3061</v>
      </c>
      <c r="E3357" s="1" t="s">
        <v>20</v>
      </c>
      <c r="F3357" s="1" t="s">
        <v>2006</v>
      </c>
      <c r="G3357" s="1" t="s">
        <v>868</v>
      </c>
      <c r="H3357" s="1" t="s">
        <v>228</v>
      </c>
      <c r="I3357" s="1" t="s">
        <v>2056</v>
      </c>
      <c r="J3357" s="3">
        <v>2.31</v>
      </c>
      <c r="K3357" s="1" t="s">
        <v>3022</v>
      </c>
      <c r="L3357" s="1" t="s">
        <v>24</v>
      </c>
      <c r="M3357" s="1" t="s">
        <v>3023</v>
      </c>
      <c r="N3357" s="1" t="s">
        <v>2059</v>
      </c>
      <c r="O3357" s="2">
        <v>39721</v>
      </c>
      <c r="P3357" s="2">
        <v>39727</v>
      </c>
      <c r="Q3357" s="1" t="s">
        <v>29</v>
      </c>
      <c r="R3357" t="str">
        <f>VLOOKUP(F3357,'Seg 2 descriptions'!A:B,2)</f>
        <v>X Engineering and Measurement</v>
      </c>
      <c r="S3357" t="str">
        <f>VLOOKUP(G3357,'Seg 3 descriptions'!A:B,2)</f>
        <v>Cell Phones</v>
      </c>
    </row>
    <row r="3358" spans="1:19" x14ac:dyDescent="0.25">
      <c r="A3358" s="1" t="s">
        <v>457</v>
      </c>
      <c r="B3358" s="1" t="s">
        <v>49</v>
      </c>
      <c r="C3358" s="1" t="s">
        <v>3199</v>
      </c>
      <c r="D3358" s="1" t="s">
        <v>3047</v>
      </c>
      <c r="E3358" s="1" t="s">
        <v>20</v>
      </c>
      <c r="F3358" s="1" t="s">
        <v>2006</v>
      </c>
      <c r="G3358" s="1" t="s">
        <v>868</v>
      </c>
      <c r="H3358" s="1" t="s">
        <v>86</v>
      </c>
      <c r="I3358" s="1" t="s">
        <v>2056</v>
      </c>
      <c r="J3358" s="3">
        <v>0.54</v>
      </c>
      <c r="K3358" s="1" t="s">
        <v>3022</v>
      </c>
      <c r="L3358" s="1" t="s">
        <v>24</v>
      </c>
      <c r="M3358" s="1" t="s">
        <v>3023</v>
      </c>
      <c r="N3358" s="1" t="s">
        <v>2059</v>
      </c>
      <c r="O3358" s="2">
        <v>39721</v>
      </c>
      <c r="P3358" s="2">
        <v>39727</v>
      </c>
      <c r="Q3358" s="1" t="s">
        <v>29</v>
      </c>
      <c r="R3358" t="str">
        <f>VLOOKUP(F3358,'Seg 2 descriptions'!A:B,2)</f>
        <v>X Engineering and Measurement</v>
      </c>
      <c r="S3358" t="str">
        <f>VLOOKUP(G3358,'Seg 3 descriptions'!A:B,2)</f>
        <v>Cell Phones</v>
      </c>
    </row>
    <row r="3359" spans="1:19" x14ac:dyDescent="0.25">
      <c r="A3359" s="1" t="s">
        <v>457</v>
      </c>
      <c r="B3359" s="1" t="s">
        <v>49</v>
      </c>
      <c r="C3359" s="1" t="s">
        <v>3194</v>
      </c>
      <c r="D3359" s="1" t="s">
        <v>3031</v>
      </c>
      <c r="E3359" s="1" t="s">
        <v>20</v>
      </c>
      <c r="F3359" s="1" t="s">
        <v>2006</v>
      </c>
      <c r="G3359" s="1" t="s">
        <v>1055</v>
      </c>
      <c r="H3359" s="1" t="s">
        <v>86</v>
      </c>
      <c r="I3359" s="1" t="s">
        <v>2056</v>
      </c>
      <c r="J3359" s="3">
        <v>14.93</v>
      </c>
      <c r="K3359" s="1" t="s">
        <v>3022</v>
      </c>
      <c r="L3359" s="1" t="s">
        <v>24</v>
      </c>
      <c r="M3359" s="1" t="s">
        <v>3023</v>
      </c>
      <c r="N3359" s="1" t="s">
        <v>2059</v>
      </c>
      <c r="O3359" s="2">
        <v>39752</v>
      </c>
      <c r="P3359" s="2">
        <v>39758</v>
      </c>
      <c r="Q3359" s="1" t="s">
        <v>29</v>
      </c>
      <c r="R3359" t="str">
        <f>VLOOKUP(F3359,'Seg 2 descriptions'!A:B,2)</f>
        <v>X Engineering and Measurement</v>
      </c>
      <c r="S3359" t="str">
        <f>VLOOKUP(G3359,'Seg 3 descriptions'!A:B,2)</f>
        <v>Vehicle Depreciation</v>
      </c>
    </row>
    <row r="3360" spans="1:19" x14ac:dyDescent="0.25">
      <c r="A3360" s="1" t="s">
        <v>457</v>
      </c>
      <c r="B3360" s="1" t="s">
        <v>49</v>
      </c>
      <c r="C3360" s="1" t="s">
        <v>3194</v>
      </c>
      <c r="D3360" s="1" t="s">
        <v>3032</v>
      </c>
      <c r="E3360" s="1" t="s">
        <v>20</v>
      </c>
      <c r="F3360" s="1" t="s">
        <v>2006</v>
      </c>
      <c r="G3360" s="1" t="s">
        <v>1055</v>
      </c>
      <c r="H3360" s="1" t="s">
        <v>187</v>
      </c>
      <c r="I3360" s="1" t="s">
        <v>2056</v>
      </c>
      <c r="J3360" s="3">
        <v>93.32</v>
      </c>
      <c r="K3360" s="1" t="s">
        <v>3022</v>
      </c>
      <c r="L3360" s="1" t="s">
        <v>24</v>
      </c>
      <c r="M3360" s="1" t="s">
        <v>3023</v>
      </c>
      <c r="N3360" s="1" t="s">
        <v>2059</v>
      </c>
      <c r="O3360" s="2">
        <v>39752</v>
      </c>
      <c r="P3360" s="2">
        <v>39758</v>
      </c>
      <c r="Q3360" s="1" t="s">
        <v>29</v>
      </c>
      <c r="R3360" t="str">
        <f>VLOOKUP(F3360,'Seg 2 descriptions'!A:B,2)</f>
        <v>X Engineering and Measurement</v>
      </c>
      <c r="S3360" t="str">
        <f>VLOOKUP(G3360,'Seg 3 descriptions'!A:B,2)</f>
        <v>Vehicle Depreciation</v>
      </c>
    </row>
    <row r="3361" spans="1:19" x14ac:dyDescent="0.25">
      <c r="A3361" s="1" t="s">
        <v>457</v>
      </c>
      <c r="B3361" s="1" t="s">
        <v>49</v>
      </c>
      <c r="C3361" s="1" t="s">
        <v>3194</v>
      </c>
      <c r="D3361" s="1" t="s">
        <v>3033</v>
      </c>
      <c r="E3361" s="1" t="s">
        <v>20</v>
      </c>
      <c r="F3361" s="1" t="s">
        <v>2006</v>
      </c>
      <c r="G3361" s="1" t="s">
        <v>1055</v>
      </c>
      <c r="H3361" s="1" t="s">
        <v>76</v>
      </c>
      <c r="I3361" s="1" t="s">
        <v>2056</v>
      </c>
      <c r="J3361" s="3">
        <v>120.97</v>
      </c>
      <c r="K3361" s="1" t="s">
        <v>3022</v>
      </c>
      <c r="L3361" s="1" t="s">
        <v>24</v>
      </c>
      <c r="M3361" s="1" t="s">
        <v>3023</v>
      </c>
      <c r="N3361" s="1" t="s">
        <v>2059</v>
      </c>
      <c r="O3361" s="2">
        <v>39752</v>
      </c>
      <c r="P3361" s="2">
        <v>39758</v>
      </c>
      <c r="Q3361" s="1" t="s">
        <v>29</v>
      </c>
      <c r="R3361" t="str">
        <f>VLOOKUP(F3361,'Seg 2 descriptions'!A:B,2)</f>
        <v>X Engineering and Measurement</v>
      </c>
      <c r="S3361" t="str">
        <f>VLOOKUP(G3361,'Seg 3 descriptions'!A:B,2)</f>
        <v>Vehicle Depreciation</v>
      </c>
    </row>
    <row r="3362" spans="1:19" x14ac:dyDescent="0.25">
      <c r="A3362" s="1" t="s">
        <v>457</v>
      </c>
      <c r="B3362" s="1" t="s">
        <v>49</v>
      </c>
      <c r="C3362" s="1" t="s">
        <v>3194</v>
      </c>
      <c r="D3362" s="1" t="s">
        <v>3034</v>
      </c>
      <c r="E3362" s="1" t="s">
        <v>20</v>
      </c>
      <c r="F3362" s="1" t="s">
        <v>2006</v>
      </c>
      <c r="G3362" s="1" t="s">
        <v>1055</v>
      </c>
      <c r="H3362" s="1" t="s">
        <v>23</v>
      </c>
      <c r="I3362" s="1" t="s">
        <v>2056</v>
      </c>
      <c r="J3362" s="3">
        <v>74.25</v>
      </c>
      <c r="K3362" s="1" t="s">
        <v>3022</v>
      </c>
      <c r="L3362" s="1" t="s">
        <v>24</v>
      </c>
      <c r="M3362" s="1" t="s">
        <v>3023</v>
      </c>
      <c r="N3362" s="1" t="s">
        <v>2059</v>
      </c>
      <c r="O3362" s="2">
        <v>39752</v>
      </c>
      <c r="P3362" s="2">
        <v>39758</v>
      </c>
      <c r="Q3362" s="1" t="s">
        <v>29</v>
      </c>
      <c r="R3362" t="str">
        <f>VLOOKUP(F3362,'Seg 2 descriptions'!A:B,2)</f>
        <v>X Engineering and Measurement</v>
      </c>
      <c r="S3362" t="str">
        <f>VLOOKUP(G3362,'Seg 3 descriptions'!A:B,2)</f>
        <v>Vehicle Depreciation</v>
      </c>
    </row>
    <row r="3363" spans="1:19" x14ac:dyDescent="0.25">
      <c r="A3363" s="1" t="s">
        <v>457</v>
      </c>
      <c r="B3363" s="1" t="s">
        <v>49</v>
      </c>
      <c r="C3363" s="1" t="s">
        <v>3194</v>
      </c>
      <c r="D3363" s="1" t="s">
        <v>3057</v>
      </c>
      <c r="E3363" s="1" t="s">
        <v>20</v>
      </c>
      <c r="F3363" s="1" t="s">
        <v>2006</v>
      </c>
      <c r="G3363" s="1" t="s">
        <v>1055</v>
      </c>
      <c r="H3363" s="1" t="s">
        <v>228</v>
      </c>
      <c r="I3363" s="1" t="s">
        <v>2056</v>
      </c>
      <c r="J3363" s="3">
        <v>2.68</v>
      </c>
      <c r="K3363" s="1" t="s">
        <v>3022</v>
      </c>
      <c r="L3363" s="1" t="s">
        <v>24</v>
      </c>
      <c r="M3363" s="1" t="s">
        <v>3023</v>
      </c>
      <c r="N3363" s="1" t="s">
        <v>2059</v>
      </c>
      <c r="O3363" s="2">
        <v>39752</v>
      </c>
      <c r="P3363" s="2">
        <v>39758</v>
      </c>
      <c r="Q3363" s="1" t="s">
        <v>29</v>
      </c>
      <c r="R3363" t="str">
        <f>VLOOKUP(F3363,'Seg 2 descriptions'!A:B,2)</f>
        <v>X Engineering and Measurement</v>
      </c>
      <c r="S3363" t="str">
        <f>VLOOKUP(G3363,'Seg 3 descriptions'!A:B,2)</f>
        <v>Vehicle Depreciation</v>
      </c>
    </row>
    <row r="3364" spans="1:19" x14ac:dyDescent="0.25">
      <c r="A3364" s="1" t="s">
        <v>457</v>
      </c>
      <c r="B3364" s="1" t="s">
        <v>49</v>
      </c>
      <c r="C3364" s="1" t="s">
        <v>3194</v>
      </c>
      <c r="D3364" s="1" t="s">
        <v>3035</v>
      </c>
      <c r="E3364" s="1" t="s">
        <v>20</v>
      </c>
      <c r="F3364" s="1" t="s">
        <v>2006</v>
      </c>
      <c r="G3364" s="1" t="s">
        <v>869</v>
      </c>
      <c r="H3364" s="1" t="s">
        <v>86</v>
      </c>
      <c r="I3364" s="1" t="s">
        <v>2056</v>
      </c>
      <c r="J3364" s="3">
        <v>17.97</v>
      </c>
      <c r="K3364" s="1" t="s">
        <v>3022</v>
      </c>
      <c r="L3364" s="1" t="s">
        <v>24</v>
      </c>
      <c r="M3364" s="1" t="s">
        <v>3023</v>
      </c>
      <c r="N3364" s="1" t="s">
        <v>2059</v>
      </c>
      <c r="O3364" s="2">
        <v>39752</v>
      </c>
      <c r="P3364" s="2">
        <v>39758</v>
      </c>
      <c r="Q3364" s="1" t="s">
        <v>29</v>
      </c>
      <c r="R3364" t="str">
        <f>VLOOKUP(F3364,'Seg 2 descriptions'!A:B,2)</f>
        <v>X Engineering and Measurement</v>
      </c>
      <c r="S3364" t="str">
        <f>VLOOKUP(G3364,'Seg 3 descriptions'!A:B,2)</f>
        <v>Vehicle Fuel</v>
      </c>
    </row>
    <row r="3365" spans="1:19" x14ac:dyDescent="0.25">
      <c r="A3365" s="1" t="s">
        <v>457</v>
      </c>
      <c r="B3365" s="1" t="s">
        <v>49</v>
      </c>
      <c r="C3365" s="1" t="s">
        <v>3194</v>
      </c>
      <c r="D3365" s="1" t="s">
        <v>3036</v>
      </c>
      <c r="E3365" s="1" t="s">
        <v>20</v>
      </c>
      <c r="F3365" s="1" t="s">
        <v>2006</v>
      </c>
      <c r="G3365" s="1" t="s">
        <v>869</v>
      </c>
      <c r="H3365" s="1" t="s">
        <v>187</v>
      </c>
      <c r="I3365" s="1" t="s">
        <v>2056</v>
      </c>
      <c r="J3365" s="3">
        <v>112.29</v>
      </c>
      <c r="K3365" s="1" t="s">
        <v>3022</v>
      </c>
      <c r="L3365" s="1" t="s">
        <v>24</v>
      </c>
      <c r="M3365" s="1" t="s">
        <v>3023</v>
      </c>
      <c r="N3365" s="1" t="s">
        <v>2059</v>
      </c>
      <c r="O3365" s="2">
        <v>39752</v>
      </c>
      <c r="P3365" s="2">
        <v>39758</v>
      </c>
      <c r="Q3365" s="1" t="s">
        <v>29</v>
      </c>
      <c r="R3365" t="str">
        <f>VLOOKUP(F3365,'Seg 2 descriptions'!A:B,2)</f>
        <v>X Engineering and Measurement</v>
      </c>
      <c r="S3365" t="str">
        <f>VLOOKUP(G3365,'Seg 3 descriptions'!A:B,2)</f>
        <v>Vehicle Fuel</v>
      </c>
    </row>
    <row r="3366" spans="1:19" x14ac:dyDescent="0.25">
      <c r="A3366" s="1" t="s">
        <v>457</v>
      </c>
      <c r="B3366" s="1" t="s">
        <v>49</v>
      </c>
      <c r="C3366" s="1" t="s">
        <v>3194</v>
      </c>
      <c r="D3366" s="1" t="s">
        <v>3037</v>
      </c>
      <c r="E3366" s="1" t="s">
        <v>20</v>
      </c>
      <c r="F3366" s="1" t="s">
        <v>2006</v>
      </c>
      <c r="G3366" s="1" t="s">
        <v>869</v>
      </c>
      <c r="H3366" s="1" t="s">
        <v>76</v>
      </c>
      <c r="I3366" s="1" t="s">
        <v>2056</v>
      </c>
      <c r="J3366" s="3">
        <v>145.55000000000001</v>
      </c>
      <c r="K3366" s="1" t="s">
        <v>3022</v>
      </c>
      <c r="L3366" s="1" t="s">
        <v>24</v>
      </c>
      <c r="M3366" s="1" t="s">
        <v>3023</v>
      </c>
      <c r="N3366" s="1" t="s">
        <v>2059</v>
      </c>
      <c r="O3366" s="2">
        <v>39752</v>
      </c>
      <c r="P3366" s="2">
        <v>39758</v>
      </c>
      <c r="Q3366" s="1" t="s">
        <v>29</v>
      </c>
      <c r="R3366" t="str">
        <f>VLOOKUP(F3366,'Seg 2 descriptions'!A:B,2)</f>
        <v>X Engineering and Measurement</v>
      </c>
      <c r="S3366" t="str">
        <f>VLOOKUP(G3366,'Seg 3 descriptions'!A:B,2)</f>
        <v>Vehicle Fuel</v>
      </c>
    </row>
    <row r="3367" spans="1:19" x14ac:dyDescent="0.25">
      <c r="A3367" s="1" t="s">
        <v>457</v>
      </c>
      <c r="B3367" s="1" t="s">
        <v>49</v>
      </c>
      <c r="C3367" s="1" t="s">
        <v>3194</v>
      </c>
      <c r="D3367" s="1" t="s">
        <v>3038</v>
      </c>
      <c r="E3367" s="1" t="s">
        <v>20</v>
      </c>
      <c r="F3367" s="1" t="s">
        <v>2006</v>
      </c>
      <c r="G3367" s="1" t="s">
        <v>869</v>
      </c>
      <c r="H3367" s="1" t="s">
        <v>23</v>
      </c>
      <c r="I3367" s="1" t="s">
        <v>2056</v>
      </c>
      <c r="J3367" s="3">
        <v>89.34</v>
      </c>
      <c r="K3367" s="1" t="s">
        <v>3022</v>
      </c>
      <c r="L3367" s="1" t="s">
        <v>24</v>
      </c>
      <c r="M3367" s="1" t="s">
        <v>3023</v>
      </c>
      <c r="N3367" s="1" t="s">
        <v>2059</v>
      </c>
      <c r="O3367" s="2">
        <v>39752</v>
      </c>
      <c r="P3367" s="2">
        <v>39758</v>
      </c>
      <c r="Q3367" s="1" t="s">
        <v>29</v>
      </c>
      <c r="R3367" t="str">
        <f>VLOOKUP(F3367,'Seg 2 descriptions'!A:B,2)</f>
        <v>X Engineering and Measurement</v>
      </c>
      <c r="S3367" t="str">
        <f>VLOOKUP(G3367,'Seg 3 descriptions'!A:B,2)</f>
        <v>Vehicle Fuel</v>
      </c>
    </row>
    <row r="3368" spans="1:19" x14ac:dyDescent="0.25">
      <c r="A3368" s="1" t="s">
        <v>457</v>
      </c>
      <c r="B3368" s="1" t="s">
        <v>49</v>
      </c>
      <c r="C3368" s="1" t="s">
        <v>3194</v>
      </c>
      <c r="D3368" s="1" t="s">
        <v>3058</v>
      </c>
      <c r="E3368" s="1" t="s">
        <v>20</v>
      </c>
      <c r="F3368" s="1" t="s">
        <v>2006</v>
      </c>
      <c r="G3368" s="1" t="s">
        <v>869</v>
      </c>
      <c r="H3368" s="1" t="s">
        <v>228</v>
      </c>
      <c r="I3368" s="1" t="s">
        <v>2056</v>
      </c>
      <c r="J3368" s="3">
        <v>3.23</v>
      </c>
      <c r="K3368" s="1" t="s">
        <v>3022</v>
      </c>
      <c r="L3368" s="1" t="s">
        <v>24</v>
      </c>
      <c r="M3368" s="1" t="s">
        <v>3023</v>
      </c>
      <c r="N3368" s="1" t="s">
        <v>2059</v>
      </c>
      <c r="O3368" s="2">
        <v>39752</v>
      </c>
      <c r="P3368" s="2">
        <v>39758</v>
      </c>
      <c r="Q3368" s="1" t="s">
        <v>29</v>
      </c>
      <c r="R3368" t="str">
        <f>VLOOKUP(F3368,'Seg 2 descriptions'!A:B,2)</f>
        <v>X Engineering and Measurement</v>
      </c>
      <c r="S3368" t="str">
        <f>VLOOKUP(G3368,'Seg 3 descriptions'!A:B,2)</f>
        <v>Vehicle Fuel</v>
      </c>
    </row>
    <row r="3369" spans="1:19" x14ac:dyDescent="0.25">
      <c r="A3369" s="1" t="s">
        <v>457</v>
      </c>
      <c r="B3369" s="1" t="s">
        <v>49</v>
      </c>
      <c r="C3369" s="1" t="s">
        <v>3194</v>
      </c>
      <c r="D3369" s="1" t="s">
        <v>3059</v>
      </c>
      <c r="E3369" s="1" t="s">
        <v>20</v>
      </c>
      <c r="F3369" s="1" t="s">
        <v>2006</v>
      </c>
      <c r="G3369" s="1" t="s">
        <v>283</v>
      </c>
      <c r="H3369" s="1" t="s">
        <v>228</v>
      </c>
      <c r="I3369" s="1" t="s">
        <v>2056</v>
      </c>
      <c r="J3369" s="3">
        <v>0.73</v>
      </c>
      <c r="K3369" s="1" t="s">
        <v>3022</v>
      </c>
      <c r="L3369" s="1" t="s">
        <v>24</v>
      </c>
      <c r="M3369" s="1" t="s">
        <v>3023</v>
      </c>
      <c r="N3369" s="1" t="s">
        <v>2059</v>
      </c>
      <c r="O3369" s="2">
        <v>39752</v>
      </c>
      <c r="P3369" s="2">
        <v>39758</v>
      </c>
      <c r="Q3369" s="1" t="s">
        <v>29</v>
      </c>
      <c r="R3369" t="str">
        <f>VLOOKUP(F3369,'Seg 2 descriptions'!A:B,2)</f>
        <v>X Engineering and Measurement</v>
      </c>
      <c r="S3369" t="str">
        <f>VLOOKUP(G3369,'Seg 3 descriptions'!A:B,2)</f>
        <v>Supplies &amp; Misc Dept Expenses</v>
      </c>
    </row>
    <row r="3370" spans="1:19" x14ac:dyDescent="0.25">
      <c r="A3370" s="1" t="s">
        <v>457</v>
      </c>
      <c r="B3370" s="1" t="s">
        <v>49</v>
      </c>
      <c r="C3370" s="1" t="s">
        <v>3194</v>
      </c>
      <c r="D3370" s="1" t="s">
        <v>3041</v>
      </c>
      <c r="E3370" s="1" t="s">
        <v>20</v>
      </c>
      <c r="F3370" s="1" t="s">
        <v>2006</v>
      </c>
      <c r="G3370" s="1" t="s">
        <v>283</v>
      </c>
      <c r="H3370" s="1" t="s">
        <v>86</v>
      </c>
      <c r="I3370" s="1" t="s">
        <v>2056</v>
      </c>
      <c r="J3370" s="3">
        <v>4.04</v>
      </c>
      <c r="K3370" s="1" t="s">
        <v>3022</v>
      </c>
      <c r="L3370" s="1" t="s">
        <v>24</v>
      </c>
      <c r="M3370" s="1" t="s">
        <v>3023</v>
      </c>
      <c r="N3370" s="1" t="s">
        <v>2059</v>
      </c>
      <c r="O3370" s="2">
        <v>39752</v>
      </c>
      <c r="P3370" s="2">
        <v>39758</v>
      </c>
      <c r="Q3370" s="1" t="s">
        <v>29</v>
      </c>
      <c r="R3370" t="str">
        <f>VLOOKUP(F3370,'Seg 2 descriptions'!A:B,2)</f>
        <v>X Engineering and Measurement</v>
      </c>
      <c r="S3370" t="str">
        <f>VLOOKUP(G3370,'Seg 3 descriptions'!A:B,2)</f>
        <v>Supplies &amp; Misc Dept Expenses</v>
      </c>
    </row>
    <row r="3371" spans="1:19" x14ac:dyDescent="0.25">
      <c r="A3371" s="1" t="s">
        <v>457</v>
      </c>
      <c r="B3371" s="1" t="s">
        <v>49</v>
      </c>
      <c r="C3371" s="1" t="s">
        <v>3194</v>
      </c>
      <c r="D3371" s="1" t="s">
        <v>3042</v>
      </c>
      <c r="E3371" s="1" t="s">
        <v>20</v>
      </c>
      <c r="F3371" s="1" t="s">
        <v>2006</v>
      </c>
      <c r="G3371" s="1" t="s">
        <v>283</v>
      </c>
      <c r="H3371" s="1" t="s">
        <v>187</v>
      </c>
      <c r="I3371" s="1" t="s">
        <v>2056</v>
      </c>
      <c r="J3371" s="3">
        <v>25.24</v>
      </c>
      <c r="K3371" s="1" t="s">
        <v>3022</v>
      </c>
      <c r="L3371" s="1" t="s">
        <v>24</v>
      </c>
      <c r="M3371" s="1" t="s">
        <v>3023</v>
      </c>
      <c r="N3371" s="1" t="s">
        <v>2059</v>
      </c>
      <c r="O3371" s="2">
        <v>39752</v>
      </c>
      <c r="P3371" s="2">
        <v>39758</v>
      </c>
      <c r="Q3371" s="1" t="s">
        <v>29</v>
      </c>
      <c r="R3371" t="str">
        <f>VLOOKUP(F3371,'Seg 2 descriptions'!A:B,2)</f>
        <v>X Engineering and Measurement</v>
      </c>
      <c r="S3371" t="str">
        <f>VLOOKUP(G3371,'Seg 3 descriptions'!A:B,2)</f>
        <v>Supplies &amp; Misc Dept Expenses</v>
      </c>
    </row>
    <row r="3372" spans="1:19" x14ac:dyDescent="0.25">
      <c r="A3372" s="1" t="s">
        <v>457</v>
      </c>
      <c r="B3372" s="1" t="s">
        <v>49</v>
      </c>
      <c r="C3372" s="1" t="s">
        <v>3194</v>
      </c>
      <c r="D3372" s="1" t="s">
        <v>3039</v>
      </c>
      <c r="E3372" s="1" t="s">
        <v>20</v>
      </c>
      <c r="F3372" s="1" t="s">
        <v>2006</v>
      </c>
      <c r="G3372" s="1" t="s">
        <v>283</v>
      </c>
      <c r="H3372" s="1" t="s">
        <v>76</v>
      </c>
      <c r="I3372" s="1" t="s">
        <v>2056</v>
      </c>
      <c r="J3372" s="3">
        <v>32.71</v>
      </c>
      <c r="K3372" s="1" t="s">
        <v>3022</v>
      </c>
      <c r="L3372" s="1" t="s">
        <v>24</v>
      </c>
      <c r="M3372" s="1" t="s">
        <v>3023</v>
      </c>
      <c r="N3372" s="1" t="s">
        <v>2059</v>
      </c>
      <c r="O3372" s="2">
        <v>39752</v>
      </c>
      <c r="P3372" s="2">
        <v>39758</v>
      </c>
      <c r="Q3372" s="1" t="s">
        <v>29</v>
      </c>
      <c r="R3372" t="str">
        <f>VLOOKUP(F3372,'Seg 2 descriptions'!A:B,2)</f>
        <v>X Engineering and Measurement</v>
      </c>
      <c r="S3372" t="str">
        <f>VLOOKUP(G3372,'Seg 3 descriptions'!A:B,2)</f>
        <v>Supplies &amp; Misc Dept Expenses</v>
      </c>
    </row>
    <row r="3373" spans="1:19" x14ac:dyDescent="0.25">
      <c r="A3373" s="1" t="s">
        <v>457</v>
      </c>
      <c r="B3373" s="1" t="s">
        <v>49</v>
      </c>
      <c r="C3373" s="1" t="s">
        <v>3194</v>
      </c>
      <c r="D3373" s="1" t="s">
        <v>3040</v>
      </c>
      <c r="E3373" s="1" t="s">
        <v>20</v>
      </c>
      <c r="F3373" s="1" t="s">
        <v>2006</v>
      </c>
      <c r="G3373" s="1" t="s">
        <v>283</v>
      </c>
      <c r="H3373" s="1" t="s">
        <v>23</v>
      </c>
      <c r="I3373" s="1" t="s">
        <v>2056</v>
      </c>
      <c r="J3373" s="3">
        <v>20.079999999999998</v>
      </c>
      <c r="K3373" s="1" t="s">
        <v>3022</v>
      </c>
      <c r="L3373" s="1" t="s">
        <v>24</v>
      </c>
      <c r="M3373" s="1" t="s">
        <v>3023</v>
      </c>
      <c r="N3373" s="1" t="s">
        <v>2059</v>
      </c>
      <c r="O3373" s="2">
        <v>39752</v>
      </c>
      <c r="P3373" s="2">
        <v>39758</v>
      </c>
      <c r="Q3373" s="1" t="s">
        <v>29</v>
      </c>
      <c r="R3373" t="str">
        <f>VLOOKUP(F3373,'Seg 2 descriptions'!A:B,2)</f>
        <v>X Engineering and Measurement</v>
      </c>
      <c r="S3373" t="str">
        <f>VLOOKUP(G3373,'Seg 3 descriptions'!A:B,2)</f>
        <v>Supplies &amp; Misc Dept Expenses</v>
      </c>
    </row>
    <row r="3374" spans="1:19" x14ac:dyDescent="0.25">
      <c r="A3374" s="1" t="s">
        <v>457</v>
      </c>
      <c r="B3374" s="1" t="s">
        <v>49</v>
      </c>
      <c r="C3374" s="1" t="s">
        <v>3194</v>
      </c>
      <c r="D3374" s="1" t="s">
        <v>3046</v>
      </c>
      <c r="E3374" s="1" t="s">
        <v>20</v>
      </c>
      <c r="F3374" s="1" t="s">
        <v>2006</v>
      </c>
      <c r="G3374" s="1" t="s">
        <v>1302</v>
      </c>
      <c r="H3374" s="1" t="s">
        <v>23</v>
      </c>
      <c r="I3374" s="1" t="s">
        <v>2056</v>
      </c>
      <c r="J3374" s="3">
        <v>8.01</v>
      </c>
      <c r="K3374" s="1" t="s">
        <v>3022</v>
      </c>
      <c r="L3374" s="1" t="s">
        <v>24</v>
      </c>
      <c r="M3374" s="1" t="s">
        <v>3023</v>
      </c>
      <c r="N3374" s="1" t="s">
        <v>2059</v>
      </c>
      <c r="O3374" s="2">
        <v>39752</v>
      </c>
      <c r="P3374" s="2">
        <v>39758</v>
      </c>
      <c r="Q3374" s="1" t="s">
        <v>29</v>
      </c>
      <c r="R3374" t="str">
        <f>VLOOKUP(F3374,'Seg 2 descriptions'!A:B,2)</f>
        <v>X Engineering and Measurement</v>
      </c>
      <c r="S3374" t="str">
        <f>VLOOKUP(G3374,'Seg 3 descriptions'!A:B,2)</f>
        <v>Uniforms</v>
      </c>
    </row>
    <row r="3375" spans="1:19" x14ac:dyDescent="0.25">
      <c r="A3375" s="1" t="s">
        <v>457</v>
      </c>
      <c r="B3375" s="1" t="s">
        <v>49</v>
      </c>
      <c r="C3375" s="1" t="s">
        <v>3194</v>
      </c>
      <c r="D3375" s="1" t="s">
        <v>3060</v>
      </c>
      <c r="E3375" s="1" t="s">
        <v>20</v>
      </c>
      <c r="F3375" s="1" t="s">
        <v>2006</v>
      </c>
      <c r="G3375" s="1" t="s">
        <v>1302</v>
      </c>
      <c r="H3375" s="1" t="s">
        <v>228</v>
      </c>
      <c r="I3375" s="1" t="s">
        <v>2056</v>
      </c>
      <c r="J3375" s="3">
        <v>0.28999999999999998</v>
      </c>
      <c r="K3375" s="1" t="s">
        <v>3022</v>
      </c>
      <c r="L3375" s="1" t="s">
        <v>24</v>
      </c>
      <c r="M3375" s="1" t="s">
        <v>3023</v>
      </c>
      <c r="N3375" s="1" t="s">
        <v>2059</v>
      </c>
      <c r="O3375" s="2">
        <v>39752</v>
      </c>
      <c r="P3375" s="2">
        <v>39758</v>
      </c>
      <c r="Q3375" s="1" t="s">
        <v>29</v>
      </c>
      <c r="R3375" t="str">
        <f>VLOOKUP(F3375,'Seg 2 descriptions'!A:B,2)</f>
        <v>X Engineering and Measurement</v>
      </c>
      <c r="S3375" t="str">
        <f>VLOOKUP(G3375,'Seg 3 descriptions'!A:B,2)</f>
        <v>Uniforms</v>
      </c>
    </row>
    <row r="3376" spans="1:19" x14ac:dyDescent="0.25">
      <c r="A3376" s="1" t="s">
        <v>457</v>
      </c>
      <c r="B3376" s="1" t="s">
        <v>49</v>
      </c>
      <c r="C3376" s="1" t="s">
        <v>3199</v>
      </c>
      <c r="D3376" s="1" t="s">
        <v>2393</v>
      </c>
      <c r="E3376" s="1" t="s">
        <v>20</v>
      </c>
      <c r="F3376" s="1" t="s">
        <v>2006</v>
      </c>
      <c r="G3376" s="1" t="s">
        <v>460</v>
      </c>
      <c r="H3376" s="1" t="s">
        <v>228</v>
      </c>
      <c r="I3376" s="1" t="s">
        <v>2056</v>
      </c>
      <c r="J3376" s="3">
        <v>11.2</v>
      </c>
      <c r="K3376" s="1" t="s">
        <v>3022</v>
      </c>
      <c r="L3376" s="1" t="s">
        <v>24</v>
      </c>
      <c r="M3376" s="1" t="s">
        <v>3023</v>
      </c>
      <c r="N3376" s="1" t="s">
        <v>2059</v>
      </c>
      <c r="O3376" s="2">
        <v>39721</v>
      </c>
      <c r="P3376" s="2">
        <v>39727</v>
      </c>
      <c r="Q3376" s="1" t="s">
        <v>29</v>
      </c>
      <c r="R3376" t="str">
        <f>VLOOKUP(F3376,'Seg 2 descriptions'!A:B,2)</f>
        <v>X Engineering and Measurement</v>
      </c>
      <c r="S3376" t="str">
        <f>VLOOKUP(G3376,'Seg 3 descriptions'!A:B,2)</f>
        <v>Salaries</v>
      </c>
    </row>
    <row r="3377" spans="1:19" x14ac:dyDescent="0.25">
      <c r="A3377" s="1" t="s">
        <v>457</v>
      </c>
      <c r="B3377" s="1" t="s">
        <v>49</v>
      </c>
      <c r="C3377" s="1" t="s">
        <v>3194</v>
      </c>
      <c r="D3377" s="1" t="s">
        <v>3043</v>
      </c>
      <c r="E3377" s="1" t="s">
        <v>20</v>
      </c>
      <c r="F3377" s="1" t="s">
        <v>2006</v>
      </c>
      <c r="G3377" s="1" t="s">
        <v>1302</v>
      </c>
      <c r="H3377" s="1" t="s">
        <v>86</v>
      </c>
      <c r="I3377" s="1" t="s">
        <v>2056</v>
      </c>
      <c r="J3377" s="3">
        <v>1.61</v>
      </c>
      <c r="K3377" s="1" t="s">
        <v>3022</v>
      </c>
      <c r="L3377" s="1" t="s">
        <v>24</v>
      </c>
      <c r="M3377" s="1" t="s">
        <v>3023</v>
      </c>
      <c r="N3377" s="1" t="s">
        <v>2059</v>
      </c>
      <c r="O3377" s="2">
        <v>39752</v>
      </c>
      <c r="P3377" s="2">
        <v>39758</v>
      </c>
      <c r="Q3377" s="1" t="s">
        <v>29</v>
      </c>
      <c r="R3377" t="str">
        <f>VLOOKUP(F3377,'Seg 2 descriptions'!A:B,2)</f>
        <v>X Engineering and Measurement</v>
      </c>
      <c r="S3377" t="str">
        <f>VLOOKUP(G3377,'Seg 3 descriptions'!A:B,2)</f>
        <v>Uniforms</v>
      </c>
    </row>
    <row r="3378" spans="1:19" x14ac:dyDescent="0.25">
      <c r="A3378" s="1" t="s">
        <v>457</v>
      </c>
      <c r="B3378" s="1" t="s">
        <v>49</v>
      </c>
      <c r="C3378" s="1" t="s">
        <v>3194</v>
      </c>
      <c r="D3378" s="1" t="s">
        <v>3044</v>
      </c>
      <c r="E3378" s="1" t="s">
        <v>20</v>
      </c>
      <c r="F3378" s="1" t="s">
        <v>2006</v>
      </c>
      <c r="G3378" s="1" t="s">
        <v>1302</v>
      </c>
      <c r="H3378" s="1" t="s">
        <v>187</v>
      </c>
      <c r="I3378" s="1" t="s">
        <v>2056</v>
      </c>
      <c r="J3378" s="3">
        <v>10.07</v>
      </c>
      <c r="K3378" s="1" t="s">
        <v>3022</v>
      </c>
      <c r="L3378" s="1" t="s">
        <v>24</v>
      </c>
      <c r="M3378" s="1" t="s">
        <v>3023</v>
      </c>
      <c r="N3378" s="1" t="s">
        <v>2059</v>
      </c>
      <c r="O3378" s="2">
        <v>39752</v>
      </c>
      <c r="P3378" s="2">
        <v>39758</v>
      </c>
      <c r="Q3378" s="1" t="s">
        <v>29</v>
      </c>
      <c r="R3378" t="str">
        <f>VLOOKUP(F3378,'Seg 2 descriptions'!A:B,2)</f>
        <v>X Engineering and Measurement</v>
      </c>
      <c r="S3378" t="str">
        <f>VLOOKUP(G3378,'Seg 3 descriptions'!A:B,2)</f>
        <v>Uniforms</v>
      </c>
    </row>
    <row r="3379" spans="1:19" x14ac:dyDescent="0.25">
      <c r="A3379" s="1" t="s">
        <v>457</v>
      </c>
      <c r="B3379" s="1" t="s">
        <v>49</v>
      </c>
      <c r="C3379" s="1" t="s">
        <v>3194</v>
      </c>
      <c r="D3379" s="1" t="s">
        <v>3045</v>
      </c>
      <c r="E3379" s="1" t="s">
        <v>20</v>
      </c>
      <c r="F3379" s="1" t="s">
        <v>2006</v>
      </c>
      <c r="G3379" s="1" t="s">
        <v>1302</v>
      </c>
      <c r="H3379" s="1" t="s">
        <v>76</v>
      </c>
      <c r="I3379" s="1" t="s">
        <v>2056</v>
      </c>
      <c r="J3379" s="3">
        <v>13.05</v>
      </c>
      <c r="K3379" s="1" t="s">
        <v>3022</v>
      </c>
      <c r="L3379" s="1" t="s">
        <v>24</v>
      </c>
      <c r="M3379" s="1" t="s">
        <v>3023</v>
      </c>
      <c r="N3379" s="1" t="s">
        <v>2059</v>
      </c>
      <c r="O3379" s="2">
        <v>39752</v>
      </c>
      <c r="P3379" s="2">
        <v>39758</v>
      </c>
      <c r="Q3379" s="1" t="s">
        <v>29</v>
      </c>
      <c r="R3379" t="str">
        <f>VLOOKUP(F3379,'Seg 2 descriptions'!A:B,2)</f>
        <v>X Engineering and Measurement</v>
      </c>
      <c r="S3379" t="str">
        <f>VLOOKUP(G3379,'Seg 3 descriptions'!A:B,2)</f>
        <v>Uniforms</v>
      </c>
    </row>
    <row r="3380" spans="1:19" x14ac:dyDescent="0.25">
      <c r="A3380" s="1" t="s">
        <v>457</v>
      </c>
      <c r="B3380" s="1" t="s">
        <v>49</v>
      </c>
      <c r="C3380" s="1" t="s">
        <v>3199</v>
      </c>
      <c r="D3380" s="1" t="s">
        <v>2077</v>
      </c>
      <c r="E3380" s="1" t="s">
        <v>20</v>
      </c>
      <c r="F3380" s="1" t="s">
        <v>2006</v>
      </c>
      <c r="G3380" s="1" t="s">
        <v>460</v>
      </c>
      <c r="H3380" s="1" t="s">
        <v>86</v>
      </c>
      <c r="I3380" s="1" t="s">
        <v>2056</v>
      </c>
      <c r="J3380" s="3">
        <v>2.63</v>
      </c>
      <c r="K3380" s="1" t="s">
        <v>3022</v>
      </c>
      <c r="L3380" s="1" t="s">
        <v>24</v>
      </c>
      <c r="M3380" s="1" t="s">
        <v>3023</v>
      </c>
      <c r="N3380" s="1" t="s">
        <v>2059</v>
      </c>
      <c r="O3380" s="2">
        <v>39721</v>
      </c>
      <c r="P3380" s="2">
        <v>39727</v>
      </c>
      <c r="Q3380" s="1" t="s">
        <v>29</v>
      </c>
      <c r="R3380" t="str">
        <f>VLOOKUP(F3380,'Seg 2 descriptions'!A:B,2)</f>
        <v>X Engineering and Measurement</v>
      </c>
      <c r="S3380" t="str">
        <f>VLOOKUP(G3380,'Seg 3 descriptions'!A:B,2)</f>
        <v>Salaries</v>
      </c>
    </row>
    <row r="3381" spans="1:19" x14ac:dyDescent="0.25">
      <c r="A3381" s="1" t="s">
        <v>457</v>
      </c>
      <c r="B3381" s="1" t="s">
        <v>49</v>
      </c>
      <c r="C3381" s="1" t="s">
        <v>3199</v>
      </c>
      <c r="D3381" s="1" t="s">
        <v>2080</v>
      </c>
      <c r="E3381" s="1" t="s">
        <v>20</v>
      </c>
      <c r="F3381" s="1" t="s">
        <v>2006</v>
      </c>
      <c r="G3381" s="1" t="s">
        <v>460</v>
      </c>
      <c r="H3381" s="1" t="s">
        <v>187</v>
      </c>
      <c r="I3381" s="1" t="s">
        <v>2056</v>
      </c>
      <c r="J3381" s="3">
        <v>66.8</v>
      </c>
      <c r="K3381" s="1" t="s">
        <v>3022</v>
      </c>
      <c r="L3381" s="1" t="s">
        <v>24</v>
      </c>
      <c r="M3381" s="1" t="s">
        <v>3023</v>
      </c>
      <c r="N3381" s="1" t="s">
        <v>2059</v>
      </c>
      <c r="O3381" s="2">
        <v>39721</v>
      </c>
      <c r="P3381" s="2">
        <v>39727</v>
      </c>
      <c r="Q3381" s="1" t="s">
        <v>29</v>
      </c>
      <c r="R3381" t="str">
        <f>VLOOKUP(F3381,'Seg 2 descriptions'!A:B,2)</f>
        <v>X Engineering and Measurement</v>
      </c>
      <c r="S3381" t="str">
        <f>VLOOKUP(G3381,'Seg 3 descriptions'!A:B,2)</f>
        <v>Salaries</v>
      </c>
    </row>
    <row r="3382" spans="1:19" x14ac:dyDescent="0.25">
      <c r="A3382" s="1" t="s">
        <v>457</v>
      </c>
      <c r="B3382" s="1" t="s">
        <v>49</v>
      </c>
      <c r="C3382" s="1" t="s">
        <v>3199</v>
      </c>
      <c r="D3382" s="1" t="s">
        <v>2081</v>
      </c>
      <c r="E3382" s="1" t="s">
        <v>20</v>
      </c>
      <c r="F3382" s="1" t="s">
        <v>2006</v>
      </c>
      <c r="G3382" s="1" t="s">
        <v>460</v>
      </c>
      <c r="H3382" s="1" t="s">
        <v>76</v>
      </c>
      <c r="I3382" s="1" t="s">
        <v>2056</v>
      </c>
      <c r="J3382" s="3">
        <v>82.01</v>
      </c>
      <c r="K3382" s="1" t="s">
        <v>3022</v>
      </c>
      <c r="L3382" s="1" t="s">
        <v>24</v>
      </c>
      <c r="M3382" s="1" t="s">
        <v>3023</v>
      </c>
      <c r="N3382" s="1" t="s">
        <v>2059</v>
      </c>
      <c r="O3382" s="2">
        <v>39721</v>
      </c>
      <c r="P3382" s="2">
        <v>39727</v>
      </c>
      <c r="Q3382" s="1" t="s">
        <v>29</v>
      </c>
      <c r="R3382" t="str">
        <f>VLOOKUP(F3382,'Seg 2 descriptions'!A:B,2)</f>
        <v>X Engineering and Measurement</v>
      </c>
      <c r="S3382" t="str">
        <f>VLOOKUP(G3382,'Seg 3 descriptions'!A:B,2)</f>
        <v>Salaries</v>
      </c>
    </row>
    <row r="3383" spans="1:19" x14ac:dyDescent="0.25">
      <c r="A3383" s="1" t="s">
        <v>457</v>
      </c>
      <c r="B3383" s="1" t="s">
        <v>49</v>
      </c>
      <c r="C3383" s="1" t="s">
        <v>3199</v>
      </c>
      <c r="D3383" s="1" t="s">
        <v>2082</v>
      </c>
      <c r="E3383" s="1" t="s">
        <v>20</v>
      </c>
      <c r="F3383" s="1" t="s">
        <v>2006</v>
      </c>
      <c r="G3383" s="1" t="s">
        <v>460</v>
      </c>
      <c r="H3383" s="1" t="s">
        <v>23</v>
      </c>
      <c r="I3383" s="1" t="s">
        <v>2056</v>
      </c>
      <c r="J3383" s="3">
        <v>54.92</v>
      </c>
      <c r="K3383" s="1" t="s">
        <v>3022</v>
      </c>
      <c r="L3383" s="1" t="s">
        <v>24</v>
      </c>
      <c r="M3383" s="1" t="s">
        <v>3023</v>
      </c>
      <c r="N3383" s="1" t="s">
        <v>2059</v>
      </c>
      <c r="O3383" s="2">
        <v>39721</v>
      </c>
      <c r="P3383" s="2">
        <v>39727</v>
      </c>
      <c r="Q3383" s="1" t="s">
        <v>29</v>
      </c>
      <c r="R3383" t="str">
        <f>VLOOKUP(F3383,'Seg 2 descriptions'!A:B,2)</f>
        <v>X Engineering and Measurement</v>
      </c>
      <c r="S3383" t="str">
        <f>VLOOKUP(G3383,'Seg 3 descriptions'!A:B,2)</f>
        <v>Salaries</v>
      </c>
    </row>
    <row r="3384" spans="1:19" x14ac:dyDescent="0.25">
      <c r="A3384" s="1" t="s">
        <v>457</v>
      </c>
      <c r="B3384" s="1" t="s">
        <v>49</v>
      </c>
      <c r="C3384" s="1" t="s">
        <v>3199</v>
      </c>
      <c r="D3384" s="1" t="s">
        <v>2677</v>
      </c>
      <c r="E3384" s="1" t="s">
        <v>20</v>
      </c>
      <c r="F3384" s="1" t="s">
        <v>2006</v>
      </c>
      <c r="G3384" s="1" t="s">
        <v>460</v>
      </c>
      <c r="H3384" s="1" t="s">
        <v>103</v>
      </c>
      <c r="I3384" s="1" t="s">
        <v>2056</v>
      </c>
      <c r="J3384" s="3">
        <v>2.63</v>
      </c>
      <c r="K3384" s="1" t="s">
        <v>3022</v>
      </c>
      <c r="L3384" s="1" t="s">
        <v>24</v>
      </c>
      <c r="M3384" s="1" t="s">
        <v>3023</v>
      </c>
      <c r="N3384" s="1" t="s">
        <v>2059</v>
      </c>
      <c r="O3384" s="2">
        <v>39721</v>
      </c>
      <c r="P3384" s="2">
        <v>39727</v>
      </c>
      <c r="Q3384" s="1" t="s">
        <v>29</v>
      </c>
      <c r="R3384" t="str">
        <f>VLOOKUP(F3384,'Seg 2 descriptions'!A:B,2)</f>
        <v>X Engineering and Measurement</v>
      </c>
      <c r="S3384" t="str">
        <f>VLOOKUP(G3384,'Seg 3 descriptions'!A:B,2)</f>
        <v>Salaries</v>
      </c>
    </row>
    <row r="3385" spans="1:19" x14ac:dyDescent="0.25">
      <c r="A3385" s="1" t="s">
        <v>457</v>
      </c>
      <c r="B3385" s="1" t="s">
        <v>49</v>
      </c>
      <c r="C3385" s="1" t="s">
        <v>3193</v>
      </c>
      <c r="D3385" s="1" t="s">
        <v>3021</v>
      </c>
      <c r="E3385" s="1" t="s">
        <v>20</v>
      </c>
      <c r="F3385" s="1" t="s">
        <v>2006</v>
      </c>
      <c r="G3385" s="1" t="s">
        <v>870</v>
      </c>
      <c r="H3385" s="1" t="s">
        <v>86</v>
      </c>
      <c r="I3385" s="1" t="s">
        <v>2056</v>
      </c>
      <c r="J3385" s="3">
        <v>1.92</v>
      </c>
      <c r="K3385" s="1" t="s">
        <v>3022</v>
      </c>
      <c r="L3385" s="1" t="s">
        <v>24</v>
      </c>
      <c r="M3385" s="1" t="s">
        <v>3023</v>
      </c>
      <c r="N3385" s="1" t="s">
        <v>2059</v>
      </c>
      <c r="O3385" s="2">
        <v>39752</v>
      </c>
      <c r="P3385" s="2">
        <v>39758</v>
      </c>
      <c r="Q3385" s="1" t="s">
        <v>29</v>
      </c>
      <c r="R3385" t="str">
        <f>VLOOKUP(F3385,'Seg 2 descriptions'!A:B,2)</f>
        <v>X Engineering and Measurement</v>
      </c>
      <c r="S3385" t="str">
        <f>VLOOKUP(G3385,'Seg 3 descriptions'!A:B,2)</f>
        <v>Other Vehicle Expenses</v>
      </c>
    </row>
    <row r="3386" spans="1:19" x14ac:dyDescent="0.25">
      <c r="A3386" s="1" t="s">
        <v>457</v>
      </c>
      <c r="B3386" s="1" t="s">
        <v>49</v>
      </c>
      <c r="C3386" s="1" t="s">
        <v>3193</v>
      </c>
      <c r="D3386" s="1" t="s">
        <v>3024</v>
      </c>
      <c r="E3386" s="1" t="s">
        <v>20</v>
      </c>
      <c r="F3386" s="1" t="s">
        <v>2006</v>
      </c>
      <c r="G3386" s="1" t="s">
        <v>870</v>
      </c>
      <c r="H3386" s="1" t="s">
        <v>187</v>
      </c>
      <c r="I3386" s="1" t="s">
        <v>2056</v>
      </c>
      <c r="J3386" s="3">
        <v>11.98</v>
      </c>
      <c r="K3386" s="1" t="s">
        <v>3022</v>
      </c>
      <c r="L3386" s="1" t="s">
        <v>24</v>
      </c>
      <c r="M3386" s="1" t="s">
        <v>3023</v>
      </c>
      <c r="N3386" s="1" t="s">
        <v>2059</v>
      </c>
      <c r="O3386" s="2">
        <v>39752</v>
      </c>
      <c r="P3386" s="2">
        <v>39758</v>
      </c>
      <c r="Q3386" s="1" t="s">
        <v>29</v>
      </c>
      <c r="R3386" t="str">
        <f>VLOOKUP(F3386,'Seg 2 descriptions'!A:B,2)</f>
        <v>X Engineering and Measurement</v>
      </c>
      <c r="S3386" t="str">
        <f>VLOOKUP(G3386,'Seg 3 descriptions'!A:B,2)</f>
        <v>Other Vehicle Expenses</v>
      </c>
    </row>
    <row r="3387" spans="1:19" x14ac:dyDescent="0.25">
      <c r="A3387" s="1" t="s">
        <v>457</v>
      </c>
      <c r="B3387" s="1" t="s">
        <v>49</v>
      </c>
      <c r="C3387" s="1" t="s">
        <v>3193</v>
      </c>
      <c r="D3387" s="1" t="s">
        <v>3025</v>
      </c>
      <c r="E3387" s="1" t="s">
        <v>20</v>
      </c>
      <c r="F3387" s="1" t="s">
        <v>2006</v>
      </c>
      <c r="G3387" s="1" t="s">
        <v>870</v>
      </c>
      <c r="H3387" s="1" t="s">
        <v>76</v>
      </c>
      <c r="I3387" s="1" t="s">
        <v>2056</v>
      </c>
      <c r="J3387" s="3">
        <v>15.53</v>
      </c>
      <c r="K3387" s="1" t="s">
        <v>3022</v>
      </c>
      <c r="L3387" s="1" t="s">
        <v>24</v>
      </c>
      <c r="M3387" s="1" t="s">
        <v>3023</v>
      </c>
      <c r="N3387" s="1" t="s">
        <v>2059</v>
      </c>
      <c r="O3387" s="2">
        <v>39752</v>
      </c>
      <c r="P3387" s="2">
        <v>39758</v>
      </c>
      <c r="Q3387" s="1" t="s">
        <v>29</v>
      </c>
      <c r="R3387" t="str">
        <f>VLOOKUP(F3387,'Seg 2 descriptions'!A:B,2)</f>
        <v>X Engineering and Measurement</v>
      </c>
      <c r="S3387" t="str">
        <f>VLOOKUP(G3387,'Seg 3 descriptions'!A:B,2)</f>
        <v>Other Vehicle Expenses</v>
      </c>
    </row>
    <row r="3388" spans="1:19" x14ac:dyDescent="0.25">
      <c r="A3388" s="1" t="s">
        <v>457</v>
      </c>
      <c r="B3388" s="1" t="s">
        <v>49</v>
      </c>
      <c r="C3388" s="1" t="s">
        <v>3193</v>
      </c>
      <c r="D3388" s="1" t="s">
        <v>3026</v>
      </c>
      <c r="E3388" s="1" t="s">
        <v>20</v>
      </c>
      <c r="F3388" s="1" t="s">
        <v>2006</v>
      </c>
      <c r="G3388" s="1" t="s">
        <v>870</v>
      </c>
      <c r="H3388" s="1" t="s">
        <v>23</v>
      </c>
      <c r="I3388" s="1" t="s">
        <v>2056</v>
      </c>
      <c r="J3388" s="3">
        <v>9.5299999999999994</v>
      </c>
      <c r="K3388" s="1" t="s">
        <v>3022</v>
      </c>
      <c r="L3388" s="1" t="s">
        <v>24</v>
      </c>
      <c r="M3388" s="1" t="s">
        <v>3023</v>
      </c>
      <c r="N3388" s="1" t="s">
        <v>2059</v>
      </c>
      <c r="O3388" s="2">
        <v>39752</v>
      </c>
      <c r="P3388" s="2">
        <v>39758</v>
      </c>
      <c r="Q3388" s="1" t="s">
        <v>29</v>
      </c>
      <c r="R3388" t="str">
        <f>VLOOKUP(F3388,'Seg 2 descriptions'!A:B,2)</f>
        <v>X Engineering and Measurement</v>
      </c>
      <c r="S3388" t="str">
        <f>VLOOKUP(G3388,'Seg 3 descriptions'!A:B,2)</f>
        <v>Other Vehicle Expenses</v>
      </c>
    </row>
    <row r="3389" spans="1:19" x14ac:dyDescent="0.25">
      <c r="A3389" s="1" t="s">
        <v>457</v>
      </c>
      <c r="B3389" s="1" t="s">
        <v>49</v>
      </c>
      <c r="C3389" s="1" t="s">
        <v>3193</v>
      </c>
      <c r="D3389" s="1" t="s">
        <v>3055</v>
      </c>
      <c r="E3389" s="1" t="s">
        <v>20</v>
      </c>
      <c r="F3389" s="1" t="s">
        <v>2006</v>
      </c>
      <c r="G3389" s="1" t="s">
        <v>870</v>
      </c>
      <c r="H3389" s="1" t="s">
        <v>228</v>
      </c>
      <c r="I3389" s="1" t="s">
        <v>2056</v>
      </c>
      <c r="J3389" s="3">
        <v>0.34</v>
      </c>
      <c r="K3389" s="1" t="s">
        <v>3022</v>
      </c>
      <c r="L3389" s="1" t="s">
        <v>24</v>
      </c>
      <c r="M3389" s="1" t="s">
        <v>3023</v>
      </c>
      <c r="N3389" s="1" t="s">
        <v>2059</v>
      </c>
      <c r="O3389" s="2">
        <v>39752</v>
      </c>
      <c r="P3389" s="2">
        <v>39758</v>
      </c>
      <c r="Q3389" s="1" t="s">
        <v>29</v>
      </c>
      <c r="R3389" t="str">
        <f>VLOOKUP(F3389,'Seg 2 descriptions'!A:B,2)</f>
        <v>X Engineering and Measurement</v>
      </c>
      <c r="S3389" t="str">
        <f>VLOOKUP(G3389,'Seg 3 descriptions'!A:B,2)</f>
        <v>Other Vehicle Expenses</v>
      </c>
    </row>
    <row r="3390" spans="1:19" x14ac:dyDescent="0.25">
      <c r="A3390" s="1" t="s">
        <v>457</v>
      </c>
      <c r="B3390" s="1" t="s">
        <v>49</v>
      </c>
      <c r="C3390" s="1" t="s">
        <v>3193</v>
      </c>
      <c r="D3390" s="1" t="s">
        <v>3056</v>
      </c>
      <c r="E3390" s="1" t="s">
        <v>20</v>
      </c>
      <c r="F3390" s="1" t="s">
        <v>2006</v>
      </c>
      <c r="G3390" s="1" t="s">
        <v>1049</v>
      </c>
      <c r="H3390" s="1" t="s">
        <v>228</v>
      </c>
      <c r="I3390" s="1" t="s">
        <v>2056</v>
      </c>
      <c r="J3390" s="3">
        <v>0.72</v>
      </c>
      <c r="K3390" s="1" t="s">
        <v>3022</v>
      </c>
      <c r="L3390" s="1" t="s">
        <v>24</v>
      </c>
      <c r="M3390" s="1" t="s">
        <v>3023</v>
      </c>
      <c r="N3390" s="1" t="s">
        <v>2059</v>
      </c>
      <c r="O3390" s="2">
        <v>39752</v>
      </c>
      <c r="P3390" s="2">
        <v>39758</v>
      </c>
      <c r="Q3390" s="1" t="s">
        <v>29</v>
      </c>
      <c r="R3390" t="str">
        <f>VLOOKUP(F3390,'Seg 2 descriptions'!A:B,2)</f>
        <v>X Engineering and Measurement</v>
      </c>
      <c r="S3390" t="str">
        <f>VLOOKUP(G3390,'Seg 3 descriptions'!A:B,2)</f>
        <v>Vehicle Insurance</v>
      </c>
    </row>
    <row r="3391" spans="1:19" x14ac:dyDescent="0.25">
      <c r="A3391" s="1" t="s">
        <v>457</v>
      </c>
      <c r="B3391" s="1" t="s">
        <v>49</v>
      </c>
      <c r="C3391" s="1" t="s">
        <v>3193</v>
      </c>
      <c r="D3391" s="1" t="s">
        <v>3029</v>
      </c>
      <c r="E3391" s="1" t="s">
        <v>20</v>
      </c>
      <c r="F3391" s="1" t="s">
        <v>2006</v>
      </c>
      <c r="G3391" s="1" t="s">
        <v>1049</v>
      </c>
      <c r="H3391" s="1" t="s">
        <v>86</v>
      </c>
      <c r="I3391" s="1" t="s">
        <v>2056</v>
      </c>
      <c r="J3391" s="3">
        <v>4.0199999999999996</v>
      </c>
      <c r="K3391" s="1" t="s">
        <v>3022</v>
      </c>
      <c r="L3391" s="1" t="s">
        <v>24</v>
      </c>
      <c r="M3391" s="1" t="s">
        <v>3023</v>
      </c>
      <c r="N3391" s="1" t="s">
        <v>2059</v>
      </c>
      <c r="O3391" s="2">
        <v>39752</v>
      </c>
      <c r="P3391" s="2">
        <v>39758</v>
      </c>
      <c r="Q3391" s="1" t="s">
        <v>29</v>
      </c>
      <c r="R3391" t="str">
        <f>VLOOKUP(F3391,'Seg 2 descriptions'!A:B,2)</f>
        <v>X Engineering and Measurement</v>
      </c>
      <c r="S3391" t="str">
        <f>VLOOKUP(G3391,'Seg 3 descriptions'!A:B,2)</f>
        <v>Vehicle Insurance</v>
      </c>
    </row>
    <row r="3392" spans="1:19" x14ac:dyDescent="0.25">
      <c r="A3392" s="1" t="s">
        <v>457</v>
      </c>
      <c r="B3392" s="1" t="s">
        <v>49</v>
      </c>
      <c r="C3392" s="1" t="s">
        <v>3193</v>
      </c>
      <c r="D3392" s="1" t="s">
        <v>3030</v>
      </c>
      <c r="E3392" s="1" t="s">
        <v>20</v>
      </c>
      <c r="F3392" s="1" t="s">
        <v>2006</v>
      </c>
      <c r="G3392" s="1" t="s">
        <v>1049</v>
      </c>
      <c r="H3392" s="1" t="s">
        <v>187</v>
      </c>
      <c r="I3392" s="1" t="s">
        <v>2056</v>
      </c>
      <c r="J3392" s="3">
        <v>25.11</v>
      </c>
      <c r="K3392" s="1" t="s">
        <v>3022</v>
      </c>
      <c r="L3392" s="1" t="s">
        <v>24</v>
      </c>
      <c r="M3392" s="1" t="s">
        <v>3023</v>
      </c>
      <c r="N3392" s="1" t="s">
        <v>2059</v>
      </c>
      <c r="O3392" s="2">
        <v>39752</v>
      </c>
      <c r="P3392" s="2">
        <v>39758</v>
      </c>
      <c r="Q3392" s="1" t="s">
        <v>29</v>
      </c>
      <c r="R3392" t="str">
        <f>VLOOKUP(F3392,'Seg 2 descriptions'!A:B,2)</f>
        <v>X Engineering and Measurement</v>
      </c>
      <c r="S3392" t="str">
        <f>VLOOKUP(G3392,'Seg 3 descriptions'!A:B,2)</f>
        <v>Vehicle Insurance</v>
      </c>
    </row>
    <row r="3393" spans="1:19" x14ac:dyDescent="0.25">
      <c r="A3393" s="1" t="s">
        <v>457</v>
      </c>
      <c r="B3393" s="1" t="s">
        <v>49</v>
      </c>
      <c r="C3393" s="1" t="s">
        <v>3193</v>
      </c>
      <c r="D3393" s="1" t="s">
        <v>3027</v>
      </c>
      <c r="E3393" s="1" t="s">
        <v>20</v>
      </c>
      <c r="F3393" s="1" t="s">
        <v>2006</v>
      </c>
      <c r="G3393" s="1" t="s">
        <v>1049</v>
      </c>
      <c r="H3393" s="1" t="s">
        <v>76</v>
      </c>
      <c r="I3393" s="1" t="s">
        <v>2056</v>
      </c>
      <c r="J3393" s="3">
        <v>32.549999999999997</v>
      </c>
      <c r="K3393" s="1" t="s">
        <v>3022</v>
      </c>
      <c r="L3393" s="1" t="s">
        <v>24</v>
      </c>
      <c r="M3393" s="1" t="s">
        <v>3023</v>
      </c>
      <c r="N3393" s="1" t="s">
        <v>2059</v>
      </c>
      <c r="O3393" s="2">
        <v>39752</v>
      </c>
      <c r="P3393" s="2">
        <v>39758</v>
      </c>
      <c r="Q3393" s="1" t="s">
        <v>29</v>
      </c>
      <c r="R3393" t="str">
        <f>VLOOKUP(F3393,'Seg 2 descriptions'!A:B,2)</f>
        <v>X Engineering and Measurement</v>
      </c>
      <c r="S3393" t="str">
        <f>VLOOKUP(G3393,'Seg 3 descriptions'!A:B,2)</f>
        <v>Vehicle Insurance</v>
      </c>
    </row>
    <row r="3394" spans="1:19" x14ac:dyDescent="0.25">
      <c r="A3394" s="1" t="s">
        <v>457</v>
      </c>
      <c r="B3394" s="1" t="s">
        <v>49</v>
      </c>
      <c r="C3394" s="1" t="s">
        <v>3193</v>
      </c>
      <c r="D3394" s="1" t="s">
        <v>3028</v>
      </c>
      <c r="E3394" s="1" t="s">
        <v>20</v>
      </c>
      <c r="F3394" s="1" t="s">
        <v>2006</v>
      </c>
      <c r="G3394" s="1" t="s">
        <v>1049</v>
      </c>
      <c r="H3394" s="1" t="s">
        <v>23</v>
      </c>
      <c r="I3394" s="1" t="s">
        <v>2056</v>
      </c>
      <c r="J3394" s="3">
        <v>19.98</v>
      </c>
      <c r="K3394" s="1" t="s">
        <v>3022</v>
      </c>
      <c r="L3394" s="1" t="s">
        <v>24</v>
      </c>
      <c r="M3394" s="1" t="s">
        <v>3023</v>
      </c>
      <c r="N3394" s="1" t="s">
        <v>2059</v>
      </c>
      <c r="O3394" s="2">
        <v>39752</v>
      </c>
      <c r="P3394" s="2">
        <v>39758</v>
      </c>
      <c r="Q3394" s="1" t="s">
        <v>29</v>
      </c>
      <c r="R3394" t="str">
        <f>VLOOKUP(F3394,'Seg 2 descriptions'!A:B,2)</f>
        <v>X Engineering and Measurement</v>
      </c>
      <c r="S3394" t="str">
        <f>VLOOKUP(G3394,'Seg 3 descriptions'!A:B,2)</f>
        <v>Vehicle Insurance</v>
      </c>
    </row>
    <row r="3395" spans="1:19" x14ac:dyDescent="0.25">
      <c r="A3395" s="1" t="s">
        <v>457</v>
      </c>
      <c r="B3395" s="1" t="s">
        <v>49</v>
      </c>
      <c r="C3395" s="1" t="s">
        <v>3193</v>
      </c>
      <c r="D3395" s="1" t="s">
        <v>3034</v>
      </c>
      <c r="E3395" s="1" t="s">
        <v>20</v>
      </c>
      <c r="F3395" s="1" t="s">
        <v>2006</v>
      </c>
      <c r="G3395" s="1" t="s">
        <v>1055</v>
      </c>
      <c r="H3395" s="1" t="s">
        <v>23</v>
      </c>
      <c r="I3395" s="1" t="s">
        <v>2056</v>
      </c>
      <c r="J3395" s="3">
        <v>74.25</v>
      </c>
      <c r="K3395" s="1" t="s">
        <v>3022</v>
      </c>
      <c r="L3395" s="1" t="s">
        <v>24</v>
      </c>
      <c r="M3395" s="1" t="s">
        <v>3023</v>
      </c>
      <c r="N3395" s="1" t="s">
        <v>2059</v>
      </c>
      <c r="O3395" s="2">
        <v>39752</v>
      </c>
      <c r="P3395" s="2">
        <v>39758</v>
      </c>
      <c r="Q3395" s="1" t="s">
        <v>29</v>
      </c>
      <c r="R3395" t="str">
        <f>VLOOKUP(F3395,'Seg 2 descriptions'!A:B,2)</f>
        <v>X Engineering and Measurement</v>
      </c>
      <c r="S3395" t="str">
        <f>VLOOKUP(G3395,'Seg 3 descriptions'!A:B,2)</f>
        <v>Vehicle Depreciation</v>
      </c>
    </row>
    <row r="3396" spans="1:19" x14ac:dyDescent="0.25">
      <c r="A3396" s="1" t="s">
        <v>457</v>
      </c>
      <c r="B3396" s="1" t="s">
        <v>49</v>
      </c>
      <c r="C3396" s="1" t="s">
        <v>3193</v>
      </c>
      <c r="D3396" s="1" t="s">
        <v>3057</v>
      </c>
      <c r="E3396" s="1" t="s">
        <v>20</v>
      </c>
      <c r="F3396" s="1" t="s">
        <v>2006</v>
      </c>
      <c r="G3396" s="1" t="s">
        <v>1055</v>
      </c>
      <c r="H3396" s="1" t="s">
        <v>228</v>
      </c>
      <c r="I3396" s="1" t="s">
        <v>2056</v>
      </c>
      <c r="J3396" s="3">
        <v>2.68</v>
      </c>
      <c r="K3396" s="1" t="s">
        <v>3022</v>
      </c>
      <c r="L3396" s="1" t="s">
        <v>24</v>
      </c>
      <c r="M3396" s="1" t="s">
        <v>3023</v>
      </c>
      <c r="N3396" s="1" t="s">
        <v>2059</v>
      </c>
      <c r="O3396" s="2">
        <v>39752</v>
      </c>
      <c r="P3396" s="2">
        <v>39758</v>
      </c>
      <c r="Q3396" s="1" t="s">
        <v>29</v>
      </c>
      <c r="R3396" t="str">
        <f>VLOOKUP(F3396,'Seg 2 descriptions'!A:B,2)</f>
        <v>X Engineering and Measurement</v>
      </c>
      <c r="S3396" t="str">
        <f>VLOOKUP(G3396,'Seg 3 descriptions'!A:B,2)</f>
        <v>Vehicle Depreciation</v>
      </c>
    </row>
    <row r="3397" spans="1:19" x14ac:dyDescent="0.25">
      <c r="A3397" s="1" t="s">
        <v>457</v>
      </c>
      <c r="B3397" s="1" t="s">
        <v>49</v>
      </c>
      <c r="C3397" s="1" t="s">
        <v>3193</v>
      </c>
      <c r="D3397" s="1" t="s">
        <v>3031</v>
      </c>
      <c r="E3397" s="1" t="s">
        <v>20</v>
      </c>
      <c r="F3397" s="1" t="s">
        <v>2006</v>
      </c>
      <c r="G3397" s="1" t="s">
        <v>1055</v>
      </c>
      <c r="H3397" s="1" t="s">
        <v>86</v>
      </c>
      <c r="I3397" s="1" t="s">
        <v>2056</v>
      </c>
      <c r="J3397" s="3">
        <v>14.93</v>
      </c>
      <c r="K3397" s="1" t="s">
        <v>3022</v>
      </c>
      <c r="L3397" s="1" t="s">
        <v>24</v>
      </c>
      <c r="M3397" s="1" t="s">
        <v>3023</v>
      </c>
      <c r="N3397" s="1" t="s">
        <v>2059</v>
      </c>
      <c r="O3397" s="2">
        <v>39752</v>
      </c>
      <c r="P3397" s="2">
        <v>39758</v>
      </c>
      <c r="Q3397" s="1" t="s">
        <v>29</v>
      </c>
      <c r="R3397" t="str">
        <f>VLOOKUP(F3397,'Seg 2 descriptions'!A:B,2)</f>
        <v>X Engineering and Measurement</v>
      </c>
      <c r="S3397" t="str">
        <f>VLOOKUP(G3397,'Seg 3 descriptions'!A:B,2)</f>
        <v>Vehicle Depreciation</v>
      </c>
    </row>
    <row r="3398" spans="1:19" x14ac:dyDescent="0.25">
      <c r="A3398" s="1" t="s">
        <v>457</v>
      </c>
      <c r="B3398" s="1" t="s">
        <v>49</v>
      </c>
      <c r="C3398" s="1" t="s">
        <v>3193</v>
      </c>
      <c r="D3398" s="1" t="s">
        <v>3032</v>
      </c>
      <c r="E3398" s="1" t="s">
        <v>20</v>
      </c>
      <c r="F3398" s="1" t="s">
        <v>2006</v>
      </c>
      <c r="G3398" s="1" t="s">
        <v>1055</v>
      </c>
      <c r="H3398" s="1" t="s">
        <v>187</v>
      </c>
      <c r="I3398" s="1" t="s">
        <v>2056</v>
      </c>
      <c r="J3398" s="3">
        <v>93.32</v>
      </c>
      <c r="K3398" s="1" t="s">
        <v>3022</v>
      </c>
      <c r="L3398" s="1" t="s">
        <v>24</v>
      </c>
      <c r="M3398" s="1" t="s">
        <v>3023</v>
      </c>
      <c r="N3398" s="1" t="s">
        <v>2059</v>
      </c>
      <c r="O3398" s="2">
        <v>39752</v>
      </c>
      <c r="P3398" s="2">
        <v>39758</v>
      </c>
      <c r="Q3398" s="1" t="s">
        <v>29</v>
      </c>
      <c r="R3398" t="str">
        <f>VLOOKUP(F3398,'Seg 2 descriptions'!A:B,2)</f>
        <v>X Engineering and Measurement</v>
      </c>
      <c r="S3398" t="str">
        <f>VLOOKUP(G3398,'Seg 3 descriptions'!A:B,2)</f>
        <v>Vehicle Depreciation</v>
      </c>
    </row>
    <row r="3399" spans="1:19" x14ac:dyDescent="0.25">
      <c r="A3399" s="1" t="s">
        <v>457</v>
      </c>
      <c r="B3399" s="1" t="s">
        <v>49</v>
      </c>
      <c r="C3399" s="1" t="s">
        <v>3193</v>
      </c>
      <c r="D3399" s="1" t="s">
        <v>3033</v>
      </c>
      <c r="E3399" s="1" t="s">
        <v>20</v>
      </c>
      <c r="F3399" s="1" t="s">
        <v>2006</v>
      </c>
      <c r="G3399" s="1" t="s">
        <v>1055</v>
      </c>
      <c r="H3399" s="1" t="s">
        <v>76</v>
      </c>
      <c r="I3399" s="1" t="s">
        <v>2056</v>
      </c>
      <c r="J3399" s="3">
        <v>120.97</v>
      </c>
      <c r="K3399" s="1" t="s">
        <v>3022</v>
      </c>
      <c r="L3399" s="1" t="s">
        <v>24</v>
      </c>
      <c r="M3399" s="1" t="s">
        <v>3023</v>
      </c>
      <c r="N3399" s="1" t="s">
        <v>2059</v>
      </c>
      <c r="O3399" s="2">
        <v>39752</v>
      </c>
      <c r="P3399" s="2">
        <v>39758</v>
      </c>
      <c r="Q3399" s="1" t="s">
        <v>29</v>
      </c>
      <c r="R3399" t="str">
        <f>VLOOKUP(F3399,'Seg 2 descriptions'!A:B,2)</f>
        <v>X Engineering and Measurement</v>
      </c>
      <c r="S3399" t="str">
        <f>VLOOKUP(G3399,'Seg 3 descriptions'!A:B,2)</f>
        <v>Vehicle Depreciation</v>
      </c>
    </row>
    <row r="3400" spans="1:19" x14ac:dyDescent="0.25">
      <c r="A3400" s="1" t="s">
        <v>457</v>
      </c>
      <c r="B3400" s="1" t="s">
        <v>49</v>
      </c>
      <c r="C3400" s="1" t="s">
        <v>3193</v>
      </c>
      <c r="D3400" s="1" t="s">
        <v>3037</v>
      </c>
      <c r="E3400" s="1" t="s">
        <v>20</v>
      </c>
      <c r="F3400" s="1" t="s">
        <v>2006</v>
      </c>
      <c r="G3400" s="1" t="s">
        <v>869</v>
      </c>
      <c r="H3400" s="1" t="s">
        <v>76</v>
      </c>
      <c r="I3400" s="1" t="s">
        <v>2056</v>
      </c>
      <c r="J3400" s="3">
        <v>145.55000000000001</v>
      </c>
      <c r="K3400" s="1" t="s">
        <v>3022</v>
      </c>
      <c r="L3400" s="1" t="s">
        <v>24</v>
      </c>
      <c r="M3400" s="1" t="s">
        <v>3023</v>
      </c>
      <c r="N3400" s="1" t="s">
        <v>2059</v>
      </c>
      <c r="O3400" s="2">
        <v>39752</v>
      </c>
      <c r="P3400" s="2">
        <v>39758</v>
      </c>
      <c r="Q3400" s="1" t="s">
        <v>29</v>
      </c>
      <c r="R3400" t="str">
        <f>VLOOKUP(F3400,'Seg 2 descriptions'!A:B,2)</f>
        <v>X Engineering and Measurement</v>
      </c>
      <c r="S3400" t="str">
        <f>VLOOKUP(G3400,'Seg 3 descriptions'!A:B,2)</f>
        <v>Vehicle Fuel</v>
      </c>
    </row>
    <row r="3401" spans="1:19" x14ac:dyDescent="0.25">
      <c r="A3401" s="1" t="s">
        <v>457</v>
      </c>
      <c r="B3401" s="1" t="s">
        <v>49</v>
      </c>
      <c r="C3401" s="1" t="s">
        <v>3193</v>
      </c>
      <c r="D3401" s="1" t="s">
        <v>3038</v>
      </c>
      <c r="E3401" s="1" t="s">
        <v>20</v>
      </c>
      <c r="F3401" s="1" t="s">
        <v>2006</v>
      </c>
      <c r="G3401" s="1" t="s">
        <v>869</v>
      </c>
      <c r="H3401" s="1" t="s">
        <v>23</v>
      </c>
      <c r="I3401" s="1" t="s">
        <v>2056</v>
      </c>
      <c r="J3401" s="3">
        <v>89.34</v>
      </c>
      <c r="K3401" s="1" t="s">
        <v>3022</v>
      </c>
      <c r="L3401" s="1" t="s">
        <v>24</v>
      </c>
      <c r="M3401" s="1" t="s">
        <v>3023</v>
      </c>
      <c r="N3401" s="1" t="s">
        <v>2059</v>
      </c>
      <c r="O3401" s="2">
        <v>39752</v>
      </c>
      <c r="P3401" s="2">
        <v>39758</v>
      </c>
      <c r="Q3401" s="1" t="s">
        <v>29</v>
      </c>
      <c r="R3401" t="str">
        <f>VLOOKUP(F3401,'Seg 2 descriptions'!A:B,2)</f>
        <v>X Engineering and Measurement</v>
      </c>
      <c r="S3401" t="str">
        <f>VLOOKUP(G3401,'Seg 3 descriptions'!A:B,2)</f>
        <v>Vehicle Fuel</v>
      </c>
    </row>
    <row r="3402" spans="1:19" x14ac:dyDescent="0.25">
      <c r="A3402" s="1" t="s">
        <v>457</v>
      </c>
      <c r="B3402" s="1" t="s">
        <v>49</v>
      </c>
      <c r="C3402" s="1" t="s">
        <v>3193</v>
      </c>
      <c r="D3402" s="1" t="s">
        <v>3058</v>
      </c>
      <c r="E3402" s="1" t="s">
        <v>20</v>
      </c>
      <c r="F3402" s="1" t="s">
        <v>2006</v>
      </c>
      <c r="G3402" s="1" t="s">
        <v>869</v>
      </c>
      <c r="H3402" s="1" t="s">
        <v>228</v>
      </c>
      <c r="I3402" s="1" t="s">
        <v>2056</v>
      </c>
      <c r="J3402" s="3">
        <v>3.23</v>
      </c>
      <c r="K3402" s="1" t="s">
        <v>3022</v>
      </c>
      <c r="L3402" s="1" t="s">
        <v>24</v>
      </c>
      <c r="M3402" s="1" t="s">
        <v>3023</v>
      </c>
      <c r="N3402" s="1" t="s">
        <v>2059</v>
      </c>
      <c r="O3402" s="2">
        <v>39752</v>
      </c>
      <c r="P3402" s="2">
        <v>39758</v>
      </c>
      <c r="Q3402" s="1" t="s">
        <v>29</v>
      </c>
      <c r="R3402" t="str">
        <f>VLOOKUP(F3402,'Seg 2 descriptions'!A:B,2)</f>
        <v>X Engineering and Measurement</v>
      </c>
      <c r="S3402" t="str">
        <f>VLOOKUP(G3402,'Seg 3 descriptions'!A:B,2)</f>
        <v>Vehicle Fuel</v>
      </c>
    </row>
    <row r="3403" spans="1:19" x14ac:dyDescent="0.25">
      <c r="A3403" s="1" t="s">
        <v>457</v>
      </c>
      <c r="B3403" s="1" t="s">
        <v>49</v>
      </c>
      <c r="C3403" s="1" t="s">
        <v>3193</v>
      </c>
      <c r="D3403" s="1" t="s">
        <v>3035</v>
      </c>
      <c r="E3403" s="1" t="s">
        <v>20</v>
      </c>
      <c r="F3403" s="1" t="s">
        <v>2006</v>
      </c>
      <c r="G3403" s="1" t="s">
        <v>869</v>
      </c>
      <c r="H3403" s="1" t="s">
        <v>86</v>
      </c>
      <c r="I3403" s="1" t="s">
        <v>2056</v>
      </c>
      <c r="J3403" s="3">
        <v>17.97</v>
      </c>
      <c r="K3403" s="1" t="s">
        <v>3022</v>
      </c>
      <c r="L3403" s="1" t="s">
        <v>24</v>
      </c>
      <c r="M3403" s="1" t="s">
        <v>3023</v>
      </c>
      <c r="N3403" s="1" t="s">
        <v>2059</v>
      </c>
      <c r="O3403" s="2">
        <v>39752</v>
      </c>
      <c r="P3403" s="2">
        <v>39758</v>
      </c>
      <c r="Q3403" s="1" t="s">
        <v>29</v>
      </c>
      <c r="R3403" t="str">
        <f>VLOOKUP(F3403,'Seg 2 descriptions'!A:B,2)</f>
        <v>X Engineering and Measurement</v>
      </c>
      <c r="S3403" t="str">
        <f>VLOOKUP(G3403,'Seg 3 descriptions'!A:B,2)</f>
        <v>Vehicle Fuel</v>
      </c>
    </row>
    <row r="3404" spans="1:19" x14ac:dyDescent="0.25">
      <c r="A3404" s="1" t="s">
        <v>457</v>
      </c>
      <c r="B3404" s="1" t="s">
        <v>49</v>
      </c>
      <c r="C3404" s="1" t="s">
        <v>3193</v>
      </c>
      <c r="D3404" s="1" t="s">
        <v>3036</v>
      </c>
      <c r="E3404" s="1" t="s">
        <v>20</v>
      </c>
      <c r="F3404" s="1" t="s">
        <v>2006</v>
      </c>
      <c r="G3404" s="1" t="s">
        <v>869</v>
      </c>
      <c r="H3404" s="1" t="s">
        <v>187</v>
      </c>
      <c r="I3404" s="1" t="s">
        <v>2056</v>
      </c>
      <c r="J3404" s="3">
        <v>112.29</v>
      </c>
      <c r="K3404" s="1" t="s">
        <v>3022</v>
      </c>
      <c r="L3404" s="1" t="s">
        <v>24</v>
      </c>
      <c r="M3404" s="1" t="s">
        <v>3023</v>
      </c>
      <c r="N3404" s="1" t="s">
        <v>2059</v>
      </c>
      <c r="O3404" s="2">
        <v>39752</v>
      </c>
      <c r="P3404" s="2">
        <v>39758</v>
      </c>
      <c r="Q3404" s="1" t="s">
        <v>29</v>
      </c>
      <c r="R3404" t="str">
        <f>VLOOKUP(F3404,'Seg 2 descriptions'!A:B,2)</f>
        <v>X Engineering and Measurement</v>
      </c>
      <c r="S3404" t="str">
        <f>VLOOKUP(G3404,'Seg 3 descriptions'!A:B,2)</f>
        <v>Vehicle Fuel</v>
      </c>
    </row>
    <row r="3405" spans="1:19" x14ac:dyDescent="0.25">
      <c r="A3405" s="1" t="s">
        <v>457</v>
      </c>
      <c r="B3405" s="1" t="s">
        <v>49</v>
      </c>
      <c r="C3405" s="1" t="s">
        <v>3193</v>
      </c>
      <c r="D3405" s="1" t="s">
        <v>3042</v>
      </c>
      <c r="E3405" s="1" t="s">
        <v>20</v>
      </c>
      <c r="F3405" s="1" t="s">
        <v>2006</v>
      </c>
      <c r="G3405" s="1" t="s">
        <v>283</v>
      </c>
      <c r="H3405" s="1" t="s">
        <v>187</v>
      </c>
      <c r="I3405" s="1" t="s">
        <v>2056</v>
      </c>
      <c r="J3405" s="3">
        <v>25.24</v>
      </c>
      <c r="K3405" s="1" t="s">
        <v>3022</v>
      </c>
      <c r="L3405" s="1" t="s">
        <v>24</v>
      </c>
      <c r="M3405" s="1" t="s">
        <v>3023</v>
      </c>
      <c r="N3405" s="1" t="s">
        <v>2059</v>
      </c>
      <c r="O3405" s="2">
        <v>39752</v>
      </c>
      <c r="P3405" s="2">
        <v>39758</v>
      </c>
      <c r="Q3405" s="1" t="s">
        <v>29</v>
      </c>
      <c r="R3405" t="str">
        <f>VLOOKUP(F3405,'Seg 2 descriptions'!A:B,2)</f>
        <v>X Engineering and Measurement</v>
      </c>
      <c r="S3405" t="str">
        <f>VLOOKUP(G3405,'Seg 3 descriptions'!A:B,2)</f>
        <v>Supplies &amp; Misc Dept Expenses</v>
      </c>
    </row>
    <row r="3406" spans="1:19" x14ac:dyDescent="0.25">
      <c r="A3406" s="1" t="s">
        <v>457</v>
      </c>
      <c r="B3406" s="1" t="s">
        <v>49</v>
      </c>
      <c r="C3406" s="1" t="s">
        <v>3193</v>
      </c>
      <c r="D3406" s="1" t="s">
        <v>3039</v>
      </c>
      <c r="E3406" s="1" t="s">
        <v>20</v>
      </c>
      <c r="F3406" s="1" t="s">
        <v>2006</v>
      </c>
      <c r="G3406" s="1" t="s">
        <v>283</v>
      </c>
      <c r="H3406" s="1" t="s">
        <v>76</v>
      </c>
      <c r="I3406" s="1" t="s">
        <v>2056</v>
      </c>
      <c r="J3406" s="3">
        <v>32.71</v>
      </c>
      <c r="K3406" s="1" t="s">
        <v>3022</v>
      </c>
      <c r="L3406" s="1" t="s">
        <v>24</v>
      </c>
      <c r="M3406" s="1" t="s">
        <v>3023</v>
      </c>
      <c r="N3406" s="1" t="s">
        <v>2059</v>
      </c>
      <c r="O3406" s="2">
        <v>39752</v>
      </c>
      <c r="P3406" s="2">
        <v>39758</v>
      </c>
      <c r="Q3406" s="1" t="s">
        <v>29</v>
      </c>
      <c r="R3406" t="str">
        <f>VLOOKUP(F3406,'Seg 2 descriptions'!A:B,2)</f>
        <v>X Engineering and Measurement</v>
      </c>
      <c r="S3406" t="str">
        <f>VLOOKUP(G3406,'Seg 3 descriptions'!A:B,2)</f>
        <v>Supplies &amp; Misc Dept Expenses</v>
      </c>
    </row>
    <row r="3407" spans="1:19" x14ac:dyDescent="0.25">
      <c r="A3407" s="1" t="s">
        <v>457</v>
      </c>
      <c r="B3407" s="1" t="s">
        <v>49</v>
      </c>
      <c r="C3407" s="1" t="s">
        <v>3193</v>
      </c>
      <c r="D3407" s="1" t="s">
        <v>3040</v>
      </c>
      <c r="E3407" s="1" t="s">
        <v>20</v>
      </c>
      <c r="F3407" s="1" t="s">
        <v>2006</v>
      </c>
      <c r="G3407" s="1" t="s">
        <v>283</v>
      </c>
      <c r="H3407" s="1" t="s">
        <v>23</v>
      </c>
      <c r="I3407" s="1" t="s">
        <v>2056</v>
      </c>
      <c r="J3407" s="3">
        <v>20.079999999999998</v>
      </c>
      <c r="K3407" s="1" t="s">
        <v>3022</v>
      </c>
      <c r="L3407" s="1" t="s">
        <v>24</v>
      </c>
      <c r="M3407" s="1" t="s">
        <v>3023</v>
      </c>
      <c r="N3407" s="1" t="s">
        <v>2059</v>
      </c>
      <c r="O3407" s="2">
        <v>39752</v>
      </c>
      <c r="P3407" s="2">
        <v>39758</v>
      </c>
      <c r="Q3407" s="1" t="s">
        <v>29</v>
      </c>
      <c r="R3407" t="str">
        <f>VLOOKUP(F3407,'Seg 2 descriptions'!A:B,2)</f>
        <v>X Engineering and Measurement</v>
      </c>
      <c r="S3407" t="str">
        <f>VLOOKUP(G3407,'Seg 3 descriptions'!A:B,2)</f>
        <v>Supplies &amp; Misc Dept Expenses</v>
      </c>
    </row>
    <row r="3408" spans="1:19" x14ac:dyDescent="0.25">
      <c r="A3408" s="1" t="s">
        <v>457</v>
      </c>
      <c r="B3408" s="1" t="s">
        <v>49</v>
      </c>
      <c r="C3408" s="1" t="s">
        <v>3193</v>
      </c>
      <c r="D3408" s="1" t="s">
        <v>3059</v>
      </c>
      <c r="E3408" s="1" t="s">
        <v>20</v>
      </c>
      <c r="F3408" s="1" t="s">
        <v>2006</v>
      </c>
      <c r="G3408" s="1" t="s">
        <v>283</v>
      </c>
      <c r="H3408" s="1" t="s">
        <v>228</v>
      </c>
      <c r="I3408" s="1" t="s">
        <v>2056</v>
      </c>
      <c r="J3408" s="3">
        <v>0.73</v>
      </c>
      <c r="K3408" s="1" t="s">
        <v>3022</v>
      </c>
      <c r="L3408" s="1" t="s">
        <v>24</v>
      </c>
      <c r="M3408" s="1" t="s">
        <v>3023</v>
      </c>
      <c r="N3408" s="1" t="s">
        <v>2059</v>
      </c>
      <c r="O3408" s="2">
        <v>39752</v>
      </c>
      <c r="P3408" s="2">
        <v>39758</v>
      </c>
      <c r="Q3408" s="1" t="s">
        <v>29</v>
      </c>
      <c r="R3408" t="str">
        <f>VLOOKUP(F3408,'Seg 2 descriptions'!A:B,2)</f>
        <v>X Engineering and Measurement</v>
      </c>
      <c r="S3408" t="str">
        <f>VLOOKUP(G3408,'Seg 3 descriptions'!A:B,2)</f>
        <v>Supplies &amp; Misc Dept Expenses</v>
      </c>
    </row>
    <row r="3409" spans="1:19" x14ac:dyDescent="0.25">
      <c r="A3409" s="1" t="s">
        <v>457</v>
      </c>
      <c r="B3409" s="1" t="s">
        <v>49</v>
      </c>
      <c r="C3409" s="1" t="s">
        <v>3193</v>
      </c>
      <c r="D3409" s="1" t="s">
        <v>3041</v>
      </c>
      <c r="E3409" s="1" t="s">
        <v>20</v>
      </c>
      <c r="F3409" s="1" t="s">
        <v>2006</v>
      </c>
      <c r="G3409" s="1" t="s">
        <v>283</v>
      </c>
      <c r="H3409" s="1" t="s">
        <v>86</v>
      </c>
      <c r="I3409" s="1" t="s">
        <v>2056</v>
      </c>
      <c r="J3409" s="3">
        <v>4.04</v>
      </c>
      <c r="K3409" s="1" t="s">
        <v>3022</v>
      </c>
      <c r="L3409" s="1" t="s">
        <v>24</v>
      </c>
      <c r="M3409" s="1" t="s">
        <v>3023</v>
      </c>
      <c r="N3409" s="1" t="s">
        <v>2059</v>
      </c>
      <c r="O3409" s="2">
        <v>39752</v>
      </c>
      <c r="P3409" s="2">
        <v>39758</v>
      </c>
      <c r="Q3409" s="1" t="s">
        <v>29</v>
      </c>
      <c r="R3409" t="str">
        <f>VLOOKUP(F3409,'Seg 2 descriptions'!A:B,2)</f>
        <v>X Engineering and Measurement</v>
      </c>
      <c r="S3409" t="str">
        <f>VLOOKUP(G3409,'Seg 3 descriptions'!A:B,2)</f>
        <v>Supplies &amp; Misc Dept Expenses</v>
      </c>
    </row>
    <row r="3410" spans="1:19" x14ac:dyDescent="0.25">
      <c r="A3410" s="1" t="s">
        <v>457</v>
      </c>
      <c r="B3410" s="1" t="s">
        <v>49</v>
      </c>
      <c r="C3410" s="1" t="s">
        <v>3193</v>
      </c>
      <c r="D3410" s="1" t="s">
        <v>3043</v>
      </c>
      <c r="E3410" s="1" t="s">
        <v>20</v>
      </c>
      <c r="F3410" s="1" t="s">
        <v>2006</v>
      </c>
      <c r="G3410" s="1" t="s">
        <v>1302</v>
      </c>
      <c r="H3410" s="1" t="s">
        <v>86</v>
      </c>
      <c r="I3410" s="1" t="s">
        <v>2056</v>
      </c>
      <c r="J3410" s="3">
        <v>1.61</v>
      </c>
      <c r="K3410" s="1" t="s">
        <v>3022</v>
      </c>
      <c r="L3410" s="1" t="s">
        <v>24</v>
      </c>
      <c r="M3410" s="1" t="s">
        <v>3023</v>
      </c>
      <c r="N3410" s="1" t="s">
        <v>2059</v>
      </c>
      <c r="O3410" s="2">
        <v>39752</v>
      </c>
      <c r="P3410" s="2">
        <v>39758</v>
      </c>
      <c r="Q3410" s="1" t="s">
        <v>29</v>
      </c>
      <c r="R3410" t="str">
        <f>VLOOKUP(F3410,'Seg 2 descriptions'!A:B,2)</f>
        <v>X Engineering and Measurement</v>
      </c>
      <c r="S3410" t="str">
        <f>VLOOKUP(G3410,'Seg 3 descriptions'!A:B,2)</f>
        <v>Uniforms</v>
      </c>
    </row>
    <row r="3411" spans="1:19" x14ac:dyDescent="0.25">
      <c r="A3411" s="1" t="s">
        <v>457</v>
      </c>
      <c r="B3411" s="1" t="s">
        <v>49</v>
      </c>
      <c r="C3411" s="1" t="s">
        <v>3193</v>
      </c>
      <c r="D3411" s="1" t="s">
        <v>3044</v>
      </c>
      <c r="E3411" s="1" t="s">
        <v>20</v>
      </c>
      <c r="F3411" s="1" t="s">
        <v>2006</v>
      </c>
      <c r="G3411" s="1" t="s">
        <v>1302</v>
      </c>
      <c r="H3411" s="1" t="s">
        <v>187</v>
      </c>
      <c r="I3411" s="1" t="s">
        <v>2056</v>
      </c>
      <c r="J3411" s="3">
        <v>10.07</v>
      </c>
      <c r="K3411" s="1" t="s">
        <v>3022</v>
      </c>
      <c r="L3411" s="1" t="s">
        <v>24</v>
      </c>
      <c r="M3411" s="1" t="s">
        <v>3023</v>
      </c>
      <c r="N3411" s="1" t="s">
        <v>2059</v>
      </c>
      <c r="O3411" s="2">
        <v>39752</v>
      </c>
      <c r="P3411" s="2">
        <v>39758</v>
      </c>
      <c r="Q3411" s="1" t="s">
        <v>29</v>
      </c>
      <c r="R3411" t="str">
        <f>VLOOKUP(F3411,'Seg 2 descriptions'!A:B,2)</f>
        <v>X Engineering and Measurement</v>
      </c>
      <c r="S3411" t="str">
        <f>VLOOKUP(G3411,'Seg 3 descriptions'!A:B,2)</f>
        <v>Uniforms</v>
      </c>
    </row>
    <row r="3412" spans="1:19" x14ac:dyDescent="0.25">
      <c r="A3412" s="1" t="s">
        <v>457</v>
      </c>
      <c r="B3412" s="1" t="s">
        <v>49</v>
      </c>
      <c r="C3412" s="1" t="s">
        <v>3193</v>
      </c>
      <c r="D3412" s="1" t="s">
        <v>3045</v>
      </c>
      <c r="E3412" s="1" t="s">
        <v>20</v>
      </c>
      <c r="F3412" s="1" t="s">
        <v>2006</v>
      </c>
      <c r="G3412" s="1" t="s">
        <v>1302</v>
      </c>
      <c r="H3412" s="1" t="s">
        <v>76</v>
      </c>
      <c r="I3412" s="1" t="s">
        <v>2056</v>
      </c>
      <c r="J3412" s="3">
        <v>13.05</v>
      </c>
      <c r="K3412" s="1" t="s">
        <v>3022</v>
      </c>
      <c r="L3412" s="1" t="s">
        <v>24</v>
      </c>
      <c r="M3412" s="1" t="s">
        <v>3023</v>
      </c>
      <c r="N3412" s="1" t="s">
        <v>2059</v>
      </c>
      <c r="O3412" s="2">
        <v>39752</v>
      </c>
      <c r="P3412" s="2">
        <v>39758</v>
      </c>
      <c r="Q3412" s="1" t="s">
        <v>29</v>
      </c>
      <c r="R3412" t="str">
        <f>VLOOKUP(F3412,'Seg 2 descriptions'!A:B,2)</f>
        <v>X Engineering and Measurement</v>
      </c>
      <c r="S3412" t="str">
        <f>VLOOKUP(G3412,'Seg 3 descriptions'!A:B,2)</f>
        <v>Uniforms</v>
      </c>
    </row>
    <row r="3413" spans="1:19" x14ac:dyDescent="0.25">
      <c r="A3413" s="1" t="s">
        <v>457</v>
      </c>
      <c r="B3413" s="1" t="s">
        <v>49</v>
      </c>
      <c r="C3413" s="1" t="s">
        <v>3193</v>
      </c>
      <c r="D3413" s="1" t="s">
        <v>3046</v>
      </c>
      <c r="E3413" s="1" t="s">
        <v>20</v>
      </c>
      <c r="F3413" s="1" t="s">
        <v>2006</v>
      </c>
      <c r="G3413" s="1" t="s">
        <v>1302</v>
      </c>
      <c r="H3413" s="1" t="s">
        <v>23</v>
      </c>
      <c r="I3413" s="1" t="s">
        <v>2056</v>
      </c>
      <c r="J3413" s="3">
        <v>8.01</v>
      </c>
      <c r="K3413" s="1" t="s">
        <v>3022</v>
      </c>
      <c r="L3413" s="1" t="s">
        <v>24</v>
      </c>
      <c r="M3413" s="1" t="s">
        <v>3023</v>
      </c>
      <c r="N3413" s="1" t="s">
        <v>2059</v>
      </c>
      <c r="O3413" s="2">
        <v>39752</v>
      </c>
      <c r="P3413" s="2">
        <v>39758</v>
      </c>
      <c r="Q3413" s="1" t="s">
        <v>29</v>
      </c>
      <c r="R3413" t="str">
        <f>VLOOKUP(F3413,'Seg 2 descriptions'!A:B,2)</f>
        <v>X Engineering and Measurement</v>
      </c>
      <c r="S3413" t="str">
        <f>VLOOKUP(G3413,'Seg 3 descriptions'!A:B,2)</f>
        <v>Uniforms</v>
      </c>
    </row>
    <row r="3414" spans="1:19" x14ac:dyDescent="0.25">
      <c r="A3414" s="1" t="s">
        <v>457</v>
      </c>
      <c r="B3414" s="1" t="s">
        <v>49</v>
      </c>
      <c r="C3414" s="1" t="s">
        <v>3193</v>
      </c>
      <c r="D3414" s="1" t="s">
        <v>3060</v>
      </c>
      <c r="E3414" s="1" t="s">
        <v>20</v>
      </c>
      <c r="F3414" s="1" t="s">
        <v>2006</v>
      </c>
      <c r="G3414" s="1" t="s">
        <v>1302</v>
      </c>
      <c r="H3414" s="1" t="s">
        <v>228</v>
      </c>
      <c r="I3414" s="1" t="s">
        <v>2056</v>
      </c>
      <c r="J3414" s="3">
        <v>0.28999999999999998</v>
      </c>
      <c r="K3414" s="1" t="s">
        <v>3022</v>
      </c>
      <c r="L3414" s="1" t="s">
        <v>24</v>
      </c>
      <c r="M3414" s="1" t="s">
        <v>3023</v>
      </c>
      <c r="N3414" s="1" t="s">
        <v>2059</v>
      </c>
      <c r="O3414" s="2">
        <v>39752</v>
      </c>
      <c r="P3414" s="2">
        <v>39758</v>
      </c>
      <c r="Q3414" s="1" t="s">
        <v>29</v>
      </c>
      <c r="R3414" t="str">
        <f>VLOOKUP(F3414,'Seg 2 descriptions'!A:B,2)</f>
        <v>X Engineering and Measurement</v>
      </c>
      <c r="S3414" t="str">
        <f>VLOOKUP(G3414,'Seg 3 descriptions'!A:B,2)</f>
        <v>Uniforms</v>
      </c>
    </row>
    <row r="3415" spans="1:19" x14ac:dyDescent="0.25">
      <c r="A3415" s="1" t="s">
        <v>457</v>
      </c>
      <c r="B3415" s="1" t="s">
        <v>49</v>
      </c>
      <c r="C3415" s="1" t="s">
        <v>3193</v>
      </c>
      <c r="D3415" s="1" t="s">
        <v>3047</v>
      </c>
      <c r="E3415" s="1" t="s">
        <v>20</v>
      </c>
      <c r="F3415" s="1" t="s">
        <v>2006</v>
      </c>
      <c r="G3415" s="1" t="s">
        <v>868</v>
      </c>
      <c r="H3415" s="1" t="s">
        <v>86</v>
      </c>
      <c r="I3415" s="1" t="s">
        <v>2056</v>
      </c>
      <c r="J3415" s="3">
        <v>1.38</v>
      </c>
      <c r="K3415" s="1" t="s">
        <v>3022</v>
      </c>
      <c r="L3415" s="1" t="s">
        <v>24</v>
      </c>
      <c r="M3415" s="1" t="s">
        <v>3023</v>
      </c>
      <c r="N3415" s="1" t="s">
        <v>2059</v>
      </c>
      <c r="O3415" s="2">
        <v>39752</v>
      </c>
      <c r="P3415" s="2">
        <v>39758</v>
      </c>
      <c r="Q3415" s="1" t="s">
        <v>29</v>
      </c>
      <c r="R3415" t="str">
        <f>VLOOKUP(F3415,'Seg 2 descriptions'!A:B,2)</f>
        <v>X Engineering and Measurement</v>
      </c>
      <c r="S3415" t="str">
        <f>VLOOKUP(G3415,'Seg 3 descriptions'!A:B,2)</f>
        <v>Cell Phones</v>
      </c>
    </row>
    <row r="3416" spans="1:19" x14ac:dyDescent="0.25">
      <c r="A3416" s="1" t="s">
        <v>457</v>
      </c>
      <c r="B3416" s="1" t="s">
        <v>49</v>
      </c>
      <c r="C3416" s="1" t="s">
        <v>3193</v>
      </c>
      <c r="D3416" s="1" t="s">
        <v>3048</v>
      </c>
      <c r="E3416" s="1" t="s">
        <v>20</v>
      </c>
      <c r="F3416" s="1" t="s">
        <v>2006</v>
      </c>
      <c r="G3416" s="1" t="s">
        <v>868</v>
      </c>
      <c r="H3416" s="1" t="s">
        <v>187</v>
      </c>
      <c r="I3416" s="1" t="s">
        <v>2056</v>
      </c>
      <c r="J3416" s="3">
        <v>8.6300000000000008</v>
      </c>
      <c r="K3416" s="1" t="s">
        <v>3022</v>
      </c>
      <c r="L3416" s="1" t="s">
        <v>24</v>
      </c>
      <c r="M3416" s="1" t="s">
        <v>3023</v>
      </c>
      <c r="N3416" s="1" t="s">
        <v>2059</v>
      </c>
      <c r="O3416" s="2">
        <v>39752</v>
      </c>
      <c r="P3416" s="2">
        <v>39758</v>
      </c>
      <c r="Q3416" s="1" t="s">
        <v>29</v>
      </c>
      <c r="R3416" t="str">
        <f>VLOOKUP(F3416,'Seg 2 descriptions'!A:B,2)</f>
        <v>X Engineering and Measurement</v>
      </c>
      <c r="S3416" t="str">
        <f>VLOOKUP(G3416,'Seg 3 descriptions'!A:B,2)</f>
        <v>Cell Phones</v>
      </c>
    </row>
    <row r="3417" spans="1:19" x14ac:dyDescent="0.25">
      <c r="A3417" s="1" t="s">
        <v>457</v>
      </c>
      <c r="B3417" s="1" t="s">
        <v>49</v>
      </c>
      <c r="C3417" s="1" t="s">
        <v>3193</v>
      </c>
      <c r="D3417" s="1" t="s">
        <v>3049</v>
      </c>
      <c r="E3417" s="1" t="s">
        <v>20</v>
      </c>
      <c r="F3417" s="1" t="s">
        <v>2006</v>
      </c>
      <c r="G3417" s="1" t="s">
        <v>868</v>
      </c>
      <c r="H3417" s="1" t="s">
        <v>76</v>
      </c>
      <c r="I3417" s="1" t="s">
        <v>2056</v>
      </c>
      <c r="J3417" s="3">
        <v>11.19</v>
      </c>
      <c r="K3417" s="1" t="s">
        <v>3022</v>
      </c>
      <c r="L3417" s="1" t="s">
        <v>24</v>
      </c>
      <c r="M3417" s="1" t="s">
        <v>3023</v>
      </c>
      <c r="N3417" s="1" t="s">
        <v>2059</v>
      </c>
      <c r="O3417" s="2">
        <v>39752</v>
      </c>
      <c r="P3417" s="2">
        <v>39758</v>
      </c>
      <c r="Q3417" s="1" t="s">
        <v>29</v>
      </c>
      <c r="R3417" t="str">
        <f>VLOOKUP(F3417,'Seg 2 descriptions'!A:B,2)</f>
        <v>X Engineering and Measurement</v>
      </c>
      <c r="S3417" t="str">
        <f>VLOOKUP(G3417,'Seg 3 descriptions'!A:B,2)</f>
        <v>Cell Phones</v>
      </c>
    </row>
    <row r="3418" spans="1:19" x14ac:dyDescent="0.25">
      <c r="A3418" s="1" t="s">
        <v>457</v>
      </c>
      <c r="B3418" s="1" t="s">
        <v>49</v>
      </c>
      <c r="C3418" s="1" t="s">
        <v>3193</v>
      </c>
      <c r="D3418" s="1" t="s">
        <v>3050</v>
      </c>
      <c r="E3418" s="1" t="s">
        <v>20</v>
      </c>
      <c r="F3418" s="1" t="s">
        <v>2006</v>
      </c>
      <c r="G3418" s="1" t="s">
        <v>868</v>
      </c>
      <c r="H3418" s="1" t="s">
        <v>23</v>
      </c>
      <c r="I3418" s="1" t="s">
        <v>2056</v>
      </c>
      <c r="J3418" s="3">
        <v>6.87</v>
      </c>
      <c r="K3418" s="1" t="s">
        <v>3022</v>
      </c>
      <c r="L3418" s="1" t="s">
        <v>24</v>
      </c>
      <c r="M3418" s="1" t="s">
        <v>3023</v>
      </c>
      <c r="N3418" s="1" t="s">
        <v>2059</v>
      </c>
      <c r="O3418" s="2">
        <v>39752</v>
      </c>
      <c r="P3418" s="2">
        <v>39758</v>
      </c>
      <c r="Q3418" s="1" t="s">
        <v>29</v>
      </c>
      <c r="R3418" t="str">
        <f>VLOOKUP(F3418,'Seg 2 descriptions'!A:B,2)</f>
        <v>X Engineering and Measurement</v>
      </c>
      <c r="S3418" t="str">
        <f>VLOOKUP(G3418,'Seg 3 descriptions'!A:B,2)</f>
        <v>Cell Phones</v>
      </c>
    </row>
    <row r="3419" spans="1:19" x14ac:dyDescent="0.25">
      <c r="A3419" s="1" t="s">
        <v>457</v>
      </c>
      <c r="B3419" s="1" t="s">
        <v>49</v>
      </c>
      <c r="C3419" s="1" t="s">
        <v>3193</v>
      </c>
      <c r="D3419" s="1" t="s">
        <v>3061</v>
      </c>
      <c r="E3419" s="1" t="s">
        <v>20</v>
      </c>
      <c r="F3419" s="1" t="s">
        <v>2006</v>
      </c>
      <c r="G3419" s="1" t="s">
        <v>868</v>
      </c>
      <c r="H3419" s="1" t="s">
        <v>228</v>
      </c>
      <c r="I3419" s="1" t="s">
        <v>2056</v>
      </c>
      <c r="J3419" s="3">
        <v>0.25</v>
      </c>
      <c r="K3419" s="1" t="s">
        <v>3022</v>
      </c>
      <c r="L3419" s="1" t="s">
        <v>24</v>
      </c>
      <c r="M3419" s="1" t="s">
        <v>3023</v>
      </c>
      <c r="N3419" s="1" t="s">
        <v>2059</v>
      </c>
      <c r="O3419" s="2">
        <v>39752</v>
      </c>
      <c r="P3419" s="2">
        <v>39758</v>
      </c>
      <c r="Q3419" s="1" t="s">
        <v>29</v>
      </c>
      <c r="R3419" t="str">
        <f>VLOOKUP(F3419,'Seg 2 descriptions'!A:B,2)</f>
        <v>X Engineering and Measurement</v>
      </c>
      <c r="S3419" t="str">
        <f>VLOOKUP(G3419,'Seg 3 descriptions'!A:B,2)</f>
        <v>Cell Phones</v>
      </c>
    </row>
    <row r="3420" spans="1:19" x14ac:dyDescent="0.25">
      <c r="A3420" s="1" t="s">
        <v>457</v>
      </c>
      <c r="B3420" s="1" t="s">
        <v>49</v>
      </c>
      <c r="C3420" s="1" t="s">
        <v>3193</v>
      </c>
      <c r="D3420" s="1" t="s">
        <v>3066</v>
      </c>
      <c r="E3420" s="1" t="s">
        <v>20</v>
      </c>
      <c r="F3420" s="1" t="s">
        <v>2006</v>
      </c>
      <c r="G3420" s="1" t="s">
        <v>866</v>
      </c>
      <c r="H3420" s="1" t="s">
        <v>228</v>
      </c>
      <c r="I3420" s="1" t="s">
        <v>2056</v>
      </c>
      <c r="J3420" s="3">
        <v>1.1000000000000001</v>
      </c>
      <c r="K3420" s="1" t="s">
        <v>3022</v>
      </c>
      <c r="L3420" s="1" t="s">
        <v>24</v>
      </c>
      <c r="M3420" s="1" t="s">
        <v>3023</v>
      </c>
      <c r="N3420" s="1" t="s">
        <v>2059</v>
      </c>
      <c r="O3420" s="2">
        <v>39752</v>
      </c>
      <c r="P3420" s="2">
        <v>39758</v>
      </c>
      <c r="Q3420" s="1" t="s">
        <v>29</v>
      </c>
      <c r="R3420" t="str">
        <f>VLOOKUP(F3420,'Seg 2 descriptions'!A:B,2)</f>
        <v>X Engineering and Measurement</v>
      </c>
      <c r="S3420" t="str">
        <f>VLOOKUP(G3420,'Seg 3 descriptions'!A:B,2)</f>
        <v>Lodging &amp; Travel</v>
      </c>
    </row>
    <row r="3421" spans="1:19" x14ac:dyDescent="0.25">
      <c r="A3421" s="1" t="s">
        <v>457</v>
      </c>
      <c r="B3421" s="1" t="s">
        <v>49</v>
      </c>
      <c r="C3421" s="1" t="s">
        <v>3193</v>
      </c>
      <c r="D3421" s="1" t="s">
        <v>3062</v>
      </c>
      <c r="E3421" s="1" t="s">
        <v>20</v>
      </c>
      <c r="F3421" s="1" t="s">
        <v>2006</v>
      </c>
      <c r="G3421" s="1" t="s">
        <v>866</v>
      </c>
      <c r="H3421" s="1" t="s">
        <v>86</v>
      </c>
      <c r="I3421" s="1" t="s">
        <v>2056</v>
      </c>
      <c r="J3421" s="3">
        <v>6.09</v>
      </c>
      <c r="K3421" s="1" t="s">
        <v>3022</v>
      </c>
      <c r="L3421" s="1" t="s">
        <v>24</v>
      </c>
      <c r="M3421" s="1" t="s">
        <v>3023</v>
      </c>
      <c r="N3421" s="1" t="s">
        <v>2059</v>
      </c>
      <c r="O3421" s="2">
        <v>39752</v>
      </c>
      <c r="P3421" s="2">
        <v>39758</v>
      </c>
      <c r="Q3421" s="1" t="s">
        <v>29</v>
      </c>
      <c r="R3421" t="str">
        <f>VLOOKUP(F3421,'Seg 2 descriptions'!A:B,2)</f>
        <v>X Engineering and Measurement</v>
      </c>
      <c r="S3421" t="str">
        <f>VLOOKUP(G3421,'Seg 3 descriptions'!A:B,2)</f>
        <v>Lodging &amp; Travel</v>
      </c>
    </row>
    <row r="3422" spans="1:19" x14ac:dyDescent="0.25">
      <c r="A3422" s="1" t="s">
        <v>457</v>
      </c>
      <c r="B3422" s="1" t="s">
        <v>49</v>
      </c>
      <c r="C3422" s="1" t="s">
        <v>3193</v>
      </c>
      <c r="D3422" s="1" t="s">
        <v>3063</v>
      </c>
      <c r="E3422" s="1" t="s">
        <v>20</v>
      </c>
      <c r="F3422" s="1" t="s">
        <v>2006</v>
      </c>
      <c r="G3422" s="1" t="s">
        <v>866</v>
      </c>
      <c r="H3422" s="1" t="s">
        <v>187</v>
      </c>
      <c r="I3422" s="1" t="s">
        <v>2056</v>
      </c>
      <c r="J3422" s="3">
        <v>38.07</v>
      </c>
      <c r="K3422" s="1" t="s">
        <v>3022</v>
      </c>
      <c r="L3422" s="1" t="s">
        <v>24</v>
      </c>
      <c r="M3422" s="1" t="s">
        <v>3023</v>
      </c>
      <c r="N3422" s="1" t="s">
        <v>2059</v>
      </c>
      <c r="O3422" s="2">
        <v>39752</v>
      </c>
      <c r="P3422" s="2">
        <v>39758</v>
      </c>
      <c r="Q3422" s="1" t="s">
        <v>29</v>
      </c>
      <c r="R3422" t="str">
        <f>VLOOKUP(F3422,'Seg 2 descriptions'!A:B,2)</f>
        <v>X Engineering and Measurement</v>
      </c>
      <c r="S3422" t="str">
        <f>VLOOKUP(G3422,'Seg 3 descriptions'!A:B,2)</f>
        <v>Lodging &amp; Travel</v>
      </c>
    </row>
    <row r="3423" spans="1:19" x14ac:dyDescent="0.25">
      <c r="A3423" s="1" t="s">
        <v>457</v>
      </c>
      <c r="B3423" s="1" t="s">
        <v>49</v>
      </c>
      <c r="C3423" s="1" t="s">
        <v>3193</v>
      </c>
      <c r="D3423" s="1" t="s">
        <v>3064</v>
      </c>
      <c r="E3423" s="1" t="s">
        <v>20</v>
      </c>
      <c r="F3423" s="1" t="s">
        <v>2006</v>
      </c>
      <c r="G3423" s="1" t="s">
        <v>866</v>
      </c>
      <c r="H3423" s="1" t="s">
        <v>76</v>
      </c>
      <c r="I3423" s="1" t="s">
        <v>2056</v>
      </c>
      <c r="J3423" s="3">
        <v>49.35</v>
      </c>
      <c r="K3423" s="1" t="s">
        <v>3022</v>
      </c>
      <c r="L3423" s="1" t="s">
        <v>24</v>
      </c>
      <c r="M3423" s="1" t="s">
        <v>3023</v>
      </c>
      <c r="N3423" s="1" t="s">
        <v>2059</v>
      </c>
      <c r="O3423" s="2">
        <v>39752</v>
      </c>
      <c r="P3423" s="2">
        <v>39758</v>
      </c>
      <c r="Q3423" s="1" t="s">
        <v>29</v>
      </c>
      <c r="R3423" t="str">
        <f>VLOOKUP(F3423,'Seg 2 descriptions'!A:B,2)</f>
        <v>X Engineering and Measurement</v>
      </c>
      <c r="S3423" t="str">
        <f>VLOOKUP(G3423,'Seg 3 descriptions'!A:B,2)</f>
        <v>Lodging &amp; Travel</v>
      </c>
    </row>
    <row r="3424" spans="1:19" x14ac:dyDescent="0.25">
      <c r="A3424" s="1" t="s">
        <v>457</v>
      </c>
      <c r="B3424" s="1" t="s">
        <v>49</v>
      </c>
      <c r="C3424" s="1" t="s">
        <v>3193</v>
      </c>
      <c r="D3424" s="1" t="s">
        <v>3065</v>
      </c>
      <c r="E3424" s="1" t="s">
        <v>20</v>
      </c>
      <c r="F3424" s="1" t="s">
        <v>2006</v>
      </c>
      <c r="G3424" s="1" t="s">
        <v>866</v>
      </c>
      <c r="H3424" s="1" t="s">
        <v>23</v>
      </c>
      <c r="I3424" s="1" t="s">
        <v>2056</v>
      </c>
      <c r="J3424" s="3">
        <v>30.29</v>
      </c>
      <c r="K3424" s="1" t="s">
        <v>3022</v>
      </c>
      <c r="L3424" s="1" t="s">
        <v>24</v>
      </c>
      <c r="M3424" s="1" t="s">
        <v>3023</v>
      </c>
      <c r="N3424" s="1" t="s">
        <v>2059</v>
      </c>
      <c r="O3424" s="2">
        <v>39752</v>
      </c>
      <c r="P3424" s="2">
        <v>39758</v>
      </c>
      <c r="Q3424" s="1" t="s">
        <v>29</v>
      </c>
      <c r="R3424" t="str">
        <f>VLOOKUP(F3424,'Seg 2 descriptions'!A:B,2)</f>
        <v>X Engineering and Measurement</v>
      </c>
      <c r="S3424" t="str">
        <f>VLOOKUP(G3424,'Seg 3 descriptions'!A:B,2)</f>
        <v>Lodging &amp; Travel</v>
      </c>
    </row>
    <row r="3425" spans="1:19" x14ac:dyDescent="0.25">
      <c r="A3425" s="1" t="s">
        <v>457</v>
      </c>
      <c r="B3425" s="1" t="s">
        <v>49</v>
      </c>
      <c r="C3425" s="1" t="s">
        <v>3193</v>
      </c>
      <c r="D3425" s="1" t="s">
        <v>2008</v>
      </c>
      <c r="E3425" s="1" t="s">
        <v>20</v>
      </c>
      <c r="F3425" s="1" t="s">
        <v>2006</v>
      </c>
      <c r="G3425" s="1" t="s">
        <v>590</v>
      </c>
      <c r="H3425" s="1" t="s">
        <v>76</v>
      </c>
      <c r="I3425" s="1" t="s">
        <v>2056</v>
      </c>
      <c r="J3425" s="3">
        <v>0.13</v>
      </c>
      <c r="K3425" s="1" t="s">
        <v>3022</v>
      </c>
      <c r="L3425" s="1" t="s">
        <v>24</v>
      </c>
      <c r="M3425" s="1" t="s">
        <v>3023</v>
      </c>
      <c r="N3425" s="1" t="s">
        <v>2059</v>
      </c>
      <c r="O3425" s="2">
        <v>39752</v>
      </c>
      <c r="P3425" s="2">
        <v>39758</v>
      </c>
      <c r="Q3425" s="1" t="s">
        <v>29</v>
      </c>
      <c r="R3425" t="str">
        <f>VLOOKUP(F3425,'Seg 2 descriptions'!A:B,2)</f>
        <v>X Engineering and Measurement</v>
      </c>
      <c r="S3425" t="str">
        <f>VLOOKUP(G3425,'Seg 3 descriptions'!A:B,2)</f>
        <v>Overtime/Comp Time/On Call</v>
      </c>
    </row>
    <row r="3426" spans="1:19" x14ac:dyDescent="0.25">
      <c r="A3426" s="1" t="s">
        <v>457</v>
      </c>
      <c r="B3426" s="1" t="s">
        <v>49</v>
      </c>
      <c r="C3426" s="1" t="s">
        <v>3193</v>
      </c>
      <c r="D3426" s="1" t="s">
        <v>2064</v>
      </c>
      <c r="E3426" s="1" t="s">
        <v>20</v>
      </c>
      <c r="F3426" s="1" t="s">
        <v>2006</v>
      </c>
      <c r="G3426" s="1" t="s">
        <v>590</v>
      </c>
      <c r="H3426" s="1" t="s">
        <v>23</v>
      </c>
      <c r="I3426" s="1" t="s">
        <v>2056</v>
      </c>
      <c r="J3426" s="3">
        <v>0.08</v>
      </c>
      <c r="K3426" s="1" t="s">
        <v>3022</v>
      </c>
      <c r="L3426" s="1" t="s">
        <v>24</v>
      </c>
      <c r="M3426" s="1" t="s">
        <v>3023</v>
      </c>
      <c r="N3426" s="1" t="s">
        <v>2059</v>
      </c>
      <c r="O3426" s="2">
        <v>39752</v>
      </c>
      <c r="P3426" s="2">
        <v>39758</v>
      </c>
      <c r="Q3426" s="1" t="s">
        <v>29</v>
      </c>
      <c r="R3426" t="str">
        <f>VLOOKUP(F3426,'Seg 2 descriptions'!A:B,2)</f>
        <v>X Engineering and Measurement</v>
      </c>
      <c r="S3426" t="str">
        <f>VLOOKUP(G3426,'Seg 3 descriptions'!A:B,2)</f>
        <v>Overtime/Comp Time/On Call</v>
      </c>
    </row>
    <row r="3427" spans="1:19" x14ac:dyDescent="0.25">
      <c r="A3427" s="1" t="s">
        <v>457</v>
      </c>
      <c r="B3427" s="1" t="s">
        <v>49</v>
      </c>
      <c r="C3427" s="1" t="s">
        <v>3193</v>
      </c>
      <c r="D3427" s="1" t="s">
        <v>2063</v>
      </c>
      <c r="E3427" s="1" t="s">
        <v>20</v>
      </c>
      <c r="F3427" s="1" t="s">
        <v>2006</v>
      </c>
      <c r="G3427" s="1" t="s">
        <v>590</v>
      </c>
      <c r="H3427" s="1" t="s">
        <v>86</v>
      </c>
      <c r="I3427" s="1" t="s">
        <v>2056</v>
      </c>
      <c r="J3427" s="3">
        <v>0.02</v>
      </c>
      <c r="K3427" s="1" t="s">
        <v>3022</v>
      </c>
      <c r="L3427" s="1" t="s">
        <v>24</v>
      </c>
      <c r="M3427" s="1" t="s">
        <v>3023</v>
      </c>
      <c r="N3427" s="1" t="s">
        <v>2059</v>
      </c>
      <c r="O3427" s="2">
        <v>39752</v>
      </c>
      <c r="P3427" s="2">
        <v>39758</v>
      </c>
      <c r="Q3427" s="1" t="s">
        <v>29</v>
      </c>
      <c r="R3427" t="str">
        <f>VLOOKUP(F3427,'Seg 2 descriptions'!A:B,2)</f>
        <v>X Engineering and Measurement</v>
      </c>
      <c r="S3427" t="str">
        <f>VLOOKUP(G3427,'Seg 3 descriptions'!A:B,2)</f>
        <v>Overtime/Comp Time/On Call</v>
      </c>
    </row>
    <row r="3428" spans="1:19" x14ac:dyDescent="0.25">
      <c r="A3428" s="1" t="s">
        <v>457</v>
      </c>
      <c r="B3428" s="1" t="s">
        <v>49</v>
      </c>
      <c r="C3428" s="1" t="s">
        <v>3193</v>
      </c>
      <c r="D3428" s="1" t="s">
        <v>2005</v>
      </c>
      <c r="E3428" s="1" t="s">
        <v>20</v>
      </c>
      <c r="F3428" s="1" t="s">
        <v>2006</v>
      </c>
      <c r="G3428" s="1" t="s">
        <v>590</v>
      </c>
      <c r="H3428" s="1" t="s">
        <v>187</v>
      </c>
      <c r="I3428" s="1" t="s">
        <v>2056</v>
      </c>
      <c r="J3428" s="3">
        <v>0.1</v>
      </c>
      <c r="K3428" s="1" t="s">
        <v>3022</v>
      </c>
      <c r="L3428" s="1" t="s">
        <v>24</v>
      </c>
      <c r="M3428" s="1" t="s">
        <v>3023</v>
      </c>
      <c r="N3428" s="1" t="s">
        <v>2059</v>
      </c>
      <c r="O3428" s="2">
        <v>39752</v>
      </c>
      <c r="P3428" s="2">
        <v>39758</v>
      </c>
      <c r="Q3428" s="1" t="s">
        <v>29</v>
      </c>
      <c r="R3428" t="str">
        <f>VLOOKUP(F3428,'Seg 2 descriptions'!A:B,2)</f>
        <v>X Engineering and Measurement</v>
      </c>
      <c r="S3428" t="str">
        <f>VLOOKUP(G3428,'Seg 3 descriptions'!A:B,2)</f>
        <v>Overtime/Comp Time/On Call</v>
      </c>
    </row>
    <row r="3429" spans="1:19" x14ac:dyDescent="0.25">
      <c r="A3429" s="1" t="s">
        <v>457</v>
      </c>
      <c r="B3429" s="1" t="s">
        <v>49</v>
      </c>
      <c r="C3429" s="1" t="s">
        <v>3193</v>
      </c>
      <c r="D3429" s="1" t="s">
        <v>2080</v>
      </c>
      <c r="E3429" s="1" t="s">
        <v>20</v>
      </c>
      <c r="F3429" s="1" t="s">
        <v>2006</v>
      </c>
      <c r="G3429" s="1" t="s">
        <v>460</v>
      </c>
      <c r="H3429" s="1" t="s">
        <v>187</v>
      </c>
      <c r="I3429" s="1" t="s">
        <v>2056</v>
      </c>
      <c r="J3429" s="3">
        <v>204.28</v>
      </c>
      <c r="K3429" s="1" t="s">
        <v>3022</v>
      </c>
      <c r="L3429" s="1" t="s">
        <v>24</v>
      </c>
      <c r="M3429" s="1" t="s">
        <v>3023</v>
      </c>
      <c r="N3429" s="1" t="s">
        <v>2059</v>
      </c>
      <c r="O3429" s="2">
        <v>39752</v>
      </c>
      <c r="P3429" s="2">
        <v>39758</v>
      </c>
      <c r="Q3429" s="1" t="s">
        <v>29</v>
      </c>
      <c r="R3429" t="str">
        <f>VLOOKUP(F3429,'Seg 2 descriptions'!A:B,2)</f>
        <v>X Engineering and Measurement</v>
      </c>
      <c r="S3429" t="str">
        <f>VLOOKUP(G3429,'Seg 3 descriptions'!A:B,2)</f>
        <v>Salaries</v>
      </c>
    </row>
    <row r="3430" spans="1:19" x14ac:dyDescent="0.25">
      <c r="A3430" s="1" t="s">
        <v>457</v>
      </c>
      <c r="B3430" s="1" t="s">
        <v>49</v>
      </c>
      <c r="C3430" s="1" t="s">
        <v>3193</v>
      </c>
      <c r="D3430" s="1" t="s">
        <v>2081</v>
      </c>
      <c r="E3430" s="1" t="s">
        <v>20</v>
      </c>
      <c r="F3430" s="1" t="s">
        <v>2006</v>
      </c>
      <c r="G3430" s="1" t="s">
        <v>460</v>
      </c>
      <c r="H3430" s="1" t="s">
        <v>76</v>
      </c>
      <c r="I3430" s="1" t="s">
        <v>2056</v>
      </c>
      <c r="J3430" s="3">
        <v>264.79000000000002</v>
      </c>
      <c r="K3430" s="1" t="s">
        <v>3022</v>
      </c>
      <c r="L3430" s="1" t="s">
        <v>24</v>
      </c>
      <c r="M3430" s="1" t="s">
        <v>3023</v>
      </c>
      <c r="N3430" s="1" t="s">
        <v>2059</v>
      </c>
      <c r="O3430" s="2">
        <v>39752</v>
      </c>
      <c r="P3430" s="2">
        <v>39758</v>
      </c>
      <c r="Q3430" s="1" t="s">
        <v>29</v>
      </c>
      <c r="R3430" t="str">
        <f>VLOOKUP(F3430,'Seg 2 descriptions'!A:B,2)</f>
        <v>X Engineering and Measurement</v>
      </c>
      <c r="S3430" t="str">
        <f>VLOOKUP(G3430,'Seg 3 descriptions'!A:B,2)</f>
        <v>Salaries</v>
      </c>
    </row>
    <row r="3431" spans="1:19" x14ac:dyDescent="0.25">
      <c r="A3431" s="1" t="s">
        <v>457</v>
      </c>
      <c r="B3431" s="1" t="s">
        <v>49</v>
      </c>
      <c r="C3431" s="1" t="s">
        <v>3193</v>
      </c>
      <c r="D3431" s="1" t="s">
        <v>2082</v>
      </c>
      <c r="E3431" s="1" t="s">
        <v>20</v>
      </c>
      <c r="F3431" s="1" t="s">
        <v>2006</v>
      </c>
      <c r="G3431" s="1" t="s">
        <v>460</v>
      </c>
      <c r="H3431" s="1" t="s">
        <v>23</v>
      </c>
      <c r="I3431" s="1" t="s">
        <v>2056</v>
      </c>
      <c r="J3431" s="3">
        <v>162.53</v>
      </c>
      <c r="K3431" s="1" t="s">
        <v>3022</v>
      </c>
      <c r="L3431" s="1" t="s">
        <v>24</v>
      </c>
      <c r="M3431" s="1" t="s">
        <v>3023</v>
      </c>
      <c r="N3431" s="1" t="s">
        <v>2059</v>
      </c>
      <c r="O3431" s="2">
        <v>39752</v>
      </c>
      <c r="P3431" s="2">
        <v>39758</v>
      </c>
      <c r="Q3431" s="1" t="s">
        <v>29</v>
      </c>
      <c r="R3431" t="str">
        <f>VLOOKUP(F3431,'Seg 2 descriptions'!A:B,2)</f>
        <v>X Engineering and Measurement</v>
      </c>
      <c r="S3431" t="str">
        <f>VLOOKUP(G3431,'Seg 3 descriptions'!A:B,2)</f>
        <v>Salaries</v>
      </c>
    </row>
    <row r="3432" spans="1:19" x14ac:dyDescent="0.25">
      <c r="A3432" s="1" t="s">
        <v>457</v>
      </c>
      <c r="B3432" s="1" t="s">
        <v>49</v>
      </c>
      <c r="C3432" s="1" t="s">
        <v>3193</v>
      </c>
      <c r="D3432" s="1" t="s">
        <v>2393</v>
      </c>
      <c r="E3432" s="1" t="s">
        <v>20</v>
      </c>
      <c r="F3432" s="1" t="s">
        <v>2006</v>
      </c>
      <c r="G3432" s="1" t="s">
        <v>460</v>
      </c>
      <c r="H3432" s="1" t="s">
        <v>228</v>
      </c>
      <c r="I3432" s="1" t="s">
        <v>2056</v>
      </c>
      <c r="J3432" s="3">
        <v>5.88</v>
      </c>
      <c r="K3432" s="1" t="s">
        <v>3022</v>
      </c>
      <c r="L3432" s="1" t="s">
        <v>24</v>
      </c>
      <c r="M3432" s="1" t="s">
        <v>3023</v>
      </c>
      <c r="N3432" s="1" t="s">
        <v>2059</v>
      </c>
      <c r="O3432" s="2">
        <v>39752</v>
      </c>
      <c r="P3432" s="2">
        <v>39758</v>
      </c>
      <c r="Q3432" s="1" t="s">
        <v>29</v>
      </c>
      <c r="R3432" t="str">
        <f>VLOOKUP(F3432,'Seg 2 descriptions'!A:B,2)</f>
        <v>X Engineering and Measurement</v>
      </c>
      <c r="S3432" t="str">
        <f>VLOOKUP(G3432,'Seg 3 descriptions'!A:B,2)</f>
        <v>Salaries</v>
      </c>
    </row>
    <row r="3433" spans="1:19" x14ac:dyDescent="0.25">
      <c r="A3433" s="1" t="s">
        <v>457</v>
      </c>
      <c r="B3433" s="1" t="s">
        <v>49</v>
      </c>
      <c r="C3433" s="1" t="s">
        <v>3193</v>
      </c>
      <c r="D3433" s="1" t="s">
        <v>2400</v>
      </c>
      <c r="E3433" s="1" t="s">
        <v>2029</v>
      </c>
      <c r="F3433" s="1" t="s">
        <v>1992</v>
      </c>
      <c r="G3433" s="1" t="s">
        <v>590</v>
      </c>
      <c r="H3433" s="1" t="s">
        <v>187</v>
      </c>
      <c r="I3433" s="1" t="s">
        <v>2056</v>
      </c>
      <c r="J3433" s="3">
        <v>3.89</v>
      </c>
      <c r="K3433" s="1" t="s">
        <v>2823</v>
      </c>
      <c r="L3433" s="1" t="s">
        <v>24</v>
      </c>
      <c r="M3433" s="1" t="s">
        <v>2824</v>
      </c>
      <c r="N3433" s="1" t="s">
        <v>2059</v>
      </c>
      <c r="O3433" s="2">
        <v>39752</v>
      </c>
      <c r="P3433" s="2">
        <v>39758</v>
      </c>
      <c r="Q3433" s="1" t="s">
        <v>29</v>
      </c>
      <c r="R3433" t="str">
        <f>VLOOKUP(F3433,'Seg 2 descriptions'!A:B,2)</f>
        <v>X Operations-Tri-County</v>
      </c>
      <c r="S3433" t="str">
        <f>VLOOKUP(G3433,'Seg 3 descriptions'!A:B,2)</f>
        <v>Overtime/Comp Time/On Call</v>
      </c>
    </row>
    <row r="3434" spans="1:19" x14ac:dyDescent="0.25">
      <c r="A3434" s="1" t="s">
        <v>457</v>
      </c>
      <c r="B3434" s="1" t="s">
        <v>49</v>
      </c>
      <c r="C3434" s="1" t="s">
        <v>3193</v>
      </c>
      <c r="D3434" s="1" t="s">
        <v>2748</v>
      </c>
      <c r="E3434" s="1" t="s">
        <v>2029</v>
      </c>
      <c r="F3434" s="1" t="s">
        <v>1992</v>
      </c>
      <c r="G3434" s="1" t="s">
        <v>590</v>
      </c>
      <c r="H3434" s="1" t="s">
        <v>130</v>
      </c>
      <c r="I3434" s="1" t="s">
        <v>2056</v>
      </c>
      <c r="J3434" s="3">
        <v>2.59</v>
      </c>
      <c r="K3434" s="1" t="s">
        <v>2823</v>
      </c>
      <c r="L3434" s="1" t="s">
        <v>24</v>
      </c>
      <c r="M3434" s="1" t="s">
        <v>2824</v>
      </c>
      <c r="N3434" s="1" t="s">
        <v>2059</v>
      </c>
      <c r="O3434" s="2">
        <v>39752</v>
      </c>
      <c r="P3434" s="2">
        <v>39758</v>
      </c>
      <c r="Q3434" s="1" t="s">
        <v>29</v>
      </c>
      <c r="R3434" t="str">
        <f>VLOOKUP(F3434,'Seg 2 descriptions'!A:B,2)</f>
        <v>X Operations-Tri-County</v>
      </c>
      <c r="S3434" t="str">
        <f>VLOOKUP(G3434,'Seg 3 descriptions'!A:B,2)</f>
        <v>Overtime/Comp Time/On Call</v>
      </c>
    </row>
    <row r="3435" spans="1:19" x14ac:dyDescent="0.25">
      <c r="A3435" s="1" t="s">
        <v>457</v>
      </c>
      <c r="B3435" s="1" t="s">
        <v>49</v>
      </c>
      <c r="C3435" s="1" t="s">
        <v>3193</v>
      </c>
      <c r="D3435" s="1" t="s">
        <v>3013</v>
      </c>
      <c r="E3435" s="1" t="s">
        <v>20</v>
      </c>
      <c r="F3435" s="1" t="s">
        <v>1992</v>
      </c>
      <c r="G3435" s="1" t="s">
        <v>866</v>
      </c>
      <c r="H3435" s="1" t="s">
        <v>86</v>
      </c>
      <c r="I3435" s="1" t="s">
        <v>2056</v>
      </c>
      <c r="J3435" s="3">
        <v>0.56000000000000005</v>
      </c>
      <c r="K3435" s="1" t="s">
        <v>2823</v>
      </c>
      <c r="L3435" s="1" t="s">
        <v>24</v>
      </c>
      <c r="M3435" s="1" t="s">
        <v>2824</v>
      </c>
      <c r="N3435" s="1" t="s">
        <v>2059</v>
      </c>
      <c r="O3435" s="2">
        <v>39752</v>
      </c>
      <c r="P3435" s="2">
        <v>39758</v>
      </c>
      <c r="Q3435" s="1" t="s">
        <v>29</v>
      </c>
      <c r="R3435" t="str">
        <f>VLOOKUP(F3435,'Seg 2 descriptions'!A:B,2)</f>
        <v>X Operations-Tri-County</v>
      </c>
      <c r="S3435" t="str">
        <f>VLOOKUP(G3435,'Seg 3 descriptions'!A:B,2)</f>
        <v>Lodging &amp; Travel</v>
      </c>
    </row>
    <row r="3436" spans="1:19" x14ac:dyDescent="0.25">
      <c r="A3436" s="1" t="s">
        <v>457</v>
      </c>
      <c r="B3436" s="1" t="s">
        <v>49</v>
      </c>
      <c r="C3436" s="1" t="s">
        <v>3193</v>
      </c>
      <c r="D3436" s="1" t="s">
        <v>2009</v>
      </c>
      <c r="E3436" s="1" t="s">
        <v>1991</v>
      </c>
      <c r="F3436" s="1" t="s">
        <v>1992</v>
      </c>
      <c r="G3436" s="1" t="s">
        <v>590</v>
      </c>
      <c r="H3436" s="1" t="s">
        <v>86</v>
      </c>
      <c r="I3436" s="1" t="s">
        <v>2056</v>
      </c>
      <c r="J3436" s="3">
        <v>164.55</v>
      </c>
      <c r="K3436" s="1" t="s">
        <v>2823</v>
      </c>
      <c r="L3436" s="1" t="s">
        <v>24</v>
      </c>
      <c r="M3436" s="1" t="s">
        <v>2824</v>
      </c>
      <c r="N3436" s="1" t="s">
        <v>2059</v>
      </c>
      <c r="O3436" s="2">
        <v>39752</v>
      </c>
      <c r="P3436" s="2">
        <v>39758</v>
      </c>
      <c r="Q3436" s="1" t="s">
        <v>29</v>
      </c>
      <c r="R3436" t="str">
        <f>VLOOKUP(F3436,'Seg 2 descriptions'!A:B,2)</f>
        <v>X Operations-Tri-County</v>
      </c>
      <c r="S3436" t="str">
        <f>VLOOKUP(G3436,'Seg 3 descriptions'!A:B,2)</f>
        <v>Overtime/Comp Time/On Call</v>
      </c>
    </row>
    <row r="3437" spans="1:19" x14ac:dyDescent="0.25">
      <c r="A3437" s="1" t="s">
        <v>457</v>
      </c>
      <c r="B3437" s="1" t="s">
        <v>49</v>
      </c>
      <c r="C3437" s="1" t="s">
        <v>3193</v>
      </c>
      <c r="D3437" s="1" t="s">
        <v>2003</v>
      </c>
      <c r="E3437" s="1" t="s">
        <v>1991</v>
      </c>
      <c r="F3437" s="1" t="s">
        <v>1992</v>
      </c>
      <c r="G3437" s="1" t="s">
        <v>590</v>
      </c>
      <c r="H3437" s="1" t="s">
        <v>103</v>
      </c>
      <c r="I3437" s="1" t="s">
        <v>2056</v>
      </c>
      <c r="J3437" s="3">
        <v>6.72</v>
      </c>
      <c r="K3437" s="1" t="s">
        <v>2823</v>
      </c>
      <c r="L3437" s="1" t="s">
        <v>24</v>
      </c>
      <c r="M3437" s="1" t="s">
        <v>2824</v>
      </c>
      <c r="N3437" s="1" t="s">
        <v>2059</v>
      </c>
      <c r="O3437" s="2">
        <v>39752</v>
      </c>
      <c r="P3437" s="2">
        <v>39758</v>
      </c>
      <c r="Q3437" s="1" t="s">
        <v>29</v>
      </c>
      <c r="R3437" t="str">
        <f>VLOOKUP(F3437,'Seg 2 descriptions'!A:B,2)</f>
        <v>X Operations-Tri-County</v>
      </c>
      <c r="S3437" t="str">
        <f>VLOOKUP(G3437,'Seg 3 descriptions'!A:B,2)</f>
        <v>Overtime/Comp Time/On Call</v>
      </c>
    </row>
    <row r="3438" spans="1:19" x14ac:dyDescent="0.25">
      <c r="A3438" s="1" t="s">
        <v>457</v>
      </c>
      <c r="B3438" s="1" t="s">
        <v>49</v>
      </c>
      <c r="C3438" s="1" t="s">
        <v>3193</v>
      </c>
      <c r="D3438" s="1" t="s">
        <v>2675</v>
      </c>
      <c r="E3438" s="1" t="s">
        <v>2029</v>
      </c>
      <c r="F3438" s="1" t="s">
        <v>1992</v>
      </c>
      <c r="G3438" s="1" t="s">
        <v>460</v>
      </c>
      <c r="H3438" s="1" t="s">
        <v>187</v>
      </c>
      <c r="I3438" s="1" t="s">
        <v>2056</v>
      </c>
      <c r="J3438" s="3">
        <v>4.96</v>
      </c>
      <c r="K3438" s="1" t="s">
        <v>2823</v>
      </c>
      <c r="L3438" s="1" t="s">
        <v>24</v>
      </c>
      <c r="M3438" s="1" t="s">
        <v>2824</v>
      </c>
      <c r="N3438" s="1" t="s">
        <v>2059</v>
      </c>
      <c r="O3438" s="2">
        <v>39752</v>
      </c>
      <c r="P3438" s="2">
        <v>39758</v>
      </c>
      <c r="Q3438" s="1" t="s">
        <v>29</v>
      </c>
      <c r="R3438" t="str">
        <f>VLOOKUP(F3438,'Seg 2 descriptions'!A:B,2)</f>
        <v>X Operations-Tri-County</v>
      </c>
      <c r="S3438" t="str">
        <f>VLOOKUP(G3438,'Seg 3 descriptions'!A:B,2)</f>
        <v>Salaries</v>
      </c>
    </row>
    <row r="3439" spans="1:19" x14ac:dyDescent="0.25">
      <c r="A3439" s="1" t="s">
        <v>457</v>
      </c>
      <c r="B3439" s="1" t="s">
        <v>49</v>
      </c>
      <c r="C3439" s="1" t="s">
        <v>3193</v>
      </c>
      <c r="D3439" s="1" t="s">
        <v>3358</v>
      </c>
      <c r="E3439" s="1" t="s">
        <v>2029</v>
      </c>
      <c r="F3439" s="1" t="s">
        <v>1992</v>
      </c>
      <c r="G3439" s="1" t="s">
        <v>460</v>
      </c>
      <c r="H3439" s="1" t="s">
        <v>130</v>
      </c>
      <c r="I3439" s="1" t="s">
        <v>2056</v>
      </c>
      <c r="J3439" s="3">
        <v>3.31</v>
      </c>
      <c r="K3439" s="1" t="s">
        <v>2823</v>
      </c>
      <c r="L3439" s="1" t="s">
        <v>24</v>
      </c>
      <c r="M3439" s="1" t="s">
        <v>2824</v>
      </c>
      <c r="N3439" s="1" t="s">
        <v>2059</v>
      </c>
      <c r="O3439" s="2">
        <v>39752</v>
      </c>
      <c r="P3439" s="2">
        <v>39758</v>
      </c>
      <c r="Q3439" s="1" t="s">
        <v>29</v>
      </c>
      <c r="R3439" t="str">
        <f>VLOOKUP(F3439,'Seg 2 descriptions'!A:B,2)</f>
        <v>X Operations-Tri-County</v>
      </c>
      <c r="S3439" t="str">
        <f>VLOOKUP(G3439,'Seg 3 descriptions'!A:B,2)</f>
        <v>Salaries</v>
      </c>
    </row>
    <row r="3440" spans="1:19" x14ac:dyDescent="0.25">
      <c r="A3440" s="1" t="s">
        <v>457</v>
      </c>
      <c r="B3440" s="1" t="s">
        <v>49</v>
      </c>
      <c r="C3440" s="1" t="s">
        <v>3193</v>
      </c>
      <c r="D3440" s="1" t="s">
        <v>2065</v>
      </c>
      <c r="E3440" s="1" t="s">
        <v>20</v>
      </c>
      <c r="F3440" s="1" t="s">
        <v>1992</v>
      </c>
      <c r="G3440" s="1" t="s">
        <v>590</v>
      </c>
      <c r="H3440" s="1" t="s">
        <v>86</v>
      </c>
      <c r="I3440" s="1" t="s">
        <v>2056</v>
      </c>
      <c r="J3440" s="3">
        <v>50.87</v>
      </c>
      <c r="K3440" s="1" t="s">
        <v>2823</v>
      </c>
      <c r="L3440" s="1" t="s">
        <v>24</v>
      </c>
      <c r="M3440" s="1" t="s">
        <v>2824</v>
      </c>
      <c r="N3440" s="1" t="s">
        <v>2059</v>
      </c>
      <c r="O3440" s="2">
        <v>39752</v>
      </c>
      <c r="P3440" s="2">
        <v>39758</v>
      </c>
      <c r="Q3440" s="1" t="s">
        <v>29</v>
      </c>
      <c r="R3440" t="str">
        <f>VLOOKUP(F3440,'Seg 2 descriptions'!A:B,2)</f>
        <v>X Operations-Tri-County</v>
      </c>
      <c r="S3440" t="str">
        <f>VLOOKUP(G3440,'Seg 3 descriptions'!A:B,2)</f>
        <v>Overtime/Comp Time/On Call</v>
      </c>
    </row>
    <row r="3441" spans="1:19" x14ac:dyDescent="0.25">
      <c r="A3441" s="1" t="s">
        <v>457</v>
      </c>
      <c r="B3441" s="1" t="s">
        <v>49</v>
      </c>
      <c r="C3441" s="1" t="s">
        <v>3193</v>
      </c>
      <c r="D3441" s="1" t="s">
        <v>1997</v>
      </c>
      <c r="E3441" s="1" t="s">
        <v>1991</v>
      </c>
      <c r="F3441" s="1" t="s">
        <v>1992</v>
      </c>
      <c r="G3441" s="1" t="s">
        <v>460</v>
      </c>
      <c r="H3441" s="1" t="s">
        <v>86</v>
      </c>
      <c r="I3441" s="1" t="s">
        <v>2056</v>
      </c>
      <c r="J3441" s="3">
        <v>209.93</v>
      </c>
      <c r="K3441" s="1" t="s">
        <v>2823</v>
      </c>
      <c r="L3441" s="1" t="s">
        <v>24</v>
      </c>
      <c r="M3441" s="1" t="s">
        <v>2824</v>
      </c>
      <c r="N3441" s="1" t="s">
        <v>2059</v>
      </c>
      <c r="O3441" s="2">
        <v>39752</v>
      </c>
      <c r="P3441" s="2">
        <v>39758</v>
      </c>
      <c r="Q3441" s="1" t="s">
        <v>29</v>
      </c>
      <c r="R3441" t="str">
        <f>VLOOKUP(F3441,'Seg 2 descriptions'!A:B,2)</f>
        <v>X Operations-Tri-County</v>
      </c>
      <c r="S3441" t="str">
        <f>VLOOKUP(G3441,'Seg 3 descriptions'!A:B,2)</f>
        <v>Salaries</v>
      </c>
    </row>
    <row r="3442" spans="1:19" x14ac:dyDescent="0.25">
      <c r="A3442" s="1" t="s">
        <v>457</v>
      </c>
      <c r="B3442" s="1" t="s">
        <v>49</v>
      </c>
      <c r="C3442" s="1" t="s">
        <v>3193</v>
      </c>
      <c r="D3442" s="1" t="s">
        <v>1990</v>
      </c>
      <c r="E3442" s="1" t="s">
        <v>1991</v>
      </c>
      <c r="F3442" s="1" t="s">
        <v>1992</v>
      </c>
      <c r="G3442" s="1" t="s">
        <v>460</v>
      </c>
      <c r="H3442" s="1" t="s">
        <v>103</v>
      </c>
      <c r="I3442" s="1" t="s">
        <v>2056</v>
      </c>
      <c r="J3442" s="3">
        <v>8.57</v>
      </c>
      <c r="K3442" s="1" t="s">
        <v>2823</v>
      </c>
      <c r="L3442" s="1" t="s">
        <v>24</v>
      </c>
      <c r="M3442" s="1" t="s">
        <v>2824</v>
      </c>
      <c r="N3442" s="1" t="s">
        <v>2059</v>
      </c>
      <c r="O3442" s="2">
        <v>39752</v>
      </c>
      <c r="P3442" s="2">
        <v>39758</v>
      </c>
      <c r="Q3442" s="1" t="s">
        <v>29</v>
      </c>
      <c r="R3442" t="str">
        <f>VLOOKUP(F3442,'Seg 2 descriptions'!A:B,2)</f>
        <v>X Operations-Tri-County</v>
      </c>
      <c r="S3442" t="str">
        <f>VLOOKUP(G3442,'Seg 3 descriptions'!A:B,2)</f>
        <v>Salaries</v>
      </c>
    </row>
    <row r="3443" spans="1:19" x14ac:dyDescent="0.25">
      <c r="A3443" s="1" t="s">
        <v>457</v>
      </c>
      <c r="B3443" s="1" t="s">
        <v>49</v>
      </c>
      <c r="C3443" s="1" t="s">
        <v>3193</v>
      </c>
      <c r="D3443" s="1" t="s">
        <v>1999</v>
      </c>
      <c r="E3443" s="1" t="s">
        <v>1991</v>
      </c>
      <c r="F3443" s="1" t="s">
        <v>1992</v>
      </c>
      <c r="G3443" s="1" t="s">
        <v>460</v>
      </c>
      <c r="H3443" s="1" t="s">
        <v>228</v>
      </c>
      <c r="I3443" s="1" t="s">
        <v>2056</v>
      </c>
      <c r="J3443" s="3">
        <v>89.68</v>
      </c>
      <c r="K3443" s="1" t="s">
        <v>2823</v>
      </c>
      <c r="L3443" s="1" t="s">
        <v>24</v>
      </c>
      <c r="M3443" s="1" t="s">
        <v>2824</v>
      </c>
      <c r="N3443" s="1" t="s">
        <v>2059</v>
      </c>
      <c r="O3443" s="2">
        <v>39752</v>
      </c>
      <c r="P3443" s="2">
        <v>39758</v>
      </c>
      <c r="Q3443" s="1" t="s">
        <v>29</v>
      </c>
      <c r="R3443" t="str">
        <f>VLOOKUP(F3443,'Seg 2 descriptions'!A:B,2)</f>
        <v>X Operations-Tri-County</v>
      </c>
      <c r="S3443" t="str">
        <f>VLOOKUP(G3443,'Seg 3 descriptions'!A:B,2)</f>
        <v>Salaries</v>
      </c>
    </row>
    <row r="3444" spans="1:19" x14ac:dyDescent="0.25">
      <c r="A3444" s="1" t="s">
        <v>457</v>
      </c>
      <c r="B3444" s="1" t="s">
        <v>49</v>
      </c>
      <c r="C3444" s="1" t="s">
        <v>3193</v>
      </c>
      <c r="D3444" s="1" t="s">
        <v>2218</v>
      </c>
      <c r="E3444" s="1" t="s">
        <v>1991</v>
      </c>
      <c r="F3444" s="1" t="s">
        <v>1992</v>
      </c>
      <c r="G3444" s="1" t="s">
        <v>460</v>
      </c>
      <c r="H3444" s="1" t="s">
        <v>130</v>
      </c>
      <c r="I3444" s="1" t="s">
        <v>2056</v>
      </c>
      <c r="J3444" s="3">
        <v>12.76</v>
      </c>
      <c r="K3444" s="1" t="s">
        <v>2823</v>
      </c>
      <c r="L3444" s="1" t="s">
        <v>24</v>
      </c>
      <c r="M3444" s="1" t="s">
        <v>2824</v>
      </c>
      <c r="N3444" s="1" t="s">
        <v>2059</v>
      </c>
      <c r="O3444" s="2">
        <v>39752</v>
      </c>
      <c r="P3444" s="2">
        <v>39758</v>
      </c>
      <c r="Q3444" s="1" t="s">
        <v>29</v>
      </c>
      <c r="R3444" t="str">
        <f>VLOOKUP(F3444,'Seg 2 descriptions'!A:B,2)</f>
        <v>X Operations-Tri-County</v>
      </c>
      <c r="S3444" t="str">
        <f>VLOOKUP(G3444,'Seg 3 descriptions'!A:B,2)</f>
        <v>Salaries</v>
      </c>
    </row>
    <row r="3445" spans="1:19" x14ac:dyDescent="0.25">
      <c r="A3445" s="1" t="s">
        <v>457</v>
      </c>
      <c r="B3445" s="1" t="s">
        <v>49</v>
      </c>
      <c r="C3445" s="1" t="s">
        <v>3193</v>
      </c>
      <c r="D3445" s="1" t="s">
        <v>2083</v>
      </c>
      <c r="E3445" s="1" t="s">
        <v>20</v>
      </c>
      <c r="F3445" s="1" t="s">
        <v>1992</v>
      </c>
      <c r="G3445" s="1" t="s">
        <v>460</v>
      </c>
      <c r="H3445" s="1" t="s">
        <v>86</v>
      </c>
      <c r="I3445" s="1" t="s">
        <v>2056</v>
      </c>
      <c r="J3445" s="3">
        <v>64.900000000000006</v>
      </c>
      <c r="K3445" s="1" t="s">
        <v>2823</v>
      </c>
      <c r="L3445" s="1" t="s">
        <v>24</v>
      </c>
      <c r="M3445" s="1" t="s">
        <v>2824</v>
      </c>
      <c r="N3445" s="1" t="s">
        <v>2059</v>
      </c>
      <c r="O3445" s="2">
        <v>39752</v>
      </c>
      <c r="P3445" s="2">
        <v>39758</v>
      </c>
      <c r="Q3445" s="1" t="s">
        <v>29</v>
      </c>
      <c r="R3445" t="str">
        <f>VLOOKUP(F3445,'Seg 2 descriptions'!A:B,2)</f>
        <v>X Operations-Tri-County</v>
      </c>
      <c r="S3445" t="str">
        <f>VLOOKUP(G3445,'Seg 3 descriptions'!A:B,2)</f>
        <v>Salaries</v>
      </c>
    </row>
    <row r="3446" spans="1:19" x14ac:dyDescent="0.25">
      <c r="A3446" s="1" t="s">
        <v>457</v>
      </c>
      <c r="B3446" s="1" t="s">
        <v>49</v>
      </c>
      <c r="C3446" s="1" t="s">
        <v>3200</v>
      </c>
      <c r="D3446" s="1" t="s">
        <v>2335</v>
      </c>
      <c r="E3446" s="1" t="s">
        <v>1991</v>
      </c>
      <c r="F3446" s="1" t="s">
        <v>1992</v>
      </c>
      <c r="G3446" s="1" t="s">
        <v>870</v>
      </c>
      <c r="H3446" s="1" t="s">
        <v>103</v>
      </c>
      <c r="I3446" s="1" t="s">
        <v>2056</v>
      </c>
      <c r="J3446" s="3">
        <v>1.31</v>
      </c>
      <c r="K3446" s="1" t="s">
        <v>2823</v>
      </c>
      <c r="L3446" s="1" t="s">
        <v>24</v>
      </c>
      <c r="M3446" s="1" t="s">
        <v>2824</v>
      </c>
      <c r="N3446" s="1" t="s">
        <v>2059</v>
      </c>
      <c r="O3446" s="2">
        <v>39691</v>
      </c>
      <c r="P3446" s="2">
        <v>39696</v>
      </c>
      <c r="Q3446" s="1" t="s">
        <v>29</v>
      </c>
      <c r="R3446" t="str">
        <f>VLOOKUP(F3446,'Seg 2 descriptions'!A:B,2)</f>
        <v>X Operations-Tri-County</v>
      </c>
      <c r="S3446" t="str">
        <f>VLOOKUP(G3446,'Seg 3 descriptions'!A:B,2)</f>
        <v>Other Vehicle Expenses</v>
      </c>
    </row>
    <row r="3447" spans="1:19" x14ac:dyDescent="0.25">
      <c r="A3447" s="1" t="s">
        <v>457</v>
      </c>
      <c r="B3447" s="1" t="s">
        <v>49</v>
      </c>
      <c r="C3447" s="1" t="s">
        <v>3200</v>
      </c>
      <c r="D3447" s="1" t="s">
        <v>2766</v>
      </c>
      <c r="E3447" s="1" t="s">
        <v>1991</v>
      </c>
      <c r="F3447" s="1" t="s">
        <v>1992</v>
      </c>
      <c r="G3447" s="1" t="s">
        <v>870</v>
      </c>
      <c r="H3447" s="1" t="s">
        <v>228</v>
      </c>
      <c r="I3447" s="1" t="s">
        <v>2056</v>
      </c>
      <c r="J3447" s="3">
        <v>35.72</v>
      </c>
      <c r="K3447" s="1" t="s">
        <v>2823</v>
      </c>
      <c r="L3447" s="1" t="s">
        <v>24</v>
      </c>
      <c r="M3447" s="1" t="s">
        <v>2824</v>
      </c>
      <c r="N3447" s="1" t="s">
        <v>2059</v>
      </c>
      <c r="O3447" s="2">
        <v>39691</v>
      </c>
      <c r="P3447" s="2">
        <v>39696</v>
      </c>
      <c r="Q3447" s="1" t="s">
        <v>29</v>
      </c>
      <c r="R3447" t="str">
        <f>VLOOKUP(F3447,'Seg 2 descriptions'!A:B,2)</f>
        <v>X Operations-Tri-County</v>
      </c>
      <c r="S3447" t="str">
        <f>VLOOKUP(G3447,'Seg 3 descriptions'!A:B,2)</f>
        <v>Other Vehicle Expenses</v>
      </c>
    </row>
    <row r="3448" spans="1:19" x14ac:dyDescent="0.25">
      <c r="A3448" s="1" t="s">
        <v>457</v>
      </c>
      <c r="B3448" s="1" t="s">
        <v>49</v>
      </c>
      <c r="C3448" s="1" t="s">
        <v>3200</v>
      </c>
      <c r="D3448" s="1" t="s">
        <v>2334</v>
      </c>
      <c r="E3448" s="1" t="s">
        <v>1991</v>
      </c>
      <c r="F3448" s="1" t="s">
        <v>1992</v>
      </c>
      <c r="G3448" s="1" t="s">
        <v>870</v>
      </c>
      <c r="H3448" s="1" t="s">
        <v>86</v>
      </c>
      <c r="I3448" s="1" t="s">
        <v>2056</v>
      </c>
      <c r="J3448" s="3">
        <v>124.8</v>
      </c>
      <c r="K3448" s="1" t="s">
        <v>2823</v>
      </c>
      <c r="L3448" s="1" t="s">
        <v>24</v>
      </c>
      <c r="M3448" s="1" t="s">
        <v>2824</v>
      </c>
      <c r="N3448" s="1" t="s">
        <v>2059</v>
      </c>
      <c r="O3448" s="2">
        <v>39691</v>
      </c>
      <c r="P3448" s="2">
        <v>39696</v>
      </c>
      <c r="Q3448" s="1" t="s">
        <v>29</v>
      </c>
      <c r="R3448" t="str">
        <f>VLOOKUP(F3448,'Seg 2 descriptions'!A:B,2)</f>
        <v>X Operations-Tri-County</v>
      </c>
      <c r="S3448" t="str">
        <f>VLOOKUP(G3448,'Seg 3 descriptions'!A:B,2)</f>
        <v>Other Vehicle Expenses</v>
      </c>
    </row>
    <row r="3449" spans="1:19" x14ac:dyDescent="0.25">
      <c r="A3449" s="1" t="s">
        <v>457</v>
      </c>
      <c r="B3449" s="1" t="s">
        <v>49</v>
      </c>
      <c r="C3449" s="1" t="s">
        <v>3200</v>
      </c>
      <c r="D3449" s="1" t="s">
        <v>2319</v>
      </c>
      <c r="E3449" s="1" t="s">
        <v>1991</v>
      </c>
      <c r="F3449" s="1" t="s">
        <v>1992</v>
      </c>
      <c r="G3449" s="1" t="s">
        <v>1049</v>
      </c>
      <c r="H3449" s="1" t="s">
        <v>86</v>
      </c>
      <c r="I3449" s="1" t="s">
        <v>2056</v>
      </c>
      <c r="J3449" s="3">
        <v>50.31</v>
      </c>
      <c r="K3449" s="1" t="s">
        <v>2823</v>
      </c>
      <c r="L3449" s="1" t="s">
        <v>24</v>
      </c>
      <c r="M3449" s="1" t="s">
        <v>2824</v>
      </c>
      <c r="N3449" s="1" t="s">
        <v>2059</v>
      </c>
      <c r="O3449" s="2">
        <v>39691</v>
      </c>
      <c r="P3449" s="2">
        <v>39696</v>
      </c>
      <c r="Q3449" s="1" t="s">
        <v>29</v>
      </c>
      <c r="R3449" t="str">
        <f>VLOOKUP(F3449,'Seg 2 descriptions'!A:B,2)</f>
        <v>X Operations-Tri-County</v>
      </c>
      <c r="S3449" t="str">
        <f>VLOOKUP(G3449,'Seg 3 descriptions'!A:B,2)</f>
        <v>Vehicle Insurance</v>
      </c>
    </row>
    <row r="3450" spans="1:19" x14ac:dyDescent="0.25">
      <c r="A3450" s="1" t="s">
        <v>457</v>
      </c>
      <c r="B3450" s="1" t="s">
        <v>49</v>
      </c>
      <c r="C3450" s="1" t="s">
        <v>3193</v>
      </c>
      <c r="D3450" s="1" t="s">
        <v>2077</v>
      </c>
      <c r="E3450" s="1" t="s">
        <v>20</v>
      </c>
      <c r="F3450" s="1" t="s">
        <v>2006</v>
      </c>
      <c r="G3450" s="1" t="s">
        <v>460</v>
      </c>
      <c r="H3450" s="1" t="s">
        <v>86</v>
      </c>
      <c r="I3450" s="1" t="s">
        <v>2056</v>
      </c>
      <c r="J3450" s="3">
        <v>32.68</v>
      </c>
      <c r="K3450" s="1" t="s">
        <v>3022</v>
      </c>
      <c r="L3450" s="1" t="s">
        <v>24</v>
      </c>
      <c r="M3450" s="1" t="s">
        <v>3023</v>
      </c>
      <c r="N3450" s="1" t="s">
        <v>2059</v>
      </c>
      <c r="O3450" s="2">
        <v>39752</v>
      </c>
      <c r="P3450" s="2">
        <v>39758</v>
      </c>
      <c r="Q3450" s="1" t="s">
        <v>29</v>
      </c>
      <c r="R3450" t="str">
        <f>VLOOKUP(F3450,'Seg 2 descriptions'!A:B,2)</f>
        <v>X Engineering and Measurement</v>
      </c>
      <c r="S3450" t="str">
        <f>VLOOKUP(G3450,'Seg 3 descriptions'!A:B,2)</f>
        <v>Salaries</v>
      </c>
    </row>
    <row r="3451" spans="1:19" x14ac:dyDescent="0.25">
      <c r="A3451" s="1" t="s">
        <v>457</v>
      </c>
      <c r="B3451" s="1" t="s">
        <v>49</v>
      </c>
      <c r="C3451" s="1" t="s">
        <v>3194</v>
      </c>
      <c r="D3451" s="1" t="s">
        <v>3047</v>
      </c>
      <c r="E3451" s="1" t="s">
        <v>20</v>
      </c>
      <c r="F3451" s="1" t="s">
        <v>2006</v>
      </c>
      <c r="G3451" s="1" t="s">
        <v>868</v>
      </c>
      <c r="H3451" s="1" t="s">
        <v>86</v>
      </c>
      <c r="I3451" s="1" t="s">
        <v>2056</v>
      </c>
      <c r="J3451" s="3">
        <v>1.38</v>
      </c>
      <c r="K3451" s="1" t="s">
        <v>3022</v>
      </c>
      <c r="L3451" s="1" t="s">
        <v>24</v>
      </c>
      <c r="M3451" s="1" t="s">
        <v>3023</v>
      </c>
      <c r="N3451" s="1" t="s">
        <v>2059</v>
      </c>
      <c r="O3451" s="2">
        <v>39752</v>
      </c>
      <c r="P3451" s="2">
        <v>39758</v>
      </c>
      <c r="Q3451" s="1" t="s">
        <v>29</v>
      </c>
      <c r="R3451" t="str">
        <f>VLOOKUP(F3451,'Seg 2 descriptions'!A:B,2)</f>
        <v>X Engineering and Measurement</v>
      </c>
      <c r="S3451" t="str">
        <f>VLOOKUP(G3451,'Seg 3 descriptions'!A:B,2)</f>
        <v>Cell Phones</v>
      </c>
    </row>
    <row r="3452" spans="1:19" x14ac:dyDescent="0.25">
      <c r="A3452" s="1" t="s">
        <v>457</v>
      </c>
      <c r="B3452" s="1" t="s">
        <v>49</v>
      </c>
      <c r="C3452" s="1" t="s">
        <v>3194</v>
      </c>
      <c r="D3452" s="1" t="s">
        <v>3048</v>
      </c>
      <c r="E3452" s="1" t="s">
        <v>20</v>
      </c>
      <c r="F3452" s="1" t="s">
        <v>2006</v>
      </c>
      <c r="G3452" s="1" t="s">
        <v>868</v>
      </c>
      <c r="H3452" s="1" t="s">
        <v>187</v>
      </c>
      <c r="I3452" s="1" t="s">
        <v>2056</v>
      </c>
      <c r="J3452" s="3">
        <v>8.6300000000000008</v>
      </c>
      <c r="K3452" s="1" t="s">
        <v>3022</v>
      </c>
      <c r="L3452" s="1" t="s">
        <v>24</v>
      </c>
      <c r="M3452" s="1" t="s">
        <v>3023</v>
      </c>
      <c r="N3452" s="1" t="s">
        <v>2059</v>
      </c>
      <c r="O3452" s="2">
        <v>39752</v>
      </c>
      <c r="P3452" s="2">
        <v>39758</v>
      </c>
      <c r="Q3452" s="1" t="s">
        <v>29</v>
      </c>
      <c r="R3452" t="str">
        <f>VLOOKUP(F3452,'Seg 2 descriptions'!A:B,2)</f>
        <v>X Engineering and Measurement</v>
      </c>
      <c r="S3452" t="str">
        <f>VLOOKUP(G3452,'Seg 3 descriptions'!A:B,2)</f>
        <v>Cell Phones</v>
      </c>
    </row>
    <row r="3453" spans="1:19" x14ac:dyDescent="0.25">
      <c r="A3453" s="1" t="s">
        <v>457</v>
      </c>
      <c r="B3453" s="1" t="s">
        <v>49</v>
      </c>
      <c r="C3453" s="1" t="s">
        <v>3194</v>
      </c>
      <c r="D3453" s="1" t="s">
        <v>3049</v>
      </c>
      <c r="E3453" s="1" t="s">
        <v>20</v>
      </c>
      <c r="F3453" s="1" t="s">
        <v>2006</v>
      </c>
      <c r="G3453" s="1" t="s">
        <v>868</v>
      </c>
      <c r="H3453" s="1" t="s">
        <v>76</v>
      </c>
      <c r="I3453" s="1" t="s">
        <v>2056</v>
      </c>
      <c r="J3453" s="3">
        <v>11.19</v>
      </c>
      <c r="K3453" s="1" t="s">
        <v>3022</v>
      </c>
      <c r="L3453" s="1" t="s">
        <v>24</v>
      </c>
      <c r="M3453" s="1" t="s">
        <v>3023</v>
      </c>
      <c r="N3453" s="1" t="s">
        <v>2059</v>
      </c>
      <c r="O3453" s="2">
        <v>39752</v>
      </c>
      <c r="P3453" s="2">
        <v>39758</v>
      </c>
      <c r="Q3453" s="1" t="s">
        <v>29</v>
      </c>
      <c r="R3453" t="str">
        <f>VLOOKUP(F3453,'Seg 2 descriptions'!A:B,2)</f>
        <v>X Engineering and Measurement</v>
      </c>
      <c r="S3453" t="str">
        <f>VLOOKUP(G3453,'Seg 3 descriptions'!A:B,2)</f>
        <v>Cell Phones</v>
      </c>
    </row>
    <row r="3454" spans="1:19" x14ac:dyDescent="0.25">
      <c r="A3454" s="1" t="s">
        <v>457</v>
      </c>
      <c r="B3454" s="1" t="s">
        <v>49</v>
      </c>
      <c r="C3454" s="1" t="s">
        <v>3194</v>
      </c>
      <c r="D3454" s="1" t="s">
        <v>3050</v>
      </c>
      <c r="E3454" s="1" t="s">
        <v>20</v>
      </c>
      <c r="F3454" s="1" t="s">
        <v>2006</v>
      </c>
      <c r="G3454" s="1" t="s">
        <v>868</v>
      </c>
      <c r="H3454" s="1" t="s">
        <v>23</v>
      </c>
      <c r="I3454" s="1" t="s">
        <v>2056</v>
      </c>
      <c r="J3454" s="3">
        <v>6.87</v>
      </c>
      <c r="K3454" s="1" t="s">
        <v>3022</v>
      </c>
      <c r="L3454" s="1" t="s">
        <v>24</v>
      </c>
      <c r="M3454" s="1" t="s">
        <v>3023</v>
      </c>
      <c r="N3454" s="1" t="s">
        <v>2059</v>
      </c>
      <c r="O3454" s="2">
        <v>39752</v>
      </c>
      <c r="P3454" s="2">
        <v>39758</v>
      </c>
      <c r="Q3454" s="1" t="s">
        <v>29</v>
      </c>
      <c r="R3454" t="str">
        <f>VLOOKUP(F3454,'Seg 2 descriptions'!A:B,2)</f>
        <v>X Engineering and Measurement</v>
      </c>
      <c r="S3454" t="str">
        <f>VLOOKUP(G3454,'Seg 3 descriptions'!A:B,2)</f>
        <v>Cell Phones</v>
      </c>
    </row>
    <row r="3455" spans="1:19" x14ac:dyDescent="0.25">
      <c r="A3455" s="1" t="s">
        <v>457</v>
      </c>
      <c r="B3455" s="1" t="s">
        <v>49</v>
      </c>
      <c r="C3455" s="1" t="s">
        <v>3194</v>
      </c>
      <c r="D3455" s="1" t="s">
        <v>3061</v>
      </c>
      <c r="E3455" s="1" t="s">
        <v>20</v>
      </c>
      <c r="F3455" s="1" t="s">
        <v>2006</v>
      </c>
      <c r="G3455" s="1" t="s">
        <v>868</v>
      </c>
      <c r="H3455" s="1" t="s">
        <v>228</v>
      </c>
      <c r="I3455" s="1" t="s">
        <v>2056</v>
      </c>
      <c r="J3455" s="3">
        <v>0.25</v>
      </c>
      <c r="K3455" s="1" t="s">
        <v>3022</v>
      </c>
      <c r="L3455" s="1" t="s">
        <v>24</v>
      </c>
      <c r="M3455" s="1" t="s">
        <v>3023</v>
      </c>
      <c r="N3455" s="1" t="s">
        <v>2059</v>
      </c>
      <c r="O3455" s="2">
        <v>39752</v>
      </c>
      <c r="P3455" s="2">
        <v>39758</v>
      </c>
      <c r="Q3455" s="1" t="s">
        <v>29</v>
      </c>
      <c r="R3455" t="str">
        <f>VLOOKUP(F3455,'Seg 2 descriptions'!A:B,2)</f>
        <v>X Engineering and Measurement</v>
      </c>
      <c r="S3455" t="str">
        <f>VLOOKUP(G3455,'Seg 3 descriptions'!A:B,2)</f>
        <v>Cell Phones</v>
      </c>
    </row>
    <row r="3456" spans="1:19" x14ac:dyDescent="0.25">
      <c r="A3456" s="1" t="s">
        <v>457</v>
      </c>
      <c r="B3456" s="1" t="s">
        <v>49</v>
      </c>
      <c r="C3456" s="1" t="s">
        <v>3194</v>
      </c>
      <c r="D3456" s="1" t="s">
        <v>3066</v>
      </c>
      <c r="E3456" s="1" t="s">
        <v>20</v>
      </c>
      <c r="F3456" s="1" t="s">
        <v>2006</v>
      </c>
      <c r="G3456" s="1" t="s">
        <v>866</v>
      </c>
      <c r="H3456" s="1" t="s">
        <v>228</v>
      </c>
      <c r="I3456" s="1" t="s">
        <v>2056</v>
      </c>
      <c r="J3456" s="3">
        <v>1.1000000000000001</v>
      </c>
      <c r="K3456" s="1" t="s">
        <v>3022</v>
      </c>
      <c r="L3456" s="1" t="s">
        <v>24</v>
      </c>
      <c r="M3456" s="1" t="s">
        <v>3023</v>
      </c>
      <c r="N3456" s="1" t="s">
        <v>2059</v>
      </c>
      <c r="O3456" s="2">
        <v>39752</v>
      </c>
      <c r="P3456" s="2">
        <v>39758</v>
      </c>
      <c r="Q3456" s="1" t="s">
        <v>29</v>
      </c>
      <c r="R3456" t="str">
        <f>VLOOKUP(F3456,'Seg 2 descriptions'!A:B,2)</f>
        <v>X Engineering and Measurement</v>
      </c>
      <c r="S3456" t="str">
        <f>VLOOKUP(G3456,'Seg 3 descriptions'!A:B,2)</f>
        <v>Lodging &amp; Travel</v>
      </c>
    </row>
    <row r="3457" spans="1:19" x14ac:dyDescent="0.25">
      <c r="A3457" s="1" t="s">
        <v>457</v>
      </c>
      <c r="B3457" s="1" t="s">
        <v>49</v>
      </c>
      <c r="C3457" s="1" t="s">
        <v>3194</v>
      </c>
      <c r="D3457" s="1" t="s">
        <v>3062</v>
      </c>
      <c r="E3457" s="1" t="s">
        <v>20</v>
      </c>
      <c r="F3457" s="1" t="s">
        <v>2006</v>
      </c>
      <c r="G3457" s="1" t="s">
        <v>866</v>
      </c>
      <c r="H3457" s="1" t="s">
        <v>86</v>
      </c>
      <c r="I3457" s="1" t="s">
        <v>2056</v>
      </c>
      <c r="J3457" s="3">
        <v>6.09</v>
      </c>
      <c r="K3457" s="1" t="s">
        <v>3022</v>
      </c>
      <c r="L3457" s="1" t="s">
        <v>24</v>
      </c>
      <c r="M3457" s="1" t="s">
        <v>3023</v>
      </c>
      <c r="N3457" s="1" t="s">
        <v>2059</v>
      </c>
      <c r="O3457" s="2">
        <v>39752</v>
      </c>
      <c r="P3457" s="2">
        <v>39758</v>
      </c>
      <c r="Q3457" s="1" t="s">
        <v>29</v>
      </c>
      <c r="R3457" t="str">
        <f>VLOOKUP(F3457,'Seg 2 descriptions'!A:B,2)</f>
        <v>X Engineering and Measurement</v>
      </c>
      <c r="S3457" t="str">
        <f>VLOOKUP(G3457,'Seg 3 descriptions'!A:B,2)</f>
        <v>Lodging &amp; Travel</v>
      </c>
    </row>
    <row r="3458" spans="1:19" x14ac:dyDescent="0.25">
      <c r="A3458" s="1" t="s">
        <v>457</v>
      </c>
      <c r="B3458" s="1" t="s">
        <v>49</v>
      </c>
      <c r="C3458" s="1" t="s">
        <v>3194</v>
      </c>
      <c r="D3458" s="1" t="s">
        <v>3063</v>
      </c>
      <c r="E3458" s="1" t="s">
        <v>20</v>
      </c>
      <c r="F3458" s="1" t="s">
        <v>2006</v>
      </c>
      <c r="G3458" s="1" t="s">
        <v>866</v>
      </c>
      <c r="H3458" s="1" t="s">
        <v>187</v>
      </c>
      <c r="I3458" s="1" t="s">
        <v>2056</v>
      </c>
      <c r="J3458" s="3">
        <v>38.07</v>
      </c>
      <c r="K3458" s="1" t="s">
        <v>3022</v>
      </c>
      <c r="L3458" s="1" t="s">
        <v>24</v>
      </c>
      <c r="M3458" s="1" t="s">
        <v>3023</v>
      </c>
      <c r="N3458" s="1" t="s">
        <v>2059</v>
      </c>
      <c r="O3458" s="2">
        <v>39752</v>
      </c>
      <c r="P3458" s="2">
        <v>39758</v>
      </c>
      <c r="Q3458" s="1" t="s">
        <v>29</v>
      </c>
      <c r="R3458" t="str">
        <f>VLOOKUP(F3458,'Seg 2 descriptions'!A:B,2)</f>
        <v>X Engineering and Measurement</v>
      </c>
      <c r="S3458" t="str">
        <f>VLOOKUP(G3458,'Seg 3 descriptions'!A:B,2)</f>
        <v>Lodging &amp; Travel</v>
      </c>
    </row>
    <row r="3459" spans="1:19" x14ac:dyDescent="0.25">
      <c r="A3459" s="1" t="s">
        <v>457</v>
      </c>
      <c r="B3459" s="1" t="s">
        <v>49</v>
      </c>
      <c r="C3459" s="1" t="s">
        <v>3194</v>
      </c>
      <c r="D3459" s="1" t="s">
        <v>3064</v>
      </c>
      <c r="E3459" s="1" t="s">
        <v>20</v>
      </c>
      <c r="F3459" s="1" t="s">
        <v>2006</v>
      </c>
      <c r="G3459" s="1" t="s">
        <v>866</v>
      </c>
      <c r="H3459" s="1" t="s">
        <v>76</v>
      </c>
      <c r="I3459" s="1" t="s">
        <v>2056</v>
      </c>
      <c r="J3459" s="3">
        <v>49.35</v>
      </c>
      <c r="K3459" s="1" t="s">
        <v>3022</v>
      </c>
      <c r="L3459" s="1" t="s">
        <v>24</v>
      </c>
      <c r="M3459" s="1" t="s">
        <v>3023</v>
      </c>
      <c r="N3459" s="1" t="s">
        <v>2059</v>
      </c>
      <c r="O3459" s="2">
        <v>39752</v>
      </c>
      <c r="P3459" s="2">
        <v>39758</v>
      </c>
      <c r="Q3459" s="1" t="s">
        <v>29</v>
      </c>
      <c r="R3459" t="str">
        <f>VLOOKUP(F3459,'Seg 2 descriptions'!A:B,2)</f>
        <v>X Engineering and Measurement</v>
      </c>
      <c r="S3459" t="str">
        <f>VLOOKUP(G3459,'Seg 3 descriptions'!A:B,2)</f>
        <v>Lodging &amp; Travel</v>
      </c>
    </row>
    <row r="3460" spans="1:19" x14ac:dyDescent="0.25">
      <c r="A3460" s="1" t="s">
        <v>457</v>
      </c>
      <c r="B3460" s="1" t="s">
        <v>49</v>
      </c>
      <c r="C3460" s="1" t="s">
        <v>3194</v>
      </c>
      <c r="D3460" s="1" t="s">
        <v>3065</v>
      </c>
      <c r="E3460" s="1" t="s">
        <v>20</v>
      </c>
      <c r="F3460" s="1" t="s">
        <v>2006</v>
      </c>
      <c r="G3460" s="1" t="s">
        <v>866</v>
      </c>
      <c r="H3460" s="1" t="s">
        <v>23</v>
      </c>
      <c r="I3460" s="1" t="s">
        <v>2056</v>
      </c>
      <c r="J3460" s="3">
        <v>30.29</v>
      </c>
      <c r="K3460" s="1" t="s">
        <v>3022</v>
      </c>
      <c r="L3460" s="1" t="s">
        <v>24</v>
      </c>
      <c r="M3460" s="1" t="s">
        <v>3023</v>
      </c>
      <c r="N3460" s="1" t="s">
        <v>2059</v>
      </c>
      <c r="O3460" s="2">
        <v>39752</v>
      </c>
      <c r="P3460" s="2">
        <v>39758</v>
      </c>
      <c r="Q3460" s="1" t="s">
        <v>29</v>
      </c>
      <c r="R3460" t="str">
        <f>VLOOKUP(F3460,'Seg 2 descriptions'!A:B,2)</f>
        <v>X Engineering and Measurement</v>
      </c>
      <c r="S3460" t="str">
        <f>VLOOKUP(G3460,'Seg 3 descriptions'!A:B,2)</f>
        <v>Lodging &amp; Travel</v>
      </c>
    </row>
    <row r="3461" spans="1:19" x14ac:dyDescent="0.25">
      <c r="A3461" s="1" t="s">
        <v>457</v>
      </c>
      <c r="B3461" s="1" t="s">
        <v>49</v>
      </c>
      <c r="C3461" s="1" t="s">
        <v>3194</v>
      </c>
      <c r="D3461" s="1" t="s">
        <v>2008</v>
      </c>
      <c r="E3461" s="1" t="s">
        <v>20</v>
      </c>
      <c r="F3461" s="1" t="s">
        <v>2006</v>
      </c>
      <c r="G3461" s="1" t="s">
        <v>590</v>
      </c>
      <c r="H3461" s="1" t="s">
        <v>76</v>
      </c>
      <c r="I3461" s="1" t="s">
        <v>2056</v>
      </c>
      <c r="J3461" s="3">
        <v>0.13</v>
      </c>
      <c r="K3461" s="1" t="s">
        <v>3022</v>
      </c>
      <c r="L3461" s="1" t="s">
        <v>24</v>
      </c>
      <c r="M3461" s="1" t="s">
        <v>3023</v>
      </c>
      <c r="N3461" s="1" t="s">
        <v>2059</v>
      </c>
      <c r="O3461" s="2">
        <v>39752</v>
      </c>
      <c r="P3461" s="2">
        <v>39758</v>
      </c>
      <c r="Q3461" s="1" t="s">
        <v>29</v>
      </c>
      <c r="R3461" t="str">
        <f>VLOOKUP(F3461,'Seg 2 descriptions'!A:B,2)</f>
        <v>X Engineering and Measurement</v>
      </c>
      <c r="S3461" t="str">
        <f>VLOOKUP(G3461,'Seg 3 descriptions'!A:B,2)</f>
        <v>Overtime/Comp Time/On Call</v>
      </c>
    </row>
    <row r="3462" spans="1:19" x14ac:dyDescent="0.25">
      <c r="A3462" s="1" t="s">
        <v>457</v>
      </c>
      <c r="B3462" s="1" t="s">
        <v>49</v>
      </c>
      <c r="C3462" s="1" t="s">
        <v>3194</v>
      </c>
      <c r="D3462" s="1" t="s">
        <v>2064</v>
      </c>
      <c r="E3462" s="1" t="s">
        <v>20</v>
      </c>
      <c r="F3462" s="1" t="s">
        <v>2006</v>
      </c>
      <c r="G3462" s="1" t="s">
        <v>590</v>
      </c>
      <c r="H3462" s="1" t="s">
        <v>23</v>
      </c>
      <c r="I3462" s="1" t="s">
        <v>2056</v>
      </c>
      <c r="J3462" s="3">
        <v>0.08</v>
      </c>
      <c r="K3462" s="1" t="s">
        <v>3022</v>
      </c>
      <c r="L3462" s="1" t="s">
        <v>24</v>
      </c>
      <c r="M3462" s="1" t="s">
        <v>3023</v>
      </c>
      <c r="N3462" s="1" t="s">
        <v>2059</v>
      </c>
      <c r="O3462" s="2">
        <v>39752</v>
      </c>
      <c r="P3462" s="2">
        <v>39758</v>
      </c>
      <c r="Q3462" s="1" t="s">
        <v>29</v>
      </c>
      <c r="R3462" t="str">
        <f>VLOOKUP(F3462,'Seg 2 descriptions'!A:B,2)</f>
        <v>X Engineering and Measurement</v>
      </c>
      <c r="S3462" t="str">
        <f>VLOOKUP(G3462,'Seg 3 descriptions'!A:B,2)</f>
        <v>Overtime/Comp Time/On Call</v>
      </c>
    </row>
    <row r="3463" spans="1:19" x14ac:dyDescent="0.25">
      <c r="A3463" s="1" t="s">
        <v>457</v>
      </c>
      <c r="B3463" s="1" t="s">
        <v>49</v>
      </c>
      <c r="C3463" s="1" t="s">
        <v>3194</v>
      </c>
      <c r="D3463" s="1" t="s">
        <v>2063</v>
      </c>
      <c r="E3463" s="1" t="s">
        <v>20</v>
      </c>
      <c r="F3463" s="1" t="s">
        <v>2006</v>
      </c>
      <c r="G3463" s="1" t="s">
        <v>590</v>
      </c>
      <c r="H3463" s="1" t="s">
        <v>86</v>
      </c>
      <c r="I3463" s="1" t="s">
        <v>2056</v>
      </c>
      <c r="J3463" s="3">
        <v>0.02</v>
      </c>
      <c r="K3463" s="1" t="s">
        <v>3022</v>
      </c>
      <c r="L3463" s="1" t="s">
        <v>24</v>
      </c>
      <c r="M3463" s="1" t="s">
        <v>3023</v>
      </c>
      <c r="N3463" s="1" t="s">
        <v>2059</v>
      </c>
      <c r="O3463" s="2">
        <v>39752</v>
      </c>
      <c r="P3463" s="2">
        <v>39758</v>
      </c>
      <c r="Q3463" s="1" t="s">
        <v>29</v>
      </c>
      <c r="R3463" t="str">
        <f>VLOOKUP(F3463,'Seg 2 descriptions'!A:B,2)</f>
        <v>X Engineering and Measurement</v>
      </c>
      <c r="S3463" t="str">
        <f>VLOOKUP(G3463,'Seg 3 descriptions'!A:B,2)</f>
        <v>Overtime/Comp Time/On Call</v>
      </c>
    </row>
    <row r="3464" spans="1:19" x14ac:dyDescent="0.25">
      <c r="A3464" s="1" t="s">
        <v>457</v>
      </c>
      <c r="B3464" s="1" t="s">
        <v>49</v>
      </c>
      <c r="C3464" s="1" t="s">
        <v>3194</v>
      </c>
      <c r="D3464" s="1" t="s">
        <v>2005</v>
      </c>
      <c r="E3464" s="1" t="s">
        <v>20</v>
      </c>
      <c r="F3464" s="1" t="s">
        <v>2006</v>
      </c>
      <c r="G3464" s="1" t="s">
        <v>590</v>
      </c>
      <c r="H3464" s="1" t="s">
        <v>187</v>
      </c>
      <c r="I3464" s="1" t="s">
        <v>2056</v>
      </c>
      <c r="J3464" s="3">
        <v>0.1</v>
      </c>
      <c r="K3464" s="1" t="s">
        <v>3022</v>
      </c>
      <c r="L3464" s="1" t="s">
        <v>24</v>
      </c>
      <c r="M3464" s="1" t="s">
        <v>3023</v>
      </c>
      <c r="N3464" s="1" t="s">
        <v>2059</v>
      </c>
      <c r="O3464" s="2">
        <v>39752</v>
      </c>
      <c r="P3464" s="2">
        <v>39758</v>
      </c>
      <c r="Q3464" s="1" t="s">
        <v>29</v>
      </c>
      <c r="R3464" t="str">
        <f>VLOOKUP(F3464,'Seg 2 descriptions'!A:B,2)</f>
        <v>X Engineering and Measurement</v>
      </c>
      <c r="S3464" t="str">
        <f>VLOOKUP(G3464,'Seg 3 descriptions'!A:B,2)</f>
        <v>Overtime/Comp Time/On Call</v>
      </c>
    </row>
    <row r="3465" spans="1:19" x14ac:dyDescent="0.25">
      <c r="A3465" s="1" t="s">
        <v>457</v>
      </c>
      <c r="B3465" s="1" t="s">
        <v>49</v>
      </c>
      <c r="C3465" s="1" t="s">
        <v>3200</v>
      </c>
      <c r="D3465" s="1" t="s">
        <v>2320</v>
      </c>
      <c r="E3465" s="1" t="s">
        <v>1991</v>
      </c>
      <c r="F3465" s="1" t="s">
        <v>1992</v>
      </c>
      <c r="G3465" s="1" t="s">
        <v>1049</v>
      </c>
      <c r="H3465" s="1" t="s">
        <v>103</v>
      </c>
      <c r="I3465" s="1" t="s">
        <v>2056</v>
      </c>
      <c r="J3465" s="3">
        <v>0.53</v>
      </c>
      <c r="K3465" s="1" t="s">
        <v>2823</v>
      </c>
      <c r="L3465" s="1" t="s">
        <v>24</v>
      </c>
      <c r="M3465" s="1" t="s">
        <v>2824</v>
      </c>
      <c r="N3465" s="1" t="s">
        <v>2059</v>
      </c>
      <c r="O3465" s="2">
        <v>39691</v>
      </c>
      <c r="P3465" s="2">
        <v>39696</v>
      </c>
      <c r="Q3465" s="1" t="s">
        <v>29</v>
      </c>
      <c r="R3465" t="str">
        <f>VLOOKUP(F3465,'Seg 2 descriptions'!A:B,2)</f>
        <v>X Operations-Tri-County</v>
      </c>
      <c r="S3465" t="str">
        <f>VLOOKUP(G3465,'Seg 3 descriptions'!A:B,2)</f>
        <v>Vehicle Insurance</v>
      </c>
    </row>
    <row r="3466" spans="1:19" x14ac:dyDescent="0.25">
      <c r="A3466" s="1" t="s">
        <v>457</v>
      </c>
      <c r="B3466" s="1" t="s">
        <v>49</v>
      </c>
      <c r="C3466" s="1" t="s">
        <v>3200</v>
      </c>
      <c r="D3466" s="1" t="s">
        <v>2762</v>
      </c>
      <c r="E3466" s="1" t="s">
        <v>1991</v>
      </c>
      <c r="F3466" s="1" t="s">
        <v>1992</v>
      </c>
      <c r="G3466" s="1" t="s">
        <v>1049</v>
      </c>
      <c r="H3466" s="1" t="s">
        <v>228</v>
      </c>
      <c r="I3466" s="1" t="s">
        <v>2056</v>
      </c>
      <c r="J3466" s="3">
        <v>14.4</v>
      </c>
      <c r="K3466" s="1" t="s">
        <v>2823</v>
      </c>
      <c r="L3466" s="1" t="s">
        <v>24</v>
      </c>
      <c r="M3466" s="1" t="s">
        <v>2824</v>
      </c>
      <c r="N3466" s="1" t="s">
        <v>2059</v>
      </c>
      <c r="O3466" s="2">
        <v>39691</v>
      </c>
      <c r="P3466" s="2">
        <v>39696</v>
      </c>
      <c r="Q3466" s="1" t="s">
        <v>29</v>
      </c>
      <c r="R3466" t="str">
        <f>VLOOKUP(F3466,'Seg 2 descriptions'!A:B,2)</f>
        <v>X Operations-Tri-County</v>
      </c>
      <c r="S3466" t="str">
        <f>VLOOKUP(G3466,'Seg 3 descriptions'!A:B,2)</f>
        <v>Vehicle Insurance</v>
      </c>
    </row>
    <row r="3467" spans="1:19" x14ac:dyDescent="0.25">
      <c r="A3467" s="1" t="s">
        <v>457</v>
      </c>
      <c r="B3467" s="1" t="s">
        <v>49</v>
      </c>
      <c r="C3467" s="1" t="s">
        <v>3200</v>
      </c>
      <c r="D3467" s="1" t="s">
        <v>2323</v>
      </c>
      <c r="E3467" s="1" t="s">
        <v>1991</v>
      </c>
      <c r="F3467" s="1" t="s">
        <v>1992</v>
      </c>
      <c r="G3467" s="1" t="s">
        <v>1055</v>
      </c>
      <c r="H3467" s="1" t="s">
        <v>103</v>
      </c>
      <c r="I3467" s="1" t="s">
        <v>2056</v>
      </c>
      <c r="J3467" s="3">
        <v>3.19</v>
      </c>
      <c r="K3467" s="1" t="s">
        <v>2823</v>
      </c>
      <c r="L3467" s="1" t="s">
        <v>24</v>
      </c>
      <c r="M3467" s="1" t="s">
        <v>2824</v>
      </c>
      <c r="N3467" s="1" t="s">
        <v>2059</v>
      </c>
      <c r="O3467" s="2">
        <v>39691</v>
      </c>
      <c r="P3467" s="2">
        <v>39696</v>
      </c>
      <c r="Q3467" s="1" t="s">
        <v>29</v>
      </c>
      <c r="R3467" t="str">
        <f>VLOOKUP(F3467,'Seg 2 descriptions'!A:B,2)</f>
        <v>X Operations-Tri-County</v>
      </c>
      <c r="S3467" t="str">
        <f>VLOOKUP(G3467,'Seg 3 descriptions'!A:B,2)</f>
        <v>Vehicle Depreciation</v>
      </c>
    </row>
    <row r="3468" spans="1:19" x14ac:dyDescent="0.25">
      <c r="A3468" s="1" t="s">
        <v>457</v>
      </c>
      <c r="B3468" s="1" t="s">
        <v>49</v>
      </c>
      <c r="C3468" s="1" t="s">
        <v>3200</v>
      </c>
      <c r="D3468" s="1" t="s">
        <v>2763</v>
      </c>
      <c r="E3468" s="1" t="s">
        <v>1991</v>
      </c>
      <c r="F3468" s="1" t="s">
        <v>1992</v>
      </c>
      <c r="G3468" s="1" t="s">
        <v>1055</v>
      </c>
      <c r="H3468" s="1" t="s">
        <v>228</v>
      </c>
      <c r="I3468" s="1" t="s">
        <v>2056</v>
      </c>
      <c r="J3468" s="3">
        <v>87.05</v>
      </c>
      <c r="K3468" s="1" t="s">
        <v>2823</v>
      </c>
      <c r="L3468" s="1" t="s">
        <v>24</v>
      </c>
      <c r="M3468" s="1" t="s">
        <v>2824</v>
      </c>
      <c r="N3468" s="1" t="s">
        <v>2059</v>
      </c>
      <c r="O3468" s="2">
        <v>39691</v>
      </c>
      <c r="P3468" s="2">
        <v>39696</v>
      </c>
      <c r="Q3468" s="1" t="s">
        <v>29</v>
      </c>
      <c r="R3468" t="str">
        <f>VLOOKUP(F3468,'Seg 2 descriptions'!A:B,2)</f>
        <v>X Operations-Tri-County</v>
      </c>
      <c r="S3468" t="str">
        <f>VLOOKUP(G3468,'Seg 3 descriptions'!A:B,2)</f>
        <v>Vehicle Depreciation</v>
      </c>
    </row>
    <row r="3469" spans="1:19" x14ac:dyDescent="0.25">
      <c r="A3469" s="1" t="s">
        <v>457</v>
      </c>
      <c r="B3469" s="1" t="s">
        <v>49</v>
      </c>
      <c r="C3469" s="1" t="s">
        <v>3200</v>
      </c>
      <c r="D3469" s="1" t="s">
        <v>2322</v>
      </c>
      <c r="E3469" s="1" t="s">
        <v>1991</v>
      </c>
      <c r="F3469" s="1" t="s">
        <v>1992</v>
      </c>
      <c r="G3469" s="1" t="s">
        <v>1055</v>
      </c>
      <c r="H3469" s="1" t="s">
        <v>86</v>
      </c>
      <c r="I3469" s="1" t="s">
        <v>2056</v>
      </c>
      <c r="J3469" s="3">
        <v>304.18</v>
      </c>
      <c r="K3469" s="1" t="s">
        <v>2823</v>
      </c>
      <c r="L3469" s="1" t="s">
        <v>24</v>
      </c>
      <c r="M3469" s="1" t="s">
        <v>2824</v>
      </c>
      <c r="N3469" s="1" t="s">
        <v>2059</v>
      </c>
      <c r="O3469" s="2">
        <v>39691</v>
      </c>
      <c r="P3469" s="2">
        <v>39696</v>
      </c>
      <c r="Q3469" s="1" t="s">
        <v>29</v>
      </c>
      <c r="R3469" t="str">
        <f>VLOOKUP(F3469,'Seg 2 descriptions'!A:B,2)</f>
        <v>X Operations-Tri-County</v>
      </c>
      <c r="S3469" t="str">
        <f>VLOOKUP(G3469,'Seg 3 descriptions'!A:B,2)</f>
        <v>Vehicle Depreciation</v>
      </c>
    </row>
    <row r="3470" spans="1:19" x14ac:dyDescent="0.25">
      <c r="A3470" s="1" t="s">
        <v>457</v>
      </c>
      <c r="B3470" s="1" t="s">
        <v>49</v>
      </c>
      <c r="C3470" s="1" t="s">
        <v>3200</v>
      </c>
      <c r="D3470" s="1" t="s">
        <v>2337</v>
      </c>
      <c r="E3470" s="1" t="s">
        <v>1991</v>
      </c>
      <c r="F3470" s="1" t="s">
        <v>1992</v>
      </c>
      <c r="G3470" s="1" t="s">
        <v>869</v>
      </c>
      <c r="H3470" s="1" t="s">
        <v>86</v>
      </c>
      <c r="I3470" s="1" t="s">
        <v>2056</v>
      </c>
      <c r="J3470" s="3">
        <v>470.83</v>
      </c>
      <c r="K3470" s="1" t="s">
        <v>2823</v>
      </c>
      <c r="L3470" s="1" t="s">
        <v>24</v>
      </c>
      <c r="M3470" s="1" t="s">
        <v>2824</v>
      </c>
      <c r="N3470" s="1" t="s">
        <v>2059</v>
      </c>
      <c r="O3470" s="2">
        <v>39691</v>
      </c>
      <c r="P3470" s="2">
        <v>39696</v>
      </c>
      <c r="Q3470" s="1" t="s">
        <v>29</v>
      </c>
      <c r="R3470" t="str">
        <f>VLOOKUP(F3470,'Seg 2 descriptions'!A:B,2)</f>
        <v>X Operations-Tri-County</v>
      </c>
      <c r="S3470" t="str">
        <f>VLOOKUP(G3470,'Seg 3 descriptions'!A:B,2)</f>
        <v>Vehicle Fuel</v>
      </c>
    </row>
    <row r="3471" spans="1:19" x14ac:dyDescent="0.25">
      <c r="A3471" s="1" t="s">
        <v>457</v>
      </c>
      <c r="B3471" s="1" t="s">
        <v>49</v>
      </c>
      <c r="C3471" s="1" t="s">
        <v>3200</v>
      </c>
      <c r="D3471" s="1" t="s">
        <v>2338</v>
      </c>
      <c r="E3471" s="1" t="s">
        <v>1991</v>
      </c>
      <c r="F3471" s="1" t="s">
        <v>1992</v>
      </c>
      <c r="G3471" s="1" t="s">
        <v>869</v>
      </c>
      <c r="H3471" s="1" t="s">
        <v>103</v>
      </c>
      <c r="I3471" s="1" t="s">
        <v>2056</v>
      </c>
      <c r="J3471" s="3">
        <v>4.9400000000000004</v>
      </c>
      <c r="K3471" s="1" t="s">
        <v>2823</v>
      </c>
      <c r="L3471" s="1" t="s">
        <v>24</v>
      </c>
      <c r="M3471" s="1" t="s">
        <v>2824</v>
      </c>
      <c r="N3471" s="1" t="s">
        <v>2059</v>
      </c>
      <c r="O3471" s="2">
        <v>39691</v>
      </c>
      <c r="P3471" s="2">
        <v>39696</v>
      </c>
      <c r="Q3471" s="1" t="s">
        <v>29</v>
      </c>
      <c r="R3471" t="str">
        <f>VLOOKUP(F3471,'Seg 2 descriptions'!A:B,2)</f>
        <v>X Operations-Tri-County</v>
      </c>
      <c r="S3471" t="str">
        <f>VLOOKUP(G3471,'Seg 3 descriptions'!A:B,2)</f>
        <v>Vehicle Fuel</v>
      </c>
    </row>
    <row r="3472" spans="1:19" x14ac:dyDescent="0.25">
      <c r="A3472" s="1" t="s">
        <v>457</v>
      </c>
      <c r="B3472" s="1" t="s">
        <v>49</v>
      </c>
      <c r="C3472" s="1" t="s">
        <v>3200</v>
      </c>
      <c r="D3472" s="1" t="s">
        <v>2767</v>
      </c>
      <c r="E3472" s="1" t="s">
        <v>1991</v>
      </c>
      <c r="F3472" s="1" t="s">
        <v>1992</v>
      </c>
      <c r="G3472" s="1" t="s">
        <v>869</v>
      </c>
      <c r="H3472" s="1" t="s">
        <v>228</v>
      </c>
      <c r="I3472" s="1" t="s">
        <v>2056</v>
      </c>
      <c r="J3472" s="3">
        <v>134.75</v>
      </c>
      <c r="K3472" s="1" t="s">
        <v>2823</v>
      </c>
      <c r="L3472" s="1" t="s">
        <v>24</v>
      </c>
      <c r="M3472" s="1" t="s">
        <v>2824</v>
      </c>
      <c r="N3472" s="1" t="s">
        <v>2059</v>
      </c>
      <c r="O3472" s="2">
        <v>39691</v>
      </c>
      <c r="P3472" s="2">
        <v>39696</v>
      </c>
      <c r="Q3472" s="1" t="s">
        <v>29</v>
      </c>
      <c r="R3472" t="str">
        <f>VLOOKUP(F3472,'Seg 2 descriptions'!A:B,2)</f>
        <v>X Operations-Tri-County</v>
      </c>
      <c r="S3472" t="str">
        <f>VLOOKUP(G3472,'Seg 3 descriptions'!A:B,2)</f>
        <v>Vehicle Fuel</v>
      </c>
    </row>
    <row r="3473" spans="1:19" x14ac:dyDescent="0.25">
      <c r="A3473" s="1" t="s">
        <v>457</v>
      </c>
      <c r="B3473" s="1" t="s">
        <v>49</v>
      </c>
      <c r="C3473" s="1" t="s">
        <v>3200</v>
      </c>
      <c r="D3473" s="1" t="s">
        <v>2336</v>
      </c>
      <c r="E3473" s="1" t="s">
        <v>1991</v>
      </c>
      <c r="F3473" s="1" t="s">
        <v>1992</v>
      </c>
      <c r="G3473" s="1" t="s">
        <v>283</v>
      </c>
      <c r="H3473" s="1" t="s">
        <v>103</v>
      </c>
      <c r="I3473" s="1" t="s">
        <v>2056</v>
      </c>
      <c r="J3473" s="3">
        <v>2.67</v>
      </c>
      <c r="K3473" s="1" t="s">
        <v>2823</v>
      </c>
      <c r="L3473" s="1" t="s">
        <v>24</v>
      </c>
      <c r="M3473" s="1" t="s">
        <v>2824</v>
      </c>
      <c r="N3473" s="1" t="s">
        <v>2059</v>
      </c>
      <c r="O3473" s="2">
        <v>39691</v>
      </c>
      <c r="P3473" s="2">
        <v>39696</v>
      </c>
      <c r="Q3473" s="1" t="s">
        <v>29</v>
      </c>
      <c r="R3473" t="str">
        <f>VLOOKUP(F3473,'Seg 2 descriptions'!A:B,2)</f>
        <v>X Operations-Tri-County</v>
      </c>
      <c r="S3473" t="str">
        <f>VLOOKUP(G3473,'Seg 3 descriptions'!A:B,2)</f>
        <v>Supplies &amp; Misc Dept Expenses</v>
      </c>
    </row>
    <row r="3474" spans="1:19" x14ac:dyDescent="0.25">
      <c r="A3474" s="1" t="s">
        <v>457</v>
      </c>
      <c r="B3474" s="1" t="s">
        <v>49</v>
      </c>
      <c r="C3474" s="1" t="s">
        <v>3200</v>
      </c>
      <c r="D3474" s="1" t="s">
        <v>2768</v>
      </c>
      <c r="E3474" s="1" t="s">
        <v>1991</v>
      </c>
      <c r="F3474" s="1" t="s">
        <v>1992</v>
      </c>
      <c r="G3474" s="1" t="s">
        <v>283</v>
      </c>
      <c r="H3474" s="1" t="s">
        <v>228</v>
      </c>
      <c r="I3474" s="1" t="s">
        <v>2056</v>
      </c>
      <c r="J3474" s="3">
        <v>72.81</v>
      </c>
      <c r="K3474" s="1" t="s">
        <v>2823</v>
      </c>
      <c r="L3474" s="1" t="s">
        <v>24</v>
      </c>
      <c r="M3474" s="1" t="s">
        <v>2824</v>
      </c>
      <c r="N3474" s="1" t="s">
        <v>2059</v>
      </c>
      <c r="O3474" s="2">
        <v>39691</v>
      </c>
      <c r="P3474" s="2">
        <v>39696</v>
      </c>
      <c r="Q3474" s="1" t="s">
        <v>29</v>
      </c>
      <c r="R3474" t="str">
        <f>VLOOKUP(F3474,'Seg 2 descriptions'!A:B,2)</f>
        <v>X Operations-Tri-County</v>
      </c>
      <c r="S3474" t="str">
        <f>VLOOKUP(G3474,'Seg 3 descriptions'!A:B,2)</f>
        <v>Supplies &amp; Misc Dept Expenses</v>
      </c>
    </row>
    <row r="3475" spans="1:19" x14ac:dyDescent="0.25">
      <c r="A3475" s="1" t="s">
        <v>457</v>
      </c>
      <c r="B3475" s="1" t="s">
        <v>49</v>
      </c>
      <c r="C3475" s="1" t="s">
        <v>3200</v>
      </c>
      <c r="D3475" s="1" t="s">
        <v>2341</v>
      </c>
      <c r="E3475" s="1" t="s">
        <v>1991</v>
      </c>
      <c r="F3475" s="1" t="s">
        <v>1992</v>
      </c>
      <c r="G3475" s="1" t="s">
        <v>283</v>
      </c>
      <c r="H3475" s="1" t="s">
        <v>86</v>
      </c>
      <c r="I3475" s="1" t="s">
        <v>2056</v>
      </c>
      <c r="J3475" s="3">
        <v>254.42</v>
      </c>
      <c r="K3475" s="1" t="s">
        <v>2823</v>
      </c>
      <c r="L3475" s="1" t="s">
        <v>24</v>
      </c>
      <c r="M3475" s="1" t="s">
        <v>2824</v>
      </c>
      <c r="N3475" s="1" t="s">
        <v>2059</v>
      </c>
      <c r="O3475" s="2">
        <v>39691</v>
      </c>
      <c r="P3475" s="2">
        <v>39696</v>
      </c>
      <c r="Q3475" s="1" t="s">
        <v>29</v>
      </c>
      <c r="R3475" t="str">
        <f>VLOOKUP(F3475,'Seg 2 descriptions'!A:B,2)</f>
        <v>X Operations-Tri-County</v>
      </c>
      <c r="S3475" t="str">
        <f>VLOOKUP(G3475,'Seg 3 descriptions'!A:B,2)</f>
        <v>Supplies &amp; Misc Dept Expenses</v>
      </c>
    </row>
    <row r="3476" spans="1:19" x14ac:dyDescent="0.25">
      <c r="A3476" s="1" t="s">
        <v>457</v>
      </c>
      <c r="B3476" s="1" t="s">
        <v>49</v>
      </c>
      <c r="C3476" s="1" t="s">
        <v>3200</v>
      </c>
      <c r="D3476" s="1" t="s">
        <v>2342</v>
      </c>
      <c r="E3476" s="1" t="s">
        <v>1991</v>
      </c>
      <c r="F3476" s="1" t="s">
        <v>1992</v>
      </c>
      <c r="G3476" s="1" t="s">
        <v>1302</v>
      </c>
      <c r="H3476" s="1" t="s">
        <v>86</v>
      </c>
      <c r="I3476" s="1" t="s">
        <v>2056</v>
      </c>
      <c r="J3476" s="3">
        <v>18.43</v>
      </c>
      <c r="K3476" s="1" t="s">
        <v>2823</v>
      </c>
      <c r="L3476" s="1" t="s">
        <v>24</v>
      </c>
      <c r="M3476" s="1" t="s">
        <v>2824</v>
      </c>
      <c r="N3476" s="1" t="s">
        <v>2059</v>
      </c>
      <c r="O3476" s="2">
        <v>39691</v>
      </c>
      <c r="P3476" s="2">
        <v>39696</v>
      </c>
      <c r="Q3476" s="1" t="s">
        <v>29</v>
      </c>
      <c r="R3476" t="str">
        <f>VLOOKUP(F3476,'Seg 2 descriptions'!A:B,2)</f>
        <v>X Operations-Tri-County</v>
      </c>
      <c r="S3476" t="str">
        <f>VLOOKUP(G3476,'Seg 3 descriptions'!A:B,2)</f>
        <v>Uniforms</v>
      </c>
    </row>
    <row r="3477" spans="1:19" x14ac:dyDescent="0.25">
      <c r="A3477" s="1" t="s">
        <v>457</v>
      </c>
      <c r="B3477" s="1" t="s">
        <v>49</v>
      </c>
      <c r="C3477" s="1" t="s">
        <v>3200</v>
      </c>
      <c r="D3477" s="1" t="s">
        <v>2345</v>
      </c>
      <c r="E3477" s="1" t="s">
        <v>1991</v>
      </c>
      <c r="F3477" s="1" t="s">
        <v>1992</v>
      </c>
      <c r="G3477" s="1" t="s">
        <v>1302</v>
      </c>
      <c r="H3477" s="1" t="s">
        <v>103</v>
      </c>
      <c r="I3477" s="1" t="s">
        <v>2056</v>
      </c>
      <c r="J3477" s="3">
        <v>0.19</v>
      </c>
      <c r="K3477" s="1" t="s">
        <v>2823</v>
      </c>
      <c r="L3477" s="1" t="s">
        <v>24</v>
      </c>
      <c r="M3477" s="1" t="s">
        <v>2824</v>
      </c>
      <c r="N3477" s="1" t="s">
        <v>2059</v>
      </c>
      <c r="O3477" s="2">
        <v>39691</v>
      </c>
      <c r="P3477" s="2">
        <v>39696</v>
      </c>
      <c r="Q3477" s="1" t="s">
        <v>29</v>
      </c>
      <c r="R3477" t="str">
        <f>VLOOKUP(F3477,'Seg 2 descriptions'!A:B,2)</f>
        <v>X Operations-Tri-County</v>
      </c>
      <c r="S3477" t="str">
        <f>VLOOKUP(G3477,'Seg 3 descriptions'!A:B,2)</f>
        <v>Uniforms</v>
      </c>
    </row>
    <row r="3478" spans="1:19" x14ac:dyDescent="0.25">
      <c r="A3478" s="1" t="s">
        <v>457</v>
      </c>
      <c r="B3478" s="1" t="s">
        <v>49</v>
      </c>
      <c r="C3478" s="1" t="s">
        <v>3200</v>
      </c>
      <c r="D3478" s="1" t="s">
        <v>2769</v>
      </c>
      <c r="E3478" s="1" t="s">
        <v>1991</v>
      </c>
      <c r="F3478" s="1" t="s">
        <v>1992</v>
      </c>
      <c r="G3478" s="1" t="s">
        <v>1302</v>
      </c>
      <c r="H3478" s="1" t="s">
        <v>228</v>
      </c>
      <c r="I3478" s="1" t="s">
        <v>2056</v>
      </c>
      <c r="J3478" s="3">
        <v>5.27</v>
      </c>
      <c r="K3478" s="1" t="s">
        <v>2823</v>
      </c>
      <c r="L3478" s="1" t="s">
        <v>24</v>
      </c>
      <c r="M3478" s="1" t="s">
        <v>2824</v>
      </c>
      <c r="N3478" s="1" t="s">
        <v>2059</v>
      </c>
      <c r="O3478" s="2">
        <v>39691</v>
      </c>
      <c r="P3478" s="2">
        <v>39696</v>
      </c>
      <c r="Q3478" s="1" t="s">
        <v>29</v>
      </c>
      <c r="R3478" t="str">
        <f>VLOOKUP(F3478,'Seg 2 descriptions'!A:B,2)</f>
        <v>X Operations-Tri-County</v>
      </c>
      <c r="S3478" t="str">
        <f>VLOOKUP(G3478,'Seg 3 descriptions'!A:B,2)</f>
        <v>Uniforms</v>
      </c>
    </row>
    <row r="3479" spans="1:19" x14ac:dyDescent="0.25">
      <c r="A3479" s="1" t="s">
        <v>457</v>
      </c>
      <c r="B3479" s="1" t="s">
        <v>49</v>
      </c>
      <c r="C3479" s="1" t="s">
        <v>3194</v>
      </c>
      <c r="D3479" s="1" t="s">
        <v>2393</v>
      </c>
      <c r="E3479" s="1" t="s">
        <v>20</v>
      </c>
      <c r="F3479" s="1" t="s">
        <v>2006</v>
      </c>
      <c r="G3479" s="1" t="s">
        <v>460</v>
      </c>
      <c r="H3479" s="1" t="s">
        <v>228</v>
      </c>
      <c r="I3479" s="1" t="s">
        <v>2056</v>
      </c>
      <c r="J3479" s="3">
        <v>5.88</v>
      </c>
      <c r="K3479" s="1" t="s">
        <v>3022</v>
      </c>
      <c r="L3479" s="1" t="s">
        <v>24</v>
      </c>
      <c r="M3479" s="1" t="s">
        <v>3023</v>
      </c>
      <c r="N3479" s="1" t="s">
        <v>2059</v>
      </c>
      <c r="O3479" s="2">
        <v>39752</v>
      </c>
      <c r="P3479" s="2">
        <v>39758</v>
      </c>
      <c r="Q3479" s="1" t="s">
        <v>29</v>
      </c>
      <c r="R3479" t="str">
        <f>VLOOKUP(F3479,'Seg 2 descriptions'!A:B,2)</f>
        <v>X Engineering and Measurement</v>
      </c>
      <c r="S3479" t="str">
        <f>VLOOKUP(G3479,'Seg 3 descriptions'!A:B,2)</f>
        <v>Salaries</v>
      </c>
    </row>
    <row r="3480" spans="1:19" x14ac:dyDescent="0.25">
      <c r="A3480" s="1" t="s">
        <v>457</v>
      </c>
      <c r="B3480" s="1" t="s">
        <v>49</v>
      </c>
      <c r="C3480" s="1" t="s">
        <v>3194</v>
      </c>
      <c r="D3480" s="1" t="s">
        <v>2077</v>
      </c>
      <c r="E3480" s="1" t="s">
        <v>20</v>
      </c>
      <c r="F3480" s="1" t="s">
        <v>2006</v>
      </c>
      <c r="G3480" s="1" t="s">
        <v>460</v>
      </c>
      <c r="H3480" s="1" t="s">
        <v>86</v>
      </c>
      <c r="I3480" s="1" t="s">
        <v>2056</v>
      </c>
      <c r="J3480" s="3">
        <v>32.68</v>
      </c>
      <c r="K3480" s="1" t="s">
        <v>3022</v>
      </c>
      <c r="L3480" s="1" t="s">
        <v>24</v>
      </c>
      <c r="M3480" s="1" t="s">
        <v>3023</v>
      </c>
      <c r="N3480" s="1" t="s">
        <v>2059</v>
      </c>
      <c r="O3480" s="2">
        <v>39752</v>
      </c>
      <c r="P3480" s="2">
        <v>39758</v>
      </c>
      <c r="Q3480" s="1" t="s">
        <v>29</v>
      </c>
      <c r="R3480" t="str">
        <f>VLOOKUP(F3480,'Seg 2 descriptions'!A:B,2)</f>
        <v>X Engineering and Measurement</v>
      </c>
      <c r="S3480" t="str">
        <f>VLOOKUP(G3480,'Seg 3 descriptions'!A:B,2)</f>
        <v>Salaries</v>
      </c>
    </row>
    <row r="3481" spans="1:19" x14ac:dyDescent="0.25">
      <c r="A3481" s="1" t="s">
        <v>457</v>
      </c>
      <c r="B3481" s="1" t="s">
        <v>49</v>
      </c>
      <c r="C3481" s="1" t="s">
        <v>3194</v>
      </c>
      <c r="D3481" s="1" t="s">
        <v>2080</v>
      </c>
      <c r="E3481" s="1" t="s">
        <v>20</v>
      </c>
      <c r="F3481" s="1" t="s">
        <v>2006</v>
      </c>
      <c r="G3481" s="1" t="s">
        <v>460</v>
      </c>
      <c r="H3481" s="1" t="s">
        <v>187</v>
      </c>
      <c r="I3481" s="1" t="s">
        <v>2056</v>
      </c>
      <c r="J3481" s="3">
        <v>204.28</v>
      </c>
      <c r="K3481" s="1" t="s">
        <v>3022</v>
      </c>
      <c r="L3481" s="1" t="s">
        <v>24</v>
      </c>
      <c r="M3481" s="1" t="s">
        <v>3023</v>
      </c>
      <c r="N3481" s="1" t="s">
        <v>2059</v>
      </c>
      <c r="O3481" s="2">
        <v>39752</v>
      </c>
      <c r="P3481" s="2">
        <v>39758</v>
      </c>
      <c r="Q3481" s="1" t="s">
        <v>29</v>
      </c>
      <c r="R3481" t="str">
        <f>VLOOKUP(F3481,'Seg 2 descriptions'!A:B,2)</f>
        <v>X Engineering and Measurement</v>
      </c>
      <c r="S3481" t="str">
        <f>VLOOKUP(G3481,'Seg 3 descriptions'!A:B,2)</f>
        <v>Salaries</v>
      </c>
    </row>
    <row r="3482" spans="1:19" x14ac:dyDescent="0.25">
      <c r="A3482" s="1" t="s">
        <v>457</v>
      </c>
      <c r="B3482" s="1" t="s">
        <v>49</v>
      </c>
      <c r="C3482" s="1" t="s">
        <v>3194</v>
      </c>
      <c r="D3482" s="1" t="s">
        <v>2081</v>
      </c>
      <c r="E3482" s="1" t="s">
        <v>20</v>
      </c>
      <c r="F3482" s="1" t="s">
        <v>2006</v>
      </c>
      <c r="G3482" s="1" t="s">
        <v>460</v>
      </c>
      <c r="H3482" s="1" t="s">
        <v>76</v>
      </c>
      <c r="I3482" s="1" t="s">
        <v>2056</v>
      </c>
      <c r="J3482" s="3">
        <v>264.79000000000002</v>
      </c>
      <c r="K3482" s="1" t="s">
        <v>3022</v>
      </c>
      <c r="L3482" s="1" t="s">
        <v>24</v>
      </c>
      <c r="M3482" s="1" t="s">
        <v>3023</v>
      </c>
      <c r="N3482" s="1" t="s">
        <v>2059</v>
      </c>
      <c r="O3482" s="2">
        <v>39752</v>
      </c>
      <c r="P3482" s="2">
        <v>39758</v>
      </c>
      <c r="Q3482" s="1" t="s">
        <v>29</v>
      </c>
      <c r="R3482" t="str">
        <f>VLOOKUP(F3482,'Seg 2 descriptions'!A:B,2)</f>
        <v>X Engineering and Measurement</v>
      </c>
      <c r="S3482" t="str">
        <f>VLOOKUP(G3482,'Seg 3 descriptions'!A:B,2)</f>
        <v>Salaries</v>
      </c>
    </row>
    <row r="3483" spans="1:19" x14ac:dyDescent="0.25">
      <c r="A3483" s="1" t="s">
        <v>457</v>
      </c>
      <c r="B3483" s="1" t="s">
        <v>49</v>
      </c>
      <c r="C3483" s="1" t="s">
        <v>3194</v>
      </c>
      <c r="D3483" s="1" t="s">
        <v>2082</v>
      </c>
      <c r="E3483" s="1" t="s">
        <v>20</v>
      </c>
      <c r="F3483" s="1" t="s">
        <v>2006</v>
      </c>
      <c r="G3483" s="1" t="s">
        <v>460</v>
      </c>
      <c r="H3483" s="1" t="s">
        <v>23</v>
      </c>
      <c r="I3483" s="1" t="s">
        <v>2056</v>
      </c>
      <c r="J3483" s="3">
        <v>162.53</v>
      </c>
      <c r="K3483" s="1" t="s">
        <v>3022</v>
      </c>
      <c r="L3483" s="1" t="s">
        <v>24</v>
      </c>
      <c r="M3483" s="1" t="s">
        <v>3023</v>
      </c>
      <c r="N3483" s="1" t="s">
        <v>2059</v>
      </c>
      <c r="O3483" s="2">
        <v>39752</v>
      </c>
      <c r="P3483" s="2">
        <v>39758</v>
      </c>
      <c r="Q3483" s="1" t="s">
        <v>29</v>
      </c>
      <c r="R3483" t="str">
        <f>VLOOKUP(F3483,'Seg 2 descriptions'!A:B,2)</f>
        <v>X Engineering and Measurement</v>
      </c>
      <c r="S3483" t="str">
        <f>VLOOKUP(G3483,'Seg 3 descriptions'!A:B,2)</f>
        <v>Salaries</v>
      </c>
    </row>
    <row r="3484" spans="1:19" x14ac:dyDescent="0.25">
      <c r="A3484" s="1" t="s">
        <v>457</v>
      </c>
      <c r="B3484" s="1" t="s">
        <v>49</v>
      </c>
      <c r="C3484" s="1" t="s">
        <v>3200</v>
      </c>
      <c r="D3484" s="1" t="s">
        <v>3029</v>
      </c>
      <c r="E3484" s="1" t="s">
        <v>20</v>
      </c>
      <c r="F3484" s="1" t="s">
        <v>2006</v>
      </c>
      <c r="G3484" s="1" t="s">
        <v>1049</v>
      </c>
      <c r="H3484" s="1" t="s">
        <v>86</v>
      </c>
      <c r="I3484" s="1" t="s">
        <v>2056</v>
      </c>
      <c r="J3484" s="3">
        <v>5.95</v>
      </c>
      <c r="K3484" s="1" t="s">
        <v>3022</v>
      </c>
      <c r="L3484" s="1" t="s">
        <v>24</v>
      </c>
      <c r="M3484" s="1" t="s">
        <v>3023</v>
      </c>
      <c r="N3484" s="1" t="s">
        <v>2059</v>
      </c>
      <c r="O3484" s="2">
        <v>39691</v>
      </c>
      <c r="P3484" s="2">
        <v>39696</v>
      </c>
      <c r="Q3484" s="1" t="s">
        <v>29</v>
      </c>
      <c r="R3484" t="str">
        <f>VLOOKUP(F3484,'Seg 2 descriptions'!A:B,2)</f>
        <v>X Engineering and Measurement</v>
      </c>
      <c r="S3484" t="str">
        <f>VLOOKUP(G3484,'Seg 3 descriptions'!A:B,2)</f>
        <v>Vehicle Insurance</v>
      </c>
    </row>
    <row r="3485" spans="1:19" x14ac:dyDescent="0.25">
      <c r="A3485" s="1" t="s">
        <v>457</v>
      </c>
      <c r="B3485" s="1" t="s">
        <v>49</v>
      </c>
      <c r="C3485" s="1" t="s">
        <v>3200</v>
      </c>
      <c r="D3485" s="1" t="s">
        <v>3030</v>
      </c>
      <c r="E3485" s="1" t="s">
        <v>20</v>
      </c>
      <c r="F3485" s="1" t="s">
        <v>2006</v>
      </c>
      <c r="G3485" s="1" t="s">
        <v>1049</v>
      </c>
      <c r="H3485" s="1" t="s">
        <v>187</v>
      </c>
      <c r="I3485" s="1" t="s">
        <v>2056</v>
      </c>
      <c r="J3485" s="3">
        <v>14.96</v>
      </c>
      <c r="K3485" s="1" t="s">
        <v>3022</v>
      </c>
      <c r="L3485" s="1" t="s">
        <v>24</v>
      </c>
      <c r="M3485" s="1" t="s">
        <v>3023</v>
      </c>
      <c r="N3485" s="1" t="s">
        <v>2059</v>
      </c>
      <c r="O3485" s="2">
        <v>39691</v>
      </c>
      <c r="P3485" s="2">
        <v>39696</v>
      </c>
      <c r="Q3485" s="1" t="s">
        <v>29</v>
      </c>
      <c r="R3485" t="str">
        <f>VLOOKUP(F3485,'Seg 2 descriptions'!A:B,2)</f>
        <v>X Engineering and Measurement</v>
      </c>
      <c r="S3485" t="str">
        <f>VLOOKUP(G3485,'Seg 3 descriptions'!A:B,2)</f>
        <v>Vehicle Insurance</v>
      </c>
    </row>
    <row r="3486" spans="1:19" x14ac:dyDescent="0.25">
      <c r="A3486" s="1" t="s">
        <v>457</v>
      </c>
      <c r="B3486" s="1" t="s">
        <v>49</v>
      </c>
      <c r="C3486" s="1" t="s">
        <v>3200</v>
      </c>
      <c r="D3486" s="1" t="s">
        <v>3027</v>
      </c>
      <c r="E3486" s="1" t="s">
        <v>20</v>
      </c>
      <c r="F3486" s="1" t="s">
        <v>2006</v>
      </c>
      <c r="G3486" s="1" t="s">
        <v>1049</v>
      </c>
      <c r="H3486" s="1" t="s">
        <v>76</v>
      </c>
      <c r="I3486" s="1" t="s">
        <v>2056</v>
      </c>
      <c r="J3486" s="3">
        <v>24.46</v>
      </c>
      <c r="K3486" s="1" t="s">
        <v>3022</v>
      </c>
      <c r="L3486" s="1" t="s">
        <v>24</v>
      </c>
      <c r="M3486" s="1" t="s">
        <v>3023</v>
      </c>
      <c r="N3486" s="1" t="s">
        <v>2059</v>
      </c>
      <c r="O3486" s="2">
        <v>39691</v>
      </c>
      <c r="P3486" s="2">
        <v>39696</v>
      </c>
      <c r="Q3486" s="1" t="s">
        <v>29</v>
      </c>
      <c r="R3486" t="str">
        <f>VLOOKUP(F3486,'Seg 2 descriptions'!A:B,2)</f>
        <v>X Engineering and Measurement</v>
      </c>
      <c r="S3486" t="str">
        <f>VLOOKUP(G3486,'Seg 3 descriptions'!A:B,2)</f>
        <v>Vehicle Insurance</v>
      </c>
    </row>
    <row r="3487" spans="1:19" x14ac:dyDescent="0.25">
      <c r="A3487" s="1" t="s">
        <v>457</v>
      </c>
      <c r="B3487" s="1" t="s">
        <v>49</v>
      </c>
      <c r="C3487" s="1" t="s">
        <v>3200</v>
      </c>
      <c r="D3487" s="1" t="s">
        <v>3028</v>
      </c>
      <c r="E3487" s="1" t="s">
        <v>20</v>
      </c>
      <c r="F3487" s="1" t="s">
        <v>2006</v>
      </c>
      <c r="G3487" s="1" t="s">
        <v>1049</v>
      </c>
      <c r="H3487" s="1" t="s">
        <v>23</v>
      </c>
      <c r="I3487" s="1" t="s">
        <v>2056</v>
      </c>
      <c r="J3487" s="3">
        <v>16.11</v>
      </c>
      <c r="K3487" s="1" t="s">
        <v>3022</v>
      </c>
      <c r="L3487" s="1" t="s">
        <v>24</v>
      </c>
      <c r="M3487" s="1" t="s">
        <v>3023</v>
      </c>
      <c r="N3487" s="1" t="s">
        <v>2059</v>
      </c>
      <c r="O3487" s="2">
        <v>39691</v>
      </c>
      <c r="P3487" s="2">
        <v>39696</v>
      </c>
      <c r="Q3487" s="1" t="s">
        <v>29</v>
      </c>
      <c r="R3487" t="str">
        <f>VLOOKUP(F3487,'Seg 2 descriptions'!A:B,2)</f>
        <v>X Engineering and Measurement</v>
      </c>
      <c r="S3487" t="str">
        <f>VLOOKUP(G3487,'Seg 3 descriptions'!A:B,2)</f>
        <v>Vehicle Insurance</v>
      </c>
    </row>
    <row r="3488" spans="1:19" x14ac:dyDescent="0.25">
      <c r="A3488" s="1" t="s">
        <v>457</v>
      </c>
      <c r="B3488" s="1" t="s">
        <v>49</v>
      </c>
      <c r="C3488" s="1" t="s">
        <v>3200</v>
      </c>
      <c r="D3488" s="1" t="s">
        <v>3077</v>
      </c>
      <c r="E3488" s="1" t="s">
        <v>20</v>
      </c>
      <c r="F3488" s="1" t="s">
        <v>2006</v>
      </c>
      <c r="G3488" s="1" t="s">
        <v>1049</v>
      </c>
      <c r="H3488" s="1" t="s">
        <v>130</v>
      </c>
      <c r="I3488" s="1" t="s">
        <v>2056</v>
      </c>
      <c r="J3488" s="3">
        <v>0.68</v>
      </c>
      <c r="K3488" s="1" t="s">
        <v>3022</v>
      </c>
      <c r="L3488" s="1" t="s">
        <v>24</v>
      </c>
      <c r="M3488" s="1" t="s">
        <v>3023</v>
      </c>
      <c r="N3488" s="1" t="s">
        <v>2059</v>
      </c>
      <c r="O3488" s="2">
        <v>39691</v>
      </c>
      <c r="P3488" s="2">
        <v>39696</v>
      </c>
      <c r="Q3488" s="1" t="s">
        <v>29</v>
      </c>
      <c r="R3488" t="str">
        <f>VLOOKUP(F3488,'Seg 2 descriptions'!A:B,2)</f>
        <v>X Engineering and Measurement</v>
      </c>
      <c r="S3488" t="str">
        <f>VLOOKUP(G3488,'Seg 3 descriptions'!A:B,2)</f>
        <v>Vehicle Insurance</v>
      </c>
    </row>
    <row r="3489" spans="1:19" x14ac:dyDescent="0.25">
      <c r="A3489" s="1" t="s">
        <v>457</v>
      </c>
      <c r="B3489" s="1" t="s">
        <v>49</v>
      </c>
      <c r="C3489" s="1" t="s">
        <v>3200</v>
      </c>
      <c r="D3489" s="1" t="s">
        <v>3032</v>
      </c>
      <c r="E3489" s="1" t="s">
        <v>20</v>
      </c>
      <c r="F3489" s="1" t="s">
        <v>2006</v>
      </c>
      <c r="G3489" s="1" t="s">
        <v>1055</v>
      </c>
      <c r="H3489" s="1" t="s">
        <v>187</v>
      </c>
      <c r="I3489" s="1" t="s">
        <v>2056</v>
      </c>
      <c r="J3489" s="3">
        <v>55.55</v>
      </c>
      <c r="K3489" s="1" t="s">
        <v>3022</v>
      </c>
      <c r="L3489" s="1" t="s">
        <v>24</v>
      </c>
      <c r="M3489" s="1" t="s">
        <v>3023</v>
      </c>
      <c r="N3489" s="1" t="s">
        <v>2059</v>
      </c>
      <c r="O3489" s="2">
        <v>39691</v>
      </c>
      <c r="P3489" s="2">
        <v>39696</v>
      </c>
      <c r="Q3489" s="1" t="s">
        <v>29</v>
      </c>
      <c r="R3489" t="str">
        <f>VLOOKUP(F3489,'Seg 2 descriptions'!A:B,2)</f>
        <v>X Engineering and Measurement</v>
      </c>
      <c r="S3489" t="str">
        <f>VLOOKUP(G3489,'Seg 3 descriptions'!A:B,2)</f>
        <v>Vehicle Depreciation</v>
      </c>
    </row>
    <row r="3490" spans="1:19" x14ac:dyDescent="0.25">
      <c r="A3490" s="1" t="s">
        <v>457</v>
      </c>
      <c r="B3490" s="1" t="s">
        <v>49</v>
      </c>
      <c r="C3490" s="1" t="s">
        <v>3200</v>
      </c>
      <c r="D3490" s="1" t="s">
        <v>3033</v>
      </c>
      <c r="E3490" s="1" t="s">
        <v>20</v>
      </c>
      <c r="F3490" s="1" t="s">
        <v>2006</v>
      </c>
      <c r="G3490" s="1" t="s">
        <v>1055</v>
      </c>
      <c r="H3490" s="1" t="s">
        <v>76</v>
      </c>
      <c r="I3490" s="1" t="s">
        <v>2056</v>
      </c>
      <c r="J3490" s="3">
        <v>90.8</v>
      </c>
      <c r="K3490" s="1" t="s">
        <v>3022</v>
      </c>
      <c r="L3490" s="1" t="s">
        <v>24</v>
      </c>
      <c r="M3490" s="1" t="s">
        <v>3023</v>
      </c>
      <c r="N3490" s="1" t="s">
        <v>2059</v>
      </c>
      <c r="O3490" s="2">
        <v>39691</v>
      </c>
      <c r="P3490" s="2">
        <v>39696</v>
      </c>
      <c r="Q3490" s="1" t="s">
        <v>29</v>
      </c>
      <c r="R3490" t="str">
        <f>VLOOKUP(F3490,'Seg 2 descriptions'!A:B,2)</f>
        <v>X Engineering and Measurement</v>
      </c>
      <c r="S3490" t="str">
        <f>VLOOKUP(G3490,'Seg 3 descriptions'!A:B,2)</f>
        <v>Vehicle Depreciation</v>
      </c>
    </row>
    <row r="3491" spans="1:19" x14ac:dyDescent="0.25">
      <c r="A3491" s="1" t="s">
        <v>457</v>
      </c>
      <c r="B3491" s="1" t="s">
        <v>49</v>
      </c>
      <c r="C3491" s="1" t="s">
        <v>3200</v>
      </c>
      <c r="D3491" s="1" t="s">
        <v>3034</v>
      </c>
      <c r="E3491" s="1" t="s">
        <v>20</v>
      </c>
      <c r="F3491" s="1" t="s">
        <v>2006</v>
      </c>
      <c r="G3491" s="1" t="s">
        <v>1055</v>
      </c>
      <c r="H3491" s="1" t="s">
        <v>23</v>
      </c>
      <c r="I3491" s="1" t="s">
        <v>2056</v>
      </c>
      <c r="J3491" s="3">
        <v>59.82</v>
      </c>
      <c r="K3491" s="1" t="s">
        <v>3022</v>
      </c>
      <c r="L3491" s="1" t="s">
        <v>24</v>
      </c>
      <c r="M3491" s="1" t="s">
        <v>3023</v>
      </c>
      <c r="N3491" s="1" t="s">
        <v>2059</v>
      </c>
      <c r="O3491" s="2">
        <v>39691</v>
      </c>
      <c r="P3491" s="2">
        <v>39696</v>
      </c>
      <c r="Q3491" s="1" t="s">
        <v>29</v>
      </c>
      <c r="R3491" t="str">
        <f>VLOOKUP(F3491,'Seg 2 descriptions'!A:B,2)</f>
        <v>X Engineering and Measurement</v>
      </c>
      <c r="S3491" t="str">
        <f>VLOOKUP(G3491,'Seg 3 descriptions'!A:B,2)</f>
        <v>Vehicle Depreciation</v>
      </c>
    </row>
    <row r="3492" spans="1:19" x14ac:dyDescent="0.25">
      <c r="A3492" s="1" t="s">
        <v>457</v>
      </c>
      <c r="B3492" s="1" t="s">
        <v>49</v>
      </c>
      <c r="C3492" s="1" t="s">
        <v>3200</v>
      </c>
      <c r="D3492" s="1" t="s">
        <v>3112</v>
      </c>
      <c r="E3492" s="1" t="s">
        <v>20</v>
      </c>
      <c r="F3492" s="1" t="s">
        <v>2006</v>
      </c>
      <c r="G3492" s="1" t="s">
        <v>1055</v>
      </c>
      <c r="H3492" s="1" t="s">
        <v>130</v>
      </c>
      <c r="I3492" s="1" t="s">
        <v>2056</v>
      </c>
      <c r="J3492" s="3">
        <v>2.52</v>
      </c>
      <c r="K3492" s="1" t="s">
        <v>3022</v>
      </c>
      <c r="L3492" s="1" t="s">
        <v>24</v>
      </c>
      <c r="M3492" s="1" t="s">
        <v>3023</v>
      </c>
      <c r="N3492" s="1" t="s">
        <v>2059</v>
      </c>
      <c r="O3492" s="2">
        <v>39691</v>
      </c>
      <c r="P3492" s="2">
        <v>39696</v>
      </c>
      <c r="Q3492" s="1" t="s">
        <v>29</v>
      </c>
      <c r="R3492" t="str">
        <f>VLOOKUP(F3492,'Seg 2 descriptions'!A:B,2)</f>
        <v>X Engineering and Measurement</v>
      </c>
      <c r="S3492" t="str">
        <f>VLOOKUP(G3492,'Seg 3 descriptions'!A:B,2)</f>
        <v>Vehicle Depreciation</v>
      </c>
    </row>
    <row r="3493" spans="1:19" x14ac:dyDescent="0.25">
      <c r="A3493" s="1" t="s">
        <v>457</v>
      </c>
      <c r="B3493" s="1" t="s">
        <v>49</v>
      </c>
      <c r="C3493" s="1" t="s">
        <v>3200</v>
      </c>
      <c r="D3493" s="1" t="s">
        <v>3031</v>
      </c>
      <c r="E3493" s="1" t="s">
        <v>20</v>
      </c>
      <c r="F3493" s="1" t="s">
        <v>2006</v>
      </c>
      <c r="G3493" s="1" t="s">
        <v>1055</v>
      </c>
      <c r="H3493" s="1" t="s">
        <v>86</v>
      </c>
      <c r="I3493" s="1" t="s">
        <v>2056</v>
      </c>
      <c r="J3493" s="3">
        <v>22.08</v>
      </c>
      <c r="K3493" s="1" t="s">
        <v>3022</v>
      </c>
      <c r="L3493" s="1" t="s">
        <v>24</v>
      </c>
      <c r="M3493" s="1" t="s">
        <v>3023</v>
      </c>
      <c r="N3493" s="1" t="s">
        <v>2059</v>
      </c>
      <c r="O3493" s="2">
        <v>39691</v>
      </c>
      <c r="P3493" s="2">
        <v>39696</v>
      </c>
      <c r="Q3493" s="1" t="s">
        <v>29</v>
      </c>
      <c r="R3493" t="str">
        <f>VLOOKUP(F3493,'Seg 2 descriptions'!A:B,2)</f>
        <v>X Engineering and Measurement</v>
      </c>
      <c r="S3493" t="str">
        <f>VLOOKUP(G3493,'Seg 3 descriptions'!A:B,2)</f>
        <v>Vehicle Depreciation</v>
      </c>
    </row>
    <row r="3494" spans="1:19" x14ac:dyDescent="0.25">
      <c r="A3494" s="1" t="s">
        <v>457</v>
      </c>
      <c r="B3494" s="1" t="s">
        <v>49</v>
      </c>
      <c r="C3494" s="1" t="s">
        <v>3200</v>
      </c>
      <c r="D3494" s="1" t="s">
        <v>3037</v>
      </c>
      <c r="E3494" s="1" t="s">
        <v>20</v>
      </c>
      <c r="F3494" s="1" t="s">
        <v>2006</v>
      </c>
      <c r="G3494" s="1" t="s">
        <v>869</v>
      </c>
      <c r="H3494" s="1" t="s">
        <v>76</v>
      </c>
      <c r="I3494" s="1" t="s">
        <v>2056</v>
      </c>
      <c r="J3494" s="3">
        <v>130.91999999999999</v>
      </c>
      <c r="K3494" s="1" t="s">
        <v>3022</v>
      </c>
      <c r="L3494" s="1" t="s">
        <v>24</v>
      </c>
      <c r="M3494" s="1" t="s">
        <v>3023</v>
      </c>
      <c r="N3494" s="1" t="s">
        <v>2059</v>
      </c>
      <c r="O3494" s="2">
        <v>39691</v>
      </c>
      <c r="P3494" s="2">
        <v>39696</v>
      </c>
      <c r="Q3494" s="1" t="s">
        <v>29</v>
      </c>
      <c r="R3494" t="str">
        <f>VLOOKUP(F3494,'Seg 2 descriptions'!A:B,2)</f>
        <v>X Engineering and Measurement</v>
      </c>
      <c r="S3494" t="str">
        <f>VLOOKUP(G3494,'Seg 3 descriptions'!A:B,2)</f>
        <v>Vehicle Fuel</v>
      </c>
    </row>
    <row r="3495" spans="1:19" x14ac:dyDescent="0.25">
      <c r="A3495" s="1" t="s">
        <v>457</v>
      </c>
      <c r="B3495" s="1" t="s">
        <v>49</v>
      </c>
      <c r="C3495" s="1" t="s">
        <v>3200</v>
      </c>
      <c r="D3495" s="1" t="s">
        <v>3038</v>
      </c>
      <c r="E3495" s="1" t="s">
        <v>20</v>
      </c>
      <c r="F3495" s="1" t="s">
        <v>2006</v>
      </c>
      <c r="G3495" s="1" t="s">
        <v>869</v>
      </c>
      <c r="H3495" s="1" t="s">
        <v>23</v>
      </c>
      <c r="I3495" s="1" t="s">
        <v>2056</v>
      </c>
      <c r="J3495" s="3">
        <v>86.25</v>
      </c>
      <c r="K3495" s="1" t="s">
        <v>3022</v>
      </c>
      <c r="L3495" s="1" t="s">
        <v>24</v>
      </c>
      <c r="M3495" s="1" t="s">
        <v>3023</v>
      </c>
      <c r="N3495" s="1" t="s">
        <v>2059</v>
      </c>
      <c r="O3495" s="2">
        <v>39691</v>
      </c>
      <c r="P3495" s="2">
        <v>39696</v>
      </c>
      <c r="Q3495" s="1" t="s">
        <v>29</v>
      </c>
      <c r="R3495" t="str">
        <f>VLOOKUP(F3495,'Seg 2 descriptions'!A:B,2)</f>
        <v>X Engineering and Measurement</v>
      </c>
      <c r="S3495" t="str">
        <f>VLOOKUP(G3495,'Seg 3 descriptions'!A:B,2)</f>
        <v>Vehicle Fuel</v>
      </c>
    </row>
    <row r="3496" spans="1:19" x14ac:dyDescent="0.25">
      <c r="A3496" s="1" t="s">
        <v>457</v>
      </c>
      <c r="B3496" s="1" t="s">
        <v>49</v>
      </c>
      <c r="C3496" s="1" t="s">
        <v>3200</v>
      </c>
      <c r="D3496" s="1" t="s">
        <v>2605</v>
      </c>
      <c r="E3496" s="1" t="s">
        <v>2029</v>
      </c>
      <c r="F3496" s="1" t="s">
        <v>2030</v>
      </c>
      <c r="G3496" s="1" t="s">
        <v>869</v>
      </c>
      <c r="H3496" s="1" t="s">
        <v>86</v>
      </c>
      <c r="I3496" s="1" t="s">
        <v>2056</v>
      </c>
      <c r="J3496" s="3">
        <v>33.799999999999997</v>
      </c>
      <c r="K3496" s="1" t="s">
        <v>2843</v>
      </c>
      <c r="L3496" s="1" t="s">
        <v>24</v>
      </c>
      <c r="M3496" s="1" t="s">
        <v>2844</v>
      </c>
      <c r="N3496" s="1" t="s">
        <v>2059</v>
      </c>
      <c r="O3496" s="2">
        <v>39691</v>
      </c>
      <c r="P3496" s="2">
        <v>39696</v>
      </c>
      <c r="Q3496" s="1" t="s">
        <v>29</v>
      </c>
      <c r="R3496" t="str">
        <f>VLOOKUP(F3496,'Seg 2 descriptions'!A:B,2)</f>
        <v>X Operations-Citrus County</v>
      </c>
      <c r="S3496" t="str">
        <f>VLOOKUP(G3496,'Seg 3 descriptions'!A:B,2)</f>
        <v>Vehicle Fuel</v>
      </c>
    </row>
    <row r="3497" spans="1:19" x14ac:dyDescent="0.25">
      <c r="A3497" s="1" t="s">
        <v>457</v>
      </c>
      <c r="B3497" s="1" t="s">
        <v>49</v>
      </c>
      <c r="C3497" s="1" t="s">
        <v>3200</v>
      </c>
      <c r="D3497" s="1" t="s">
        <v>2608</v>
      </c>
      <c r="E3497" s="1" t="s">
        <v>2029</v>
      </c>
      <c r="F3497" s="1" t="s">
        <v>2030</v>
      </c>
      <c r="G3497" s="1" t="s">
        <v>283</v>
      </c>
      <c r="H3497" s="1" t="s">
        <v>86</v>
      </c>
      <c r="I3497" s="1" t="s">
        <v>2056</v>
      </c>
      <c r="J3497" s="3">
        <v>8.7799999999999994</v>
      </c>
      <c r="K3497" s="1" t="s">
        <v>2843</v>
      </c>
      <c r="L3497" s="1" t="s">
        <v>24</v>
      </c>
      <c r="M3497" s="1" t="s">
        <v>2844</v>
      </c>
      <c r="N3497" s="1" t="s">
        <v>2059</v>
      </c>
      <c r="O3497" s="2">
        <v>39691</v>
      </c>
      <c r="P3497" s="2">
        <v>39696</v>
      </c>
      <c r="Q3497" s="1" t="s">
        <v>29</v>
      </c>
      <c r="R3497" t="str">
        <f>VLOOKUP(F3497,'Seg 2 descriptions'!A:B,2)</f>
        <v>X Operations-Citrus County</v>
      </c>
      <c r="S3497" t="str">
        <f>VLOOKUP(G3497,'Seg 3 descriptions'!A:B,2)</f>
        <v>Supplies &amp; Misc Dept Expenses</v>
      </c>
    </row>
    <row r="3498" spans="1:19" x14ac:dyDescent="0.25">
      <c r="A3498" s="1" t="s">
        <v>457</v>
      </c>
      <c r="B3498" s="1" t="s">
        <v>49</v>
      </c>
      <c r="C3498" s="1" t="s">
        <v>3200</v>
      </c>
      <c r="D3498" s="1" t="s">
        <v>2611</v>
      </c>
      <c r="E3498" s="1" t="s">
        <v>2029</v>
      </c>
      <c r="F3498" s="1" t="s">
        <v>2030</v>
      </c>
      <c r="G3498" s="1" t="s">
        <v>1302</v>
      </c>
      <c r="H3498" s="1" t="s">
        <v>86</v>
      </c>
      <c r="I3498" s="1" t="s">
        <v>2056</v>
      </c>
      <c r="J3498" s="3">
        <v>2.38</v>
      </c>
      <c r="K3498" s="1" t="s">
        <v>2843</v>
      </c>
      <c r="L3498" s="1" t="s">
        <v>24</v>
      </c>
      <c r="M3498" s="1" t="s">
        <v>2844</v>
      </c>
      <c r="N3498" s="1" t="s">
        <v>2059</v>
      </c>
      <c r="O3498" s="2">
        <v>39691</v>
      </c>
      <c r="P3498" s="2">
        <v>39696</v>
      </c>
      <c r="Q3498" s="1" t="s">
        <v>29</v>
      </c>
      <c r="R3498" t="str">
        <f>VLOOKUP(F3498,'Seg 2 descriptions'!A:B,2)</f>
        <v>X Operations-Citrus County</v>
      </c>
      <c r="S3498" t="str">
        <f>VLOOKUP(G3498,'Seg 3 descriptions'!A:B,2)</f>
        <v>Uniforms</v>
      </c>
    </row>
    <row r="3499" spans="1:19" x14ac:dyDescent="0.25">
      <c r="A3499" s="1" t="s">
        <v>457</v>
      </c>
      <c r="B3499" s="1" t="s">
        <v>49</v>
      </c>
      <c r="C3499" s="1" t="s">
        <v>3200</v>
      </c>
      <c r="D3499" s="1" t="s">
        <v>2613</v>
      </c>
      <c r="E3499" s="1" t="s">
        <v>2029</v>
      </c>
      <c r="F3499" s="1" t="s">
        <v>2030</v>
      </c>
      <c r="G3499" s="1" t="s">
        <v>868</v>
      </c>
      <c r="H3499" s="1" t="s">
        <v>86</v>
      </c>
      <c r="I3499" s="1" t="s">
        <v>2056</v>
      </c>
      <c r="J3499" s="3">
        <v>5.89</v>
      </c>
      <c r="K3499" s="1" t="s">
        <v>2843</v>
      </c>
      <c r="L3499" s="1" t="s">
        <v>24</v>
      </c>
      <c r="M3499" s="1" t="s">
        <v>2844</v>
      </c>
      <c r="N3499" s="1" t="s">
        <v>2059</v>
      </c>
      <c r="O3499" s="2">
        <v>39691</v>
      </c>
      <c r="P3499" s="2">
        <v>39696</v>
      </c>
      <c r="Q3499" s="1" t="s">
        <v>29</v>
      </c>
      <c r="R3499" t="str">
        <f>VLOOKUP(F3499,'Seg 2 descriptions'!A:B,2)</f>
        <v>X Operations-Citrus County</v>
      </c>
      <c r="S3499" t="str">
        <f>VLOOKUP(G3499,'Seg 3 descriptions'!A:B,2)</f>
        <v>Cell Phones</v>
      </c>
    </row>
    <row r="3500" spans="1:19" x14ac:dyDescent="0.25">
      <c r="A3500" s="1" t="s">
        <v>457</v>
      </c>
      <c r="B3500" s="1" t="s">
        <v>49</v>
      </c>
      <c r="C3500" s="1" t="s">
        <v>3200</v>
      </c>
      <c r="D3500" s="1" t="s">
        <v>2617</v>
      </c>
      <c r="E3500" s="1" t="s">
        <v>2029</v>
      </c>
      <c r="F3500" s="1" t="s">
        <v>2030</v>
      </c>
      <c r="G3500" s="1" t="s">
        <v>867</v>
      </c>
      <c r="H3500" s="1" t="s">
        <v>86</v>
      </c>
      <c r="I3500" s="1" t="s">
        <v>2056</v>
      </c>
      <c r="J3500" s="3">
        <v>1.5</v>
      </c>
      <c r="K3500" s="1" t="s">
        <v>2843</v>
      </c>
      <c r="L3500" s="1" t="s">
        <v>24</v>
      </c>
      <c r="M3500" s="1" t="s">
        <v>2844</v>
      </c>
      <c r="N3500" s="1" t="s">
        <v>2059</v>
      </c>
      <c r="O3500" s="2">
        <v>39691</v>
      </c>
      <c r="P3500" s="2">
        <v>39696</v>
      </c>
      <c r="Q3500" s="1" t="s">
        <v>29</v>
      </c>
      <c r="R3500" t="str">
        <f>VLOOKUP(F3500,'Seg 2 descriptions'!A:B,2)</f>
        <v>X Operations-Citrus County</v>
      </c>
      <c r="S3500" t="str">
        <f>VLOOKUP(G3500,'Seg 3 descriptions'!A:B,2)</f>
        <v>Meals</v>
      </c>
    </row>
    <row r="3501" spans="1:19" x14ac:dyDescent="0.25">
      <c r="A3501" s="1" t="s">
        <v>457</v>
      </c>
      <c r="B3501" s="1" t="s">
        <v>49</v>
      </c>
      <c r="C3501" s="1" t="s">
        <v>3200</v>
      </c>
      <c r="D3501" s="1" t="s">
        <v>2619</v>
      </c>
      <c r="E3501" s="1" t="s">
        <v>2029</v>
      </c>
      <c r="F3501" s="1" t="s">
        <v>2030</v>
      </c>
      <c r="G3501" s="1" t="s">
        <v>866</v>
      </c>
      <c r="H3501" s="1" t="s">
        <v>86</v>
      </c>
      <c r="I3501" s="1" t="s">
        <v>2056</v>
      </c>
      <c r="J3501" s="3">
        <v>4.47</v>
      </c>
      <c r="K3501" s="1" t="s">
        <v>2843</v>
      </c>
      <c r="L3501" s="1" t="s">
        <v>24</v>
      </c>
      <c r="M3501" s="1" t="s">
        <v>2844</v>
      </c>
      <c r="N3501" s="1" t="s">
        <v>2059</v>
      </c>
      <c r="O3501" s="2">
        <v>39691</v>
      </c>
      <c r="P3501" s="2">
        <v>39696</v>
      </c>
      <c r="Q3501" s="1" t="s">
        <v>29</v>
      </c>
      <c r="R3501" t="str">
        <f>VLOOKUP(F3501,'Seg 2 descriptions'!A:B,2)</f>
        <v>X Operations-Citrus County</v>
      </c>
      <c r="S3501" t="str">
        <f>VLOOKUP(G3501,'Seg 3 descriptions'!A:B,2)</f>
        <v>Lodging &amp; Travel</v>
      </c>
    </row>
    <row r="3502" spans="1:19" x14ac:dyDescent="0.25">
      <c r="A3502" s="1" t="s">
        <v>457</v>
      </c>
      <c r="B3502" s="1" t="s">
        <v>49</v>
      </c>
      <c r="C3502" s="1" t="s">
        <v>3200</v>
      </c>
      <c r="D3502" s="1" t="s">
        <v>2307</v>
      </c>
      <c r="E3502" s="1" t="s">
        <v>2029</v>
      </c>
      <c r="F3502" s="1" t="s">
        <v>2030</v>
      </c>
      <c r="G3502" s="1" t="s">
        <v>460</v>
      </c>
      <c r="H3502" s="1" t="s">
        <v>86</v>
      </c>
      <c r="I3502" s="1" t="s">
        <v>2056</v>
      </c>
      <c r="J3502" s="3">
        <v>20.69</v>
      </c>
      <c r="K3502" s="1" t="s">
        <v>2843</v>
      </c>
      <c r="L3502" s="1" t="s">
        <v>24</v>
      </c>
      <c r="M3502" s="1" t="s">
        <v>2844</v>
      </c>
      <c r="N3502" s="1" t="s">
        <v>2059</v>
      </c>
      <c r="O3502" s="2">
        <v>39691</v>
      </c>
      <c r="P3502" s="2">
        <v>39696</v>
      </c>
      <c r="Q3502" s="1" t="s">
        <v>29</v>
      </c>
      <c r="R3502" t="str">
        <f>VLOOKUP(F3502,'Seg 2 descriptions'!A:B,2)</f>
        <v>X Operations-Citrus County</v>
      </c>
      <c r="S3502" t="str">
        <f>VLOOKUP(G3502,'Seg 3 descriptions'!A:B,2)</f>
        <v>Salaries</v>
      </c>
    </row>
    <row r="3503" spans="1:19" x14ac:dyDescent="0.25">
      <c r="A3503" s="1" t="s">
        <v>457</v>
      </c>
      <c r="B3503" s="1" t="s">
        <v>49</v>
      </c>
      <c r="C3503" s="1" t="s">
        <v>3200</v>
      </c>
      <c r="D3503" s="1" t="s">
        <v>2299</v>
      </c>
      <c r="E3503" s="1" t="s">
        <v>2029</v>
      </c>
      <c r="F3503" s="1" t="s">
        <v>2030</v>
      </c>
      <c r="G3503" s="1" t="s">
        <v>590</v>
      </c>
      <c r="H3503" s="1" t="s">
        <v>86</v>
      </c>
      <c r="I3503" s="1" t="s">
        <v>2056</v>
      </c>
      <c r="J3503" s="3">
        <v>16.93</v>
      </c>
      <c r="K3503" s="1" t="s">
        <v>2843</v>
      </c>
      <c r="L3503" s="1" t="s">
        <v>24</v>
      </c>
      <c r="M3503" s="1" t="s">
        <v>2844</v>
      </c>
      <c r="N3503" s="1" t="s">
        <v>2059</v>
      </c>
      <c r="O3503" s="2">
        <v>39691</v>
      </c>
      <c r="P3503" s="2">
        <v>39696</v>
      </c>
      <c r="Q3503" s="1" t="s">
        <v>29</v>
      </c>
      <c r="R3503" t="str">
        <f>VLOOKUP(F3503,'Seg 2 descriptions'!A:B,2)</f>
        <v>X Operations-Citrus County</v>
      </c>
      <c r="S3503" t="str">
        <f>VLOOKUP(G3503,'Seg 3 descriptions'!A:B,2)</f>
        <v>Overtime/Comp Time/On Call</v>
      </c>
    </row>
    <row r="3504" spans="1:19" x14ac:dyDescent="0.25">
      <c r="A3504" s="1" t="s">
        <v>828</v>
      </c>
      <c r="B3504" s="1" t="s">
        <v>49</v>
      </c>
      <c r="C3504" s="1" t="s">
        <v>2775</v>
      </c>
      <c r="D3504" s="1" t="s">
        <v>2081</v>
      </c>
      <c r="E3504" s="1" t="s">
        <v>20</v>
      </c>
      <c r="F3504" s="1" t="s">
        <v>2006</v>
      </c>
      <c r="G3504" s="1" t="s">
        <v>460</v>
      </c>
      <c r="H3504" s="1" t="s">
        <v>76</v>
      </c>
      <c r="I3504" s="1" t="s">
        <v>24</v>
      </c>
      <c r="J3504" s="3">
        <v>325.39999999999998</v>
      </c>
      <c r="K3504" s="1" t="s">
        <v>3330</v>
      </c>
      <c r="L3504" s="1" t="s">
        <v>24</v>
      </c>
      <c r="M3504" s="1" t="s">
        <v>24</v>
      </c>
      <c r="N3504" s="1" t="s">
        <v>2775</v>
      </c>
      <c r="O3504" s="2">
        <v>39801</v>
      </c>
      <c r="P3504" s="2">
        <v>39820</v>
      </c>
      <c r="Q3504" s="1" t="s">
        <v>29</v>
      </c>
      <c r="R3504" t="str">
        <f>VLOOKUP(F3504,'Seg 2 descriptions'!A:B,2)</f>
        <v>X Engineering and Measurement</v>
      </c>
      <c r="S3504" t="str">
        <f>VLOOKUP(G3504,'Seg 3 descriptions'!A:B,2)</f>
        <v>Salaries</v>
      </c>
    </row>
    <row r="3505" spans="1:19" x14ac:dyDescent="0.25">
      <c r="A3505" s="1" t="s">
        <v>828</v>
      </c>
      <c r="B3505" s="1" t="s">
        <v>49</v>
      </c>
      <c r="C3505" s="1" t="s">
        <v>2775</v>
      </c>
      <c r="D3505" s="1" t="s">
        <v>2082</v>
      </c>
      <c r="E3505" s="1" t="s">
        <v>20</v>
      </c>
      <c r="F3505" s="1" t="s">
        <v>2006</v>
      </c>
      <c r="G3505" s="1" t="s">
        <v>460</v>
      </c>
      <c r="H3505" s="1" t="s">
        <v>23</v>
      </c>
      <c r="I3505" s="1" t="s">
        <v>24</v>
      </c>
      <c r="J3505" s="3">
        <v>108.46</v>
      </c>
      <c r="K3505" s="1" t="s">
        <v>3330</v>
      </c>
      <c r="L3505" s="1" t="s">
        <v>24</v>
      </c>
      <c r="M3505" s="1" t="s">
        <v>24</v>
      </c>
      <c r="N3505" s="1" t="s">
        <v>2775</v>
      </c>
      <c r="O3505" s="2">
        <v>39801</v>
      </c>
      <c r="P3505" s="2">
        <v>39820</v>
      </c>
      <c r="Q3505" s="1" t="s">
        <v>29</v>
      </c>
      <c r="R3505" t="str">
        <f>VLOOKUP(F3505,'Seg 2 descriptions'!A:B,2)</f>
        <v>X Engineering and Measurement</v>
      </c>
      <c r="S3505" t="str">
        <f>VLOOKUP(G3505,'Seg 3 descriptions'!A:B,2)</f>
        <v>Salaries</v>
      </c>
    </row>
    <row r="3506" spans="1:19" x14ac:dyDescent="0.25">
      <c r="A3506" s="1" t="s">
        <v>828</v>
      </c>
      <c r="B3506" s="1" t="s">
        <v>49</v>
      </c>
      <c r="C3506" s="1" t="s">
        <v>2552</v>
      </c>
      <c r="D3506" s="1" t="s">
        <v>2080</v>
      </c>
      <c r="E3506" s="1" t="s">
        <v>20</v>
      </c>
      <c r="F3506" s="1" t="s">
        <v>2006</v>
      </c>
      <c r="G3506" s="1" t="s">
        <v>460</v>
      </c>
      <c r="H3506" s="1" t="s">
        <v>187</v>
      </c>
      <c r="I3506" s="1" t="s">
        <v>24</v>
      </c>
      <c r="J3506" s="3">
        <v>244.38</v>
      </c>
      <c r="K3506" s="1" t="s">
        <v>2553</v>
      </c>
      <c r="L3506" s="1" t="s">
        <v>24</v>
      </c>
      <c r="M3506" s="1" t="s">
        <v>24</v>
      </c>
      <c r="N3506" s="1" t="s">
        <v>2552</v>
      </c>
      <c r="O3506" s="2">
        <v>39675</v>
      </c>
      <c r="P3506" s="2">
        <v>39681</v>
      </c>
      <c r="Q3506" s="1" t="s">
        <v>29</v>
      </c>
      <c r="R3506" t="str">
        <f>VLOOKUP(F3506,'Seg 2 descriptions'!A:B,2)</f>
        <v>X Engineering and Measurement</v>
      </c>
      <c r="S3506" t="str">
        <f>VLOOKUP(G3506,'Seg 3 descriptions'!A:B,2)</f>
        <v>Salaries</v>
      </c>
    </row>
    <row r="3507" spans="1:19" x14ac:dyDescent="0.25">
      <c r="A3507" s="1" t="s">
        <v>828</v>
      </c>
      <c r="B3507" s="1" t="s">
        <v>49</v>
      </c>
      <c r="C3507" s="1" t="s">
        <v>2552</v>
      </c>
      <c r="D3507" s="1" t="s">
        <v>2081</v>
      </c>
      <c r="E3507" s="1" t="s">
        <v>20</v>
      </c>
      <c r="F3507" s="1" t="s">
        <v>2006</v>
      </c>
      <c r="G3507" s="1" t="s">
        <v>460</v>
      </c>
      <c r="H3507" s="1" t="s">
        <v>76</v>
      </c>
      <c r="I3507" s="1" t="s">
        <v>24</v>
      </c>
      <c r="J3507" s="3">
        <v>244.37</v>
      </c>
      <c r="K3507" s="1" t="s">
        <v>2553</v>
      </c>
      <c r="L3507" s="1" t="s">
        <v>24</v>
      </c>
      <c r="M3507" s="1" t="s">
        <v>24</v>
      </c>
      <c r="N3507" s="1" t="s">
        <v>2552</v>
      </c>
      <c r="O3507" s="2">
        <v>39675</v>
      </c>
      <c r="P3507" s="2">
        <v>39681</v>
      </c>
      <c r="Q3507" s="1" t="s">
        <v>29</v>
      </c>
      <c r="R3507" t="str">
        <f>VLOOKUP(F3507,'Seg 2 descriptions'!A:B,2)</f>
        <v>X Engineering and Measurement</v>
      </c>
      <c r="S3507" t="str">
        <f>VLOOKUP(G3507,'Seg 3 descriptions'!A:B,2)</f>
        <v>Salaries</v>
      </c>
    </row>
    <row r="3508" spans="1:19" x14ac:dyDescent="0.25">
      <c r="A3508" s="1" t="s">
        <v>828</v>
      </c>
      <c r="B3508" s="1" t="s">
        <v>49</v>
      </c>
      <c r="C3508" s="1" t="s">
        <v>2552</v>
      </c>
      <c r="D3508" s="1" t="s">
        <v>2082</v>
      </c>
      <c r="E3508" s="1" t="s">
        <v>20</v>
      </c>
      <c r="F3508" s="1" t="s">
        <v>2006</v>
      </c>
      <c r="G3508" s="1" t="s">
        <v>460</v>
      </c>
      <c r="H3508" s="1" t="s">
        <v>23</v>
      </c>
      <c r="I3508" s="1" t="s">
        <v>24</v>
      </c>
      <c r="J3508" s="3">
        <v>81.459999999999994</v>
      </c>
      <c r="K3508" s="1" t="s">
        <v>2553</v>
      </c>
      <c r="L3508" s="1" t="s">
        <v>24</v>
      </c>
      <c r="M3508" s="1" t="s">
        <v>24</v>
      </c>
      <c r="N3508" s="1" t="s">
        <v>2552</v>
      </c>
      <c r="O3508" s="2">
        <v>39675</v>
      </c>
      <c r="P3508" s="2">
        <v>39681</v>
      </c>
      <c r="Q3508" s="1" t="s">
        <v>29</v>
      </c>
      <c r="R3508" t="str">
        <f>VLOOKUP(F3508,'Seg 2 descriptions'!A:B,2)</f>
        <v>X Engineering and Measurement</v>
      </c>
      <c r="S3508" t="str">
        <f>VLOOKUP(G3508,'Seg 3 descriptions'!A:B,2)</f>
        <v>Salaries</v>
      </c>
    </row>
    <row r="3509" spans="1:19" x14ac:dyDescent="0.25">
      <c r="A3509" s="1" t="s">
        <v>828</v>
      </c>
      <c r="B3509" s="1" t="s">
        <v>49</v>
      </c>
      <c r="C3509" s="1" t="s">
        <v>2552</v>
      </c>
      <c r="D3509" s="1" t="s">
        <v>2330</v>
      </c>
      <c r="E3509" s="1" t="s">
        <v>20</v>
      </c>
      <c r="F3509" s="1" t="s">
        <v>2006</v>
      </c>
      <c r="G3509" s="1" t="s">
        <v>460</v>
      </c>
      <c r="H3509" s="1" t="s">
        <v>130</v>
      </c>
      <c r="I3509" s="1" t="s">
        <v>24</v>
      </c>
      <c r="J3509" s="3">
        <v>36.090000000000003</v>
      </c>
      <c r="K3509" s="1" t="s">
        <v>2553</v>
      </c>
      <c r="L3509" s="1" t="s">
        <v>24</v>
      </c>
      <c r="M3509" s="1" t="s">
        <v>24</v>
      </c>
      <c r="N3509" s="1" t="s">
        <v>2552</v>
      </c>
      <c r="O3509" s="2">
        <v>39675</v>
      </c>
      <c r="P3509" s="2">
        <v>39681</v>
      </c>
      <c r="Q3509" s="1" t="s">
        <v>29</v>
      </c>
      <c r="R3509" t="str">
        <f>VLOOKUP(F3509,'Seg 2 descriptions'!A:B,2)</f>
        <v>X Engineering and Measurement</v>
      </c>
      <c r="S3509" t="str">
        <f>VLOOKUP(G3509,'Seg 3 descriptions'!A:B,2)</f>
        <v>Salaries</v>
      </c>
    </row>
    <row r="3510" spans="1:19" x14ac:dyDescent="0.25">
      <c r="A3510" s="1" t="s">
        <v>17</v>
      </c>
      <c r="B3510" s="1" t="s">
        <v>1988</v>
      </c>
      <c r="C3510" s="1" t="s">
        <v>2301</v>
      </c>
      <c r="D3510" s="1" t="s">
        <v>2073</v>
      </c>
      <c r="E3510" s="1" t="s">
        <v>2029</v>
      </c>
      <c r="F3510" s="1" t="s">
        <v>2013</v>
      </c>
      <c r="G3510" s="1" t="s">
        <v>22</v>
      </c>
      <c r="H3510" s="1" t="s">
        <v>228</v>
      </c>
      <c r="I3510" s="1" t="s">
        <v>24</v>
      </c>
      <c r="J3510" s="3">
        <v>176</v>
      </c>
      <c r="K3510" s="1" t="s">
        <v>84</v>
      </c>
      <c r="L3510" s="1" t="s">
        <v>24</v>
      </c>
      <c r="M3510" s="1" t="s">
        <v>3381</v>
      </c>
      <c r="N3510" s="1" t="s">
        <v>3382</v>
      </c>
      <c r="O3510" s="2">
        <v>39546</v>
      </c>
      <c r="P3510" s="2">
        <v>39546</v>
      </c>
      <c r="Q3510" s="1" t="s">
        <v>29</v>
      </c>
      <c r="R3510" t="str">
        <f>VLOOKUP(F3510,'Seg 2 descriptions'!A:B,2)</f>
        <v>X Facilities-Florida</v>
      </c>
      <c r="S3510" t="str">
        <f>VLOOKUP(G3510,'Seg 3 descriptions'!A:B,2)</f>
        <v>Facilities Maintenance</v>
      </c>
    </row>
    <row r="3511" spans="1:19" x14ac:dyDescent="0.25">
      <c r="A3511" s="1" t="s">
        <v>1571</v>
      </c>
      <c r="B3511" s="1" t="s">
        <v>49</v>
      </c>
      <c r="C3511" s="1" t="s">
        <v>2223</v>
      </c>
      <c r="D3511" s="1" t="s">
        <v>2044</v>
      </c>
      <c r="E3511" s="1" t="s">
        <v>1991</v>
      </c>
      <c r="F3511" s="1" t="s">
        <v>2013</v>
      </c>
      <c r="G3511" s="1" t="s">
        <v>22</v>
      </c>
      <c r="H3511" s="1" t="s">
        <v>86</v>
      </c>
      <c r="I3511" s="1" t="s">
        <v>24</v>
      </c>
      <c r="J3511" s="3">
        <v>1.52</v>
      </c>
      <c r="K3511" s="1" t="s">
        <v>2561</v>
      </c>
      <c r="L3511" s="1" t="s">
        <v>24</v>
      </c>
      <c r="M3511" s="1" t="s">
        <v>24</v>
      </c>
      <c r="N3511" s="1" t="s">
        <v>2223</v>
      </c>
      <c r="O3511" s="2">
        <v>39691</v>
      </c>
      <c r="P3511" s="2">
        <v>39695</v>
      </c>
      <c r="Q3511" s="1" t="s">
        <v>29</v>
      </c>
      <c r="R3511" t="str">
        <f>VLOOKUP(F3511,'Seg 2 descriptions'!A:B,2)</f>
        <v>X Facilities-Florida</v>
      </c>
      <c r="S3511" t="str">
        <f>VLOOKUP(G3511,'Seg 3 descriptions'!A:B,2)</f>
        <v>Facilities Maintenance</v>
      </c>
    </row>
    <row r="3512" spans="1:19" x14ac:dyDescent="0.25">
      <c r="A3512" s="1" t="s">
        <v>1987</v>
      </c>
      <c r="B3512" s="1" t="s">
        <v>1988</v>
      </c>
      <c r="C3512" s="1" t="s">
        <v>3191</v>
      </c>
      <c r="D3512" s="1" t="s">
        <v>2005</v>
      </c>
      <c r="E3512" s="1" t="s">
        <v>20</v>
      </c>
      <c r="F3512" s="1" t="s">
        <v>2006</v>
      </c>
      <c r="G3512" s="1" t="s">
        <v>590</v>
      </c>
      <c r="H3512" s="1" t="s">
        <v>187</v>
      </c>
      <c r="I3512" s="1" t="s">
        <v>24</v>
      </c>
      <c r="J3512" s="3">
        <v>27.07</v>
      </c>
      <c r="K3512" s="1" t="s">
        <v>3383</v>
      </c>
      <c r="L3512" s="1" t="s">
        <v>24</v>
      </c>
      <c r="M3512" s="1" t="s">
        <v>2007</v>
      </c>
      <c r="N3512" s="1" t="s">
        <v>3191</v>
      </c>
      <c r="O3512" s="2">
        <v>39555</v>
      </c>
      <c r="P3512" s="2">
        <v>39555</v>
      </c>
      <c r="Q3512" s="1" t="s">
        <v>29</v>
      </c>
      <c r="R3512" t="str">
        <f>VLOOKUP(F3512,'Seg 2 descriptions'!A:B,2)</f>
        <v>X Engineering and Measurement</v>
      </c>
      <c r="S3512" t="str">
        <f>VLOOKUP(G3512,'Seg 3 descriptions'!A:B,2)</f>
        <v>Overtime/Comp Time/On Call</v>
      </c>
    </row>
    <row r="3513" spans="1:19" x14ac:dyDescent="0.25">
      <c r="A3513" s="1" t="s">
        <v>1987</v>
      </c>
      <c r="B3513" s="1" t="s">
        <v>1988</v>
      </c>
      <c r="C3513" s="1" t="s">
        <v>3191</v>
      </c>
      <c r="D3513" s="1" t="s">
        <v>2008</v>
      </c>
      <c r="E3513" s="1" t="s">
        <v>20</v>
      </c>
      <c r="F3513" s="1" t="s">
        <v>2006</v>
      </c>
      <c r="G3513" s="1" t="s">
        <v>590</v>
      </c>
      <c r="H3513" s="1" t="s">
        <v>76</v>
      </c>
      <c r="I3513" s="1" t="s">
        <v>24</v>
      </c>
      <c r="J3513" s="3">
        <v>54.14</v>
      </c>
      <c r="K3513" s="1" t="s">
        <v>3383</v>
      </c>
      <c r="L3513" s="1" t="s">
        <v>24</v>
      </c>
      <c r="M3513" s="1" t="s">
        <v>2007</v>
      </c>
      <c r="N3513" s="1" t="s">
        <v>3191</v>
      </c>
      <c r="O3513" s="2">
        <v>39555</v>
      </c>
      <c r="P3513" s="2">
        <v>39555</v>
      </c>
      <c r="Q3513" s="1" t="s">
        <v>29</v>
      </c>
      <c r="R3513" t="str">
        <f>VLOOKUP(F3513,'Seg 2 descriptions'!A:B,2)</f>
        <v>X Engineering and Measurement</v>
      </c>
      <c r="S3513" t="str">
        <f>VLOOKUP(G3513,'Seg 3 descriptions'!A:B,2)</f>
        <v>Overtime/Comp Time/On Call</v>
      </c>
    </row>
    <row r="3514" spans="1:19" x14ac:dyDescent="0.25">
      <c r="A3514" s="1" t="s">
        <v>1987</v>
      </c>
      <c r="B3514" s="1" t="s">
        <v>1988</v>
      </c>
      <c r="C3514" s="1" t="s">
        <v>3191</v>
      </c>
      <c r="D3514" s="1" t="s">
        <v>2064</v>
      </c>
      <c r="E3514" s="1" t="s">
        <v>20</v>
      </c>
      <c r="F3514" s="1" t="s">
        <v>2006</v>
      </c>
      <c r="G3514" s="1" t="s">
        <v>590</v>
      </c>
      <c r="H3514" s="1" t="s">
        <v>23</v>
      </c>
      <c r="I3514" s="1" t="s">
        <v>24</v>
      </c>
      <c r="J3514" s="3">
        <v>81.209999999999994</v>
      </c>
      <c r="K3514" s="1" t="s">
        <v>3383</v>
      </c>
      <c r="L3514" s="1" t="s">
        <v>24</v>
      </c>
      <c r="M3514" s="1" t="s">
        <v>2007</v>
      </c>
      <c r="N3514" s="1" t="s">
        <v>3191</v>
      </c>
      <c r="O3514" s="2">
        <v>39555</v>
      </c>
      <c r="P3514" s="2">
        <v>39555</v>
      </c>
      <c r="Q3514" s="1" t="s">
        <v>29</v>
      </c>
      <c r="R3514" t="str">
        <f>VLOOKUP(F3514,'Seg 2 descriptions'!A:B,2)</f>
        <v>X Engineering and Measurement</v>
      </c>
      <c r="S3514" t="str">
        <f>VLOOKUP(G3514,'Seg 3 descriptions'!A:B,2)</f>
        <v>Overtime/Comp Time/On Call</v>
      </c>
    </row>
    <row r="3515" spans="1:19" x14ac:dyDescent="0.25">
      <c r="A3515" s="1" t="s">
        <v>1987</v>
      </c>
      <c r="B3515" s="1" t="s">
        <v>1988</v>
      </c>
      <c r="C3515" s="1" t="s">
        <v>3191</v>
      </c>
      <c r="D3515" s="1" t="s">
        <v>2008</v>
      </c>
      <c r="E3515" s="1" t="s">
        <v>20</v>
      </c>
      <c r="F3515" s="1" t="s">
        <v>2006</v>
      </c>
      <c r="G3515" s="1" t="s">
        <v>590</v>
      </c>
      <c r="H3515" s="1" t="s">
        <v>76</v>
      </c>
      <c r="I3515" s="1" t="s">
        <v>24</v>
      </c>
      <c r="J3515" s="3">
        <v>30.55</v>
      </c>
      <c r="K3515" s="1" t="s">
        <v>3383</v>
      </c>
      <c r="L3515" s="1" t="s">
        <v>24</v>
      </c>
      <c r="M3515" s="1" t="s">
        <v>2406</v>
      </c>
      <c r="N3515" s="1" t="s">
        <v>3191</v>
      </c>
      <c r="O3515" s="2">
        <v>39555</v>
      </c>
      <c r="P3515" s="2">
        <v>39555</v>
      </c>
      <c r="Q3515" s="1" t="s">
        <v>29</v>
      </c>
      <c r="R3515" t="str">
        <f>VLOOKUP(F3515,'Seg 2 descriptions'!A:B,2)</f>
        <v>X Engineering and Measurement</v>
      </c>
      <c r="S3515" t="str">
        <f>VLOOKUP(G3515,'Seg 3 descriptions'!A:B,2)</f>
        <v>Overtime/Comp Time/On Call</v>
      </c>
    </row>
    <row r="3516" spans="1:19" x14ac:dyDescent="0.25">
      <c r="A3516" s="1" t="s">
        <v>1987</v>
      </c>
      <c r="B3516" s="1" t="s">
        <v>1988</v>
      </c>
      <c r="C3516" s="1" t="s">
        <v>3191</v>
      </c>
      <c r="D3516" s="1" t="s">
        <v>2064</v>
      </c>
      <c r="E3516" s="1" t="s">
        <v>20</v>
      </c>
      <c r="F3516" s="1" t="s">
        <v>2006</v>
      </c>
      <c r="G3516" s="1" t="s">
        <v>590</v>
      </c>
      <c r="H3516" s="1" t="s">
        <v>23</v>
      </c>
      <c r="I3516" s="1" t="s">
        <v>24</v>
      </c>
      <c r="J3516" s="3">
        <v>45.82</v>
      </c>
      <c r="K3516" s="1" t="s">
        <v>3383</v>
      </c>
      <c r="L3516" s="1" t="s">
        <v>24</v>
      </c>
      <c r="M3516" s="1" t="s">
        <v>2406</v>
      </c>
      <c r="N3516" s="1" t="s">
        <v>3191</v>
      </c>
      <c r="O3516" s="2">
        <v>39555</v>
      </c>
      <c r="P3516" s="2">
        <v>39555</v>
      </c>
      <c r="Q3516" s="1" t="s">
        <v>29</v>
      </c>
      <c r="R3516" t="str">
        <f>VLOOKUP(F3516,'Seg 2 descriptions'!A:B,2)</f>
        <v>X Engineering and Measurement</v>
      </c>
      <c r="S3516" t="str">
        <f>VLOOKUP(G3516,'Seg 3 descriptions'!A:B,2)</f>
        <v>Overtime/Comp Time/On Call</v>
      </c>
    </row>
    <row r="3517" spans="1:19" x14ac:dyDescent="0.25">
      <c r="A3517" s="1" t="s">
        <v>1987</v>
      </c>
      <c r="B3517" s="1" t="s">
        <v>1988</v>
      </c>
      <c r="C3517" s="1" t="s">
        <v>3191</v>
      </c>
      <c r="D3517" s="1" t="s">
        <v>2352</v>
      </c>
      <c r="E3517" s="1" t="s">
        <v>1991</v>
      </c>
      <c r="F3517" s="1" t="s">
        <v>1992</v>
      </c>
      <c r="G3517" s="1" t="s">
        <v>590</v>
      </c>
      <c r="H3517" s="1" t="s">
        <v>130</v>
      </c>
      <c r="I3517" s="1" t="s">
        <v>24</v>
      </c>
      <c r="J3517" s="3">
        <v>20.39</v>
      </c>
      <c r="K3517" s="1" t="s">
        <v>3383</v>
      </c>
      <c r="L3517" s="1" t="s">
        <v>24</v>
      </c>
      <c r="M3517" s="1" t="s">
        <v>2048</v>
      </c>
      <c r="N3517" s="1" t="s">
        <v>3191</v>
      </c>
      <c r="O3517" s="2">
        <v>39555</v>
      </c>
      <c r="P3517" s="2">
        <v>39555</v>
      </c>
      <c r="Q3517" s="1" t="s">
        <v>29</v>
      </c>
      <c r="R3517" t="str">
        <f>VLOOKUP(F3517,'Seg 2 descriptions'!A:B,2)</f>
        <v>X Operations-Tri-County</v>
      </c>
      <c r="S3517" t="str">
        <f>VLOOKUP(G3517,'Seg 3 descriptions'!A:B,2)</f>
        <v>Overtime/Comp Time/On Call</v>
      </c>
    </row>
    <row r="3518" spans="1:19" x14ac:dyDescent="0.25">
      <c r="A3518" s="1" t="s">
        <v>828</v>
      </c>
      <c r="B3518" s="1" t="s">
        <v>49</v>
      </c>
      <c r="C3518" s="1" t="s">
        <v>2304</v>
      </c>
      <c r="D3518" s="1" t="s">
        <v>2083</v>
      </c>
      <c r="E3518" s="1" t="s">
        <v>20</v>
      </c>
      <c r="F3518" s="1" t="s">
        <v>1992</v>
      </c>
      <c r="G3518" s="1" t="s">
        <v>460</v>
      </c>
      <c r="H3518" s="1" t="s">
        <v>86</v>
      </c>
      <c r="I3518" s="1" t="s">
        <v>24</v>
      </c>
      <c r="J3518" s="3">
        <v>651.30999999999995</v>
      </c>
      <c r="K3518" s="1" t="s">
        <v>2737</v>
      </c>
      <c r="L3518" s="1" t="s">
        <v>24</v>
      </c>
      <c r="M3518" s="1" t="s">
        <v>24</v>
      </c>
      <c r="N3518" s="1" t="s">
        <v>2304</v>
      </c>
      <c r="O3518" s="2">
        <v>39598</v>
      </c>
      <c r="P3518" s="2">
        <v>39604</v>
      </c>
      <c r="Q3518" s="1" t="s">
        <v>29</v>
      </c>
      <c r="R3518" t="str">
        <f>VLOOKUP(F3518,'Seg 2 descriptions'!A:B,2)</f>
        <v>X Operations-Tri-County</v>
      </c>
      <c r="S3518" t="str">
        <f>VLOOKUP(G3518,'Seg 3 descriptions'!A:B,2)</f>
        <v>Salaries</v>
      </c>
    </row>
    <row r="3519" spans="1:19" x14ac:dyDescent="0.25">
      <c r="A3519" s="1" t="s">
        <v>1987</v>
      </c>
      <c r="B3519" s="1" t="s">
        <v>1988</v>
      </c>
      <c r="C3519" s="1" t="s">
        <v>2802</v>
      </c>
      <c r="D3519" s="1" t="s">
        <v>2104</v>
      </c>
      <c r="E3519" s="1" t="s">
        <v>1991</v>
      </c>
      <c r="F3519" s="1" t="s">
        <v>2101</v>
      </c>
      <c r="G3519" s="1" t="s">
        <v>460</v>
      </c>
      <c r="H3519" s="1" t="s">
        <v>23</v>
      </c>
      <c r="I3519" s="1" t="s">
        <v>24</v>
      </c>
      <c r="J3519" s="3">
        <v>129.12</v>
      </c>
      <c r="K3519" s="1" t="s">
        <v>3384</v>
      </c>
      <c r="L3519" s="1" t="s">
        <v>24</v>
      </c>
      <c r="M3519" s="1" t="s">
        <v>2492</v>
      </c>
      <c r="N3519" s="1" t="s">
        <v>2802</v>
      </c>
      <c r="O3519" s="2">
        <v>39486</v>
      </c>
      <c r="P3519" s="2">
        <v>39486</v>
      </c>
      <c r="Q3519" s="1" t="s">
        <v>29</v>
      </c>
      <c r="R3519" t="str">
        <f>VLOOKUP(F3519,'Seg 2 descriptions'!A:B,2)</f>
        <v>X Operations Manager-Tri-County</v>
      </c>
      <c r="S3519" t="str">
        <f>VLOOKUP(G3519,'Seg 3 descriptions'!A:B,2)</f>
        <v>Salaries</v>
      </c>
    </row>
    <row r="3520" spans="1:19" x14ac:dyDescent="0.25">
      <c r="A3520" s="1" t="s">
        <v>1987</v>
      </c>
      <c r="B3520" s="1" t="s">
        <v>1988</v>
      </c>
      <c r="C3520" s="1" t="s">
        <v>2802</v>
      </c>
      <c r="D3520" s="1" t="s">
        <v>2105</v>
      </c>
      <c r="E3520" s="1" t="s">
        <v>2029</v>
      </c>
      <c r="F3520" s="1" t="s">
        <v>2101</v>
      </c>
      <c r="G3520" s="1" t="s">
        <v>460</v>
      </c>
      <c r="H3520" s="1" t="s">
        <v>86</v>
      </c>
      <c r="I3520" s="1" t="s">
        <v>24</v>
      </c>
      <c r="J3520" s="3">
        <v>258.24</v>
      </c>
      <c r="K3520" s="1" t="s">
        <v>3384</v>
      </c>
      <c r="L3520" s="1" t="s">
        <v>24</v>
      </c>
      <c r="M3520" s="1" t="s">
        <v>2492</v>
      </c>
      <c r="N3520" s="1" t="s">
        <v>2802</v>
      </c>
      <c r="O3520" s="2">
        <v>39486</v>
      </c>
      <c r="P3520" s="2">
        <v>39486</v>
      </c>
      <c r="Q3520" s="1" t="s">
        <v>29</v>
      </c>
      <c r="R3520" t="str">
        <f>VLOOKUP(F3520,'Seg 2 descriptions'!A:B,2)</f>
        <v>X Operations Manager-Tri-County</v>
      </c>
      <c r="S3520" t="str">
        <f>VLOOKUP(G3520,'Seg 3 descriptions'!A:B,2)</f>
        <v>Salaries</v>
      </c>
    </row>
    <row r="3521" spans="1:19" x14ac:dyDescent="0.25">
      <c r="A3521" s="1" t="s">
        <v>1987</v>
      </c>
      <c r="B3521" s="1" t="s">
        <v>1988</v>
      </c>
      <c r="C3521" s="1" t="s">
        <v>2802</v>
      </c>
      <c r="D3521" s="1" t="s">
        <v>2100</v>
      </c>
      <c r="E3521" s="1" t="s">
        <v>1991</v>
      </c>
      <c r="F3521" s="1" t="s">
        <v>2101</v>
      </c>
      <c r="G3521" s="1" t="s">
        <v>460</v>
      </c>
      <c r="H3521" s="1" t="s">
        <v>86</v>
      </c>
      <c r="I3521" s="1" t="s">
        <v>24</v>
      </c>
      <c r="J3521" s="3">
        <v>258.24</v>
      </c>
      <c r="K3521" s="1" t="s">
        <v>3384</v>
      </c>
      <c r="L3521" s="1" t="s">
        <v>24</v>
      </c>
      <c r="M3521" s="1" t="s">
        <v>2492</v>
      </c>
      <c r="N3521" s="1" t="s">
        <v>2802</v>
      </c>
      <c r="O3521" s="2">
        <v>39486</v>
      </c>
      <c r="P3521" s="2">
        <v>39486</v>
      </c>
      <c r="Q3521" s="1" t="s">
        <v>29</v>
      </c>
      <c r="R3521" t="str">
        <f>VLOOKUP(F3521,'Seg 2 descriptions'!A:B,2)</f>
        <v>X Operations Manager-Tri-County</v>
      </c>
      <c r="S3521" t="str">
        <f>VLOOKUP(G3521,'Seg 3 descriptions'!A:B,2)</f>
        <v>Salaries</v>
      </c>
    </row>
    <row r="3522" spans="1:19" x14ac:dyDescent="0.25">
      <c r="A3522" s="1" t="s">
        <v>1987</v>
      </c>
      <c r="B3522" s="1" t="s">
        <v>1988</v>
      </c>
      <c r="C3522" s="1" t="s">
        <v>2802</v>
      </c>
      <c r="D3522" s="1" t="s">
        <v>2493</v>
      </c>
      <c r="E3522" s="1" t="s">
        <v>1991</v>
      </c>
      <c r="F3522" s="1" t="s">
        <v>2101</v>
      </c>
      <c r="G3522" s="1" t="s">
        <v>460</v>
      </c>
      <c r="H3522" s="1" t="s">
        <v>187</v>
      </c>
      <c r="I3522" s="1" t="s">
        <v>24</v>
      </c>
      <c r="J3522" s="3">
        <v>129.12</v>
      </c>
      <c r="K3522" s="1" t="s">
        <v>3384</v>
      </c>
      <c r="L3522" s="1" t="s">
        <v>24</v>
      </c>
      <c r="M3522" s="1" t="s">
        <v>2492</v>
      </c>
      <c r="N3522" s="1" t="s">
        <v>2802</v>
      </c>
      <c r="O3522" s="2">
        <v>39486</v>
      </c>
      <c r="P3522" s="2">
        <v>39486</v>
      </c>
      <c r="Q3522" s="1" t="s">
        <v>29</v>
      </c>
      <c r="R3522" t="str">
        <f>VLOOKUP(F3522,'Seg 2 descriptions'!A:B,2)</f>
        <v>X Operations Manager-Tri-County</v>
      </c>
      <c r="S3522" t="str">
        <f>VLOOKUP(G3522,'Seg 3 descriptions'!A:B,2)</f>
        <v>Salaries</v>
      </c>
    </row>
    <row r="3523" spans="1:19" x14ac:dyDescent="0.25">
      <c r="A3523" s="1" t="s">
        <v>1987</v>
      </c>
      <c r="B3523" s="1" t="s">
        <v>1988</v>
      </c>
      <c r="C3523" s="1" t="s">
        <v>2868</v>
      </c>
      <c r="D3523" s="1" t="s">
        <v>2009</v>
      </c>
      <c r="E3523" s="1" t="s">
        <v>1991</v>
      </c>
      <c r="F3523" s="1" t="s">
        <v>1992</v>
      </c>
      <c r="G3523" s="1" t="s">
        <v>590</v>
      </c>
      <c r="H3523" s="1" t="s">
        <v>86</v>
      </c>
      <c r="I3523" s="1" t="s">
        <v>24</v>
      </c>
      <c r="J3523" s="3">
        <v>20.34</v>
      </c>
      <c r="K3523" s="1" t="s">
        <v>3385</v>
      </c>
      <c r="L3523" s="1" t="s">
        <v>24</v>
      </c>
      <c r="M3523" s="1" t="s">
        <v>1998</v>
      </c>
      <c r="N3523" s="1" t="s">
        <v>2868</v>
      </c>
      <c r="O3523" s="2">
        <v>39584</v>
      </c>
      <c r="P3523" s="2">
        <v>39602</v>
      </c>
      <c r="Q3523" s="1" t="s">
        <v>29</v>
      </c>
      <c r="R3523" t="str">
        <f>VLOOKUP(F3523,'Seg 2 descriptions'!A:B,2)</f>
        <v>X Operations-Tri-County</v>
      </c>
      <c r="S3523" t="str">
        <f>VLOOKUP(G3523,'Seg 3 descriptions'!A:B,2)</f>
        <v>Overtime/Comp Time/On Call</v>
      </c>
    </row>
    <row r="3524" spans="1:19" x14ac:dyDescent="0.25">
      <c r="A3524" s="1" t="s">
        <v>1987</v>
      </c>
      <c r="B3524" s="1" t="s">
        <v>1988</v>
      </c>
      <c r="C3524" s="1" t="s">
        <v>2868</v>
      </c>
      <c r="D3524" s="1" t="s">
        <v>2005</v>
      </c>
      <c r="E3524" s="1" t="s">
        <v>20</v>
      </c>
      <c r="F3524" s="1" t="s">
        <v>2006</v>
      </c>
      <c r="G3524" s="1" t="s">
        <v>590</v>
      </c>
      <c r="H3524" s="1" t="s">
        <v>187</v>
      </c>
      <c r="I3524" s="1" t="s">
        <v>24</v>
      </c>
      <c r="J3524" s="3">
        <v>27.07</v>
      </c>
      <c r="K3524" s="1" t="s">
        <v>3385</v>
      </c>
      <c r="L3524" s="1" t="s">
        <v>24</v>
      </c>
      <c r="M3524" s="1" t="s">
        <v>2007</v>
      </c>
      <c r="N3524" s="1" t="s">
        <v>2868</v>
      </c>
      <c r="O3524" s="2">
        <v>39584</v>
      </c>
      <c r="P3524" s="2">
        <v>39602</v>
      </c>
      <c r="Q3524" s="1" t="s">
        <v>29</v>
      </c>
      <c r="R3524" t="str">
        <f>VLOOKUP(F3524,'Seg 2 descriptions'!A:B,2)</f>
        <v>X Engineering and Measurement</v>
      </c>
      <c r="S3524" t="str">
        <f>VLOOKUP(G3524,'Seg 3 descriptions'!A:B,2)</f>
        <v>Overtime/Comp Time/On Call</v>
      </c>
    </row>
    <row r="3525" spans="1:19" x14ac:dyDescent="0.25">
      <c r="A3525" s="1" t="s">
        <v>1987</v>
      </c>
      <c r="B3525" s="1" t="s">
        <v>1988</v>
      </c>
      <c r="C3525" s="1" t="s">
        <v>2868</v>
      </c>
      <c r="D3525" s="1" t="s">
        <v>2064</v>
      </c>
      <c r="E3525" s="1" t="s">
        <v>20</v>
      </c>
      <c r="F3525" s="1" t="s">
        <v>2006</v>
      </c>
      <c r="G3525" s="1" t="s">
        <v>590</v>
      </c>
      <c r="H3525" s="1" t="s">
        <v>23</v>
      </c>
      <c r="I3525" s="1" t="s">
        <v>24</v>
      </c>
      <c r="J3525" s="3">
        <v>61.1</v>
      </c>
      <c r="K3525" s="1" t="s">
        <v>3385</v>
      </c>
      <c r="L3525" s="1" t="s">
        <v>24</v>
      </c>
      <c r="M3525" s="1" t="s">
        <v>2406</v>
      </c>
      <c r="N3525" s="1" t="s">
        <v>2868</v>
      </c>
      <c r="O3525" s="2">
        <v>39584</v>
      </c>
      <c r="P3525" s="2">
        <v>39602</v>
      </c>
      <c r="Q3525" s="1" t="s">
        <v>29</v>
      </c>
      <c r="R3525" t="str">
        <f>VLOOKUP(F3525,'Seg 2 descriptions'!A:B,2)</f>
        <v>X Engineering and Measurement</v>
      </c>
      <c r="S3525" t="str">
        <f>VLOOKUP(G3525,'Seg 3 descriptions'!A:B,2)</f>
        <v>Overtime/Comp Time/On Call</v>
      </c>
    </row>
    <row r="3526" spans="1:19" x14ac:dyDescent="0.25">
      <c r="A3526" s="1" t="s">
        <v>1987</v>
      </c>
      <c r="B3526" s="1" t="s">
        <v>1988</v>
      </c>
      <c r="C3526" s="1" t="s">
        <v>2868</v>
      </c>
      <c r="D3526" s="1" t="s">
        <v>2009</v>
      </c>
      <c r="E3526" s="1" t="s">
        <v>1991</v>
      </c>
      <c r="F3526" s="1" t="s">
        <v>1992</v>
      </c>
      <c r="G3526" s="1" t="s">
        <v>590</v>
      </c>
      <c r="H3526" s="1" t="s">
        <v>86</v>
      </c>
      <c r="I3526" s="1" t="s">
        <v>24</v>
      </c>
      <c r="J3526" s="3">
        <v>20.39</v>
      </c>
      <c r="K3526" s="1" t="s">
        <v>3385</v>
      </c>
      <c r="L3526" s="1" t="s">
        <v>24</v>
      </c>
      <c r="M3526" s="1" t="s">
        <v>2048</v>
      </c>
      <c r="N3526" s="1" t="s">
        <v>2868</v>
      </c>
      <c r="O3526" s="2">
        <v>39584</v>
      </c>
      <c r="P3526" s="2">
        <v>39602</v>
      </c>
      <c r="Q3526" s="1" t="s">
        <v>29</v>
      </c>
      <c r="R3526" t="str">
        <f>VLOOKUP(F3526,'Seg 2 descriptions'!A:B,2)</f>
        <v>X Operations-Tri-County</v>
      </c>
      <c r="S3526" t="str">
        <f>VLOOKUP(G3526,'Seg 3 descriptions'!A:B,2)</f>
        <v>Overtime/Comp Time/On Call</v>
      </c>
    </row>
    <row r="3527" spans="1:19" x14ac:dyDescent="0.25">
      <c r="A3527" s="1" t="s">
        <v>1987</v>
      </c>
      <c r="B3527" s="1" t="s">
        <v>1988</v>
      </c>
      <c r="C3527" s="1" t="s">
        <v>2405</v>
      </c>
      <c r="D3527" s="1" t="s">
        <v>2080</v>
      </c>
      <c r="E3527" s="1" t="s">
        <v>20</v>
      </c>
      <c r="F3527" s="1" t="s">
        <v>2006</v>
      </c>
      <c r="G3527" s="1" t="s">
        <v>460</v>
      </c>
      <c r="H3527" s="1" t="s">
        <v>187</v>
      </c>
      <c r="I3527" s="1" t="s">
        <v>24</v>
      </c>
      <c r="J3527" s="3">
        <v>-180.5</v>
      </c>
      <c r="K3527" s="1" t="s">
        <v>3386</v>
      </c>
      <c r="L3527" s="1" t="s">
        <v>24</v>
      </c>
      <c r="M3527" s="1" t="s">
        <v>2007</v>
      </c>
      <c r="N3527" s="1" t="s">
        <v>2404</v>
      </c>
      <c r="O3527" s="2">
        <v>39507</v>
      </c>
      <c r="P3527" s="2">
        <v>39514</v>
      </c>
      <c r="Q3527" s="1" t="s">
        <v>29</v>
      </c>
      <c r="R3527" t="str">
        <f>VLOOKUP(F3527,'Seg 2 descriptions'!A:B,2)</f>
        <v>X Engineering and Measurement</v>
      </c>
      <c r="S3527" t="str">
        <f>VLOOKUP(G3527,'Seg 3 descriptions'!A:B,2)</f>
        <v>Salaries</v>
      </c>
    </row>
    <row r="3528" spans="1:19" x14ac:dyDescent="0.25">
      <c r="A3528" s="1" t="s">
        <v>1987</v>
      </c>
      <c r="B3528" s="1" t="s">
        <v>1988</v>
      </c>
      <c r="C3528" s="1" t="s">
        <v>2405</v>
      </c>
      <c r="D3528" s="1" t="s">
        <v>2081</v>
      </c>
      <c r="E3528" s="1" t="s">
        <v>20</v>
      </c>
      <c r="F3528" s="1" t="s">
        <v>2006</v>
      </c>
      <c r="G3528" s="1" t="s">
        <v>460</v>
      </c>
      <c r="H3528" s="1" t="s">
        <v>76</v>
      </c>
      <c r="I3528" s="1" t="s">
        <v>24</v>
      </c>
      <c r="J3528" s="3">
        <v>-126.35</v>
      </c>
      <c r="K3528" s="1" t="s">
        <v>3386</v>
      </c>
      <c r="L3528" s="1" t="s">
        <v>24</v>
      </c>
      <c r="M3528" s="1" t="s">
        <v>2007</v>
      </c>
      <c r="N3528" s="1" t="s">
        <v>2404</v>
      </c>
      <c r="O3528" s="2">
        <v>39507</v>
      </c>
      <c r="P3528" s="2">
        <v>39514</v>
      </c>
      <c r="Q3528" s="1" t="s">
        <v>29</v>
      </c>
      <c r="R3528" t="str">
        <f>VLOOKUP(F3528,'Seg 2 descriptions'!A:B,2)</f>
        <v>X Engineering and Measurement</v>
      </c>
      <c r="S3528" t="str">
        <f>VLOOKUP(G3528,'Seg 3 descriptions'!A:B,2)</f>
        <v>Salaries</v>
      </c>
    </row>
    <row r="3529" spans="1:19" x14ac:dyDescent="0.25">
      <c r="A3529" s="1" t="s">
        <v>1987</v>
      </c>
      <c r="B3529" s="1" t="s">
        <v>1988</v>
      </c>
      <c r="C3529" s="1" t="s">
        <v>2405</v>
      </c>
      <c r="D3529" s="1" t="s">
        <v>2393</v>
      </c>
      <c r="E3529" s="1" t="s">
        <v>20</v>
      </c>
      <c r="F3529" s="1" t="s">
        <v>2006</v>
      </c>
      <c r="G3529" s="1" t="s">
        <v>460</v>
      </c>
      <c r="H3529" s="1" t="s">
        <v>228</v>
      </c>
      <c r="I3529" s="1" t="s">
        <v>24</v>
      </c>
      <c r="J3529" s="3">
        <v>-36.1</v>
      </c>
      <c r="K3529" s="1" t="s">
        <v>3386</v>
      </c>
      <c r="L3529" s="1" t="s">
        <v>24</v>
      </c>
      <c r="M3529" s="1" t="s">
        <v>2007</v>
      </c>
      <c r="N3529" s="1" t="s">
        <v>2404</v>
      </c>
      <c r="O3529" s="2">
        <v>39507</v>
      </c>
      <c r="P3529" s="2">
        <v>39514</v>
      </c>
      <c r="Q3529" s="1" t="s">
        <v>29</v>
      </c>
      <c r="R3529" t="str">
        <f>VLOOKUP(F3529,'Seg 2 descriptions'!A:B,2)</f>
        <v>X Engineering and Measurement</v>
      </c>
      <c r="S3529" t="str">
        <f>VLOOKUP(G3529,'Seg 3 descriptions'!A:B,2)</f>
        <v>Salaries</v>
      </c>
    </row>
    <row r="3530" spans="1:19" x14ac:dyDescent="0.25">
      <c r="A3530" s="1" t="s">
        <v>1987</v>
      </c>
      <c r="B3530" s="1" t="s">
        <v>1988</v>
      </c>
      <c r="C3530" s="1" t="s">
        <v>2405</v>
      </c>
      <c r="D3530" s="1" t="s">
        <v>1999</v>
      </c>
      <c r="E3530" s="1" t="s">
        <v>1991</v>
      </c>
      <c r="F3530" s="1" t="s">
        <v>1992</v>
      </c>
      <c r="G3530" s="1" t="s">
        <v>460</v>
      </c>
      <c r="H3530" s="1" t="s">
        <v>228</v>
      </c>
      <c r="I3530" s="1" t="s">
        <v>24</v>
      </c>
      <c r="J3530" s="3">
        <v>-116.34</v>
      </c>
      <c r="K3530" s="1" t="s">
        <v>3386</v>
      </c>
      <c r="L3530" s="1" t="s">
        <v>24</v>
      </c>
      <c r="M3530" s="1" t="s">
        <v>2000</v>
      </c>
      <c r="N3530" s="1" t="s">
        <v>2404</v>
      </c>
      <c r="O3530" s="2">
        <v>39507</v>
      </c>
      <c r="P3530" s="2">
        <v>39514</v>
      </c>
      <c r="Q3530" s="1" t="s">
        <v>29</v>
      </c>
      <c r="R3530" t="str">
        <f>VLOOKUP(F3530,'Seg 2 descriptions'!A:B,2)</f>
        <v>X Operations-Tri-County</v>
      </c>
      <c r="S3530" t="str">
        <f>VLOOKUP(G3530,'Seg 3 descriptions'!A:B,2)</f>
        <v>Salaries</v>
      </c>
    </row>
    <row r="3531" spans="1:19" x14ac:dyDescent="0.25">
      <c r="A3531" s="1" t="s">
        <v>1987</v>
      </c>
      <c r="B3531" s="1" t="s">
        <v>1988</v>
      </c>
      <c r="C3531" s="1" t="s">
        <v>2405</v>
      </c>
      <c r="D3531" s="1" t="s">
        <v>1999</v>
      </c>
      <c r="E3531" s="1" t="s">
        <v>1991</v>
      </c>
      <c r="F3531" s="1" t="s">
        <v>1992</v>
      </c>
      <c r="G3531" s="1" t="s">
        <v>460</v>
      </c>
      <c r="H3531" s="1" t="s">
        <v>228</v>
      </c>
      <c r="I3531" s="1" t="s">
        <v>24</v>
      </c>
      <c r="J3531" s="3">
        <v>-58.11</v>
      </c>
      <c r="K3531" s="1" t="s">
        <v>3386</v>
      </c>
      <c r="L3531" s="1" t="s">
        <v>24</v>
      </c>
      <c r="M3531" s="1" t="s">
        <v>1994</v>
      </c>
      <c r="N3531" s="1" t="s">
        <v>2404</v>
      </c>
      <c r="O3531" s="2">
        <v>39507</v>
      </c>
      <c r="P3531" s="2">
        <v>39514</v>
      </c>
      <c r="Q3531" s="1" t="s">
        <v>29</v>
      </c>
      <c r="R3531" t="str">
        <f>VLOOKUP(F3531,'Seg 2 descriptions'!A:B,2)</f>
        <v>X Operations-Tri-County</v>
      </c>
      <c r="S3531" t="str">
        <f>VLOOKUP(G3531,'Seg 3 descriptions'!A:B,2)</f>
        <v>Salaries</v>
      </c>
    </row>
    <row r="3532" spans="1:19" x14ac:dyDescent="0.25">
      <c r="A3532" s="1" t="s">
        <v>1987</v>
      </c>
      <c r="B3532" s="1" t="s">
        <v>1988</v>
      </c>
      <c r="C3532" s="1" t="s">
        <v>2405</v>
      </c>
      <c r="D3532" s="1" t="s">
        <v>1999</v>
      </c>
      <c r="E3532" s="1" t="s">
        <v>1991</v>
      </c>
      <c r="F3532" s="1" t="s">
        <v>1992</v>
      </c>
      <c r="G3532" s="1" t="s">
        <v>460</v>
      </c>
      <c r="H3532" s="1" t="s">
        <v>228</v>
      </c>
      <c r="I3532" s="1" t="s">
        <v>24</v>
      </c>
      <c r="J3532" s="3">
        <v>-199</v>
      </c>
      <c r="K3532" s="1" t="s">
        <v>3386</v>
      </c>
      <c r="L3532" s="1" t="s">
        <v>24</v>
      </c>
      <c r="M3532" s="1" t="s">
        <v>2388</v>
      </c>
      <c r="N3532" s="1" t="s">
        <v>2404</v>
      </c>
      <c r="O3532" s="2">
        <v>39507</v>
      </c>
      <c r="P3532" s="2">
        <v>39514</v>
      </c>
      <c r="Q3532" s="1" t="s">
        <v>29</v>
      </c>
      <c r="R3532" t="str">
        <f>VLOOKUP(F3532,'Seg 2 descriptions'!A:B,2)</f>
        <v>X Operations-Tri-County</v>
      </c>
      <c r="S3532" t="str">
        <f>VLOOKUP(G3532,'Seg 3 descriptions'!A:B,2)</f>
        <v>Salaries</v>
      </c>
    </row>
    <row r="3533" spans="1:19" x14ac:dyDescent="0.25">
      <c r="A3533" s="1" t="s">
        <v>1987</v>
      </c>
      <c r="B3533" s="1" t="s">
        <v>1988</v>
      </c>
      <c r="C3533" s="1" t="s">
        <v>2405</v>
      </c>
      <c r="D3533" s="1" t="s">
        <v>2080</v>
      </c>
      <c r="E3533" s="1" t="s">
        <v>20</v>
      </c>
      <c r="F3533" s="1" t="s">
        <v>2006</v>
      </c>
      <c r="G3533" s="1" t="s">
        <v>460</v>
      </c>
      <c r="H3533" s="1" t="s">
        <v>187</v>
      </c>
      <c r="I3533" s="1" t="s">
        <v>24</v>
      </c>
      <c r="J3533" s="3">
        <v>-40.72</v>
      </c>
      <c r="K3533" s="1" t="s">
        <v>3386</v>
      </c>
      <c r="L3533" s="1" t="s">
        <v>24</v>
      </c>
      <c r="M3533" s="1" t="s">
        <v>2406</v>
      </c>
      <c r="N3533" s="1" t="s">
        <v>2404</v>
      </c>
      <c r="O3533" s="2">
        <v>39507</v>
      </c>
      <c r="P3533" s="2">
        <v>39514</v>
      </c>
      <c r="Q3533" s="1" t="s">
        <v>29</v>
      </c>
      <c r="R3533" t="str">
        <f>VLOOKUP(F3533,'Seg 2 descriptions'!A:B,2)</f>
        <v>X Engineering and Measurement</v>
      </c>
      <c r="S3533" t="str">
        <f>VLOOKUP(G3533,'Seg 3 descriptions'!A:B,2)</f>
        <v>Salaries</v>
      </c>
    </row>
    <row r="3534" spans="1:19" x14ac:dyDescent="0.25">
      <c r="A3534" s="1" t="s">
        <v>1987</v>
      </c>
      <c r="B3534" s="1" t="s">
        <v>1988</v>
      </c>
      <c r="C3534" s="1" t="s">
        <v>2405</v>
      </c>
      <c r="D3534" s="1" t="s">
        <v>2081</v>
      </c>
      <c r="E3534" s="1" t="s">
        <v>20</v>
      </c>
      <c r="F3534" s="1" t="s">
        <v>2006</v>
      </c>
      <c r="G3534" s="1" t="s">
        <v>460</v>
      </c>
      <c r="H3534" s="1" t="s">
        <v>76</v>
      </c>
      <c r="I3534" s="1" t="s">
        <v>24</v>
      </c>
      <c r="J3534" s="3">
        <v>-183.24</v>
      </c>
      <c r="K3534" s="1" t="s">
        <v>3386</v>
      </c>
      <c r="L3534" s="1" t="s">
        <v>24</v>
      </c>
      <c r="M3534" s="1" t="s">
        <v>2406</v>
      </c>
      <c r="N3534" s="1" t="s">
        <v>2404</v>
      </c>
      <c r="O3534" s="2">
        <v>39507</v>
      </c>
      <c r="P3534" s="2">
        <v>39514</v>
      </c>
      <c r="Q3534" s="1" t="s">
        <v>29</v>
      </c>
      <c r="R3534" t="str">
        <f>VLOOKUP(F3534,'Seg 2 descriptions'!A:B,2)</f>
        <v>X Engineering and Measurement</v>
      </c>
      <c r="S3534" t="str">
        <f>VLOOKUP(G3534,'Seg 3 descriptions'!A:B,2)</f>
        <v>Salaries</v>
      </c>
    </row>
    <row r="3535" spans="1:19" x14ac:dyDescent="0.25">
      <c r="A3535" s="1" t="s">
        <v>1987</v>
      </c>
      <c r="B3535" s="1" t="s">
        <v>1988</v>
      </c>
      <c r="C3535" s="1" t="s">
        <v>2405</v>
      </c>
      <c r="D3535" s="1" t="s">
        <v>2082</v>
      </c>
      <c r="E3535" s="1" t="s">
        <v>20</v>
      </c>
      <c r="F3535" s="1" t="s">
        <v>2006</v>
      </c>
      <c r="G3535" s="1" t="s">
        <v>460</v>
      </c>
      <c r="H3535" s="1" t="s">
        <v>23</v>
      </c>
      <c r="I3535" s="1" t="s">
        <v>24</v>
      </c>
      <c r="J3535" s="3">
        <v>-61.08</v>
      </c>
      <c r="K3535" s="1" t="s">
        <v>3386</v>
      </c>
      <c r="L3535" s="1" t="s">
        <v>24</v>
      </c>
      <c r="M3535" s="1" t="s">
        <v>2406</v>
      </c>
      <c r="N3535" s="1" t="s">
        <v>2404</v>
      </c>
      <c r="O3535" s="2">
        <v>39507</v>
      </c>
      <c r="P3535" s="2">
        <v>39514</v>
      </c>
      <c r="Q3535" s="1" t="s">
        <v>29</v>
      </c>
      <c r="R3535" t="str">
        <f>VLOOKUP(F3535,'Seg 2 descriptions'!A:B,2)</f>
        <v>X Engineering and Measurement</v>
      </c>
      <c r="S3535" t="str">
        <f>VLOOKUP(G3535,'Seg 3 descriptions'!A:B,2)</f>
        <v>Salaries</v>
      </c>
    </row>
    <row r="3536" spans="1:19" x14ac:dyDescent="0.25">
      <c r="A3536" s="1" t="s">
        <v>1987</v>
      </c>
      <c r="B3536" s="1" t="s">
        <v>1988</v>
      </c>
      <c r="C3536" s="1" t="s">
        <v>2405</v>
      </c>
      <c r="D3536" s="1" t="s">
        <v>2218</v>
      </c>
      <c r="E3536" s="1" t="s">
        <v>1991</v>
      </c>
      <c r="F3536" s="1" t="s">
        <v>1992</v>
      </c>
      <c r="G3536" s="1" t="s">
        <v>460</v>
      </c>
      <c r="H3536" s="1" t="s">
        <v>130</v>
      </c>
      <c r="I3536" s="1" t="s">
        <v>24</v>
      </c>
      <c r="J3536" s="3">
        <v>-108.72</v>
      </c>
      <c r="K3536" s="1" t="s">
        <v>3386</v>
      </c>
      <c r="L3536" s="1" t="s">
        <v>24</v>
      </c>
      <c r="M3536" s="1" t="s">
        <v>2048</v>
      </c>
      <c r="N3536" s="1" t="s">
        <v>2404</v>
      </c>
      <c r="O3536" s="2">
        <v>39507</v>
      </c>
      <c r="P3536" s="2">
        <v>39514</v>
      </c>
      <c r="Q3536" s="1" t="s">
        <v>29</v>
      </c>
      <c r="R3536" t="str">
        <f>VLOOKUP(F3536,'Seg 2 descriptions'!A:B,2)</f>
        <v>X Operations-Tri-County</v>
      </c>
      <c r="S3536" t="str">
        <f>VLOOKUP(G3536,'Seg 3 descriptions'!A:B,2)</f>
        <v>Salaries</v>
      </c>
    </row>
    <row r="3537" spans="1:19" x14ac:dyDescent="0.25">
      <c r="A3537" s="1" t="s">
        <v>1987</v>
      </c>
      <c r="B3537" s="1" t="s">
        <v>1988</v>
      </c>
      <c r="C3537" s="1" t="s">
        <v>2405</v>
      </c>
      <c r="D3537" s="1" t="s">
        <v>2330</v>
      </c>
      <c r="E3537" s="1" t="s">
        <v>20</v>
      </c>
      <c r="F3537" s="1" t="s">
        <v>2006</v>
      </c>
      <c r="G3537" s="1" t="s">
        <v>460</v>
      </c>
      <c r="H3537" s="1" t="s">
        <v>130</v>
      </c>
      <c r="I3537" s="1" t="s">
        <v>24</v>
      </c>
      <c r="J3537" s="3">
        <v>-54.15</v>
      </c>
      <c r="K3537" s="1" t="s">
        <v>3386</v>
      </c>
      <c r="L3537" s="1" t="s">
        <v>24</v>
      </c>
      <c r="M3537" s="1" t="s">
        <v>2007</v>
      </c>
      <c r="N3537" s="1" t="s">
        <v>2404</v>
      </c>
      <c r="O3537" s="2">
        <v>39507</v>
      </c>
      <c r="P3537" s="2">
        <v>39514</v>
      </c>
      <c r="Q3537" s="1" t="s">
        <v>29</v>
      </c>
      <c r="R3537" t="str">
        <f>VLOOKUP(F3537,'Seg 2 descriptions'!A:B,2)</f>
        <v>X Engineering and Measurement</v>
      </c>
      <c r="S3537" t="str">
        <f>VLOOKUP(G3537,'Seg 3 descriptions'!A:B,2)</f>
        <v>Salaries</v>
      </c>
    </row>
    <row r="3538" spans="1:19" x14ac:dyDescent="0.25">
      <c r="A3538" s="1" t="s">
        <v>17</v>
      </c>
      <c r="B3538" s="1" t="s">
        <v>1988</v>
      </c>
      <c r="C3538" s="1" t="s">
        <v>2202</v>
      </c>
      <c r="D3538" s="1" t="s">
        <v>2121</v>
      </c>
      <c r="E3538" s="1" t="s">
        <v>1991</v>
      </c>
      <c r="F3538" s="1" t="s">
        <v>2013</v>
      </c>
      <c r="G3538" s="1" t="s">
        <v>22</v>
      </c>
      <c r="H3538" s="1" t="s">
        <v>23</v>
      </c>
      <c r="I3538" s="1" t="s">
        <v>24</v>
      </c>
      <c r="J3538" s="3">
        <v>2165.48</v>
      </c>
      <c r="K3538" s="1" t="s">
        <v>3387</v>
      </c>
      <c r="L3538" s="1" t="s">
        <v>2642</v>
      </c>
      <c r="M3538" s="1" t="s">
        <v>3388</v>
      </c>
      <c r="N3538" s="1" t="s">
        <v>3389</v>
      </c>
      <c r="O3538" s="2">
        <v>39714</v>
      </c>
      <c r="P3538" s="2">
        <v>39714</v>
      </c>
      <c r="Q3538" s="1" t="s">
        <v>29</v>
      </c>
      <c r="R3538" t="str">
        <f>VLOOKUP(F3538,'Seg 2 descriptions'!A:B,2)</f>
        <v>X Facilities-Florida</v>
      </c>
      <c r="S3538" t="str">
        <f>VLOOKUP(G3538,'Seg 3 descriptions'!A:B,2)</f>
        <v>Facilities Maintenance</v>
      </c>
    </row>
    <row r="3539" spans="1:19" x14ac:dyDescent="0.25">
      <c r="A3539" s="1" t="s">
        <v>17</v>
      </c>
      <c r="B3539" s="1" t="s">
        <v>1988</v>
      </c>
      <c r="C3539" s="1" t="s">
        <v>3390</v>
      </c>
      <c r="D3539" s="1" t="s">
        <v>2028</v>
      </c>
      <c r="E3539" s="1" t="s">
        <v>2029</v>
      </c>
      <c r="F3539" s="1" t="s">
        <v>2030</v>
      </c>
      <c r="G3539" s="1" t="s">
        <v>35</v>
      </c>
      <c r="H3539" s="1" t="s">
        <v>228</v>
      </c>
      <c r="I3539" s="1" t="s">
        <v>24</v>
      </c>
      <c r="J3539" s="3">
        <v>90</v>
      </c>
      <c r="K3539" s="1" t="s">
        <v>3391</v>
      </c>
      <c r="L3539" s="1" t="s">
        <v>2166</v>
      </c>
      <c r="M3539" s="1" t="s">
        <v>3392</v>
      </c>
      <c r="N3539" s="1" t="s">
        <v>3393</v>
      </c>
      <c r="O3539" s="2">
        <v>39730</v>
      </c>
      <c r="P3539" s="2">
        <v>39735</v>
      </c>
      <c r="Q3539" s="1" t="s">
        <v>29</v>
      </c>
      <c r="R3539" t="str">
        <f>VLOOKUP(F3539,'Seg 2 descriptions'!A:B,2)</f>
        <v>X Operations-Citrus County</v>
      </c>
      <c r="S3539" t="str">
        <f>VLOOKUP(G3539,'Seg 3 descriptions'!A:B,2)</f>
        <v>Other Outside Services</v>
      </c>
    </row>
    <row r="3540" spans="1:19" x14ac:dyDescent="0.25">
      <c r="A3540" s="1" t="s">
        <v>17</v>
      </c>
      <c r="B3540" s="1" t="s">
        <v>1988</v>
      </c>
      <c r="C3540" s="1" t="s">
        <v>2425</v>
      </c>
      <c r="D3540" s="1" t="s">
        <v>2012</v>
      </c>
      <c r="E3540" s="1" t="s">
        <v>1991</v>
      </c>
      <c r="F3540" s="1" t="s">
        <v>2013</v>
      </c>
      <c r="G3540" s="1" t="s">
        <v>22</v>
      </c>
      <c r="H3540" s="1" t="s">
        <v>228</v>
      </c>
      <c r="I3540" s="1" t="s">
        <v>24</v>
      </c>
      <c r="J3540" s="3">
        <v>75</v>
      </c>
      <c r="K3540" s="1" t="s">
        <v>2036</v>
      </c>
      <c r="L3540" s="1" t="s">
        <v>84</v>
      </c>
      <c r="M3540" s="1" t="s">
        <v>2430</v>
      </c>
      <c r="N3540" s="1" t="s">
        <v>2431</v>
      </c>
      <c r="O3540" s="2">
        <v>39599</v>
      </c>
      <c r="P3540" s="2">
        <v>39601</v>
      </c>
      <c r="Q3540" s="1" t="s">
        <v>29</v>
      </c>
      <c r="R3540" t="str">
        <f>VLOOKUP(F3540,'Seg 2 descriptions'!A:B,2)</f>
        <v>X Facilities-Florida</v>
      </c>
      <c r="S3540" t="str">
        <f>VLOOKUP(G3540,'Seg 3 descriptions'!A:B,2)</f>
        <v>Facilities Maintenance</v>
      </c>
    </row>
    <row r="3541" spans="1:19" x14ac:dyDescent="0.25">
      <c r="A3541" s="1" t="s">
        <v>17</v>
      </c>
      <c r="B3541" s="1" t="s">
        <v>1988</v>
      </c>
      <c r="C3541" s="1" t="s">
        <v>2462</v>
      </c>
      <c r="D3541" s="1" t="s">
        <v>2111</v>
      </c>
      <c r="E3541" s="1" t="s">
        <v>1991</v>
      </c>
      <c r="F3541" s="1" t="s">
        <v>2013</v>
      </c>
      <c r="G3541" s="1" t="s">
        <v>35</v>
      </c>
      <c r="H3541" s="1" t="s">
        <v>23</v>
      </c>
      <c r="I3541" s="1" t="s">
        <v>24</v>
      </c>
      <c r="J3541" s="3">
        <v>1640</v>
      </c>
      <c r="K3541" s="1" t="s">
        <v>3394</v>
      </c>
      <c r="L3541" s="1" t="s">
        <v>2024</v>
      </c>
      <c r="M3541" s="1" t="s">
        <v>3395</v>
      </c>
      <c r="N3541" s="1" t="s">
        <v>3396</v>
      </c>
      <c r="O3541" s="2">
        <v>39625</v>
      </c>
      <c r="P3541" s="2">
        <v>39625</v>
      </c>
      <c r="Q3541" s="1" t="s">
        <v>29</v>
      </c>
      <c r="R3541" t="str">
        <f>VLOOKUP(F3541,'Seg 2 descriptions'!A:B,2)</f>
        <v>X Facilities-Florida</v>
      </c>
      <c r="S3541" t="str">
        <f>VLOOKUP(G3541,'Seg 3 descriptions'!A:B,2)</f>
        <v>Other Outside Services</v>
      </c>
    </row>
    <row r="3542" spans="1:19" x14ac:dyDescent="0.25">
      <c r="A3542" s="1" t="s">
        <v>1987</v>
      </c>
      <c r="B3542" s="1" t="s">
        <v>1988</v>
      </c>
      <c r="C3542" s="1" t="s">
        <v>2405</v>
      </c>
      <c r="D3542" s="1" t="s">
        <v>1997</v>
      </c>
      <c r="E3542" s="1" t="s">
        <v>1991</v>
      </c>
      <c r="F3542" s="1" t="s">
        <v>1992</v>
      </c>
      <c r="G3542" s="1" t="s">
        <v>460</v>
      </c>
      <c r="H3542" s="1" t="s">
        <v>86</v>
      </c>
      <c r="I3542" s="1" t="s">
        <v>24</v>
      </c>
      <c r="J3542" s="3">
        <v>-129.12</v>
      </c>
      <c r="K3542" s="1" t="s">
        <v>3386</v>
      </c>
      <c r="L3542" s="1" t="s">
        <v>24</v>
      </c>
      <c r="M3542" s="1" t="s">
        <v>2001</v>
      </c>
      <c r="N3542" s="1" t="s">
        <v>2404</v>
      </c>
      <c r="O3542" s="2">
        <v>39507</v>
      </c>
      <c r="P3542" s="2">
        <v>39514</v>
      </c>
      <c r="Q3542" s="1" t="s">
        <v>29</v>
      </c>
      <c r="R3542" t="str">
        <f>VLOOKUP(F3542,'Seg 2 descriptions'!A:B,2)</f>
        <v>X Operations-Tri-County</v>
      </c>
      <c r="S3542" t="str">
        <f>VLOOKUP(G3542,'Seg 3 descriptions'!A:B,2)</f>
        <v>Salaries</v>
      </c>
    </row>
    <row r="3543" spans="1:19" x14ac:dyDescent="0.25">
      <c r="A3543" s="1" t="s">
        <v>1987</v>
      </c>
      <c r="B3543" s="1" t="s">
        <v>1988</v>
      </c>
      <c r="C3543" s="1" t="s">
        <v>2404</v>
      </c>
      <c r="D3543" s="1" t="s">
        <v>2080</v>
      </c>
      <c r="E3543" s="1" t="s">
        <v>20</v>
      </c>
      <c r="F3543" s="1" t="s">
        <v>2006</v>
      </c>
      <c r="G3543" s="1" t="s">
        <v>460</v>
      </c>
      <c r="H3543" s="1" t="s">
        <v>187</v>
      </c>
      <c r="I3543" s="1" t="s">
        <v>24</v>
      </c>
      <c r="J3543" s="3">
        <v>180.5</v>
      </c>
      <c r="K3543" s="1" t="s">
        <v>3386</v>
      </c>
      <c r="L3543" s="1" t="s">
        <v>24</v>
      </c>
      <c r="M3543" s="1" t="s">
        <v>2007</v>
      </c>
      <c r="N3543" s="1" t="s">
        <v>2404</v>
      </c>
      <c r="O3543" s="2">
        <v>39507</v>
      </c>
      <c r="P3543" s="2">
        <v>39514</v>
      </c>
      <c r="Q3543" s="1" t="s">
        <v>29</v>
      </c>
      <c r="R3543" t="str">
        <f>VLOOKUP(F3543,'Seg 2 descriptions'!A:B,2)</f>
        <v>X Engineering and Measurement</v>
      </c>
      <c r="S3543" t="str">
        <f>VLOOKUP(G3543,'Seg 3 descriptions'!A:B,2)</f>
        <v>Salaries</v>
      </c>
    </row>
    <row r="3544" spans="1:19" x14ac:dyDescent="0.25">
      <c r="A3544" s="1" t="s">
        <v>1987</v>
      </c>
      <c r="B3544" s="1" t="s">
        <v>1988</v>
      </c>
      <c r="C3544" s="1" t="s">
        <v>2404</v>
      </c>
      <c r="D3544" s="1" t="s">
        <v>2081</v>
      </c>
      <c r="E3544" s="1" t="s">
        <v>20</v>
      </c>
      <c r="F3544" s="1" t="s">
        <v>2006</v>
      </c>
      <c r="G3544" s="1" t="s">
        <v>460</v>
      </c>
      <c r="H3544" s="1" t="s">
        <v>76</v>
      </c>
      <c r="I3544" s="1" t="s">
        <v>24</v>
      </c>
      <c r="J3544" s="3">
        <v>126.35</v>
      </c>
      <c r="K3544" s="1" t="s">
        <v>3386</v>
      </c>
      <c r="L3544" s="1" t="s">
        <v>24</v>
      </c>
      <c r="M3544" s="1" t="s">
        <v>2007</v>
      </c>
      <c r="N3544" s="1" t="s">
        <v>2404</v>
      </c>
      <c r="O3544" s="2">
        <v>39507</v>
      </c>
      <c r="P3544" s="2">
        <v>39514</v>
      </c>
      <c r="Q3544" s="1" t="s">
        <v>29</v>
      </c>
      <c r="R3544" t="str">
        <f>VLOOKUP(F3544,'Seg 2 descriptions'!A:B,2)</f>
        <v>X Engineering and Measurement</v>
      </c>
      <c r="S3544" t="str">
        <f>VLOOKUP(G3544,'Seg 3 descriptions'!A:B,2)</f>
        <v>Salaries</v>
      </c>
    </row>
    <row r="3545" spans="1:19" x14ac:dyDescent="0.25">
      <c r="A3545" s="1" t="s">
        <v>1987</v>
      </c>
      <c r="B3545" s="1" t="s">
        <v>1988</v>
      </c>
      <c r="C3545" s="1" t="s">
        <v>2404</v>
      </c>
      <c r="D3545" s="1" t="s">
        <v>2393</v>
      </c>
      <c r="E3545" s="1" t="s">
        <v>20</v>
      </c>
      <c r="F3545" s="1" t="s">
        <v>2006</v>
      </c>
      <c r="G3545" s="1" t="s">
        <v>460</v>
      </c>
      <c r="H3545" s="1" t="s">
        <v>228</v>
      </c>
      <c r="I3545" s="1" t="s">
        <v>24</v>
      </c>
      <c r="J3545" s="3">
        <v>36.1</v>
      </c>
      <c r="K3545" s="1" t="s">
        <v>3386</v>
      </c>
      <c r="L3545" s="1" t="s">
        <v>24</v>
      </c>
      <c r="M3545" s="1" t="s">
        <v>2007</v>
      </c>
      <c r="N3545" s="1" t="s">
        <v>2404</v>
      </c>
      <c r="O3545" s="2">
        <v>39507</v>
      </c>
      <c r="P3545" s="2">
        <v>39514</v>
      </c>
      <c r="Q3545" s="1" t="s">
        <v>29</v>
      </c>
      <c r="R3545" t="str">
        <f>VLOOKUP(F3545,'Seg 2 descriptions'!A:B,2)</f>
        <v>X Engineering and Measurement</v>
      </c>
      <c r="S3545" t="str">
        <f>VLOOKUP(G3545,'Seg 3 descriptions'!A:B,2)</f>
        <v>Salaries</v>
      </c>
    </row>
    <row r="3546" spans="1:19" x14ac:dyDescent="0.25">
      <c r="A3546" s="1" t="s">
        <v>1987</v>
      </c>
      <c r="B3546" s="1" t="s">
        <v>1988</v>
      </c>
      <c r="C3546" s="1" t="s">
        <v>2404</v>
      </c>
      <c r="D3546" s="1" t="s">
        <v>1999</v>
      </c>
      <c r="E3546" s="1" t="s">
        <v>1991</v>
      </c>
      <c r="F3546" s="1" t="s">
        <v>1992</v>
      </c>
      <c r="G3546" s="1" t="s">
        <v>460</v>
      </c>
      <c r="H3546" s="1" t="s">
        <v>228</v>
      </c>
      <c r="I3546" s="1" t="s">
        <v>24</v>
      </c>
      <c r="J3546" s="3">
        <v>116.34</v>
      </c>
      <c r="K3546" s="1" t="s">
        <v>3386</v>
      </c>
      <c r="L3546" s="1" t="s">
        <v>24</v>
      </c>
      <c r="M3546" s="1" t="s">
        <v>2000</v>
      </c>
      <c r="N3546" s="1" t="s">
        <v>2404</v>
      </c>
      <c r="O3546" s="2">
        <v>39507</v>
      </c>
      <c r="P3546" s="2">
        <v>39514</v>
      </c>
      <c r="Q3546" s="1" t="s">
        <v>29</v>
      </c>
      <c r="R3546" t="str">
        <f>VLOOKUP(F3546,'Seg 2 descriptions'!A:B,2)</f>
        <v>X Operations-Tri-County</v>
      </c>
      <c r="S3546" t="str">
        <f>VLOOKUP(G3546,'Seg 3 descriptions'!A:B,2)</f>
        <v>Salaries</v>
      </c>
    </row>
    <row r="3547" spans="1:19" x14ac:dyDescent="0.25">
      <c r="A3547" s="1" t="s">
        <v>1987</v>
      </c>
      <c r="B3547" s="1" t="s">
        <v>1988</v>
      </c>
      <c r="C3547" s="1" t="s">
        <v>2404</v>
      </c>
      <c r="D3547" s="1" t="s">
        <v>1999</v>
      </c>
      <c r="E3547" s="1" t="s">
        <v>1991</v>
      </c>
      <c r="F3547" s="1" t="s">
        <v>1992</v>
      </c>
      <c r="G3547" s="1" t="s">
        <v>460</v>
      </c>
      <c r="H3547" s="1" t="s">
        <v>228</v>
      </c>
      <c r="I3547" s="1" t="s">
        <v>24</v>
      </c>
      <c r="J3547" s="3">
        <v>58.11</v>
      </c>
      <c r="K3547" s="1" t="s">
        <v>3386</v>
      </c>
      <c r="L3547" s="1" t="s">
        <v>24</v>
      </c>
      <c r="M3547" s="1" t="s">
        <v>1994</v>
      </c>
      <c r="N3547" s="1" t="s">
        <v>2404</v>
      </c>
      <c r="O3547" s="2">
        <v>39507</v>
      </c>
      <c r="P3547" s="2">
        <v>39514</v>
      </c>
      <c r="Q3547" s="1" t="s">
        <v>29</v>
      </c>
      <c r="R3547" t="str">
        <f>VLOOKUP(F3547,'Seg 2 descriptions'!A:B,2)</f>
        <v>X Operations-Tri-County</v>
      </c>
      <c r="S3547" t="str">
        <f>VLOOKUP(G3547,'Seg 3 descriptions'!A:B,2)</f>
        <v>Salaries</v>
      </c>
    </row>
    <row r="3548" spans="1:19" x14ac:dyDescent="0.25">
      <c r="A3548" s="1" t="s">
        <v>1987</v>
      </c>
      <c r="B3548" s="1" t="s">
        <v>1988</v>
      </c>
      <c r="C3548" s="1" t="s">
        <v>2404</v>
      </c>
      <c r="D3548" s="1" t="s">
        <v>2082</v>
      </c>
      <c r="E3548" s="1" t="s">
        <v>20</v>
      </c>
      <c r="F3548" s="1" t="s">
        <v>2006</v>
      </c>
      <c r="G3548" s="1" t="s">
        <v>460</v>
      </c>
      <c r="H3548" s="1" t="s">
        <v>23</v>
      </c>
      <c r="I3548" s="1" t="s">
        <v>24</v>
      </c>
      <c r="J3548" s="3">
        <v>61.08</v>
      </c>
      <c r="K3548" s="1" t="s">
        <v>3386</v>
      </c>
      <c r="L3548" s="1" t="s">
        <v>24</v>
      </c>
      <c r="M3548" s="1" t="s">
        <v>2406</v>
      </c>
      <c r="N3548" s="1" t="s">
        <v>2404</v>
      </c>
      <c r="O3548" s="2">
        <v>39507</v>
      </c>
      <c r="P3548" s="2">
        <v>39514</v>
      </c>
      <c r="Q3548" s="1" t="s">
        <v>29</v>
      </c>
      <c r="R3548" t="str">
        <f>VLOOKUP(F3548,'Seg 2 descriptions'!A:B,2)</f>
        <v>X Engineering and Measurement</v>
      </c>
      <c r="S3548" t="str">
        <f>VLOOKUP(G3548,'Seg 3 descriptions'!A:B,2)</f>
        <v>Salaries</v>
      </c>
    </row>
    <row r="3549" spans="1:19" x14ac:dyDescent="0.25">
      <c r="A3549" s="1" t="s">
        <v>1987</v>
      </c>
      <c r="B3549" s="1" t="s">
        <v>1988</v>
      </c>
      <c r="C3549" s="1" t="s">
        <v>2404</v>
      </c>
      <c r="D3549" s="1" t="s">
        <v>1999</v>
      </c>
      <c r="E3549" s="1" t="s">
        <v>1991</v>
      </c>
      <c r="F3549" s="1" t="s">
        <v>1992</v>
      </c>
      <c r="G3549" s="1" t="s">
        <v>460</v>
      </c>
      <c r="H3549" s="1" t="s">
        <v>228</v>
      </c>
      <c r="I3549" s="1" t="s">
        <v>24</v>
      </c>
      <c r="J3549" s="3">
        <v>199</v>
      </c>
      <c r="K3549" s="1" t="s">
        <v>3386</v>
      </c>
      <c r="L3549" s="1" t="s">
        <v>24</v>
      </c>
      <c r="M3549" s="1" t="s">
        <v>2388</v>
      </c>
      <c r="N3549" s="1" t="s">
        <v>2404</v>
      </c>
      <c r="O3549" s="2">
        <v>39507</v>
      </c>
      <c r="P3549" s="2">
        <v>39514</v>
      </c>
      <c r="Q3549" s="1" t="s">
        <v>29</v>
      </c>
      <c r="R3549" t="str">
        <f>VLOOKUP(F3549,'Seg 2 descriptions'!A:B,2)</f>
        <v>X Operations-Tri-County</v>
      </c>
      <c r="S3549" t="str">
        <f>VLOOKUP(G3549,'Seg 3 descriptions'!A:B,2)</f>
        <v>Salaries</v>
      </c>
    </row>
    <row r="3550" spans="1:19" x14ac:dyDescent="0.25">
      <c r="A3550" s="1" t="s">
        <v>1987</v>
      </c>
      <c r="B3550" s="1" t="s">
        <v>1988</v>
      </c>
      <c r="C3550" s="1" t="s">
        <v>2404</v>
      </c>
      <c r="D3550" s="1" t="s">
        <v>2330</v>
      </c>
      <c r="E3550" s="1" t="s">
        <v>20</v>
      </c>
      <c r="F3550" s="1" t="s">
        <v>2006</v>
      </c>
      <c r="G3550" s="1" t="s">
        <v>460</v>
      </c>
      <c r="H3550" s="1" t="s">
        <v>130</v>
      </c>
      <c r="I3550" s="1" t="s">
        <v>24</v>
      </c>
      <c r="J3550" s="3">
        <v>54.15</v>
      </c>
      <c r="K3550" s="1" t="s">
        <v>3386</v>
      </c>
      <c r="L3550" s="1" t="s">
        <v>24</v>
      </c>
      <c r="M3550" s="1" t="s">
        <v>2007</v>
      </c>
      <c r="N3550" s="1" t="s">
        <v>2404</v>
      </c>
      <c r="O3550" s="2">
        <v>39507</v>
      </c>
      <c r="P3550" s="2">
        <v>39514</v>
      </c>
      <c r="Q3550" s="1" t="s">
        <v>29</v>
      </c>
      <c r="R3550" t="str">
        <f>VLOOKUP(F3550,'Seg 2 descriptions'!A:B,2)</f>
        <v>X Engineering and Measurement</v>
      </c>
      <c r="S3550" t="str">
        <f>VLOOKUP(G3550,'Seg 3 descriptions'!A:B,2)</f>
        <v>Salaries</v>
      </c>
    </row>
    <row r="3551" spans="1:19" x14ac:dyDescent="0.25">
      <c r="A3551" s="1" t="s">
        <v>1987</v>
      </c>
      <c r="B3551" s="1" t="s">
        <v>1988</v>
      </c>
      <c r="C3551" s="1" t="s">
        <v>2404</v>
      </c>
      <c r="D3551" s="1" t="s">
        <v>2080</v>
      </c>
      <c r="E3551" s="1" t="s">
        <v>20</v>
      </c>
      <c r="F3551" s="1" t="s">
        <v>2006</v>
      </c>
      <c r="G3551" s="1" t="s">
        <v>460</v>
      </c>
      <c r="H3551" s="1" t="s">
        <v>187</v>
      </c>
      <c r="I3551" s="1" t="s">
        <v>24</v>
      </c>
      <c r="J3551" s="3">
        <v>40.72</v>
      </c>
      <c r="K3551" s="1" t="s">
        <v>3386</v>
      </c>
      <c r="L3551" s="1" t="s">
        <v>24</v>
      </c>
      <c r="M3551" s="1" t="s">
        <v>2406</v>
      </c>
      <c r="N3551" s="1" t="s">
        <v>2404</v>
      </c>
      <c r="O3551" s="2">
        <v>39507</v>
      </c>
      <c r="P3551" s="2">
        <v>39514</v>
      </c>
      <c r="Q3551" s="1" t="s">
        <v>29</v>
      </c>
      <c r="R3551" t="str">
        <f>VLOOKUP(F3551,'Seg 2 descriptions'!A:B,2)</f>
        <v>X Engineering and Measurement</v>
      </c>
      <c r="S3551" t="str">
        <f>VLOOKUP(G3551,'Seg 3 descriptions'!A:B,2)</f>
        <v>Salaries</v>
      </c>
    </row>
    <row r="3552" spans="1:19" x14ac:dyDescent="0.25">
      <c r="A3552" s="1" t="s">
        <v>1987</v>
      </c>
      <c r="B3552" s="1" t="s">
        <v>1988</v>
      </c>
      <c r="C3552" s="1" t="s">
        <v>2404</v>
      </c>
      <c r="D3552" s="1" t="s">
        <v>2081</v>
      </c>
      <c r="E3552" s="1" t="s">
        <v>20</v>
      </c>
      <c r="F3552" s="1" t="s">
        <v>2006</v>
      </c>
      <c r="G3552" s="1" t="s">
        <v>460</v>
      </c>
      <c r="H3552" s="1" t="s">
        <v>76</v>
      </c>
      <c r="I3552" s="1" t="s">
        <v>24</v>
      </c>
      <c r="J3552" s="3">
        <v>183.24</v>
      </c>
      <c r="K3552" s="1" t="s">
        <v>3386</v>
      </c>
      <c r="L3552" s="1" t="s">
        <v>24</v>
      </c>
      <c r="M3552" s="1" t="s">
        <v>2406</v>
      </c>
      <c r="N3552" s="1" t="s">
        <v>2404</v>
      </c>
      <c r="O3552" s="2">
        <v>39507</v>
      </c>
      <c r="P3552" s="2">
        <v>39514</v>
      </c>
      <c r="Q3552" s="1" t="s">
        <v>29</v>
      </c>
      <c r="R3552" t="str">
        <f>VLOOKUP(F3552,'Seg 2 descriptions'!A:B,2)</f>
        <v>X Engineering and Measurement</v>
      </c>
      <c r="S3552" t="str">
        <f>VLOOKUP(G3552,'Seg 3 descriptions'!A:B,2)</f>
        <v>Salaries</v>
      </c>
    </row>
    <row r="3553" spans="1:19" x14ac:dyDescent="0.25">
      <c r="A3553" s="1" t="s">
        <v>1987</v>
      </c>
      <c r="B3553" s="1" t="s">
        <v>1988</v>
      </c>
      <c r="C3553" s="1" t="s">
        <v>2404</v>
      </c>
      <c r="D3553" s="1" t="s">
        <v>1997</v>
      </c>
      <c r="E3553" s="1" t="s">
        <v>1991</v>
      </c>
      <c r="F3553" s="1" t="s">
        <v>1992</v>
      </c>
      <c r="G3553" s="1" t="s">
        <v>460</v>
      </c>
      <c r="H3553" s="1" t="s">
        <v>86</v>
      </c>
      <c r="I3553" s="1" t="s">
        <v>24</v>
      </c>
      <c r="J3553" s="3">
        <v>129.12</v>
      </c>
      <c r="K3553" s="1" t="s">
        <v>3386</v>
      </c>
      <c r="L3553" s="1" t="s">
        <v>24</v>
      </c>
      <c r="M3553" s="1" t="s">
        <v>2001</v>
      </c>
      <c r="N3553" s="1" t="s">
        <v>2404</v>
      </c>
      <c r="O3553" s="2">
        <v>39507</v>
      </c>
      <c r="P3553" s="2">
        <v>39514</v>
      </c>
      <c r="Q3553" s="1" t="s">
        <v>29</v>
      </c>
      <c r="R3553" t="str">
        <f>VLOOKUP(F3553,'Seg 2 descriptions'!A:B,2)</f>
        <v>X Operations-Tri-County</v>
      </c>
      <c r="S3553" t="str">
        <f>VLOOKUP(G3553,'Seg 3 descriptions'!A:B,2)</f>
        <v>Salaries</v>
      </c>
    </row>
    <row r="3554" spans="1:19" x14ac:dyDescent="0.25">
      <c r="A3554" s="1" t="s">
        <v>1987</v>
      </c>
      <c r="B3554" s="1" t="s">
        <v>1988</v>
      </c>
      <c r="C3554" s="1" t="s">
        <v>2404</v>
      </c>
      <c r="D3554" s="1" t="s">
        <v>2218</v>
      </c>
      <c r="E3554" s="1" t="s">
        <v>1991</v>
      </c>
      <c r="F3554" s="1" t="s">
        <v>1992</v>
      </c>
      <c r="G3554" s="1" t="s">
        <v>460</v>
      </c>
      <c r="H3554" s="1" t="s">
        <v>130</v>
      </c>
      <c r="I3554" s="1" t="s">
        <v>24</v>
      </c>
      <c r="J3554" s="3">
        <v>108.72</v>
      </c>
      <c r="K3554" s="1" t="s">
        <v>3386</v>
      </c>
      <c r="L3554" s="1" t="s">
        <v>24</v>
      </c>
      <c r="M3554" s="1" t="s">
        <v>2048</v>
      </c>
      <c r="N3554" s="1" t="s">
        <v>2404</v>
      </c>
      <c r="O3554" s="2">
        <v>39507</v>
      </c>
      <c r="P3554" s="2">
        <v>39514</v>
      </c>
      <c r="Q3554" s="1" t="s">
        <v>29</v>
      </c>
      <c r="R3554" t="str">
        <f>VLOOKUP(F3554,'Seg 2 descriptions'!A:B,2)</f>
        <v>X Operations-Tri-County</v>
      </c>
      <c r="S3554" t="str">
        <f>VLOOKUP(G3554,'Seg 3 descriptions'!A:B,2)</f>
        <v>Salaries</v>
      </c>
    </row>
    <row r="3555" spans="1:19" x14ac:dyDescent="0.25">
      <c r="A3555" s="1" t="s">
        <v>1987</v>
      </c>
      <c r="B3555" s="1" t="s">
        <v>1988</v>
      </c>
      <c r="C3555" s="1" t="s">
        <v>2402</v>
      </c>
      <c r="D3555" s="1" t="s">
        <v>2080</v>
      </c>
      <c r="E3555" s="1" t="s">
        <v>20</v>
      </c>
      <c r="F3555" s="1" t="s">
        <v>2006</v>
      </c>
      <c r="G3555" s="1" t="s">
        <v>460</v>
      </c>
      <c r="H3555" s="1" t="s">
        <v>187</v>
      </c>
      <c r="I3555" s="1" t="s">
        <v>24</v>
      </c>
      <c r="J3555" s="3">
        <v>180.5</v>
      </c>
      <c r="K3555" s="1" t="s">
        <v>3386</v>
      </c>
      <c r="L3555" s="1" t="s">
        <v>24</v>
      </c>
      <c r="M3555" s="1" t="s">
        <v>2007</v>
      </c>
      <c r="N3555" s="1" t="s">
        <v>2404</v>
      </c>
      <c r="O3555" s="2">
        <v>39514</v>
      </c>
      <c r="P3555" s="2">
        <v>39514</v>
      </c>
      <c r="Q3555" s="1" t="s">
        <v>29</v>
      </c>
      <c r="R3555" t="str">
        <f>VLOOKUP(F3555,'Seg 2 descriptions'!A:B,2)</f>
        <v>X Engineering and Measurement</v>
      </c>
      <c r="S3555" t="str">
        <f>VLOOKUP(G3555,'Seg 3 descriptions'!A:B,2)</f>
        <v>Salaries</v>
      </c>
    </row>
    <row r="3556" spans="1:19" x14ac:dyDescent="0.25">
      <c r="A3556" s="1" t="s">
        <v>1987</v>
      </c>
      <c r="B3556" s="1" t="s">
        <v>1988</v>
      </c>
      <c r="C3556" s="1" t="s">
        <v>2402</v>
      </c>
      <c r="D3556" s="1" t="s">
        <v>2081</v>
      </c>
      <c r="E3556" s="1" t="s">
        <v>20</v>
      </c>
      <c r="F3556" s="1" t="s">
        <v>2006</v>
      </c>
      <c r="G3556" s="1" t="s">
        <v>460</v>
      </c>
      <c r="H3556" s="1" t="s">
        <v>76</v>
      </c>
      <c r="I3556" s="1" t="s">
        <v>24</v>
      </c>
      <c r="J3556" s="3">
        <v>126.35</v>
      </c>
      <c r="K3556" s="1" t="s">
        <v>3386</v>
      </c>
      <c r="L3556" s="1" t="s">
        <v>24</v>
      </c>
      <c r="M3556" s="1" t="s">
        <v>2007</v>
      </c>
      <c r="N3556" s="1" t="s">
        <v>2404</v>
      </c>
      <c r="O3556" s="2">
        <v>39514</v>
      </c>
      <c r="P3556" s="2">
        <v>39514</v>
      </c>
      <c r="Q3556" s="1" t="s">
        <v>29</v>
      </c>
      <c r="R3556" t="str">
        <f>VLOOKUP(F3556,'Seg 2 descriptions'!A:B,2)</f>
        <v>X Engineering and Measurement</v>
      </c>
      <c r="S3556" t="str">
        <f>VLOOKUP(G3556,'Seg 3 descriptions'!A:B,2)</f>
        <v>Salaries</v>
      </c>
    </row>
    <row r="3557" spans="1:19" x14ac:dyDescent="0.25">
      <c r="A3557" s="1" t="s">
        <v>1987</v>
      </c>
      <c r="B3557" s="1" t="s">
        <v>1988</v>
      </c>
      <c r="C3557" s="1" t="s">
        <v>2402</v>
      </c>
      <c r="D3557" s="1" t="s">
        <v>2393</v>
      </c>
      <c r="E3557" s="1" t="s">
        <v>20</v>
      </c>
      <c r="F3557" s="1" t="s">
        <v>2006</v>
      </c>
      <c r="G3557" s="1" t="s">
        <v>460</v>
      </c>
      <c r="H3557" s="1" t="s">
        <v>228</v>
      </c>
      <c r="I3557" s="1" t="s">
        <v>24</v>
      </c>
      <c r="J3557" s="3">
        <v>36.1</v>
      </c>
      <c r="K3557" s="1" t="s">
        <v>3386</v>
      </c>
      <c r="L3557" s="1" t="s">
        <v>24</v>
      </c>
      <c r="M3557" s="1" t="s">
        <v>2007</v>
      </c>
      <c r="N3557" s="1" t="s">
        <v>2404</v>
      </c>
      <c r="O3557" s="2">
        <v>39514</v>
      </c>
      <c r="P3557" s="2">
        <v>39514</v>
      </c>
      <c r="Q3557" s="1" t="s">
        <v>29</v>
      </c>
      <c r="R3557" t="str">
        <f>VLOOKUP(F3557,'Seg 2 descriptions'!A:B,2)</f>
        <v>X Engineering and Measurement</v>
      </c>
      <c r="S3557" t="str">
        <f>VLOOKUP(G3557,'Seg 3 descriptions'!A:B,2)</f>
        <v>Salaries</v>
      </c>
    </row>
    <row r="3558" spans="1:19" x14ac:dyDescent="0.25">
      <c r="A3558" s="1" t="s">
        <v>1987</v>
      </c>
      <c r="B3558" s="1" t="s">
        <v>1988</v>
      </c>
      <c r="C3558" s="1" t="s">
        <v>2402</v>
      </c>
      <c r="D3558" s="1" t="s">
        <v>1999</v>
      </c>
      <c r="E3558" s="1" t="s">
        <v>1991</v>
      </c>
      <c r="F3558" s="1" t="s">
        <v>1992</v>
      </c>
      <c r="G3558" s="1" t="s">
        <v>460</v>
      </c>
      <c r="H3558" s="1" t="s">
        <v>228</v>
      </c>
      <c r="I3558" s="1" t="s">
        <v>24</v>
      </c>
      <c r="J3558" s="3">
        <v>58.11</v>
      </c>
      <c r="K3558" s="1" t="s">
        <v>3386</v>
      </c>
      <c r="L3558" s="1" t="s">
        <v>24</v>
      </c>
      <c r="M3558" s="1" t="s">
        <v>1994</v>
      </c>
      <c r="N3558" s="1" t="s">
        <v>2404</v>
      </c>
      <c r="O3558" s="2">
        <v>39514</v>
      </c>
      <c r="P3558" s="2">
        <v>39514</v>
      </c>
      <c r="Q3558" s="1" t="s">
        <v>29</v>
      </c>
      <c r="R3558" t="str">
        <f>VLOOKUP(F3558,'Seg 2 descriptions'!A:B,2)</f>
        <v>X Operations-Tri-County</v>
      </c>
      <c r="S3558" t="str">
        <f>VLOOKUP(G3558,'Seg 3 descriptions'!A:B,2)</f>
        <v>Salaries</v>
      </c>
    </row>
    <row r="3559" spans="1:19" x14ac:dyDescent="0.25">
      <c r="A3559" s="1" t="s">
        <v>1987</v>
      </c>
      <c r="B3559" s="1" t="s">
        <v>1988</v>
      </c>
      <c r="C3559" s="1" t="s">
        <v>2402</v>
      </c>
      <c r="D3559" s="1" t="s">
        <v>1999</v>
      </c>
      <c r="E3559" s="1" t="s">
        <v>1991</v>
      </c>
      <c r="F3559" s="1" t="s">
        <v>1992</v>
      </c>
      <c r="G3559" s="1" t="s">
        <v>460</v>
      </c>
      <c r="H3559" s="1" t="s">
        <v>228</v>
      </c>
      <c r="I3559" s="1" t="s">
        <v>24</v>
      </c>
      <c r="J3559" s="3">
        <v>116.34</v>
      </c>
      <c r="K3559" s="1" t="s">
        <v>3386</v>
      </c>
      <c r="L3559" s="1" t="s">
        <v>24</v>
      </c>
      <c r="M3559" s="1" t="s">
        <v>2000</v>
      </c>
      <c r="N3559" s="1" t="s">
        <v>2404</v>
      </c>
      <c r="O3559" s="2">
        <v>39514</v>
      </c>
      <c r="P3559" s="2">
        <v>39514</v>
      </c>
      <c r="Q3559" s="1" t="s">
        <v>29</v>
      </c>
      <c r="R3559" t="str">
        <f>VLOOKUP(F3559,'Seg 2 descriptions'!A:B,2)</f>
        <v>X Operations-Tri-County</v>
      </c>
      <c r="S3559" t="str">
        <f>VLOOKUP(G3559,'Seg 3 descriptions'!A:B,2)</f>
        <v>Salaries</v>
      </c>
    </row>
    <row r="3560" spans="1:19" x14ac:dyDescent="0.25">
      <c r="A3560" s="1" t="s">
        <v>1987</v>
      </c>
      <c r="B3560" s="1" t="s">
        <v>1988</v>
      </c>
      <c r="C3560" s="1" t="s">
        <v>2402</v>
      </c>
      <c r="D3560" s="1" t="s">
        <v>2081</v>
      </c>
      <c r="E3560" s="1" t="s">
        <v>20</v>
      </c>
      <c r="F3560" s="1" t="s">
        <v>2006</v>
      </c>
      <c r="G3560" s="1" t="s">
        <v>460</v>
      </c>
      <c r="H3560" s="1" t="s">
        <v>76</v>
      </c>
      <c r="I3560" s="1" t="s">
        <v>24</v>
      </c>
      <c r="J3560" s="3">
        <v>183.24</v>
      </c>
      <c r="K3560" s="1" t="s">
        <v>3386</v>
      </c>
      <c r="L3560" s="1" t="s">
        <v>24</v>
      </c>
      <c r="M3560" s="1" t="s">
        <v>2406</v>
      </c>
      <c r="N3560" s="1" t="s">
        <v>2404</v>
      </c>
      <c r="O3560" s="2">
        <v>39514</v>
      </c>
      <c r="P3560" s="2">
        <v>39514</v>
      </c>
      <c r="Q3560" s="1" t="s">
        <v>29</v>
      </c>
      <c r="R3560" t="str">
        <f>VLOOKUP(F3560,'Seg 2 descriptions'!A:B,2)</f>
        <v>X Engineering and Measurement</v>
      </c>
      <c r="S3560" t="str">
        <f>VLOOKUP(G3560,'Seg 3 descriptions'!A:B,2)</f>
        <v>Salaries</v>
      </c>
    </row>
    <row r="3561" spans="1:19" x14ac:dyDescent="0.25">
      <c r="A3561" s="1" t="s">
        <v>1987</v>
      </c>
      <c r="B3561" s="1" t="s">
        <v>1988</v>
      </c>
      <c r="C3561" s="1" t="s">
        <v>2402</v>
      </c>
      <c r="D3561" s="1" t="s">
        <v>2082</v>
      </c>
      <c r="E3561" s="1" t="s">
        <v>20</v>
      </c>
      <c r="F3561" s="1" t="s">
        <v>2006</v>
      </c>
      <c r="G3561" s="1" t="s">
        <v>460</v>
      </c>
      <c r="H3561" s="1" t="s">
        <v>23</v>
      </c>
      <c r="I3561" s="1" t="s">
        <v>24</v>
      </c>
      <c r="J3561" s="3">
        <v>61.08</v>
      </c>
      <c r="K3561" s="1" t="s">
        <v>3386</v>
      </c>
      <c r="L3561" s="1" t="s">
        <v>24</v>
      </c>
      <c r="M3561" s="1" t="s">
        <v>2406</v>
      </c>
      <c r="N3561" s="1" t="s">
        <v>2404</v>
      </c>
      <c r="O3561" s="2">
        <v>39514</v>
      </c>
      <c r="P3561" s="2">
        <v>39514</v>
      </c>
      <c r="Q3561" s="1" t="s">
        <v>29</v>
      </c>
      <c r="R3561" t="str">
        <f>VLOOKUP(F3561,'Seg 2 descriptions'!A:B,2)</f>
        <v>X Engineering and Measurement</v>
      </c>
      <c r="S3561" t="str">
        <f>VLOOKUP(G3561,'Seg 3 descriptions'!A:B,2)</f>
        <v>Salaries</v>
      </c>
    </row>
    <row r="3562" spans="1:19" x14ac:dyDescent="0.25">
      <c r="A3562" s="1" t="s">
        <v>1987</v>
      </c>
      <c r="B3562" s="1" t="s">
        <v>1988</v>
      </c>
      <c r="C3562" s="1" t="s">
        <v>2402</v>
      </c>
      <c r="D3562" s="1" t="s">
        <v>1999</v>
      </c>
      <c r="E3562" s="1" t="s">
        <v>1991</v>
      </c>
      <c r="F3562" s="1" t="s">
        <v>1992</v>
      </c>
      <c r="G3562" s="1" t="s">
        <v>460</v>
      </c>
      <c r="H3562" s="1" t="s">
        <v>228</v>
      </c>
      <c r="I3562" s="1" t="s">
        <v>24</v>
      </c>
      <c r="J3562" s="3">
        <v>199</v>
      </c>
      <c r="K3562" s="1" t="s">
        <v>3386</v>
      </c>
      <c r="L3562" s="1" t="s">
        <v>24</v>
      </c>
      <c r="M3562" s="1" t="s">
        <v>2388</v>
      </c>
      <c r="N3562" s="1" t="s">
        <v>2404</v>
      </c>
      <c r="O3562" s="2">
        <v>39514</v>
      </c>
      <c r="P3562" s="2">
        <v>39514</v>
      </c>
      <c r="Q3562" s="1" t="s">
        <v>29</v>
      </c>
      <c r="R3562" t="str">
        <f>VLOOKUP(F3562,'Seg 2 descriptions'!A:B,2)</f>
        <v>X Operations-Tri-County</v>
      </c>
      <c r="S3562" t="str">
        <f>VLOOKUP(G3562,'Seg 3 descriptions'!A:B,2)</f>
        <v>Salaries</v>
      </c>
    </row>
    <row r="3563" spans="1:19" x14ac:dyDescent="0.25">
      <c r="A3563" s="1" t="s">
        <v>1987</v>
      </c>
      <c r="B3563" s="1" t="s">
        <v>1988</v>
      </c>
      <c r="C3563" s="1" t="s">
        <v>2402</v>
      </c>
      <c r="D3563" s="1" t="s">
        <v>2330</v>
      </c>
      <c r="E3563" s="1" t="s">
        <v>20</v>
      </c>
      <c r="F3563" s="1" t="s">
        <v>2006</v>
      </c>
      <c r="G3563" s="1" t="s">
        <v>460</v>
      </c>
      <c r="H3563" s="1" t="s">
        <v>130</v>
      </c>
      <c r="I3563" s="1" t="s">
        <v>24</v>
      </c>
      <c r="J3563" s="3">
        <v>54.15</v>
      </c>
      <c r="K3563" s="1" t="s">
        <v>3386</v>
      </c>
      <c r="L3563" s="1" t="s">
        <v>24</v>
      </c>
      <c r="M3563" s="1" t="s">
        <v>2007</v>
      </c>
      <c r="N3563" s="1" t="s">
        <v>2404</v>
      </c>
      <c r="O3563" s="2">
        <v>39514</v>
      </c>
      <c r="P3563" s="2">
        <v>39514</v>
      </c>
      <c r="Q3563" s="1" t="s">
        <v>29</v>
      </c>
      <c r="R3563" t="str">
        <f>VLOOKUP(F3563,'Seg 2 descriptions'!A:B,2)</f>
        <v>X Engineering and Measurement</v>
      </c>
      <c r="S3563" t="str">
        <f>VLOOKUP(G3563,'Seg 3 descriptions'!A:B,2)</f>
        <v>Salaries</v>
      </c>
    </row>
    <row r="3564" spans="1:19" x14ac:dyDescent="0.25">
      <c r="A3564" s="1" t="s">
        <v>457</v>
      </c>
      <c r="B3564" s="1" t="s">
        <v>49</v>
      </c>
      <c r="C3564" s="1" t="s">
        <v>3200</v>
      </c>
      <c r="D3564" s="1" t="s">
        <v>2347</v>
      </c>
      <c r="E3564" s="1" t="s">
        <v>1991</v>
      </c>
      <c r="F3564" s="1" t="s">
        <v>1992</v>
      </c>
      <c r="G3564" s="1" t="s">
        <v>868</v>
      </c>
      <c r="H3564" s="1" t="s">
        <v>103</v>
      </c>
      <c r="I3564" s="1" t="s">
        <v>2056</v>
      </c>
      <c r="J3564" s="3">
        <v>0.59</v>
      </c>
      <c r="K3564" s="1" t="s">
        <v>2823</v>
      </c>
      <c r="L3564" s="1" t="s">
        <v>24</v>
      </c>
      <c r="M3564" s="1" t="s">
        <v>2824</v>
      </c>
      <c r="N3564" s="1" t="s">
        <v>2059</v>
      </c>
      <c r="O3564" s="2">
        <v>39691</v>
      </c>
      <c r="P3564" s="2">
        <v>39696</v>
      </c>
      <c r="Q3564" s="1" t="s">
        <v>29</v>
      </c>
      <c r="R3564" t="str">
        <f>VLOOKUP(F3564,'Seg 2 descriptions'!A:B,2)</f>
        <v>X Operations-Tri-County</v>
      </c>
      <c r="S3564" t="str">
        <f>VLOOKUP(G3564,'Seg 3 descriptions'!A:B,2)</f>
        <v>Cell Phones</v>
      </c>
    </row>
    <row r="3565" spans="1:19" x14ac:dyDescent="0.25">
      <c r="A3565" s="1" t="s">
        <v>457</v>
      </c>
      <c r="B3565" s="1" t="s">
        <v>49</v>
      </c>
      <c r="C3565" s="1" t="s">
        <v>3200</v>
      </c>
      <c r="D3565" s="1" t="s">
        <v>2772</v>
      </c>
      <c r="E3565" s="1" t="s">
        <v>1991</v>
      </c>
      <c r="F3565" s="1" t="s">
        <v>1992</v>
      </c>
      <c r="G3565" s="1" t="s">
        <v>868</v>
      </c>
      <c r="H3565" s="1" t="s">
        <v>228</v>
      </c>
      <c r="I3565" s="1" t="s">
        <v>2056</v>
      </c>
      <c r="J3565" s="3">
        <v>16.07</v>
      </c>
      <c r="K3565" s="1" t="s">
        <v>2823</v>
      </c>
      <c r="L3565" s="1" t="s">
        <v>24</v>
      </c>
      <c r="M3565" s="1" t="s">
        <v>2824</v>
      </c>
      <c r="N3565" s="1" t="s">
        <v>2059</v>
      </c>
      <c r="O3565" s="2">
        <v>39691</v>
      </c>
      <c r="P3565" s="2">
        <v>39696</v>
      </c>
      <c r="Q3565" s="1" t="s">
        <v>29</v>
      </c>
      <c r="R3565" t="str">
        <f>VLOOKUP(F3565,'Seg 2 descriptions'!A:B,2)</f>
        <v>X Operations-Tri-County</v>
      </c>
      <c r="S3565" t="str">
        <f>VLOOKUP(G3565,'Seg 3 descriptions'!A:B,2)</f>
        <v>Cell Phones</v>
      </c>
    </row>
    <row r="3566" spans="1:19" x14ac:dyDescent="0.25">
      <c r="A3566" s="1" t="s">
        <v>457</v>
      </c>
      <c r="B3566" s="1" t="s">
        <v>49</v>
      </c>
      <c r="C3566" s="1" t="s">
        <v>3200</v>
      </c>
      <c r="D3566" s="1" t="s">
        <v>2343</v>
      </c>
      <c r="E3566" s="1" t="s">
        <v>1991</v>
      </c>
      <c r="F3566" s="1" t="s">
        <v>1992</v>
      </c>
      <c r="G3566" s="1" t="s">
        <v>868</v>
      </c>
      <c r="H3566" s="1" t="s">
        <v>86</v>
      </c>
      <c r="I3566" s="1" t="s">
        <v>2056</v>
      </c>
      <c r="J3566" s="3">
        <v>56.14</v>
      </c>
      <c r="K3566" s="1" t="s">
        <v>2823</v>
      </c>
      <c r="L3566" s="1" t="s">
        <v>24</v>
      </c>
      <c r="M3566" s="1" t="s">
        <v>2824</v>
      </c>
      <c r="N3566" s="1" t="s">
        <v>2059</v>
      </c>
      <c r="O3566" s="2">
        <v>39691</v>
      </c>
      <c r="P3566" s="2">
        <v>39696</v>
      </c>
      <c r="Q3566" s="1" t="s">
        <v>29</v>
      </c>
      <c r="R3566" t="str">
        <f>VLOOKUP(F3566,'Seg 2 descriptions'!A:B,2)</f>
        <v>X Operations-Tri-County</v>
      </c>
      <c r="S3566" t="str">
        <f>VLOOKUP(G3566,'Seg 3 descriptions'!A:B,2)</f>
        <v>Cell Phones</v>
      </c>
    </row>
    <row r="3567" spans="1:19" x14ac:dyDescent="0.25">
      <c r="A3567" s="1" t="s">
        <v>457</v>
      </c>
      <c r="B3567" s="1" t="s">
        <v>49</v>
      </c>
      <c r="C3567" s="1" t="s">
        <v>3200</v>
      </c>
      <c r="D3567" s="1" t="s">
        <v>2009</v>
      </c>
      <c r="E3567" s="1" t="s">
        <v>1991</v>
      </c>
      <c r="F3567" s="1" t="s">
        <v>1992</v>
      </c>
      <c r="G3567" s="1" t="s">
        <v>590</v>
      </c>
      <c r="H3567" s="1" t="s">
        <v>86</v>
      </c>
      <c r="I3567" s="1" t="s">
        <v>2056</v>
      </c>
      <c r="J3567" s="3">
        <v>160.44</v>
      </c>
      <c r="K3567" s="1" t="s">
        <v>2823</v>
      </c>
      <c r="L3567" s="1" t="s">
        <v>24</v>
      </c>
      <c r="M3567" s="1" t="s">
        <v>2824</v>
      </c>
      <c r="N3567" s="1" t="s">
        <v>2059</v>
      </c>
      <c r="O3567" s="2">
        <v>39691</v>
      </c>
      <c r="P3567" s="2">
        <v>39696</v>
      </c>
      <c r="Q3567" s="1" t="s">
        <v>29</v>
      </c>
      <c r="R3567" t="str">
        <f>VLOOKUP(F3567,'Seg 2 descriptions'!A:B,2)</f>
        <v>X Operations-Tri-County</v>
      </c>
      <c r="S3567" t="str">
        <f>VLOOKUP(G3567,'Seg 3 descriptions'!A:B,2)</f>
        <v>Overtime/Comp Time/On Call</v>
      </c>
    </row>
    <row r="3568" spans="1:19" x14ac:dyDescent="0.25">
      <c r="A3568" s="1" t="s">
        <v>457</v>
      </c>
      <c r="B3568" s="1" t="s">
        <v>49</v>
      </c>
      <c r="C3568" s="1" t="s">
        <v>3200</v>
      </c>
      <c r="D3568" s="1" t="s">
        <v>2003</v>
      </c>
      <c r="E3568" s="1" t="s">
        <v>1991</v>
      </c>
      <c r="F3568" s="1" t="s">
        <v>1992</v>
      </c>
      <c r="G3568" s="1" t="s">
        <v>590</v>
      </c>
      <c r="H3568" s="1" t="s">
        <v>103</v>
      </c>
      <c r="I3568" s="1" t="s">
        <v>2056</v>
      </c>
      <c r="J3568" s="3">
        <v>1.68</v>
      </c>
      <c r="K3568" s="1" t="s">
        <v>2823</v>
      </c>
      <c r="L3568" s="1" t="s">
        <v>24</v>
      </c>
      <c r="M3568" s="1" t="s">
        <v>2824</v>
      </c>
      <c r="N3568" s="1" t="s">
        <v>2059</v>
      </c>
      <c r="O3568" s="2">
        <v>39691</v>
      </c>
      <c r="P3568" s="2">
        <v>39696</v>
      </c>
      <c r="Q3568" s="1" t="s">
        <v>29</v>
      </c>
      <c r="R3568" t="str">
        <f>VLOOKUP(F3568,'Seg 2 descriptions'!A:B,2)</f>
        <v>X Operations-Tri-County</v>
      </c>
      <c r="S3568" t="str">
        <f>VLOOKUP(G3568,'Seg 3 descriptions'!A:B,2)</f>
        <v>Overtime/Comp Time/On Call</v>
      </c>
    </row>
    <row r="3569" spans="1:19" x14ac:dyDescent="0.25">
      <c r="A3569" s="1" t="s">
        <v>457</v>
      </c>
      <c r="B3569" s="1" t="s">
        <v>49</v>
      </c>
      <c r="C3569" s="1" t="s">
        <v>3200</v>
      </c>
      <c r="D3569" s="1" t="s">
        <v>2066</v>
      </c>
      <c r="E3569" s="1" t="s">
        <v>1991</v>
      </c>
      <c r="F3569" s="1" t="s">
        <v>1992</v>
      </c>
      <c r="G3569" s="1" t="s">
        <v>590</v>
      </c>
      <c r="H3569" s="1" t="s">
        <v>228</v>
      </c>
      <c r="I3569" s="1" t="s">
        <v>2056</v>
      </c>
      <c r="J3569" s="3">
        <v>45.92</v>
      </c>
      <c r="K3569" s="1" t="s">
        <v>2823</v>
      </c>
      <c r="L3569" s="1" t="s">
        <v>24</v>
      </c>
      <c r="M3569" s="1" t="s">
        <v>2824</v>
      </c>
      <c r="N3569" s="1" t="s">
        <v>2059</v>
      </c>
      <c r="O3569" s="2">
        <v>39691</v>
      </c>
      <c r="P3569" s="2">
        <v>39696</v>
      </c>
      <c r="Q3569" s="1" t="s">
        <v>29</v>
      </c>
      <c r="R3569" t="str">
        <f>VLOOKUP(F3569,'Seg 2 descriptions'!A:B,2)</f>
        <v>X Operations-Tri-County</v>
      </c>
      <c r="S3569" t="str">
        <f>VLOOKUP(G3569,'Seg 3 descriptions'!A:B,2)</f>
        <v>Overtime/Comp Time/On Call</v>
      </c>
    </row>
    <row r="3570" spans="1:19" x14ac:dyDescent="0.25">
      <c r="A3570" s="1" t="s">
        <v>457</v>
      </c>
      <c r="B3570" s="1" t="s">
        <v>49</v>
      </c>
      <c r="C3570" s="1" t="s">
        <v>3200</v>
      </c>
      <c r="D3570" s="1" t="s">
        <v>1990</v>
      </c>
      <c r="E3570" s="1" t="s">
        <v>1991</v>
      </c>
      <c r="F3570" s="1" t="s">
        <v>1992</v>
      </c>
      <c r="G3570" s="1" t="s">
        <v>460</v>
      </c>
      <c r="H3570" s="1" t="s">
        <v>103</v>
      </c>
      <c r="I3570" s="1" t="s">
        <v>2056</v>
      </c>
      <c r="J3570" s="3">
        <v>2.2200000000000002</v>
      </c>
      <c r="K3570" s="1" t="s">
        <v>2823</v>
      </c>
      <c r="L3570" s="1" t="s">
        <v>24</v>
      </c>
      <c r="M3570" s="1" t="s">
        <v>2824</v>
      </c>
      <c r="N3570" s="1" t="s">
        <v>2059</v>
      </c>
      <c r="O3570" s="2">
        <v>39691</v>
      </c>
      <c r="P3570" s="2">
        <v>39696</v>
      </c>
      <c r="Q3570" s="1" t="s">
        <v>29</v>
      </c>
      <c r="R3570" t="str">
        <f>VLOOKUP(F3570,'Seg 2 descriptions'!A:B,2)</f>
        <v>X Operations-Tri-County</v>
      </c>
      <c r="S3570" t="str">
        <f>VLOOKUP(G3570,'Seg 3 descriptions'!A:B,2)</f>
        <v>Salaries</v>
      </c>
    </row>
    <row r="3571" spans="1:19" x14ac:dyDescent="0.25">
      <c r="A3571" s="1" t="s">
        <v>457</v>
      </c>
      <c r="B3571" s="1" t="s">
        <v>49</v>
      </c>
      <c r="C3571" s="1" t="s">
        <v>3200</v>
      </c>
      <c r="D3571" s="1" t="s">
        <v>1999</v>
      </c>
      <c r="E3571" s="1" t="s">
        <v>1991</v>
      </c>
      <c r="F3571" s="1" t="s">
        <v>1992</v>
      </c>
      <c r="G3571" s="1" t="s">
        <v>460</v>
      </c>
      <c r="H3571" s="1" t="s">
        <v>228</v>
      </c>
      <c r="I3571" s="1" t="s">
        <v>2056</v>
      </c>
      <c r="J3571" s="3">
        <v>60.5</v>
      </c>
      <c r="K3571" s="1" t="s">
        <v>2823</v>
      </c>
      <c r="L3571" s="1" t="s">
        <v>24</v>
      </c>
      <c r="M3571" s="1" t="s">
        <v>2824</v>
      </c>
      <c r="N3571" s="1" t="s">
        <v>2059</v>
      </c>
      <c r="O3571" s="2">
        <v>39691</v>
      </c>
      <c r="P3571" s="2">
        <v>39696</v>
      </c>
      <c r="Q3571" s="1" t="s">
        <v>29</v>
      </c>
      <c r="R3571" t="str">
        <f>VLOOKUP(F3571,'Seg 2 descriptions'!A:B,2)</f>
        <v>X Operations-Tri-County</v>
      </c>
      <c r="S3571" t="str">
        <f>VLOOKUP(G3571,'Seg 3 descriptions'!A:B,2)</f>
        <v>Salaries</v>
      </c>
    </row>
    <row r="3572" spans="1:19" x14ac:dyDescent="0.25">
      <c r="A3572" s="1" t="s">
        <v>457</v>
      </c>
      <c r="B3572" s="1" t="s">
        <v>49</v>
      </c>
      <c r="C3572" s="1" t="s">
        <v>3200</v>
      </c>
      <c r="D3572" s="1" t="s">
        <v>1997</v>
      </c>
      <c r="E3572" s="1" t="s">
        <v>1991</v>
      </c>
      <c r="F3572" s="1" t="s">
        <v>1992</v>
      </c>
      <c r="G3572" s="1" t="s">
        <v>460</v>
      </c>
      <c r="H3572" s="1" t="s">
        <v>86</v>
      </c>
      <c r="I3572" s="1" t="s">
        <v>2056</v>
      </c>
      <c r="J3572" s="3">
        <v>211.4</v>
      </c>
      <c r="K3572" s="1" t="s">
        <v>2823</v>
      </c>
      <c r="L3572" s="1" t="s">
        <v>24</v>
      </c>
      <c r="M3572" s="1" t="s">
        <v>2824</v>
      </c>
      <c r="N3572" s="1" t="s">
        <v>2059</v>
      </c>
      <c r="O3572" s="2">
        <v>39691</v>
      </c>
      <c r="P3572" s="2">
        <v>39696</v>
      </c>
      <c r="Q3572" s="1" t="s">
        <v>29</v>
      </c>
      <c r="R3572" t="str">
        <f>VLOOKUP(F3572,'Seg 2 descriptions'!A:B,2)</f>
        <v>X Operations-Tri-County</v>
      </c>
      <c r="S3572" t="str">
        <f>VLOOKUP(G3572,'Seg 3 descriptions'!A:B,2)</f>
        <v>Salaries</v>
      </c>
    </row>
    <row r="3573" spans="1:19" x14ac:dyDescent="0.25">
      <c r="A3573" s="1" t="s">
        <v>17</v>
      </c>
      <c r="B3573" s="1" t="s">
        <v>1988</v>
      </c>
      <c r="C3573" s="1" t="s">
        <v>2926</v>
      </c>
      <c r="D3573" s="1" t="s">
        <v>2044</v>
      </c>
      <c r="E3573" s="1" t="s">
        <v>1991</v>
      </c>
      <c r="F3573" s="1" t="s">
        <v>2013</v>
      </c>
      <c r="G3573" s="1" t="s">
        <v>22</v>
      </c>
      <c r="H3573" s="1" t="s">
        <v>86</v>
      </c>
      <c r="I3573" s="1" t="s">
        <v>24</v>
      </c>
      <c r="J3573" s="3">
        <v>69.45</v>
      </c>
      <c r="K3573" s="1" t="s">
        <v>3166</v>
      </c>
      <c r="L3573" s="1" t="s">
        <v>24</v>
      </c>
      <c r="M3573" s="1" t="s">
        <v>3397</v>
      </c>
      <c r="N3573" s="1" t="s">
        <v>3398</v>
      </c>
      <c r="O3573" s="2">
        <v>39552</v>
      </c>
      <c r="P3573" s="2">
        <v>39552</v>
      </c>
      <c r="Q3573" s="1" t="s">
        <v>29</v>
      </c>
      <c r="R3573" t="str">
        <f>VLOOKUP(F3573,'Seg 2 descriptions'!A:B,2)</f>
        <v>X Facilities-Florida</v>
      </c>
      <c r="S3573" t="str">
        <f>VLOOKUP(G3573,'Seg 3 descriptions'!A:B,2)</f>
        <v>Facilities Maintenance</v>
      </c>
    </row>
    <row r="3574" spans="1:19" x14ac:dyDescent="0.25">
      <c r="A3574" s="1" t="s">
        <v>457</v>
      </c>
      <c r="B3574" s="1" t="s">
        <v>49</v>
      </c>
      <c r="C3574" s="1" t="s">
        <v>2532</v>
      </c>
      <c r="D3574" s="1" t="s">
        <v>2064</v>
      </c>
      <c r="E3574" s="1" t="s">
        <v>20</v>
      </c>
      <c r="F3574" s="1" t="s">
        <v>2006</v>
      </c>
      <c r="G3574" s="1" t="s">
        <v>590</v>
      </c>
      <c r="H3574" s="1" t="s">
        <v>23</v>
      </c>
      <c r="I3574" s="1" t="s">
        <v>2056</v>
      </c>
      <c r="J3574" s="3">
        <v>-42.59</v>
      </c>
      <c r="K3574" s="1" t="s">
        <v>2090</v>
      </c>
      <c r="L3574" s="1" t="s">
        <v>24</v>
      </c>
      <c r="M3574" s="1" t="s">
        <v>2091</v>
      </c>
      <c r="N3574" s="1" t="s">
        <v>2096</v>
      </c>
      <c r="O3574" s="2">
        <v>39813</v>
      </c>
      <c r="P3574" s="2">
        <v>39822</v>
      </c>
      <c r="Q3574" s="1" t="s">
        <v>29</v>
      </c>
      <c r="R3574" t="str">
        <f>VLOOKUP(F3574,'Seg 2 descriptions'!A:B,2)</f>
        <v>X Engineering and Measurement</v>
      </c>
      <c r="S3574" t="str">
        <f>VLOOKUP(G3574,'Seg 3 descriptions'!A:B,2)</f>
        <v>Overtime/Comp Time/On Call</v>
      </c>
    </row>
    <row r="3575" spans="1:19" x14ac:dyDescent="0.25">
      <c r="A3575" s="1" t="s">
        <v>457</v>
      </c>
      <c r="B3575" s="1" t="s">
        <v>49</v>
      </c>
      <c r="C3575" s="1" t="s">
        <v>2532</v>
      </c>
      <c r="D3575" s="1" t="s">
        <v>2095</v>
      </c>
      <c r="E3575" s="1" t="s">
        <v>20</v>
      </c>
      <c r="F3575" s="1" t="s">
        <v>2006</v>
      </c>
      <c r="G3575" s="1" t="s">
        <v>590</v>
      </c>
      <c r="H3575" s="1" t="s">
        <v>130</v>
      </c>
      <c r="I3575" s="1" t="s">
        <v>2056</v>
      </c>
      <c r="J3575" s="3">
        <v>-2.5</v>
      </c>
      <c r="K3575" s="1" t="s">
        <v>2090</v>
      </c>
      <c r="L3575" s="1" t="s">
        <v>24</v>
      </c>
      <c r="M3575" s="1" t="s">
        <v>2091</v>
      </c>
      <c r="N3575" s="1" t="s">
        <v>2096</v>
      </c>
      <c r="O3575" s="2">
        <v>39813</v>
      </c>
      <c r="P3575" s="2">
        <v>39822</v>
      </c>
      <c r="Q3575" s="1" t="s">
        <v>29</v>
      </c>
      <c r="R3575" t="str">
        <f>VLOOKUP(F3575,'Seg 2 descriptions'!A:B,2)</f>
        <v>X Engineering and Measurement</v>
      </c>
      <c r="S3575" t="str">
        <f>VLOOKUP(G3575,'Seg 3 descriptions'!A:B,2)</f>
        <v>Overtime/Comp Time/On Call</v>
      </c>
    </row>
    <row r="3576" spans="1:19" x14ac:dyDescent="0.25">
      <c r="A3576" s="1" t="s">
        <v>457</v>
      </c>
      <c r="B3576" s="1" t="s">
        <v>49</v>
      </c>
      <c r="C3576" s="1" t="s">
        <v>2532</v>
      </c>
      <c r="D3576" s="1" t="s">
        <v>2063</v>
      </c>
      <c r="E3576" s="1" t="s">
        <v>20</v>
      </c>
      <c r="F3576" s="1" t="s">
        <v>2006</v>
      </c>
      <c r="G3576" s="1" t="s">
        <v>590</v>
      </c>
      <c r="H3576" s="1" t="s">
        <v>86</v>
      </c>
      <c r="I3576" s="1" t="s">
        <v>2056</v>
      </c>
      <c r="J3576" s="3">
        <v>-11.72</v>
      </c>
      <c r="K3576" s="1" t="s">
        <v>2090</v>
      </c>
      <c r="L3576" s="1" t="s">
        <v>24</v>
      </c>
      <c r="M3576" s="1" t="s">
        <v>2091</v>
      </c>
      <c r="N3576" s="1" t="s">
        <v>2096</v>
      </c>
      <c r="O3576" s="2">
        <v>39813</v>
      </c>
      <c r="P3576" s="2">
        <v>39822</v>
      </c>
      <c r="Q3576" s="1" t="s">
        <v>29</v>
      </c>
      <c r="R3576" t="str">
        <f>VLOOKUP(F3576,'Seg 2 descriptions'!A:B,2)</f>
        <v>X Engineering and Measurement</v>
      </c>
      <c r="S3576" t="str">
        <f>VLOOKUP(G3576,'Seg 3 descriptions'!A:B,2)</f>
        <v>Overtime/Comp Time/On Call</v>
      </c>
    </row>
    <row r="3577" spans="1:19" x14ac:dyDescent="0.25">
      <c r="A3577" s="1" t="s">
        <v>457</v>
      </c>
      <c r="B3577" s="1" t="s">
        <v>49</v>
      </c>
      <c r="C3577" s="1" t="s">
        <v>2532</v>
      </c>
      <c r="D3577" s="1" t="s">
        <v>2005</v>
      </c>
      <c r="E3577" s="1" t="s">
        <v>20</v>
      </c>
      <c r="F3577" s="1" t="s">
        <v>2006</v>
      </c>
      <c r="G3577" s="1" t="s">
        <v>590</v>
      </c>
      <c r="H3577" s="1" t="s">
        <v>187</v>
      </c>
      <c r="I3577" s="1" t="s">
        <v>2056</v>
      </c>
      <c r="J3577" s="3">
        <v>-32.72</v>
      </c>
      <c r="K3577" s="1" t="s">
        <v>2090</v>
      </c>
      <c r="L3577" s="1" t="s">
        <v>24</v>
      </c>
      <c r="M3577" s="1" t="s">
        <v>2091</v>
      </c>
      <c r="N3577" s="1" t="s">
        <v>2096</v>
      </c>
      <c r="O3577" s="2">
        <v>39813</v>
      </c>
      <c r="P3577" s="2">
        <v>39822</v>
      </c>
      <c r="Q3577" s="1" t="s">
        <v>29</v>
      </c>
      <c r="R3577" t="str">
        <f>VLOOKUP(F3577,'Seg 2 descriptions'!A:B,2)</f>
        <v>X Engineering and Measurement</v>
      </c>
      <c r="S3577" t="str">
        <f>VLOOKUP(G3577,'Seg 3 descriptions'!A:B,2)</f>
        <v>Overtime/Comp Time/On Call</v>
      </c>
    </row>
    <row r="3578" spans="1:19" x14ac:dyDescent="0.25">
      <c r="A3578" s="1" t="s">
        <v>457</v>
      </c>
      <c r="B3578" s="1" t="s">
        <v>49</v>
      </c>
      <c r="C3578" s="1" t="s">
        <v>2532</v>
      </c>
      <c r="D3578" s="1" t="s">
        <v>2008</v>
      </c>
      <c r="E3578" s="1" t="s">
        <v>20</v>
      </c>
      <c r="F3578" s="1" t="s">
        <v>2006</v>
      </c>
      <c r="G3578" s="1" t="s">
        <v>590</v>
      </c>
      <c r="H3578" s="1" t="s">
        <v>76</v>
      </c>
      <c r="I3578" s="1" t="s">
        <v>2056</v>
      </c>
      <c r="J3578" s="3">
        <v>-44.85</v>
      </c>
      <c r="K3578" s="1" t="s">
        <v>2090</v>
      </c>
      <c r="L3578" s="1" t="s">
        <v>24</v>
      </c>
      <c r="M3578" s="1" t="s">
        <v>2091</v>
      </c>
      <c r="N3578" s="1" t="s">
        <v>2096</v>
      </c>
      <c r="O3578" s="2">
        <v>39813</v>
      </c>
      <c r="P3578" s="2">
        <v>39822</v>
      </c>
      <c r="Q3578" s="1" t="s">
        <v>29</v>
      </c>
      <c r="R3578" t="str">
        <f>VLOOKUP(F3578,'Seg 2 descriptions'!A:B,2)</f>
        <v>X Engineering and Measurement</v>
      </c>
      <c r="S3578" t="str">
        <f>VLOOKUP(G3578,'Seg 3 descriptions'!A:B,2)</f>
        <v>Overtime/Comp Time/On Call</v>
      </c>
    </row>
    <row r="3579" spans="1:19" x14ac:dyDescent="0.25">
      <c r="A3579" s="1" t="s">
        <v>1571</v>
      </c>
      <c r="B3579" s="1" t="s">
        <v>49</v>
      </c>
      <c r="C3579" s="1" t="s">
        <v>2409</v>
      </c>
      <c r="D3579" s="1" t="s">
        <v>2044</v>
      </c>
      <c r="E3579" s="1" t="s">
        <v>1991</v>
      </c>
      <c r="F3579" s="1" t="s">
        <v>2013</v>
      </c>
      <c r="G3579" s="1" t="s">
        <v>22</v>
      </c>
      <c r="H3579" s="1" t="s">
        <v>86</v>
      </c>
      <c r="I3579" s="1" t="s">
        <v>24</v>
      </c>
      <c r="J3579" s="3">
        <v>15.16</v>
      </c>
      <c r="K3579" s="1" t="s">
        <v>3399</v>
      </c>
      <c r="L3579" s="1" t="s">
        <v>24</v>
      </c>
      <c r="M3579" s="1" t="s">
        <v>24</v>
      </c>
      <c r="N3579" s="1" t="s">
        <v>2409</v>
      </c>
      <c r="O3579" s="2">
        <v>39782</v>
      </c>
      <c r="P3579" s="2">
        <v>39784</v>
      </c>
      <c r="Q3579" s="1" t="s">
        <v>29</v>
      </c>
      <c r="R3579" t="str">
        <f>VLOOKUP(F3579,'Seg 2 descriptions'!A:B,2)</f>
        <v>X Facilities-Florida</v>
      </c>
      <c r="S3579" t="str">
        <f>VLOOKUP(G3579,'Seg 3 descriptions'!A:B,2)</f>
        <v>Facilities Maintenance</v>
      </c>
    </row>
    <row r="3580" spans="1:19" x14ac:dyDescent="0.25">
      <c r="A3580" s="1" t="s">
        <v>457</v>
      </c>
      <c r="B3580" s="1" t="s">
        <v>49</v>
      </c>
      <c r="C3580" s="1" t="s">
        <v>2504</v>
      </c>
      <c r="D3580" s="1" t="s">
        <v>2063</v>
      </c>
      <c r="E3580" s="1" t="s">
        <v>20</v>
      </c>
      <c r="F3580" s="1" t="s">
        <v>2006</v>
      </c>
      <c r="G3580" s="1" t="s">
        <v>590</v>
      </c>
      <c r="H3580" s="1" t="s">
        <v>86</v>
      </c>
      <c r="I3580" s="1" t="s">
        <v>2056</v>
      </c>
      <c r="J3580" s="3">
        <v>-2</v>
      </c>
      <c r="K3580" s="1" t="s">
        <v>2090</v>
      </c>
      <c r="L3580" s="1" t="s">
        <v>24</v>
      </c>
      <c r="M3580" s="1" t="s">
        <v>2091</v>
      </c>
      <c r="N3580" s="1" t="s">
        <v>2089</v>
      </c>
      <c r="O3580" s="2">
        <v>39752</v>
      </c>
      <c r="P3580" s="2">
        <v>39758</v>
      </c>
      <c r="Q3580" s="1" t="s">
        <v>29</v>
      </c>
      <c r="R3580" t="str">
        <f>VLOOKUP(F3580,'Seg 2 descriptions'!A:B,2)</f>
        <v>X Engineering and Measurement</v>
      </c>
      <c r="S3580" t="str">
        <f>VLOOKUP(G3580,'Seg 3 descriptions'!A:B,2)</f>
        <v>Overtime/Comp Time/On Call</v>
      </c>
    </row>
    <row r="3581" spans="1:19" x14ac:dyDescent="0.25">
      <c r="A3581" s="1" t="s">
        <v>457</v>
      </c>
      <c r="B3581" s="1" t="s">
        <v>49</v>
      </c>
      <c r="C3581" s="1" t="s">
        <v>2504</v>
      </c>
      <c r="D3581" s="1" t="s">
        <v>2005</v>
      </c>
      <c r="E3581" s="1" t="s">
        <v>20</v>
      </c>
      <c r="F3581" s="1" t="s">
        <v>2006</v>
      </c>
      <c r="G3581" s="1" t="s">
        <v>590</v>
      </c>
      <c r="H3581" s="1" t="s">
        <v>187</v>
      </c>
      <c r="I3581" s="1" t="s">
        <v>2056</v>
      </c>
      <c r="J3581" s="3">
        <v>-50.79</v>
      </c>
      <c r="K3581" s="1" t="s">
        <v>2090</v>
      </c>
      <c r="L3581" s="1" t="s">
        <v>24</v>
      </c>
      <c r="M3581" s="1" t="s">
        <v>2091</v>
      </c>
      <c r="N3581" s="1" t="s">
        <v>2089</v>
      </c>
      <c r="O3581" s="2">
        <v>39752</v>
      </c>
      <c r="P3581" s="2">
        <v>39758</v>
      </c>
      <c r="Q3581" s="1" t="s">
        <v>29</v>
      </c>
      <c r="R3581" t="str">
        <f>VLOOKUP(F3581,'Seg 2 descriptions'!A:B,2)</f>
        <v>X Engineering and Measurement</v>
      </c>
      <c r="S3581" t="str">
        <f>VLOOKUP(G3581,'Seg 3 descriptions'!A:B,2)</f>
        <v>Overtime/Comp Time/On Call</v>
      </c>
    </row>
    <row r="3582" spans="1:19" x14ac:dyDescent="0.25">
      <c r="A3582" s="1" t="s">
        <v>457</v>
      </c>
      <c r="B3582" s="1" t="s">
        <v>49</v>
      </c>
      <c r="C3582" s="1" t="s">
        <v>2504</v>
      </c>
      <c r="D3582" s="1" t="s">
        <v>2008</v>
      </c>
      <c r="E3582" s="1" t="s">
        <v>20</v>
      </c>
      <c r="F3582" s="1" t="s">
        <v>2006</v>
      </c>
      <c r="G3582" s="1" t="s">
        <v>590</v>
      </c>
      <c r="H3582" s="1" t="s">
        <v>76</v>
      </c>
      <c r="I3582" s="1" t="s">
        <v>2056</v>
      </c>
      <c r="J3582" s="3">
        <v>-62.36</v>
      </c>
      <c r="K3582" s="1" t="s">
        <v>2090</v>
      </c>
      <c r="L3582" s="1" t="s">
        <v>24</v>
      </c>
      <c r="M3582" s="1" t="s">
        <v>2091</v>
      </c>
      <c r="N3582" s="1" t="s">
        <v>2089</v>
      </c>
      <c r="O3582" s="2">
        <v>39752</v>
      </c>
      <c r="P3582" s="2">
        <v>39758</v>
      </c>
      <c r="Q3582" s="1" t="s">
        <v>29</v>
      </c>
      <c r="R3582" t="str">
        <f>VLOOKUP(F3582,'Seg 2 descriptions'!A:B,2)</f>
        <v>X Engineering and Measurement</v>
      </c>
      <c r="S3582" t="str">
        <f>VLOOKUP(G3582,'Seg 3 descriptions'!A:B,2)</f>
        <v>Overtime/Comp Time/On Call</v>
      </c>
    </row>
    <row r="3583" spans="1:19" x14ac:dyDescent="0.25">
      <c r="A3583" s="1" t="s">
        <v>457</v>
      </c>
      <c r="B3583" s="1" t="s">
        <v>49</v>
      </c>
      <c r="C3583" s="1" t="s">
        <v>2504</v>
      </c>
      <c r="D3583" s="1" t="s">
        <v>2064</v>
      </c>
      <c r="E3583" s="1" t="s">
        <v>20</v>
      </c>
      <c r="F3583" s="1" t="s">
        <v>2006</v>
      </c>
      <c r="G3583" s="1" t="s">
        <v>590</v>
      </c>
      <c r="H3583" s="1" t="s">
        <v>23</v>
      </c>
      <c r="I3583" s="1" t="s">
        <v>2056</v>
      </c>
      <c r="J3583" s="3">
        <v>-41.76</v>
      </c>
      <c r="K3583" s="1" t="s">
        <v>2090</v>
      </c>
      <c r="L3583" s="1" t="s">
        <v>24</v>
      </c>
      <c r="M3583" s="1" t="s">
        <v>2091</v>
      </c>
      <c r="N3583" s="1" t="s">
        <v>2089</v>
      </c>
      <c r="O3583" s="2">
        <v>39752</v>
      </c>
      <c r="P3583" s="2">
        <v>39758</v>
      </c>
      <c r="Q3583" s="1" t="s">
        <v>29</v>
      </c>
      <c r="R3583" t="str">
        <f>VLOOKUP(F3583,'Seg 2 descriptions'!A:B,2)</f>
        <v>X Engineering and Measurement</v>
      </c>
      <c r="S3583" t="str">
        <f>VLOOKUP(G3583,'Seg 3 descriptions'!A:B,2)</f>
        <v>Overtime/Comp Time/On Call</v>
      </c>
    </row>
    <row r="3584" spans="1:19" x14ac:dyDescent="0.25">
      <c r="A3584" s="1" t="s">
        <v>457</v>
      </c>
      <c r="B3584" s="1" t="s">
        <v>49</v>
      </c>
      <c r="C3584" s="1" t="s">
        <v>2504</v>
      </c>
      <c r="D3584" s="1" t="s">
        <v>2092</v>
      </c>
      <c r="E3584" s="1" t="s">
        <v>20</v>
      </c>
      <c r="F3584" s="1" t="s">
        <v>2006</v>
      </c>
      <c r="G3584" s="1" t="s">
        <v>590</v>
      </c>
      <c r="H3584" s="1" t="s">
        <v>103</v>
      </c>
      <c r="I3584" s="1" t="s">
        <v>2056</v>
      </c>
      <c r="J3584" s="3">
        <v>-2</v>
      </c>
      <c r="K3584" s="1" t="s">
        <v>2090</v>
      </c>
      <c r="L3584" s="1" t="s">
        <v>24</v>
      </c>
      <c r="M3584" s="1" t="s">
        <v>2091</v>
      </c>
      <c r="N3584" s="1" t="s">
        <v>2089</v>
      </c>
      <c r="O3584" s="2">
        <v>39752</v>
      </c>
      <c r="P3584" s="2">
        <v>39758</v>
      </c>
      <c r="Q3584" s="1" t="s">
        <v>29</v>
      </c>
      <c r="R3584" t="str">
        <f>VLOOKUP(F3584,'Seg 2 descriptions'!A:B,2)</f>
        <v>X Engineering and Measurement</v>
      </c>
      <c r="S3584" t="str">
        <f>VLOOKUP(G3584,'Seg 3 descriptions'!A:B,2)</f>
        <v>Overtime/Comp Time/On Call</v>
      </c>
    </row>
    <row r="3585" spans="1:19" x14ac:dyDescent="0.25">
      <c r="A3585" s="1" t="s">
        <v>457</v>
      </c>
      <c r="B3585" s="1" t="s">
        <v>49</v>
      </c>
      <c r="C3585" s="1" t="s">
        <v>2504</v>
      </c>
      <c r="D3585" s="1" t="s">
        <v>2093</v>
      </c>
      <c r="E3585" s="1" t="s">
        <v>20</v>
      </c>
      <c r="F3585" s="1" t="s">
        <v>2006</v>
      </c>
      <c r="G3585" s="1" t="s">
        <v>590</v>
      </c>
      <c r="H3585" s="1" t="s">
        <v>228</v>
      </c>
      <c r="I3585" s="1" t="s">
        <v>2056</v>
      </c>
      <c r="J3585" s="3">
        <v>-8.52</v>
      </c>
      <c r="K3585" s="1" t="s">
        <v>2090</v>
      </c>
      <c r="L3585" s="1" t="s">
        <v>24</v>
      </c>
      <c r="M3585" s="1" t="s">
        <v>2091</v>
      </c>
      <c r="N3585" s="1" t="s">
        <v>2089</v>
      </c>
      <c r="O3585" s="2">
        <v>39752</v>
      </c>
      <c r="P3585" s="2">
        <v>39758</v>
      </c>
      <c r="Q3585" s="1" t="s">
        <v>29</v>
      </c>
      <c r="R3585" t="str">
        <f>VLOOKUP(F3585,'Seg 2 descriptions'!A:B,2)</f>
        <v>X Engineering and Measurement</v>
      </c>
      <c r="S3585" t="str">
        <f>VLOOKUP(G3585,'Seg 3 descriptions'!A:B,2)</f>
        <v>Overtime/Comp Time/On Call</v>
      </c>
    </row>
    <row r="3586" spans="1:19" x14ac:dyDescent="0.25">
      <c r="A3586" s="1" t="s">
        <v>17</v>
      </c>
      <c r="B3586" s="1" t="s">
        <v>1988</v>
      </c>
      <c r="C3586" s="1" t="s">
        <v>2811</v>
      </c>
      <c r="D3586" s="1" t="s">
        <v>3201</v>
      </c>
      <c r="E3586" s="1" t="s">
        <v>20</v>
      </c>
      <c r="F3586" s="1" t="s">
        <v>2006</v>
      </c>
      <c r="G3586" s="1" t="s">
        <v>35</v>
      </c>
      <c r="H3586" s="1" t="s">
        <v>76</v>
      </c>
      <c r="I3586" s="1" t="s">
        <v>24</v>
      </c>
      <c r="J3586" s="3">
        <v>979.45</v>
      </c>
      <c r="K3586" s="1" t="s">
        <v>3202</v>
      </c>
      <c r="L3586" s="1" t="s">
        <v>24</v>
      </c>
      <c r="M3586" s="1" t="s">
        <v>3400</v>
      </c>
      <c r="N3586" s="1" t="s">
        <v>3401</v>
      </c>
      <c r="O3586" s="2">
        <v>39538</v>
      </c>
      <c r="P3586" s="2">
        <v>39538</v>
      </c>
      <c r="Q3586" s="1" t="s">
        <v>29</v>
      </c>
      <c r="R3586" t="str">
        <f>VLOOKUP(F3586,'Seg 2 descriptions'!A:B,2)</f>
        <v>X Engineering and Measurement</v>
      </c>
      <c r="S3586" t="str">
        <f>VLOOKUP(G3586,'Seg 3 descriptions'!A:B,2)</f>
        <v>Other Outside Services</v>
      </c>
    </row>
    <row r="3587" spans="1:19" x14ac:dyDescent="0.25">
      <c r="A3587" s="1" t="s">
        <v>1571</v>
      </c>
      <c r="B3587" s="1" t="s">
        <v>49</v>
      </c>
      <c r="C3587" s="1" t="s">
        <v>2410</v>
      </c>
      <c r="D3587" s="1" t="s">
        <v>2183</v>
      </c>
      <c r="E3587" s="1" t="s">
        <v>1991</v>
      </c>
      <c r="F3587" s="1" t="s">
        <v>2013</v>
      </c>
      <c r="G3587" s="1" t="s">
        <v>22</v>
      </c>
      <c r="H3587" s="1" t="s">
        <v>103</v>
      </c>
      <c r="I3587" s="1" t="s">
        <v>24</v>
      </c>
      <c r="J3587" s="3">
        <v>11.51</v>
      </c>
      <c r="K3587" s="1" t="s">
        <v>3402</v>
      </c>
      <c r="L3587" s="1" t="s">
        <v>24</v>
      </c>
      <c r="M3587" s="1" t="s">
        <v>24</v>
      </c>
      <c r="N3587" s="1" t="s">
        <v>2410</v>
      </c>
      <c r="O3587" s="2">
        <v>39813</v>
      </c>
      <c r="P3587" s="2">
        <v>39819</v>
      </c>
      <c r="Q3587" s="1" t="s">
        <v>29</v>
      </c>
      <c r="R3587" t="str">
        <f>VLOOKUP(F3587,'Seg 2 descriptions'!A:B,2)</f>
        <v>X Facilities-Florida</v>
      </c>
      <c r="S3587" t="str">
        <f>VLOOKUP(G3587,'Seg 3 descriptions'!A:B,2)</f>
        <v>Facilities Maintenance</v>
      </c>
    </row>
    <row r="3588" spans="1:19" x14ac:dyDescent="0.25">
      <c r="A3588" s="1" t="s">
        <v>457</v>
      </c>
      <c r="B3588" s="1" t="s">
        <v>1988</v>
      </c>
      <c r="C3588" s="1" t="s">
        <v>2237</v>
      </c>
      <c r="D3588" s="1" t="s">
        <v>2334</v>
      </c>
      <c r="E3588" s="1" t="s">
        <v>1991</v>
      </c>
      <c r="F3588" s="1" t="s">
        <v>1992</v>
      </c>
      <c r="G3588" s="1" t="s">
        <v>870</v>
      </c>
      <c r="H3588" s="1" t="s">
        <v>86</v>
      </c>
      <c r="I3588" s="1" t="s">
        <v>24</v>
      </c>
      <c r="J3588" s="3">
        <v>168.9</v>
      </c>
      <c r="K3588" s="1" t="s">
        <v>2823</v>
      </c>
      <c r="L3588" s="1" t="s">
        <v>24</v>
      </c>
      <c r="M3588" s="1" t="s">
        <v>2824</v>
      </c>
      <c r="N3588" s="1" t="s">
        <v>2237</v>
      </c>
      <c r="O3588" s="2">
        <v>39599</v>
      </c>
      <c r="P3588" s="2">
        <v>39606</v>
      </c>
      <c r="Q3588" s="1" t="s">
        <v>29</v>
      </c>
      <c r="R3588" t="str">
        <f>VLOOKUP(F3588,'Seg 2 descriptions'!A:B,2)</f>
        <v>X Operations-Tri-County</v>
      </c>
      <c r="S3588" t="str">
        <f>VLOOKUP(G3588,'Seg 3 descriptions'!A:B,2)</f>
        <v>Other Vehicle Expenses</v>
      </c>
    </row>
    <row r="3589" spans="1:19" x14ac:dyDescent="0.25">
      <c r="A3589" s="1" t="s">
        <v>457</v>
      </c>
      <c r="B3589" s="1" t="s">
        <v>1988</v>
      </c>
      <c r="C3589" s="1" t="s">
        <v>2237</v>
      </c>
      <c r="D3589" s="1" t="s">
        <v>2335</v>
      </c>
      <c r="E3589" s="1" t="s">
        <v>1991</v>
      </c>
      <c r="F3589" s="1" t="s">
        <v>1992</v>
      </c>
      <c r="G3589" s="1" t="s">
        <v>870</v>
      </c>
      <c r="H3589" s="1" t="s">
        <v>103</v>
      </c>
      <c r="I3589" s="1" t="s">
        <v>24</v>
      </c>
      <c r="J3589" s="3">
        <v>32.090000000000003</v>
      </c>
      <c r="K3589" s="1" t="s">
        <v>2823</v>
      </c>
      <c r="L3589" s="1" t="s">
        <v>24</v>
      </c>
      <c r="M3589" s="1" t="s">
        <v>2824</v>
      </c>
      <c r="N3589" s="1" t="s">
        <v>2237</v>
      </c>
      <c r="O3589" s="2">
        <v>39599</v>
      </c>
      <c r="P3589" s="2">
        <v>39606</v>
      </c>
      <c r="Q3589" s="1" t="s">
        <v>29</v>
      </c>
      <c r="R3589" t="str">
        <f>VLOOKUP(F3589,'Seg 2 descriptions'!A:B,2)</f>
        <v>X Operations-Tri-County</v>
      </c>
      <c r="S3589" t="str">
        <f>VLOOKUP(G3589,'Seg 3 descriptions'!A:B,2)</f>
        <v>Other Vehicle Expenses</v>
      </c>
    </row>
    <row r="3590" spans="1:19" x14ac:dyDescent="0.25">
      <c r="A3590" s="1" t="s">
        <v>457</v>
      </c>
      <c r="B3590" s="1" t="s">
        <v>1988</v>
      </c>
      <c r="C3590" s="1" t="s">
        <v>2237</v>
      </c>
      <c r="D3590" s="1" t="s">
        <v>2766</v>
      </c>
      <c r="E3590" s="1" t="s">
        <v>1991</v>
      </c>
      <c r="F3590" s="1" t="s">
        <v>1992</v>
      </c>
      <c r="G3590" s="1" t="s">
        <v>870</v>
      </c>
      <c r="H3590" s="1" t="s">
        <v>228</v>
      </c>
      <c r="I3590" s="1" t="s">
        <v>24</v>
      </c>
      <c r="J3590" s="3">
        <v>41.73</v>
      </c>
      <c r="K3590" s="1" t="s">
        <v>2823</v>
      </c>
      <c r="L3590" s="1" t="s">
        <v>24</v>
      </c>
      <c r="M3590" s="1" t="s">
        <v>2824</v>
      </c>
      <c r="N3590" s="1" t="s">
        <v>2237</v>
      </c>
      <c r="O3590" s="2">
        <v>39599</v>
      </c>
      <c r="P3590" s="2">
        <v>39606</v>
      </c>
      <c r="Q3590" s="1" t="s">
        <v>29</v>
      </c>
      <c r="R3590" t="str">
        <f>VLOOKUP(F3590,'Seg 2 descriptions'!A:B,2)</f>
        <v>X Operations-Tri-County</v>
      </c>
      <c r="S3590" t="str">
        <f>VLOOKUP(G3590,'Seg 3 descriptions'!A:B,2)</f>
        <v>Other Vehicle Expenses</v>
      </c>
    </row>
    <row r="3591" spans="1:19" x14ac:dyDescent="0.25">
      <c r="A3591" s="1" t="s">
        <v>457</v>
      </c>
      <c r="B3591" s="1" t="s">
        <v>1988</v>
      </c>
      <c r="C3591" s="1" t="s">
        <v>2237</v>
      </c>
      <c r="D3591" s="1" t="s">
        <v>2932</v>
      </c>
      <c r="E3591" s="1" t="s">
        <v>20</v>
      </c>
      <c r="F3591" s="1" t="s">
        <v>1992</v>
      </c>
      <c r="G3591" s="1" t="s">
        <v>870</v>
      </c>
      <c r="H3591" s="1" t="s">
        <v>86</v>
      </c>
      <c r="I3591" s="1" t="s">
        <v>24</v>
      </c>
      <c r="J3591" s="3">
        <v>198.55</v>
      </c>
      <c r="K3591" s="1" t="s">
        <v>2823</v>
      </c>
      <c r="L3591" s="1" t="s">
        <v>24</v>
      </c>
      <c r="M3591" s="1" t="s">
        <v>2824</v>
      </c>
      <c r="N3591" s="1" t="s">
        <v>2237</v>
      </c>
      <c r="O3591" s="2">
        <v>39599</v>
      </c>
      <c r="P3591" s="2">
        <v>39606</v>
      </c>
      <c r="Q3591" s="1" t="s">
        <v>29</v>
      </c>
      <c r="R3591" t="str">
        <f>VLOOKUP(F3591,'Seg 2 descriptions'!A:B,2)</f>
        <v>X Operations-Tri-County</v>
      </c>
      <c r="S3591" t="str">
        <f>VLOOKUP(G3591,'Seg 3 descriptions'!A:B,2)</f>
        <v>Other Vehicle Expenses</v>
      </c>
    </row>
    <row r="3592" spans="1:19" x14ac:dyDescent="0.25">
      <c r="A3592" s="1" t="s">
        <v>457</v>
      </c>
      <c r="B3592" s="1" t="s">
        <v>1988</v>
      </c>
      <c r="C3592" s="1" t="s">
        <v>2237</v>
      </c>
      <c r="D3592" s="1" t="s">
        <v>3359</v>
      </c>
      <c r="E3592" s="1" t="s">
        <v>20</v>
      </c>
      <c r="F3592" s="1" t="s">
        <v>1992</v>
      </c>
      <c r="G3592" s="1" t="s">
        <v>870</v>
      </c>
      <c r="H3592" s="1" t="s">
        <v>103</v>
      </c>
      <c r="I3592" s="1" t="s">
        <v>24</v>
      </c>
      <c r="J3592" s="3">
        <v>19.920000000000002</v>
      </c>
      <c r="K3592" s="1" t="s">
        <v>2823</v>
      </c>
      <c r="L3592" s="1" t="s">
        <v>24</v>
      </c>
      <c r="M3592" s="1" t="s">
        <v>2824</v>
      </c>
      <c r="N3592" s="1" t="s">
        <v>2237</v>
      </c>
      <c r="O3592" s="2">
        <v>39599</v>
      </c>
      <c r="P3592" s="2">
        <v>39606</v>
      </c>
      <c r="Q3592" s="1" t="s">
        <v>29</v>
      </c>
      <c r="R3592" t="str">
        <f>VLOOKUP(F3592,'Seg 2 descriptions'!A:B,2)</f>
        <v>X Operations-Tri-County</v>
      </c>
      <c r="S3592" t="str">
        <f>VLOOKUP(G3592,'Seg 3 descriptions'!A:B,2)</f>
        <v>Other Vehicle Expenses</v>
      </c>
    </row>
    <row r="3593" spans="1:19" x14ac:dyDescent="0.25">
      <c r="A3593" s="1" t="s">
        <v>457</v>
      </c>
      <c r="B3593" s="1" t="s">
        <v>1988</v>
      </c>
      <c r="C3593" s="1" t="s">
        <v>2237</v>
      </c>
      <c r="D3593" s="1" t="s">
        <v>3403</v>
      </c>
      <c r="E3593" s="1" t="s">
        <v>20</v>
      </c>
      <c r="F3593" s="1" t="s">
        <v>1992</v>
      </c>
      <c r="G3593" s="1" t="s">
        <v>870</v>
      </c>
      <c r="H3593" s="1" t="s">
        <v>228</v>
      </c>
      <c r="I3593" s="1" t="s">
        <v>24</v>
      </c>
      <c r="J3593" s="3">
        <v>34.29</v>
      </c>
      <c r="K3593" s="1" t="s">
        <v>2823</v>
      </c>
      <c r="L3593" s="1" t="s">
        <v>24</v>
      </c>
      <c r="M3593" s="1" t="s">
        <v>2824</v>
      </c>
      <c r="N3593" s="1" t="s">
        <v>2237</v>
      </c>
      <c r="O3593" s="2">
        <v>39599</v>
      </c>
      <c r="P3593" s="2">
        <v>39606</v>
      </c>
      <c r="Q3593" s="1" t="s">
        <v>29</v>
      </c>
      <c r="R3593" t="str">
        <f>VLOOKUP(F3593,'Seg 2 descriptions'!A:B,2)</f>
        <v>X Operations-Tri-County</v>
      </c>
      <c r="S3593" t="str">
        <f>VLOOKUP(G3593,'Seg 3 descriptions'!A:B,2)</f>
        <v>Other Vehicle Expenses</v>
      </c>
    </row>
    <row r="3594" spans="1:19" x14ac:dyDescent="0.25">
      <c r="A3594" s="1" t="s">
        <v>457</v>
      </c>
      <c r="B3594" s="1" t="s">
        <v>1988</v>
      </c>
      <c r="C3594" s="1" t="s">
        <v>2237</v>
      </c>
      <c r="D3594" s="1" t="s">
        <v>2319</v>
      </c>
      <c r="E3594" s="1" t="s">
        <v>1991</v>
      </c>
      <c r="F3594" s="1" t="s">
        <v>1992</v>
      </c>
      <c r="G3594" s="1" t="s">
        <v>1049</v>
      </c>
      <c r="H3594" s="1" t="s">
        <v>86</v>
      </c>
      <c r="I3594" s="1" t="s">
        <v>24</v>
      </c>
      <c r="J3594" s="3">
        <v>37.01</v>
      </c>
      <c r="K3594" s="1" t="s">
        <v>2823</v>
      </c>
      <c r="L3594" s="1" t="s">
        <v>24</v>
      </c>
      <c r="M3594" s="1" t="s">
        <v>2824</v>
      </c>
      <c r="N3594" s="1" t="s">
        <v>2237</v>
      </c>
      <c r="O3594" s="2">
        <v>39599</v>
      </c>
      <c r="P3594" s="2">
        <v>39606</v>
      </c>
      <c r="Q3594" s="1" t="s">
        <v>29</v>
      </c>
      <c r="R3594" t="str">
        <f>VLOOKUP(F3594,'Seg 2 descriptions'!A:B,2)</f>
        <v>X Operations-Tri-County</v>
      </c>
      <c r="S3594" t="str">
        <f>VLOOKUP(G3594,'Seg 3 descriptions'!A:B,2)</f>
        <v>Vehicle Insurance</v>
      </c>
    </row>
    <row r="3595" spans="1:19" x14ac:dyDescent="0.25">
      <c r="A3595" s="1" t="s">
        <v>457</v>
      </c>
      <c r="B3595" s="1" t="s">
        <v>1988</v>
      </c>
      <c r="C3595" s="1" t="s">
        <v>2237</v>
      </c>
      <c r="D3595" s="1" t="s">
        <v>2320</v>
      </c>
      <c r="E3595" s="1" t="s">
        <v>1991</v>
      </c>
      <c r="F3595" s="1" t="s">
        <v>1992</v>
      </c>
      <c r="G3595" s="1" t="s">
        <v>1049</v>
      </c>
      <c r="H3595" s="1" t="s">
        <v>103</v>
      </c>
      <c r="I3595" s="1" t="s">
        <v>24</v>
      </c>
      <c r="J3595" s="3">
        <v>7.03</v>
      </c>
      <c r="K3595" s="1" t="s">
        <v>2823</v>
      </c>
      <c r="L3595" s="1" t="s">
        <v>24</v>
      </c>
      <c r="M3595" s="1" t="s">
        <v>2824</v>
      </c>
      <c r="N3595" s="1" t="s">
        <v>2237</v>
      </c>
      <c r="O3595" s="2">
        <v>39599</v>
      </c>
      <c r="P3595" s="2">
        <v>39606</v>
      </c>
      <c r="Q3595" s="1" t="s">
        <v>29</v>
      </c>
      <c r="R3595" t="str">
        <f>VLOOKUP(F3595,'Seg 2 descriptions'!A:B,2)</f>
        <v>X Operations-Tri-County</v>
      </c>
      <c r="S3595" t="str">
        <f>VLOOKUP(G3595,'Seg 3 descriptions'!A:B,2)</f>
        <v>Vehicle Insurance</v>
      </c>
    </row>
    <row r="3596" spans="1:19" x14ac:dyDescent="0.25">
      <c r="A3596" s="1" t="s">
        <v>457</v>
      </c>
      <c r="B3596" s="1" t="s">
        <v>1988</v>
      </c>
      <c r="C3596" s="1" t="s">
        <v>2237</v>
      </c>
      <c r="D3596" s="1" t="s">
        <v>2762</v>
      </c>
      <c r="E3596" s="1" t="s">
        <v>1991</v>
      </c>
      <c r="F3596" s="1" t="s">
        <v>1992</v>
      </c>
      <c r="G3596" s="1" t="s">
        <v>1049</v>
      </c>
      <c r="H3596" s="1" t="s">
        <v>228</v>
      </c>
      <c r="I3596" s="1" t="s">
        <v>24</v>
      </c>
      <c r="J3596" s="3">
        <v>9.14</v>
      </c>
      <c r="K3596" s="1" t="s">
        <v>2823</v>
      </c>
      <c r="L3596" s="1" t="s">
        <v>24</v>
      </c>
      <c r="M3596" s="1" t="s">
        <v>2824</v>
      </c>
      <c r="N3596" s="1" t="s">
        <v>2237</v>
      </c>
      <c r="O3596" s="2">
        <v>39599</v>
      </c>
      <c r="P3596" s="2">
        <v>39606</v>
      </c>
      <c r="Q3596" s="1" t="s">
        <v>29</v>
      </c>
      <c r="R3596" t="str">
        <f>VLOOKUP(F3596,'Seg 2 descriptions'!A:B,2)</f>
        <v>X Operations-Tri-County</v>
      </c>
      <c r="S3596" t="str">
        <f>VLOOKUP(G3596,'Seg 3 descriptions'!A:B,2)</f>
        <v>Vehicle Insurance</v>
      </c>
    </row>
    <row r="3597" spans="1:19" x14ac:dyDescent="0.25">
      <c r="A3597" s="1" t="s">
        <v>457</v>
      </c>
      <c r="B3597" s="1" t="s">
        <v>1988</v>
      </c>
      <c r="C3597" s="1" t="s">
        <v>2237</v>
      </c>
      <c r="D3597" s="1" t="s">
        <v>2943</v>
      </c>
      <c r="E3597" s="1" t="s">
        <v>20</v>
      </c>
      <c r="F3597" s="1" t="s">
        <v>1992</v>
      </c>
      <c r="G3597" s="1" t="s">
        <v>1049</v>
      </c>
      <c r="H3597" s="1" t="s">
        <v>86</v>
      </c>
      <c r="I3597" s="1" t="s">
        <v>24</v>
      </c>
      <c r="J3597" s="3">
        <v>43.51</v>
      </c>
      <c r="K3597" s="1" t="s">
        <v>2823</v>
      </c>
      <c r="L3597" s="1" t="s">
        <v>24</v>
      </c>
      <c r="M3597" s="1" t="s">
        <v>2824</v>
      </c>
      <c r="N3597" s="1" t="s">
        <v>2237</v>
      </c>
      <c r="O3597" s="2">
        <v>39599</v>
      </c>
      <c r="P3597" s="2">
        <v>39606</v>
      </c>
      <c r="Q3597" s="1" t="s">
        <v>29</v>
      </c>
      <c r="R3597" t="str">
        <f>VLOOKUP(F3597,'Seg 2 descriptions'!A:B,2)</f>
        <v>X Operations-Tri-County</v>
      </c>
      <c r="S3597" t="str">
        <f>VLOOKUP(G3597,'Seg 3 descriptions'!A:B,2)</f>
        <v>Vehicle Insurance</v>
      </c>
    </row>
    <row r="3598" spans="1:19" x14ac:dyDescent="0.25">
      <c r="A3598" s="1" t="s">
        <v>457</v>
      </c>
      <c r="B3598" s="1" t="s">
        <v>1988</v>
      </c>
      <c r="C3598" s="1" t="s">
        <v>2237</v>
      </c>
      <c r="D3598" s="1" t="s">
        <v>3360</v>
      </c>
      <c r="E3598" s="1" t="s">
        <v>20</v>
      </c>
      <c r="F3598" s="1" t="s">
        <v>1992</v>
      </c>
      <c r="G3598" s="1" t="s">
        <v>1049</v>
      </c>
      <c r="H3598" s="1" t="s">
        <v>103</v>
      </c>
      <c r="I3598" s="1" t="s">
        <v>24</v>
      </c>
      <c r="J3598" s="3">
        <v>4.37</v>
      </c>
      <c r="K3598" s="1" t="s">
        <v>2823</v>
      </c>
      <c r="L3598" s="1" t="s">
        <v>24</v>
      </c>
      <c r="M3598" s="1" t="s">
        <v>2824</v>
      </c>
      <c r="N3598" s="1" t="s">
        <v>2237</v>
      </c>
      <c r="O3598" s="2">
        <v>39599</v>
      </c>
      <c r="P3598" s="2">
        <v>39606</v>
      </c>
      <c r="Q3598" s="1" t="s">
        <v>29</v>
      </c>
      <c r="R3598" t="str">
        <f>VLOOKUP(F3598,'Seg 2 descriptions'!A:B,2)</f>
        <v>X Operations-Tri-County</v>
      </c>
      <c r="S3598" t="str">
        <f>VLOOKUP(G3598,'Seg 3 descriptions'!A:B,2)</f>
        <v>Vehicle Insurance</v>
      </c>
    </row>
    <row r="3599" spans="1:19" x14ac:dyDescent="0.25">
      <c r="A3599" s="1" t="s">
        <v>457</v>
      </c>
      <c r="B3599" s="1" t="s">
        <v>1988</v>
      </c>
      <c r="C3599" s="1" t="s">
        <v>2237</v>
      </c>
      <c r="D3599" s="1" t="s">
        <v>3404</v>
      </c>
      <c r="E3599" s="1" t="s">
        <v>20</v>
      </c>
      <c r="F3599" s="1" t="s">
        <v>1992</v>
      </c>
      <c r="G3599" s="1" t="s">
        <v>1049</v>
      </c>
      <c r="H3599" s="1" t="s">
        <v>228</v>
      </c>
      <c r="I3599" s="1" t="s">
        <v>24</v>
      </c>
      <c r="J3599" s="3">
        <v>7.51</v>
      </c>
      <c r="K3599" s="1" t="s">
        <v>2823</v>
      </c>
      <c r="L3599" s="1" t="s">
        <v>24</v>
      </c>
      <c r="M3599" s="1" t="s">
        <v>2824</v>
      </c>
      <c r="N3599" s="1" t="s">
        <v>2237</v>
      </c>
      <c r="O3599" s="2">
        <v>39599</v>
      </c>
      <c r="P3599" s="2">
        <v>39606</v>
      </c>
      <c r="Q3599" s="1" t="s">
        <v>29</v>
      </c>
      <c r="R3599" t="str">
        <f>VLOOKUP(F3599,'Seg 2 descriptions'!A:B,2)</f>
        <v>X Operations-Tri-County</v>
      </c>
      <c r="S3599" t="str">
        <f>VLOOKUP(G3599,'Seg 3 descriptions'!A:B,2)</f>
        <v>Vehicle Insurance</v>
      </c>
    </row>
    <row r="3600" spans="1:19" x14ac:dyDescent="0.25">
      <c r="A3600" s="1" t="s">
        <v>457</v>
      </c>
      <c r="B3600" s="1" t="s">
        <v>1988</v>
      </c>
      <c r="C3600" s="1" t="s">
        <v>2237</v>
      </c>
      <c r="D3600" s="1" t="s">
        <v>2322</v>
      </c>
      <c r="E3600" s="1" t="s">
        <v>1991</v>
      </c>
      <c r="F3600" s="1" t="s">
        <v>1992</v>
      </c>
      <c r="G3600" s="1" t="s">
        <v>1055</v>
      </c>
      <c r="H3600" s="1" t="s">
        <v>86</v>
      </c>
      <c r="I3600" s="1" t="s">
        <v>24</v>
      </c>
      <c r="J3600" s="3">
        <v>198.69</v>
      </c>
      <c r="K3600" s="1" t="s">
        <v>2823</v>
      </c>
      <c r="L3600" s="1" t="s">
        <v>24</v>
      </c>
      <c r="M3600" s="1" t="s">
        <v>2824</v>
      </c>
      <c r="N3600" s="1" t="s">
        <v>2237</v>
      </c>
      <c r="O3600" s="2">
        <v>39599</v>
      </c>
      <c r="P3600" s="2">
        <v>39606</v>
      </c>
      <c r="Q3600" s="1" t="s">
        <v>29</v>
      </c>
      <c r="R3600" t="str">
        <f>VLOOKUP(F3600,'Seg 2 descriptions'!A:B,2)</f>
        <v>X Operations-Tri-County</v>
      </c>
      <c r="S3600" t="str">
        <f>VLOOKUP(G3600,'Seg 3 descriptions'!A:B,2)</f>
        <v>Vehicle Depreciation</v>
      </c>
    </row>
    <row r="3601" spans="1:19" x14ac:dyDescent="0.25">
      <c r="A3601" s="1" t="s">
        <v>457</v>
      </c>
      <c r="B3601" s="1" t="s">
        <v>1988</v>
      </c>
      <c r="C3601" s="1" t="s">
        <v>2237</v>
      </c>
      <c r="D3601" s="1" t="s">
        <v>2323</v>
      </c>
      <c r="E3601" s="1" t="s">
        <v>1991</v>
      </c>
      <c r="F3601" s="1" t="s">
        <v>1992</v>
      </c>
      <c r="G3601" s="1" t="s">
        <v>1055</v>
      </c>
      <c r="H3601" s="1" t="s">
        <v>103</v>
      </c>
      <c r="I3601" s="1" t="s">
        <v>24</v>
      </c>
      <c r="J3601" s="3">
        <v>37.74</v>
      </c>
      <c r="K3601" s="1" t="s">
        <v>2823</v>
      </c>
      <c r="L3601" s="1" t="s">
        <v>24</v>
      </c>
      <c r="M3601" s="1" t="s">
        <v>2824</v>
      </c>
      <c r="N3601" s="1" t="s">
        <v>2237</v>
      </c>
      <c r="O3601" s="2">
        <v>39599</v>
      </c>
      <c r="P3601" s="2">
        <v>39606</v>
      </c>
      <c r="Q3601" s="1" t="s">
        <v>29</v>
      </c>
      <c r="R3601" t="str">
        <f>VLOOKUP(F3601,'Seg 2 descriptions'!A:B,2)</f>
        <v>X Operations-Tri-County</v>
      </c>
      <c r="S3601" t="str">
        <f>VLOOKUP(G3601,'Seg 3 descriptions'!A:B,2)</f>
        <v>Vehicle Depreciation</v>
      </c>
    </row>
    <row r="3602" spans="1:19" x14ac:dyDescent="0.25">
      <c r="A3602" s="1" t="s">
        <v>457</v>
      </c>
      <c r="B3602" s="1" t="s">
        <v>1988</v>
      </c>
      <c r="C3602" s="1" t="s">
        <v>2237</v>
      </c>
      <c r="D3602" s="1" t="s">
        <v>2763</v>
      </c>
      <c r="E3602" s="1" t="s">
        <v>1991</v>
      </c>
      <c r="F3602" s="1" t="s">
        <v>1992</v>
      </c>
      <c r="G3602" s="1" t="s">
        <v>1055</v>
      </c>
      <c r="H3602" s="1" t="s">
        <v>228</v>
      </c>
      <c r="I3602" s="1" t="s">
        <v>24</v>
      </c>
      <c r="J3602" s="3">
        <v>49.09</v>
      </c>
      <c r="K3602" s="1" t="s">
        <v>2823</v>
      </c>
      <c r="L3602" s="1" t="s">
        <v>24</v>
      </c>
      <c r="M3602" s="1" t="s">
        <v>2824</v>
      </c>
      <c r="N3602" s="1" t="s">
        <v>2237</v>
      </c>
      <c r="O3602" s="2">
        <v>39599</v>
      </c>
      <c r="P3602" s="2">
        <v>39606</v>
      </c>
      <c r="Q3602" s="1" t="s">
        <v>29</v>
      </c>
      <c r="R3602" t="str">
        <f>VLOOKUP(F3602,'Seg 2 descriptions'!A:B,2)</f>
        <v>X Operations-Tri-County</v>
      </c>
      <c r="S3602" t="str">
        <f>VLOOKUP(G3602,'Seg 3 descriptions'!A:B,2)</f>
        <v>Vehicle Depreciation</v>
      </c>
    </row>
    <row r="3603" spans="1:19" x14ac:dyDescent="0.25">
      <c r="A3603" s="1" t="s">
        <v>457</v>
      </c>
      <c r="B3603" s="1" t="s">
        <v>1988</v>
      </c>
      <c r="C3603" s="1" t="s">
        <v>2237</v>
      </c>
      <c r="D3603" s="1" t="s">
        <v>2944</v>
      </c>
      <c r="E3603" s="1" t="s">
        <v>20</v>
      </c>
      <c r="F3603" s="1" t="s">
        <v>1992</v>
      </c>
      <c r="G3603" s="1" t="s">
        <v>1055</v>
      </c>
      <c r="H3603" s="1" t="s">
        <v>86</v>
      </c>
      <c r="I3603" s="1" t="s">
        <v>24</v>
      </c>
      <c r="J3603" s="3">
        <v>233.56</v>
      </c>
      <c r="K3603" s="1" t="s">
        <v>2823</v>
      </c>
      <c r="L3603" s="1" t="s">
        <v>24</v>
      </c>
      <c r="M3603" s="1" t="s">
        <v>2824</v>
      </c>
      <c r="N3603" s="1" t="s">
        <v>2237</v>
      </c>
      <c r="O3603" s="2">
        <v>39599</v>
      </c>
      <c r="P3603" s="2">
        <v>39606</v>
      </c>
      <c r="Q3603" s="1" t="s">
        <v>29</v>
      </c>
      <c r="R3603" t="str">
        <f>VLOOKUP(F3603,'Seg 2 descriptions'!A:B,2)</f>
        <v>X Operations-Tri-County</v>
      </c>
      <c r="S3603" t="str">
        <f>VLOOKUP(G3603,'Seg 3 descriptions'!A:B,2)</f>
        <v>Vehicle Depreciation</v>
      </c>
    </row>
    <row r="3604" spans="1:19" x14ac:dyDescent="0.25">
      <c r="A3604" s="1" t="s">
        <v>457</v>
      </c>
      <c r="B3604" s="1" t="s">
        <v>1988</v>
      </c>
      <c r="C3604" s="1" t="s">
        <v>2237</v>
      </c>
      <c r="D3604" s="1" t="s">
        <v>3361</v>
      </c>
      <c r="E3604" s="1" t="s">
        <v>20</v>
      </c>
      <c r="F3604" s="1" t="s">
        <v>1992</v>
      </c>
      <c r="G3604" s="1" t="s">
        <v>1055</v>
      </c>
      <c r="H3604" s="1" t="s">
        <v>103</v>
      </c>
      <c r="I3604" s="1" t="s">
        <v>24</v>
      </c>
      <c r="J3604" s="3">
        <v>23.44</v>
      </c>
      <c r="K3604" s="1" t="s">
        <v>2823</v>
      </c>
      <c r="L3604" s="1" t="s">
        <v>24</v>
      </c>
      <c r="M3604" s="1" t="s">
        <v>2824</v>
      </c>
      <c r="N3604" s="1" t="s">
        <v>2237</v>
      </c>
      <c r="O3604" s="2">
        <v>39599</v>
      </c>
      <c r="P3604" s="2">
        <v>39606</v>
      </c>
      <c r="Q3604" s="1" t="s">
        <v>29</v>
      </c>
      <c r="R3604" t="str">
        <f>VLOOKUP(F3604,'Seg 2 descriptions'!A:B,2)</f>
        <v>X Operations-Tri-County</v>
      </c>
      <c r="S3604" t="str">
        <f>VLOOKUP(G3604,'Seg 3 descriptions'!A:B,2)</f>
        <v>Vehicle Depreciation</v>
      </c>
    </row>
    <row r="3605" spans="1:19" x14ac:dyDescent="0.25">
      <c r="A3605" s="1" t="s">
        <v>457</v>
      </c>
      <c r="B3605" s="1" t="s">
        <v>1988</v>
      </c>
      <c r="C3605" s="1" t="s">
        <v>2237</v>
      </c>
      <c r="D3605" s="1" t="s">
        <v>3405</v>
      </c>
      <c r="E3605" s="1" t="s">
        <v>20</v>
      </c>
      <c r="F3605" s="1" t="s">
        <v>1992</v>
      </c>
      <c r="G3605" s="1" t="s">
        <v>1055</v>
      </c>
      <c r="H3605" s="1" t="s">
        <v>228</v>
      </c>
      <c r="I3605" s="1" t="s">
        <v>24</v>
      </c>
      <c r="J3605" s="3">
        <v>40.33</v>
      </c>
      <c r="K3605" s="1" t="s">
        <v>2823</v>
      </c>
      <c r="L3605" s="1" t="s">
        <v>24</v>
      </c>
      <c r="M3605" s="1" t="s">
        <v>2824</v>
      </c>
      <c r="N3605" s="1" t="s">
        <v>2237</v>
      </c>
      <c r="O3605" s="2">
        <v>39599</v>
      </c>
      <c r="P3605" s="2">
        <v>39606</v>
      </c>
      <c r="Q3605" s="1" t="s">
        <v>29</v>
      </c>
      <c r="R3605" t="str">
        <f>VLOOKUP(F3605,'Seg 2 descriptions'!A:B,2)</f>
        <v>X Operations-Tri-County</v>
      </c>
      <c r="S3605" t="str">
        <f>VLOOKUP(G3605,'Seg 3 descriptions'!A:B,2)</f>
        <v>Vehicle Depreciation</v>
      </c>
    </row>
    <row r="3606" spans="1:19" x14ac:dyDescent="0.25">
      <c r="A3606" s="1" t="s">
        <v>457</v>
      </c>
      <c r="B3606" s="1" t="s">
        <v>1988</v>
      </c>
      <c r="C3606" s="1" t="s">
        <v>2237</v>
      </c>
      <c r="D3606" s="1" t="s">
        <v>2337</v>
      </c>
      <c r="E3606" s="1" t="s">
        <v>1991</v>
      </c>
      <c r="F3606" s="1" t="s">
        <v>1992</v>
      </c>
      <c r="G3606" s="1" t="s">
        <v>869</v>
      </c>
      <c r="H3606" s="1" t="s">
        <v>86</v>
      </c>
      <c r="I3606" s="1" t="s">
        <v>24</v>
      </c>
      <c r="J3606" s="3">
        <v>296.55</v>
      </c>
      <c r="K3606" s="1" t="s">
        <v>2823</v>
      </c>
      <c r="L3606" s="1" t="s">
        <v>24</v>
      </c>
      <c r="M3606" s="1" t="s">
        <v>2824</v>
      </c>
      <c r="N3606" s="1" t="s">
        <v>2237</v>
      </c>
      <c r="O3606" s="2">
        <v>39599</v>
      </c>
      <c r="P3606" s="2">
        <v>39606</v>
      </c>
      <c r="Q3606" s="1" t="s">
        <v>29</v>
      </c>
      <c r="R3606" t="str">
        <f>VLOOKUP(F3606,'Seg 2 descriptions'!A:B,2)</f>
        <v>X Operations-Tri-County</v>
      </c>
      <c r="S3606" t="str">
        <f>VLOOKUP(G3606,'Seg 3 descriptions'!A:B,2)</f>
        <v>Vehicle Fuel</v>
      </c>
    </row>
    <row r="3607" spans="1:19" x14ac:dyDescent="0.25">
      <c r="A3607" s="1" t="s">
        <v>457</v>
      </c>
      <c r="B3607" s="1" t="s">
        <v>1988</v>
      </c>
      <c r="C3607" s="1" t="s">
        <v>2237</v>
      </c>
      <c r="D3607" s="1" t="s">
        <v>2338</v>
      </c>
      <c r="E3607" s="1" t="s">
        <v>1991</v>
      </c>
      <c r="F3607" s="1" t="s">
        <v>1992</v>
      </c>
      <c r="G3607" s="1" t="s">
        <v>869</v>
      </c>
      <c r="H3607" s="1" t="s">
        <v>103</v>
      </c>
      <c r="I3607" s="1" t="s">
        <v>24</v>
      </c>
      <c r="J3607" s="3">
        <v>56.33</v>
      </c>
      <c r="K3607" s="1" t="s">
        <v>2823</v>
      </c>
      <c r="L3607" s="1" t="s">
        <v>24</v>
      </c>
      <c r="M3607" s="1" t="s">
        <v>2824</v>
      </c>
      <c r="N3607" s="1" t="s">
        <v>2237</v>
      </c>
      <c r="O3607" s="2">
        <v>39599</v>
      </c>
      <c r="P3607" s="2">
        <v>39606</v>
      </c>
      <c r="Q3607" s="1" t="s">
        <v>29</v>
      </c>
      <c r="R3607" t="str">
        <f>VLOOKUP(F3607,'Seg 2 descriptions'!A:B,2)</f>
        <v>X Operations-Tri-County</v>
      </c>
      <c r="S3607" t="str">
        <f>VLOOKUP(G3607,'Seg 3 descriptions'!A:B,2)</f>
        <v>Vehicle Fuel</v>
      </c>
    </row>
    <row r="3608" spans="1:19" x14ac:dyDescent="0.25">
      <c r="A3608" s="1" t="s">
        <v>457</v>
      </c>
      <c r="B3608" s="1" t="s">
        <v>1988</v>
      </c>
      <c r="C3608" s="1" t="s">
        <v>2237</v>
      </c>
      <c r="D3608" s="1" t="s">
        <v>2767</v>
      </c>
      <c r="E3608" s="1" t="s">
        <v>1991</v>
      </c>
      <c r="F3608" s="1" t="s">
        <v>1992</v>
      </c>
      <c r="G3608" s="1" t="s">
        <v>869</v>
      </c>
      <c r="H3608" s="1" t="s">
        <v>228</v>
      </c>
      <c r="I3608" s="1" t="s">
        <v>24</v>
      </c>
      <c r="J3608" s="3">
        <v>73.27</v>
      </c>
      <c r="K3608" s="1" t="s">
        <v>2823</v>
      </c>
      <c r="L3608" s="1" t="s">
        <v>24</v>
      </c>
      <c r="M3608" s="1" t="s">
        <v>2824</v>
      </c>
      <c r="N3608" s="1" t="s">
        <v>2237</v>
      </c>
      <c r="O3608" s="2">
        <v>39599</v>
      </c>
      <c r="P3608" s="2">
        <v>39606</v>
      </c>
      <c r="Q3608" s="1" t="s">
        <v>29</v>
      </c>
      <c r="R3608" t="str">
        <f>VLOOKUP(F3608,'Seg 2 descriptions'!A:B,2)</f>
        <v>X Operations-Tri-County</v>
      </c>
      <c r="S3608" t="str">
        <f>VLOOKUP(G3608,'Seg 3 descriptions'!A:B,2)</f>
        <v>Vehicle Fuel</v>
      </c>
    </row>
    <row r="3609" spans="1:19" x14ac:dyDescent="0.25">
      <c r="A3609" s="1" t="s">
        <v>457</v>
      </c>
      <c r="B3609" s="1" t="s">
        <v>1988</v>
      </c>
      <c r="C3609" s="1" t="s">
        <v>2237</v>
      </c>
      <c r="D3609" s="1" t="s">
        <v>2945</v>
      </c>
      <c r="E3609" s="1" t="s">
        <v>20</v>
      </c>
      <c r="F3609" s="1" t="s">
        <v>1992</v>
      </c>
      <c r="G3609" s="1" t="s">
        <v>869</v>
      </c>
      <c r="H3609" s="1" t="s">
        <v>86</v>
      </c>
      <c r="I3609" s="1" t="s">
        <v>24</v>
      </c>
      <c r="J3609" s="3">
        <v>348.6</v>
      </c>
      <c r="K3609" s="1" t="s">
        <v>2823</v>
      </c>
      <c r="L3609" s="1" t="s">
        <v>24</v>
      </c>
      <c r="M3609" s="1" t="s">
        <v>2824</v>
      </c>
      <c r="N3609" s="1" t="s">
        <v>2237</v>
      </c>
      <c r="O3609" s="2">
        <v>39599</v>
      </c>
      <c r="P3609" s="2">
        <v>39606</v>
      </c>
      <c r="Q3609" s="1" t="s">
        <v>29</v>
      </c>
      <c r="R3609" t="str">
        <f>VLOOKUP(F3609,'Seg 2 descriptions'!A:B,2)</f>
        <v>X Operations-Tri-County</v>
      </c>
      <c r="S3609" t="str">
        <f>VLOOKUP(G3609,'Seg 3 descriptions'!A:B,2)</f>
        <v>Vehicle Fuel</v>
      </c>
    </row>
    <row r="3610" spans="1:19" x14ac:dyDescent="0.25">
      <c r="A3610" s="1" t="s">
        <v>457</v>
      </c>
      <c r="B3610" s="1" t="s">
        <v>1988</v>
      </c>
      <c r="C3610" s="1" t="s">
        <v>2237</v>
      </c>
      <c r="D3610" s="1" t="s">
        <v>3362</v>
      </c>
      <c r="E3610" s="1" t="s">
        <v>20</v>
      </c>
      <c r="F3610" s="1" t="s">
        <v>1992</v>
      </c>
      <c r="G3610" s="1" t="s">
        <v>869</v>
      </c>
      <c r="H3610" s="1" t="s">
        <v>103</v>
      </c>
      <c r="I3610" s="1" t="s">
        <v>24</v>
      </c>
      <c r="J3610" s="3">
        <v>34.979999999999997</v>
      </c>
      <c r="K3610" s="1" t="s">
        <v>2823</v>
      </c>
      <c r="L3610" s="1" t="s">
        <v>24</v>
      </c>
      <c r="M3610" s="1" t="s">
        <v>2824</v>
      </c>
      <c r="N3610" s="1" t="s">
        <v>2237</v>
      </c>
      <c r="O3610" s="2">
        <v>39599</v>
      </c>
      <c r="P3610" s="2">
        <v>39606</v>
      </c>
      <c r="Q3610" s="1" t="s">
        <v>29</v>
      </c>
      <c r="R3610" t="str">
        <f>VLOOKUP(F3610,'Seg 2 descriptions'!A:B,2)</f>
        <v>X Operations-Tri-County</v>
      </c>
      <c r="S3610" t="str">
        <f>VLOOKUP(G3610,'Seg 3 descriptions'!A:B,2)</f>
        <v>Vehicle Fuel</v>
      </c>
    </row>
    <row r="3611" spans="1:19" x14ac:dyDescent="0.25">
      <c r="A3611" s="1" t="s">
        <v>457</v>
      </c>
      <c r="B3611" s="1" t="s">
        <v>1988</v>
      </c>
      <c r="C3611" s="1" t="s">
        <v>2237</v>
      </c>
      <c r="D3611" s="1" t="s">
        <v>3406</v>
      </c>
      <c r="E3611" s="1" t="s">
        <v>20</v>
      </c>
      <c r="F3611" s="1" t="s">
        <v>1992</v>
      </c>
      <c r="G3611" s="1" t="s">
        <v>869</v>
      </c>
      <c r="H3611" s="1" t="s">
        <v>228</v>
      </c>
      <c r="I3611" s="1" t="s">
        <v>24</v>
      </c>
      <c r="J3611" s="3">
        <v>60.2</v>
      </c>
      <c r="K3611" s="1" t="s">
        <v>2823</v>
      </c>
      <c r="L3611" s="1" t="s">
        <v>24</v>
      </c>
      <c r="M3611" s="1" t="s">
        <v>2824</v>
      </c>
      <c r="N3611" s="1" t="s">
        <v>2237</v>
      </c>
      <c r="O3611" s="2">
        <v>39599</v>
      </c>
      <c r="P3611" s="2">
        <v>39606</v>
      </c>
      <c r="Q3611" s="1" t="s">
        <v>29</v>
      </c>
      <c r="R3611" t="str">
        <f>VLOOKUP(F3611,'Seg 2 descriptions'!A:B,2)</f>
        <v>X Operations-Tri-County</v>
      </c>
      <c r="S3611" t="str">
        <f>VLOOKUP(G3611,'Seg 3 descriptions'!A:B,2)</f>
        <v>Vehicle Fuel</v>
      </c>
    </row>
    <row r="3612" spans="1:19" x14ac:dyDescent="0.25">
      <c r="A3612" s="1" t="s">
        <v>457</v>
      </c>
      <c r="B3612" s="1" t="s">
        <v>1988</v>
      </c>
      <c r="C3612" s="1" t="s">
        <v>2237</v>
      </c>
      <c r="D3612" s="1" t="s">
        <v>2341</v>
      </c>
      <c r="E3612" s="1" t="s">
        <v>1991</v>
      </c>
      <c r="F3612" s="1" t="s">
        <v>1992</v>
      </c>
      <c r="G3612" s="1" t="s">
        <v>283</v>
      </c>
      <c r="H3612" s="1" t="s">
        <v>86</v>
      </c>
      <c r="I3612" s="1" t="s">
        <v>24</v>
      </c>
      <c r="J3612" s="3">
        <v>108.75</v>
      </c>
      <c r="K3612" s="1" t="s">
        <v>2823</v>
      </c>
      <c r="L3612" s="1" t="s">
        <v>24</v>
      </c>
      <c r="M3612" s="1" t="s">
        <v>2824</v>
      </c>
      <c r="N3612" s="1" t="s">
        <v>2237</v>
      </c>
      <c r="O3612" s="2">
        <v>39599</v>
      </c>
      <c r="P3612" s="2">
        <v>39606</v>
      </c>
      <c r="Q3612" s="1" t="s">
        <v>29</v>
      </c>
      <c r="R3612" t="str">
        <f>VLOOKUP(F3612,'Seg 2 descriptions'!A:B,2)</f>
        <v>X Operations-Tri-County</v>
      </c>
      <c r="S3612" t="str">
        <f>VLOOKUP(G3612,'Seg 3 descriptions'!A:B,2)</f>
        <v>Supplies &amp; Misc Dept Expenses</v>
      </c>
    </row>
    <row r="3613" spans="1:19" x14ac:dyDescent="0.25">
      <c r="A3613" s="1" t="s">
        <v>457</v>
      </c>
      <c r="B3613" s="1" t="s">
        <v>1988</v>
      </c>
      <c r="C3613" s="1" t="s">
        <v>2237</v>
      </c>
      <c r="D3613" s="1" t="s">
        <v>2336</v>
      </c>
      <c r="E3613" s="1" t="s">
        <v>1991</v>
      </c>
      <c r="F3613" s="1" t="s">
        <v>1992</v>
      </c>
      <c r="G3613" s="1" t="s">
        <v>283</v>
      </c>
      <c r="H3613" s="1" t="s">
        <v>103</v>
      </c>
      <c r="I3613" s="1" t="s">
        <v>24</v>
      </c>
      <c r="J3613" s="3">
        <v>20.66</v>
      </c>
      <c r="K3613" s="1" t="s">
        <v>2823</v>
      </c>
      <c r="L3613" s="1" t="s">
        <v>24</v>
      </c>
      <c r="M3613" s="1" t="s">
        <v>2824</v>
      </c>
      <c r="N3613" s="1" t="s">
        <v>2237</v>
      </c>
      <c r="O3613" s="2">
        <v>39599</v>
      </c>
      <c r="P3613" s="2">
        <v>39606</v>
      </c>
      <c r="Q3613" s="1" t="s">
        <v>29</v>
      </c>
      <c r="R3613" t="str">
        <f>VLOOKUP(F3613,'Seg 2 descriptions'!A:B,2)</f>
        <v>X Operations-Tri-County</v>
      </c>
      <c r="S3613" t="str">
        <f>VLOOKUP(G3613,'Seg 3 descriptions'!A:B,2)</f>
        <v>Supplies &amp; Misc Dept Expenses</v>
      </c>
    </row>
    <row r="3614" spans="1:19" x14ac:dyDescent="0.25">
      <c r="A3614" s="1" t="s">
        <v>457</v>
      </c>
      <c r="B3614" s="1" t="s">
        <v>1988</v>
      </c>
      <c r="C3614" s="1" t="s">
        <v>2237</v>
      </c>
      <c r="D3614" s="1" t="s">
        <v>2768</v>
      </c>
      <c r="E3614" s="1" t="s">
        <v>1991</v>
      </c>
      <c r="F3614" s="1" t="s">
        <v>1992</v>
      </c>
      <c r="G3614" s="1" t="s">
        <v>283</v>
      </c>
      <c r="H3614" s="1" t="s">
        <v>228</v>
      </c>
      <c r="I3614" s="1" t="s">
        <v>24</v>
      </c>
      <c r="J3614" s="3">
        <v>26.87</v>
      </c>
      <c r="K3614" s="1" t="s">
        <v>2823</v>
      </c>
      <c r="L3614" s="1" t="s">
        <v>24</v>
      </c>
      <c r="M3614" s="1" t="s">
        <v>2824</v>
      </c>
      <c r="N3614" s="1" t="s">
        <v>2237</v>
      </c>
      <c r="O3614" s="2">
        <v>39599</v>
      </c>
      <c r="P3614" s="2">
        <v>39606</v>
      </c>
      <c r="Q3614" s="1" t="s">
        <v>29</v>
      </c>
      <c r="R3614" t="str">
        <f>VLOOKUP(F3614,'Seg 2 descriptions'!A:B,2)</f>
        <v>X Operations-Tri-County</v>
      </c>
      <c r="S3614" t="str">
        <f>VLOOKUP(G3614,'Seg 3 descriptions'!A:B,2)</f>
        <v>Supplies &amp; Misc Dept Expenses</v>
      </c>
    </row>
    <row r="3615" spans="1:19" x14ac:dyDescent="0.25">
      <c r="A3615" s="1" t="s">
        <v>457</v>
      </c>
      <c r="B3615" s="1" t="s">
        <v>1988</v>
      </c>
      <c r="C3615" s="1" t="s">
        <v>2237</v>
      </c>
      <c r="D3615" s="1" t="s">
        <v>2946</v>
      </c>
      <c r="E3615" s="1" t="s">
        <v>20</v>
      </c>
      <c r="F3615" s="1" t="s">
        <v>1992</v>
      </c>
      <c r="G3615" s="1" t="s">
        <v>283</v>
      </c>
      <c r="H3615" s="1" t="s">
        <v>86</v>
      </c>
      <c r="I3615" s="1" t="s">
        <v>24</v>
      </c>
      <c r="J3615" s="3">
        <v>127.84</v>
      </c>
      <c r="K3615" s="1" t="s">
        <v>2823</v>
      </c>
      <c r="L3615" s="1" t="s">
        <v>24</v>
      </c>
      <c r="M3615" s="1" t="s">
        <v>2824</v>
      </c>
      <c r="N3615" s="1" t="s">
        <v>2237</v>
      </c>
      <c r="O3615" s="2">
        <v>39599</v>
      </c>
      <c r="P3615" s="2">
        <v>39606</v>
      </c>
      <c r="Q3615" s="1" t="s">
        <v>29</v>
      </c>
      <c r="R3615" t="str">
        <f>VLOOKUP(F3615,'Seg 2 descriptions'!A:B,2)</f>
        <v>X Operations-Tri-County</v>
      </c>
      <c r="S3615" t="str">
        <f>VLOOKUP(G3615,'Seg 3 descriptions'!A:B,2)</f>
        <v>Supplies &amp; Misc Dept Expenses</v>
      </c>
    </row>
    <row r="3616" spans="1:19" x14ac:dyDescent="0.25">
      <c r="A3616" s="1" t="s">
        <v>457</v>
      </c>
      <c r="B3616" s="1" t="s">
        <v>1988</v>
      </c>
      <c r="C3616" s="1" t="s">
        <v>2237</v>
      </c>
      <c r="D3616" s="1" t="s">
        <v>3363</v>
      </c>
      <c r="E3616" s="1" t="s">
        <v>20</v>
      </c>
      <c r="F3616" s="1" t="s">
        <v>1992</v>
      </c>
      <c r="G3616" s="1" t="s">
        <v>283</v>
      </c>
      <c r="H3616" s="1" t="s">
        <v>103</v>
      </c>
      <c r="I3616" s="1" t="s">
        <v>24</v>
      </c>
      <c r="J3616" s="3">
        <v>12.83</v>
      </c>
      <c r="K3616" s="1" t="s">
        <v>2823</v>
      </c>
      <c r="L3616" s="1" t="s">
        <v>24</v>
      </c>
      <c r="M3616" s="1" t="s">
        <v>2824</v>
      </c>
      <c r="N3616" s="1" t="s">
        <v>2237</v>
      </c>
      <c r="O3616" s="2">
        <v>39599</v>
      </c>
      <c r="P3616" s="2">
        <v>39606</v>
      </c>
      <c r="Q3616" s="1" t="s">
        <v>29</v>
      </c>
      <c r="R3616" t="str">
        <f>VLOOKUP(F3616,'Seg 2 descriptions'!A:B,2)</f>
        <v>X Operations-Tri-County</v>
      </c>
      <c r="S3616" t="str">
        <f>VLOOKUP(G3616,'Seg 3 descriptions'!A:B,2)</f>
        <v>Supplies &amp; Misc Dept Expenses</v>
      </c>
    </row>
    <row r="3617" spans="1:19" x14ac:dyDescent="0.25">
      <c r="A3617" s="1" t="s">
        <v>457</v>
      </c>
      <c r="B3617" s="1" t="s">
        <v>1988</v>
      </c>
      <c r="C3617" s="1" t="s">
        <v>2237</v>
      </c>
      <c r="D3617" s="1" t="s">
        <v>3407</v>
      </c>
      <c r="E3617" s="1" t="s">
        <v>20</v>
      </c>
      <c r="F3617" s="1" t="s">
        <v>1992</v>
      </c>
      <c r="G3617" s="1" t="s">
        <v>283</v>
      </c>
      <c r="H3617" s="1" t="s">
        <v>228</v>
      </c>
      <c r="I3617" s="1" t="s">
        <v>24</v>
      </c>
      <c r="J3617" s="3">
        <v>22.07</v>
      </c>
      <c r="K3617" s="1" t="s">
        <v>2823</v>
      </c>
      <c r="L3617" s="1" t="s">
        <v>24</v>
      </c>
      <c r="M3617" s="1" t="s">
        <v>2824</v>
      </c>
      <c r="N3617" s="1" t="s">
        <v>2237</v>
      </c>
      <c r="O3617" s="2">
        <v>39599</v>
      </c>
      <c r="P3617" s="2">
        <v>39606</v>
      </c>
      <c r="Q3617" s="1" t="s">
        <v>29</v>
      </c>
      <c r="R3617" t="str">
        <f>VLOOKUP(F3617,'Seg 2 descriptions'!A:B,2)</f>
        <v>X Operations-Tri-County</v>
      </c>
      <c r="S3617" t="str">
        <f>VLOOKUP(G3617,'Seg 3 descriptions'!A:B,2)</f>
        <v>Supplies &amp; Misc Dept Expenses</v>
      </c>
    </row>
    <row r="3618" spans="1:19" x14ac:dyDescent="0.25">
      <c r="A3618" s="1" t="s">
        <v>457</v>
      </c>
      <c r="B3618" s="1" t="s">
        <v>1988</v>
      </c>
      <c r="C3618" s="1" t="s">
        <v>2237</v>
      </c>
      <c r="D3618" s="1" t="s">
        <v>2342</v>
      </c>
      <c r="E3618" s="1" t="s">
        <v>1991</v>
      </c>
      <c r="F3618" s="1" t="s">
        <v>1992</v>
      </c>
      <c r="G3618" s="1" t="s">
        <v>1302</v>
      </c>
      <c r="H3618" s="1" t="s">
        <v>86</v>
      </c>
      <c r="I3618" s="1" t="s">
        <v>24</v>
      </c>
      <c r="J3618" s="3">
        <v>15.78</v>
      </c>
      <c r="K3618" s="1" t="s">
        <v>2823</v>
      </c>
      <c r="L3618" s="1" t="s">
        <v>24</v>
      </c>
      <c r="M3618" s="1" t="s">
        <v>2824</v>
      </c>
      <c r="N3618" s="1" t="s">
        <v>2237</v>
      </c>
      <c r="O3618" s="2">
        <v>39599</v>
      </c>
      <c r="P3618" s="2">
        <v>39606</v>
      </c>
      <c r="Q3618" s="1" t="s">
        <v>29</v>
      </c>
      <c r="R3618" t="str">
        <f>VLOOKUP(F3618,'Seg 2 descriptions'!A:B,2)</f>
        <v>X Operations-Tri-County</v>
      </c>
      <c r="S3618" t="str">
        <f>VLOOKUP(G3618,'Seg 3 descriptions'!A:B,2)</f>
        <v>Uniforms</v>
      </c>
    </row>
    <row r="3619" spans="1:19" x14ac:dyDescent="0.25">
      <c r="A3619" s="1" t="s">
        <v>457</v>
      </c>
      <c r="B3619" s="1" t="s">
        <v>1988</v>
      </c>
      <c r="C3619" s="1" t="s">
        <v>2237</v>
      </c>
      <c r="D3619" s="1" t="s">
        <v>2345</v>
      </c>
      <c r="E3619" s="1" t="s">
        <v>1991</v>
      </c>
      <c r="F3619" s="1" t="s">
        <v>1992</v>
      </c>
      <c r="G3619" s="1" t="s">
        <v>1302</v>
      </c>
      <c r="H3619" s="1" t="s">
        <v>103</v>
      </c>
      <c r="I3619" s="1" t="s">
        <v>24</v>
      </c>
      <c r="J3619" s="3">
        <v>3</v>
      </c>
      <c r="K3619" s="1" t="s">
        <v>2823</v>
      </c>
      <c r="L3619" s="1" t="s">
        <v>24</v>
      </c>
      <c r="M3619" s="1" t="s">
        <v>2824</v>
      </c>
      <c r="N3619" s="1" t="s">
        <v>2237</v>
      </c>
      <c r="O3619" s="2">
        <v>39599</v>
      </c>
      <c r="P3619" s="2">
        <v>39606</v>
      </c>
      <c r="Q3619" s="1" t="s">
        <v>29</v>
      </c>
      <c r="R3619" t="str">
        <f>VLOOKUP(F3619,'Seg 2 descriptions'!A:B,2)</f>
        <v>X Operations-Tri-County</v>
      </c>
      <c r="S3619" t="str">
        <f>VLOOKUP(G3619,'Seg 3 descriptions'!A:B,2)</f>
        <v>Uniforms</v>
      </c>
    </row>
    <row r="3620" spans="1:19" x14ac:dyDescent="0.25">
      <c r="A3620" s="1" t="s">
        <v>457</v>
      </c>
      <c r="B3620" s="1" t="s">
        <v>1988</v>
      </c>
      <c r="C3620" s="1" t="s">
        <v>2237</v>
      </c>
      <c r="D3620" s="1" t="s">
        <v>2769</v>
      </c>
      <c r="E3620" s="1" t="s">
        <v>1991</v>
      </c>
      <c r="F3620" s="1" t="s">
        <v>1992</v>
      </c>
      <c r="G3620" s="1" t="s">
        <v>1302</v>
      </c>
      <c r="H3620" s="1" t="s">
        <v>228</v>
      </c>
      <c r="I3620" s="1" t="s">
        <v>24</v>
      </c>
      <c r="J3620" s="3">
        <v>3.9</v>
      </c>
      <c r="K3620" s="1" t="s">
        <v>2823</v>
      </c>
      <c r="L3620" s="1" t="s">
        <v>24</v>
      </c>
      <c r="M3620" s="1" t="s">
        <v>2824</v>
      </c>
      <c r="N3620" s="1" t="s">
        <v>2237</v>
      </c>
      <c r="O3620" s="2">
        <v>39599</v>
      </c>
      <c r="P3620" s="2">
        <v>39606</v>
      </c>
      <c r="Q3620" s="1" t="s">
        <v>29</v>
      </c>
      <c r="R3620" t="str">
        <f>VLOOKUP(F3620,'Seg 2 descriptions'!A:B,2)</f>
        <v>X Operations-Tri-County</v>
      </c>
      <c r="S3620" t="str">
        <f>VLOOKUP(G3620,'Seg 3 descriptions'!A:B,2)</f>
        <v>Uniforms</v>
      </c>
    </row>
    <row r="3621" spans="1:19" x14ac:dyDescent="0.25">
      <c r="A3621" s="1" t="s">
        <v>457</v>
      </c>
      <c r="B3621" s="1" t="s">
        <v>1988</v>
      </c>
      <c r="C3621" s="1" t="s">
        <v>2237</v>
      </c>
      <c r="D3621" s="1" t="s">
        <v>3010</v>
      </c>
      <c r="E3621" s="1" t="s">
        <v>20</v>
      </c>
      <c r="F3621" s="1" t="s">
        <v>1992</v>
      </c>
      <c r="G3621" s="1" t="s">
        <v>1302</v>
      </c>
      <c r="H3621" s="1" t="s">
        <v>86</v>
      </c>
      <c r="I3621" s="1" t="s">
        <v>24</v>
      </c>
      <c r="J3621" s="3">
        <v>18.55</v>
      </c>
      <c r="K3621" s="1" t="s">
        <v>2823</v>
      </c>
      <c r="L3621" s="1" t="s">
        <v>24</v>
      </c>
      <c r="M3621" s="1" t="s">
        <v>2824</v>
      </c>
      <c r="N3621" s="1" t="s">
        <v>2237</v>
      </c>
      <c r="O3621" s="2">
        <v>39599</v>
      </c>
      <c r="P3621" s="2">
        <v>39606</v>
      </c>
      <c r="Q3621" s="1" t="s">
        <v>29</v>
      </c>
      <c r="R3621" t="str">
        <f>VLOOKUP(F3621,'Seg 2 descriptions'!A:B,2)</f>
        <v>X Operations-Tri-County</v>
      </c>
      <c r="S3621" t="str">
        <f>VLOOKUP(G3621,'Seg 3 descriptions'!A:B,2)</f>
        <v>Uniforms</v>
      </c>
    </row>
    <row r="3622" spans="1:19" x14ac:dyDescent="0.25">
      <c r="A3622" s="1" t="s">
        <v>457</v>
      </c>
      <c r="B3622" s="1" t="s">
        <v>1988</v>
      </c>
      <c r="C3622" s="1" t="s">
        <v>2237</v>
      </c>
      <c r="D3622" s="1" t="s">
        <v>3364</v>
      </c>
      <c r="E3622" s="1" t="s">
        <v>20</v>
      </c>
      <c r="F3622" s="1" t="s">
        <v>1992</v>
      </c>
      <c r="G3622" s="1" t="s">
        <v>1302</v>
      </c>
      <c r="H3622" s="1" t="s">
        <v>103</v>
      </c>
      <c r="I3622" s="1" t="s">
        <v>24</v>
      </c>
      <c r="J3622" s="3">
        <v>1.8599999999999999</v>
      </c>
      <c r="K3622" s="1" t="s">
        <v>2823</v>
      </c>
      <c r="L3622" s="1" t="s">
        <v>24</v>
      </c>
      <c r="M3622" s="1" t="s">
        <v>2824</v>
      </c>
      <c r="N3622" s="1" t="s">
        <v>2237</v>
      </c>
      <c r="O3622" s="2">
        <v>39599</v>
      </c>
      <c r="P3622" s="2">
        <v>39606</v>
      </c>
      <c r="Q3622" s="1" t="s">
        <v>29</v>
      </c>
      <c r="R3622" t="str">
        <f>VLOOKUP(F3622,'Seg 2 descriptions'!A:B,2)</f>
        <v>X Operations-Tri-County</v>
      </c>
      <c r="S3622" t="str">
        <f>VLOOKUP(G3622,'Seg 3 descriptions'!A:B,2)</f>
        <v>Uniforms</v>
      </c>
    </row>
    <row r="3623" spans="1:19" x14ac:dyDescent="0.25">
      <c r="A3623" s="1" t="s">
        <v>457</v>
      </c>
      <c r="B3623" s="1" t="s">
        <v>1988</v>
      </c>
      <c r="C3623" s="1" t="s">
        <v>2237</v>
      </c>
      <c r="D3623" s="1" t="s">
        <v>3408</v>
      </c>
      <c r="E3623" s="1" t="s">
        <v>20</v>
      </c>
      <c r="F3623" s="1" t="s">
        <v>1992</v>
      </c>
      <c r="G3623" s="1" t="s">
        <v>1302</v>
      </c>
      <c r="H3623" s="1" t="s">
        <v>228</v>
      </c>
      <c r="I3623" s="1" t="s">
        <v>24</v>
      </c>
      <c r="J3623" s="3">
        <v>3.2</v>
      </c>
      <c r="K3623" s="1" t="s">
        <v>2823</v>
      </c>
      <c r="L3623" s="1" t="s">
        <v>24</v>
      </c>
      <c r="M3623" s="1" t="s">
        <v>2824</v>
      </c>
      <c r="N3623" s="1" t="s">
        <v>2237</v>
      </c>
      <c r="O3623" s="2">
        <v>39599</v>
      </c>
      <c r="P3623" s="2">
        <v>39606</v>
      </c>
      <c r="Q3623" s="1" t="s">
        <v>29</v>
      </c>
      <c r="R3623" t="str">
        <f>VLOOKUP(F3623,'Seg 2 descriptions'!A:B,2)</f>
        <v>X Operations-Tri-County</v>
      </c>
      <c r="S3623" t="str">
        <f>VLOOKUP(G3623,'Seg 3 descriptions'!A:B,2)</f>
        <v>Uniforms</v>
      </c>
    </row>
    <row r="3624" spans="1:19" x14ac:dyDescent="0.25">
      <c r="A3624" s="1" t="s">
        <v>457</v>
      </c>
      <c r="B3624" s="1" t="s">
        <v>1988</v>
      </c>
      <c r="C3624" s="1" t="s">
        <v>2237</v>
      </c>
      <c r="D3624" s="1" t="s">
        <v>2343</v>
      </c>
      <c r="E3624" s="1" t="s">
        <v>1991</v>
      </c>
      <c r="F3624" s="1" t="s">
        <v>1992</v>
      </c>
      <c r="G3624" s="1" t="s">
        <v>868</v>
      </c>
      <c r="H3624" s="1" t="s">
        <v>86</v>
      </c>
      <c r="I3624" s="1" t="s">
        <v>24</v>
      </c>
      <c r="J3624" s="3">
        <v>40.770000000000003</v>
      </c>
      <c r="K3624" s="1" t="s">
        <v>2823</v>
      </c>
      <c r="L3624" s="1" t="s">
        <v>24</v>
      </c>
      <c r="M3624" s="1" t="s">
        <v>2824</v>
      </c>
      <c r="N3624" s="1" t="s">
        <v>2237</v>
      </c>
      <c r="O3624" s="2">
        <v>39599</v>
      </c>
      <c r="P3624" s="2">
        <v>39606</v>
      </c>
      <c r="Q3624" s="1" t="s">
        <v>29</v>
      </c>
      <c r="R3624" t="str">
        <f>VLOOKUP(F3624,'Seg 2 descriptions'!A:B,2)</f>
        <v>X Operations-Tri-County</v>
      </c>
      <c r="S3624" t="str">
        <f>VLOOKUP(G3624,'Seg 3 descriptions'!A:B,2)</f>
        <v>Cell Phones</v>
      </c>
    </row>
    <row r="3625" spans="1:19" x14ac:dyDescent="0.25">
      <c r="A3625" s="1" t="s">
        <v>457</v>
      </c>
      <c r="B3625" s="1" t="s">
        <v>1988</v>
      </c>
      <c r="C3625" s="1" t="s">
        <v>2237</v>
      </c>
      <c r="D3625" s="1" t="s">
        <v>2347</v>
      </c>
      <c r="E3625" s="1" t="s">
        <v>1991</v>
      </c>
      <c r="F3625" s="1" t="s">
        <v>1992</v>
      </c>
      <c r="G3625" s="1" t="s">
        <v>868</v>
      </c>
      <c r="H3625" s="1" t="s">
        <v>103</v>
      </c>
      <c r="I3625" s="1" t="s">
        <v>24</v>
      </c>
      <c r="J3625" s="3">
        <v>7.75</v>
      </c>
      <c r="K3625" s="1" t="s">
        <v>2823</v>
      </c>
      <c r="L3625" s="1" t="s">
        <v>24</v>
      </c>
      <c r="M3625" s="1" t="s">
        <v>2824</v>
      </c>
      <c r="N3625" s="1" t="s">
        <v>2237</v>
      </c>
      <c r="O3625" s="2">
        <v>39599</v>
      </c>
      <c r="P3625" s="2">
        <v>39606</v>
      </c>
      <c r="Q3625" s="1" t="s">
        <v>29</v>
      </c>
      <c r="R3625" t="str">
        <f>VLOOKUP(F3625,'Seg 2 descriptions'!A:B,2)</f>
        <v>X Operations-Tri-County</v>
      </c>
      <c r="S3625" t="str">
        <f>VLOOKUP(G3625,'Seg 3 descriptions'!A:B,2)</f>
        <v>Cell Phones</v>
      </c>
    </row>
    <row r="3626" spans="1:19" x14ac:dyDescent="0.25">
      <c r="A3626" s="1" t="s">
        <v>457</v>
      </c>
      <c r="B3626" s="1" t="s">
        <v>1988</v>
      </c>
      <c r="C3626" s="1" t="s">
        <v>2237</v>
      </c>
      <c r="D3626" s="1" t="s">
        <v>2772</v>
      </c>
      <c r="E3626" s="1" t="s">
        <v>1991</v>
      </c>
      <c r="F3626" s="1" t="s">
        <v>1992</v>
      </c>
      <c r="G3626" s="1" t="s">
        <v>868</v>
      </c>
      <c r="H3626" s="1" t="s">
        <v>228</v>
      </c>
      <c r="I3626" s="1" t="s">
        <v>24</v>
      </c>
      <c r="J3626" s="3">
        <v>10.07</v>
      </c>
      <c r="K3626" s="1" t="s">
        <v>2823</v>
      </c>
      <c r="L3626" s="1" t="s">
        <v>24</v>
      </c>
      <c r="M3626" s="1" t="s">
        <v>2824</v>
      </c>
      <c r="N3626" s="1" t="s">
        <v>2237</v>
      </c>
      <c r="O3626" s="2">
        <v>39599</v>
      </c>
      <c r="P3626" s="2">
        <v>39606</v>
      </c>
      <c r="Q3626" s="1" t="s">
        <v>29</v>
      </c>
      <c r="R3626" t="str">
        <f>VLOOKUP(F3626,'Seg 2 descriptions'!A:B,2)</f>
        <v>X Operations-Tri-County</v>
      </c>
      <c r="S3626" t="str">
        <f>VLOOKUP(G3626,'Seg 3 descriptions'!A:B,2)</f>
        <v>Cell Phones</v>
      </c>
    </row>
    <row r="3627" spans="1:19" x14ac:dyDescent="0.25">
      <c r="A3627" s="1" t="s">
        <v>828</v>
      </c>
      <c r="B3627" s="1" t="s">
        <v>49</v>
      </c>
      <c r="C3627" s="1" t="s">
        <v>3316</v>
      </c>
      <c r="D3627" s="1" t="s">
        <v>2081</v>
      </c>
      <c r="E3627" s="1" t="s">
        <v>20</v>
      </c>
      <c r="F3627" s="1" t="s">
        <v>2006</v>
      </c>
      <c r="G3627" s="1" t="s">
        <v>460</v>
      </c>
      <c r="H3627" s="1" t="s">
        <v>76</v>
      </c>
      <c r="I3627" s="1" t="s">
        <v>24</v>
      </c>
      <c r="J3627" s="3">
        <v>224.01</v>
      </c>
      <c r="K3627" s="1" t="s">
        <v>3409</v>
      </c>
      <c r="L3627" s="1" t="s">
        <v>24</v>
      </c>
      <c r="M3627" s="1" t="s">
        <v>24</v>
      </c>
      <c r="N3627" s="1" t="s">
        <v>3316</v>
      </c>
      <c r="O3627" s="2">
        <v>39689</v>
      </c>
      <c r="P3627" s="2">
        <v>39694</v>
      </c>
      <c r="Q3627" s="1" t="s">
        <v>29</v>
      </c>
      <c r="R3627" t="str">
        <f>VLOOKUP(F3627,'Seg 2 descriptions'!A:B,2)</f>
        <v>X Engineering and Measurement</v>
      </c>
      <c r="S3627" t="str">
        <f>VLOOKUP(G3627,'Seg 3 descriptions'!A:B,2)</f>
        <v>Salaries</v>
      </c>
    </row>
    <row r="3628" spans="1:19" x14ac:dyDescent="0.25">
      <c r="A3628" s="1" t="s">
        <v>828</v>
      </c>
      <c r="B3628" s="1" t="s">
        <v>49</v>
      </c>
      <c r="C3628" s="1" t="s">
        <v>3316</v>
      </c>
      <c r="D3628" s="1" t="s">
        <v>2082</v>
      </c>
      <c r="E3628" s="1" t="s">
        <v>20</v>
      </c>
      <c r="F3628" s="1" t="s">
        <v>2006</v>
      </c>
      <c r="G3628" s="1" t="s">
        <v>460</v>
      </c>
      <c r="H3628" s="1" t="s">
        <v>23</v>
      </c>
      <c r="I3628" s="1" t="s">
        <v>24</v>
      </c>
      <c r="J3628" s="3">
        <v>244.37</v>
      </c>
      <c r="K3628" s="1" t="s">
        <v>3409</v>
      </c>
      <c r="L3628" s="1" t="s">
        <v>24</v>
      </c>
      <c r="M3628" s="1" t="s">
        <v>24</v>
      </c>
      <c r="N3628" s="1" t="s">
        <v>3316</v>
      </c>
      <c r="O3628" s="2">
        <v>39689</v>
      </c>
      <c r="P3628" s="2">
        <v>39694</v>
      </c>
      <c r="Q3628" s="1" t="s">
        <v>29</v>
      </c>
      <c r="R3628" t="str">
        <f>VLOOKUP(F3628,'Seg 2 descriptions'!A:B,2)</f>
        <v>X Engineering and Measurement</v>
      </c>
      <c r="S3628" t="str">
        <f>VLOOKUP(G3628,'Seg 3 descriptions'!A:B,2)</f>
        <v>Salaries</v>
      </c>
    </row>
    <row r="3629" spans="1:19" x14ac:dyDescent="0.25">
      <c r="A3629" s="1" t="s">
        <v>828</v>
      </c>
      <c r="B3629" s="1" t="s">
        <v>49</v>
      </c>
      <c r="C3629" s="1" t="s">
        <v>3316</v>
      </c>
      <c r="D3629" s="1" t="s">
        <v>1997</v>
      </c>
      <c r="E3629" s="1" t="s">
        <v>1991</v>
      </c>
      <c r="F3629" s="1" t="s">
        <v>1992</v>
      </c>
      <c r="G3629" s="1" t="s">
        <v>460</v>
      </c>
      <c r="H3629" s="1" t="s">
        <v>86</v>
      </c>
      <c r="I3629" s="1" t="s">
        <v>24</v>
      </c>
      <c r="J3629" s="3">
        <v>312.51</v>
      </c>
      <c r="K3629" s="1" t="s">
        <v>3409</v>
      </c>
      <c r="L3629" s="1" t="s">
        <v>24</v>
      </c>
      <c r="M3629" s="1" t="s">
        <v>24</v>
      </c>
      <c r="N3629" s="1" t="s">
        <v>3316</v>
      </c>
      <c r="O3629" s="2">
        <v>39689</v>
      </c>
      <c r="P3629" s="2">
        <v>39694</v>
      </c>
      <c r="Q3629" s="1" t="s">
        <v>29</v>
      </c>
      <c r="R3629" t="str">
        <f>VLOOKUP(F3629,'Seg 2 descriptions'!A:B,2)</f>
        <v>X Operations-Tri-County</v>
      </c>
      <c r="S3629" t="str">
        <f>VLOOKUP(G3629,'Seg 3 descriptions'!A:B,2)</f>
        <v>Salaries</v>
      </c>
    </row>
    <row r="3630" spans="1:19" x14ac:dyDescent="0.25">
      <c r="A3630" s="1" t="s">
        <v>828</v>
      </c>
      <c r="B3630" s="1" t="s">
        <v>49</v>
      </c>
      <c r="C3630" s="1" t="s">
        <v>3078</v>
      </c>
      <c r="D3630" s="1" t="s">
        <v>1997</v>
      </c>
      <c r="E3630" s="1" t="s">
        <v>1991</v>
      </c>
      <c r="F3630" s="1" t="s">
        <v>1992</v>
      </c>
      <c r="G3630" s="1" t="s">
        <v>460</v>
      </c>
      <c r="H3630" s="1" t="s">
        <v>86</v>
      </c>
      <c r="I3630" s="1" t="s">
        <v>24</v>
      </c>
      <c r="J3630" s="3">
        <v>818.43</v>
      </c>
      <c r="K3630" s="1" t="s">
        <v>2569</v>
      </c>
      <c r="L3630" s="1" t="s">
        <v>24</v>
      </c>
      <c r="M3630" s="1" t="s">
        <v>24</v>
      </c>
      <c r="N3630" s="1" t="s">
        <v>3078</v>
      </c>
      <c r="O3630" s="2">
        <v>39745</v>
      </c>
      <c r="P3630" s="2">
        <v>39756</v>
      </c>
      <c r="Q3630" s="1" t="s">
        <v>29</v>
      </c>
      <c r="R3630" t="str">
        <f>VLOOKUP(F3630,'Seg 2 descriptions'!A:B,2)</f>
        <v>X Operations-Tri-County</v>
      </c>
      <c r="S3630" t="str">
        <f>VLOOKUP(G3630,'Seg 3 descriptions'!A:B,2)</f>
        <v>Salaries</v>
      </c>
    </row>
    <row r="3631" spans="1:19" x14ac:dyDescent="0.25">
      <c r="A3631" s="1" t="s">
        <v>828</v>
      </c>
      <c r="B3631" s="1" t="s">
        <v>49</v>
      </c>
      <c r="C3631" s="1" t="s">
        <v>3078</v>
      </c>
      <c r="D3631" s="1" t="s">
        <v>1999</v>
      </c>
      <c r="E3631" s="1" t="s">
        <v>1991</v>
      </c>
      <c r="F3631" s="1" t="s">
        <v>1992</v>
      </c>
      <c r="G3631" s="1" t="s">
        <v>460</v>
      </c>
      <c r="H3631" s="1" t="s">
        <v>228</v>
      </c>
      <c r="I3631" s="1" t="s">
        <v>24</v>
      </c>
      <c r="J3631" s="3">
        <v>265.52999999999997</v>
      </c>
      <c r="K3631" s="1" t="s">
        <v>2569</v>
      </c>
      <c r="L3631" s="1" t="s">
        <v>24</v>
      </c>
      <c r="M3631" s="1" t="s">
        <v>24</v>
      </c>
      <c r="N3631" s="1" t="s">
        <v>3078</v>
      </c>
      <c r="O3631" s="2">
        <v>39745</v>
      </c>
      <c r="P3631" s="2">
        <v>39756</v>
      </c>
      <c r="Q3631" s="1" t="s">
        <v>29</v>
      </c>
      <c r="R3631" t="str">
        <f>VLOOKUP(F3631,'Seg 2 descriptions'!A:B,2)</f>
        <v>X Operations-Tri-County</v>
      </c>
      <c r="S3631" t="str">
        <f>VLOOKUP(G3631,'Seg 3 descriptions'!A:B,2)</f>
        <v>Salaries</v>
      </c>
    </row>
    <row r="3632" spans="1:19" x14ac:dyDescent="0.25">
      <c r="A3632" s="1" t="s">
        <v>828</v>
      </c>
      <c r="B3632" s="1" t="s">
        <v>49</v>
      </c>
      <c r="C3632" s="1" t="s">
        <v>3078</v>
      </c>
      <c r="D3632" s="1" t="s">
        <v>2080</v>
      </c>
      <c r="E3632" s="1" t="s">
        <v>20</v>
      </c>
      <c r="F3632" s="1" t="s">
        <v>2006</v>
      </c>
      <c r="G3632" s="1" t="s">
        <v>460</v>
      </c>
      <c r="H3632" s="1" t="s">
        <v>187</v>
      </c>
      <c r="I3632" s="1" t="s">
        <v>24</v>
      </c>
      <c r="J3632" s="3">
        <v>347.09</v>
      </c>
      <c r="K3632" s="1" t="s">
        <v>2569</v>
      </c>
      <c r="L3632" s="1" t="s">
        <v>24</v>
      </c>
      <c r="M3632" s="1" t="s">
        <v>24</v>
      </c>
      <c r="N3632" s="1" t="s">
        <v>3078</v>
      </c>
      <c r="O3632" s="2">
        <v>39745</v>
      </c>
      <c r="P3632" s="2">
        <v>39756</v>
      </c>
      <c r="Q3632" s="1" t="s">
        <v>29</v>
      </c>
      <c r="R3632" t="str">
        <f>VLOOKUP(F3632,'Seg 2 descriptions'!A:B,2)</f>
        <v>X Engineering and Measurement</v>
      </c>
      <c r="S3632" t="str">
        <f>VLOOKUP(G3632,'Seg 3 descriptions'!A:B,2)</f>
        <v>Salaries</v>
      </c>
    </row>
    <row r="3633" spans="1:19" x14ac:dyDescent="0.25">
      <c r="A3633" s="1" t="s">
        <v>828</v>
      </c>
      <c r="B3633" s="1" t="s">
        <v>49</v>
      </c>
      <c r="C3633" s="1" t="s">
        <v>3078</v>
      </c>
      <c r="D3633" s="1" t="s">
        <v>2081</v>
      </c>
      <c r="E3633" s="1" t="s">
        <v>20</v>
      </c>
      <c r="F3633" s="1" t="s">
        <v>2006</v>
      </c>
      <c r="G3633" s="1" t="s">
        <v>460</v>
      </c>
      <c r="H3633" s="1" t="s">
        <v>76</v>
      </c>
      <c r="I3633" s="1" t="s">
        <v>24</v>
      </c>
      <c r="J3633" s="3">
        <v>368.77</v>
      </c>
      <c r="K3633" s="1" t="s">
        <v>2569</v>
      </c>
      <c r="L3633" s="1" t="s">
        <v>24</v>
      </c>
      <c r="M3633" s="1" t="s">
        <v>24</v>
      </c>
      <c r="N3633" s="1" t="s">
        <v>3078</v>
      </c>
      <c r="O3633" s="2">
        <v>39745</v>
      </c>
      <c r="P3633" s="2">
        <v>39756</v>
      </c>
      <c r="Q3633" s="1" t="s">
        <v>29</v>
      </c>
      <c r="R3633" t="str">
        <f>VLOOKUP(F3633,'Seg 2 descriptions'!A:B,2)</f>
        <v>X Engineering and Measurement</v>
      </c>
      <c r="S3633" t="str">
        <f>VLOOKUP(G3633,'Seg 3 descriptions'!A:B,2)</f>
        <v>Salaries</v>
      </c>
    </row>
    <row r="3634" spans="1:19" x14ac:dyDescent="0.25">
      <c r="A3634" s="1" t="s">
        <v>828</v>
      </c>
      <c r="B3634" s="1" t="s">
        <v>49</v>
      </c>
      <c r="C3634" s="1" t="s">
        <v>3078</v>
      </c>
      <c r="D3634" s="1" t="s">
        <v>2082</v>
      </c>
      <c r="E3634" s="1" t="s">
        <v>20</v>
      </c>
      <c r="F3634" s="1" t="s">
        <v>2006</v>
      </c>
      <c r="G3634" s="1" t="s">
        <v>460</v>
      </c>
      <c r="H3634" s="1" t="s">
        <v>23</v>
      </c>
      <c r="I3634" s="1" t="s">
        <v>24</v>
      </c>
      <c r="J3634" s="3">
        <v>151.85</v>
      </c>
      <c r="K3634" s="1" t="s">
        <v>2569</v>
      </c>
      <c r="L3634" s="1" t="s">
        <v>24</v>
      </c>
      <c r="M3634" s="1" t="s">
        <v>24</v>
      </c>
      <c r="N3634" s="1" t="s">
        <v>3078</v>
      </c>
      <c r="O3634" s="2">
        <v>39745</v>
      </c>
      <c r="P3634" s="2">
        <v>39756</v>
      </c>
      <c r="Q3634" s="1" t="s">
        <v>29</v>
      </c>
      <c r="R3634" t="str">
        <f>VLOOKUP(F3634,'Seg 2 descriptions'!A:B,2)</f>
        <v>X Engineering and Measurement</v>
      </c>
      <c r="S3634" t="str">
        <f>VLOOKUP(G3634,'Seg 3 descriptions'!A:B,2)</f>
        <v>Salaries</v>
      </c>
    </row>
    <row r="3635" spans="1:19" x14ac:dyDescent="0.25">
      <c r="A3635" s="1" t="s">
        <v>17</v>
      </c>
      <c r="B3635" s="1" t="s">
        <v>1988</v>
      </c>
      <c r="C3635" s="1" t="s">
        <v>3178</v>
      </c>
      <c r="D3635" s="1" t="s">
        <v>2012</v>
      </c>
      <c r="E3635" s="1" t="s">
        <v>1991</v>
      </c>
      <c r="F3635" s="1" t="s">
        <v>2013</v>
      </c>
      <c r="G3635" s="1" t="s">
        <v>22</v>
      </c>
      <c r="H3635" s="1" t="s">
        <v>228</v>
      </c>
      <c r="I3635" s="1" t="s">
        <v>24</v>
      </c>
      <c r="J3635" s="3">
        <v>1508</v>
      </c>
      <c r="K3635" s="1" t="s">
        <v>84</v>
      </c>
      <c r="L3635" s="1" t="s">
        <v>24</v>
      </c>
      <c r="M3635" s="1" t="s">
        <v>3410</v>
      </c>
      <c r="N3635" s="1" t="s">
        <v>3411</v>
      </c>
      <c r="O3635" s="2">
        <v>39548</v>
      </c>
      <c r="P3635" s="2">
        <v>39548</v>
      </c>
      <c r="Q3635" s="1" t="s">
        <v>29</v>
      </c>
      <c r="R3635" t="str">
        <f>VLOOKUP(F3635,'Seg 2 descriptions'!A:B,2)</f>
        <v>X Facilities-Florida</v>
      </c>
      <c r="S3635" t="str">
        <f>VLOOKUP(G3635,'Seg 3 descriptions'!A:B,2)</f>
        <v>Facilities Maintenance</v>
      </c>
    </row>
    <row r="3636" spans="1:19" x14ac:dyDescent="0.25">
      <c r="A3636" s="1" t="s">
        <v>828</v>
      </c>
      <c r="B3636" s="1" t="s">
        <v>49</v>
      </c>
      <c r="C3636" s="1" t="s">
        <v>3412</v>
      </c>
      <c r="D3636" s="1" t="s">
        <v>2100</v>
      </c>
      <c r="E3636" s="1" t="s">
        <v>1991</v>
      </c>
      <c r="F3636" s="1" t="s">
        <v>2101</v>
      </c>
      <c r="G3636" s="1" t="s">
        <v>460</v>
      </c>
      <c r="H3636" s="1" t="s">
        <v>86</v>
      </c>
      <c r="I3636" s="1" t="s">
        <v>24</v>
      </c>
      <c r="J3636" s="3">
        <v>297.12</v>
      </c>
      <c r="K3636" s="1" t="s">
        <v>3413</v>
      </c>
      <c r="L3636" s="1" t="s">
        <v>24</v>
      </c>
      <c r="M3636" s="1" t="s">
        <v>24</v>
      </c>
      <c r="N3636" s="1" t="s">
        <v>3412</v>
      </c>
      <c r="O3636" s="2">
        <v>39752</v>
      </c>
      <c r="P3636" s="2">
        <v>39756</v>
      </c>
      <c r="Q3636" s="1" t="s">
        <v>29</v>
      </c>
      <c r="R3636" t="str">
        <f>VLOOKUP(F3636,'Seg 2 descriptions'!A:B,2)</f>
        <v>X Operations Manager-Tri-County</v>
      </c>
      <c r="S3636" t="str">
        <f>VLOOKUP(G3636,'Seg 3 descriptions'!A:B,2)</f>
        <v>Salaries</v>
      </c>
    </row>
    <row r="3637" spans="1:19" x14ac:dyDescent="0.25">
      <c r="A3637" s="1" t="s">
        <v>828</v>
      </c>
      <c r="B3637" s="1" t="s">
        <v>49</v>
      </c>
      <c r="C3637" s="1" t="s">
        <v>3414</v>
      </c>
      <c r="D3637" s="1" t="s">
        <v>2505</v>
      </c>
      <c r="E3637" s="1" t="s">
        <v>20</v>
      </c>
      <c r="F3637" s="1" t="s">
        <v>2506</v>
      </c>
      <c r="G3637" s="1" t="s">
        <v>460</v>
      </c>
      <c r="H3637" s="1" t="s">
        <v>86</v>
      </c>
      <c r="I3637" s="1" t="s">
        <v>24</v>
      </c>
      <c r="J3637" s="3">
        <v>590.44000000000005</v>
      </c>
      <c r="K3637" s="1" t="s">
        <v>3415</v>
      </c>
      <c r="L3637" s="1" t="s">
        <v>24</v>
      </c>
      <c r="M3637" s="1" t="s">
        <v>24</v>
      </c>
      <c r="N3637" s="1" t="s">
        <v>3414</v>
      </c>
      <c r="O3637" s="2">
        <v>39682</v>
      </c>
      <c r="P3637" s="2">
        <v>39685</v>
      </c>
      <c r="Q3637" s="1" t="s">
        <v>29</v>
      </c>
      <c r="R3637" t="str">
        <f>VLOOKUP(F3637,'Seg 2 descriptions'!A:B,2)</f>
        <v>X Business Development Manager</v>
      </c>
      <c r="S3637" t="str">
        <f>VLOOKUP(G3637,'Seg 3 descriptions'!A:B,2)</f>
        <v>Salaries</v>
      </c>
    </row>
    <row r="3638" spans="1:19" x14ac:dyDescent="0.25">
      <c r="A3638" s="1" t="s">
        <v>828</v>
      </c>
      <c r="B3638" s="1" t="s">
        <v>49</v>
      </c>
      <c r="C3638" s="1" t="s">
        <v>3414</v>
      </c>
      <c r="D3638" s="1" t="s">
        <v>2100</v>
      </c>
      <c r="E3638" s="1" t="s">
        <v>1991</v>
      </c>
      <c r="F3638" s="1" t="s">
        <v>2101</v>
      </c>
      <c r="G3638" s="1" t="s">
        <v>460</v>
      </c>
      <c r="H3638" s="1" t="s">
        <v>86</v>
      </c>
      <c r="I3638" s="1" t="s">
        <v>24</v>
      </c>
      <c r="J3638" s="3">
        <v>516.42999999999995</v>
      </c>
      <c r="K3638" s="1" t="s">
        <v>3415</v>
      </c>
      <c r="L3638" s="1" t="s">
        <v>24</v>
      </c>
      <c r="M3638" s="1" t="s">
        <v>24</v>
      </c>
      <c r="N3638" s="1" t="s">
        <v>3414</v>
      </c>
      <c r="O3638" s="2">
        <v>39682</v>
      </c>
      <c r="P3638" s="2">
        <v>39685</v>
      </c>
      <c r="Q3638" s="1" t="s">
        <v>29</v>
      </c>
      <c r="R3638" t="str">
        <f>VLOOKUP(F3638,'Seg 2 descriptions'!A:B,2)</f>
        <v>X Operations Manager-Tri-County</v>
      </c>
      <c r="S3638" t="str">
        <f>VLOOKUP(G3638,'Seg 3 descriptions'!A:B,2)</f>
        <v>Salaries</v>
      </c>
    </row>
    <row r="3639" spans="1:19" x14ac:dyDescent="0.25">
      <c r="A3639" s="1" t="s">
        <v>828</v>
      </c>
      <c r="B3639" s="1" t="s">
        <v>49</v>
      </c>
      <c r="C3639" s="1" t="s">
        <v>3414</v>
      </c>
      <c r="D3639" s="1" t="s">
        <v>2105</v>
      </c>
      <c r="E3639" s="1" t="s">
        <v>2029</v>
      </c>
      <c r="F3639" s="1" t="s">
        <v>2101</v>
      </c>
      <c r="G3639" s="1" t="s">
        <v>460</v>
      </c>
      <c r="H3639" s="1" t="s">
        <v>86</v>
      </c>
      <c r="I3639" s="1" t="s">
        <v>24</v>
      </c>
      <c r="J3639" s="3">
        <v>258.20999999999998</v>
      </c>
      <c r="K3639" s="1" t="s">
        <v>3415</v>
      </c>
      <c r="L3639" s="1" t="s">
        <v>24</v>
      </c>
      <c r="M3639" s="1" t="s">
        <v>24</v>
      </c>
      <c r="N3639" s="1" t="s">
        <v>3414</v>
      </c>
      <c r="O3639" s="2">
        <v>39682</v>
      </c>
      <c r="P3639" s="2">
        <v>39685</v>
      </c>
      <c r="Q3639" s="1" t="s">
        <v>29</v>
      </c>
      <c r="R3639" t="str">
        <f>VLOOKUP(F3639,'Seg 2 descriptions'!A:B,2)</f>
        <v>X Operations Manager-Tri-County</v>
      </c>
      <c r="S3639" t="str">
        <f>VLOOKUP(G3639,'Seg 3 descriptions'!A:B,2)</f>
        <v>Salaries</v>
      </c>
    </row>
    <row r="3640" spans="1:19" x14ac:dyDescent="0.25">
      <c r="A3640" s="1" t="s">
        <v>457</v>
      </c>
      <c r="B3640" s="1" t="s">
        <v>1988</v>
      </c>
      <c r="C3640" s="1" t="s">
        <v>2237</v>
      </c>
      <c r="D3640" s="1" t="s">
        <v>3011</v>
      </c>
      <c r="E3640" s="1" t="s">
        <v>20</v>
      </c>
      <c r="F3640" s="1" t="s">
        <v>1992</v>
      </c>
      <c r="G3640" s="1" t="s">
        <v>868</v>
      </c>
      <c r="H3640" s="1" t="s">
        <v>86</v>
      </c>
      <c r="I3640" s="1" t="s">
        <v>24</v>
      </c>
      <c r="J3640" s="3">
        <v>47.93</v>
      </c>
      <c r="K3640" s="1" t="s">
        <v>2823</v>
      </c>
      <c r="L3640" s="1" t="s">
        <v>24</v>
      </c>
      <c r="M3640" s="1" t="s">
        <v>2824</v>
      </c>
      <c r="N3640" s="1" t="s">
        <v>2237</v>
      </c>
      <c r="O3640" s="2">
        <v>39599</v>
      </c>
      <c r="P3640" s="2">
        <v>39606</v>
      </c>
      <c r="Q3640" s="1" t="s">
        <v>29</v>
      </c>
      <c r="R3640" t="str">
        <f>VLOOKUP(F3640,'Seg 2 descriptions'!A:B,2)</f>
        <v>X Operations-Tri-County</v>
      </c>
      <c r="S3640" t="str">
        <f>VLOOKUP(G3640,'Seg 3 descriptions'!A:B,2)</f>
        <v>Cell Phones</v>
      </c>
    </row>
    <row r="3641" spans="1:19" x14ac:dyDescent="0.25">
      <c r="A3641" s="1" t="s">
        <v>457</v>
      </c>
      <c r="B3641" s="1" t="s">
        <v>1988</v>
      </c>
      <c r="C3641" s="1" t="s">
        <v>2237</v>
      </c>
      <c r="D3641" s="1" t="s">
        <v>3366</v>
      </c>
      <c r="E3641" s="1" t="s">
        <v>20</v>
      </c>
      <c r="F3641" s="1" t="s">
        <v>1992</v>
      </c>
      <c r="G3641" s="1" t="s">
        <v>868</v>
      </c>
      <c r="H3641" s="1" t="s">
        <v>103</v>
      </c>
      <c r="I3641" s="1" t="s">
        <v>24</v>
      </c>
      <c r="J3641" s="3">
        <v>4.8100000000000005</v>
      </c>
      <c r="K3641" s="1" t="s">
        <v>2823</v>
      </c>
      <c r="L3641" s="1" t="s">
        <v>24</v>
      </c>
      <c r="M3641" s="1" t="s">
        <v>2824</v>
      </c>
      <c r="N3641" s="1" t="s">
        <v>2237</v>
      </c>
      <c r="O3641" s="2">
        <v>39599</v>
      </c>
      <c r="P3641" s="2">
        <v>39606</v>
      </c>
      <c r="Q3641" s="1" t="s">
        <v>29</v>
      </c>
      <c r="R3641" t="str">
        <f>VLOOKUP(F3641,'Seg 2 descriptions'!A:B,2)</f>
        <v>X Operations-Tri-County</v>
      </c>
      <c r="S3641" t="str">
        <f>VLOOKUP(G3641,'Seg 3 descriptions'!A:B,2)</f>
        <v>Cell Phones</v>
      </c>
    </row>
    <row r="3642" spans="1:19" x14ac:dyDescent="0.25">
      <c r="A3642" s="1" t="s">
        <v>457</v>
      </c>
      <c r="B3642" s="1" t="s">
        <v>1988</v>
      </c>
      <c r="C3642" s="1" t="s">
        <v>2237</v>
      </c>
      <c r="D3642" s="1" t="s">
        <v>3416</v>
      </c>
      <c r="E3642" s="1" t="s">
        <v>20</v>
      </c>
      <c r="F3642" s="1" t="s">
        <v>1992</v>
      </c>
      <c r="G3642" s="1" t="s">
        <v>868</v>
      </c>
      <c r="H3642" s="1" t="s">
        <v>228</v>
      </c>
      <c r="I3642" s="1" t="s">
        <v>24</v>
      </c>
      <c r="J3642" s="3">
        <v>8.2799999999999994</v>
      </c>
      <c r="K3642" s="1" t="s">
        <v>2823</v>
      </c>
      <c r="L3642" s="1" t="s">
        <v>24</v>
      </c>
      <c r="M3642" s="1" t="s">
        <v>2824</v>
      </c>
      <c r="N3642" s="1" t="s">
        <v>2237</v>
      </c>
      <c r="O3642" s="2">
        <v>39599</v>
      </c>
      <c r="P3642" s="2">
        <v>39606</v>
      </c>
      <c r="Q3642" s="1" t="s">
        <v>29</v>
      </c>
      <c r="R3642" t="str">
        <f>VLOOKUP(F3642,'Seg 2 descriptions'!A:B,2)</f>
        <v>X Operations-Tri-County</v>
      </c>
      <c r="S3642" t="str">
        <f>VLOOKUP(G3642,'Seg 3 descriptions'!A:B,2)</f>
        <v>Cell Phones</v>
      </c>
    </row>
    <row r="3643" spans="1:19" x14ac:dyDescent="0.25">
      <c r="A3643" s="1" t="s">
        <v>457</v>
      </c>
      <c r="B3643" s="1" t="s">
        <v>1988</v>
      </c>
      <c r="C3643" s="1" t="s">
        <v>2237</v>
      </c>
      <c r="D3643" s="1" t="s">
        <v>2349</v>
      </c>
      <c r="E3643" s="1" t="s">
        <v>1991</v>
      </c>
      <c r="F3643" s="1" t="s">
        <v>1992</v>
      </c>
      <c r="G3643" s="1" t="s">
        <v>1270</v>
      </c>
      <c r="H3643" s="1" t="s">
        <v>86</v>
      </c>
      <c r="I3643" s="1" t="s">
        <v>24</v>
      </c>
      <c r="J3643" s="3">
        <v>10.49</v>
      </c>
      <c r="K3643" s="1" t="s">
        <v>2823</v>
      </c>
      <c r="L3643" s="1" t="s">
        <v>24</v>
      </c>
      <c r="M3643" s="1" t="s">
        <v>2824</v>
      </c>
      <c r="N3643" s="1" t="s">
        <v>2237</v>
      </c>
      <c r="O3643" s="2">
        <v>39599</v>
      </c>
      <c r="P3643" s="2">
        <v>39606</v>
      </c>
      <c r="Q3643" s="1" t="s">
        <v>29</v>
      </c>
      <c r="R3643" t="str">
        <f>VLOOKUP(F3643,'Seg 2 descriptions'!A:B,2)</f>
        <v>X Operations-Tri-County</v>
      </c>
      <c r="S3643" t="str">
        <f>VLOOKUP(G3643,'Seg 3 descriptions'!A:B,2)</f>
        <v>Seminars &amp; Training</v>
      </c>
    </row>
    <row r="3644" spans="1:19" x14ac:dyDescent="0.25">
      <c r="A3644" s="1" t="s">
        <v>457</v>
      </c>
      <c r="B3644" s="1" t="s">
        <v>1988</v>
      </c>
      <c r="C3644" s="1" t="s">
        <v>2237</v>
      </c>
      <c r="D3644" s="1" t="s">
        <v>2350</v>
      </c>
      <c r="E3644" s="1" t="s">
        <v>1991</v>
      </c>
      <c r="F3644" s="1" t="s">
        <v>1992</v>
      </c>
      <c r="G3644" s="1" t="s">
        <v>1270</v>
      </c>
      <c r="H3644" s="1" t="s">
        <v>103</v>
      </c>
      <c r="I3644" s="1" t="s">
        <v>24</v>
      </c>
      <c r="J3644" s="3">
        <v>1.99</v>
      </c>
      <c r="K3644" s="1" t="s">
        <v>2823</v>
      </c>
      <c r="L3644" s="1" t="s">
        <v>24</v>
      </c>
      <c r="M3644" s="1" t="s">
        <v>2824</v>
      </c>
      <c r="N3644" s="1" t="s">
        <v>2237</v>
      </c>
      <c r="O3644" s="2">
        <v>39599</v>
      </c>
      <c r="P3644" s="2">
        <v>39606</v>
      </c>
      <c r="Q3644" s="1" t="s">
        <v>29</v>
      </c>
      <c r="R3644" t="str">
        <f>VLOOKUP(F3644,'Seg 2 descriptions'!A:B,2)</f>
        <v>X Operations-Tri-County</v>
      </c>
      <c r="S3644" t="str">
        <f>VLOOKUP(G3644,'Seg 3 descriptions'!A:B,2)</f>
        <v>Seminars &amp; Training</v>
      </c>
    </row>
    <row r="3645" spans="1:19" x14ac:dyDescent="0.25">
      <c r="A3645" s="1" t="s">
        <v>457</v>
      </c>
      <c r="B3645" s="1" t="s">
        <v>1988</v>
      </c>
      <c r="C3645" s="1" t="s">
        <v>2237</v>
      </c>
      <c r="D3645" s="1" t="s">
        <v>2773</v>
      </c>
      <c r="E3645" s="1" t="s">
        <v>1991</v>
      </c>
      <c r="F3645" s="1" t="s">
        <v>1992</v>
      </c>
      <c r="G3645" s="1" t="s">
        <v>1270</v>
      </c>
      <c r="H3645" s="1" t="s">
        <v>228</v>
      </c>
      <c r="I3645" s="1" t="s">
        <v>24</v>
      </c>
      <c r="J3645" s="3">
        <v>2.59</v>
      </c>
      <c r="K3645" s="1" t="s">
        <v>2823</v>
      </c>
      <c r="L3645" s="1" t="s">
        <v>24</v>
      </c>
      <c r="M3645" s="1" t="s">
        <v>2824</v>
      </c>
      <c r="N3645" s="1" t="s">
        <v>2237</v>
      </c>
      <c r="O3645" s="2">
        <v>39599</v>
      </c>
      <c r="P3645" s="2">
        <v>39606</v>
      </c>
      <c r="Q3645" s="1" t="s">
        <v>29</v>
      </c>
      <c r="R3645" t="str">
        <f>VLOOKUP(F3645,'Seg 2 descriptions'!A:B,2)</f>
        <v>X Operations-Tri-County</v>
      </c>
      <c r="S3645" t="str">
        <f>VLOOKUP(G3645,'Seg 3 descriptions'!A:B,2)</f>
        <v>Seminars &amp; Training</v>
      </c>
    </row>
    <row r="3646" spans="1:19" x14ac:dyDescent="0.25">
      <c r="A3646" s="1" t="s">
        <v>457</v>
      </c>
      <c r="B3646" s="1" t="s">
        <v>1988</v>
      </c>
      <c r="C3646" s="1" t="s">
        <v>2237</v>
      </c>
      <c r="D3646" s="1" t="s">
        <v>3012</v>
      </c>
      <c r="E3646" s="1" t="s">
        <v>20</v>
      </c>
      <c r="F3646" s="1" t="s">
        <v>1992</v>
      </c>
      <c r="G3646" s="1" t="s">
        <v>1270</v>
      </c>
      <c r="H3646" s="1" t="s">
        <v>86</v>
      </c>
      <c r="I3646" s="1" t="s">
        <v>24</v>
      </c>
      <c r="J3646" s="3">
        <v>12.33</v>
      </c>
      <c r="K3646" s="1" t="s">
        <v>2823</v>
      </c>
      <c r="L3646" s="1" t="s">
        <v>24</v>
      </c>
      <c r="M3646" s="1" t="s">
        <v>2824</v>
      </c>
      <c r="N3646" s="1" t="s">
        <v>2237</v>
      </c>
      <c r="O3646" s="2">
        <v>39599</v>
      </c>
      <c r="P3646" s="2">
        <v>39606</v>
      </c>
      <c r="Q3646" s="1" t="s">
        <v>29</v>
      </c>
      <c r="R3646" t="str">
        <f>VLOOKUP(F3646,'Seg 2 descriptions'!A:B,2)</f>
        <v>X Operations-Tri-County</v>
      </c>
      <c r="S3646" t="str">
        <f>VLOOKUP(G3646,'Seg 3 descriptions'!A:B,2)</f>
        <v>Seminars &amp; Training</v>
      </c>
    </row>
    <row r="3647" spans="1:19" x14ac:dyDescent="0.25">
      <c r="A3647" s="1" t="s">
        <v>457</v>
      </c>
      <c r="B3647" s="1" t="s">
        <v>1988</v>
      </c>
      <c r="C3647" s="1" t="s">
        <v>2237</v>
      </c>
      <c r="D3647" s="1" t="s">
        <v>3417</v>
      </c>
      <c r="E3647" s="1" t="s">
        <v>20</v>
      </c>
      <c r="F3647" s="1" t="s">
        <v>1992</v>
      </c>
      <c r="G3647" s="1" t="s">
        <v>1270</v>
      </c>
      <c r="H3647" s="1" t="s">
        <v>103</v>
      </c>
      <c r="I3647" s="1" t="s">
        <v>24</v>
      </c>
      <c r="J3647" s="3">
        <v>1.24</v>
      </c>
      <c r="K3647" s="1" t="s">
        <v>2823</v>
      </c>
      <c r="L3647" s="1" t="s">
        <v>24</v>
      </c>
      <c r="M3647" s="1" t="s">
        <v>2824</v>
      </c>
      <c r="N3647" s="1" t="s">
        <v>2237</v>
      </c>
      <c r="O3647" s="2">
        <v>39599</v>
      </c>
      <c r="P3647" s="2">
        <v>39606</v>
      </c>
      <c r="Q3647" s="1" t="s">
        <v>29</v>
      </c>
      <c r="R3647" t="str">
        <f>VLOOKUP(F3647,'Seg 2 descriptions'!A:B,2)</f>
        <v>X Operations-Tri-County</v>
      </c>
      <c r="S3647" t="str">
        <f>VLOOKUP(G3647,'Seg 3 descriptions'!A:B,2)</f>
        <v>Seminars &amp; Training</v>
      </c>
    </row>
    <row r="3648" spans="1:19" x14ac:dyDescent="0.25">
      <c r="A3648" s="1" t="s">
        <v>457</v>
      </c>
      <c r="B3648" s="1" t="s">
        <v>1988</v>
      </c>
      <c r="C3648" s="1" t="s">
        <v>2237</v>
      </c>
      <c r="D3648" s="1" t="s">
        <v>3418</v>
      </c>
      <c r="E3648" s="1" t="s">
        <v>20</v>
      </c>
      <c r="F3648" s="1" t="s">
        <v>1992</v>
      </c>
      <c r="G3648" s="1" t="s">
        <v>1270</v>
      </c>
      <c r="H3648" s="1" t="s">
        <v>228</v>
      </c>
      <c r="I3648" s="1" t="s">
        <v>24</v>
      </c>
      <c r="J3648" s="3">
        <v>2.13</v>
      </c>
      <c r="K3648" s="1" t="s">
        <v>2823</v>
      </c>
      <c r="L3648" s="1" t="s">
        <v>24</v>
      </c>
      <c r="M3648" s="1" t="s">
        <v>2824</v>
      </c>
      <c r="N3648" s="1" t="s">
        <v>2237</v>
      </c>
      <c r="O3648" s="2">
        <v>39599</v>
      </c>
      <c r="P3648" s="2">
        <v>39606</v>
      </c>
      <c r="Q3648" s="1" t="s">
        <v>29</v>
      </c>
      <c r="R3648" t="str">
        <f>VLOOKUP(F3648,'Seg 2 descriptions'!A:B,2)</f>
        <v>X Operations-Tri-County</v>
      </c>
      <c r="S3648" t="str">
        <f>VLOOKUP(G3648,'Seg 3 descriptions'!A:B,2)</f>
        <v>Seminars &amp; Training</v>
      </c>
    </row>
    <row r="3649" spans="1:19" x14ac:dyDescent="0.25">
      <c r="A3649" s="1" t="s">
        <v>457</v>
      </c>
      <c r="B3649" s="1" t="s">
        <v>1988</v>
      </c>
      <c r="C3649" s="1" t="s">
        <v>2237</v>
      </c>
      <c r="D3649" s="1" t="s">
        <v>2009</v>
      </c>
      <c r="E3649" s="1" t="s">
        <v>1991</v>
      </c>
      <c r="F3649" s="1" t="s">
        <v>1992</v>
      </c>
      <c r="G3649" s="1" t="s">
        <v>590</v>
      </c>
      <c r="H3649" s="1" t="s">
        <v>86</v>
      </c>
      <c r="I3649" s="1" t="s">
        <v>24</v>
      </c>
      <c r="J3649" s="3">
        <v>114</v>
      </c>
      <c r="K3649" s="1" t="s">
        <v>2823</v>
      </c>
      <c r="L3649" s="1" t="s">
        <v>24</v>
      </c>
      <c r="M3649" s="1" t="s">
        <v>2824</v>
      </c>
      <c r="N3649" s="1" t="s">
        <v>2237</v>
      </c>
      <c r="O3649" s="2">
        <v>39599</v>
      </c>
      <c r="P3649" s="2">
        <v>39606</v>
      </c>
      <c r="Q3649" s="1" t="s">
        <v>29</v>
      </c>
      <c r="R3649" t="str">
        <f>VLOOKUP(F3649,'Seg 2 descriptions'!A:B,2)</f>
        <v>X Operations-Tri-County</v>
      </c>
      <c r="S3649" t="str">
        <f>VLOOKUP(G3649,'Seg 3 descriptions'!A:B,2)</f>
        <v>Overtime/Comp Time/On Call</v>
      </c>
    </row>
    <row r="3650" spans="1:19" x14ac:dyDescent="0.25">
      <c r="A3650" s="1" t="s">
        <v>457</v>
      </c>
      <c r="B3650" s="1" t="s">
        <v>1988</v>
      </c>
      <c r="C3650" s="1" t="s">
        <v>2237</v>
      </c>
      <c r="D3650" s="1" t="s">
        <v>2003</v>
      </c>
      <c r="E3650" s="1" t="s">
        <v>1991</v>
      </c>
      <c r="F3650" s="1" t="s">
        <v>1992</v>
      </c>
      <c r="G3650" s="1" t="s">
        <v>590</v>
      </c>
      <c r="H3650" s="1" t="s">
        <v>103</v>
      </c>
      <c r="I3650" s="1" t="s">
        <v>24</v>
      </c>
      <c r="J3650" s="3">
        <v>21.66</v>
      </c>
      <c r="K3650" s="1" t="s">
        <v>2823</v>
      </c>
      <c r="L3650" s="1" t="s">
        <v>24</v>
      </c>
      <c r="M3650" s="1" t="s">
        <v>2824</v>
      </c>
      <c r="N3650" s="1" t="s">
        <v>2237</v>
      </c>
      <c r="O3650" s="2">
        <v>39599</v>
      </c>
      <c r="P3650" s="2">
        <v>39606</v>
      </c>
      <c r="Q3650" s="1" t="s">
        <v>29</v>
      </c>
      <c r="R3650" t="str">
        <f>VLOOKUP(F3650,'Seg 2 descriptions'!A:B,2)</f>
        <v>X Operations-Tri-County</v>
      </c>
      <c r="S3650" t="str">
        <f>VLOOKUP(G3650,'Seg 3 descriptions'!A:B,2)</f>
        <v>Overtime/Comp Time/On Call</v>
      </c>
    </row>
    <row r="3651" spans="1:19" x14ac:dyDescent="0.25">
      <c r="A3651" s="1" t="s">
        <v>457</v>
      </c>
      <c r="B3651" s="1" t="s">
        <v>1988</v>
      </c>
      <c r="C3651" s="1" t="s">
        <v>2237</v>
      </c>
      <c r="D3651" s="1" t="s">
        <v>2066</v>
      </c>
      <c r="E3651" s="1" t="s">
        <v>1991</v>
      </c>
      <c r="F3651" s="1" t="s">
        <v>1992</v>
      </c>
      <c r="G3651" s="1" t="s">
        <v>590</v>
      </c>
      <c r="H3651" s="1" t="s">
        <v>228</v>
      </c>
      <c r="I3651" s="1" t="s">
        <v>24</v>
      </c>
      <c r="J3651" s="3">
        <v>28.17</v>
      </c>
      <c r="K3651" s="1" t="s">
        <v>2823</v>
      </c>
      <c r="L3651" s="1" t="s">
        <v>24</v>
      </c>
      <c r="M3651" s="1" t="s">
        <v>2824</v>
      </c>
      <c r="N3651" s="1" t="s">
        <v>2237</v>
      </c>
      <c r="O3651" s="2">
        <v>39599</v>
      </c>
      <c r="P3651" s="2">
        <v>39606</v>
      </c>
      <c r="Q3651" s="1" t="s">
        <v>29</v>
      </c>
      <c r="R3651" t="str">
        <f>VLOOKUP(F3651,'Seg 2 descriptions'!A:B,2)</f>
        <v>X Operations-Tri-County</v>
      </c>
      <c r="S3651" t="str">
        <f>VLOOKUP(G3651,'Seg 3 descriptions'!A:B,2)</f>
        <v>Overtime/Comp Time/On Call</v>
      </c>
    </row>
    <row r="3652" spans="1:19" x14ac:dyDescent="0.25">
      <c r="A3652" s="1" t="s">
        <v>457</v>
      </c>
      <c r="B3652" s="1" t="s">
        <v>1988</v>
      </c>
      <c r="C3652" s="1" t="s">
        <v>2237</v>
      </c>
      <c r="D3652" s="1" t="s">
        <v>2065</v>
      </c>
      <c r="E3652" s="1" t="s">
        <v>20</v>
      </c>
      <c r="F3652" s="1" t="s">
        <v>1992</v>
      </c>
      <c r="G3652" s="1" t="s">
        <v>590</v>
      </c>
      <c r="H3652" s="1" t="s">
        <v>86</v>
      </c>
      <c r="I3652" s="1" t="s">
        <v>24</v>
      </c>
      <c r="J3652" s="3">
        <v>134.01</v>
      </c>
      <c r="K3652" s="1" t="s">
        <v>2823</v>
      </c>
      <c r="L3652" s="1" t="s">
        <v>24</v>
      </c>
      <c r="M3652" s="1" t="s">
        <v>2824</v>
      </c>
      <c r="N3652" s="1" t="s">
        <v>2237</v>
      </c>
      <c r="O3652" s="2">
        <v>39599</v>
      </c>
      <c r="P3652" s="2">
        <v>39606</v>
      </c>
      <c r="Q3652" s="1" t="s">
        <v>29</v>
      </c>
      <c r="R3652" t="str">
        <f>VLOOKUP(F3652,'Seg 2 descriptions'!A:B,2)</f>
        <v>X Operations-Tri-County</v>
      </c>
      <c r="S3652" t="str">
        <f>VLOOKUP(G3652,'Seg 3 descriptions'!A:B,2)</f>
        <v>Overtime/Comp Time/On Call</v>
      </c>
    </row>
    <row r="3653" spans="1:19" x14ac:dyDescent="0.25">
      <c r="A3653" s="1" t="s">
        <v>457</v>
      </c>
      <c r="B3653" s="1" t="s">
        <v>1988</v>
      </c>
      <c r="C3653" s="1" t="s">
        <v>2237</v>
      </c>
      <c r="D3653" s="1" t="s">
        <v>2298</v>
      </c>
      <c r="E3653" s="1" t="s">
        <v>20</v>
      </c>
      <c r="F3653" s="1" t="s">
        <v>1992</v>
      </c>
      <c r="G3653" s="1" t="s">
        <v>590</v>
      </c>
      <c r="H3653" s="1" t="s">
        <v>103</v>
      </c>
      <c r="I3653" s="1" t="s">
        <v>24</v>
      </c>
      <c r="J3653" s="3">
        <v>13.45</v>
      </c>
      <c r="K3653" s="1" t="s">
        <v>2823</v>
      </c>
      <c r="L3653" s="1" t="s">
        <v>24</v>
      </c>
      <c r="M3653" s="1" t="s">
        <v>2824</v>
      </c>
      <c r="N3653" s="1" t="s">
        <v>2237</v>
      </c>
      <c r="O3653" s="2">
        <v>39599</v>
      </c>
      <c r="P3653" s="2">
        <v>39606</v>
      </c>
      <c r="Q3653" s="1" t="s">
        <v>29</v>
      </c>
      <c r="R3653" t="str">
        <f>VLOOKUP(F3653,'Seg 2 descriptions'!A:B,2)</f>
        <v>X Operations-Tri-County</v>
      </c>
      <c r="S3653" t="str">
        <f>VLOOKUP(G3653,'Seg 3 descriptions'!A:B,2)</f>
        <v>Overtime/Comp Time/On Call</v>
      </c>
    </row>
    <row r="3654" spans="1:19" x14ac:dyDescent="0.25">
      <c r="A3654" s="1" t="s">
        <v>457</v>
      </c>
      <c r="B3654" s="1" t="s">
        <v>1988</v>
      </c>
      <c r="C3654" s="1" t="s">
        <v>2237</v>
      </c>
      <c r="D3654" s="1" t="s">
        <v>2821</v>
      </c>
      <c r="E3654" s="1" t="s">
        <v>20</v>
      </c>
      <c r="F3654" s="1" t="s">
        <v>1992</v>
      </c>
      <c r="G3654" s="1" t="s">
        <v>590</v>
      </c>
      <c r="H3654" s="1" t="s">
        <v>228</v>
      </c>
      <c r="I3654" s="1" t="s">
        <v>24</v>
      </c>
      <c r="J3654" s="3">
        <v>23.14</v>
      </c>
      <c r="K3654" s="1" t="s">
        <v>2823</v>
      </c>
      <c r="L3654" s="1" t="s">
        <v>24</v>
      </c>
      <c r="M3654" s="1" t="s">
        <v>2824</v>
      </c>
      <c r="N3654" s="1" t="s">
        <v>2237</v>
      </c>
      <c r="O3654" s="2">
        <v>39599</v>
      </c>
      <c r="P3654" s="2">
        <v>39606</v>
      </c>
      <c r="Q3654" s="1" t="s">
        <v>29</v>
      </c>
      <c r="R3654" t="str">
        <f>VLOOKUP(F3654,'Seg 2 descriptions'!A:B,2)</f>
        <v>X Operations-Tri-County</v>
      </c>
      <c r="S3654" t="str">
        <f>VLOOKUP(G3654,'Seg 3 descriptions'!A:B,2)</f>
        <v>Overtime/Comp Time/On Call</v>
      </c>
    </row>
    <row r="3655" spans="1:19" x14ac:dyDescent="0.25">
      <c r="A3655" s="1" t="s">
        <v>457</v>
      </c>
      <c r="B3655" s="1" t="s">
        <v>49</v>
      </c>
      <c r="C3655" s="1" t="s">
        <v>2543</v>
      </c>
      <c r="D3655" s="1" t="s">
        <v>2079</v>
      </c>
      <c r="E3655" s="1" t="s">
        <v>2029</v>
      </c>
      <c r="F3655" s="1" t="s">
        <v>2030</v>
      </c>
      <c r="G3655" s="1" t="s">
        <v>460</v>
      </c>
      <c r="H3655" s="1" t="s">
        <v>187</v>
      </c>
      <c r="I3655" s="1" t="s">
        <v>24</v>
      </c>
      <c r="J3655" s="3">
        <v>-1.62</v>
      </c>
      <c r="K3655" s="1" t="s">
        <v>2308</v>
      </c>
      <c r="L3655" s="1" t="s">
        <v>24</v>
      </c>
      <c r="M3655" s="1" t="s">
        <v>2309</v>
      </c>
      <c r="N3655" s="1" t="s">
        <v>2544</v>
      </c>
      <c r="O3655" s="2">
        <v>39660</v>
      </c>
      <c r="P3655" s="2">
        <v>39666</v>
      </c>
      <c r="Q3655" s="1" t="s">
        <v>29</v>
      </c>
      <c r="R3655" t="str">
        <f>VLOOKUP(F3655,'Seg 2 descriptions'!A:B,2)</f>
        <v>X Operations-Citrus County</v>
      </c>
      <c r="S3655" t="str">
        <f>VLOOKUP(G3655,'Seg 3 descriptions'!A:B,2)</f>
        <v>Salaries</v>
      </c>
    </row>
    <row r="3656" spans="1:19" x14ac:dyDescent="0.25">
      <c r="A3656" s="1" t="s">
        <v>457</v>
      </c>
      <c r="B3656" s="1" t="s">
        <v>49</v>
      </c>
      <c r="C3656" s="1" t="s">
        <v>2543</v>
      </c>
      <c r="D3656" s="1" t="s">
        <v>2715</v>
      </c>
      <c r="E3656" s="1" t="s">
        <v>2029</v>
      </c>
      <c r="F3656" s="1" t="s">
        <v>2030</v>
      </c>
      <c r="G3656" s="1" t="s">
        <v>460</v>
      </c>
      <c r="H3656" s="1" t="s">
        <v>103</v>
      </c>
      <c r="I3656" s="1" t="s">
        <v>24</v>
      </c>
      <c r="J3656" s="3">
        <v>-0.97</v>
      </c>
      <c r="K3656" s="1" t="s">
        <v>2308</v>
      </c>
      <c r="L3656" s="1" t="s">
        <v>24</v>
      </c>
      <c r="M3656" s="1" t="s">
        <v>2309</v>
      </c>
      <c r="N3656" s="1" t="s">
        <v>2544</v>
      </c>
      <c r="O3656" s="2">
        <v>39660</v>
      </c>
      <c r="P3656" s="2">
        <v>39666</v>
      </c>
      <c r="Q3656" s="1" t="s">
        <v>29</v>
      </c>
      <c r="R3656" t="str">
        <f>VLOOKUP(F3656,'Seg 2 descriptions'!A:B,2)</f>
        <v>X Operations-Citrus County</v>
      </c>
      <c r="S3656" t="str">
        <f>VLOOKUP(G3656,'Seg 3 descriptions'!A:B,2)</f>
        <v>Salaries</v>
      </c>
    </row>
    <row r="3657" spans="1:19" x14ac:dyDescent="0.25">
      <c r="A3657" s="1" t="s">
        <v>457</v>
      </c>
      <c r="B3657" s="1" t="s">
        <v>49</v>
      </c>
      <c r="C3657" s="1" t="s">
        <v>2544</v>
      </c>
      <c r="D3657" s="1" t="s">
        <v>2079</v>
      </c>
      <c r="E3657" s="1" t="s">
        <v>2029</v>
      </c>
      <c r="F3657" s="1" t="s">
        <v>2030</v>
      </c>
      <c r="G3657" s="1" t="s">
        <v>460</v>
      </c>
      <c r="H3657" s="1" t="s">
        <v>187</v>
      </c>
      <c r="I3657" s="1" t="s">
        <v>24</v>
      </c>
      <c r="J3657" s="3">
        <v>1.62</v>
      </c>
      <c r="K3657" s="1" t="s">
        <v>2308</v>
      </c>
      <c r="L3657" s="1" t="s">
        <v>24</v>
      </c>
      <c r="M3657" s="1" t="s">
        <v>2309</v>
      </c>
      <c r="N3657" s="1" t="s">
        <v>2544</v>
      </c>
      <c r="O3657" s="2">
        <v>39629</v>
      </c>
      <c r="P3657" s="2">
        <v>39637</v>
      </c>
      <c r="Q3657" s="1" t="s">
        <v>29</v>
      </c>
      <c r="R3657" t="str">
        <f>VLOOKUP(F3657,'Seg 2 descriptions'!A:B,2)</f>
        <v>X Operations-Citrus County</v>
      </c>
      <c r="S3657" t="str">
        <f>VLOOKUP(G3657,'Seg 3 descriptions'!A:B,2)</f>
        <v>Salaries</v>
      </c>
    </row>
    <row r="3658" spans="1:19" x14ac:dyDescent="0.25">
      <c r="A3658" s="1" t="s">
        <v>457</v>
      </c>
      <c r="B3658" s="1" t="s">
        <v>49</v>
      </c>
      <c r="C3658" s="1" t="s">
        <v>2544</v>
      </c>
      <c r="D3658" s="1" t="s">
        <v>2715</v>
      </c>
      <c r="E3658" s="1" t="s">
        <v>2029</v>
      </c>
      <c r="F3658" s="1" t="s">
        <v>2030</v>
      </c>
      <c r="G3658" s="1" t="s">
        <v>460</v>
      </c>
      <c r="H3658" s="1" t="s">
        <v>103</v>
      </c>
      <c r="I3658" s="1" t="s">
        <v>24</v>
      </c>
      <c r="J3658" s="3">
        <v>0.97</v>
      </c>
      <c r="K3658" s="1" t="s">
        <v>2308</v>
      </c>
      <c r="L3658" s="1" t="s">
        <v>24</v>
      </c>
      <c r="M3658" s="1" t="s">
        <v>2309</v>
      </c>
      <c r="N3658" s="1" t="s">
        <v>2544</v>
      </c>
      <c r="O3658" s="2">
        <v>39629</v>
      </c>
      <c r="P3658" s="2">
        <v>39637</v>
      </c>
      <c r="Q3658" s="1" t="s">
        <v>29</v>
      </c>
      <c r="R3658" t="str">
        <f>VLOOKUP(F3658,'Seg 2 descriptions'!A:B,2)</f>
        <v>X Operations-Citrus County</v>
      </c>
      <c r="S3658" t="str">
        <f>VLOOKUP(G3658,'Seg 3 descriptions'!A:B,2)</f>
        <v>Salaries</v>
      </c>
    </row>
    <row r="3659" spans="1:19" x14ac:dyDescent="0.25">
      <c r="A3659" s="1" t="s">
        <v>1571</v>
      </c>
      <c r="B3659" s="1" t="s">
        <v>49</v>
      </c>
      <c r="C3659" s="1" t="s">
        <v>2223</v>
      </c>
      <c r="D3659" s="1" t="s">
        <v>2044</v>
      </c>
      <c r="E3659" s="1" t="s">
        <v>1991</v>
      </c>
      <c r="F3659" s="1" t="s">
        <v>2013</v>
      </c>
      <c r="G3659" s="1" t="s">
        <v>22</v>
      </c>
      <c r="H3659" s="1" t="s">
        <v>86</v>
      </c>
      <c r="I3659" s="1" t="s">
        <v>24</v>
      </c>
      <c r="J3659" s="3">
        <v>1581.4</v>
      </c>
      <c r="K3659" s="1" t="s">
        <v>2804</v>
      </c>
      <c r="L3659" s="1" t="s">
        <v>24</v>
      </c>
      <c r="M3659" s="1" t="s">
        <v>24</v>
      </c>
      <c r="N3659" s="1" t="s">
        <v>2223</v>
      </c>
      <c r="O3659" s="2">
        <v>39691</v>
      </c>
      <c r="P3659" s="2">
        <v>39695</v>
      </c>
      <c r="Q3659" s="1" t="s">
        <v>29</v>
      </c>
      <c r="R3659" t="str">
        <f>VLOOKUP(F3659,'Seg 2 descriptions'!A:B,2)</f>
        <v>X Facilities-Florida</v>
      </c>
      <c r="S3659" t="str">
        <f>VLOOKUP(G3659,'Seg 3 descriptions'!A:B,2)</f>
        <v>Facilities Maintenance</v>
      </c>
    </row>
    <row r="3660" spans="1:19" x14ac:dyDescent="0.25">
      <c r="A3660" s="1" t="s">
        <v>1571</v>
      </c>
      <c r="B3660" s="1" t="s">
        <v>49</v>
      </c>
      <c r="C3660" s="1" t="s">
        <v>2223</v>
      </c>
      <c r="D3660" s="1" t="s">
        <v>2044</v>
      </c>
      <c r="E3660" s="1" t="s">
        <v>1991</v>
      </c>
      <c r="F3660" s="1" t="s">
        <v>2013</v>
      </c>
      <c r="G3660" s="1" t="s">
        <v>22</v>
      </c>
      <c r="H3660" s="1" t="s">
        <v>86</v>
      </c>
      <c r="I3660" s="1" t="s">
        <v>24</v>
      </c>
      <c r="J3660" s="3">
        <v>237.21</v>
      </c>
      <c r="K3660" s="1" t="s">
        <v>2804</v>
      </c>
      <c r="L3660" s="1" t="s">
        <v>24</v>
      </c>
      <c r="M3660" s="1" t="s">
        <v>24</v>
      </c>
      <c r="N3660" s="1" t="s">
        <v>2223</v>
      </c>
      <c r="O3660" s="2">
        <v>39691</v>
      </c>
      <c r="P3660" s="2">
        <v>39695</v>
      </c>
      <c r="Q3660" s="1" t="s">
        <v>29</v>
      </c>
      <c r="R3660" t="str">
        <f>VLOOKUP(F3660,'Seg 2 descriptions'!A:B,2)</f>
        <v>X Facilities-Florida</v>
      </c>
      <c r="S3660" t="str">
        <f>VLOOKUP(G3660,'Seg 3 descriptions'!A:B,2)</f>
        <v>Facilities Maintenance</v>
      </c>
    </row>
    <row r="3661" spans="1:19" x14ac:dyDescent="0.25">
      <c r="A3661" s="1" t="s">
        <v>1571</v>
      </c>
      <c r="B3661" s="1" t="s">
        <v>49</v>
      </c>
      <c r="C3661" s="1" t="s">
        <v>2223</v>
      </c>
      <c r="D3661" s="1" t="s">
        <v>2044</v>
      </c>
      <c r="E3661" s="1" t="s">
        <v>1991</v>
      </c>
      <c r="F3661" s="1" t="s">
        <v>2013</v>
      </c>
      <c r="G3661" s="1" t="s">
        <v>22</v>
      </c>
      <c r="H3661" s="1" t="s">
        <v>86</v>
      </c>
      <c r="I3661" s="1" t="s">
        <v>24</v>
      </c>
      <c r="J3661" s="3">
        <v>5851.18</v>
      </c>
      <c r="K3661" s="1" t="s">
        <v>2804</v>
      </c>
      <c r="L3661" s="1" t="s">
        <v>24</v>
      </c>
      <c r="M3661" s="1" t="s">
        <v>24</v>
      </c>
      <c r="N3661" s="1" t="s">
        <v>2223</v>
      </c>
      <c r="O3661" s="2">
        <v>39691</v>
      </c>
      <c r="P3661" s="2">
        <v>39695</v>
      </c>
      <c r="Q3661" s="1" t="s">
        <v>29</v>
      </c>
      <c r="R3661" t="str">
        <f>VLOOKUP(F3661,'Seg 2 descriptions'!A:B,2)</f>
        <v>X Facilities-Florida</v>
      </c>
      <c r="S3661" t="str">
        <f>VLOOKUP(G3661,'Seg 3 descriptions'!A:B,2)</f>
        <v>Facilities Maintenance</v>
      </c>
    </row>
    <row r="3662" spans="1:19" x14ac:dyDescent="0.25">
      <c r="A3662" s="1" t="s">
        <v>828</v>
      </c>
      <c r="B3662" s="1" t="s">
        <v>49</v>
      </c>
      <c r="C3662" s="1" t="s">
        <v>2681</v>
      </c>
      <c r="D3662" s="1" t="s">
        <v>2063</v>
      </c>
      <c r="E3662" s="1" t="s">
        <v>20</v>
      </c>
      <c r="F3662" s="1" t="s">
        <v>2006</v>
      </c>
      <c r="G3662" s="1" t="s">
        <v>590</v>
      </c>
      <c r="H3662" s="1" t="s">
        <v>86</v>
      </c>
      <c r="I3662" s="1" t="s">
        <v>24</v>
      </c>
      <c r="J3662" s="3">
        <v>27.07</v>
      </c>
      <c r="K3662" s="1" t="s">
        <v>3419</v>
      </c>
      <c r="L3662" s="1" t="s">
        <v>24</v>
      </c>
      <c r="M3662" s="1" t="s">
        <v>24</v>
      </c>
      <c r="N3662" s="1" t="s">
        <v>2681</v>
      </c>
      <c r="O3662" s="2">
        <v>39724</v>
      </c>
      <c r="P3662" s="2">
        <v>39722</v>
      </c>
      <c r="Q3662" s="1" t="s">
        <v>29</v>
      </c>
      <c r="R3662" t="str">
        <f>VLOOKUP(F3662,'Seg 2 descriptions'!A:B,2)</f>
        <v>X Engineering and Measurement</v>
      </c>
      <c r="S3662" t="str">
        <f>VLOOKUP(G3662,'Seg 3 descriptions'!A:B,2)</f>
        <v>Overtime/Comp Time/On Call</v>
      </c>
    </row>
    <row r="3663" spans="1:19" x14ac:dyDescent="0.25">
      <c r="A3663" s="1" t="s">
        <v>828</v>
      </c>
      <c r="B3663" s="1" t="s">
        <v>49</v>
      </c>
      <c r="C3663" s="1" t="s">
        <v>2681</v>
      </c>
      <c r="D3663" s="1" t="s">
        <v>2093</v>
      </c>
      <c r="E3663" s="1" t="s">
        <v>20</v>
      </c>
      <c r="F3663" s="1" t="s">
        <v>2006</v>
      </c>
      <c r="G3663" s="1" t="s">
        <v>590</v>
      </c>
      <c r="H3663" s="1" t="s">
        <v>228</v>
      </c>
      <c r="I3663" s="1" t="s">
        <v>24</v>
      </c>
      <c r="J3663" s="3">
        <v>40.6</v>
      </c>
      <c r="K3663" s="1" t="s">
        <v>3419</v>
      </c>
      <c r="L3663" s="1" t="s">
        <v>24</v>
      </c>
      <c r="M3663" s="1" t="s">
        <v>24</v>
      </c>
      <c r="N3663" s="1" t="s">
        <v>2681</v>
      </c>
      <c r="O3663" s="2">
        <v>39724</v>
      </c>
      <c r="P3663" s="2">
        <v>39722</v>
      </c>
      <c r="Q3663" s="1" t="s">
        <v>29</v>
      </c>
      <c r="R3663" t="str">
        <f>VLOOKUP(F3663,'Seg 2 descriptions'!A:B,2)</f>
        <v>X Engineering and Measurement</v>
      </c>
      <c r="S3663" t="str">
        <f>VLOOKUP(G3663,'Seg 3 descriptions'!A:B,2)</f>
        <v>Overtime/Comp Time/On Call</v>
      </c>
    </row>
    <row r="3664" spans="1:19" x14ac:dyDescent="0.25">
      <c r="A3664" s="1" t="s">
        <v>828</v>
      </c>
      <c r="B3664" s="1" t="s">
        <v>49</v>
      </c>
      <c r="C3664" s="1" t="s">
        <v>2681</v>
      </c>
      <c r="D3664" s="1" t="s">
        <v>2065</v>
      </c>
      <c r="E3664" s="1" t="s">
        <v>20</v>
      </c>
      <c r="F3664" s="1" t="s">
        <v>1992</v>
      </c>
      <c r="G3664" s="1" t="s">
        <v>590</v>
      </c>
      <c r="H3664" s="1" t="s">
        <v>86</v>
      </c>
      <c r="I3664" s="1" t="s">
        <v>24</v>
      </c>
      <c r="J3664" s="3">
        <v>34.03</v>
      </c>
      <c r="K3664" s="1" t="s">
        <v>3419</v>
      </c>
      <c r="L3664" s="1" t="s">
        <v>24</v>
      </c>
      <c r="M3664" s="1" t="s">
        <v>24</v>
      </c>
      <c r="N3664" s="1" t="s">
        <v>2681</v>
      </c>
      <c r="O3664" s="2">
        <v>39724</v>
      </c>
      <c r="P3664" s="2">
        <v>39722</v>
      </c>
      <c r="Q3664" s="1" t="s">
        <v>29</v>
      </c>
      <c r="R3664" t="str">
        <f>VLOOKUP(F3664,'Seg 2 descriptions'!A:B,2)</f>
        <v>X Operations-Tri-County</v>
      </c>
      <c r="S3664" t="str">
        <f>VLOOKUP(G3664,'Seg 3 descriptions'!A:B,2)</f>
        <v>Overtime/Comp Time/On Call</v>
      </c>
    </row>
    <row r="3665" spans="1:19" x14ac:dyDescent="0.25">
      <c r="A3665" s="1" t="s">
        <v>828</v>
      </c>
      <c r="B3665" s="1" t="s">
        <v>49</v>
      </c>
      <c r="C3665" s="1" t="s">
        <v>2681</v>
      </c>
      <c r="D3665" s="1" t="s">
        <v>2009</v>
      </c>
      <c r="E3665" s="1" t="s">
        <v>1991</v>
      </c>
      <c r="F3665" s="1" t="s">
        <v>1992</v>
      </c>
      <c r="G3665" s="1" t="s">
        <v>590</v>
      </c>
      <c r="H3665" s="1" t="s">
        <v>86</v>
      </c>
      <c r="I3665" s="1" t="s">
        <v>24</v>
      </c>
      <c r="J3665" s="3">
        <v>245.73</v>
      </c>
      <c r="K3665" s="1" t="s">
        <v>3419</v>
      </c>
      <c r="L3665" s="1" t="s">
        <v>24</v>
      </c>
      <c r="M3665" s="1" t="s">
        <v>24</v>
      </c>
      <c r="N3665" s="1" t="s">
        <v>2681</v>
      </c>
      <c r="O3665" s="2">
        <v>39724</v>
      </c>
      <c r="P3665" s="2">
        <v>39722</v>
      </c>
      <c r="Q3665" s="1" t="s">
        <v>29</v>
      </c>
      <c r="R3665" t="str">
        <f>VLOOKUP(F3665,'Seg 2 descriptions'!A:B,2)</f>
        <v>X Operations-Tri-County</v>
      </c>
      <c r="S3665" t="str">
        <f>VLOOKUP(G3665,'Seg 3 descriptions'!A:B,2)</f>
        <v>Overtime/Comp Time/On Call</v>
      </c>
    </row>
    <row r="3666" spans="1:19" x14ac:dyDescent="0.25">
      <c r="A3666" s="1" t="s">
        <v>1571</v>
      </c>
      <c r="B3666" s="1" t="s">
        <v>49</v>
      </c>
      <c r="C3666" s="1" t="s">
        <v>2294</v>
      </c>
      <c r="D3666" s="1" t="s">
        <v>2044</v>
      </c>
      <c r="E3666" s="1" t="s">
        <v>1991</v>
      </c>
      <c r="F3666" s="1" t="s">
        <v>2013</v>
      </c>
      <c r="G3666" s="1" t="s">
        <v>22</v>
      </c>
      <c r="H3666" s="1" t="s">
        <v>86</v>
      </c>
      <c r="I3666" s="1" t="s">
        <v>24</v>
      </c>
      <c r="J3666" s="3">
        <v>44.83</v>
      </c>
      <c r="K3666" s="1" t="s">
        <v>2976</v>
      </c>
      <c r="L3666" s="1" t="s">
        <v>24</v>
      </c>
      <c r="M3666" s="1" t="s">
        <v>24</v>
      </c>
      <c r="N3666" s="1" t="s">
        <v>2294</v>
      </c>
      <c r="O3666" s="2">
        <v>39752</v>
      </c>
      <c r="P3666" s="2">
        <v>39756</v>
      </c>
      <c r="Q3666" s="1" t="s">
        <v>29</v>
      </c>
      <c r="R3666" t="str">
        <f>VLOOKUP(F3666,'Seg 2 descriptions'!A:B,2)</f>
        <v>X Facilities-Florida</v>
      </c>
      <c r="S3666" t="str">
        <f>VLOOKUP(G3666,'Seg 3 descriptions'!A:B,2)</f>
        <v>Facilities Maintenance</v>
      </c>
    </row>
    <row r="3667" spans="1:19" x14ac:dyDescent="0.25">
      <c r="A3667" s="1" t="s">
        <v>457</v>
      </c>
      <c r="B3667" s="1" t="s">
        <v>1988</v>
      </c>
      <c r="C3667" s="1" t="s">
        <v>2237</v>
      </c>
      <c r="D3667" s="1" t="s">
        <v>1997</v>
      </c>
      <c r="E3667" s="1" t="s">
        <v>1991</v>
      </c>
      <c r="F3667" s="1" t="s">
        <v>1992</v>
      </c>
      <c r="G3667" s="1" t="s">
        <v>460</v>
      </c>
      <c r="H3667" s="1" t="s">
        <v>86</v>
      </c>
      <c r="I3667" s="1" t="s">
        <v>24</v>
      </c>
      <c r="J3667" s="3">
        <v>247.05</v>
      </c>
      <c r="K3667" s="1" t="s">
        <v>2823</v>
      </c>
      <c r="L3667" s="1" t="s">
        <v>24</v>
      </c>
      <c r="M3667" s="1" t="s">
        <v>2824</v>
      </c>
      <c r="N3667" s="1" t="s">
        <v>2237</v>
      </c>
      <c r="O3667" s="2">
        <v>39599</v>
      </c>
      <c r="P3667" s="2">
        <v>39606</v>
      </c>
      <c r="Q3667" s="1" t="s">
        <v>29</v>
      </c>
      <c r="R3667" t="str">
        <f>VLOOKUP(F3667,'Seg 2 descriptions'!A:B,2)</f>
        <v>X Operations-Tri-County</v>
      </c>
      <c r="S3667" t="str">
        <f>VLOOKUP(G3667,'Seg 3 descriptions'!A:B,2)</f>
        <v>Salaries</v>
      </c>
    </row>
    <row r="3668" spans="1:19" x14ac:dyDescent="0.25">
      <c r="A3668" s="1" t="s">
        <v>457</v>
      </c>
      <c r="B3668" s="1" t="s">
        <v>1988</v>
      </c>
      <c r="C3668" s="1" t="s">
        <v>2237</v>
      </c>
      <c r="D3668" s="1" t="s">
        <v>1990</v>
      </c>
      <c r="E3668" s="1" t="s">
        <v>1991</v>
      </c>
      <c r="F3668" s="1" t="s">
        <v>1992</v>
      </c>
      <c r="G3668" s="1" t="s">
        <v>460</v>
      </c>
      <c r="H3668" s="1" t="s">
        <v>103</v>
      </c>
      <c r="I3668" s="1" t="s">
        <v>24</v>
      </c>
      <c r="J3668" s="3">
        <v>46.93</v>
      </c>
      <c r="K3668" s="1" t="s">
        <v>2823</v>
      </c>
      <c r="L3668" s="1" t="s">
        <v>24</v>
      </c>
      <c r="M3668" s="1" t="s">
        <v>2824</v>
      </c>
      <c r="N3668" s="1" t="s">
        <v>2237</v>
      </c>
      <c r="O3668" s="2">
        <v>39599</v>
      </c>
      <c r="P3668" s="2">
        <v>39606</v>
      </c>
      <c r="Q3668" s="1" t="s">
        <v>29</v>
      </c>
      <c r="R3668" t="str">
        <f>VLOOKUP(F3668,'Seg 2 descriptions'!A:B,2)</f>
        <v>X Operations-Tri-County</v>
      </c>
      <c r="S3668" t="str">
        <f>VLOOKUP(G3668,'Seg 3 descriptions'!A:B,2)</f>
        <v>Salaries</v>
      </c>
    </row>
    <row r="3669" spans="1:19" x14ac:dyDescent="0.25">
      <c r="A3669" s="1" t="s">
        <v>457</v>
      </c>
      <c r="B3669" s="1" t="s">
        <v>1988</v>
      </c>
      <c r="C3669" s="1" t="s">
        <v>2237</v>
      </c>
      <c r="D3669" s="1" t="s">
        <v>1999</v>
      </c>
      <c r="E3669" s="1" t="s">
        <v>1991</v>
      </c>
      <c r="F3669" s="1" t="s">
        <v>1992</v>
      </c>
      <c r="G3669" s="1" t="s">
        <v>460</v>
      </c>
      <c r="H3669" s="1" t="s">
        <v>228</v>
      </c>
      <c r="I3669" s="1" t="s">
        <v>24</v>
      </c>
      <c r="J3669" s="3">
        <v>61.04</v>
      </c>
      <c r="K3669" s="1" t="s">
        <v>2823</v>
      </c>
      <c r="L3669" s="1" t="s">
        <v>24</v>
      </c>
      <c r="M3669" s="1" t="s">
        <v>2824</v>
      </c>
      <c r="N3669" s="1" t="s">
        <v>2237</v>
      </c>
      <c r="O3669" s="2">
        <v>39599</v>
      </c>
      <c r="P3669" s="2">
        <v>39606</v>
      </c>
      <c r="Q3669" s="1" t="s">
        <v>29</v>
      </c>
      <c r="R3669" t="str">
        <f>VLOOKUP(F3669,'Seg 2 descriptions'!A:B,2)</f>
        <v>X Operations-Tri-County</v>
      </c>
      <c r="S3669" t="str">
        <f>VLOOKUP(G3669,'Seg 3 descriptions'!A:B,2)</f>
        <v>Salaries</v>
      </c>
    </row>
    <row r="3670" spans="1:19" x14ac:dyDescent="0.25">
      <c r="A3670" s="1" t="s">
        <v>17</v>
      </c>
      <c r="B3670" s="1" t="s">
        <v>1988</v>
      </c>
      <c r="C3670" s="1" t="s">
        <v>2126</v>
      </c>
      <c r="D3670" s="1" t="s">
        <v>2044</v>
      </c>
      <c r="E3670" s="1" t="s">
        <v>1991</v>
      </c>
      <c r="F3670" s="1" t="s">
        <v>2013</v>
      </c>
      <c r="G3670" s="1" t="s">
        <v>22</v>
      </c>
      <c r="H3670" s="1" t="s">
        <v>86</v>
      </c>
      <c r="I3670" s="1" t="s">
        <v>24</v>
      </c>
      <c r="J3670" s="3">
        <v>18.11</v>
      </c>
      <c r="K3670" s="1" t="s">
        <v>3420</v>
      </c>
      <c r="L3670" s="1" t="s">
        <v>3421</v>
      </c>
      <c r="M3670" s="1" t="s">
        <v>3422</v>
      </c>
      <c r="N3670" s="1" t="s">
        <v>3423</v>
      </c>
      <c r="O3670" s="2">
        <v>39678</v>
      </c>
      <c r="P3670" s="2">
        <v>39679</v>
      </c>
      <c r="Q3670" s="1" t="s">
        <v>29</v>
      </c>
      <c r="R3670" t="str">
        <f>VLOOKUP(F3670,'Seg 2 descriptions'!A:B,2)</f>
        <v>X Facilities-Florida</v>
      </c>
      <c r="S3670" t="str">
        <f>VLOOKUP(G3670,'Seg 3 descriptions'!A:B,2)</f>
        <v>Facilities Maintenance</v>
      </c>
    </row>
    <row r="3671" spans="1:19" x14ac:dyDescent="0.25">
      <c r="A3671" s="1" t="s">
        <v>17</v>
      </c>
      <c r="B3671" s="1" t="s">
        <v>1988</v>
      </c>
      <c r="C3671" s="1" t="s">
        <v>2913</v>
      </c>
      <c r="D3671" s="1" t="s">
        <v>2380</v>
      </c>
      <c r="E3671" s="1" t="s">
        <v>1991</v>
      </c>
      <c r="F3671" s="1" t="s">
        <v>1992</v>
      </c>
      <c r="G3671" s="1" t="s">
        <v>35</v>
      </c>
      <c r="H3671" s="1" t="s">
        <v>103</v>
      </c>
      <c r="I3671" s="1" t="s">
        <v>24</v>
      </c>
      <c r="J3671" s="3">
        <v>128</v>
      </c>
      <c r="K3671" s="1" t="s">
        <v>3424</v>
      </c>
      <c r="L3671" s="1" t="s">
        <v>2024</v>
      </c>
      <c r="M3671" s="1" t="s">
        <v>3425</v>
      </c>
      <c r="N3671" s="1" t="s">
        <v>3426</v>
      </c>
      <c r="O3671" s="2">
        <v>39752</v>
      </c>
      <c r="P3671" s="2">
        <v>39755</v>
      </c>
      <c r="Q3671" s="1" t="s">
        <v>29</v>
      </c>
      <c r="R3671" t="str">
        <f>VLOOKUP(F3671,'Seg 2 descriptions'!A:B,2)</f>
        <v>X Operations-Tri-County</v>
      </c>
      <c r="S3671" t="str">
        <f>VLOOKUP(G3671,'Seg 3 descriptions'!A:B,2)</f>
        <v>Other Outside Services</v>
      </c>
    </row>
    <row r="3672" spans="1:19" x14ac:dyDescent="0.25">
      <c r="A3672" s="1" t="s">
        <v>17</v>
      </c>
      <c r="B3672" s="1" t="s">
        <v>1988</v>
      </c>
      <c r="C3672" s="1" t="s">
        <v>2416</v>
      </c>
      <c r="D3672" s="1" t="s">
        <v>2121</v>
      </c>
      <c r="E3672" s="1" t="s">
        <v>1991</v>
      </c>
      <c r="F3672" s="1" t="s">
        <v>2013</v>
      </c>
      <c r="G3672" s="1" t="s">
        <v>22</v>
      </c>
      <c r="H3672" s="1" t="s">
        <v>23</v>
      </c>
      <c r="I3672" s="1" t="s">
        <v>24</v>
      </c>
      <c r="J3672" s="3">
        <v>1350</v>
      </c>
      <c r="K3672" s="1" t="s">
        <v>3427</v>
      </c>
      <c r="L3672" s="1" t="s">
        <v>2024</v>
      </c>
      <c r="M3672" s="1" t="s">
        <v>2418</v>
      </c>
      <c r="N3672" s="1" t="s">
        <v>2419</v>
      </c>
      <c r="O3672" s="2">
        <v>39785</v>
      </c>
      <c r="P3672" s="2">
        <v>39785</v>
      </c>
      <c r="Q3672" s="1" t="s">
        <v>29</v>
      </c>
      <c r="R3672" t="str">
        <f>VLOOKUP(F3672,'Seg 2 descriptions'!A:B,2)</f>
        <v>X Facilities-Florida</v>
      </c>
      <c r="S3672" t="str">
        <f>VLOOKUP(G3672,'Seg 3 descriptions'!A:B,2)</f>
        <v>Facilities Maintenance</v>
      </c>
    </row>
    <row r="3673" spans="1:19" x14ac:dyDescent="0.25">
      <c r="A3673" s="1" t="s">
        <v>17</v>
      </c>
      <c r="B3673" s="1" t="s">
        <v>1988</v>
      </c>
      <c r="C3673" s="1" t="s">
        <v>2143</v>
      </c>
      <c r="D3673" s="1" t="s">
        <v>2144</v>
      </c>
      <c r="E3673" s="1" t="s">
        <v>1991</v>
      </c>
      <c r="F3673" s="1" t="s">
        <v>2013</v>
      </c>
      <c r="G3673" s="1" t="s">
        <v>1496</v>
      </c>
      <c r="H3673" s="1" t="s">
        <v>76</v>
      </c>
      <c r="I3673" s="1" t="s">
        <v>24</v>
      </c>
      <c r="J3673" s="3">
        <v>30</v>
      </c>
      <c r="K3673" s="1" t="s">
        <v>3428</v>
      </c>
      <c r="L3673" s="1" t="s">
        <v>84</v>
      </c>
      <c r="M3673" s="1" t="s">
        <v>2146</v>
      </c>
      <c r="N3673" s="1" t="s">
        <v>2147</v>
      </c>
      <c r="O3673" s="2">
        <v>39813</v>
      </c>
      <c r="P3673" s="2">
        <v>39821</v>
      </c>
      <c r="Q3673" s="1" t="s">
        <v>29</v>
      </c>
      <c r="R3673" t="str">
        <f>VLOOKUP(F3673,'Seg 2 descriptions'!A:B,2)</f>
        <v>X Facilities-Florida</v>
      </c>
      <c r="S3673" t="str">
        <f>VLOOKUP(G3673,'Seg 3 descriptions'!A:B,2)</f>
        <v>Other Facilities Costs</v>
      </c>
    </row>
    <row r="3674" spans="1:19" x14ac:dyDescent="0.25">
      <c r="A3674" s="1" t="s">
        <v>17</v>
      </c>
      <c r="B3674" s="1" t="s">
        <v>1988</v>
      </c>
      <c r="C3674" s="1" t="s">
        <v>2182</v>
      </c>
      <c r="D3674" s="1" t="s">
        <v>2085</v>
      </c>
      <c r="E3674" s="1" t="s">
        <v>1991</v>
      </c>
      <c r="F3674" s="1" t="s">
        <v>2013</v>
      </c>
      <c r="G3674" s="1" t="s">
        <v>35</v>
      </c>
      <c r="H3674" s="1" t="s">
        <v>86</v>
      </c>
      <c r="I3674" s="1" t="s">
        <v>24</v>
      </c>
      <c r="J3674" s="3">
        <v>1160</v>
      </c>
      <c r="K3674" s="1" t="s">
        <v>3429</v>
      </c>
      <c r="L3674" s="1" t="s">
        <v>2024</v>
      </c>
      <c r="M3674" s="1" t="s">
        <v>3430</v>
      </c>
      <c r="N3674" s="1" t="s">
        <v>3431</v>
      </c>
      <c r="O3674" s="2">
        <v>39777</v>
      </c>
      <c r="P3674" s="2">
        <v>39777</v>
      </c>
      <c r="Q3674" s="1" t="s">
        <v>29</v>
      </c>
      <c r="R3674" t="str">
        <f>VLOOKUP(F3674,'Seg 2 descriptions'!A:B,2)</f>
        <v>X Facilities-Florida</v>
      </c>
      <c r="S3674" t="str">
        <f>VLOOKUP(G3674,'Seg 3 descriptions'!A:B,2)</f>
        <v>Other Outside Services</v>
      </c>
    </row>
    <row r="3675" spans="1:19" x14ac:dyDescent="0.25">
      <c r="A3675" s="1" t="s">
        <v>17</v>
      </c>
      <c r="B3675" s="1" t="s">
        <v>1988</v>
      </c>
      <c r="C3675" s="1" t="s">
        <v>2169</v>
      </c>
      <c r="D3675" s="1" t="s">
        <v>2028</v>
      </c>
      <c r="E3675" s="1" t="s">
        <v>2029</v>
      </c>
      <c r="F3675" s="1" t="s">
        <v>2030</v>
      </c>
      <c r="G3675" s="1" t="s">
        <v>35</v>
      </c>
      <c r="H3675" s="1" t="s">
        <v>228</v>
      </c>
      <c r="I3675" s="1" t="s">
        <v>24</v>
      </c>
      <c r="J3675" s="3">
        <v>30</v>
      </c>
      <c r="K3675" s="1" t="s">
        <v>178</v>
      </c>
      <c r="L3675" s="1" t="s">
        <v>2166</v>
      </c>
      <c r="M3675" s="1" t="s">
        <v>3432</v>
      </c>
      <c r="N3675" s="1" t="s">
        <v>3433</v>
      </c>
      <c r="O3675" s="2">
        <v>39813</v>
      </c>
      <c r="P3675" s="2">
        <v>39819</v>
      </c>
      <c r="Q3675" s="1" t="s">
        <v>29</v>
      </c>
      <c r="R3675" t="str">
        <f>VLOOKUP(F3675,'Seg 2 descriptions'!A:B,2)</f>
        <v>X Operations-Citrus County</v>
      </c>
      <c r="S3675" t="str">
        <f>VLOOKUP(G3675,'Seg 3 descriptions'!A:B,2)</f>
        <v>Other Outside Services</v>
      </c>
    </row>
    <row r="3676" spans="1:19" x14ac:dyDescent="0.25">
      <c r="A3676" s="1" t="s">
        <v>457</v>
      </c>
      <c r="B3676" s="1" t="s">
        <v>1988</v>
      </c>
      <c r="C3676" s="1" t="s">
        <v>2237</v>
      </c>
      <c r="D3676" s="1" t="s">
        <v>2083</v>
      </c>
      <c r="E3676" s="1" t="s">
        <v>20</v>
      </c>
      <c r="F3676" s="1" t="s">
        <v>1992</v>
      </c>
      <c r="G3676" s="1" t="s">
        <v>460</v>
      </c>
      <c r="H3676" s="1" t="s">
        <v>86</v>
      </c>
      <c r="I3676" s="1" t="s">
        <v>24</v>
      </c>
      <c r="J3676" s="3">
        <v>290.42</v>
      </c>
      <c r="K3676" s="1" t="s">
        <v>2823</v>
      </c>
      <c r="L3676" s="1" t="s">
        <v>24</v>
      </c>
      <c r="M3676" s="1" t="s">
        <v>2824</v>
      </c>
      <c r="N3676" s="1" t="s">
        <v>2237</v>
      </c>
      <c r="O3676" s="2">
        <v>39599</v>
      </c>
      <c r="P3676" s="2">
        <v>39606</v>
      </c>
      <c r="Q3676" s="1" t="s">
        <v>29</v>
      </c>
      <c r="R3676" t="str">
        <f>VLOOKUP(F3676,'Seg 2 descriptions'!A:B,2)</f>
        <v>X Operations-Tri-County</v>
      </c>
      <c r="S3676" t="str">
        <f>VLOOKUP(G3676,'Seg 3 descriptions'!A:B,2)</f>
        <v>Salaries</v>
      </c>
    </row>
    <row r="3677" spans="1:19" x14ac:dyDescent="0.25">
      <c r="A3677" s="1" t="s">
        <v>457</v>
      </c>
      <c r="B3677" s="1" t="s">
        <v>1988</v>
      </c>
      <c r="C3677" s="1" t="s">
        <v>2237</v>
      </c>
      <c r="D3677" s="1" t="s">
        <v>2676</v>
      </c>
      <c r="E3677" s="1" t="s">
        <v>20</v>
      </c>
      <c r="F3677" s="1" t="s">
        <v>1992</v>
      </c>
      <c r="G3677" s="1" t="s">
        <v>460</v>
      </c>
      <c r="H3677" s="1" t="s">
        <v>103</v>
      </c>
      <c r="I3677" s="1" t="s">
        <v>24</v>
      </c>
      <c r="J3677" s="3">
        <v>29.14</v>
      </c>
      <c r="K3677" s="1" t="s">
        <v>2823</v>
      </c>
      <c r="L3677" s="1" t="s">
        <v>24</v>
      </c>
      <c r="M3677" s="1" t="s">
        <v>2824</v>
      </c>
      <c r="N3677" s="1" t="s">
        <v>2237</v>
      </c>
      <c r="O3677" s="2">
        <v>39599</v>
      </c>
      <c r="P3677" s="2">
        <v>39606</v>
      </c>
      <c r="Q3677" s="1" t="s">
        <v>29</v>
      </c>
      <c r="R3677" t="str">
        <f>VLOOKUP(F3677,'Seg 2 descriptions'!A:B,2)</f>
        <v>X Operations-Tri-County</v>
      </c>
      <c r="S3677" t="str">
        <f>VLOOKUP(G3677,'Seg 3 descriptions'!A:B,2)</f>
        <v>Salaries</v>
      </c>
    </row>
    <row r="3678" spans="1:19" x14ac:dyDescent="0.25">
      <c r="A3678" s="1" t="s">
        <v>457</v>
      </c>
      <c r="B3678" s="1" t="s">
        <v>1988</v>
      </c>
      <c r="C3678" s="1" t="s">
        <v>2237</v>
      </c>
      <c r="D3678" s="1" t="s">
        <v>2727</v>
      </c>
      <c r="E3678" s="1" t="s">
        <v>20</v>
      </c>
      <c r="F3678" s="1" t="s">
        <v>1992</v>
      </c>
      <c r="G3678" s="1" t="s">
        <v>460</v>
      </c>
      <c r="H3678" s="1" t="s">
        <v>228</v>
      </c>
      <c r="I3678" s="1" t="s">
        <v>24</v>
      </c>
      <c r="J3678" s="3">
        <v>50.15</v>
      </c>
      <c r="K3678" s="1" t="s">
        <v>2823</v>
      </c>
      <c r="L3678" s="1" t="s">
        <v>24</v>
      </c>
      <c r="M3678" s="1" t="s">
        <v>2824</v>
      </c>
      <c r="N3678" s="1" t="s">
        <v>2237</v>
      </c>
      <c r="O3678" s="2">
        <v>39599</v>
      </c>
      <c r="P3678" s="2">
        <v>39606</v>
      </c>
      <c r="Q3678" s="1" t="s">
        <v>29</v>
      </c>
      <c r="R3678" t="str">
        <f>VLOOKUP(F3678,'Seg 2 descriptions'!A:B,2)</f>
        <v>X Operations-Tri-County</v>
      </c>
      <c r="S3678" t="str">
        <f>VLOOKUP(G3678,'Seg 3 descriptions'!A:B,2)</f>
        <v>Salaries</v>
      </c>
    </row>
    <row r="3679" spans="1:19" x14ac:dyDescent="0.25">
      <c r="A3679" s="1" t="s">
        <v>828</v>
      </c>
      <c r="B3679" s="1" t="s">
        <v>49</v>
      </c>
      <c r="C3679" s="1" t="s">
        <v>3434</v>
      </c>
      <c r="D3679" s="1" t="s">
        <v>2505</v>
      </c>
      <c r="E3679" s="1" t="s">
        <v>20</v>
      </c>
      <c r="F3679" s="1" t="s">
        <v>2506</v>
      </c>
      <c r="G3679" s="1" t="s">
        <v>460</v>
      </c>
      <c r="H3679" s="1" t="s">
        <v>86</v>
      </c>
      <c r="I3679" s="1" t="s">
        <v>24</v>
      </c>
      <c r="J3679" s="3">
        <v>620.11</v>
      </c>
      <c r="K3679" s="1" t="s">
        <v>3435</v>
      </c>
      <c r="L3679" s="1" t="s">
        <v>24</v>
      </c>
      <c r="M3679" s="1" t="s">
        <v>24</v>
      </c>
      <c r="N3679" s="1" t="s">
        <v>3434</v>
      </c>
      <c r="O3679" s="2">
        <v>39738</v>
      </c>
      <c r="P3679" s="2">
        <v>39756</v>
      </c>
      <c r="Q3679" s="1" t="s">
        <v>29</v>
      </c>
      <c r="R3679" t="str">
        <f>VLOOKUP(F3679,'Seg 2 descriptions'!A:B,2)</f>
        <v>X Business Development Manager</v>
      </c>
      <c r="S3679" t="str">
        <f>VLOOKUP(G3679,'Seg 3 descriptions'!A:B,2)</f>
        <v>Salaries</v>
      </c>
    </row>
    <row r="3680" spans="1:19" x14ac:dyDescent="0.25">
      <c r="A3680" s="1" t="s">
        <v>828</v>
      </c>
      <c r="B3680" s="1" t="s">
        <v>49</v>
      </c>
      <c r="C3680" s="1" t="s">
        <v>3434</v>
      </c>
      <c r="D3680" s="1" t="s">
        <v>2100</v>
      </c>
      <c r="E3680" s="1" t="s">
        <v>1991</v>
      </c>
      <c r="F3680" s="1" t="s">
        <v>2101</v>
      </c>
      <c r="G3680" s="1" t="s">
        <v>460</v>
      </c>
      <c r="H3680" s="1" t="s">
        <v>86</v>
      </c>
      <c r="I3680" s="1" t="s">
        <v>24</v>
      </c>
      <c r="J3680" s="3">
        <v>297.12</v>
      </c>
      <c r="K3680" s="1" t="s">
        <v>3435</v>
      </c>
      <c r="L3680" s="1" t="s">
        <v>24</v>
      </c>
      <c r="M3680" s="1" t="s">
        <v>24</v>
      </c>
      <c r="N3680" s="1" t="s">
        <v>3434</v>
      </c>
      <c r="O3680" s="2">
        <v>39738</v>
      </c>
      <c r="P3680" s="2">
        <v>39756</v>
      </c>
      <c r="Q3680" s="1" t="s">
        <v>29</v>
      </c>
      <c r="R3680" t="str">
        <f>VLOOKUP(F3680,'Seg 2 descriptions'!A:B,2)</f>
        <v>X Operations Manager-Tri-County</v>
      </c>
      <c r="S3680" t="str">
        <f>VLOOKUP(G3680,'Seg 3 descriptions'!A:B,2)</f>
        <v>Salaries</v>
      </c>
    </row>
    <row r="3681" spans="1:19" x14ac:dyDescent="0.25">
      <c r="A3681" s="1" t="s">
        <v>1987</v>
      </c>
      <c r="B3681" s="1" t="s">
        <v>1988</v>
      </c>
      <c r="C3681" s="1" t="s">
        <v>2402</v>
      </c>
      <c r="D3681" s="1" t="s">
        <v>2080</v>
      </c>
      <c r="E3681" s="1" t="s">
        <v>20</v>
      </c>
      <c r="F3681" s="1" t="s">
        <v>2006</v>
      </c>
      <c r="G3681" s="1" t="s">
        <v>460</v>
      </c>
      <c r="H3681" s="1" t="s">
        <v>187</v>
      </c>
      <c r="I3681" s="1" t="s">
        <v>24</v>
      </c>
      <c r="J3681" s="3">
        <v>40.72</v>
      </c>
      <c r="K3681" s="1" t="s">
        <v>3386</v>
      </c>
      <c r="L3681" s="1" t="s">
        <v>24</v>
      </c>
      <c r="M3681" s="1" t="s">
        <v>2406</v>
      </c>
      <c r="N3681" s="1" t="s">
        <v>2404</v>
      </c>
      <c r="O3681" s="2">
        <v>39514</v>
      </c>
      <c r="P3681" s="2">
        <v>39514</v>
      </c>
      <c r="Q3681" s="1" t="s">
        <v>29</v>
      </c>
      <c r="R3681" t="str">
        <f>VLOOKUP(F3681,'Seg 2 descriptions'!A:B,2)</f>
        <v>X Engineering and Measurement</v>
      </c>
      <c r="S3681" t="str">
        <f>VLOOKUP(G3681,'Seg 3 descriptions'!A:B,2)</f>
        <v>Salaries</v>
      </c>
    </row>
    <row r="3682" spans="1:19" x14ac:dyDescent="0.25">
      <c r="A3682" s="1" t="s">
        <v>1987</v>
      </c>
      <c r="B3682" s="1" t="s">
        <v>1988</v>
      </c>
      <c r="C3682" s="1" t="s">
        <v>2402</v>
      </c>
      <c r="D3682" s="1" t="s">
        <v>1997</v>
      </c>
      <c r="E3682" s="1" t="s">
        <v>1991</v>
      </c>
      <c r="F3682" s="1" t="s">
        <v>1992</v>
      </c>
      <c r="G3682" s="1" t="s">
        <v>460</v>
      </c>
      <c r="H3682" s="1" t="s">
        <v>86</v>
      </c>
      <c r="I3682" s="1" t="s">
        <v>24</v>
      </c>
      <c r="J3682" s="3">
        <v>129.12</v>
      </c>
      <c r="K3682" s="1" t="s">
        <v>3386</v>
      </c>
      <c r="L3682" s="1" t="s">
        <v>24</v>
      </c>
      <c r="M3682" s="1" t="s">
        <v>2001</v>
      </c>
      <c r="N3682" s="1" t="s">
        <v>2404</v>
      </c>
      <c r="O3682" s="2">
        <v>39514</v>
      </c>
      <c r="P3682" s="2">
        <v>39514</v>
      </c>
      <c r="Q3682" s="1" t="s">
        <v>29</v>
      </c>
      <c r="R3682" t="str">
        <f>VLOOKUP(F3682,'Seg 2 descriptions'!A:B,2)</f>
        <v>X Operations-Tri-County</v>
      </c>
      <c r="S3682" t="str">
        <f>VLOOKUP(G3682,'Seg 3 descriptions'!A:B,2)</f>
        <v>Salaries</v>
      </c>
    </row>
    <row r="3683" spans="1:19" x14ac:dyDescent="0.25">
      <c r="A3683" s="1" t="s">
        <v>1987</v>
      </c>
      <c r="B3683" s="1" t="s">
        <v>1988</v>
      </c>
      <c r="C3683" s="1" t="s">
        <v>2402</v>
      </c>
      <c r="D3683" s="1" t="s">
        <v>2218</v>
      </c>
      <c r="E3683" s="1" t="s">
        <v>1991</v>
      </c>
      <c r="F3683" s="1" t="s">
        <v>1992</v>
      </c>
      <c r="G3683" s="1" t="s">
        <v>460</v>
      </c>
      <c r="H3683" s="1" t="s">
        <v>130</v>
      </c>
      <c r="I3683" s="1" t="s">
        <v>24</v>
      </c>
      <c r="J3683" s="3">
        <v>108.72</v>
      </c>
      <c r="K3683" s="1" t="s">
        <v>3386</v>
      </c>
      <c r="L3683" s="1" t="s">
        <v>24</v>
      </c>
      <c r="M3683" s="1" t="s">
        <v>2048</v>
      </c>
      <c r="N3683" s="1" t="s">
        <v>2404</v>
      </c>
      <c r="O3683" s="2">
        <v>39514</v>
      </c>
      <c r="P3683" s="2">
        <v>39514</v>
      </c>
      <c r="Q3683" s="1" t="s">
        <v>29</v>
      </c>
      <c r="R3683" t="str">
        <f>VLOOKUP(F3683,'Seg 2 descriptions'!A:B,2)</f>
        <v>X Operations-Tri-County</v>
      </c>
      <c r="S3683" t="str">
        <f>VLOOKUP(G3683,'Seg 3 descriptions'!A:B,2)</f>
        <v>Salaries</v>
      </c>
    </row>
    <row r="3684" spans="1:19" x14ac:dyDescent="0.25">
      <c r="A3684" s="1" t="s">
        <v>457</v>
      </c>
      <c r="B3684" s="1" t="s">
        <v>49</v>
      </c>
      <c r="C3684" s="1" t="s">
        <v>2504</v>
      </c>
      <c r="D3684" s="1" t="s">
        <v>2083</v>
      </c>
      <c r="E3684" s="1" t="s">
        <v>20</v>
      </c>
      <c r="F3684" s="1" t="s">
        <v>1992</v>
      </c>
      <c r="G3684" s="1" t="s">
        <v>460</v>
      </c>
      <c r="H3684" s="1" t="s">
        <v>86</v>
      </c>
      <c r="I3684" s="1" t="s">
        <v>2056</v>
      </c>
      <c r="J3684" s="3">
        <v>-24.31</v>
      </c>
      <c r="K3684" s="1" t="s">
        <v>2670</v>
      </c>
      <c r="L3684" s="1" t="s">
        <v>24</v>
      </c>
      <c r="M3684" s="1" t="s">
        <v>2671</v>
      </c>
      <c r="N3684" s="1" t="s">
        <v>2089</v>
      </c>
      <c r="O3684" s="2">
        <v>39752</v>
      </c>
      <c r="P3684" s="2">
        <v>39758</v>
      </c>
      <c r="Q3684" s="1" t="s">
        <v>29</v>
      </c>
      <c r="R3684" t="str">
        <f>VLOOKUP(F3684,'Seg 2 descriptions'!A:B,2)</f>
        <v>X Operations-Tri-County</v>
      </c>
      <c r="S3684" t="str">
        <f>VLOOKUP(G3684,'Seg 3 descriptions'!A:B,2)</f>
        <v>Salaries</v>
      </c>
    </row>
    <row r="3685" spans="1:19" x14ac:dyDescent="0.25">
      <c r="A3685" s="1" t="s">
        <v>457</v>
      </c>
      <c r="B3685" s="1" t="s">
        <v>49</v>
      </c>
      <c r="C3685" s="1" t="s">
        <v>2504</v>
      </c>
      <c r="D3685" s="1" t="s">
        <v>2676</v>
      </c>
      <c r="E3685" s="1" t="s">
        <v>20</v>
      </c>
      <c r="F3685" s="1" t="s">
        <v>1992</v>
      </c>
      <c r="G3685" s="1" t="s">
        <v>460</v>
      </c>
      <c r="H3685" s="1" t="s">
        <v>103</v>
      </c>
      <c r="I3685" s="1" t="s">
        <v>2056</v>
      </c>
      <c r="J3685" s="3">
        <v>-36.47</v>
      </c>
      <c r="K3685" s="1" t="s">
        <v>2670</v>
      </c>
      <c r="L3685" s="1" t="s">
        <v>24</v>
      </c>
      <c r="M3685" s="1" t="s">
        <v>2671</v>
      </c>
      <c r="N3685" s="1" t="s">
        <v>2089</v>
      </c>
      <c r="O3685" s="2">
        <v>39752</v>
      </c>
      <c r="P3685" s="2">
        <v>39758</v>
      </c>
      <c r="Q3685" s="1" t="s">
        <v>29</v>
      </c>
      <c r="R3685" t="str">
        <f>VLOOKUP(F3685,'Seg 2 descriptions'!A:B,2)</f>
        <v>X Operations-Tri-County</v>
      </c>
      <c r="S3685" t="str">
        <f>VLOOKUP(G3685,'Seg 3 descriptions'!A:B,2)</f>
        <v>Salaries</v>
      </c>
    </row>
    <row r="3686" spans="1:19" x14ac:dyDescent="0.25">
      <c r="A3686" s="1" t="s">
        <v>457</v>
      </c>
      <c r="B3686" s="1" t="s">
        <v>49</v>
      </c>
      <c r="C3686" s="1" t="s">
        <v>2504</v>
      </c>
      <c r="D3686" s="1" t="s">
        <v>1997</v>
      </c>
      <c r="E3686" s="1" t="s">
        <v>1991</v>
      </c>
      <c r="F3686" s="1" t="s">
        <v>1992</v>
      </c>
      <c r="G3686" s="1" t="s">
        <v>460</v>
      </c>
      <c r="H3686" s="1" t="s">
        <v>86</v>
      </c>
      <c r="I3686" s="1" t="s">
        <v>2056</v>
      </c>
      <c r="J3686" s="3">
        <v>-378.29</v>
      </c>
      <c r="K3686" s="1" t="s">
        <v>2670</v>
      </c>
      <c r="L3686" s="1" t="s">
        <v>24</v>
      </c>
      <c r="M3686" s="1" t="s">
        <v>2671</v>
      </c>
      <c r="N3686" s="1" t="s">
        <v>2089</v>
      </c>
      <c r="O3686" s="2">
        <v>39752</v>
      </c>
      <c r="P3686" s="2">
        <v>39758</v>
      </c>
      <c r="Q3686" s="1" t="s">
        <v>29</v>
      </c>
      <c r="R3686" t="str">
        <f>VLOOKUP(F3686,'Seg 2 descriptions'!A:B,2)</f>
        <v>X Operations-Tri-County</v>
      </c>
      <c r="S3686" t="str">
        <f>VLOOKUP(G3686,'Seg 3 descriptions'!A:B,2)</f>
        <v>Salaries</v>
      </c>
    </row>
    <row r="3687" spans="1:19" x14ac:dyDescent="0.25">
      <c r="A3687" s="1" t="s">
        <v>457</v>
      </c>
      <c r="B3687" s="1" t="s">
        <v>49</v>
      </c>
      <c r="C3687" s="1" t="s">
        <v>2504</v>
      </c>
      <c r="D3687" s="1" t="s">
        <v>1990</v>
      </c>
      <c r="E3687" s="1" t="s">
        <v>1991</v>
      </c>
      <c r="F3687" s="1" t="s">
        <v>1992</v>
      </c>
      <c r="G3687" s="1" t="s">
        <v>460</v>
      </c>
      <c r="H3687" s="1" t="s">
        <v>103</v>
      </c>
      <c r="I3687" s="1" t="s">
        <v>2056</v>
      </c>
      <c r="J3687" s="3">
        <v>-71.97</v>
      </c>
      <c r="K3687" s="1" t="s">
        <v>2670</v>
      </c>
      <c r="L3687" s="1" t="s">
        <v>24</v>
      </c>
      <c r="M3687" s="1" t="s">
        <v>2671</v>
      </c>
      <c r="N3687" s="1" t="s">
        <v>2089</v>
      </c>
      <c r="O3687" s="2">
        <v>39752</v>
      </c>
      <c r="P3687" s="2">
        <v>39758</v>
      </c>
      <c r="Q3687" s="1" t="s">
        <v>29</v>
      </c>
      <c r="R3687" t="str">
        <f>VLOOKUP(F3687,'Seg 2 descriptions'!A:B,2)</f>
        <v>X Operations-Tri-County</v>
      </c>
      <c r="S3687" t="str">
        <f>VLOOKUP(G3687,'Seg 3 descriptions'!A:B,2)</f>
        <v>Salaries</v>
      </c>
    </row>
    <row r="3688" spans="1:19" x14ac:dyDescent="0.25">
      <c r="A3688" s="1" t="s">
        <v>457</v>
      </c>
      <c r="B3688" s="1" t="s">
        <v>49</v>
      </c>
      <c r="C3688" s="1" t="s">
        <v>2504</v>
      </c>
      <c r="D3688" s="1" t="s">
        <v>1999</v>
      </c>
      <c r="E3688" s="1" t="s">
        <v>1991</v>
      </c>
      <c r="F3688" s="1" t="s">
        <v>1992</v>
      </c>
      <c r="G3688" s="1" t="s">
        <v>460</v>
      </c>
      <c r="H3688" s="1" t="s">
        <v>228</v>
      </c>
      <c r="I3688" s="1" t="s">
        <v>2056</v>
      </c>
      <c r="J3688" s="3">
        <v>-20.85</v>
      </c>
      <c r="K3688" s="1" t="s">
        <v>2670</v>
      </c>
      <c r="L3688" s="1" t="s">
        <v>24</v>
      </c>
      <c r="M3688" s="1" t="s">
        <v>2671</v>
      </c>
      <c r="N3688" s="1" t="s">
        <v>2089</v>
      </c>
      <c r="O3688" s="2">
        <v>39752</v>
      </c>
      <c r="P3688" s="2">
        <v>39758</v>
      </c>
      <c r="Q3688" s="1" t="s">
        <v>29</v>
      </c>
      <c r="R3688" t="str">
        <f>VLOOKUP(F3688,'Seg 2 descriptions'!A:B,2)</f>
        <v>X Operations-Tri-County</v>
      </c>
      <c r="S3688" t="str">
        <f>VLOOKUP(G3688,'Seg 3 descriptions'!A:B,2)</f>
        <v>Salaries</v>
      </c>
    </row>
    <row r="3689" spans="1:19" x14ac:dyDescent="0.25">
      <c r="A3689" s="1" t="s">
        <v>457</v>
      </c>
      <c r="B3689" s="1" t="s">
        <v>49</v>
      </c>
      <c r="C3689" s="1" t="s">
        <v>2504</v>
      </c>
      <c r="D3689" s="1" t="s">
        <v>2675</v>
      </c>
      <c r="E3689" s="1" t="s">
        <v>2029</v>
      </c>
      <c r="F3689" s="1" t="s">
        <v>1992</v>
      </c>
      <c r="G3689" s="1" t="s">
        <v>460</v>
      </c>
      <c r="H3689" s="1" t="s">
        <v>187</v>
      </c>
      <c r="I3689" s="1" t="s">
        <v>2056</v>
      </c>
      <c r="J3689" s="3">
        <v>-7.5</v>
      </c>
      <c r="K3689" s="1" t="s">
        <v>2670</v>
      </c>
      <c r="L3689" s="1" t="s">
        <v>24</v>
      </c>
      <c r="M3689" s="1" t="s">
        <v>2671</v>
      </c>
      <c r="N3689" s="1" t="s">
        <v>2089</v>
      </c>
      <c r="O3689" s="2">
        <v>39752</v>
      </c>
      <c r="P3689" s="2">
        <v>39758</v>
      </c>
      <c r="Q3689" s="1" t="s">
        <v>29</v>
      </c>
      <c r="R3689" t="str">
        <f>VLOOKUP(F3689,'Seg 2 descriptions'!A:B,2)</f>
        <v>X Operations-Tri-County</v>
      </c>
      <c r="S3689" t="str">
        <f>VLOOKUP(G3689,'Seg 3 descriptions'!A:B,2)</f>
        <v>Salaries</v>
      </c>
    </row>
    <row r="3690" spans="1:19" x14ac:dyDescent="0.25">
      <c r="A3690" s="1" t="s">
        <v>2666</v>
      </c>
      <c r="B3690" s="1" t="s">
        <v>1988</v>
      </c>
      <c r="C3690" s="1" t="s">
        <v>3436</v>
      </c>
      <c r="D3690" s="1" t="s">
        <v>2012</v>
      </c>
      <c r="E3690" s="1" t="s">
        <v>1991</v>
      </c>
      <c r="F3690" s="1" t="s">
        <v>2013</v>
      </c>
      <c r="G3690" s="1" t="s">
        <v>22</v>
      </c>
      <c r="H3690" s="1" t="s">
        <v>228</v>
      </c>
      <c r="I3690" s="1" t="s">
        <v>24</v>
      </c>
      <c r="J3690" s="3">
        <v>2292</v>
      </c>
      <c r="K3690" s="1" t="s">
        <v>3437</v>
      </c>
      <c r="L3690" s="1" t="s">
        <v>24</v>
      </c>
      <c r="M3690" s="1" t="s">
        <v>24</v>
      </c>
      <c r="N3690" s="1" t="s">
        <v>3436</v>
      </c>
      <c r="O3690" s="2">
        <v>39538</v>
      </c>
      <c r="P3690" s="2">
        <v>39545</v>
      </c>
      <c r="Q3690" s="1" t="s">
        <v>29</v>
      </c>
      <c r="R3690" t="str">
        <f>VLOOKUP(F3690,'Seg 2 descriptions'!A:B,2)</f>
        <v>X Facilities-Florida</v>
      </c>
      <c r="S3690" t="str">
        <f>VLOOKUP(G3690,'Seg 3 descriptions'!A:B,2)</f>
        <v>Facilities Maintenance</v>
      </c>
    </row>
    <row r="3691" spans="1:19" x14ac:dyDescent="0.25">
      <c r="A3691" s="1" t="s">
        <v>2666</v>
      </c>
      <c r="B3691" s="1" t="s">
        <v>1988</v>
      </c>
      <c r="C3691" s="1" t="s">
        <v>3438</v>
      </c>
      <c r="D3691" s="1" t="s">
        <v>2012</v>
      </c>
      <c r="E3691" s="1" t="s">
        <v>1991</v>
      </c>
      <c r="F3691" s="1" t="s">
        <v>2013</v>
      </c>
      <c r="G3691" s="1" t="s">
        <v>22</v>
      </c>
      <c r="H3691" s="1" t="s">
        <v>228</v>
      </c>
      <c r="I3691" s="1" t="s">
        <v>24</v>
      </c>
      <c r="J3691" s="3">
        <v>-2292</v>
      </c>
      <c r="K3691" s="1" t="s">
        <v>3437</v>
      </c>
      <c r="L3691" s="1" t="s">
        <v>24</v>
      </c>
      <c r="M3691" s="1" t="s">
        <v>24</v>
      </c>
      <c r="N3691" s="1" t="s">
        <v>3436</v>
      </c>
      <c r="O3691" s="2">
        <v>39568</v>
      </c>
      <c r="P3691" s="2">
        <v>39545</v>
      </c>
      <c r="Q3691" s="1" t="s">
        <v>29</v>
      </c>
      <c r="R3691" t="str">
        <f>VLOOKUP(F3691,'Seg 2 descriptions'!A:B,2)</f>
        <v>X Facilities-Florida</v>
      </c>
      <c r="S3691" t="str">
        <f>VLOOKUP(G3691,'Seg 3 descriptions'!A:B,2)</f>
        <v>Facilities Maintenance</v>
      </c>
    </row>
    <row r="3692" spans="1:19" x14ac:dyDescent="0.25">
      <c r="A3692" s="1" t="s">
        <v>1571</v>
      </c>
      <c r="B3692" s="1" t="s">
        <v>49</v>
      </c>
      <c r="C3692" s="1" t="s">
        <v>2410</v>
      </c>
      <c r="D3692" s="1" t="s">
        <v>2183</v>
      </c>
      <c r="E3692" s="1" t="s">
        <v>1991</v>
      </c>
      <c r="F3692" s="1" t="s">
        <v>2013</v>
      </c>
      <c r="G3692" s="1" t="s">
        <v>22</v>
      </c>
      <c r="H3692" s="1" t="s">
        <v>103</v>
      </c>
      <c r="I3692" s="1" t="s">
        <v>24</v>
      </c>
      <c r="J3692" s="3">
        <v>15.12</v>
      </c>
      <c r="K3692" s="1" t="s">
        <v>3439</v>
      </c>
      <c r="L3692" s="1" t="s">
        <v>24</v>
      </c>
      <c r="M3692" s="1" t="s">
        <v>24</v>
      </c>
      <c r="N3692" s="1" t="s">
        <v>2410</v>
      </c>
      <c r="O3692" s="2">
        <v>39813</v>
      </c>
      <c r="P3692" s="2">
        <v>39819</v>
      </c>
      <c r="Q3692" s="1" t="s">
        <v>29</v>
      </c>
      <c r="R3692" t="str">
        <f>VLOOKUP(F3692,'Seg 2 descriptions'!A:B,2)</f>
        <v>X Facilities-Florida</v>
      </c>
      <c r="S3692" t="str">
        <f>VLOOKUP(G3692,'Seg 3 descriptions'!A:B,2)</f>
        <v>Facilities Maintenance</v>
      </c>
    </row>
    <row r="3693" spans="1:19" x14ac:dyDescent="0.25">
      <c r="A3693" s="1" t="s">
        <v>1987</v>
      </c>
      <c r="B3693" s="1" t="s">
        <v>1988</v>
      </c>
      <c r="C3693" s="1" t="s">
        <v>3440</v>
      </c>
      <c r="D3693" s="1" t="s">
        <v>2005</v>
      </c>
      <c r="E3693" s="1" t="s">
        <v>20</v>
      </c>
      <c r="F3693" s="1" t="s">
        <v>2006</v>
      </c>
      <c r="G3693" s="1" t="s">
        <v>590</v>
      </c>
      <c r="H3693" s="1" t="s">
        <v>187</v>
      </c>
      <c r="I3693" s="1" t="s">
        <v>24</v>
      </c>
      <c r="J3693" s="3">
        <v>54.14</v>
      </c>
      <c r="K3693" s="1" t="s">
        <v>3441</v>
      </c>
      <c r="L3693" s="1" t="s">
        <v>24</v>
      </c>
      <c r="M3693" s="1" t="s">
        <v>2007</v>
      </c>
      <c r="N3693" s="1" t="s">
        <v>3440</v>
      </c>
      <c r="O3693" s="2">
        <v>39503</v>
      </c>
      <c r="P3693" s="2">
        <v>39503</v>
      </c>
      <c r="Q3693" s="1" t="s">
        <v>29</v>
      </c>
      <c r="R3693" t="str">
        <f>VLOOKUP(F3693,'Seg 2 descriptions'!A:B,2)</f>
        <v>X Engineering and Measurement</v>
      </c>
      <c r="S3693" t="str">
        <f>VLOOKUP(G3693,'Seg 3 descriptions'!A:B,2)</f>
        <v>Overtime/Comp Time/On Call</v>
      </c>
    </row>
    <row r="3694" spans="1:19" x14ac:dyDescent="0.25">
      <c r="A3694" s="1" t="s">
        <v>1987</v>
      </c>
      <c r="B3694" s="1" t="s">
        <v>1988</v>
      </c>
      <c r="C3694" s="1" t="s">
        <v>3440</v>
      </c>
      <c r="D3694" s="1" t="s">
        <v>2008</v>
      </c>
      <c r="E3694" s="1" t="s">
        <v>20</v>
      </c>
      <c r="F3694" s="1" t="s">
        <v>2006</v>
      </c>
      <c r="G3694" s="1" t="s">
        <v>590</v>
      </c>
      <c r="H3694" s="1" t="s">
        <v>76</v>
      </c>
      <c r="I3694" s="1" t="s">
        <v>24</v>
      </c>
      <c r="J3694" s="3">
        <v>40.6</v>
      </c>
      <c r="K3694" s="1" t="s">
        <v>3441</v>
      </c>
      <c r="L3694" s="1" t="s">
        <v>24</v>
      </c>
      <c r="M3694" s="1" t="s">
        <v>2007</v>
      </c>
      <c r="N3694" s="1" t="s">
        <v>3440</v>
      </c>
      <c r="O3694" s="2">
        <v>39503</v>
      </c>
      <c r="P3694" s="2">
        <v>39503</v>
      </c>
      <c r="Q3694" s="1" t="s">
        <v>29</v>
      </c>
      <c r="R3694" t="str">
        <f>VLOOKUP(F3694,'Seg 2 descriptions'!A:B,2)</f>
        <v>X Engineering and Measurement</v>
      </c>
      <c r="S3694" t="str">
        <f>VLOOKUP(G3694,'Seg 3 descriptions'!A:B,2)</f>
        <v>Overtime/Comp Time/On Call</v>
      </c>
    </row>
    <row r="3695" spans="1:19" x14ac:dyDescent="0.25">
      <c r="A3695" s="1" t="s">
        <v>1987</v>
      </c>
      <c r="B3695" s="1" t="s">
        <v>1988</v>
      </c>
      <c r="C3695" s="1" t="s">
        <v>3440</v>
      </c>
      <c r="D3695" s="1" t="s">
        <v>2063</v>
      </c>
      <c r="E3695" s="1" t="s">
        <v>20</v>
      </c>
      <c r="F3695" s="1" t="s">
        <v>2006</v>
      </c>
      <c r="G3695" s="1" t="s">
        <v>590</v>
      </c>
      <c r="H3695" s="1" t="s">
        <v>86</v>
      </c>
      <c r="I3695" s="1" t="s">
        <v>24</v>
      </c>
      <c r="J3695" s="3">
        <v>30.55</v>
      </c>
      <c r="K3695" s="1" t="s">
        <v>3441</v>
      </c>
      <c r="L3695" s="1" t="s">
        <v>24</v>
      </c>
      <c r="M3695" s="1" t="s">
        <v>2406</v>
      </c>
      <c r="N3695" s="1" t="s">
        <v>3440</v>
      </c>
      <c r="O3695" s="2">
        <v>39503</v>
      </c>
      <c r="P3695" s="2">
        <v>39503</v>
      </c>
      <c r="Q3695" s="1" t="s">
        <v>29</v>
      </c>
      <c r="R3695" t="str">
        <f>VLOOKUP(F3695,'Seg 2 descriptions'!A:B,2)</f>
        <v>X Engineering and Measurement</v>
      </c>
      <c r="S3695" t="str">
        <f>VLOOKUP(G3695,'Seg 3 descriptions'!A:B,2)</f>
        <v>Overtime/Comp Time/On Call</v>
      </c>
    </row>
    <row r="3696" spans="1:19" x14ac:dyDescent="0.25">
      <c r="A3696" s="1" t="s">
        <v>1987</v>
      </c>
      <c r="B3696" s="1" t="s">
        <v>1988</v>
      </c>
      <c r="C3696" s="1" t="s">
        <v>3440</v>
      </c>
      <c r="D3696" s="1" t="s">
        <v>2064</v>
      </c>
      <c r="E3696" s="1" t="s">
        <v>20</v>
      </c>
      <c r="F3696" s="1" t="s">
        <v>2006</v>
      </c>
      <c r="G3696" s="1" t="s">
        <v>590</v>
      </c>
      <c r="H3696" s="1" t="s">
        <v>23</v>
      </c>
      <c r="I3696" s="1" t="s">
        <v>24</v>
      </c>
      <c r="J3696" s="3">
        <v>61.1</v>
      </c>
      <c r="K3696" s="1" t="s">
        <v>3441</v>
      </c>
      <c r="L3696" s="1" t="s">
        <v>24</v>
      </c>
      <c r="M3696" s="1" t="s">
        <v>2406</v>
      </c>
      <c r="N3696" s="1" t="s">
        <v>3440</v>
      </c>
      <c r="O3696" s="2">
        <v>39503</v>
      </c>
      <c r="P3696" s="2">
        <v>39503</v>
      </c>
      <c r="Q3696" s="1" t="s">
        <v>29</v>
      </c>
      <c r="R3696" t="str">
        <f>VLOOKUP(F3696,'Seg 2 descriptions'!A:B,2)</f>
        <v>X Engineering and Measurement</v>
      </c>
      <c r="S3696" t="str">
        <f>VLOOKUP(G3696,'Seg 3 descriptions'!A:B,2)</f>
        <v>Overtime/Comp Time/On Call</v>
      </c>
    </row>
    <row r="3697" spans="1:19" x14ac:dyDescent="0.25">
      <c r="A3697" s="1" t="s">
        <v>828</v>
      </c>
      <c r="B3697" s="1" t="s">
        <v>49</v>
      </c>
      <c r="C3697" s="1" t="s">
        <v>3442</v>
      </c>
      <c r="D3697" s="1" t="s">
        <v>2505</v>
      </c>
      <c r="E3697" s="1" t="s">
        <v>20</v>
      </c>
      <c r="F3697" s="1" t="s">
        <v>2506</v>
      </c>
      <c r="G3697" s="1" t="s">
        <v>460</v>
      </c>
      <c r="H3697" s="1" t="s">
        <v>86</v>
      </c>
      <c r="I3697" s="1" t="s">
        <v>24</v>
      </c>
      <c r="J3697" s="3">
        <v>590.44000000000005</v>
      </c>
      <c r="K3697" s="1" t="s">
        <v>3443</v>
      </c>
      <c r="L3697" s="1" t="s">
        <v>24</v>
      </c>
      <c r="M3697" s="1" t="s">
        <v>24</v>
      </c>
      <c r="N3697" s="1" t="s">
        <v>3442</v>
      </c>
      <c r="O3697" s="2">
        <v>39696</v>
      </c>
      <c r="P3697" s="2">
        <v>39722</v>
      </c>
      <c r="Q3697" s="1" t="s">
        <v>29</v>
      </c>
      <c r="R3697" t="str">
        <f>VLOOKUP(F3697,'Seg 2 descriptions'!A:B,2)</f>
        <v>X Business Development Manager</v>
      </c>
      <c r="S3697" t="str">
        <f>VLOOKUP(G3697,'Seg 3 descriptions'!A:B,2)</f>
        <v>Salaries</v>
      </c>
    </row>
    <row r="3698" spans="1:19" x14ac:dyDescent="0.25">
      <c r="A3698" s="1" t="s">
        <v>828</v>
      </c>
      <c r="B3698" s="1" t="s">
        <v>49</v>
      </c>
      <c r="C3698" s="1" t="s">
        <v>3442</v>
      </c>
      <c r="D3698" s="1" t="s">
        <v>2975</v>
      </c>
      <c r="E3698" s="1" t="s">
        <v>20</v>
      </c>
      <c r="F3698" s="1" t="s">
        <v>2101</v>
      </c>
      <c r="G3698" s="1" t="s">
        <v>460</v>
      </c>
      <c r="H3698" s="1" t="s">
        <v>86</v>
      </c>
      <c r="I3698" s="1" t="s">
        <v>24</v>
      </c>
      <c r="J3698" s="3">
        <v>774.64</v>
      </c>
      <c r="K3698" s="1" t="s">
        <v>3443</v>
      </c>
      <c r="L3698" s="1" t="s">
        <v>24</v>
      </c>
      <c r="M3698" s="1" t="s">
        <v>24</v>
      </c>
      <c r="N3698" s="1" t="s">
        <v>3442</v>
      </c>
      <c r="O3698" s="2">
        <v>39696</v>
      </c>
      <c r="P3698" s="2">
        <v>39722</v>
      </c>
      <c r="Q3698" s="1" t="s">
        <v>29</v>
      </c>
      <c r="R3698" t="str">
        <f>VLOOKUP(F3698,'Seg 2 descriptions'!A:B,2)</f>
        <v>X Operations Manager-Tri-County</v>
      </c>
      <c r="S3698" t="str">
        <f>VLOOKUP(G3698,'Seg 3 descriptions'!A:B,2)</f>
        <v>Salaries</v>
      </c>
    </row>
    <row r="3699" spans="1:19" x14ac:dyDescent="0.25">
      <c r="A3699" s="1" t="s">
        <v>1987</v>
      </c>
      <c r="B3699" s="1" t="s">
        <v>1988</v>
      </c>
      <c r="C3699" s="1" t="s">
        <v>3440</v>
      </c>
      <c r="D3699" s="1" t="s">
        <v>2283</v>
      </c>
      <c r="E3699" s="1" t="s">
        <v>20</v>
      </c>
      <c r="F3699" s="1" t="s">
        <v>2055</v>
      </c>
      <c r="G3699" s="1" t="s">
        <v>460</v>
      </c>
      <c r="H3699" s="1" t="s">
        <v>86</v>
      </c>
      <c r="I3699" s="1" t="s">
        <v>24</v>
      </c>
      <c r="J3699" s="3">
        <v>2892.8</v>
      </c>
      <c r="K3699" s="1" t="s">
        <v>3444</v>
      </c>
      <c r="L3699" s="1" t="s">
        <v>24</v>
      </c>
      <c r="M3699" s="1" t="s">
        <v>3445</v>
      </c>
      <c r="N3699" s="1" t="s">
        <v>3440</v>
      </c>
      <c r="O3699" s="2">
        <v>39503</v>
      </c>
      <c r="P3699" s="2">
        <v>39503</v>
      </c>
      <c r="Q3699" s="1" t="s">
        <v>29</v>
      </c>
      <c r="R3699" t="str">
        <f>VLOOKUP(F3699,'Seg 2 descriptions'!A:B,2)</f>
        <v>X Director of Operations and Engineering</v>
      </c>
      <c r="S3699" t="str">
        <f>VLOOKUP(G3699,'Seg 3 descriptions'!A:B,2)</f>
        <v>Salaries</v>
      </c>
    </row>
    <row r="3700" spans="1:19" x14ac:dyDescent="0.25">
      <c r="A3700" s="1" t="s">
        <v>1987</v>
      </c>
      <c r="B3700" s="1" t="s">
        <v>1988</v>
      </c>
      <c r="C3700" s="1" t="s">
        <v>3440</v>
      </c>
      <c r="D3700" s="1" t="s">
        <v>2105</v>
      </c>
      <c r="E3700" s="1" t="s">
        <v>2029</v>
      </c>
      <c r="F3700" s="1" t="s">
        <v>2101</v>
      </c>
      <c r="G3700" s="1" t="s">
        <v>460</v>
      </c>
      <c r="H3700" s="1" t="s">
        <v>86</v>
      </c>
      <c r="I3700" s="1" t="s">
        <v>24</v>
      </c>
      <c r="J3700" s="3">
        <v>258.24</v>
      </c>
      <c r="K3700" s="1" t="s">
        <v>3444</v>
      </c>
      <c r="L3700" s="1" t="s">
        <v>24</v>
      </c>
      <c r="M3700" s="1" t="s">
        <v>2492</v>
      </c>
      <c r="N3700" s="1" t="s">
        <v>3440</v>
      </c>
      <c r="O3700" s="2">
        <v>39503</v>
      </c>
      <c r="P3700" s="2">
        <v>39503</v>
      </c>
      <c r="Q3700" s="1" t="s">
        <v>29</v>
      </c>
      <c r="R3700" t="str">
        <f>VLOOKUP(F3700,'Seg 2 descriptions'!A:B,2)</f>
        <v>X Operations Manager-Tri-County</v>
      </c>
      <c r="S3700" t="str">
        <f>VLOOKUP(G3700,'Seg 3 descriptions'!A:B,2)</f>
        <v>Salaries</v>
      </c>
    </row>
    <row r="3701" spans="1:19" x14ac:dyDescent="0.25">
      <c r="A3701" s="1" t="s">
        <v>1987</v>
      </c>
      <c r="B3701" s="1" t="s">
        <v>1988</v>
      </c>
      <c r="C3701" s="1" t="s">
        <v>3440</v>
      </c>
      <c r="D3701" s="1" t="s">
        <v>2100</v>
      </c>
      <c r="E3701" s="1" t="s">
        <v>1991</v>
      </c>
      <c r="F3701" s="1" t="s">
        <v>2101</v>
      </c>
      <c r="G3701" s="1" t="s">
        <v>460</v>
      </c>
      <c r="H3701" s="1" t="s">
        <v>86</v>
      </c>
      <c r="I3701" s="1" t="s">
        <v>24</v>
      </c>
      <c r="J3701" s="3">
        <v>516.48</v>
      </c>
      <c r="K3701" s="1" t="s">
        <v>3444</v>
      </c>
      <c r="L3701" s="1" t="s">
        <v>24</v>
      </c>
      <c r="M3701" s="1" t="s">
        <v>2492</v>
      </c>
      <c r="N3701" s="1" t="s">
        <v>3440</v>
      </c>
      <c r="O3701" s="2">
        <v>39503</v>
      </c>
      <c r="P3701" s="2">
        <v>39503</v>
      </c>
      <c r="Q3701" s="1" t="s">
        <v>29</v>
      </c>
      <c r="R3701" t="str">
        <f>VLOOKUP(F3701,'Seg 2 descriptions'!A:B,2)</f>
        <v>X Operations Manager-Tri-County</v>
      </c>
      <c r="S3701" t="str">
        <f>VLOOKUP(G3701,'Seg 3 descriptions'!A:B,2)</f>
        <v>Salaries</v>
      </c>
    </row>
    <row r="3702" spans="1:19" x14ac:dyDescent="0.25">
      <c r="A3702" s="1" t="s">
        <v>1987</v>
      </c>
      <c r="B3702" s="1" t="s">
        <v>1988</v>
      </c>
      <c r="C3702" s="1" t="s">
        <v>2402</v>
      </c>
      <c r="D3702" s="1" t="s">
        <v>2105</v>
      </c>
      <c r="E3702" s="1" t="s">
        <v>2029</v>
      </c>
      <c r="F3702" s="1" t="s">
        <v>2101</v>
      </c>
      <c r="G3702" s="1" t="s">
        <v>460</v>
      </c>
      <c r="H3702" s="1" t="s">
        <v>86</v>
      </c>
      <c r="I3702" s="1" t="s">
        <v>24</v>
      </c>
      <c r="J3702" s="3">
        <v>129.12</v>
      </c>
      <c r="K3702" s="1" t="s">
        <v>3446</v>
      </c>
      <c r="L3702" s="1" t="s">
        <v>24</v>
      </c>
      <c r="M3702" s="1" t="s">
        <v>2492</v>
      </c>
      <c r="N3702" s="1" t="s">
        <v>2404</v>
      </c>
      <c r="O3702" s="2">
        <v>39514</v>
      </c>
      <c r="P3702" s="2">
        <v>39514</v>
      </c>
      <c r="Q3702" s="1" t="s">
        <v>29</v>
      </c>
      <c r="R3702" t="str">
        <f>VLOOKUP(F3702,'Seg 2 descriptions'!A:B,2)</f>
        <v>X Operations Manager-Tri-County</v>
      </c>
      <c r="S3702" t="str">
        <f>VLOOKUP(G3702,'Seg 3 descriptions'!A:B,2)</f>
        <v>Salaries</v>
      </c>
    </row>
    <row r="3703" spans="1:19" x14ac:dyDescent="0.25">
      <c r="A3703" s="1" t="s">
        <v>1987</v>
      </c>
      <c r="B3703" s="1" t="s">
        <v>1988</v>
      </c>
      <c r="C3703" s="1" t="s">
        <v>2402</v>
      </c>
      <c r="D3703" s="1" t="s">
        <v>2100</v>
      </c>
      <c r="E3703" s="1" t="s">
        <v>1991</v>
      </c>
      <c r="F3703" s="1" t="s">
        <v>2101</v>
      </c>
      <c r="G3703" s="1" t="s">
        <v>460</v>
      </c>
      <c r="H3703" s="1" t="s">
        <v>86</v>
      </c>
      <c r="I3703" s="1" t="s">
        <v>24</v>
      </c>
      <c r="J3703" s="3">
        <v>258.24</v>
      </c>
      <c r="K3703" s="1" t="s">
        <v>3446</v>
      </c>
      <c r="L3703" s="1" t="s">
        <v>24</v>
      </c>
      <c r="M3703" s="1" t="s">
        <v>2492</v>
      </c>
      <c r="N3703" s="1" t="s">
        <v>2404</v>
      </c>
      <c r="O3703" s="2">
        <v>39514</v>
      </c>
      <c r="P3703" s="2">
        <v>39514</v>
      </c>
      <c r="Q3703" s="1" t="s">
        <v>29</v>
      </c>
      <c r="R3703" t="str">
        <f>VLOOKUP(F3703,'Seg 2 descriptions'!A:B,2)</f>
        <v>X Operations Manager-Tri-County</v>
      </c>
      <c r="S3703" t="str">
        <f>VLOOKUP(G3703,'Seg 3 descriptions'!A:B,2)</f>
        <v>Salaries</v>
      </c>
    </row>
    <row r="3704" spans="1:19" x14ac:dyDescent="0.25">
      <c r="A3704" s="1" t="s">
        <v>1987</v>
      </c>
      <c r="B3704" s="1" t="s">
        <v>1988</v>
      </c>
      <c r="C3704" s="1" t="s">
        <v>2402</v>
      </c>
      <c r="D3704" s="1" t="s">
        <v>2104</v>
      </c>
      <c r="E3704" s="1" t="s">
        <v>1991</v>
      </c>
      <c r="F3704" s="1" t="s">
        <v>2101</v>
      </c>
      <c r="G3704" s="1" t="s">
        <v>460</v>
      </c>
      <c r="H3704" s="1" t="s">
        <v>23</v>
      </c>
      <c r="I3704" s="1" t="s">
        <v>24</v>
      </c>
      <c r="J3704" s="3">
        <v>129.12</v>
      </c>
      <c r="K3704" s="1" t="s">
        <v>3446</v>
      </c>
      <c r="L3704" s="1" t="s">
        <v>24</v>
      </c>
      <c r="M3704" s="1" t="s">
        <v>2492</v>
      </c>
      <c r="N3704" s="1" t="s">
        <v>2404</v>
      </c>
      <c r="O3704" s="2">
        <v>39514</v>
      </c>
      <c r="P3704" s="2">
        <v>39514</v>
      </c>
      <c r="Q3704" s="1" t="s">
        <v>29</v>
      </c>
      <c r="R3704" t="str">
        <f>VLOOKUP(F3704,'Seg 2 descriptions'!A:B,2)</f>
        <v>X Operations Manager-Tri-County</v>
      </c>
      <c r="S3704" t="str">
        <f>VLOOKUP(G3704,'Seg 3 descriptions'!A:B,2)</f>
        <v>Salaries</v>
      </c>
    </row>
    <row r="3705" spans="1:19" x14ac:dyDescent="0.25">
      <c r="A3705" s="1" t="s">
        <v>1987</v>
      </c>
      <c r="B3705" s="1" t="s">
        <v>1988</v>
      </c>
      <c r="C3705" s="1" t="s">
        <v>2405</v>
      </c>
      <c r="D3705" s="1" t="s">
        <v>2105</v>
      </c>
      <c r="E3705" s="1" t="s">
        <v>2029</v>
      </c>
      <c r="F3705" s="1" t="s">
        <v>2101</v>
      </c>
      <c r="G3705" s="1" t="s">
        <v>460</v>
      </c>
      <c r="H3705" s="1" t="s">
        <v>86</v>
      </c>
      <c r="I3705" s="1" t="s">
        <v>24</v>
      </c>
      <c r="J3705" s="3">
        <v>-129.12</v>
      </c>
      <c r="K3705" s="1" t="s">
        <v>3446</v>
      </c>
      <c r="L3705" s="1" t="s">
        <v>24</v>
      </c>
      <c r="M3705" s="1" t="s">
        <v>2492</v>
      </c>
      <c r="N3705" s="1" t="s">
        <v>2404</v>
      </c>
      <c r="O3705" s="2">
        <v>39507</v>
      </c>
      <c r="P3705" s="2">
        <v>39514</v>
      </c>
      <c r="Q3705" s="1" t="s">
        <v>29</v>
      </c>
      <c r="R3705" t="str">
        <f>VLOOKUP(F3705,'Seg 2 descriptions'!A:B,2)</f>
        <v>X Operations Manager-Tri-County</v>
      </c>
      <c r="S3705" t="str">
        <f>VLOOKUP(G3705,'Seg 3 descriptions'!A:B,2)</f>
        <v>Salaries</v>
      </c>
    </row>
    <row r="3706" spans="1:19" x14ac:dyDescent="0.25">
      <c r="A3706" s="1" t="s">
        <v>1987</v>
      </c>
      <c r="B3706" s="1" t="s">
        <v>1988</v>
      </c>
      <c r="C3706" s="1" t="s">
        <v>2405</v>
      </c>
      <c r="D3706" s="1" t="s">
        <v>2100</v>
      </c>
      <c r="E3706" s="1" t="s">
        <v>1991</v>
      </c>
      <c r="F3706" s="1" t="s">
        <v>2101</v>
      </c>
      <c r="G3706" s="1" t="s">
        <v>460</v>
      </c>
      <c r="H3706" s="1" t="s">
        <v>86</v>
      </c>
      <c r="I3706" s="1" t="s">
        <v>24</v>
      </c>
      <c r="J3706" s="3">
        <v>-258.24</v>
      </c>
      <c r="K3706" s="1" t="s">
        <v>3446</v>
      </c>
      <c r="L3706" s="1" t="s">
        <v>24</v>
      </c>
      <c r="M3706" s="1" t="s">
        <v>2492</v>
      </c>
      <c r="N3706" s="1" t="s">
        <v>2404</v>
      </c>
      <c r="O3706" s="2">
        <v>39507</v>
      </c>
      <c r="P3706" s="2">
        <v>39514</v>
      </c>
      <c r="Q3706" s="1" t="s">
        <v>29</v>
      </c>
      <c r="R3706" t="str">
        <f>VLOOKUP(F3706,'Seg 2 descriptions'!A:B,2)</f>
        <v>X Operations Manager-Tri-County</v>
      </c>
      <c r="S3706" t="str">
        <f>VLOOKUP(G3706,'Seg 3 descriptions'!A:B,2)</f>
        <v>Salaries</v>
      </c>
    </row>
    <row r="3707" spans="1:19" x14ac:dyDescent="0.25">
      <c r="A3707" s="1" t="s">
        <v>1987</v>
      </c>
      <c r="B3707" s="1" t="s">
        <v>1988</v>
      </c>
      <c r="C3707" s="1" t="s">
        <v>2405</v>
      </c>
      <c r="D3707" s="1" t="s">
        <v>2104</v>
      </c>
      <c r="E3707" s="1" t="s">
        <v>1991</v>
      </c>
      <c r="F3707" s="1" t="s">
        <v>2101</v>
      </c>
      <c r="G3707" s="1" t="s">
        <v>460</v>
      </c>
      <c r="H3707" s="1" t="s">
        <v>23</v>
      </c>
      <c r="I3707" s="1" t="s">
        <v>24</v>
      </c>
      <c r="J3707" s="3">
        <v>-129.12</v>
      </c>
      <c r="K3707" s="1" t="s">
        <v>3446</v>
      </c>
      <c r="L3707" s="1" t="s">
        <v>24</v>
      </c>
      <c r="M3707" s="1" t="s">
        <v>2492</v>
      </c>
      <c r="N3707" s="1" t="s">
        <v>2404</v>
      </c>
      <c r="O3707" s="2">
        <v>39507</v>
      </c>
      <c r="P3707" s="2">
        <v>39514</v>
      </c>
      <c r="Q3707" s="1" t="s">
        <v>29</v>
      </c>
      <c r="R3707" t="str">
        <f>VLOOKUP(F3707,'Seg 2 descriptions'!A:B,2)</f>
        <v>X Operations Manager-Tri-County</v>
      </c>
      <c r="S3707" t="str">
        <f>VLOOKUP(G3707,'Seg 3 descriptions'!A:B,2)</f>
        <v>Salaries</v>
      </c>
    </row>
    <row r="3708" spans="1:19" x14ac:dyDescent="0.25">
      <c r="A3708" s="1" t="s">
        <v>1987</v>
      </c>
      <c r="B3708" s="1" t="s">
        <v>1988</v>
      </c>
      <c r="C3708" s="1" t="s">
        <v>2404</v>
      </c>
      <c r="D3708" s="1" t="s">
        <v>2105</v>
      </c>
      <c r="E3708" s="1" t="s">
        <v>2029</v>
      </c>
      <c r="F3708" s="1" t="s">
        <v>2101</v>
      </c>
      <c r="G3708" s="1" t="s">
        <v>460</v>
      </c>
      <c r="H3708" s="1" t="s">
        <v>86</v>
      </c>
      <c r="I3708" s="1" t="s">
        <v>24</v>
      </c>
      <c r="J3708" s="3">
        <v>129.12</v>
      </c>
      <c r="K3708" s="1" t="s">
        <v>3446</v>
      </c>
      <c r="L3708" s="1" t="s">
        <v>24</v>
      </c>
      <c r="M3708" s="1" t="s">
        <v>2492</v>
      </c>
      <c r="N3708" s="1" t="s">
        <v>2404</v>
      </c>
      <c r="O3708" s="2">
        <v>39507</v>
      </c>
      <c r="P3708" s="2">
        <v>39514</v>
      </c>
      <c r="Q3708" s="1" t="s">
        <v>29</v>
      </c>
      <c r="R3708" t="str">
        <f>VLOOKUP(F3708,'Seg 2 descriptions'!A:B,2)</f>
        <v>X Operations Manager-Tri-County</v>
      </c>
      <c r="S3708" t="str">
        <f>VLOOKUP(G3708,'Seg 3 descriptions'!A:B,2)</f>
        <v>Salaries</v>
      </c>
    </row>
    <row r="3709" spans="1:19" x14ac:dyDescent="0.25">
      <c r="A3709" s="1" t="s">
        <v>1987</v>
      </c>
      <c r="B3709" s="1" t="s">
        <v>1988</v>
      </c>
      <c r="C3709" s="1" t="s">
        <v>2404</v>
      </c>
      <c r="D3709" s="1" t="s">
        <v>2100</v>
      </c>
      <c r="E3709" s="1" t="s">
        <v>1991</v>
      </c>
      <c r="F3709" s="1" t="s">
        <v>2101</v>
      </c>
      <c r="G3709" s="1" t="s">
        <v>460</v>
      </c>
      <c r="H3709" s="1" t="s">
        <v>86</v>
      </c>
      <c r="I3709" s="1" t="s">
        <v>24</v>
      </c>
      <c r="J3709" s="3">
        <v>258.24</v>
      </c>
      <c r="K3709" s="1" t="s">
        <v>3446</v>
      </c>
      <c r="L3709" s="1" t="s">
        <v>24</v>
      </c>
      <c r="M3709" s="1" t="s">
        <v>2492</v>
      </c>
      <c r="N3709" s="1" t="s">
        <v>2404</v>
      </c>
      <c r="O3709" s="2">
        <v>39507</v>
      </c>
      <c r="P3709" s="2">
        <v>39514</v>
      </c>
      <c r="Q3709" s="1" t="s">
        <v>29</v>
      </c>
      <c r="R3709" t="str">
        <f>VLOOKUP(F3709,'Seg 2 descriptions'!A:B,2)</f>
        <v>X Operations Manager-Tri-County</v>
      </c>
      <c r="S3709" t="str">
        <f>VLOOKUP(G3709,'Seg 3 descriptions'!A:B,2)</f>
        <v>Salaries</v>
      </c>
    </row>
    <row r="3710" spans="1:19" x14ac:dyDescent="0.25">
      <c r="A3710" s="1" t="s">
        <v>1987</v>
      </c>
      <c r="B3710" s="1" t="s">
        <v>1988</v>
      </c>
      <c r="C3710" s="1" t="s">
        <v>2404</v>
      </c>
      <c r="D3710" s="1" t="s">
        <v>2104</v>
      </c>
      <c r="E3710" s="1" t="s">
        <v>1991</v>
      </c>
      <c r="F3710" s="1" t="s">
        <v>2101</v>
      </c>
      <c r="G3710" s="1" t="s">
        <v>460</v>
      </c>
      <c r="H3710" s="1" t="s">
        <v>23</v>
      </c>
      <c r="I3710" s="1" t="s">
        <v>24</v>
      </c>
      <c r="J3710" s="3">
        <v>129.12</v>
      </c>
      <c r="K3710" s="1" t="s">
        <v>3446</v>
      </c>
      <c r="L3710" s="1" t="s">
        <v>24</v>
      </c>
      <c r="M3710" s="1" t="s">
        <v>2492</v>
      </c>
      <c r="N3710" s="1" t="s">
        <v>2404</v>
      </c>
      <c r="O3710" s="2">
        <v>39507</v>
      </c>
      <c r="P3710" s="2">
        <v>39514</v>
      </c>
      <c r="Q3710" s="1" t="s">
        <v>29</v>
      </c>
      <c r="R3710" t="str">
        <f>VLOOKUP(F3710,'Seg 2 descriptions'!A:B,2)</f>
        <v>X Operations Manager-Tri-County</v>
      </c>
      <c r="S3710" t="str">
        <f>VLOOKUP(G3710,'Seg 3 descriptions'!A:B,2)</f>
        <v>Salaries</v>
      </c>
    </row>
    <row r="3711" spans="1:19" x14ac:dyDescent="0.25">
      <c r="A3711" s="1" t="s">
        <v>17</v>
      </c>
      <c r="B3711" s="1" t="s">
        <v>1988</v>
      </c>
      <c r="C3711" s="1" t="s">
        <v>3447</v>
      </c>
      <c r="D3711" s="1" t="s">
        <v>2044</v>
      </c>
      <c r="E3711" s="1" t="s">
        <v>1991</v>
      </c>
      <c r="F3711" s="1" t="s">
        <v>2013</v>
      </c>
      <c r="G3711" s="1" t="s">
        <v>22</v>
      </c>
      <c r="H3711" s="1" t="s">
        <v>86</v>
      </c>
      <c r="I3711" s="1" t="s">
        <v>24</v>
      </c>
      <c r="J3711" s="3">
        <v>253.1</v>
      </c>
      <c r="K3711" s="1" t="s">
        <v>3448</v>
      </c>
      <c r="L3711" s="1" t="s">
        <v>24</v>
      </c>
      <c r="M3711" s="1" t="s">
        <v>3449</v>
      </c>
      <c r="N3711" s="1" t="s">
        <v>3450</v>
      </c>
      <c r="O3711" s="2">
        <v>39568</v>
      </c>
      <c r="P3711" s="2">
        <v>39570</v>
      </c>
      <c r="Q3711" s="1" t="s">
        <v>29</v>
      </c>
      <c r="R3711" t="str">
        <f>VLOOKUP(F3711,'Seg 2 descriptions'!A:B,2)</f>
        <v>X Facilities-Florida</v>
      </c>
      <c r="S3711" t="str">
        <f>VLOOKUP(G3711,'Seg 3 descriptions'!A:B,2)</f>
        <v>Facilities Maintenance</v>
      </c>
    </row>
    <row r="3712" spans="1:19" x14ac:dyDescent="0.25">
      <c r="A3712" s="1" t="s">
        <v>457</v>
      </c>
      <c r="B3712" s="1" t="s">
        <v>49</v>
      </c>
      <c r="C3712" s="1" t="s">
        <v>2504</v>
      </c>
      <c r="D3712" s="1" t="s">
        <v>2009</v>
      </c>
      <c r="E3712" s="1" t="s">
        <v>1991</v>
      </c>
      <c r="F3712" s="1" t="s">
        <v>1992</v>
      </c>
      <c r="G3712" s="1" t="s">
        <v>590</v>
      </c>
      <c r="H3712" s="1" t="s">
        <v>86</v>
      </c>
      <c r="I3712" s="1" t="s">
        <v>2056</v>
      </c>
      <c r="J3712" s="3">
        <v>-119.07</v>
      </c>
      <c r="K3712" s="1" t="s">
        <v>2398</v>
      </c>
      <c r="L3712" s="1" t="s">
        <v>24</v>
      </c>
      <c r="M3712" s="1" t="s">
        <v>2399</v>
      </c>
      <c r="N3712" s="1" t="s">
        <v>2089</v>
      </c>
      <c r="O3712" s="2">
        <v>39752</v>
      </c>
      <c r="P3712" s="2">
        <v>39758</v>
      </c>
      <c r="Q3712" s="1" t="s">
        <v>29</v>
      </c>
      <c r="R3712" t="str">
        <f>VLOOKUP(F3712,'Seg 2 descriptions'!A:B,2)</f>
        <v>X Operations-Tri-County</v>
      </c>
      <c r="S3712" t="str">
        <f>VLOOKUP(G3712,'Seg 3 descriptions'!A:B,2)</f>
        <v>Overtime/Comp Time/On Call</v>
      </c>
    </row>
    <row r="3713" spans="1:19" x14ac:dyDescent="0.25">
      <c r="A3713" s="1" t="s">
        <v>457</v>
      </c>
      <c r="B3713" s="1" t="s">
        <v>49</v>
      </c>
      <c r="C3713" s="1" t="s">
        <v>2504</v>
      </c>
      <c r="D3713" s="1" t="s">
        <v>2003</v>
      </c>
      <c r="E3713" s="1" t="s">
        <v>1991</v>
      </c>
      <c r="F3713" s="1" t="s">
        <v>1992</v>
      </c>
      <c r="G3713" s="1" t="s">
        <v>590</v>
      </c>
      <c r="H3713" s="1" t="s">
        <v>103</v>
      </c>
      <c r="I3713" s="1" t="s">
        <v>2056</v>
      </c>
      <c r="J3713" s="3">
        <v>-22.65</v>
      </c>
      <c r="K3713" s="1" t="s">
        <v>2398</v>
      </c>
      <c r="L3713" s="1" t="s">
        <v>24</v>
      </c>
      <c r="M3713" s="1" t="s">
        <v>2399</v>
      </c>
      <c r="N3713" s="1" t="s">
        <v>2089</v>
      </c>
      <c r="O3713" s="2">
        <v>39752</v>
      </c>
      <c r="P3713" s="2">
        <v>39758</v>
      </c>
      <c r="Q3713" s="1" t="s">
        <v>29</v>
      </c>
      <c r="R3713" t="str">
        <f>VLOOKUP(F3713,'Seg 2 descriptions'!A:B,2)</f>
        <v>X Operations-Tri-County</v>
      </c>
      <c r="S3713" t="str">
        <f>VLOOKUP(G3713,'Seg 3 descriptions'!A:B,2)</f>
        <v>Overtime/Comp Time/On Call</v>
      </c>
    </row>
    <row r="3714" spans="1:19" x14ac:dyDescent="0.25">
      <c r="A3714" s="1" t="s">
        <v>457</v>
      </c>
      <c r="B3714" s="1" t="s">
        <v>49</v>
      </c>
      <c r="C3714" s="1" t="s">
        <v>2504</v>
      </c>
      <c r="D3714" s="1" t="s">
        <v>2066</v>
      </c>
      <c r="E3714" s="1" t="s">
        <v>1991</v>
      </c>
      <c r="F3714" s="1" t="s">
        <v>1992</v>
      </c>
      <c r="G3714" s="1" t="s">
        <v>590</v>
      </c>
      <c r="H3714" s="1" t="s">
        <v>228</v>
      </c>
      <c r="I3714" s="1" t="s">
        <v>2056</v>
      </c>
      <c r="J3714" s="3">
        <v>-6.56</v>
      </c>
      <c r="K3714" s="1" t="s">
        <v>2398</v>
      </c>
      <c r="L3714" s="1" t="s">
        <v>24</v>
      </c>
      <c r="M3714" s="1" t="s">
        <v>2399</v>
      </c>
      <c r="N3714" s="1" t="s">
        <v>2089</v>
      </c>
      <c r="O3714" s="2">
        <v>39752</v>
      </c>
      <c r="P3714" s="2">
        <v>39758</v>
      </c>
      <c r="Q3714" s="1" t="s">
        <v>29</v>
      </c>
      <c r="R3714" t="str">
        <f>VLOOKUP(F3714,'Seg 2 descriptions'!A:B,2)</f>
        <v>X Operations-Tri-County</v>
      </c>
      <c r="S3714" t="str">
        <f>VLOOKUP(G3714,'Seg 3 descriptions'!A:B,2)</f>
        <v>Overtime/Comp Time/On Call</v>
      </c>
    </row>
    <row r="3715" spans="1:19" x14ac:dyDescent="0.25">
      <c r="A3715" s="1" t="s">
        <v>457</v>
      </c>
      <c r="B3715" s="1" t="s">
        <v>49</v>
      </c>
      <c r="C3715" s="1" t="s">
        <v>2504</v>
      </c>
      <c r="D3715" s="1" t="s">
        <v>2400</v>
      </c>
      <c r="E3715" s="1" t="s">
        <v>2029</v>
      </c>
      <c r="F3715" s="1" t="s">
        <v>1992</v>
      </c>
      <c r="G3715" s="1" t="s">
        <v>590</v>
      </c>
      <c r="H3715" s="1" t="s">
        <v>187</v>
      </c>
      <c r="I3715" s="1" t="s">
        <v>2056</v>
      </c>
      <c r="J3715" s="3">
        <v>-2.36</v>
      </c>
      <c r="K3715" s="1" t="s">
        <v>2398</v>
      </c>
      <c r="L3715" s="1" t="s">
        <v>24</v>
      </c>
      <c r="M3715" s="1" t="s">
        <v>2399</v>
      </c>
      <c r="N3715" s="1" t="s">
        <v>2089</v>
      </c>
      <c r="O3715" s="2">
        <v>39752</v>
      </c>
      <c r="P3715" s="2">
        <v>39758</v>
      </c>
      <c r="Q3715" s="1" t="s">
        <v>29</v>
      </c>
      <c r="R3715" t="str">
        <f>VLOOKUP(F3715,'Seg 2 descriptions'!A:B,2)</f>
        <v>X Operations-Tri-County</v>
      </c>
      <c r="S3715" t="str">
        <f>VLOOKUP(G3715,'Seg 3 descriptions'!A:B,2)</f>
        <v>Overtime/Comp Time/On Call</v>
      </c>
    </row>
    <row r="3716" spans="1:19" x14ac:dyDescent="0.25">
      <c r="A3716" s="1" t="s">
        <v>457</v>
      </c>
      <c r="B3716" s="1" t="s">
        <v>49</v>
      </c>
      <c r="C3716" s="1" t="s">
        <v>2504</v>
      </c>
      <c r="D3716" s="1" t="s">
        <v>2298</v>
      </c>
      <c r="E3716" s="1" t="s">
        <v>20</v>
      </c>
      <c r="F3716" s="1" t="s">
        <v>1992</v>
      </c>
      <c r="G3716" s="1" t="s">
        <v>590</v>
      </c>
      <c r="H3716" s="1" t="s">
        <v>103</v>
      </c>
      <c r="I3716" s="1" t="s">
        <v>2056</v>
      </c>
      <c r="J3716" s="3">
        <v>-11.48</v>
      </c>
      <c r="K3716" s="1" t="s">
        <v>2398</v>
      </c>
      <c r="L3716" s="1" t="s">
        <v>24</v>
      </c>
      <c r="M3716" s="1" t="s">
        <v>2399</v>
      </c>
      <c r="N3716" s="1" t="s">
        <v>2089</v>
      </c>
      <c r="O3716" s="2">
        <v>39752</v>
      </c>
      <c r="P3716" s="2">
        <v>39758</v>
      </c>
      <c r="Q3716" s="1" t="s">
        <v>29</v>
      </c>
      <c r="R3716" t="str">
        <f>VLOOKUP(F3716,'Seg 2 descriptions'!A:B,2)</f>
        <v>X Operations-Tri-County</v>
      </c>
      <c r="S3716" t="str">
        <f>VLOOKUP(G3716,'Seg 3 descriptions'!A:B,2)</f>
        <v>Overtime/Comp Time/On Call</v>
      </c>
    </row>
    <row r="3717" spans="1:19" x14ac:dyDescent="0.25">
      <c r="A3717" s="1" t="s">
        <v>457</v>
      </c>
      <c r="B3717" s="1" t="s">
        <v>49</v>
      </c>
      <c r="C3717" s="1" t="s">
        <v>2504</v>
      </c>
      <c r="D3717" s="1" t="s">
        <v>2065</v>
      </c>
      <c r="E3717" s="1" t="s">
        <v>20</v>
      </c>
      <c r="F3717" s="1" t="s">
        <v>1992</v>
      </c>
      <c r="G3717" s="1" t="s">
        <v>590</v>
      </c>
      <c r="H3717" s="1" t="s">
        <v>86</v>
      </c>
      <c r="I3717" s="1" t="s">
        <v>2056</v>
      </c>
      <c r="J3717" s="3">
        <v>-7.65</v>
      </c>
      <c r="K3717" s="1" t="s">
        <v>2398</v>
      </c>
      <c r="L3717" s="1" t="s">
        <v>24</v>
      </c>
      <c r="M3717" s="1" t="s">
        <v>2399</v>
      </c>
      <c r="N3717" s="1" t="s">
        <v>2089</v>
      </c>
      <c r="O3717" s="2">
        <v>39752</v>
      </c>
      <c r="P3717" s="2">
        <v>39758</v>
      </c>
      <c r="Q3717" s="1" t="s">
        <v>29</v>
      </c>
      <c r="R3717" t="str">
        <f>VLOOKUP(F3717,'Seg 2 descriptions'!A:B,2)</f>
        <v>X Operations-Tri-County</v>
      </c>
      <c r="S3717" t="str">
        <f>VLOOKUP(G3717,'Seg 3 descriptions'!A:B,2)</f>
        <v>Overtime/Comp Time/On Call</v>
      </c>
    </row>
    <row r="3718" spans="1:19" x14ac:dyDescent="0.25">
      <c r="A3718" s="1" t="s">
        <v>457</v>
      </c>
      <c r="B3718" s="1" t="s">
        <v>49</v>
      </c>
      <c r="C3718" s="1" t="s">
        <v>3200</v>
      </c>
      <c r="D3718" s="1" t="s">
        <v>3113</v>
      </c>
      <c r="E3718" s="1" t="s">
        <v>20</v>
      </c>
      <c r="F3718" s="1" t="s">
        <v>2006</v>
      </c>
      <c r="G3718" s="1" t="s">
        <v>869</v>
      </c>
      <c r="H3718" s="1" t="s">
        <v>130</v>
      </c>
      <c r="I3718" s="1" t="s">
        <v>2056</v>
      </c>
      <c r="J3718" s="3">
        <v>3.64</v>
      </c>
      <c r="K3718" s="1" t="s">
        <v>3022</v>
      </c>
      <c r="L3718" s="1" t="s">
        <v>24</v>
      </c>
      <c r="M3718" s="1" t="s">
        <v>3023</v>
      </c>
      <c r="N3718" s="1" t="s">
        <v>2059</v>
      </c>
      <c r="O3718" s="2">
        <v>39691</v>
      </c>
      <c r="P3718" s="2">
        <v>39696</v>
      </c>
      <c r="Q3718" s="1" t="s">
        <v>29</v>
      </c>
      <c r="R3718" t="str">
        <f>VLOOKUP(F3718,'Seg 2 descriptions'!A:B,2)</f>
        <v>X Engineering and Measurement</v>
      </c>
      <c r="S3718" t="str">
        <f>VLOOKUP(G3718,'Seg 3 descriptions'!A:B,2)</f>
        <v>Vehicle Fuel</v>
      </c>
    </row>
    <row r="3719" spans="1:19" x14ac:dyDescent="0.25">
      <c r="A3719" s="1" t="s">
        <v>457</v>
      </c>
      <c r="B3719" s="1" t="s">
        <v>49</v>
      </c>
      <c r="C3719" s="1" t="s">
        <v>3200</v>
      </c>
      <c r="D3719" s="1" t="s">
        <v>3035</v>
      </c>
      <c r="E3719" s="1" t="s">
        <v>20</v>
      </c>
      <c r="F3719" s="1" t="s">
        <v>2006</v>
      </c>
      <c r="G3719" s="1" t="s">
        <v>869</v>
      </c>
      <c r="H3719" s="1" t="s">
        <v>86</v>
      </c>
      <c r="I3719" s="1" t="s">
        <v>2056</v>
      </c>
      <c r="J3719" s="3">
        <v>31.83</v>
      </c>
      <c r="K3719" s="1" t="s">
        <v>3022</v>
      </c>
      <c r="L3719" s="1" t="s">
        <v>24</v>
      </c>
      <c r="M3719" s="1" t="s">
        <v>3023</v>
      </c>
      <c r="N3719" s="1" t="s">
        <v>2059</v>
      </c>
      <c r="O3719" s="2">
        <v>39691</v>
      </c>
      <c r="P3719" s="2">
        <v>39696</v>
      </c>
      <c r="Q3719" s="1" t="s">
        <v>29</v>
      </c>
      <c r="R3719" t="str">
        <f>VLOOKUP(F3719,'Seg 2 descriptions'!A:B,2)</f>
        <v>X Engineering and Measurement</v>
      </c>
      <c r="S3719" t="str">
        <f>VLOOKUP(G3719,'Seg 3 descriptions'!A:B,2)</f>
        <v>Vehicle Fuel</v>
      </c>
    </row>
    <row r="3720" spans="1:19" x14ac:dyDescent="0.25">
      <c r="A3720" s="1" t="s">
        <v>457</v>
      </c>
      <c r="B3720" s="1" t="s">
        <v>49</v>
      </c>
      <c r="C3720" s="1" t="s">
        <v>3200</v>
      </c>
      <c r="D3720" s="1" t="s">
        <v>3036</v>
      </c>
      <c r="E3720" s="1" t="s">
        <v>20</v>
      </c>
      <c r="F3720" s="1" t="s">
        <v>2006</v>
      </c>
      <c r="G3720" s="1" t="s">
        <v>869</v>
      </c>
      <c r="H3720" s="1" t="s">
        <v>187</v>
      </c>
      <c r="I3720" s="1" t="s">
        <v>2056</v>
      </c>
      <c r="J3720" s="3">
        <v>80.09</v>
      </c>
      <c r="K3720" s="1" t="s">
        <v>3022</v>
      </c>
      <c r="L3720" s="1" t="s">
        <v>24</v>
      </c>
      <c r="M3720" s="1" t="s">
        <v>3023</v>
      </c>
      <c r="N3720" s="1" t="s">
        <v>2059</v>
      </c>
      <c r="O3720" s="2">
        <v>39691</v>
      </c>
      <c r="P3720" s="2">
        <v>39696</v>
      </c>
      <c r="Q3720" s="1" t="s">
        <v>29</v>
      </c>
      <c r="R3720" t="str">
        <f>VLOOKUP(F3720,'Seg 2 descriptions'!A:B,2)</f>
        <v>X Engineering and Measurement</v>
      </c>
      <c r="S3720" t="str">
        <f>VLOOKUP(G3720,'Seg 3 descriptions'!A:B,2)</f>
        <v>Vehicle Fuel</v>
      </c>
    </row>
    <row r="3721" spans="1:19" x14ac:dyDescent="0.25">
      <c r="A3721" s="1" t="s">
        <v>457</v>
      </c>
      <c r="B3721" s="1" t="s">
        <v>49</v>
      </c>
      <c r="C3721" s="1" t="s">
        <v>3200</v>
      </c>
      <c r="D3721" s="1" t="s">
        <v>3040</v>
      </c>
      <c r="E3721" s="1" t="s">
        <v>20</v>
      </c>
      <c r="F3721" s="1" t="s">
        <v>2006</v>
      </c>
      <c r="G3721" s="1" t="s">
        <v>283</v>
      </c>
      <c r="H3721" s="1" t="s">
        <v>23</v>
      </c>
      <c r="I3721" s="1" t="s">
        <v>2056</v>
      </c>
      <c r="J3721" s="3">
        <v>125.87</v>
      </c>
      <c r="K3721" s="1" t="s">
        <v>3022</v>
      </c>
      <c r="L3721" s="1" t="s">
        <v>24</v>
      </c>
      <c r="M3721" s="1" t="s">
        <v>3023</v>
      </c>
      <c r="N3721" s="1" t="s">
        <v>2059</v>
      </c>
      <c r="O3721" s="2">
        <v>39691</v>
      </c>
      <c r="P3721" s="2">
        <v>39696</v>
      </c>
      <c r="Q3721" s="1" t="s">
        <v>29</v>
      </c>
      <c r="R3721" t="str">
        <f>VLOOKUP(F3721,'Seg 2 descriptions'!A:B,2)</f>
        <v>X Engineering and Measurement</v>
      </c>
      <c r="S3721" t="str">
        <f>VLOOKUP(G3721,'Seg 3 descriptions'!A:B,2)</f>
        <v>Supplies &amp; Misc Dept Expenses</v>
      </c>
    </row>
    <row r="3722" spans="1:19" x14ac:dyDescent="0.25">
      <c r="A3722" s="1" t="s">
        <v>457</v>
      </c>
      <c r="B3722" s="1" t="s">
        <v>49</v>
      </c>
      <c r="C3722" s="1" t="s">
        <v>3200</v>
      </c>
      <c r="D3722" s="1" t="s">
        <v>3114</v>
      </c>
      <c r="E3722" s="1" t="s">
        <v>20</v>
      </c>
      <c r="F3722" s="1" t="s">
        <v>2006</v>
      </c>
      <c r="G3722" s="1" t="s">
        <v>283</v>
      </c>
      <c r="H3722" s="1" t="s">
        <v>130</v>
      </c>
      <c r="I3722" s="1" t="s">
        <v>2056</v>
      </c>
      <c r="J3722" s="3">
        <v>5.31</v>
      </c>
      <c r="K3722" s="1" t="s">
        <v>3022</v>
      </c>
      <c r="L3722" s="1" t="s">
        <v>24</v>
      </c>
      <c r="M3722" s="1" t="s">
        <v>3023</v>
      </c>
      <c r="N3722" s="1" t="s">
        <v>2059</v>
      </c>
      <c r="O3722" s="2">
        <v>39691</v>
      </c>
      <c r="P3722" s="2">
        <v>39696</v>
      </c>
      <c r="Q3722" s="1" t="s">
        <v>29</v>
      </c>
      <c r="R3722" t="str">
        <f>VLOOKUP(F3722,'Seg 2 descriptions'!A:B,2)</f>
        <v>X Engineering and Measurement</v>
      </c>
      <c r="S3722" t="str">
        <f>VLOOKUP(G3722,'Seg 3 descriptions'!A:B,2)</f>
        <v>Supplies &amp; Misc Dept Expenses</v>
      </c>
    </row>
    <row r="3723" spans="1:19" x14ac:dyDescent="0.25">
      <c r="A3723" s="1" t="s">
        <v>457</v>
      </c>
      <c r="B3723" s="1" t="s">
        <v>49</v>
      </c>
      <c r="C3723" s="1" t="s">
        <v>3200</v>
      </c>
      <c r="D3723" s="1" t="s">
        <v>3041</v>
      </c>
      <c r="E3723" s="1" t="s">
        <v>20</v>
      </c>
      <c r="F3723" s="1" t="s">
        <v>2006</v>
      </c>
      <c r="G3723" s="1" t="s">
        <v>283</v>
      </c>
      <c r="H3723" s="1" t="s">
        <v>86</v>
      </c>
      <c r="I3723" s="1" t="s">
        <v>2056</v>
      </c>
      <c r="J3723" s="3">
        <v>46.45</v>
      </c>
      <c r="K3723" s="1" t="s">
        <v>3022</v>
      </c>
      <c r="L3723" s="1" t="s">
        <v>24</v>
      </c>
      <c r="M3723" s="1" t="s">
        <v>3023</v>
      </c>
      <c r="N3723" s="1" t="s">
        <v>2059</v>
      </c>
      <c r="O3723" s="2">
        <v>39691</v>
      </c>
      <c r="P3723" s="2">
        <v>39696</v>
      </c>
      <c r="Q3723" s="1" t="s">
        <v>29</v>
      </c>
      <c r="R3723" t="str">
        <f>VLOOKUP(F3723,'Seg 2 descriptions'!A:B,2)</f>
        <v>X Engineering and Measurement</v>
      </c>
      <c r="S3723" t="str">
        <f>VLOOKUP(G3723,'Seg 3 descriptions'!A:B,2)</f>
        <v>Supplies &amp; Misc Dept Expenses</v>
      </c>
    </row>
    <row r="3724" spans="1:19" x14ac:dyDescent="0.25">
      <c r="A3724" s="1" t="s">
        <v>457</v>
      </c>
      <c r="B3724" s="1" t="s">
        <v>49</v>
      </c>
      <c r="C3724" s="1" t="s">
        <v>3200</v>
      </c>
      <c r="D3724" s="1" t="s">
        <v>3042</v>
      </c>
      <c r="E3724" s="1" t="s">
        <v>20</v>
      </c>
      <c r="F3724" s="1" t="s">
        <v>2006</v>
      </c>
      <c r="G3724" s="1" t="s">
        <v>283</v>
      </c>
      <c r="H3724" s="1" t="s">
        <v>187</v>
      </c>
      <c r="I3724" s="1" t="s">
        <v>2056</v>
      </c>
      <c r="J3724" s="3">
        <v>116.88</v>
      </c>
      <c r="K3724" s="1" t="s">
        <v>3022</v>
      </c>
      <c r="L3724" s="1" t="s">
        <v>24</v>
      </c>
      <c r="M3724" s="1" t="s">
        <v>3023</v>
      </c>
      <c r="N3724" s="1" t="s">
        <v>2059</v>
      </c>
      <c r="O3724" s="2">
        <v>39691</v>
      </c>
      <c r="P3724" s="2">
        <v>39696</v>
      </c>
      <c r="Q3724" s="1" t="s">
        <v>29</v>
      </c>
      <c r="R3724" t="str">
        <f>VLOOKUP(F3724,'Seg 2 descriptions'!A:B,2)</f>
        <v>X Engineering and Measurement</v>
      </c>
      <c r="S3724" t="str">
        <f>VLOOKUP(G3724,'Seg 3 descriptions'!A:B,2)</f>
        <v>Supplies &amp; Misc Dept Expenses</v>
      </c>
    </row>
    <row r="3725" spans="1:19" x14ac:dyDescent="0.25">
      <c r="A3725" s="1" t="s">
        <v>457</v>
      </c>
      <c r="B3725" s="1" t="s">
        <v>49</v>
      </c>
      <c r="C3725" s="1" t="s">
        <v>3200</v>
      </c>
      <c r="D3725" s="1" t="s">
        <v>3039</v>
      </c>
      <c r="E3725" s="1" t="s">
        <v>20</v>
      </c>
      <c r="F3725" s="1" t="s">
        <v>2006</v>
      </c>
      <c r="G3725" s="1" t="s">
        <v>283</v>
      </c>
      <c r="H3725" s="1" t="s">
        <v>76</v>
      </c>
      <c r="I3725" s="1" t="s">
        <v>2056</v>
      </c>
      <c r="J3725" s="3">
        <v>191.05</v>
      </c>
      <c r="K3725" s="1" t="s">
        <v>3022</v>
      </c>
      <c r="L3725" s="1" t="s">
        <v>24</v>
      </c>
      <c r="M3725" s="1" t="s">
        <v>3023</v>
      </c>
      <c r="N3725" s="1" t="s">
        <v>2059</v>
      </c>
      <c r="O3725" s="2">
        <v>39691</v>
      </c>
      <c r="P3725" s="2">
        <v>39696</v>
      </c>
      <c r="Q3725" s="1" t="s">
        <v>29</v>
      </c>
      <c r="R3725" t="str">
        <f>VLOOKUP(F3725,'Seg 2 descriptions'!A:B,2)</f>
        <v>X Engineering and Measurement</v>
      </c>
      <c r="S3725" t="str">
        <f>VLOOKUP(G3725,'Seg 3 descriptions'!A:B,2)</f>
        <v>Supplies &amp; Misc Dept Expenses</v>
      </c>
    </row>
    <row r="3726" spans="1:19" x14ac:dyDescent="0.25">
      <c r="A3726" s="1" t="s">
        <v>457</v>
      </c>
      <c r="B3726" s="1" t="s">
        <v>49</v>
      </c>
      <c r="C3726" s="1" t="s">
        <v>3200</v>
      </c>
      <c r="D3726" s="1" t="s">
        <v>3115</v>
      </c>
      <c r="E3726" s="1" t="s">
        <v>20</v>
      </c>
      <c r="F3726" s="1" t="s">
        <v>2006</v>
      </c>
      <c r="G3726" s="1" t="s">
        <v>1302</v>
      </c>
      <c r="H3726" s="1" t="s">
        <v>130</v>
      </c>
      <c r="I3726" s="1" t="s">
        <v>2056</v>
      </c>
      <c r="J3726" s="3">
        <v>0.22</v>
      </c>
      <c r="K3726" s="1" t="s">
        <v>3022</v>
      </c>
      <c r="L3726" s="1" t="s">
        <v>24</v>
      </c>
      <c r="M3726" s="1" t="s">
        <v>3023</v>
      </c>
      <c r="N3726" s="1" t="s">
        <v>2059</v>
      </c>
      <c r="O3726" s="2">
        <v>39691</v>
      </c>
      <c r="P3726" s="2">
        <v>39696</v>
      </c>
      <c r="Q3726" s="1" t="s">
        <v>29</v>
      </c>
      <c r="R3726" t="str">
        <f>VLOOKUP(F3726,'Seg 2 descriptions'!A:B,2)</f>
        <v>X Engineering and Measurement</v>
      </c>
      <c r="S3726" t="str">
        <f>VLOOKUP(G3726,'Seg 3 descriptions'!A:B,2)</f>
        <v>Uniforms</v>
      </c>
    </row>
    <row r="3727" spans="1:19" x14ac:dyDescent="0.25">
      <c r="A3727" s="1" t="s">
        <v>457</v>
      </c>
      <c r="B3727" s="1" t="s">
        <v>49</v>
      </c>
      <c r="C3727" s="1" t="s">
        <v>3200</v>
      </c>
      <c r="D3727" s="1" t="s">
        <v>3043</v>
      </c>
      <c r="E3727" s="1" t="s">
        <v>20</v>
      </c>
      <c r="F3727" s="1" t="s">
        <v>2006</v>
      </c>
      <c r="G3727" s="1" t="s">
        <v>1302</v>
      </c>
      <c r="H3727" s="1" t="s">
        <v>86</v>
      </c>
      <c r="I3727" s="1" t="s">
        <v>2056</v>
      </c>
      <c r="J3727" s="3">
        <v>1.91</v>
      </c>
      <c r="K3727" s="1" t="s">
        <v>3022</v>
      </c>
      <c r="L3727" s="1" t="s">
        <v>24</v>
      </c>
      <c r="M3727" s="1" t="s">
        <v>3023</v>
      </c>
      <c r="N3727" s="1" t="s">
        <v>2059</v>
      </c>
      <c r="O3727" s="2">
        <v>39691</v>
      </c>
      <c r="P3727" s="2">
        <v>39696</v>
      </c>
      <c r="Q3727" s="1" t="s">
        <v>29</v>
      </c>
      <c r="R3727" t="str">
        <f>VLOOKUP(F3727,'Seg 2 descriptions'!A:B,2)</f>
        <v>X Engineering and Measurement</v>
      </c>
      <c r="S3727" t="str">
        <f>VLOOKUP(G3727,'Seg 3 descriptions'!A:B,2)</f>
        <v>Uniforms</v>
      </c>
    </row>
    <row r="3728" spans="1:19" x14ac:dyDescent="0.25">
      <c r="A3728" s="1" t="s">
        <v>457</v>
      </c>
      <c r="B3728" s="1" t="s">
        <v>49</v>
      </c>
      <c r="C3728" s="1" t="s">
        <v>3200</v>
      </c>
      <c r="D3728" s="1" t="s">
        <v>3044</v>
      </c>
      <c r="E3728" s="1" t="s">
        <v>20</v>
      </c>
      <c r="F3728" s="1" t="s">
        <v>2006</v>
      </c>
      <c r="G3728" s="1" t="s">
        <v>1302</v>
      </c>
      <c r="H3728" s="1" t="s">
        <v>187</v>
      </c>
      <c r="I3728" s="1" t="s">
        <v>2056</v>
      </c>
      <c r="J3728" s="3">
        <v>4.8</v>
      </c>
      <c r="K3728" s="1" t="s">
        <v>3022</v>
      </c>
      <c r="L3728" s="1" t="s">
        <v>24</v>
      </c>
      <c r="M3728" s="1" t="s">
        <v>3023</v>
      </c>
      <c r="N3728" s="1" t="s">
        <v>2059</v>
      </c>
      <c r="O3728" s="2">
        <v>39691</v>
      </c>
      <c r="P3728" s="2">
        <v>39696</v>
      </c>
      <c r="Q3728" s="1" t="s">
        <v>29</v>
      </c>
      <c r="R3728" t="str">
        <f>VLOOKUP(F3728,'Seg 2 descriptions'!A:B,2)</f>
        <v>X Engineering and Measurement</v>
      </c>
      <c r="S3728" t="str">
        <f>VLOOKUP(G3728,'Seg 3 descriptions'!A:B,2)</f>
        <v>Uniforms</v>
      </c>
    </row>
    <row r="3729" spans="1:19" x14ac:dyDescent="0.25">
      <c r="A3729" s="1" t="s">
        <v>457</v>
      </c>
      <c r="B3729" s="1" t="s">
        <v>49</v>
      </c>
      <c r="C3729" s="1" t="s">
        <v>3200</v>
      </c>
      <c r="D3729" s="1" t="s">
        <v>3045</v>
      </c>
      <c r="E3729" s="1" t="s">
        <v>20</v>
      </c>
      <c r="F3729" s="1" t="s">
        <v>2006</v>
      </c>
      <c r="G3729" s="1" t="s">
        <v>1302</v>
      </c>
      <c r="H3729" s="1" t="s">
        <v>76</v>
      </c>
      <c r="I3729" s="1" t="s">
        <v>2056</v>
      </c>
      <c r="J3729" s="3">
        <v>7.84</v>
      </c>
      <c r="K3729" s="1" t="s">
        <v>3022</v>
      </c>
      <c r="L3729" s="1" t="s">
        <v>24</v>
      </c>
      <c r="M3729" s="1" t="s">
        <v>3023</v>
      </c>
      <c r="N3729" s="1" t="s">
        <v>2059</v>
      </c>
      <c r="O3729" s="2">
        <v>39691</v>
      </c>
      <c r="P3729" s="2">
        <v>39696</v>
      </c>
      <c r="Q3729" s="1" t="s">
        <v>29</v>
      </c>
      <c r="R3729" t="str">
        <f>VLOOKUP(F3729,'Seg 2 descriptions'!A:B,2)</f>
        <v>X Engineering and Measurement</v>
      </c>
      <c r="S3729" t="str">
        <f>VLOOKUP(G3729,'Seg 3 descriptions'!A:B,2)</f>
        <v>Uniforms</v>
      </c>
    </row>
    <row r="3730" spans="1:19" x14ac:dyDescent="0.25">
      <c r="A3730" s="1" t="s">
        <v>457</v>
      </c>
      <c r="B3730" s="1" t="s">
        <v>49</v>
      </c>
      <c r="C3730" s="1" t="s">
        <v>3200</v>
      </c>
      <c r="D3730" s="1" t="s">
        <v>3046</v>
      </c>
      <c r="E3730" s="1" t="s">
        <v>20</v>
      </c>
      <c r="F3730" s="1" t="s">
        <v>2006</v>
      </c>
      <c r="G3730" s="1" t="s">
        <v>1302</v>
      </c>
      <c r="H3730" s="1" t="s">
        <v>23</v>
      </c>
      <c r="I3730" s="1" t="s">
        <v>2056</v>
      </c>
      <c r="J3730" s="3">
        <v>5.16</v>
      </c>
      <c r="K3730" s="1" t="s">
        <v>3022</v>
      </c>
      <c r="L3730" s="1" t="s">
        <v>24</v>
      </c>
      <c r="M3730" s="1" t="s">
        <v>3023</v>
      </c>
      <c r="N3730" s="1" t="s">
        <v>2059</v>
      </c>
      <c r="O3730" s="2">
        <v>39691</v>
      </c>
      <c r="P3730" s="2">
        <v>39696</v>
      </c>
      <c r="Q3730" s="1" t="s">
        <v>29</v>
      </c>
      <c r="R3730" t="str">
        <f>VLOOKUP(F3730,'Seg 2 descriptions'!A:B,2)</f>
        <v>X Engineering and Measurement</v>
      </c>
      <c r="S3730" t="str">
        <f>VLOOKUP(G3730,'Seg 3 descriptions'!A:B,2)</f>
        <v>Uniforms</v>
      </c>
    </row>
    <row r="3731" spans="1:19" x14ac:dyDescent="0.25">
      <c r="A3731" s="1" t="s">
        <v>457</v>
      </c>
      <c r="B3731" s="1" t="s">
        <v>49</v>
      </c>
      <c r="C3731" s="1" t="s">
        <v>3200</v>
      </c>
      <c r="D3731" s="1" t="s">
        <v>3047</v>
      </c>
      <c r="E3731" s="1" t="s">
        <v>20</v>
      </c>
      <c r="F3731" s="1" t="s">
        <v>2006</v>
      </c>
      <c r="G3731" s="1" t="s">
        <v>868</v>
      </c>
      <c r="H3731" s="1" t="s">
        <v>86</v>
      </c>
      <c r="I3731" s="1" t="s">
        <v>2056</v>
      </c>
      <c r="J3731" s="3">
        <v>8.16</v>
      </c>
      <c r="K3731" s="1" t="s">
        <v>3022</v>
      </c>
      <c r="L3731" s="1" t="s">
        <v>24</v>
      </c>
      <c r="M3731" s="1" t="s">
        <v>3023</v>
      </c>
      <c r="N3731" s="1" t="s">
        <v>2059</v>
      </c>
      <c r="O3731" s="2">
        <v>39691</v>
      </c>
      <c r="P3731" s="2">
        <v>39696</v>
      </c>
      <c r="Q3731" s="1" t="s">
        <v>29</v>
      </c>
      <c r="R3731" t="str">
        <f>VLOOKUP(F3731,'Seg 2 descriptions'!A:B,2)</f>
        <v>X Engineering and Measurement</v>
      </c>
      <c r="S3731" t="str">
        <f>VLOOKUP(G3731,'Seg 3 descriptions'!A:B,2)</f>
        <v>Cell Phones</v>
      </c>
    </row>
    <row r="3732" spans="1:19" x14ac:dyDescent="0.25">
      <c r="A3732" s="1" t="s">
        <v>457</v>
      </c>
      <c r="B3732" s="1" t="s">
        <v>49</v>
      </c>
      <c r="C3732" s="1" t="s">
        <v>3200</v>
      </c>
      <c r="D3732" s="1" t="s">
        <v>3048</v>
      </c>
      <c r="E3732" s="1" t="s">
        <v>20</v>
      </c>
      <c r="F3732" s="1" t="s">
        <v>2006</v>
      </c>
      <c r="G3732" s="1" t="s">
        <v>868</v>
      </c>
      <c r="H3732" s="1" t="s">
        <v>187</v>
      </c>
      <c r="I3732" s="1" t="s">
        <v>2056</v>
      </c>
      <c r="J3732" s="3">
        <v>20.54</v>
      </c>
      <c r="K3732" s="1" t="s">
        <v>3022</v>
      </c>
      <c r="L3732" s="1" t="s">
        <v>24</v>
      </c>
      <c r="M3732" s="1" t="s">
        <v>3023</v>
      </c>
      <c r="N3732" s="1" t="s">
        <v>2059</v>
      </c>
      <c r="O3732" s="2">
        <v>39691</v>
      </c>
      <c r="P3732" s="2">
        <v>39696</v>
      </c>
      <c r="Q3732" s="1" t="s">
        <v>29</v>
      </c>
      <c r="R3732" t="str">
        <f>VLOOKUP(F3732,'Seg 2 descriptions'!A:B,2)</f>
        <v>X Engineering and Measurement</v>
      </c>
      <c r="S3732" t="str">
        <f>VLOOKUP(G3732,'Seg 3 descriptions'!A:B,2)</f>
        <v>Cell Phones</v>
      </c>
    </row>
    <row r="3733" spans="1:19" x14ac:dyDescent="0.25">
      <c r="A3733" s="1" t="s">
        <v>457</v>
      </c>
      <c r="B3733" s="1" t="s">
        <v>49</v>
      </c>
      <c r="C3733" s="1" t="s">
        <v>3200</v>
      </c>
      <c r="D3733" s="1" t="s">
        <v>3049</v>
      </c>
      <c r="E3733" s="1" t="s">
        <v>20</v>
      </c>
      <c r="F3733" s="1" t="s">
        <v>2006</v>
      </c>
      <c r="G3733" s="1" t="s">
        <v>868</v>
      </c>
      <c r="H3733" s="1" t="s">
        <v>76</v>
      </c>
      <c r="I3733" s="1" t="s">
        <v>2056</v>
      </c>
      <c r="J3733" s="3">
        <v>33.58</v>
      </c>
      <c r="K3733" s="1" t="s">
        <v>3022</v>
      </c>
      <c r="L3733" s="1" t="s">
        <v>24</v>
      </c>
      <c r="M3733" s="1" t="s">
        <v>3023</v>
      </c>
      <c r="N3733" s="1" t="s">
        <v>2059</v>
      </c>
      <c r="O3733" s="2">
        <v>39691</v>
      </c>
      <c r="P3733" s="2">
        <v>39696</v>
      </c>
      <c r="Q3733" s="1" t="s">
        <v>29</v>
      </c>
      <c r="R3733" t="str">
        <f>VLOOKUP(F3733,'Seg 2 descriptions'!A:B,2)</f>
        <v>X Engineering and Measurement</v>
      </c>
      <c r="S3733" t="str">
        <f>VLOOKUP(G3733,'Seg 3 descriptions'!A:B,2)</f>
        <v>Cell Phones</v>
      </c>
    </row>
    <row r="3734" spans="1:19" x14ac:dyDescent="0.25">
      <c r="A3734" s="1" t="s">
        <v>457</v>
      </c>
      <c r="B3734" s="1" t="s">
        <v>49</v>
      </c>
      <c r="C3734" s="1" t="s">
        <v>3200</v>
      </c>
      <c r="D3734" s="1" t="s">
        <v>3050</v>
      </c>
      <c r="E3734" s="1" t="s">
        <v>20</v>
      </c>
      <c r="F3734" s="1" t="s">
        <v>2006</v>
      </c>
      <c r="G3734" s="1" t="s">
        <v>868</v>
      </c>
      <c r="H3734" s="1" t="s">
        <v>23</v>
      </c>
      <c r="I3734" s="1" t="s">
        <v>2056</v>
      </c>
      <c r="J3734" s="3">
        <v>22.12</v>
      </c>
      <c r="K3734" s="1" t="s">
        <v>3022</v>
      </c>
      <c r="L3734" s="1" t="s">
        <v>24</v>
      </c>
      <c r="M3734" s="1" t="s">
        <v>3023</v>
      </c>
      <c r="N3734" s="1" t="s">
        <v>2059</v>
      </c>
      <c r="O3734" s="2">
        <v>39691</v>
      </c>
      <c r="P3734" s="2">
        <v>39696</v>
      </c>
      <c r="Q3734" s="1" t="s">
        <v>29</v>
      </c>
      <c r="R3734" t="str">
        <f>VLOOKUP(F3734,'Seg 2 descriptions'!A:B,2)</f>
        <v>X Engineering and Measurement</v>
      </c>
      <c r="S3734" t="str">
        <f>VLOOKUP(G3734,'Seg 3 descriptions'!A:B,2)</f>
        <v>Cell Phones</v>
      </c>
    </row>
    <row r="3735" spans="1:19" x14ac:dyDescent="0.25">
      <c r="A3735" s="1" t="s">
        <v>457</v>
      </c>
      <c r="B3735" s="1" t="s">
        <v>49</v>
      </c>
      <c r="C3735" s="1" t="s">
        <v>3200</v>
      </c>
      <c r="D3735" s="1" t="s">
        <v>3116</v>
      </c>
      <c r="E3735" s="1" t="s">
        <v>20</v>
      </c>
      <c r="F3735" s="1" t="s">
        <v>2006</v>
      </c>
      <c r="G3735" s="1" t="s">
        <v>868</v>
      </c>
      <c r="H3735" s="1" t="s">
        <v>130</v>
      </c>
      <c r="I3735" s="1" t="s">
        <v>2056</v>
      </c>
      <c r="J3735" s="3">
        <v>0.93</v>
      </c>
      <c r="K3735" s="1" t="s">
        <v>3022</v>
      </c>
      <c r="L3735" s="1" t="s">
        <v>24</v>
      </c>
      <c r="M3735" s="1" t="s">
        <v>3023</v>
      </c>
      <c r="N3735" s="1" t="s">
        <v>2059</v>
      </c>
      <c r="O3735" s="2">
        <v>39691</v>
      </c>
      <c r="P3735" s="2">
        <v>39696</v>
      </c>
      <c r="Q3735" s="1" t="s">
        <v>29</v>
      </c>
      <c r="R3735" t="str">
        <f>VLOOKUP(F3735,'Seg 2 descriptions'!A:B,2)</f>
        <v>X Engineering and Measurement</v>
      </c>
      <c r="S3735" t="str">
        <f>VLOOKUP(G3735,'Seg 3 descriptions'!A:B,2)</f>
        <v>Cell Phones</v>
      </c>
    </row>
    <row r="3736" spans="1:19" x14ac:dyDescent="0.25">
      <c r="A3736" s="1" t="s">
        <v>457</v>
      </c>
      <c r="B3736" s="1" t="s">
        <v>49</v>
      </c>
      <c r="C3736" s="1" t="s">
        <v>3200</v>
      </c>
      <c r="D3736" s="1" t="s">
        <v>3079</v>
      </c>
      <c r="E3736" s="1" t="s">
        <v>20</v>
      </c>
      <c r="F3736" s="1" t="s">
        <v>2006</v>
      </c>
      <c r="G3736" s="1" t="s">
        <v>1270</v>
      </c>
      <c r="H3736" s="1" t="s">
        <v>86</v>
      </c>
      <c r="I3736" s="1" t="s">
        <v>2056</v>
      </c>
      <c r="J3736" s="3">
        <v>11.28</v>
      </c>
      <c r="K3736" s="1" t="s">
        <v>3022</v>
      </c>
      <c r="L3736" s="1" t="s">
        <v>24</v>
      </c>
      <c r="M3736" s="1" t="s">
        <v>3023</v>
      </c>
      <c r="N3736" s="1" t="s">
        <v>2059</v>
      </c>
      <c r="O3736" s="2">
        <v>39691</v>
      </c>
      <c r="P3736" s="2">
        <v>39696</v>
      </c>
      <c r="Q3736" s="1" t="s">
        <v>29</v>
      </c>
      <c r="R3736" t="str">
        <f>VLOOKUP(F3736,'Seg 2 descriptions'!A:B,2)</f>
        <v>X Engineering and Measurement</v>
      </c>
      <c r="S3736" t="str">
        <f>VLOOKUP(G3736,'Seg 3 descriptions'!A:B,2)</f>
        <v>Seminars &amp; Training</v>
      </c>
    </row>
    <row r="3737" spans="1:19" x14ac:dyDescent="0.25">
      <c r="A3737" s="1" t="s">
        <v>457</v>
      </c>
      <c r="B3737" s="1" t="s">
        <v>49</v>
      </c>
      <c r="C3737" s="1" t="s">
        <v>3200</v>
      </c>
      <c r="D3737" s="1" t="s">
        <v>3080</v>
      </c>
      <c r="E3737" s="1" t="s">
        <v>20</v>
      </c>
      <c r="F3737" s="1" t="s">
        <v>2006</v>
      </c>
      <c r="G3737" s="1" t="s">
        <v>1270</v>
      </c>
      <c r="H3737" s="1" t="s">
        <v>187</v>
      </c>
      <c r="I3737" s="1" t="s">
        <v>2056</v>
      </c>
      <c r="J3737" s="3">
        <v>28.39</v>
      </c>
      <c r="K3737" s="1" t="s">
        <v>3022</v>
      </c>
      <c r="L3737" s="1" t="s">
        <v>24</v>
      </c>
      <c r="M3737" s="1" t="s">
        <v>3023</v>
      </c>
      <c r="N3737" s="1" t="s">
        <v>2059</v>
      </c>
      <c r="O3737" s="2">
        <v>39691</v>
      </c>
      <c r="P3737" s="2">
        <v>39696</v>
      </c>
      <c r="Q3737" s="1" t="s">
        <v>29</v>
      </c>
      <c r="R3737" t="str">
        <f>VLOOKUP(F3737,'Seg 2 descriptions'!A:B,2)</f>
        <v>X Engineering and Measurement</v>
      </c>
      <c r="S3737" t="str">
        <f>VLOOKUP(G3737,'Seg 3 descriptions'!A:B,2)</f>
        <v>Seminars &amp; Training</v>
      </c>
    </row>
    <row r="3738" spans="1:19" x14ac:dyDescent="0.25">
      <c r="A3738" s="1" t="s">
        <v>457</v>
      </c>
      <c r="B3738" s="1" t="s">
        <v>49</v>
      </c>
      <c r="C3738" s="1" t="s">
        <v>3200</v>
      </c>
      <c r="D3738" s="1" t="s">
        <v>3051</v>
      </c>
      <c r="E3738" s="1" t="s">
        <v>20</v>
      </c>
      <c r="F3738" s="1" t="s">
        <v>2006</v>
      </c>
      <c r="G3738" s="1" t="s">
        <v>1270</v>
      </c>
      <c r="H3738" s="1" t="s">
        <v>76</v>
      </c>
      <c r="I3738" s="1" t="s">
        <v>2056</v>
      </c>
      <c r="J3738" s="3">
        <v>46.4</v>
      </c>
      <c r="K3738" s="1" t="s">
        <v>3022</v>
      </c>
      <c r="L3738" s="1" t="s">
        <v>24</v>
      </c>
      <c r="M3738" s="1" t="s">
        <v>3023</v>
      </c>
      <c r="N3738" s="1" t="s">
        <v>2059</v>
      </c>
      <c r="O3738" s="2">
        <v>39691</v>
      </c>
      <c r="P3738" s="2">
        <v>39696</v>
      </c>
      <c r="Q3738" s="1" t="s">
        <v>29</v>
      </c>
      <c r="R3738" t="str">
        <f>VLOOKUP(F3738,'Seg 2 descriptions'!A:B,2)</f>
        <v>X Engineering and Measurement</v>
      </c>
      <c r="S3738" t="str">
        <f>VLOOKUP(G3738,'Seg 3 descriptions'!A:B,2)</f>
        <v>Seminars &amp; Training</v>
      </c>
    </row>
    <row r="3739" spans="1:19" x14ac:dyDescent="0.25">
      <c r="A3739" s="1" t="s">
        <v>457</v>
      </c>
      <c r="B3739" s="1" t="s">
        <v>49</v>
      </c>
      <c r="C3739" s="1" t="s">
        <v>3200</v>
      </c>
      <c r="D3739" s="1" t="s">
        <v>3052</v>
      </c>
      <c r="E3739" s="1" t="s">
        <v>20</v>
      </c>
      <c r="F3739" s="1" t="s">
        <v>2006</v>
      </c>
      <c r="G3739" s="1" t="s">
        <v>1270</v>
      </c>
      <c r="H3739" s="1" t="s">
        <v>23</v>
      </c>
      <c r="I3739" s="1" t="s">
        <v>2056</v>
      </c>
      <c r="J3739" s="3">
        <v>30.57</v>
      </c>
      <c r="K3739" s="1" t="s">
        <v>3022</v>
      </c>
      <c r="L3739" s="1" t="s">
        <v>24</v>
      </c>
      <c r="M3739" s="1" t="s">
        <v>3023</v>
      </c>
      <c r="N3739" s="1" t="s">
        <v>2059</v>
      </c>
      <c r="O3739" s="2">
        <v>39691</v>
      </c>
      <c r="P3739" s="2">
        <v>39696</v>
      </c>
      <c r="Q3739" s="1" t="s">
        <v>29</v>
      </c>
      <c r="R3739" t="str">
        <f>VLOOKUP(F3739,'Seg 2 descriptions'!A:B,2)</f>
        <v>X Engineering and Measurement</v>
      </c>
      <c r="S3739" t="str">
        <f>VLOOKUP(G3739,'Seg 3 descriptions'!A:B,2)</f>
        <v>Seminars &amp; Training</v>
      </c>
    </row>
    <row r="3740" spans="1:19" x14ac:dyDescent="0.25">
      <c r="A3740" s="1" t="s">
        <v>457</v>
      </c>
      <c r="B3740" s="1" t="s">
        <v>49</v>
      </c>
      <c r="C3740" s="1" t="s">
        <v>3200</v>
      </c>
      <c r="D3740" s="1" t="s">
        <v>3142</v>
      </c>
      <c r="E3740" s="1" t="s">
        <v>20</v>
      </c>
      <c r="F3740" s="1" t="s">
        <v>2006</v>
      </c>
      <c r="G3740" s="1" t="s">
        <v>1270</v>
      </c>
      <c r="H3740" s="1" t="s">
        <v>130</v>
      </c>
      <c r="I3740" s="1" t="s">
        <v>2056</v>
      </c>
      <c r="J3740" s="3">
        <v>1.29</v>
      </c>
      <c r="K3740" s="1" t="s">
        <v>3022</v>
      </c>
      <c r="L3740" s="1" t="s">
        <v>24</v>
      </c>
      <c r="M3740" s="1" t="s">
        <v>3023</v>
      </c>
      <c r="N3740" s="1" t="s">
        <v>2059</v>
      </c>
      <c r="O3740" s="2">
        <v>39691</v>
      </c>
      <c r="P3740" s="2">
        <v>39696</v>
      </c>
      <c r="Q3740" s="1" t="s">
        <v>29</v>
      </c>
      <c r="R3740" t="str">
        <f>VLOOKUP(F3740,'Seg 2 descriptions'!A:B,2)</f>
        <v>X Engineering and Measurement</v>
      </c>
      <c r="S3740" t="str">
        <f>VLOOKUP(G3740,'Seg 3 descriptions'!A:B,2)</f>
        <v>Seminars &amp; Training</v>
      </c>
    </row>
    <row r="3741" spans="1:19" x14ac:dyDescent="0.25">
      <c r="A3741" s="1" t="s">
        <v>457</v>
      </c>
      <c r="B3741" s="1" t="s">
        <v>49</v>
      </c>
      <c r="C3741" s="1" t="s">
        <v>3200</v>
      </c>
      <c r="D3741" s="1" t="s">
        <v>3082</v>
      </c>
      <c r="E3741" s="1" t="s">
        <v>20</v>
      </c>
      <c r="F3741" s="1" t="s">
        <v>2006</v>
      </c>
      <c r="G3741" s="1" t="s">
        <v>867</v>
      </c>
      <c r="H3741" s="1" t="s">
        <v>187</v>
      </c>
      <c r="I3741" s="1" t="s">
        <v>2056</v>
      </c>
      <c r="J3741" s="3">
        <v>1.87</v>
      </c>
      <c r="K3741" s="1" t="s">
        <v>3022</v>
      </c>
      <c r="L3741" s="1" t="s">
        <v>24</v>
      </c>
      <c r="M3741" s="1" t="s">
        <v>3023</v>
      </c>
      <c r="N3741" s="1" t="s">
        <v>2059</v>
      </c>
      <c r="O3741" s="2">
        <v>39691</v>
      </c>
      <c r="P3741" s="2">
        <v>39696</v>
      </c>
      <c r="Q3741" s="1" t="s">
        <v>29</v>
      </c>
      <c r="R3741" t="str">
        <f>VLOOKUP(F3741,'Seg 2 descriptions'!A:B,2)</f>
        <v>X Engineering and Measurement</v>
      </c>
      <c r="S3741" t="str">
        <f>VLOOKUP(G3741,'Seg 3 descriptions'!A:B,2)</f>
        <v>Meals</v>
      </c>
    </row>
    <row r="3742" spans="1:19" x14ac:dyDescent="0.25">
      <c r="A3742" s="1" t="s">
        <v>457</v>
      </c>
      <c r="B3742" s="1" t="s">
        <v>49</v>
      </c>
      <c r="C3742" s="1" t="s">
        <v>3200</v>
      </c>
      <c r="D3742" s="1" t="s">
        <v>3083</v>
      </c>
      <c r="E3742" s="1" t="s">
        <v>20</v>
      </c>
      <c r="F3742" s="1" t="s">
        <v>2006</v>
      </c>
      <c r="G3742" s="1" t="s">
        <v>867</v>
      </c>
      <c r="H3742" s="1" t="s">
        <v>76</v>
      </c>
      <c r="I3742" s="1" t="s">
        <v>2056</v>
      </c>
      <c r="J3742" s="3">
        <v>3.06</v>
      </c>
      <c r="K3742" s="1" t="s">
        <v>3022</v>
      </c>
      <c r="L3742" s="1" t="s">
        <v>24</v>
      </c>
      <c r="M3742" s="1" t="s">
        <v>3023</v>
      </c>
      <c r="N3742" s="1" t="s">
        <v>2059</v>
      </c>
      <c r="O3742" s="2">
        <v>39691</v>
      </c>
      <c r="P3742" s="2">
        <v>39696</v>
      </c>
      <c r="Q3742" s="1" t="s">
        <v>29</v>
      </c>
      <c r="R3742" t="str">
        <f>VLOOKUP(F3742,'Seg 2 descriptions'!A:B,2)</f>
        <v>X Engineering and Measurement</v>
      </c>
      <c r="S3742" t="str">
        <f>VLOOKUP(G3742,'Seg 3 descriptions'!A:B,2)</f>
        <v>Meals</v>
      </c>
    </row>
    <row r="3743" spans="1:19" x14ac:dyDescent="0.25">
      <c r="A3743" s="1" t="s">
        <v>457</v>
      </c>
      <c r="B3743" s="1" t="s">
        <v>49</v>
      </c>
      <c r="C3743" s="1" t="s">
        <v>3200</v>
      </c>
      <c r="D3743" s="1" t="s">
        <v>3084</v>
      </c>
      <c r="E3743" s="1" t="s">
        <v>20</v>
      </c>
      <c r="F3743" s="1" t="s">
        <v>2006</v>
      </c>
      <c r="G3743" s="1" t="s">
        <v>867</v>
      </c>
      <c r="H3743" s="1" t="s">
        <v>23</v>
      </c>
      <c r="I3743" s="1" t="s">
        <v>2056</v>
      </c>
      <c r="J3743" s="3">
        <v>2.0099999999999998</v>
      </c>
      <c r="K3743" s="1" t="s">
        <v>3022</v>
      </c>
      <c r="L3743" s="1" t="s">
        <v>24</v>
      </c>
      <c r="M3743" s="1" t="s">
        <v>3023</v>
      </c>
      <c r="N3743" s="1" t="s">
        <v>2059</v>
      </c>
      <c r="O3743" s="2">
        <v>39691</v>
      </c>
      <c r="P3743" s="2">
        <v>39696</v>
      </c>
      <c r="Q3743" s="1" t="s">
        <v>29</v>
      </c>
      <c r="R3743" t="str">
        <f>VLOOKUP(F3743,'Seg 2 descriptions'!A:B,2)</f>
        <v>X Engineering and Measurement</v>
      </c>
      <c r="S3743" t="str">
        <f>VLOOKUP(G3743,'Seg 3 descriptions'!A:B,2)</f>
        <v>Meals</v>
      </c>
    </row>
    <row r="3744" spans="1:19" x14ac:dyDescent="0.25">
      <c r="A3744" s="1" t="s">
        <v>457</v>
      </c>
      <c r="B3744" s="1" t="s">
        <v>49</v>
      </c>
      <c r="C3744" s="1" t="s">
        <v>3200</v>
      </c>
      <c r="D3744" s="1" t="s">
        <v>3143</v>
      </c>
      <c r="E3744" s="1" t="s">
        <v>20</v>
      </c>
      <c r="F3744" s="1" t="s">
        <v>2006</v>
      </c>
      <c r="G3744" s="1" t="s">
        <v>867</v>
      </c>
      <c r="H3744" s="1" t="s">
        <v>130</v>
      </c>
      <c r="I3744" s="1" t="s">
        <v>2056</v>
      </c>
      <c r="J3744" s="3">
        <v>0.09</v>
      </c>
      <c r="K3744" s="1" t="s">
        <v>3022</v>
      </c>
      <c r="L3744" s="1" t="s">
        <v>24</v>
      </c>
      <c r="M3744" s="1" t="s">
        <v>3023</v>
      </c>
      <c r="N3744" s="1" t="s">
        <v>2059</v>
      </c>
      <c r="O3744" s="2">
        <v>39691</v>
      </c>
      <c r="P3744" s="2">
        <v>39696</v>
      </c>
      <c r="Q3744" s="1" t="s">
        <v>29</v>
      </c>
      <c r="R3744" t="str">
        <f>VLOOKUP(F3744,'Seg 2 descriptions'!A:B,2)</f>
        <v>X Engineering and Measurement</v>
      </c>
      <c r="S3744" t="str">
        <f>VLOOKUP(G3744,'Seg 3 descriptions'!A:B,2)</f>
        <v>Meals</v>
      </c>
    </row>
    <row r="3745" spans="1:19" x14ac:dyDescent="0.25">
      <c r="A3745" s="1" t="s">
        <v>457</v>
      </c>
      <c r="B3745" s="1" t="s">
        <v>49</v>
      </c>
      <c r="C3745" s="1" t="s">
        <v>3200</v>
      </c>
      <c r="D3745" s="1" t="s">
        <v>3081</v>
      </c>
      <c r="E3745" s="1" t="s">
        <v>20</v>
      </c>
      <c r="F3745" s="1" t="s">
        <v>2006</v>
      </c>
      <c r="G3745" s="1" t="s">
        <v>867</v>
      </c>
      <c r="H3745" s="1" t="s">
        <v>86</v>
      </c>
      <c r="I3745" s="1" t="s">
        <v>2056</v>
      </c>
      <c r="J3745" s="3">
        <v>0.74</v>
      </c>
      <c r="K3745" s="1" t="s">
        <v>3022</v>
      </c>
      <c r="L3745" s="1" t="s">
        <v>24</v>
      </c>
      <c r="M3745" s="1" t="s">
        <v>3023</v>
      </c>
      <c r="N3745" s="1" t="s">
        <v>2059</v>
      </c>
      <c r="O3745" s="2">
        <v>39691</v>
      </c>
      <c r="P3745" s="2">
        <v>39696</v>
      </c>
      <c r="Q3745" s="1" t="s">
        <v>29</v>
      </c>
      <c r="R3745" t="str">
        <f>VLOOKUP(F3745,'Seg 2 descriptions'!A:B,2)</f>
        <v>X Engineering and Measurement</v>
      </c>
      <c r="S3745" t="str">
        <f>VLOOKUP(G3745,'Seg 3 descriptions'!A:B,2)</f>
        <v>Meals</v>
      </c>
    </row>
    <row r="3746" spans="1:19" x14ac:dyDescent="0.25">
      <c r="A3746" s="1" t="s">
        <v>457</v>
      </c>
      <c r="B3746" s="1" t="s">
        <v>49</v>
      </c>
      <c r="C3746" s="1" t="s">
        <v>3200</v>
      </c>
      <c r="D3746" s="1" t="s">
        <v>3064</v>
      </c>
      <c r="E3746" s="1" t="s">
        <v>20</v>
      </c>
      <c r="F3746" s="1" t="s">
        <v>2006</v>
      </c>
      <c r="G3746" s="1" t="s">
        <v>866</v>
      </c>
      <c r="H3746" s="1" t="s">
        <v>76</v>
      </c>
      <c r="I3746" s="1" t="s">
        <v>2056</v>
      </c>
      <c r="J3746" s="3">
        <v>49.92</v>
      </c>
      <c r="K3746" s="1" t="s">
        <v>3022</v>
      </c>
      <c r="L3746" s="1" t="s">
        <v>24</v>
      </c>
      <c r="M3746" s="1" t="s">
        <v>3023</v>
      </c>
      <c r="N3746" s="1" t="s">
        <v>2059</v>
      </c>
      <c r="O3746" s="2">
        <v>39691</v>
      </c>
      <c r="P3746" s="2">
        <v>39696</v>
      </c>
      <c r="Q3746" s="1" t="s">
        <v>29</v>
      </c>
      <c r="R3746" t="str">
        <f>VLOOKUP(F3746,'Seg 2 descriptions'!A:B,2)</f>
        <v>X Engineering and Measurement</v>
      </c>
      <c r="S3746" t="str">
        <f>VLOOKUP(G3746,'Seg 3 descriptions'!A:B,2)</f>
        <v>Lodging &amp; Travel</v>
      </c>
    </row>
    <row r="3747" spans="1:19" x14ac:dyDescent="0.25">
      <c r="A3747" s="1" t="s">
        <v>457</v>
      </c>
      <c r="B3747" s="1" t="s">
        <v>49</v>
      </c>
      <c r="C3747" s="1" t="s">
        <v>3200</v>
      </c>
      <c r="D3747" s="1" t="s">
        <v>3065</v>
      </c>
      <c r="E3747" s="1" t="s">
        <v>20</v>
      </c>
      <c r="F3747" s="1" t="s">
        <v>2006</v>
      </c>
      <c r="G3747" s="1" t="s">
        <v>866</v>
      </c>
      <c r="H3747" s="1" t="s">
        <v>23</v>
      </c>
      <c r="I3747" s="1" t="s">
        <v>2056</v>
      </c>
      <c r="J3747" s="3">
        <v>32.89</v>
      </c>
      <c r="K3747" s="1" t="s">
        <v>3022</v>
      </c>
      <c r="L3747" s="1" t="s">
        <v>24</v>
      </c>
      <c r="M3747" s="1" t="s">
        <v>3023</v>
      </c>
      <c r="N3747" s="1" t="s">
        <v>2059</v>
      </c>
      <c r="O3747" s="2">
        <v>39691</v>
      </c>
      <c r="P3747" s="2">
        <v>39696</v>
      </c>
      <c r="Q3747" s="1" t="s">
        <v>29</v>
      </c>
      <c r="R3747" t="str">
        <f>VLOOKUP(F3747,'Seg 2 descriptions'!A:B,2)</f>
        <v>X Engineering and Measurement</v>
      </c>
      <c r="S3747" t="str">
        <f>VLOOKUP(G3747,'Seg 3 descriptions'!A:B,2)</f>
        <v>Lodging &amp; Travel</v>
      </c>
    </row>
    <row r="3748" spans="1:19" x14ac:dyDescent="0.25">
      <c r="A3748" s="1" t="s">
        <v>457</v>
      </c>
      <c r="B3748" s="1" t="s">
        <v>49</v>
      </c>
      <c r="C3748" s="1" t="s">
        <v>3200</v>
      </c>
      <c r="D3748" s="1" t="s">
        <v>3117</v>
      </c>
      <c r="E3748" s="1" t="s">
        <v>20</v>
      </c>
      <c r="F3748" s="1" t="s">
        <v>2006</v>
      </c>
      <c r="G3748" s="1" t="s">
        <v>866</v>
      </c>
      <c r="H3748" s="1" t="s">
        <v>130</v>
      </c>
      <c r="I3748" s="1" t="s">
        <v>2056</v>
      </c>
      <c r="J3748" s="3">
        <v>1.39</v>
      </c>
      <c r="K3748" s="1" t="s">
        <v>3022</v>
      </c>
      <c r="L3748" s="1" t="s">
        <v>24</v>
      </c>
      <c r="M3748" s="1" t="s">
        <v>3023</v>
      </c>
      <c r="N3748" s="1" t="s">
        <v>2059</v>
      </c>
      <c r="O3748" s="2">
        <v>39691</v>
      </c>
      <c r="P3748" s="2">
        <v>39696</v>
      </c>
      <c r="Q3748" s="1" t="s">
        <v>29</v>
      </c>
      <c r="R3748" t="str">
        <f>VLOOKUP(F3748,'Seg 2 descriptions'!A:B,2)</f>
        <v>X Engineering and Measurement</v>
      </c>
      <c r="S3748" t="str">
        <f>VLOOKUP(G3748,'Seg 3 descriptions'!A:B,2)</f>
        <v>Lodging &amp; Travel</v>
      </c>
    </row>
    <row r="3749" spans="1:19" x14ac:dyDescent="0.25">
      <c r="A3749" s="1" t="s">
        <v>457</v>
      </c>
      <c r="B3749" s="1" t="s">
        <v>49</v>
      </c>
      <c r="C3749" s="1" t="s">
        <v>3200</v>
      </c>
      <c r="D3749" s="1" t="s">
        <v>3062</v>
      </c>
      <c r="E3749" s="1" t="s">
        <v>20</v>
      </c>
      <c r="F3749" s="1" t="s">
        <v>2006</v>
      </c>
      <c r="G3749" s="1" t="s">
        <v>866</v>
      </c>
      <c r="H3749" s="1" t="s">
        <v>86</v>
      </c>
      <c r="I3749" s="1" t="s">
        <v>2056</v>
      </c>
      <c r="J3749" s="3">
        <v>12.14</v>
      </c>
      <c r="K3749" s="1" t="s">
        <v>3022</v>
      </c>
      <c r="L3749" s="1" t="s">
        <v>24</v>
      </c>
      <c r="M3749" s="1" t="s">
        <v>3023</v>
      </c>
      <c r="N3749" s="1" t="s">
        <v>2059</v>
      </c>
      <c r="O3749" s="2">
        <v>39691</v>
      </c>
      <c r="P3749" s="2">
        <v>39696</v>
      </c>
      <c r="Q3749" s="1" t="s">
        <v>29</v>
      </c>
      <c r="R3749" t="str">
        <f>VLOOKUP(F3749,'Seg 2 descriptions'!A:B,2)</f>
        <v>X Engineering and Measurement</v>
      </c>
      <c r="S3749" t="str">
        <f>VLOOKUP(G3749,'Seg 3 descriptions'!A:B,2)</f>
        <v>Lodging &amp; Travel</v>
      </c>
    </row>
    <row r="3750" spans="1:19" x14ac:dyDescent="0.25">
      <c r="A3750" s="1" t="s">
        <v>457</v>
      </c>
      <c r="B3750" s="1" t="s">
        <v>49</v>
      </c>
      <c r="C3750" s="1" t="s">
        <v>3200</v>
      </c>
      <c r="D3750" s="1" t="s">
        <v>3063</v>
      </c>
      <c r="E3750" s="1" t="s">
        <v>20</v>
      </c>
      <c r="F3750" s="1" t="s">
        <v>2006</v>
      </c>
      <c r="G3750" s="1" t="s">
        <v>866</v>
      </c>
      <c r="H3750" s="1" t="s">
        <v>187</v>
      </c>
      <c r="I3750" s="1" t="s">
        <v>2056</v>
      </c>
      <c r="J3750" s="3">
        <v>30.54</v>
      </c>
      <c r="K3750" s="1" t="s">
        <v>3022</v>
      </c>
      <c r="L3750" s="1" t="s">
        <v>24</v>
      </c>
      <c r="M3750" s="1" t="s">
        <v>3023</v>
      </c>
      <c r="N3750" s="1" t="s">
        <v>2059</v>
      </c>
      <c r="O3750" s="2">
        <v>39691</v>
      </c>
      <c r="P3750" s="2">
        <v>39696</v>
      </c>
      <c r="Q3750" s="1" t="s">
        <v>29</v>
      </c>
      <c r="R3750" t="str">
        <f>VLOOKUP(F3750,'Seg 2 descriptions'!A:B,2)</f>
        <v>X Engineering and Measurement</v>
      </c>
      <c r="S3750" t="str">
        <f>VLOOKUP(G3750,'Seg 3 descriptions'!A:B,2)</f>
        <v>Lodging &amp; Travel</v>
      </c>
    </row>
    <row r="3751" spans="1:19" x14ac:dyDescent="0.25">
      <c r="A3751" s="1" t="s">
        <v>457</v>
      </c>
      <c r="B3751" s="1" t="s">
        <v>49</v>
      </c>
      <c r="C3751" s="1" t="s">
        <v>3200</v>
      </c>
      <c r="D3751" s="1" t="s">
        <v>2330</v>
      </c>
      <c r="E3751" s="1" t="s">
        <v>20</v>
      </c>
      <c r="F3751" s="1" t="s">
        <v>2006</v>
      </c>
      <c r="G3751" s="1" t="s">
        <v>460</v>
      </c>
      <c r="H3751" s="1" t="s">
        <v>130</v>
      </c>
      <c r="I3751" s="1" t="s">
        <v>2056</v>
      </c>
      <c r="J3751" s="3">
        <v>3.38</v>
      </c>
      <c r="K3751" s="1" t="s">
        <v>3022</v>
      </c>
      <c r="L3751" s="1" t="s">
        <v>24</v>
      </c>
      <c r="M3751" s="1" t="s">
        <v>3023</v>
      </c>
      <c r="N3751" s="1" t="s">
        <v>2059</v>
      </c>
      <c r="O3751" s="2">
        <v>39691</v>
      </c>
      <c r="P3751" s="2">
        <v>39696</v>
      </c>
      <c r="Q3751" s="1" t="s">
        <v>29</v>
      </c>
      <c r="R3751" t="str">
        <f>VLOOKUP(F3751,'Seg 2 descriptions'!A:B,2)</f>
        <v>X Engineering and Measurement</v>
      </c>
      <c r="S3751" t="str">
        <f>VLOOKUP(G3751,'Seg 3 descriptions'!A:B,2)</f>
        <v>Salaries</v>
      </c>
    </row>
    <row r="3752" spans="1:19" x14ac:dyDescent="0.25">
      <c r="A3752" s="1" t="s">
        <v>457</v>
      </c>
      <c r="B3752" s="1" t="s">
        <v>49</v>
      </c>
      <c r="C3752" s="1" t="s">
        <v>3200</v>
      </c>
      <c r="D3752" s="1" t="s">
        <v>2077</v>
      </c>
      <c r="E3752" s="1" t="s">
        <v>20</v>
      </c>
      <c r="F3752" s="1" t="s">
        <v>2006</v>
      </c>
      <c r="G3752" s="1" t="s">
        <v>460</v>
      </c>
      <c r="H3752" s="1" t="s">
        <v>86</v>
      </c>
      <c r="I3752" s="1" t="s">
        <v>2056</v>
      </c>
      <c r="J3752" s="3">
        <v>29.6</v>
      </c>
      <c r="K3752" s="1" t="s">
        <v>3022</v>
      </c>
      <c r="L3752" s="1" t="s">
        <v>24</v>
      </c>
      <c r="M3752" s="1" t="s">
        <v>3023</v>
      </c>
      <c r="N3752" s="1" t="s">
        <v>2059</v>
      </c>
      <c r="O3752" s="2">
        <v>39691</v>
      </c>
      <c r="P3752" s="2">
        <v>39696</v>
      </c>
      <c r="Q3752" s="1" t="s">
        <v>29</v>
      </c>
      <c r="R3752" t="str">
        <f>VLOOKUP(F3752,'Seg 2 descriptions'!A:B,2)</f>
        <v>X Engineering and Measurement</v>
      </c>
      <c r="S3752" t="str">
        <f>VLOOKUP(G3752,'Seg 3 descriptions'!A:B,2)</f>
        <v>Salaries</v>
      </c>
    </row>
    <row r="3753" spans="1:19" x14ac:dyDescent="0.25">
      <c r="A3753" s="1" t="s">
        <v>457</v>
      </c>
      <c r="B3753" s="1" t="s">
        <v>49</v>
      </c>
      <c r="C3753" s="1" t="s">
        <v>3200</v>
      </c>
      <c r="D3753" s="1" t="s">
        <v>2080</v>
      </c>
      <c r="E3753" s="1" t="s">
        <v>20</v>
      </c>
      <c r="F3753" s="1" t="s">
        <v>2006</v>
      </c>
      <c r="G3753" s="1" t="s">
        <v>460</v>
      </c>
      <c r="H3753" s="1" t="s">
        <v>187</v>
      </c>
      <c r="I3753" s="1" t="s">
        <v>2056</v>
      </c>
      <c r="J3753" s="3">
        <v>74.48</v>
      </c>
      <c r="K3753" s="1" t="s">
        <v>3022</v>
      </c>
      <c r="L3753" s="1" t="s">
        <v>24</v>
      </c>
      <c r="M3753" s="1" t="s">
        <v>3023</v>
      </c>
      <c r="N3753" s="1" t="s">
        <v>2059</v>
      </c>
      <c r="O3753" s="2">
        <v>39691</v>
      </c>
      <c r="P3753" s="2">
        <v>39696</v>
      </c>
      <c r="Q3753" s="1" t="s">
        <v>29</v>
      </c>
      <c r="R3753" t="str">
        <f>VLOOKUP(F3753,'Seg 2 descriptions'!A:B,2)</f>
        <v>X Engineering and Measurement</v>
      </c>
      <c r="S3753" t="str">
        <f>VLOOKUP(G3753,'Seg 3 descriptions'!A:B,2)</f>
        <v>Salaries</v>
      </c>
    </row>
    <row r="3754" spans="1:19" x14ac:dyDescent="0.25">
      <c r="A3754" s="1" t="s">
        <v>457</v>
      </c>
      <c r="B3754" s="1" t="s">
        <v>49</v>
      </c>
      <c r="C3754" s="1" t="s">
        <v>3200</v>
      </c>
      <c r="D3754" s="1" t="s">
        <v>2081</v>
      </c>
      <c r="E3754" s="1" t="s">
        <v>20</v>
      </c>
      <c r="F3754" s="1" t="s">
        <v>2006</v>
      </c>
      <c r="G3754" s="1" t="s">
        <v>460</v>
      </c>
      <c r="H3754" s="1" t="s">
        <v>76</v>
      </c>
      <c r="I3754" s="1" t="s">
        <v>2056</v>
      </c>
      <c r="J3754" s="3">
        <v>121.75</v>
      </c>
      <c r="K3754" s="1" t="s">
        <v>3022</v>
      </c>
      <c r="L3754" s="1" t="s">
        <v>24</v>
      </c>
      <c r="M3754" s="1" t="s">
        <v>3023</v>
      </c>
      <c r="N3754" s="1" t="s">
        <v>2059</v>
      </c>
      <c r="O3754" s="2">
        <v>39691</v>
      </c>
      <c r="P3754" s="2">
        <v>39696</v>
      </c>
      <c r="Q3754" s="1" t="s">
        <v>29</v>
      </c>
      <c r="R3754" t="str">
        <f>VLOOKUP(F3754,'Seg 2 descriptions'!A:B,2)</f>
        <v>X Engineering and Measurement</v>
      </c>
      <c r="S3754" t="str">
        <f>VLOOKUP(G3754,'Seg 3 descriptions'!A:B,2)</f>
        <v>Salaries</v>
      </c>
    </row>
    <row r="3755" spans="1:19" x14ac:dyDescent="0.25">
      <c r="A3755" s="1" t="s">
        <v>457</v>
      </c>
      <c r="B3755" s="1" t="s">
        <v>49</v>
      </c>
      <c r="C3755" s="1" t="s">
        <v>3200</v>
      </c>
      <c r="D3755" s="1" t="s">
        <v>2082</v>
      </c>
      <c r="E3755" s="1" t="s">
        <v>20</v>
      </c>
      <c r="F3755" s="1" t="s">
        <v>2006</v>
      </c>
      <c r="G3755" s="1" t="s">
        <v>460</v>
      </c>
      <c r="H3755" s="1" t="s">
        <v>23</v>
      </c>
      <c r="I3755" s="1" t="s">
        <v>2056</v>
      </c>
      <c r="J3755" s="3">
        <v>80.209999999999994</v>
      </c>
      <c r="K3755" s="1" t="s">
        <v>3022</v>
      </c>
      <c r="L3755" s="1" t="s">
        <v>24</v>
      </c>
      <c r="M3755" s="1" t="s">
        <v>3023</v>
      </c>
      <c r="N3755" s="1" t="s">
        <v>2059</v>
      </c>
      <c r="O3755" s="2">
        <v>39691</v>
      </c>
      <c r="P3755" s="2">
        <v>39696</v>
      </c>
      <c r="Q3755" s="1" t="s">
        <v>29</v>
      </c>
      <c r="R3755" t="str">
        <f>VLOOKUP(F3755,'Seg 2 descriptions'!A:B,2)</f>
        <v>X Engineering and Measurement</v>
      </c>
      <c r="S3755" t="str">
        <f>VLOOKUP(G3755,'Seg 3 descriptions'!A:B,2)</f>
        <v>Salaries</v>
      </c>
    </row>
    <row r="3756" spans="1:19" x14ac:dyDescent="0.25">
      <c r="A3756" s="1" t="s">
        <v>17</v>
      </c>
      <c r="B3756" s="1" t="s">
        <v>1988</v>
      </c>
      <c r="C3756" s="1" t="s">
        <v>3016</v>
      </c>
      <c r="D3756" s="1" t="s">
        <v>2514</v>
      </c>
      <c r="E3756" s="1" t="s">
        <v>2029</v>
      </c>
      <c r="F3756" s="1" t="s">
        <v>2030</v>
      </c>
      <c r="G3756" s="1" t="s">
        <v>35</v>
      </c>
      <c r="H3756" s="1" t="s">
        <v>86</v>
      </c>
      <c r="I3756" s="1" t="s">
        <v>24</v>
      </c>
      <c r="J3756" s="3">
        <v>1060.22</v>
      </c>
      <c r="K3756" s="1" t="s">
        <v>2515</v>
      </c>
      <c r="L3756" s="1" t="s">
        <v>24</v>
      </c>
      <c r="M3756" s="1" t="s">
        <v>3451</v>
      </c>
      <c r="N3756" s="1" t="s">
        <v>3452</v>
      </c>
      <c r="O3756" s="2">
        <v>39518</v>
      </c>
      <c r="P3756" s="2">
        <v>39519</v>
      </c>
      <c r="Q3756" s="1" t="s">
        <v>29</v>
      </c>
      <c r="R3756" t="str">
        <f>VLOOKUP(F3756,'Seg 2 descriptions'!A:B,2)</f>
        <v>X Operations-Citrus County</v>
      </c>
      <c r="S3756" t="str">
        <f>VLOOKUP(G3756,'Seg 3 descriptions'!A:B,2)</f>
        <v>Other Outside Services</v>
      </c>
    </row>
    <row r="3757" spans="1:19" x14ac:dyDescent="0.25">
      <c r="A3757" s="1" t="s">
        <v>828</v>
      </c>
      <c r="B3757" s="1" t="s">
        <v>49</v>
      </c>
      <c r="C3757" s="1" t="s">
        <v>2995</v>
      </c>
      <c r="D3757" s="1" t="s">
        <v>2093</v>
      </c>
      <c r="E3757" s="1" t="s">
        <v>20</v>
      </c>
      <c r="F3757" s="1" t="s">
        <v>2006</v>
      </c>
      <c r="G3757" s="1" t="s">
        <v>590</v>
      </c>
      <c r="H3757" s="1" t="s">
        <v>228</v>
      </c>
      <c r="I3757" s="1" t="s">
        <v>24</v>
      </c>
      <c r="J3757" s="3">
        <v>91.64</v>
      </c>
      <c r="K3757" s="1" t="s">
        <v>3453</v>
      </c>
      <c r="L3757" s="1" t="s">
        <v>24</v>
      </c>
      <c r="M3757" s="1" t="s">
        <v>24</v>
      </c>
      <c r="N3757" s="1" t="s">
        <v>2995</v>
      </c>
      <c r="O3757" s="2">
        <v>39605</v>
      </c>
      <c r="P3757" s="2">
        <v>39630</v>
      </c>
      <c r="Q3757" s="1" t="s">
        <v>29</v>
      </c>
      <c r="R3757" t="str">
        <f>VLOOKUP(F3757,'Seg 2 descriptions'!A:B,2)</f>
        <v>X Engineering and Measurement</v>
      </c>
      <c r="S3757" t="str">
        <f>VLOOKUP(G3757,'Seg 3 descriptions'!A:B,2)</f>
        <v>Overtime/Comp Time/On Call</v>
      </c>
    </row>
    <row r="3758" spans="1:19" x14ac:dyDescent="0.25">
      <c r="A3758" s="1" t="s">
        <v>828</v>
      </c>
      <c r="B3758" s="1" t="s">
        <v>49</v>
      </c>
      <c r="C3758" s="1" t="s">
        <v>2995</v>
      </c>
      <c r="D3758" s="1" t="s">
        <v>2003</v>
      </c>
      <c r="E3758" s="1" t="s">
        <v>1991</v>
      </c>
      <c r="F3758" s="1" t="s">
        <v>1992</v>
      </c>
      <c r="G3758" s="1" t="s">
        <v>590</v>
      </c>
      <c r="H3758" s="1" t="s">
        <v>103</v>
      </c>
      <c r="I3758" s="1" t="s">
        <v>24</v>
      </c>
      <c r="J3758" s="3">
        <v>40.67</v>
      </c>
      <c r="K3758" s="1" t="s">
        <v>3453</v>
      </c>
      <c r="L3758" s="1" t="s">
        <v>24</v>
      </c>
      <c r="M3758" s="1" t="s">
        <v>24</v>
      </c>
      <c r="N3758" s="1" t="s">
        <v>2995</v>
      </c>
      <c r="O3758" s="2">
        <v>39605</v>
      </c>
      <c r="P3758" s="2">
        <v>39630</v>
      </c>
      <c r="Q3758" s="1" t="s">
        <v>29</v>
      </c>
      <c r="R3758" t="str">
        <f>VLOOKUP(F3758,'Seg 2 descriptions'!A:B,2)</f>
        <v>X Operations-Tri-County</v>
      </c>
      <c r="S3758" t="str">
        <f>VLOOKUP(G3758,'Seg 3 descriptions'!A:B,2)</f>
        <v>Overtime/Comp Time/On Call</v>
      </c>
    </row>
    <row r="3759" spans="1:19" x14ac:dyDescent="0.25">
      <c r="A3759" s="1" t="s">
        <v>457</v>
      </c>
      <c r="B3759" s="1" t="s">
        <v>49</v>
      </c>
      <c r="C3759" s="1" t="s">
        <v>2543</v>
      </c>
      <c r="D3759" s="1" t="s">
        <v>2621</v>
      </c>
      <c r="E3759" s="1" t="s">
        <v>2029</v>
      </c>
      <c r="F3759" s="1" t="s">
        <v>2030</v>
      </c>
      <c r="G3759" s="1" t="s">
        <v>590</v>
      </c>
      <c r="H3759" s="1" t="s">
        <v>187</v>
      </c>
      <c r="I3759" s="1" t="s">
        <v>24</v>
      </c>
      <c r="J3759" s="3">
        <v>-0.81</v>
      </c>
      <c r="K3759" s="1" t="s">
        <v>2488</v>
      </c>
      <c r="L3759" s="1" t="s">
        <v>24</v>
      </c>
      <c r="M3759" s="1" t="s">
        <v>2489</v>
      </c>
      <c r="N3759" s="1" t="s">
        <v>2544</v>
      </c>
      <c r="O3759" s="2">
        <v>39660</v>
      </c>
      <c r="P3759" s="2">
        <v>39666</v>
      </c>
      <c r="Q3759" s="1" t="s">
        <v>29</v>
      </c>
      <c r="R3759" t="str">
        <f>VLOOKUP(F3759,'Seg 2 descriptions'!A:B,2)</f>
        <v>X Operations-Citrus County</v>
      </c>
      <c r="S3759" t="str">
        <f>VLOOKUP(G3759,'Seg 3 descriptions'!A:B,2)</f>
        <v>Overtime/Comp Time/On Call</v>
      </c>
    </row>
    <row r="3760" spans="1:19" x14ac:dyDescent="0.25">
      <c r="A3760" s="1" t="s">
        <v>457</v>
      </c>
      <c r="B3760" s="1" t="s">
        <v>49</v>
      </c>
      <c r="C3760" s="1" t="s">
        <v>2543</v>
      </c>
      <c r="D3760" s="1" t="s">
        <v>2534</v>
      </c>
      <c r="E3760" s="1" t="s">
        <v>2029</v>
      </c>
      <c r="F3760" s="1" t="s">
        <v>2030</v>
      </c>
      <c r="G3760" s="1" t="s">
        <v>590</v>
      </c>
      <c r="H3760" s="1" t="s">
        <v>103</v>
      </c>
      <c r="I3760" s="1" t="s">
        <v>24</v>
      </c>
      <c r="J3760" s="3">
        <v>-0.49</v>
      </c>
      <c r="K3760" s="1" t="s">
        <v>2488</v>
      </c>
      <c r="L3760" s="1" t="s">
        <v>24</v>
      </c>
      <c r="M3760" s="1" t="s">
        <v>2489</v>
      </c>
      <c r="N3760" s="1" t="s">
        <v>2544</v>
      </c>
      <c r="O3760" s="2">
        <v>39660</v>
      </c>
      <c r="P3760" s="2">
        <v>39666</v>
      </c>
      <c r="Q3760" s="1" t="s">
        <v>29</v>
      </c>
      <c r="R3760" t="str">
        <f>VLOOKUP(F3760,'Seg 2 descriptions'!A:B,2)</f>
        <v>X Operations-Citrus County</v>
      </c>
      <c r="S3760" t="str">
        <f>VLOOKUP(G3760,'Seg 3 descriptions'!A:B,2)</f>
        <v>Overtime/Comp Time/On Call</v>
      </c>
    </row>
    <row r="3761" spans="1:19" x14ac:dyDescent="0.25">
      <c r="A3761" s="1" t="s">
        <v>457</v>
      </c>
      <c r="B3761" s="1" t="s">
        <v>49</v>
      </c>
      <c r="C3761" s="1" t="s">
        <v>2544</v>
      </c>
      <c r="D3761" s="1" t="s">
        <v>2621</v>
      </c>
      <c r="E3761" s="1" t="s">
        <v>2029</v>
      </c>
      <c r="F3761" s="1" t="s">
        <v>2030</v>
      </c>
      <c r="G3761" s="1" t="s">
        <v>590</v>
      </c>
      <c r="H3761" s="1" t="s">
        <v>187</v>
      </c>
      <c r="I3761" s="1" t="s">
        <v>24</v>
      </c>
      <c r="J3761" s="3">
        <v>0.81</v>
      </c>
      <c r="K3761" s="1" t="s">
        <v>2488</v>
      </c>
      <c r="L3761" s="1" t="s">
        <v>24</v>
      </c>
      <c r="M3761" s="1" t="s">
        <v>2489</v>
      </c>
      <c r="N3761" s="1" t="s">
        <v>2544</v>
      </c>
      <c r="O3761" s="2">
        <v>39629</v>
      </c>
      <c r="P3761" s="2">
        <v>39637</v>
      </c>
      <c r="Q3761" s="1" t="s">
        <v>29</v>
      </c>
      <c r="R3761" t="str">
        <f>VLOOKUP(F3761,'Seg 2 descriptions'!A:B,2)</f>
        <v>X Operations-Citrus County</v>
      </c>
      <c r="S3761" t="str">
        <f>VLOOKUP(G3761,'Seg 3 descriptions'!A:B,2)</f>
        <v>Overtime/Comp Time/On Call</v>
      </c>
    </row>
    <row r="3762" spans="1:19" x14ac:dyDescent="0.25">
      <c r="A3762" s="1" t="s">
        <v>457</v>
      </c>
      <c r="B3762" s="1" t="s">
        <v>49</v>
      </c>
      <c r="C3762" s="1" t="s">
        <v>2544</v>
      </c>
      <c r="D3762" s="1" t="s">
        <v>2534</v>
      </c>
      <c r="E3762" s="1" t="s">
        <v>2029</v>
      </c>
      <c r="F3762" s="1" t="s">
        <v>2030</v>
      </c>
      <c r="G3762" s="1" t="s">
        <v>590</v>
      </c>
      <c r="H3762" s="1" t="s">
        <v>103</v>
      </c>
      <c r="I3762" s="1" t="s">
        <v>24</v>
      </c>
      <c r="J3762" s="3">
        <v>0.49</v>
      </c>
      <c r="K3762" s="1" t="s">
        <v>2488</v>
      </c>
      <c r="L3762" s="1" t="s">
        <v>24</v>
      </c>
      <c r="M3762" s="1" t="s">
        <v>2489</v>
      </c>
      <c r="N3762" s="1" t="s">
        <v>2544</v>
      </c>
      <c r="O3762" s="2">
        <v>39629</v>
      </c>
      <c r="P3762" s="2">
        <v>39637</v>
      </c>
      <c r="Q3762" s="1" t="s">
        <v>29</v>
      </c>
      <c r="R3762" t="str">
        <f>VLOOKUP(F3762,'Seg 2 descriptions'!A:B,2)</f>
        <v>X Operations-Citrus County</v>
      </c>
      <c r="S3762" t="str">
        <f>VLOOKUP(G3762,'Seg 3 descriptions'!A:B,2)</f>
        <v>Overtime/Comp Time/On Call</v>
      </c>
    </row>
    <row r="3763" spans="1:19" x14ac:dyDescent="0.25">
      <c r="A3763" s="1" t="s">
        <v>828</v>
      </c>
      <c r="B3763" s="1" t="s">
        <v>49</v>
      </c>
      <c r="C3763" s="1" t="s">
        <v>3454</v>
      </c>
      <c r="D3763" s="1" t="s">
        <v>2009</v>
      </c>
      <c r="E3763" s="1" t="s">
        <v>1991</v>
      </c>
      <c r="F3763" s="1" t="s">
        <v>1992</v>
      </c>
      <c r="G3763" s="1" t="s">
        <v>590</v>
      </c>
      <c r="H3763" s="1" t="s">
        <v>86</v>
      </c>
      <c r="I3763" s="1" t="s">
        <v>24</v>
      </c>
      <c r="J3763" s="3">
        <v>30.05</v>
      </c>
      <c r="K3763" s="1" t="s">
        <v>3455</v>
      </c>
      <c r="L3763" s="1" t="s">
        <v>24</v>
      </c>
      <c r="M3763" s="1" t="s">
        <v>24</v>
      </c>
      <c r="N3763" s="1" t="s">
        <v>3454</v>
      </c>
      <c r="O3763" s="2">
        <v>39629</v>
      </c>
      <c r="P3763" s="2">
        <v>39636</v>
      </c>
      <c r="Q3763" s="1" t="s">
        <v>29</v>
      </c>
      <c r="R3763" t="str">
        <f>VLOOKUP(F3763,'Seg 2 descriptions'!A:B,2)</f>
        <v>X Operations-Tri-County</v>
      </c>
      <c r="S3763" t="str">
        <f>VLOOKUP(G3763,'Seg 3 descriptions'!A:B,2)</f>
        <v>Overtime/Comp Time/On Call</v>
      </c>
    </row>
    <row r="3764" spans="1:19" x14ac:dyDescent="0.25">
      <c r="A3764" s="1" t="s">
        <v>828</v>
      </c>
      <c r="B3764" s="1" t="s">
        <v>49</v>
      </c>
      <c r="C3764" s="1" t="s">
        <v>3454</v>
      </c>
      <c r="D3764" s="1" t="s">
        <v>2063</v>
      </c>
      <c r="E3764" s="1" t="s">
        <v>20</v>
      </c>
      <c r="F3764" s="1" t="s">
        <v>2006</v>
      </c>
      <c r="G3764" s="1" t="s">
        <v>590</v>
      </c>
      <c r="H3764" s="1" t="s">
        <v>86</v>
      </c>
      <c r="I3764" s="1" t="s">
        <v>24</v>
      </c>
      <c r="J3764" s="3">
        <v>18.329999999999998</v>
      </c>
      <c r="K3764" s="1" t="s">
        <v>3455</v>
      </c>
      <c r="L3764" s="1" t="s">
        <v>24</v>
      </c>
      <c r="M3764" s="1" t="s">
        <v>24</v>
      </c>
      <c r="N3764" s="1" t="s">
        <v>3454</v>
      </c>
      <c r="O3764" s="2">
        <v>39629</v>
      </c>
      <c r="P3764" s="2">
        <v>39636</v>
      </c>
      <c r="Q3764" s="1" t="s">
        <v>29</v>
      </c>
      <c r="R3764" t="str">
        <f>VLOOKUP(F3764,'Seg 2 descriptions'!A:B,2)</f>
        <v>X Engineering and Measurement</v>
      </c>
      <c r="S3764" t="str">
        <f>VLOOKUP(G3764,'Seg 3 descriptions'!A:B,2)</f>
        <v>Overtime/Comp Time/On Call</v>
      </c>
    </row>
    <row r="3765" spans="1:19" x14ac:dyDescent="0.25">
      <c r="A3765" s="1" t="s">
        <v>828</v>
      </c>
      <c r="B3765" s="1" t="s">
        <v>49</v>
      </c>
      <c r="C3765" s="1" t="s">
        <v>3456</v>
      </c>
      <c r="D3765" s="1" t="s">
        <v>2009</v>
      </c>
      <c r="E3765" s="1" t="s">
        <v>1991</v>
      </c>
      <c r="F3765" s="1" t="s">
        <v>1992</v>
      </c>
      <c r="G3765" s="1" t="s">
        <v>590</v>
      </c>
      <c r="H3765" s="1" t="s">
        <v>86</v>
      </c>
      <c r="I3765" s="1" t="s">
        <v>24</v>
      </c>
      <c r="J3765" s="3">
        <v>-30.05</v>
      </c>
      <c r="K3765" s="1" t="s">
        <v>3455</v>
      </c>
      <c r="L3765" s="1" t="s">
        <v>24</v>
      </c>
      <c r="M3765" s="1" t="s">
        <v>24</v>
      </c>
      <c r="N3765" s="1" t="s">
        <v>3454</v>
      </c>
      <c r="O3765" s="2">
        <v>39660</v>
      </c>
      <c r="P3765" s="2">
        <v>39666</v>
      </c>
      <c r="Q3765" s="1" t="s">
        <v>29</v>
      </c>
      <c r="R3765" t="str">
        <f>VLOOKUP(F3765,'Seg 2 descriptions'!A:B,2)</f>
        <v>X Operations-Tri-County</v>
      </c>
      <c r="S3765" t="str">
        <f>VLOOKUP(G3765,'Seg 3 descriptions'!A:B,2)</f>
        <v>Overtime/Comp Time/On Call</v>
      </c>
    </row>
    <row r="3766" spans="1:19" x14ac:dyDescent="0.25">
      <c r="A3766" s="1" t="s">
        <v>828</v>
      </c>
      <c r="B3766" s="1" t="s">
        <v>49</v>
      </c>
      <c r="C3766" s="1" t="s">
        <v>3456</v>
      </c>
      <c r="D3766" s="1" t="s">
        <v>2063</v>
      </c>
      <c r="E3766" s="1" t="s">
        <v>20</v>
      </c>
      <c r="F3766" s="1" t="s">
        <v>2006</v>
      </c>
      <c r="G3766" s="1" t="s">
        <v>590</v>
      </c>
      <c r="H3766" s="1" t="s">
        <v>86</v>
      </c>
      <c r="I3766" s="1" t="s">
        <v>24</v>
      </c>
      <c r="J3766" s="3">
        <v>-18.329999999999998</v>
      </c>
      <c r="K3766" s="1" t="s">
        <v>3455</v>
      </c>
      <c r="L3766" s="1" t="s">
        <v>24</v>
      </c>
      <c r="M3766" s="1" t="s">
        <v>24</v>
      </c>
      <c r="N3766" s="1" t="s">
        <v>3454</v>
      </c>
      <c r="O3766" s="2">
        <v>39660</v>
      </c>
      <c r="P3766" s="2">
        <v>39666</v>
      </c>
      <c r="Q3766" s="1" t="s">
        <v>29</v>
      </c>
      <c r="R3766" t="str">
        <f>VLOOKUP(F3766,'Seg 2 descriptions'!A:B,2)</f>
        <v>X Engineering and Measurement</v>
      </c>
      <c r="S3766" t="str">
        <f>VLOOKUP(G3766,'Seg 3 descriptions'!A:B,2)</f>
        <v>Overtime/Comp Time/On Call</v>
      </c>
    </row>
    <row r="3767" spans="1:19" x14ac:dyDescent="0.25">
      <c r="A3767" s="1" t="s">
        <v>1987</v>
      </c>
      <c r="B3767" s="1" t="s">
        <v>1988</v>
      </c>
      <c r="C3767" s="1" t="s">
        <v>3183</v>
      </c>
      <c r="D3767" s="1" t="s">
        <v>2063</v>
      </c>
      <c r="E3767" s="1" t="s">
        <v>20</v>
      </c>
      <c r="F3767" s="1" t="s">
        <v>2006</v>
      </c>
      <c r="G3767" s="1" t="s">
        <v>590</v>
      </c>
      <c r="H3767" s="1" t="s">
        <v>86</v>
      </c>
      <c r="I3767" s="1" t="s">
        <v>24</v>
      </c>
      <c r="J3767" s="3">
        <v>40.6</v>
      </c>
      <c r="K3767" s="1" t="s">
        <v>3457</v>
      </c>
      <c r="L3767" s="1" t="s">
        <v>24</v>
      </c>
      <c r="M3767" s="1" t="s">
        <v>2007</v>
      </c>
      <c r="N3767" s="1" t="s">
        <v>3183</v>
      </c>
      <c r="O3767" s="2">
        <v>39458</v>
      </c>
      <c r="P3767" s="2">
        <v>39458</v>
      </c>
      <c r="Q3767" s="1" t="s">
        <v>29</v>
      </c>
      <c r="R3767" t="str">
        <f>VLOOKUP(F3767,'Seg 2 descriptions'!A:B,2)</f>
        <v>X Engineering and Measurement</v>
      </c>
      <c r="S3767" t="str">
        <f>VLOOKUP(G3767,'Seg 3 descriptions'!A:B,2)</f>
        <v>Overtime/Comp Time/On Call</v>
      </c>
    </row>
    <row r="3768" spans="1:19" x14ac:dyDescent="0.25">
      <c r="A3768" s="1" t="s">
        <v>1987</v>
      </c>
      <c r="B3768" s="1" t="s">
        <v>1988</v>
      </c>
      <c r="C3768" s="1" t="s">
        <v>3183</v>
      </c>
      <c r="D3768" s="1" t="s">
        <v>2009</v>
      </c>
      <c r="E3768" s="1" t="s">
        <v>1991</v>
      </c>
      <c r="F3768" s="1" t="s">
        <v>1992</v>
      </c>
      <c r="G3768" s="1" t="s">
        <v>590</v>
      </c>
      <c r="H3768" s="1" t="s">
        <v>86</v>
      </c>
      <c r="I3768" s="1" t="s">
        <v>24</v>
      </c>
      <c r="J3768" s="3">
        <v>34.03</v>
      </c>
      <c r="K3768" s="1" t="s">
        <v>3457</v>
      </c>
      <c r="L3768" s="1" t="s">
        <v>24</v>
      </c>
      <c r="M3768" s="1" t="s">
        <v>2010</v>
      </c>
      <c r="N3768" s="1" t="s">
        <v>3183</v>
      </c>
      <c r="O3768" s="2">
        <v>39458</v>
      </c>
      <c r="P3768" s="2">
        <v>39458</v>
      </c>
      <c r="Q3768" s="1" t="s">
        <v>29</v>
      </c>
      <c r="R3768" t="str">
        <f>VLOOKUP(F3768,'Seg 2 descriptions'!A:B,2)</f>
        <v>X Operations-Tri-County</v>
      </c>
      <c r="S3768" t="str">
        <f>VLOOKUP(G3768,'Seg 3 descriptions'!A:B,2)</f>
        <v>Overtime/Comp Time/On Call</v>
      </c>
    </row>
    <row r="3769" spans="1:19" x14ac:dyDescent="0.25">
      <c r="A3769" s="1" t="s">
        <v>1987</v>
      </c>
      <c r="B3769" s="1" t="s">
        <v>1988</v>
      </c>
      <c r="C3769" s="1" t="s">
        <v>3183</v>
      </c>
      <c r="D3769" s="1" t="s">
        <v>2008</v>
      </c>
      <c r="E3769" s="1" t="s">
        <v>20</v>
      </c>
      <c r="F3769" s="1" t="s">
        <v>2006</v>
      </c>
      <c r="G3769" s="1" t="s">
        <v>590</v>
      </c>
      <c r="H3769" s="1" t="s">
        <v>76</v>
      </c>
      <c r="I3769" s="1" t="s">
        <v>24</v>
      </c>
      <c r="J3769" s="3">
        <v>122.2</v>
      </c>
      <c r="K3769" s="1" t="s">
        <v>3457</v>
      </c>
      <c r="L3769" s="1" t="s">
        <v>24</v>
      </c>
      <c r="M3769" s="1" t="s">
        <v>2406</v>
      </c>
      <c r="N3769" s="1" t="s">
        <v>3183</v>
      </c>
      <c r="O3769" s="2">
        <v>39458</v>
      </c>
      <c r="P3769" s="2">
        <v>39458</v>
      </c>
      <c r="Q3769" s="1" t="s">
        <v>29</v>
      </c>
      <c r="R3769" t="str">
        <f>VLOOKUP(F3769,'Seg 2 descriptions'!A:B,2)</f>
        <v>X Engineering and Measurement</v>
      </c>
      <c r="S3769" t="str">
        <f>VLOOKUP(G3769,'Seg 3 descriptions'!A:B,2)</f>
        <v>Overtime/Comp Time/On Call</v>
      </c>
    </row>
    <row r="3770" spans="1:19" x14ac:dyDescent="0.25">
      <c r="A3770" s="1" t="s">
        <v>1987</v>
      </c>
      <c r="B3770" s="1" t="s">
        <v>1988</v>
      </c>
      <c r="C3770" s="1" t="s">
        <v>3183</v>
      </c>
      <c r="D3770" s="1" t="s">
        <v>2299</v>
      </c>
      <c r="E3770" s="1" t="s">
        <v>2029</v>
      </c>
      <c r="F3770" s="1" t="s">
        <v>2030</v>
      </c>
      <c r="G3770" s="1" t="s">
        <v>590</v>
      </c>
      <c r="H3770" s="1" t="s">
        <v>86</v>
      </c>
      <c r="I3770" s="1" t="s">
        <v>24</v>
      </c>
      <c r="J3770" s="3">
        <v>29.18</v>
      </c>
      <c r="K3770" s="1" t="s">
        <v>3457</v>
      </c>
      <c r="L3770" s="1" t="s">
        <v>24</v>
      </c>
      <c r="M3770" s="1" t="s">
        <v>3008</v>
      </c>
      <c r="N3770" s="1" t="s">
        <v>3183</v>
      </c>
      <c r="O3770" s="2">
        <v>39458</v>
      </c>
      <c r="P3770" s="2">
        <v>39458</v>
      </c>
      <c r="Q3770" s="1" t="s">
        <v>29</v>
      </c>
      <c r="R3770" t="str">
        <f>VLOOKUP(F3770,'Seg 2 descriptions'!A:B,2)</f>
        <v>X Operations-Citrus County</v>
      </c>
      <c r="S3770" t="str">
        <f>VLOOKUP(G3770,'Seg 3 descriptions'!A:B,2)</f>
        <v>Overtime/Comp Time/On Call</v>
      </c>
    </row>
    <row r="3771" spans="1:19" x14ac:dyDescent="0.25">
      <c r="A3771" s="1" t="s">
        <v>1571</v>
      </c>
      <c r="B3771" s="1" t="s">
        <v>49</v>
      </c>
      <c r="C3771" s="1" t="s">
        <v>2550</v>
      </c>
      <c r="D3771" s="1" t="s">
        <v>2044</v>
      </c>
      <c r="E3771" s="1" t="s">
        <v>1991</v>
      </c>
      <c r="F3771" s="1" t="s">
        <v>2013</v>
      </c>
      <c r="G3771" s="1" t="s">
        <v>22</v>
      </c>
      <c r="H3771" s="1" t="s">
        <v>86</v>
      </c>
      <c r="I3771" s="1" t="s">
        <v>24</v>
      </c>
      <c r="J3771" s="3">
        <v>190.38</v>
      </c>
      <c r="K3771" s="1" t="s">
        <v>2522</v>
      </c>
      <c r="L3771" s="1" t="s">
        <v>24</v>
      </c>
      <c r="M3771" s="1" t="s">
        <v>24</v>
      </c>
      <c r="N3771" s="1" t="s">
        <v>2550</v>
      </c>
      <c r="O3771" s="2">
        <v>39721</v>
      </c>
      <c r="P3771" s="2">
        <v>39727</v>
      </c>
      <c r="Q3771" s="1" t="s">
        <v>29</v>
      </c>
      <c r="R3771" t="str">
        <f>VLOOKUP(F3771,'Seg 2 descriptions'!A:B,2)</f>
        <v>X Facilities-Florida</v>
      </c>
      <c r="S3771" t="str">
        <f>VLOOKUP(G3771,'Seg 3 descriptions'!A:B,2)</f>
        <v>Facilities Maintenance</v>
      </c>
    </row>
    <row r="3772" spans="1:19" x14ac:dyDescent="0.25">
      <c r="A3772" s="1" t="s">
        <v>1571</v>
      </c>
      <c r="B3772" s="1" t="s">
        <v>49</v>
      </c>
      <c r="C3772" s="1" t="s">
        <v>2550</v>
      </c>
      <c r="D3772" s="1" t="s">
        <v>2044</v>
      </c>
      <c r="E3772" s="1" t="s">
        <v>1991</v>
      </c>
      <c r="F3772" s="1" t="s">
        <v>2013</v>
      </c>
      <c r="G3772" s="1" t="s">
        <v>22</v>
      </c>
      <c r="H3772" s="1" t="s">
        <v>86</v>
      </c>
      <c r="I3772" s="1" t="s">
        <v>24</v>
      </c>
      <c r="J3772" s="3">
        <v>95.19</v>
      </c>
      <c r="K3772" s="1" t="s">
        <v>2522</v>
      </c>
      <c r="L3772" s="1" t="s">
        <v>24</v>
      </c>
      <c r="M3772" s="1" t="s">
        <v>24</v>
      </c>
      <c r="N3772" s="1" t="s">
        <v>2550</v>
      </c>
      <c r="O3772" s="2">
        <v>39721</v>
      </c>
      <c r="P3772" s="2">
        <v>39727</v>
      </c>
      <c r="Q3772" s="1" t="s">
        <v>29</v>
      </c>
      <c r="R3772" t="str">
        <f>VLOOKUP(F3772,'Seg 2 descriptions'!A:B,2)</f>
        <v>X Facilities-Florida</v>
      </c>
      <c r="S3772" t="str">
        <f>VLOOKUP(G3772,'Seg 3 descriptions'!A:B,2)</f>
        <v>Facilities Maintenance</v>
      </c>
    </row>
    <row r="3773" spans="1:19" x14ac:dyDescent="0.25">
      <c r="A3773" s="1" t="s">
        <v>457</v>
      </c>
      <c r="B3773" s="1" t="s">
        <v>1988</v>
      </c>
      <c r="C3773" s="1" t="s">
        <v>2237</v>
      </c>
      <c r="D3773" s="1" t="s">
        <v>3026</v>
      </c>
      <c r="E3773" s="1" t="s">
        <v>20</v>
      </c>
      <c r="F3773" s="1" t="s">
        <v>2006</v>
      </c>
      <c r="G3773" s="1" t="s">
        <v>870</v>
      </c>
      <c r="H3773" s="1" t="s">
        <v>23</v>
      </c>
      <c r="I3773" s="1" t="s">
        <v>24</v>
      </c>
      <c r="J3773" s="3">
        <v>8.5299999999999994</v>
      </c>
      <c r="K3773" s="1" t="s">
        <v>3022</v>
      </c>
      <c r="L3773" s="1" t="s">
        <v>24</v>
      </c>
      <c r="M3773" s="1" t="s">
        <v>3023</v>
      </c>
      <c r="N3773" s="1" t="s">
        <v>2237</v>
      </c>
      <c r="O3773" s="2">
        <v>39599</v>
      </c>
      <c r="P3773" s="2">
        <v>39606</v>
      </c>
      <c r="Q3773" s="1" t="s">
        <v>29</v>
      </c>
      <c r="R3773" t="str">
        <f>VLOOKUP(F3773,'Seg 2 descriptions'!A:B,2)</f>
        <v>X Engineering and Measurement</v>
      </c>
      <c r="S3773" t="str">
        <f>VLOOKUP(G3773,'Seg 3 descriptions'!A:B,2)</f>
        <v>Other Vehicle Expenses</v>
      </c>
    </row>
    <row r="3774" spans="1:19" x14ac:dyDescent="0.25">
      <c r="A3774" s="1" t="s">
        <v>457</v>
      </c>
      <c r="B3774" s="1" t="s">
        <v>1988</v>
      </c>
      <c r="C3774" s="1" t="s">
        <v>2237</v>
      </c>
      <c r="D3774" s="1" t="s">
        <v>3374</v>
      </c>
      <c r="E3774" s="1" t="s">
        <v>20</v>
      </c>
      <c r="F3774" s="1" t="s">
        <v>2006</v>
      </c>
      <c r="G3774" s="1" t="s">
        <v>870</v>
      </c>
      <c r="H3774" s="1" t="s">
        <v>103</v>
      </c>
      <c r="I3774" s="1" t="s">
        <v>24</v>
      </c>
      <c r="J3774" s="3">
        <v>0.37</v>
      </c>
      <c r="K3774" s="1" t="s">
        <v>3022</v>
      </c>
      <c r="L3774" s="1" t="s">
        <v>24</v>
      </c>
      <c r="M3774" s="1" t="s">
        <v>3023</v>
      </c>
      <c r="N3774" s="1" t="s">
        <v>2237</v>
      </c>
      <c r="O3774" s="2">
        <v>39599</v>
      </c>
      <c r="P3774" s="2">
        <v>39606</v>
      </c>
      <c r="Q3774" s="1" t="s">
        <v>29</v>
      </c>
      <c r="R3774" t="str">
        <f>VLOOKUP(F3774,'Seg 2 descriptions'!A:B,2)</f>
        <v>X Engineering and Measurement</v>
      </c>
      <c r="S3774" t="str">
        <f>VLOOKUP(G3774,'Seg 3 descriptions'!A:B,2)</f>
        <v>Other Vehicle Expenses</v>
      </c>
    </row>
    <row r="3775" spans="1:19" x14ac:dyDescent="0.25">
      <c r="A3775" s="1" t="s">
        <v>457</v>
      </c>
      <c r="B3775" s="1" t="s">
        <v>1988</v>
      </c>
      <c r="C3775" s="1" t="s">
        <v>2237</v>
      </c>
      <c r="D3775" s="1" t="s">
        <v>3101</v>
      </c>
      <c r="E3775" s="1" t="s">
        <v>20</v>
      </c>
      <c r="F3775" s="1" t="s">
        <v>2006</v>
      </c>
      <c r="G3775" s="1" t="s">
        <v>870</v>
      </c>
      <c r="H3775" s="1" t="s">
        <v>130</v>
      </c>
      <c r="I3775" s="1" t="s">
        <v>24</v>
      </c>
      <c r="J3775" s="3">
        <v>0.37</v>
      </c>
      <c r="K3775" s="1" t="s">
        <v>3022</v>
      </c>
      <c r="L3775" s="1" t="s">
        <v>24</v>
      </c>
      <c r="M3775" s="1" t="s">
        <v>3023</v>
      </c>
      <c r="N3775" s="1" t="s">
        <v>2237</v>
      </c>
      <c r="O3775" s="2">
        <v>39599</v>
      </c>
      <c r="P3775" s="2">
        <v>39606</v>
      </c>
      <c r="Q3775" s="1" t="s">
        <v>29</v>
      </c>
      <c r="R3775" t="str">
        <f>VLOOKUP(F3775,'Seg 2 descriptions'!A:B,2)</f>
        <v>X Engineering and Measurement</v>
      </c>
      <c r="S3775" t="str">
        <f>VLOOKUP(G3775,'Seg 3 descriptions'!A:B,2)</f>
        <v>Other Vehicle Expenses</v>
      </c>
    </row>
    <row r="3776" spans="1:19" x14ac:dyDescent="0.25">
      <c r="A3776" s="1" t="s">
        <v>457</v>
      </c>
      <c r="B3776" s="1" t="s">
        <v>1988</v>
      </c>
      <c r="C3776" s="1" t="s">
        <v>2237</v>
      </c>
      <c r="D3776" s="1" t="s">
        <v>3021</v>
      </c>
      <c r="E3776" s="1" t="s">
        <v>20</v>
      </c>
      <c r="F3776" s="1" t="s">
        <v>2006</v>
      </c>
      <c r="G3776" s="1" t="s">
        <v>870</v>
      </c>
      <c r="H3776" s="1" t="s">
        <v>86</v>
      </c>
      <c r="I3776" s="1" t="s">
        <v>24</v>
      </c>
      <c r="J3776" s="3">
        <v>2.5099999999999998</v>
      </c>
      <c r="K3776" s="1" t="s">
        <v>3022</v>
      </c>
      <c r="L3776" s="1" t="s">
        <v>24</v>
      </c>
      <c r="M3776" s="1" t="s">
        <v>3023</v>
      </c>
      <c r="N3776" s="1" t="s">
        <v>2237</v>
      </c>
      <c r="O3776" s="2">
        <v>39599</v>
      </c>
      <c r="P3776" s="2">
        <v>39606</v>
      </c>
      <c r="Q3776" s="1" t="s">
        <v>29</v>
      </c>
      <c r="R3776" t="str">
        <f>VLOOKUP(F3776,'Seg 2 descriptions'!A:B,2)</f>
        <v>X Engineering and Measurement</v>
      </c>
      <c r="S3776" t="str">
        <f>VLOOKUP(G3776,'Seg 3 descriptions'!A:B,2)</f>
        <v>Other Vehicle Expenses</v>
      </c>
    </row>
    <row r="3777" spans="1:19" x14ac:dyDescent="0.25">
      <c r="A3777" s="1" t="s">
        <v>457</v>
      </c>
      <c r="B3777" s="1" t="s">
        <v>1988</v>
      </c>
      <c r="C3777" s="1" t="s">
        <v>2237</v>
      </c>
      <c r="D3777" s="1" t="s">
        <v>3024</v>
      </c>
      <c r="E3777" s="1" t="s">
        <v>20</v>
      </c>
      <c r="F3777" s="1" t="s">
        <v>2006</v>
      </c>
      <c r="G3777" s="1" t="s">
        <v>870</v>
      </c>
      <c r="H3777" s="1" t="s">
        <v>187</v>
      </c>
      <c r="I3777" s="1" t="s">
        <v>24</v>
      </c>
      <c r="J3777" s="3">
        <v>13.63</v>
      </c>
      <c r="K3777" s="1" t="s">
        <v>3022</v>
      </c>
      <c r="L3777" s="1" t="s">
        <v>24</v>
      </c>
      <c r="M3777" s="1" t="s">
        <v>3023</v>
      </c>
      <c r="N3777" s="1" t="s">
        <v>2237</v>
      </c>
      <c r="O3777" s="2">
        <v>39599</v>
      </c>
      <c r="P3777" s="2">
        <v>39606</v>
      </c>
      <c r="Q3777" s="1" t="s">
        <v>29</v>
      </c>
      <c r="R3777" t="str">
        <f>VLOOKUP(F3777,'Seg 2 descriptions'!A:B,2)</f>
        <v>X Engineering and Measurement</v>
      </c>
      <c r="S3777" t="str">
        <f>VLOOKUP(G3777,'Seg 3 descriptions'!A:B,2)</f>
        <v>Other Vehicle Expenses</v>
      </c>
    </row>
    <row r="3778" spans="1:19" x14ac:dyDescent="0.25">
      <c r="A3778" s="1" t="s">
        <v>457</v>
      </c>
      <c r="B3778" s="1" t="s">
        <v>1988</v>
      </c>
      <c r="C3778" s="1" t="s">
        <v>2237</v>
      </c>
      <c r="D3778" s="1" t="s">
        <v>3025</v>
      </c>
      <c r="E3778" s="1" t="s">
        <v>20</v>
      </c>
      <c r="F3778" s="1" t="s">
        <v>2006</v>
      </c>
      <c r="G3778" s="1" t="s">
        <v>870</v>
      </c>
      <c r="H3778" s="1" t="s">
        <v>76</v>
      </c>
      <c r="I3778" s="1" t="s">
        <v>24</v>
      </c>
      <c r="J3778" s="3">
        <v>6.72</v>
      </c>
      <c r="K3778" s="1" t="s">
        <v>3022</v>
      </c>
      <c r="L3778" s="1" t="s">
        <v>24</v>
      </c>
      <c r="M3778" s="1" t="s">
        <v>3023</v>
      </c>
      <c r="N3778" s="1" t="s">
        <v>2237</v>
      </c>
      <c r="O3778" s="2">
        <v>39599</v>
      </c>
      <c r="P3778" s="2">
        <v>39606</v>
      </c>
      <c r="Q3778" s="1" t="s">
        <v>29</v>
      </c>
      <c r="R3778" t="str">
        <f>VLOOKUP(F3778,'Seg 2 descriptions'!A:B,2)</f>
        <v>X Engineering and Measurement</v>
      </c>
      <c r="S3778" t="str">
        <f>VLOOKUP(G3778,'Seg 3 descriptions'!A:B,2)</f>
        <v>Other Vehicle Expenses</v>
      </c>
    </row>
    <row r="3779" spans="1:19" x14ac:dyDescent="0.25">
      <c r="A3779" s="1" t="s">
        <v>457</v>
      </c>
      <c r="B3779" s="1" t="s">
        <v>1988</v>
      </c>
      <c r="C3779" s="1" t="s">
        <v>2237</v>
      </c>
      <c r="D3779" s="1" t="s">
        <v>3029</v>
      </c>
      <c r="E3779" s="1" t="s">
        <v>20</v>
      </c>
      <c r="F3779" s="1" t="s">
        <v>2006</v>
      </c>
      <c r="G3779" s="1" t="s">
        <v>1049</v>
      </c>
      <c r="H3779" s="1" t="s">
        <v>86</v>
      </c>
      <c r="I3779" s="1" t="s">
        <v>24</v>
      </c>
      <c r="J3779" s="3">
        <v>6.32</v>
      </c>
      <c r="K3779" s="1" t="s">
        <v>3022</v>
      </c>
      <c r="L3779" s="1" t="s">
        <v>24</v>
      </c>
      <c r="M3779" s="1" t="s">
        <v>3023</v>
      </c>
      <c r="N3779" s="1" t="s">
        <v>2237</v>
      </c>
      <c r="O3779" s="2">
        <v>39599</v>
      </c>
      <c r="P3779" s="2">
        <v>39606</v>
      </c>
      <c r="Q3779" s="1" t="s">
        <v>29</v>
      </c>
      <c r="R3779" t="str">
        <f>VLOOKUP(F3779,'Seg 2 descriptions'!A:B,2)</f>
        <v>X Engineering and Measurement</v>
      </c>
      <c r="S3779" t="str">
        <f>VLOOKUP(G3779,'Seg 3 descriptions'!A:B,2)</f>
        <v>Vehicle Insurance</v>
      </c>
    </row>
    <row r="3780" spans="1:19" x14ac:dyDescent="0.25">
      <c r="A3780" s="1" t="s">
        <v>457</v>
      </c>
      <c r="B3780" s="1" t="s">
        <v>1988</v>
      </c>
      <c r="C3780" s="1" t="s">
        <v>2237</v>
      </c>
      <c r="D3780" s="1" t="s">
        <v>3030</v>
      </c>
      <c r="E3780" s="1" t="s">
        <v>20</v>
      </c>
      <c r="F3780" s="1" t="s">
        <v>2006</v>
      </c>
      <c r="G3780" s="1" t="s">
        <v>1049</v>
      </c>
      <c r="H3780" s="1" t="s">
        <v>187</v>
      </c>
      <c r="I3780" s="1" t="s">
        <v>24</v>
      </c>
      <c r="J3780" s="3">
        <v>34.33</v>
      </c>
      <c r="K3780" s="1" t="s">
        <v>3022</v>
      </c>
      <c r="L3780" s="1" t="s">
        <v>24</v>
      </c>
      <c r="M3780" s="1" t="s">
        <v>3023</v>
      </c>
      <c r="N3780" s="1" t="s">
        <v>2237</v>
      </c>
      <c r="O3780" s="2">
        <v>39599</v>
      </c>
      <c r="P3780" s="2">
        <v>39606</v>
      </c>
      <c r="Q3780" s="1" t="s">
        <v>29</v>
      </c>
      <c r="R3780" t="str">
        <f>VLOOKUP(F3780,'Seg 2 descriptions'!A:B,2)</f>
        <v>X Engineering and Measurement</v>
      </c>
      <c r="S3780" t="str">
        <f>VLOOKUP(G3780,'Seg 3 descriptions'!A:B,2)</f>
        <v>Vehicle Insurance</v>
      </c>
    </row>
    <row r="3781" spans="1:19" x14ac:dyDescent="0.25">
      <c r="A3781" s="1" t="s">
        <v>457</v>
      </c>
      <c r="B3781" s="1" t="s">
        <v>1988</v>
      </c>
      <c r="C3781" s="1" t="s">
        <v>2237</v>
      </c>
      <c r="D3781" s="1" t="s">
        <v>3027</v>
      </c>
      <c r="E3781" s="1" t="s">
        <v>20</v>
      </c>
      <c r="F3781" s="1" t="s">
        <v>2006</v>
      </c>
      <c r="G3781" s="1" t="s">
        <v>1049</v>
      </c>
      <c r="H3781" s="1" t="s">
        <v>76</v>
      </c>
      <c r="I3781" s="1" t="s">
        <v>24</v>
      </c>
      <c r="J3781" s="3">
        <v>16.91</v>
      </c>
      <c r="K3781" s="1" t="s">
        <v>3022</v>
      </c>
      <c r="L3781" s="1" t="s">
        <v>24</v>
      </c>
      <c r="M3781" s="1" t="s">
        <v>3023</v>
      </c>
      <c r="N3781" s="1" t="s">
        <v>2237</v>
      </c>
      <c r="O3781" s="2">
        <v>39599</v>
      </c>
      <c r="P3781" s="2">
        <v>39606</v>
      </c>
      <c r="Q3781" s="1" t="s">
        <v>29</v>
      </c>
      <c r="R3781" t="str">
        <f>VLOOKUP(F3781,'Seg 2 descriptions'!A:B,2)</f>
        <v>X Engineering and Measurement</v>
      </c>
      <c r="S3781" t="str">
        <f>VLOOKUP(G3781,'Seg 3 descriptions'!A:B,2)</f>
        <v>Vehicle Insurance</v>
      </c>
    </row>
    <row r="3782" spans="1:19" x14ac:dyDescent="0.25">
      <c r="A3782" s="1" t="s">
        <v>457</v>
      </c>
      <c r="B3782" s="1" t="s">
        <v>1988</v>
      </c>
      <c r="C3782" s="1" t="s">
        <v>2237</v>
      </c>
      <c r="D3782" s="1" t="s">
        <v>3028</v>
      </c>
      <c r="E3782" s="1" t="s">
        <v>20</v>
      </c>
      <c r="F3782" s="1" t="s">
        <v>2006</v>
      </c>
      <c r="G3782" s="1" t="s">
        <v>1049</v>
      </c>
      <c r="H3782" s="1" t="s">
        <v>23</v>
      </c>
      <c r="I3782" s="1" t="s">
        <v>24</v>
      </c>
      <c r="J3782" s="3">
        <v>21.47</v>
      </c>
      <c r="K3782" s="1" t="s">
        <v>3022</v>
      </c>
      <c r="L3782" s="1" t="s">
        <v>24</v>
      </c>
      <c r="M3782" s="1" t="s">
        <v>3023</v>
      </c>
      <c r="N3782" s="1" t="s">
        <v>2237</v>
      </c>
      <c r="O3782" s="2">
        <v>39599</v>
      </c>
      <c r="P3782" s="2">
        <v>39606</v>
      </c>
      <c r="Q3782" s="1" t="s">
        <v>29</v>
      </c>
      <c r="R3782" t="str">
        <f>VLOOKUP(F3782,'Seg 2 descriptions'!A:B,2)</f>
        <v>X Engineering and Measurement</v>
      </c>
      <c r="S3782" t="str">
        <f>VLOOKUP(G3782,'Seg 3 descriptions'!A:B,2)</f>
        <v>Vehicle Insurance</v>
      </c>
    </row>
    <row r="3783" spans="1:19" x14ac:dyDescent="0.25">
      <c r="A3783" s="1" t="s">
        <v>457</v>
      </c>
      <c r="B3783" s="1" t="s">
        <v>1988</v>
      </c>
      <c r="C3783" s="1" t="s">
        <v>2237</v>
      </c>
      <c r="D3783" s="1" t="s">
        <v>3375</v>
      </c>
      <c r="E3783" s="1" t="s">
        <v>20</v>
      </c>
      <c r="F3783" s="1" t="s">
        <v>2006</v>
      </c>
      <c r="G3783" s="1" t="s">
        <v>1049</v>
      </c>
      <c r="H3783" s="1" t="s">
        <v>103</v>
      </c>
      <c r="I3783" s="1" t="s">
        <v>24</v>
      </c>
      <c r="J3783" s="3">
        <v>0.94</v>
      </c>
      <c r="K3783" s="1" t="s">
        <v>3022</v>
      </c>
      <c r="L3783" s="1" t="s">
        <v>24</v>
      </c>
      <c r="M3783" s="1" t="s">
        <v>3023</v>
      </c>
      <c r="N3783" s="1" t="s">
        <v>2237</v>
      </c>
      <c r="O3783" s="2">
        <v>39599</v>
      </c>
      <c r="P3783" s="2">
        <v>39606</v>
      </c>
      <c r="Q3783" s="1" t="s">
        <v>29</v>
      </c>
      <c r="R3783" t="str">
        <f>VLOOKUP(F3783,'Seg 2 descriptions'!A:B,2)</f>
        <v>X Engineering and Measurement</v>
      </c>
      <c r="S3783" t="str">
        <f>VLOOKUP(G3783,'Seg 3 descriptions'!A:B,2)</f>
        <v>Vehicle Insurance</v>
      </c>
    </row>
    <row r="3784" spans="1:19" x14ac:dyDescent="0.25">
      <c r="A3784" s="1" t="s">
        <v>457</v>
      </c>
      <c r="B3784" s="1" t="s">
        <v>1988</v>
      </c>
      <c r="C3784" s="1" t="s">
        <v>2237</v>
      </c>
      <c r="D3784" s="1" t="s">
        <v>3077</v>
      </c>
      <c r="E3784" s="1" t="s">
        <v>20</v>
      </c>
      <c r="F3784" s="1" t="s">
        <v>2006</v>
      </c>
      <c r="G3784" s="1" t="s">
        <v>1049</v>
      </c>
      <c r="H3784" s="1" t="s">
        <v>130</v>
      </c>
      <c r="I3784" s="1" t="s">
        <v>24</v>
      </c>
      <c r="J3784" s="3">
        <v>0.94</v>
      </c>
      <c r="K3784" s="1" t="s">
        <v>3022</v>
      </c>
      <c r="L3784" s="1" t="s">
        <v>24</v>
      </c>
      <c r="M3784" s="1" t="s">
        <v>3023</v>
      </c>
      <c r="N3784" s="1" t="s">
        <v>2237</v>
      </c>
      <c r="O3784" s="2">
        <v>39599</v>
      </c>
      <c r="P3784" s="2">
        <v>39606</v>
      </c>
      <c r="Q3784" s="1" t="s">
        <v>29</v>
      </c>
      <c r="R3784" t="str">
        <f>VLOOKUP(F3784,'Seg 2 descriptions'!A:B,2)</f>
        <v>X Engineering and Measurement</v>
      </c>
      <c r="S3784" t="str">
        <f>VLOOKUP(G3784,'Seg 3 descriptions'!A:B,2)</f>
        <v>Vehicle Insurance</v>
      </c>
    </row>
    <row r="3785" spans="1:19" x14ac:dyDescent="0.25">
      <c r="A3785" s="1" t="s">
        <v>457</v>
      </c>
      <c r="B3785" s="1" t="s">
        <v>1988</v>
      </c>
      <c r="C3785" s="1" t="s">
        <v>2237</v>
      </c>
      <c r="D3785" s="1" t="s">
        <v>3034</v>
      </c>
      <c r="E3785" s="1" t="s">
        <v>20</v>
      </c>
      <c r="F3785" s="1" t="s">
        <v>2006</v>
      </c>
      <c r="G3785" s="1" t="s">
        <v>1055</v>
      </c>
      <c r="H3785" s="1" t="s">
        <v>23</v>
      </c>
      <c r="I3785" s="1" t="s">
        <v>24</v>
      </c>
      <c r="J3785" s="3">
        <v>89.3</v>
      </c>
      <c r="K3785" s="1" t="s">
        <v>3022</v>
      </c>
      <c r="L3785" s="1" t="s">
        <v>24</v>
      </c>
      <c r="M3785" s="1" t="s">
        <v>3023</v>
      </c>
      <c r="N3785" s="1" t="s">
        <v>2237</v>
      </c>
      <c r="O3785" s="2">
        <v>39599</v>
      </c>
      <c r="P3785" s="2">
        <v>39606</v>
      </c>
      <c r="Q3785" s="1" t="s">
        <v>29</v>
      </c>
      <c r="R3785" t="str">
        <f>VLOOKUP(F3785,'Seg 2 descriptions'!A:B,2)</f>
        <v>X Engineering and Measurement</v>
      </c>
      <c r="S3785" t="str">
        <f>VLOOKUP(G3785,'Seg 3 descriptions'!A:B,2)</f>
        <v>Vehicle Depreciation</v>
      </c>
    </row>
    <row r="3786" spans="1:19" x14ac:dyDescent="0.25">
      <c r="A3786" s="1" t="s">
        <v>457</v>
      </c>
      <c r="B3786" s="1" t="s">
        <v>1988</v>
      </c>
      <c r="C3786" s="1" t="s">
        <v>2237</v>
      </c>
      <c r="D3786" s="1" t="s">
        <v>3376</v>
      </c>
      <c r="E3786" s="1" t="s">
        <v>20</v>
      </c>
      <c r="F3786" s="1" t="s">
        <v>2006</v>
      </c>
      <c r="G3786" s="1" t="s">
        <v>1055</v>
      </c>
      <c r="H3786" s="1" t="s">
        <v>103</v>
      </c>
      <c r="I3786" s="1" t="s">
        <v>24</v>
      </c>
      <c r="J3786" s="3">
        <v>3.92</v>
      </c>
      <c r="K3786" s="1" t="s">
        <v>3022</v>
      </c>
      <c r="L3786" s="1" t="s">
        <v>24</v>
      </c>
      <c r="M3786" s="1" t="s">
        <v>3023</v>
      </c>
      <c r="N3786" s="1" t="s">
        <v>2237</v>
      </c>
      <c r="O3786" s="2">
        <v>39599</v>
      </c>
      <c r="P3786" s="2">
        <v>39606</v>
      </c>
      <c r="Q3786" s="1" t="s">
        <v>29</v>
      </c>
      <c r="R3786" t="str">
        <f>VLOOKUP(F3786,'Seg 2 descriptions'!A:B,2)</f>
        <v>X Engineering and Measurement</v>
      </c>
      <c r="S3786" t="str">
        <f>VLOOKUP(G3786,'Seg 3 descriptions'!A:B,2)</f>
        <v>Vehicle Depreciation</v>
      </c>
    </row>
    <row r="3787" spans="1:19" x14ac:dyDescent="0.25">
      <c r="A3787" s="1" t="s">
        <v>457</v>
      </c>
      <c r="B3787" s="1" t="s">
        <v>1988</v>
      </c>
      <c r="C3787" s="1" t="s">
        <v>2237</v>
      </c>
      <c r="D3787" s="1" t="s">
        <v>3112</v>
      </c>
      <c r="E3787" s="1" t="s">
        <v>20</v>
      </c>
      <c r="F3787" s="1" t="s">
        <v>2006</v>
      </c>
      <c r="G3787" s="1" t="s">
        <v>1055</v>
      </c>
      <c r="H3787" s="1" t="s">
        <v>130</v>
      </c>
      <c r="I3787" s="1" t="s">
        <v>24</v>
      </c>
      <c r="J3787" s="3">
        <v>3.92</v>
      </c>
      <c r="K3787" s="1" t="s">
        <v>3022</v>
      </c>
      <c r="L3787" s="1" t="s">
        <v>24</v>
      </c>
      <c r="M3787" s="1" t="s">
        <v>3023</v>
      </c>
      <c r="N3787" s="1" t="s">
        <v>2237</v>
      </c>
      <c r="O3787" s="2">
        <v>39599</v>
      </c>
      <c r="P3787" s="2">
        <v>39606</v>
      </c>
      <c r="Q3787" s="1" t="s">
        <v>29</v>
      </c>
      <c r="R3787" t="str">
        <f>VLOOKUP(F3787,'Seg 2 descriptions'!A:B,2)</f>
        <v>X Engineering and Measurement</v>
      </c>
      <c r="S3787" t="str">
        <f>VLOOKUP(G3787,'Seg 3 descriptions'!A:B,2)</f>
        <v>Vehicle Depreciation</v>
      </c>
    </row>
    <row r="3788" spans="1:19" x14ac:dyDescent="0.25">
      <c r="A3788" s="1" t="s">
        <v>457</v>
      </c>
      <c r="B3788" s="1" t="s">
        <v>1988</v>
      </c>
      <c r="C3788" s="1" t="s">
        <v>2237</v>
      </c>
      <c r="D3788" s="1" t="s">
        <v>3031</v>
      </c>
      <c r="E3788" s="1" t="s">
        <v>20</v>
      </c>
      <c r="F3788" s="1" t="s">
        <v>2006</v>
      </c>
      <c r="G3788" s="1" t="s">
        <v>1055</v>
      </c>
      <c r="H3788" s="1" t="s">
        <v>86</v>
      </c>
      <c r="I3788" s="1" t="s">
        <v>24</v>
      </c>
      <c r="J3788" s="3">
        <v>26.3</v>
      </c>
      <c r="K3788" s="1" t="s">
        <v>3022</v>
      </c>
      <c r="L3788" s="1" t="s">
        <v>24</v>
      </c>
      <c r="M3788" s="1" t="s">
        <v>3023</v>
      </c>
      <c r="N3788" s="1" t="s">
        <v>2237</v>
      </c>
      <c r="O3788" s="2">
        <v>39599</v>
      </c>
      <c r="P3788" s="2">
        <v>39606</v>
      </c>
      <c r="Q3788" s="1" t="s">
        <v>29</v>
      </c>
      <c r="R3788" t="str">
        <f>VLOOKUP(F3788,'Seg 2 descriptions'!A:B,2)</f>
        <v>X Engineering and Measurement</v>
      </c>
      <c r="S3788" t="str">
        <f>VLOOKUP(G3788,'Seg 3 descriptions'!A:B,2)</f>
        <v>Vehicle Depreciation</v>
      </c>
    </row>
    <row r="3789" spans="1:19" x14ac:dyDescent="0.25">
      <c r="A3789" s="1" t="s">
        <v>457</v>
      </c>
      <c r="B3789" s="1" t="s">
        <v>1988</v>
      </c>
      <c r="C3789" s="1" t="s">
        <v>2237</v>
      </c>
      <c r="D3789" s="1" t="s">
        <v>3032</v>
      </c>
      <c r="E3789" s="1" t="s">
        <v>20</v>
      </c>
      <c r="F3789" s="1" t="s">
        <v>2006</v>
      </c>
      <c r="G3789" s="1" t="s">
        <v>1055</v>
      </c>
      <c r="H3789" s="1" t="s">
        <v>187</v>
      </c>
      <c r="I3789" s="1" t="s">
        <v>24</v>
      </c>
      <c r="J3789" s="3">
        <v>142.79</v>
      </c>
      <c r="K3789" s="1" t="s">
        <v>3022</v>
      </c>
      <c r="L3789" s="1" t="s">
        <v>24</v>
      </c>
      <c r="M3789" s="1" t="s">
        <v>3023</v>
      </c>
      <c r="N3789" s="1" t="s">
        <v>2237</v>
      </c>
      <c r="O3789" s="2">
        <v>39599</v>
      </c>
      <c r="P3789" s="2">
        <v>39606</v>
      </c>
      <c r="Q3789" s="1" t="s">
        <v>29</v>
      </c>
      <c r="R3789" t="str">
        <f>VLOOKUP(F3789,'Seg 2 descriptions'!A:B,2)</f>
        <v>X Engineering and Measurement</v>
      </c>
      <c r="S3789" t="str">
        <f>VLOOKUP(G3789,'Seg 3 descriptions'!A:B,2)</f>
        <v>Vehicle Depreciation</v>
      </c>
    </row>
    <row r="3790" spans="1:19" x14ac:dyDescent="0.25">
      <c r="A3790" s="1" t="s">
        <v>457</v>
      </c>
      <c r="B3790" s="1" t="s">
        <v>1988</v>
      </c>
      <c r="C3790" s="1" t="s">
        <v>2237</v>
      </c>
      <c r="D3790" s="1" t="s">
        <v>3033</v>
      </c>
      <c r="E3790" s="1" t="s">
        <v>20</v>
      </c>
      <c r="F3790" s="1" t="s">
        <v>2006</v>
      </c>
      <c r="G3790" s="1" t="s">
        <v>1055</v>
      </c>
      <c r="H3790" s="1" t="s">
        <v>76</v>
      </c>
      <c r="I3790" s="1" t="s">
        <v>24</v>
      </c>
      <c r="J3790" s="3">
        <v>70.34</v>
      </c>
      <c r="K3790" s="1" t="s">
        <v>3022</v>
      </c>
      <c r="L3790" s="1" t="s">
        <v>24</v>
      </c>
      <c r="M3790" s="1" t="s">
        <v>3023</v>
      </c>
      <c r="N3790" s="1" t="s">
        <v>2237</v>
      </c>
      <c r="O3790" s="2">
        <v>39599</v>
      </c>
      <c r="P3790" s="2">
        <v>39606</v>
      </c>
      <c r="Q3790" s="1" t="s">
        <v>29</v>
      </c>
      <c r="R3790" t="str">
        <f>VLOOKUP(F3790,'Seg 2 descriptions'!A:B,2)</f>
        <v>X Engineering and Measurement</v>
      </c>
      <c r="S3790" t="str">
        <f>VLOOKUP(G3790,'Seg 3 descriptions'!A:B,2)</f>
        <v>Vehicle Depreciation</v>
      </c>
    </row>
    <row r="3791" spans="1:19" x14ac:dyDescent="0.25">
      <c r="A3791" s="1" t="s">
        <v>457</v>
      </c>
      <c r="B3791" s="1" t="s">
        <v>1988</v>
      </c>
      <c r="C3791" s="1" t="s">
        <v>2237</v>
      </c>
      <c r="D3791" s="1" t="s">
        <v>3035</v>
      </c>
      <c r="E3791" s="1" t="s">
        <v>20</v>
      </c>
      <c r="F3791" s="1" t="s">
        <v>2006</v>
      </c>
      <c r="G3791" s="1" t="s">
        <v>869</v>
      </c>
      <c r="H3791" s="1" t="s">
        <v>86</v>
      </c>
      <c r="I3791" s="1" t="s">
        <v>24</v>
      </c>
      <c r="J3791" s="3">
        <v>33.69</v>
      </c>
      <c r="K3791" s="1" t="s">
        <v>3022</v>
      </c>
      <c r="L3791" s="1" t="s">
        <v>24</v>
      </c>
      <c r="M3791" s="1" t="s">
        <v>3023</v>
      </c>
      <c r="N3791" s="1" t="s">
        <v>2237</v>
      </c>
      <c r="O3791" s="2">
        <v>39599</v>
      </c>
      <c r="P3791" s="2">
        <v>39606</v>
      </c>
      <c r="Q3791" s="1" t="s">
        <v>29</v>
      </c>
      <c r="R3791" t="str">
        <f>VLOOKUP(F3791,'Seg 2 descriptions'!A:B,2)</f>
        <v>X Engineering and Measurement</v>
      </c>
      <c r="S3791" t="str">
        <f>VLOOKUP(G3791,'Seg 3 descriptions'!A:B,2)</f>
        <v>Vehicle Fuel</v>
      </c>
    </row>
    <row r="3792" spans="1:19" x14ac:dyDescent="0.25">
      <c r="A3792" s="1" t="s">
        <v>457</v>
      </c>
      <c r="B3792" s="1" t="s">
        <v>1988</v>
      </c>
      <c r="C3792" s="1" t="s">
        <v>2237</v>
      </c>
      <c r="D3792" s="1" t="s">
        <v>3036</v>
      </c>
      <c r="E3792" s="1" t="s">
        <v>20</v>
      </c>
      <c r="F3792" s="1" t="s">
        <v>2006</v>
      </c>
      <c r="G3792" s="1" t="s">
        <v>869</v>
      </c>
      <c r="H3792" s="1" t="s">
        <v>187</v>
      </c>
      <c r="I3792" s="1" t="s">
        <v>24</v>
      </c>
      <c r="J3792" s="3">
        <v>182.94</v>
      </c>
      <c r="K3792" s="1" t="s">
        <v>3022</v>
      </c>
      <c r="L3792" s="1" t="s">
        <v>24</v>
      </c>
      <c r="M3792" s="1" t="s">
        <v>3023</v>
      </c>
      <c r="N3792" s="1" t="s">
        <v>2237</v>
      </c>
      <c r="O3792" s="2">
        <v>39599</v>
      </c>
      <c r="P3792" s="2">
        <v>39606</v>
      </c>
      <c r="Q3792" s="1" t="s">
        <v>29</v>
      </c>
      <c r="R3792" t="str">
        <f>VLOOKUP(F3792,'Seg 2 descriptions'!A:B,2)</f>
        <v>X Engineering and Measurement</v>
      </c>
      <c r="S3792" t="str">
        <f>VLOOKUP(G3792,'Seg 3 descriptions'!A:B,2)</f>
        <v>Vehicle Fuel</v>
      </c>
    </row>
    <row r="3793" spans="1:19" x14ac:dyDescent="0.25">
      <c r="A3793" s="1" t="s">
        <v>457</v>
      </c>
      <c r="B3793" s="1" t="s">
        <v>1988</v>
      </c>
      <c r="C3793" s="1" t="s">
        <v>2237</v>
      </c>
      <c r="D3793" s="1" t="s">
        <v>3037</v>
      </c>
      <c r="E3793" s="1" t="s">
        <v>20</v>
      </c>
      <c r="F3793" s="1" t="s">
        <v>2006</v>
      </c>
      <c r="G3793" s="1" t="s">
        <v>869</v>
      </c>
      <c r="H3793" s="1" t="s">
        <v>76</v>
      </c>
      <c r="I3793" s="1" t="s">
        <v>24</v>
      </c>
      <c r="J3793" s="3">
        <v>90.12</v>
      </c>
      <c r="K3793" s="1" t="s">
        <v>3022</v>
      </c>
      <c r="L3793" s="1" t="s">
        <v>24</v>
      </c>
      <c r="M3793" s="1" t="s">
        <v>3023</v>
      </c>
      <c r="N3793" s="1" t="s">
        <v>2237</v>
      </c>
      <c r="O3793" s="2">
        <v>39599</v>
      </c>
      <c r="P3793" s="2">
        <v>39606</v>
      </c>
      <c r="Q3793" s="1" t="s">
        <v>29</v>
      </c>
      <c r="R3793" t="str">
        <f>VLOOKUP(F3793,'Seg 2 descriptions'!A:B,2)</f>
        <v>X Engineering and Measurement</v>
      </c>
      <c r="S3793" t="str">
        <f>VLOOKUP(G3793,'Seg 3 descriptions'!A:B,2)</f>
        <v>Vehicle Fuel</v>
      </c>
    </row>
    <row r="3794" spans="1:19" x14ac:dyDescent="0.25">
      <c r="A3794" s="1" t="s">
        <v>457</v>
      </c>
      <c r="B3794" s="1" t="s">
        <v>1988</v>
      </c>
      <c r="C3794" s="1" t="s">
        <v>2237</v>
      </c>
      <c r="D3794" s="1" t="s">
        <v>3038</v>
      </c>
      <c r="E3794" s="1" t="s">
        <v>20</v>
      </c>
      <c r="F3794" s="1" t="s">
        <v>2006</v>
      </c>
      <c r="G3794" s="1" t="s">
        <v>869</v>
      </c>
      <c r="H3794" s="1" t="s">
        <v>23</v>
      </c>
      <c r="I3794" s="1" t="s">
        <v>24</v>
      </c>
      <c r="J3794" s="3">
        <v>114.41</v>
      </c>
      <c r="K3794" s="1" t="s">
        <v>3022</v>
      </c>
      <c r="L3794" s="1" t="s">
        <v>24</v>
      </c>
      <c r="M3794" s="1" t="s">
        <v>3023</v>
      </c>
      <c r="N3794" s="1" t="s">
        <v>2237</v>
      </c>
      <c r="O3794" s="2">
        <v>39599</v>
      </c>
      <c r="P3794" s="2">
        <v>39606</v>
      </c>
      <c r="Q3794" s="1" t="s">
        <v>29</v>
      </c>
      <c r="R3794" t="str">
        <f>VLOOKUP(F3794,'Seg 2 descriptions'!A:B,2)</f>
        <v>X Engineering and Measurement</v>
      </c>
      <c r="S3794" t="str">
        <f>VLOOKUP(G3794,'Seg 3 descriptions'!A:B,2)</f>
        <v>Vehicle Fuel</v>
      </c>
    </row>
    <row r="3795" spans="1:19" x14ac:dyDescent="0.25">
      <c r="A3795" s="1" t="s">
        <v>457</v>
      </c>
      <c r="B3795" s="1" t="s">
        <v>1988</v>
      </c>
      <c r="C3795" s="1" t="s">
        <v>2237</v>
      </c>
      <c r="D3795" s="1" t="s">
        <v>3377</v>
      </c>
      <c r="E3795" s="1" t="s">
        <v>20</v>
      </c>
      <c r="F3795" s="1" t="s">
        <v>2006</v>
      </c>
      <c r="G3795" s="1" t="s">
        <v>869</v>
      </c>
      <c r="H3795" s="1" t="s">
        <v>103</v>
      </c>
      <c r="I3795" s="1" t="s">
        <v>24</v>
      </c>
      <c r="J3795" s="3">
        <v>5.03</v>
      </c>
      <c r="K3795" s="1" t="s">
        <v>3022</v>
      </c>
      <c r="L3795" s="1" t="s">
        <v>24</v>
      </c>
      <c r="M3795" s="1" t="s">
        <v>3023</v>
      </c>
      <c r="N3795" s="1" t="s">
        <v>2237</v>
      </c>
      <c r="O3795" s="2">
        <v>39599</v>
      </c>
      <c r="P3795" s="2">
        <v>39606</v>
      </c>
      <c r="Q3795" s="1" t="s">
        <v>29</v>
      </c>
      <c r="R3795" t="str">
        <f>VLOOKUP(F3795,'Seg 2 descriptions'!A:B,2)</f>
        <v>X Engineering and Measurement</v>
      </c>
      <c r="S3795" t="str">
        <f>VLOOKUP(G3795,'Seg 3 descriptions'!A:B,2)</f>
        <v>Vehicle Fuel</v>
      </c>
    </row>
    <row r="3796" spans="1:19" x14ac:dyDescent="0.25">
      <c r="A3796" s="1" t="s">
        <v>457</v>
      </c>
      <c r="B3796" s="1" t="s">
        <v>1988</v>
      </c>
      <c r="C3796" s="1" t="s">
        <v>2237</v>
      </c>
      <c r="D3796" s="1" t="s">
        <v>3113</v>
      </c>
      <c r="E3796" s="1" t="s">
        <v>20</v>
      </c>
      <c r="F3796" s="1" t="s">
        <v>2006</v>
      </c>
      <c r="G3796" s="1" t="s">
        <v>869</v>
      </c>
      <c r="H3796" s="1" t="s">
        <v>130</v>
      </c>
      <c r="I3796" s="1" t="s">
        <v>24</v>
      </c>
      <c r="J3796" s="3">
        <v>5.03</v>
      </c>
      <c r="K3796" s="1" t="s">
        <v>3022</v>
      </c>
      <c r="L3796" s="1" t="s">
        <v>24</v>
      </c>
      <c r="M3796" s="1" t="s">
        <v>3023</v>
      </c>
      <c r="N3796" s="1" t="s">
        <v>2237</v>
      </c>
      <c r="O3796" s="2">
        <v>39599</v>
      </c>
      <c r="P3796" s="2">
        <v>39606</v>
      </c>
      <c r="Q3796" s="1" t="s">
        <v>29</v>
      </c>
      <c r="R3796" t="str">
        <f>VLOOKUP(F3796,'Seg 2 descriptions'!A:B,2)</f>
        <v>X Engineering and Measurement</v>
      </c>
      <c r="S3796" t="str">
        <f>VLOOKUP(G3796,'Seg 3 descriptions'!A:B,2)</f>
        <v>Vehicle Fuel</v>
      </c>
    </row>
    <row r="3797" spans="1:19" x14ac:dyDescent="0.25">
      <c r="A3797" s="1" t="s">
        <v>457</v>
      </c>
      <c r="B3797" s="1" t="s">
        <v>1988</v>
      </c>
      <c r="C3797" s="1" t="s">
        <v>2237</v>
      </c>
      <c r="D3797" s="1" t="s">
        <v>3040</v>
      </c>
      <c r="E3797" s="1" t="s">
        <v>20</v>
      </c>
      <c r="F3797" s="1" t="s">
        <v>2006</v>
      </c>
      <c r="G3797" s="1" t="s">
        <v>283</v>
      </c>
      <c r="H3797" s="1" t="s">
        <v>23</v>
      </c>
      <c r="I3797" s="1" t="s">
        <v>24</v>
      </c>
      <c r="J3797" s="3">
        <v>2.21</v>
      </c>
      <c r="K3797" s="1" t="s">
        <v>3022</v>
      </c>
      <c r="L3797" s="1" t="s">
        <v>24</v>
      </c>
      <c r="M3797" s="1" t="s">
        <v>3023</v>
      </c>
      <c r="N3797" s="1" t="s">
        <v>2237</v>
      </c>
      <c r="O3797" s="2">
        <v>39599</v>
      </c>
      <c r="P3797" s="2">
        <v>39606</v>
      </c>
      <c r="Q3797" s="1" t="s">
        <v>29</v>
      </c>
      <c r="R3797" t="str">
        <f>VLOOKUP(F3797,'Seg 2 descriptions'!A:B,2)</f>
        <v>X Engineering and Measurement</v>
      </c>
      <c r="S3797" t="str">
        <f>VLOOKUP(G3797,'Seg 3 descriptions'!A:B,2)</f>
        <v>Supplies &amp; Misc Dept Expenses</v>
      </c>
    </row>
    <row r="3798" spans="1:19" x14ac:dyDescent="0.25">
      <c r="A3798" s="1" t="s">
        <v>457</v>
      </c>
      <c r="B3798" s="1" t="s">
        <v>1988</v>
      </c>
      <c r="C3798" s="1" t="s">
        <v>2237</v>
      </c>
      <c r="D3798" s="1" t="s">
        <v>3378</v>
      </c>
      <c r="E3798" s="1" t="s">
        <v>20</v>
      </c>
      <c r="F3798" s="1" t="s">
        <v>2006</v>
      </c>
      <c r="G3798" s="1" t="s">
        <v>283</v>
      </c>
      <c r="H3798" s="1" t="s">
        <v>103</v>
      </c>
      <c r="I3798" s="1" t="s">
        <v>24</v>
      </c>
      <c r="J3798" s="3">
        <v>0.1</v>
      </c>
      <c r="K3798" s="1" t="s">
        <v>3022</v>
      </c>
      <c r="L3798" s="1" t="s">
        <v>24</v>
      </c>
      <c r="M3798" s="1" t="s">
        <v>3023</v>
      </c>
      <c r="N3798" s="1" t="s">
        <v>2237</v>
      </c>
      <c r="O3798" s="2">
        <v>39599</v>
      </c>
      <c r="P3798" s="2">
        <v>39606</v>
      </c>
      <c r="Q3798" s="1" t="s">
        <v>29</v>
      </c>
      <c r="R3798" t="str">
        <f>VLOOKUP(F3798,'Seg 2 descriptions'!A:B,2)</f>
        <v>X Engineering and Measurement</v>
      </c>
      <c r="S3798" t="str">
        <f>VLOOKUP(G3798,'Seg 3 descriptions'!A:B,2)</f>
        <v>Supplies &amp; Misc Dept Expenses</v>
      </c>
    </row>
    <row r="3799" spans="1:19" x14ac:dyDescent="0.25">
      <c r="A3799" s="1" t="s">
        <v>457</v>
      </c>
      <c r="B3799" s="1" t="s">
        <v>1988</v>
      </c>
      <c r="C3799" s="1" t="s">
        <v>2237</v>
      </c>
      <c r="D3799" s="1" t="s">
        <v>3114</v>
      </c>
      <c r="E3799" s="1" t="s">
        <v>20</v>
      </c>
      <c r="F3799" s="1" t="s">
        <v>2006</v>
      </c>
      <c r="G3799" s="1" t="s">
        <v>283</v>
      </c>
      <c r="H3799" s="1" t="s">
        <v>130</v>
      </c>
      <c r="I3799" s="1" t="s">
        <v>24</v>
      </c>
      <c r="J3799" s="3">
        <v>0.1</v>
      </c>
      <c r="K3799" s="1" t="s">
        <v>3022</v>
      </c>
      <c r="L3799" s="1" t="s">
        <v>24</v>
      </c>
      <c r="M3799" s="1" t="s">
        <v>3023</v>
      </c>
      <c r="N3799" s="1" t="s">
        <v>2237</v>
      </c>
      <c r="O3799" s="2">
        <v>39599</v>
      </c>
      <c r="P3799" s="2">
        <v>39606</v>
      </c>
      <c r="Q3799" s="1" t="s">
        <v>29</v>
      </c>
      <c r="R3799" t="str">
        <f>VLOOKUP(F3799,'Seg 2 descriptions'!A:B,2)</f>
        <v>X Engineering and Measurement</v>
      </c>
      <c r="S3799" t="str">
        <f>VLOOKUP(G3799,'Seg 3 descriptions'!A:B,2)</f>
        <v>Supplies &amp; Misc Dept Expenses</v>
      </c>
    </row>
    <row r="3800" spans="1:19" x14ac:dyDescent="0.25">
      <c r="A3800" s="1" t="s">
        <v>457</v>
      </c>
      <c r="B3800" s="1" t="s">
        <v>1988</v>
      </c>
      <c r="C3800" s="1" t="s">
        <v>2237</v>
      </c>
      <c r="D3800" s="1" t="s">
        <v>3041</v>
      </c>
      <c r="E3800" s="1" t="s">
        <v>20</v>
      </c>
      <c r="F3800" s="1" t="s">
        <v>2006</v>
      </c>
      <c r="G3800" s="1" t="s">
        <v>283</v>
      </c>
      <c r="H3800" s="1" t="s">
        <v>86</v>
      </c>
      <c r="I3800" s="1" t="s">
        <v>24</v>
      </c>
      <c r="J3800" s="3">
        <v>0.65</v>
      </c>
      <c r="K3800" s="1" t="s">
        <v>3022</v>
      </c>
      <c r="L3800" s="1" t="s">
        <v>24</v>
      </c>
      <c r="M3800" s="1" t="s">
        <v>3023</v>
      </c>
      <c r="N3800" s="1" t="s">
        <v>2237</v>
      </c>
      <c r="O3800" s="2">
        <v>39599</v>
      </c>
      <c r="P3800" s="2">
        <v>39606</v>
      </c>
      <c r="Q3800" s="1" t="s">
        <v>29</v>
      </c>
      <c r="R3800" t="str">
        <f>VLOOKUP(F3800,'Seg 2 descriptions'!A:B,2)</f>
        <v>X Engineering and Measurement</v>
      </c>
      <c r="S3800" t="str">
        <f>VLOOKUP(G3800,'Seg 3 descriptions'!A:B,2)</f>
        <v>Supplies &amp; Misc Dept Expenses</v>
      </c>
    </row>
    <row r="3801" spans="1:19" x14ac:dyDescent="0.25">
      <c r="A3801" s="1" t="s">
        <v>457</v>
      </c>
      <c r="B3801" s="1" t="s">
        <v>1988</v>
      </c>
      <c r="C3801" s="1" t="s">
        <v>2237</v>
      </c>
      <c r="D3801" s="1" t="s">
        <v>3042</v>
      </c>
      <c r="E3801" s="1" t="s">
        <v>20</v>
      </c>
      <c r="F3801" s="1" t="s">
        <v>2006</v>
      </c>
      <c r="G3801" s="1" t="s">
        <v>283</v>
      </c>
      <c r="H3801" s="1" t="s">
        <v>187</v>
      </c>
      <c r="I3801" s="1" t="s">
        <v>24</v>
      </c>
      <c r="J3801" s="3">
        <v>3.5300000000000002</v>
      </c>
      <c r="K3801" s="1" t="s">
        <v>3022</v>
      </c>
      <c r="L3801" s="1" t="s">
        <v>24</v>
      </c>
      <c r="M3801" s="1" t="s">
        <v>3023</v>
      </c>
      <c r="N3801" s="1" t="s">
        <v>2237</v>
      </c>
      <c r="O3801" s="2">
        <v>39599</v>
      </c>
      <c r="P3801" s="2">
        <v>39606</v>
      </c>
      <c r="Q3801" s="1" t="s">
        <v>29</v>
      </c>
      <c r="R3801" t="str">
        <f>VLOOKUP(F3801,'Seg 2 descriptions'!A:B,2)</f>
        <v>X Engineering and Measurement</v>
      </c>
      <c r="S3801" t="str">
        <f>VLOOKUP(G3801,'Seg 3 descriptions'!A:B,2)</f>
        <v>Supplies &amp; Misc Dept Expenses</v>
      </c>
    </row>
    <row r="3802" spans="1:19" x14ac:dyDescent="0.25">
      <c r="A3802" s="1" t="s">
        <v>457</v>
      </c>
      <c r="B3802" s="1" t="s">
        <v>1988</v>
      </c>
      <c r="C3802" s="1" t="s">
        <v>2237</v>
      </c>
      <c r="D3802" s="1" t="s">
        <v>3039</v>
      </c>
      <c r="E3802" s="1" t="s">
        <v>20</v>
      </c>
      <c r="F3802" s="1" t="s">
        <v>2006</v>
      </c>
      <c r="G3802" s="1" t="s">
        <v>283</v>
      </c>
      <c r="H3802" s="1" t="s">
        <v>76</v>
      </c>
      <c r="I3802" s="1" t="s">
        <v>24</v>
      </c>
      <c r="J3802" s="3">
        <v>1.74</v>
      </c>
      <c r="K3802" s="1" t="s">
        <v>3022</v>
      </c>
      <c r="L3802" s="1" t="s">
        <v>24</v>
      </c>
      <c r="M3802" s="1" t="s">
        <v>3023</v>
      </c>
      <c r="N3802" s="1" t="s">
        <v>2237</v>
      </c>
      <c r="O3802" s="2">
        <v>39599</v>
      </c>
      <c r="P3802" s="2">
        <v>39606</v>
      </c>
      <c r="Q3802" s="1" t="s">
        <v>29</v>
      </c>
      <c r="R3802" t="str">
        <f>VLOOKUP(F3802,'Seg 2 descriptions'!A:B,2)</f>
        <v>X Engineering and Measurement</v>
      </c>
      <c r="S3802" t="str">
        <f>VLOOKUP(G3802,'Seg 3 descriptions'!A:B,2)</f>
        <v>Supplies &amp; Misc Dept Expenses</v>
      </c>
    </row>
    <row r="3803" spans="1:19" x14ac:dyDescent="0.25">
      <c r="A3803" s="1" t="s">
        <v>457</v>
      </c>
      <c r="B3803" s="1" t="s">
        <v>1988</v>
      </c>
      <c r="C3803" s="1" t="s">
        <v>2237</v>
      </c>
      <c r="D3803" s="1" t="s">
        <v>3043</v>
      </c>
      <c r="E3803" s="1" t="s">
        <v>20</v>
      </c>
      <c r="F3803" s="1" t="s">
        <v>2006</v>
      </c>
      <c r="G3803" s="1" t="s">
        <v>1302</v>
      </c>
      <c r="H3803" s="1" t="s">
        <v>86</v>
      </c>
      <c r="I3803" s="1" t="s">
        <v>24</v>
      </c>
      <c r="J3803" s="3">
        <v>0.32</v>
      </c>
      <c r="K3803" s="1" t="s">
        <v>3022</v>
      </c>
      <c r="L3803" s="1" t="s">
        <v>24</v>
      </c>
      <c r="M3803" s="1" t="s">
        <v>3023</v>
      </c>
      <c r="N3803" s="1" t="s">
        <v>2237</v>
      </c>
      <c r="O3803" s="2">
        <v>39599</v>
      </c>
      <c r="P3803" s="2">
        <v>39606</v>
      </c>
      <c r="Q3803" s="1" t="s">
        <v>29</v>
      </c>
      <c r="R3803" t="str">
        <f>VLOOKUP(F3803,'Seg 2 descriptions'!A:B,2)</f>
        <v>X Engineering and Measurement</v>
      </c>
      <c r="S3803" t="str">
        <f>VLOOKUP(G3803,'Seg 3 descriptions'!A:B,2)</f>
        <v>Uniforms</v>
      </c>
    </row>
    <row r="3804" spans="1:19" x14ac:dyDescent="0.25">
      <c r="A3804" s="1" t="s">
        <v>457</v>
      </c>
      <c r="B3804" s="1" t="s">
        <v>1988</v>
      </c>
      <c r="C3804" s="1" t="s">
        <v>2237</v>
      </c>
      <c r="D3804" s="1" t="s">
        <v>3044</v>
      </c>
      <c r="E3804" s="1" t="s">
        <v>20</v>
      </c>
      <c r="F3804" s="1" t="s">
        <v>2006</v>
      </c>
      <c r="G3804" s="1" t="s">
        <v>1302</v>
      </c>
      <c r="H3804" s="1" t="s">
        <v>187</v>
      </c>
      <c r="I3804" s="1" t="s">
        <v>24</v>
      </c>
      <c r="J3804" s="3">
        <v>1.73</v>
      </c>
      <c r="K3804" s="1" t="s">
        <v>3022</v>
      </c>
      <c r="L3804" s="1" t="s">
        <v>24</v>
      </c>
      <c r="M3804" s="1" t="s">
        <v>3023</v>
      </c>
      <c r="N3804" s="1" t="s">
        <v>2237</v>
      </c>
      <c r="O3804" s="2">
        <v>39599</v>
      </c>
      <c r="P3804" s="2">
        <v>39606</v>
      </c>
      <c r="Q3804" s="1" t="s">
        <v>29</v>
      </c>
      <c r="R3804" t="str">
        <f>VLOOKUP(F3804,'Seg 2 descriptions'!A:B,2)</f>
        <v>X Engineering and Measurement</v>
      </c>
      <c r="S3804" t="str">
        <f>VLOOKUP(G3804,'Seg 3 descriptions'!A:B,2)</f>
        <v>Uniforms</v>
      </c>
    </row>
    <row r="3805" spans="1:19" x14ac:dyDescent="0.25">
      <c r="A3805" s="1" t="s">
        <v>457</v>
      </c>
      <c r="B3805" s="1" t="s">
        <v>1988</v>
      </c>
      <c r="C3805" s="1" t="s">
        <v>2237</v>
      </c>
      <c r="D3805" s="1" t="s">
        <v>3045</v>
      </c>
      <c r="E3805" s="1" t="s">
        <v>20</v>
      </c>
      <c r="F3805" s="1" t="s">
        <v>2006</v>
      </c>
      <c r="G3805" s="1" t="s">
        <v>1302</v>
      </c>
      <c r="H3805" s="1" t="s">
        <v>76</v>
      </c>
      <c r="I3805" s="1" t="s">
        <v>24</v>
      </c>
      <c r="J3805" s="3">
        <v>0.85</v>
      </c>
      <c r="K3805" s="1" t="s">
        <v>3022</v>
      </c>
      <c r="L3805" s="1" t="s">
        <v>24</v>
      </c>
      <c r="M3805" s="1" t="s">
        <v>3023</v>
      </c>
      <c r="N3805" s="1" t="s">
        <v>2237</v>
      </c>
      <c r="O3805" s="2">
        <v>39599</v>
      </c>
      <c r="P3805" s="2">
        <v>39606</v>
      </c>
      <c r="Q3805" s="1" t="s">
        <v>29</v>
      </c>
      <c r="R3805" t="str">
        <f>VLOOKUP(F3805,'Seg 2 descriptions'!A:B,2)</f>
        <v>X Engineering and Measurement</v>
      </c>
      <c r="S3805" t="str">
        <f>VLOOKUP(G3805,'Seg 3 descriptions'!A:B,2)</f>
        <v>Uniforms</v>
      </c>
    </row>
    <row r="3806" spans="1:19" x14ac:dyDescent="0.25">
      <c r="A3806" s="1" t="s">
        <v>457</v>
      </c>
      <c r="B3806" s="1" t="s">
        <v>1988</v>
      </c>
      <c r="C3806" s="1" t="s">
        <v>2237</v>
      </c>
      <c r="D3806" s="1" t="s">
        <v>3046</v>
      </c>
      <c r="E3806" s="1" t="s">
        <v>20</v>
      </c>
      <c r="F3806" s="1" t="s">
        <v>2006</v>
      </c>
      <c r="G3806" s="1" t="s">
        <v>1302</v>
      </c>
      <c r="H3806" s="1" t="s">
        <v>23</v>
      </c>
      <c r="I3806" s="1" t="s">
        <v>24</v>
      </c>
      <c r="J3806" s="3">
        <v>1.08</v>
      </c>
      <c r="K3806" s="1" t="s">
        <v>3022</v>
      </c>
      <c r="L3806" s="1" t="s">
        <v>24</v>
      </c>
      <c r="M3806" s="1" t="s">
        <v>3023</v>
      </c>
      <c r="N3806" s="1" t="s">
        <v>2237</v>
      </c>
      <c r="O3806" s="2">
        <v>39599</v>
      </c>
      <c r="P3806" s="2">
        <v>39606</v>
      </c>
      <c r="Q3806" s="1" t="s">
        <v>29</v>
      </c>
      <c r="R3806" t="str">
        <f>VLOOKUP(F3806,'Seg 2 descriptions'!A:B,2)</f>
        <v>X Engineering and Measurement</v>
      </c>
      <c r="S3806" t="str">
        <f>VLOOKUP(G3806,'Seg 3 descriptions'!A:B,2)</f>
        <v>Uniforms</v>
      </c>
    </row>
    <row r="3807" spans="1:19" x14ac:dyDescent="0.25">
      <c r="A3807" s="1" t="s">
        <v>457</v>
      </c>
      <c r="B3807" s="1" t="s">
        <v>1988</v>
      </c>
      <c r="C3807" s="1" t="s">
        <v>2237</v>
      </c>
      <c r="D3807" s="1" t="s">
        <v>3379</v>
      </c>
      <c r="E3807" s="1" t="s">
        <v>20</v>
      </c>
      <c r="F3807" s="1" t="s">
        <v>2006</v>
      </c>
      <c r="G3807" s="1" t="s">
        <v>1302</v>
      </c>
      <c r="H3807" s="1" t="s">
        <v>103</v>
      </c>
      <c r="I3807" s="1" t="s">
        <v>24</v>
      </c>
      <c r="J3807" s="3">
        <v>0.05</v>
      </c>
      <c r="K3807" s="1" t="s">
        <v>3022</v>
      </c>
      <c r="L3807" s="1" t="s">
        <v>24</v>
      </c>
      <c r="M3807" s="1" t="s">
        <v>3023</v>
      </c>
      <c r="N3807" s="1" t="s">
        <v>2237</v>
      </c>
      <c r="O3807" s="2">
        <v>39599</v>
      </c>
      <c r="P3807" s="2">
        <v>39606</v>
      </c>
      <c r="Q3807" s="1" t="s">
        <v>29</v>
      </c>
      <c r="R3807" t="str">
        <f>VLOOKUP(F3807,'Seg 2 descriptions'!A:B,2)</f>
        <v>X Engineering and Measurement</v>
      </c>
      <c r="S3807" t="str">
        <f>VLOOKUP(G3807,'Seg 3 descriptions'!A:B,2)</f>
        <v>Uniforms</v>
      </c>
    </row>
    <row r="3808" spans="1:19" x14ac:dyDescent="0.25">
      <c r="A3808" s="1" t="s">
        <v>457</v>
      </c>
      <c r="B3808" s="1" t="s">
        <v>1988</v>
      </c>
      <c r="C3808" s="1" t="s">
        <v>2237</v>
      </c>
      <c r="D3808" s="1" t="s">
        <v>3115</v>
      </c>
      <c r="E3808" s="1" t="s">
        <v>20</v>
      </c>
      <c r="F3808" s="1" t="s">
        <v>2006</v>
      </c>
      <c r="G3808" s="1" t="s">
        <v>1302</v>
      </c>
      <c r="H3808" s="1" t="s">
        <v>130</v>
      </c>
      <c r="I3808" s="1" t="s">
        <v>24</v>
      </c>
      <c r="J3808" s="3">
        <v>0.05</v>
      </c>
      <c r="K3808" s="1" t="s">
        <v>3022</v>
      </c>
      <c r="L3808" s="1" t="s">
        <v>24</v>
      </c>
      <c r="M3808" s="1" t="s">
        <v>3023</v>
      </c>
      <c r="N3808" s="1" t="s">
        <v>2237</v>
      </c>
      <c r="O3808" s="2">
        <v>39599</v>
      </c>
      <c r="P3808" s="2">
        <v>39606</v>
      </c>
      <c r="Q3808" s="1" t="s">
        <v>29</v>
      </c>
      <c r="R3808" t="str">
        <f>VLOOKUP(F3808,'Seg 2 descriptions'!A:B,2)</f>
        <v>X Engineering and Measurement</v>
      </c>
      <c r="S3808" t="str">
        <f>VLOOKUP(G3808,'Seg 3 descriptions'!A:B,2)</f>
        <v>Uniforms</v>
      </c>
    </row>
    <row r="3809" spans="1:19" x14ac:dyDescent="0.25">
      <c r="A3809" s="1" t="s">
        <v>457</v>
      </c>
      <c r="B3809" s="1" t="s">
        <v>1988</v>
      </c>
      <c r="C3809" s="1" t="s">
        <v>2237</v>
      </c>
      <c r="D3809" s="1" t="s">
        <v>3050</v>
      </c>
      <c r="E3809" s="1" t="s">
        <v>20</v>
      </c>
      <c r="F3809" s="1" t="s">
        <v>2006</v>
      </c>
      <c r="G3809" s="1" t="s">
        <v>868</v>
      </c>
      <c r="H3809" s="1" t="s">
        <v>23</v>
      </c>
      <c r="I3809" s="1" t="s">
        <v>24</v>
      </c>
      <c r="J3809" s="3">
        <v>47.41</v>
      </c>
      <c r="K3809" s="1" t="s">
        <v>3022</v>
      </c>
      <c r="L3809" s="1" t="s">
        <v>24</v>
      </c>
      <c r="M3809" s="1" t="s">
        <v>3023</v>
      </c>
      <c r="N3809" s="1" t="s">
        <v>2237</v>
      </c>
      <c r="O3809" s="2">
        <v>39599</v>
      </c>
      <c r="P3809" s="2">
        <v>39606</v>
      </c>
      <c r="Q3809" s="1" t="s">
        <v>29</v>
      </c>
      <c r="R3809" t="str">
        <f>VLOOKUP(F3809,'Seg 2 descriptions'!A:B,2)</f>
        <v>X Engineering and Measurement</v>
      </c>
      <c r="S3809" t="str">
        <f>VLOOKUP(G3809,'Seg 3 descriptions'!A:B,2)</f>
        <v>Cell Phones</v>
      </c>
    </row>
    <row r="3810" spans="1:19" x14ac:dyDescent="0.25">
      <c r="A3810" s="1" t="s">
        <v>457</v>
      </c>
      <c r="B3810" s="1" t="s">
        <v>1988</v>
      </c>
      <c r="C3810" s="1" t="s">
        <v>2237</v>
      </c>
      <c r="D3810" s="1" t="s">
        <v>3380</v>
      </c>
      <c r="E3810" s="1" t="s">
        <v>20</v>
      </c>
      <c r="F3810" s="1" t="s">
        <v>2006</v>
      </c>
      <c r="G3810" s="1" t="s">
        <v>868</v>
      </c>
      <c r="H3810" s="1" t="s">
        <v>103</v>
      </c>
      <c r="I3810" s="1" t="s">
        <v>24</v>
      </c>
      <c r="J3810" s="3">
        <v>2.08</v>
      </c>
      <c r="K3810" s="1" t="s">
        <v>3022</v>
      </c>
      <c r="L3810" s="1" t="s">
        <v>24</v>
      </c>
      <c r="M3810" s="1" t="s">
        <v>3023</v>
      </c>
      <c r="N3810" s="1" t="s">
        <v>2237</v>
      </c>
      <c r="O3810" s="2">
        <v>39599</v>
      </c>
      <c r="P3810" s="2">
        <v>39606</v>
      </c>
      <c r="Q3810" s="1" t="s">
        <v>29</v>
      </c>
      <c r="R3810" t="str">
        <f>VLOOKUP(F3810,'Seg 2 descriptions'!A:B,2)</f>
        <v>X Engineering and Measurement</v>
      </c>
      <c r="S3810" t="str">
        <f>VLOOKUP(G3810,'Seg 3 descriptions'!A:B,2)</f>
        <v>Cell Phones</v>
      </c>
    </row>
    <row r="3811" spans="1:19" x14ac:dyDescent="0.25">
      <c r="A3811" s="1" t="s">
        <v>457</v>
      </c>
      <c r="B3811" s="1" t="s">
        <v>1988</v>
      </c>
      <c r="C3811" s="1" t="s">
        <v>2237</v>
      </c>
      <c r="D3811" s="1" t="s">
        <v>3116</v>
      </c>
      <c r="E3811" s="1" t="s">
        <v>20</v>
      </c>
      <c r="F3811" s="1" t="s">
        <v>2006</v>
      </c>
      <c r="G3811" s="1" t="s">
        <v>868</v>
      </c>
      <c r="H3811" s="1" t="s">
        <v>130</v>
      </c>
      <c r="I3811" s="1" t="s">
        <v>24</v>
      </c>
      <c r="J3811" s="3">
        <v>2.08</v>
      </c>
      <c r="K3811" s="1" t="s">
        <v>3022</v>
      </c>
      <c r="L3811" s="1" t="s">
        <v>24</v>
      </c>
      <c r="M3811" s="1" t="s">
        <v>3023</v>
      </c>
      <c r="N3811" s="1" t="s">
        <v>2237</v>
      </c>
      <c r="O3811" s="2">
        <v>39599</v>
      </c>
      <c r="P3811" s="2">
        <v>39606</v>
      </c>
      <c r="Q3811" s="1" t="s">
        <v>29</v>
      </c>
      <c r="R3811" t="str">
        <f>VLOOKUP(F3811,'Seg 2 descriptions'!A:B,2)</f>
        <v>X Engineering and Measurement</v>
      </c>
      <c r="S3811" t="str">
        <f>VLOOKUP(G3811,'Seg 3 descriptions'!A:B,2)</f>
        <v>Cell Phones</v>
      </c>
    </row>
    <row r="3812" spans="1:19" x14ac:dyDescent="0.25">
      <c r="A3812" s="1" t="s">
        <v>457</v>
      </c>
      <c r="B3812" s="1" t="s">
        <v>1988</v>
      </c>
      <c r="C3812" s="1" t="s">
        <v>2237</v>
      </c>
      <c r="D3812" s="1" t="s">
        <v>3047</v>
      </c>
      <c r="E3812" s="1" t="s">
        <v>20</v>
      </c>
      <c r="F3812" s="1" t="s">
        <v>2006</v>
      </c>
      <c r="G3812" s="1" t="s">
        <v>868</v>
      </c>
      <c r="H3812" s="1" t="s">
        <v>86</v>
      </c>
      <c r="I3812" s="1" t="s">
        <v>24</v>
      </c>
      <c r="J3812" s="3">
        <v>13.96</v>
      </c>
      <c r="K3812" s="1" t="s">
        <v>3022</v>
      </c>
      <c r="L3812" s="1" t="s">
        <v>24</v>
      </c>
      <c r="M3812" s="1" t="s">
        <v>3023</v>
      </c>
      <c r="N3812" s="1" t="s">
        <v>2237</v>
      </c>
      <c r="O3812" s="2">
        <v>39599</v>
      </c>
      <c r="P3812" s="2">
        <v>39606</v>
      </c>
      <c r="Q3812" s="1" t="s">
        <v>29</v>
      </c>
      <c r="R3812" t="str">
        <f>VLOOKUP(F3812,'Seg 2 descriptions'!A:B,2)</f>
        <v>X Engineering and Measurement</v>
      </c>
      <c r="S3812" t="str">
        <f>VLOOKUP(G3812,'Seg 3 descriptions'!A:B,2)</f>
        <v>Cell Phones</v>
      </c>
    </row>
    <row r="3813" spans="1:19" x14ac:dyDescent="0.25">
      <c r="A3813" s="1" t="s">
        <v>457</v>
      </c>
      <c r="B3813" s="1" t="s">
        <v>1988</v>
      </c>
      <c r="C3813" s="1" t="s">
        <v>2237</v>
      </c>
      <c r="D3813" s="1" t="s">
        <v>3048</v>
      </c>
      <c r="E3813" s="1" t="s">
        <v>20</v>
      </c>
      <c r="F3813" s="1" t="s">
        <v>2006</v>
      </c>
      <c r="G3813" s="1" t="s">
        <v>868</v>
      </c>
      <c r="H3813" s="1" t="s">
        <v>187</v>
      </c>
      <c r="I3813" s="1" t="s">
        <v>24</v>
      </c>
      <c r="J3813" s="3">
        <v>75.81</v>
      </c>
      <c r="K3813" s="1" t="s">
        <v>3022</v>
      </c>
      <c r="L3813" s="1" t="s">
        <v>24</v>
      </c>
      <c r="M3813" s="1" t="s">
        <v>3023</v>
      </c>
      <c r="N3813" s="1" t="s">
        <v>2237</v>
      </c>
      <c r="O3813" s="2">
        <v>39599</v>
      </c>
      <c r="P3813" s="2">
        <v>39606</v>
      </c>
      <c r="Q3813" s="1" t="s">
        <v>29</v>
      </c>
      <c r="R3813" t="str">
        <f>VLOOKUP(F3813,'Seg 2 descriptions'!A:B,2)</f>
        <v>X Engineering and Measurement</v>
      </c>
      <c r="S3813" t="str">
        <f>VLOOKUP(G3813,'Seg 3 descriptions'!A:B,2)</f>
        <v>Cell Phones</v>
      </c>
    </row>
    <row r="3814" spans="1:19" x14ac:dyDescent="0.25">
      <c r="A3814" s="1" t="s">
        <v>457</v>
      </c>
      <c r="B3814" s="1" t="s">
        <v>1988</v>
      </c>
      <c r="C3814" s="1" t="s">
        <v>2237</v>
      </c>
      <c r="D3814" s="1" t="s">
        <v>3049</v>
      </c>
      <c r="E3814" s="1" t="s">
        <v>20</v>
      </c>
      <c r="F3814" s="1" t="s">
        <v>2006</v>
      </c>
      <c r="G3814" s="1" t="s">
        <v>868</v>
      </c>
      <c r="H3814" s="1" t="s">
        <v>76</v>
      </c>
      <c r="I3814" s="1" t="s">
        <v>24</v>
      </c>
      <c r="J3814" s="3">
        <v>37.340000000000003</v>
      </c>
      <c r="K3814" s="1" t="s">
        <v>3022</v>
      </c>
      <c r="L3814" s="1" t="s">
        <v>24</v>
      </c>
      <c r="M3814" s="1" t="s">
        <v>3023</v>
      </c>
      <c r="N3814" s="1" t="s">
        <v>2237</v>
      </c>
      <c r="O3814" s="2">
        <v>39599</v>
      </c>
      <c r="P3814" s="2">
        <v>39606</v>
      </c>
      <c r="Q3814" s="1" t="s">
        <v>29</v>
      </c>
      <c r="R3814" t="str">
        <f>VLOOKUP(F3814,'Seg 2 descriptions'!A:B,2)</f>
        <v>X Engineering and Measurement</v>
      </c>
      <c r="S3814" t="str">
        <f>VLOOKUP(G3814,'Seg 3 descriptions'!A:B,2)</f>
        <v>Cell Phones</v>
      </c>
    </row>
    <row r="3815" spans="1:19" x14ac:dyDescent="0.25">
      <c r="A3815" s="1" t="s">
        <v>457</v>
      </c>
      <c r="B3815" s="1" t="s">
        <v>1988</v>
      </c>
      <c r="C3815" s="1" t="s">
        <v>2237</v>
      </c>
      <c r="D3815" s="1" t="s">
        <v>3081</v>
      </c>
      <c r="E3815" s="1" t="s">
        <v>20</v>
      </c>
      <c r="F3815" s="1" t="s">
        <v>2006</v>
      </c>
      <c r="G3815" s="1" t="s">
        <v>867</v>
      </c>
      <c r="H3815" s="1" t="s">
        <v>86</v>
      </c>
      <c r="I3815" s="1" t="s">
        <v>24</v>
      </c>
      <c r="J3815" s="3">
        <v>11.77</v>
      </c>
      <c r="K3815" s="1" t="s">
        <v>3022</v>
      </c>
      <c r="L3815" s="1" t="s">
        <v>24</v>
      </c>
      <c r="M3815" s="1" t="s">
        <v>3023</v>
      </c>
      <c r="N3815" s="1" t="s">
        <v>2237</v>
      </c>
      <c r="O3815" s="2">
        <v>39599</v>
      </c>
      <c r="P3815" s="2">
        <v>39606</v>
      </c>
      <c r="Q3815" s="1" t="s">
        <v>29</v>
      </c>
      <c r="R3815" t="str">
        <f>VLOOKUP(F3815,'Seg 2 descriptions'!A:B,2)</f>
        <v>X Engineering and Measurement</v>
      </c>
      <c r="S3815" t="str">
        <f>VLOOKUP(G3815,'Seg 3 descriptions'!A:B,2)</f>
        <v>Meals</v>
      </c>
    </row>
    <row r="3816" spans="1:19" x14ac:dyDescent="0.25">
      <c r="A3816" s="1" t="s">
        <v>457</v>
      </c>
      <c r="B3816" s="1" t="s">
        <v>1988</v>
      </c>
      <c r="C3816" s="1" t="s">
        <v>2237</v>
      </c>
      <c r="D3816" s="1" t="s">
        <v>3082</v>
      </c>
      <c r="E3816" s="1" t="s">
        <v>20</v>
      </c>
      <c r="F3816" s="1" t="s">
        <v>2006</v>
      </c>
      <c r="G3816" s="1" t="s">
        <v>867</v>
      </c>
      <c r="H3816" s="1" t="s">
        <v>187</v>
      </c>
      <c r="I3816" s="1" t="s">
        <v>24</v>
      </c>
      <c r="J3816" s="3">
        <v>63.88</v>
      </c>
      <c r="K3816" s="1" t="s">
        <v>3022</v>
      </c>
      <c r="L3816" s="1" t="s">
        <v>24</v>
      </c>
      <c r="M3816" s="1" t="s">
        <v>3023</v>
      </c>
      <c r="N3816" s="1" t="s">
        <v>2237</v>
      </c>
      <c r="O3816" s="2">
        <v>39599</v>
      </c>
      <c r="P3816" s="2">
        <v>39606</v>
      </c>
      <c r="Q3816" s="1" t="s">
        <v>29</v>
      </c>
      <c r="R3816" t="str">
        <f>VLOOKUP(F3816,'Seg 2 descriptions'!A:B,2)</f>
        <v>X Engineering and Measurement</v>
      </c>
      <c r="S3816" t="str">
        <f>VLOOKUP(G3816,'Seg 3 descriptions'!A:B,2)</f>
        <v>Meals</v>
      </c>
    </row>
    <row r="3817" spans="1:19" x14ac:dyDescent="0.25">
      <c r="A3817" s="1" t="s">
        <v>457</v>
      </c>
      <c r="B3817" s="1" t="s">
        <v>1988</v>
      </c>
      <c r="C3817" s="1" t="s">
        <v>2237</v>
      </c>
      <c r="D3817" s="1" t="s">
        <v>3083</v>
      </c>
      <c r="E3817" s="1" t="s">
        <v>20</v>
      </c>
      <c r="F3817" s="1" t="s">
        <v>2006</v>
      </c>
      <c r="G3817" s="1" t="s">
        <v>867</v>
      </c>
      <c r="H3817" s="1" t="s">
        <v>76</v>
      </c>
      <c r="I3817" s="1" t="s">
        <v>24</v>
      </c>
      <c r="J3817" s="3">
        <v>31.47</v>
      </c>
      <c r="K3817" s="1" t="s">
        <v>3022</v>
      </c>
      <c r="L3817" s="1" t="s">
        <v>24</v>
      </c>
      <c r="M3817" s="1" t="s">
        <v>3023</v>
      </c>
      <c r="N3817" s="1" t="s">
        <v>2237</v>
      </c>
      <c r="O3817" s="2">
        <v>39599</v>
      </c>
      <c r="P3817" s="2">
        <v>39606</v>
      </c>
      <c r="Q3817" s="1" t="s">
        <v>29</v>
      </c>
      <c r="R3817" t="str">
        <f>VLOOKUP(F3817,'Seg 2 descriptions'!A:B,2)</f>
        <v>X Engineering and Measurement</v>
      </c>
      <c r="S3817" t="str">
        <f>VLOOKUP(G3817,'Seg 3 descriptions'!A:B,2)</f>
        <v>Meals</v>
      </c>
    </row>
    <row r="3818" spans="1:19" x14ac:dyDescent="0.25">
      <c r="A3818" s="1" t="s">
        <v>457</v>
      </c>
      <c r="B3818" s="1" t="s">
        <v>1988</v>
      </c>
      <c r="C3818" s="1" t="s">
        <v>2237</v>
      </c>
      <c r="D3818" s="1" t="s">
        <v>3084</v>
      </c>
      <c r="E3818" s="1" t="s">
        <v>20</v>
      </c>
      <c r="F3818" s="1" t="s">
        <v>2006</v>
      </c>
      <c r="G3818" s="1" t="s">
        <v>867</v>
      </c>
      <c r="H3818" s="1" t="s">
        <v>23</v>
      </c>
      <c r="I3818" s="1" t="s">
        <v>24</v>
      </c>
      <c r="J3818" s="3">
        <v>39.950000000000003</v>
      </c>
      <c r="K3818" s="1" t="s">
        <v>3022</v>
      </c>
      <c r="L3818" s="1" t="s">
        <v>24</v>
      </c>
      <c r="M3818" s="1" t="s">
        <v>3023</v>
      </c>
      <c r="N3818" s="1" t="s">
        <v>2237</v>
      </c>
      <c r="O3818" s="2">
        <v>39599</v>
      </c>
      <c r="P3818" s="2">
        <v>39606</v>
      </c>
      <c r="Q3818" s="1" t="s">
        <v>29</v>
      </c>
      <c r="R3818" t="str">
        <f>VLOOKUP(F3818,'Seg 2 descriptions'!A:B,2)</f>
        <v>X Engineering and Measurement</v>
      </c>
      <c r="S3818" t="str">
        <f>VLOOKUP(G3818,'Seg 3 descriptions'!A:B,2)</f>
        <v>Meals</v>
      </c>
    </row>
    <row r="3819" spans="1:19" x14ac:dyDescent="0.25">
      <c r="A3819" s="1" t="s">
        <v>457</v>
      </c>
      <c r="B3819" s="1" t="s">
        <v>1988</v>
      </c>
      <c r="C3819" s="1" t="s">
        <v>2237</v>
      </c>
      <c r="D3819" s="1" t="s">
        <v>3458</v>
      </c>
      <c r="E3819" s="1" t="s">
        <v>20</v>
      </c>
      <c r="F3819" s="1" t="s">
        <v>2006</v>
      </c>
      <c r="G3819" s="1" t="s">
        <v>867</v>
      </c>
      <c r="H3819" s="1" t="s">
        <v>103</v>
      </c>
      <c r="I3819" s="1" t="s">
        <v>24</v>
      </c>
      <c r="J3819" s="3">
        <v>1.76</v>
      </c>
      <c r="K3819" s="1" t="s">
        <v>3022</v>
      </c>
      <c r="L3819" s="1" t="s">
        <v>24</v>
      </c>
      <c r="M3819" s="1" t="s">
        <v>3023</v>
      </c>
      <c r="N3819" s="1" t="s">
        <v>2237</v>
      </c>
      <c r="O3819" s="2">
        <v>39599</v>
      </c>
      <c r="P3819" s="2">
        <v>39606</v>
      </c>
      <c r="Q3819" s="1" t="s">
        <v>29</v>
      </c>
      <c r="R3819" t="str">
        <f>VLOOKUP(F3819,'Seg 2 descriptions'!A:B,2)</f>
        <v>X Engineering and Measurement</v>
      </c>
      <c r="S3819" t="str">
        <f>VLOOKUP(G3819,'Seg 3 descriptions'!A:B,2)</f>
        <v>Meals</v>
      </c>
    </row>
    <row r="3820" spans="1:19" x14ac:dyDescent="0.25">
      <c r="A3820" s="1" t="s">
        <v>457</v>
      </c>
      <c r="B3820" s="1" t="s">
        <v>1988</v>
      </c>
      <c r="C3820" s="1" t="s">
        <v>2237</v>
      </c>
      <c r="D3820" s="1" t="s">
        <v>3143</v>
      </c>
      <c r="E3820" s="1" t="s">
        <v>20</v>
      </c>
      <c r="F3820" s="1" t="s">
        <v>2006</v>
      </c>
      <c r="G3820" s="1" t="s">
        <v>867</v>
      </c>
      <c r="H3820" s="1" t="s">
        <v>130</v>
      </c>
      <c r="I3820" s="1" t="s">
        <v>24</v>
      </c>
      <c r="J3820" s="3">
        <v>1.76</v>
      </c>
      <c r="K3820" s="1" t="s">
        <v>3022</v>
      </c>
      <c r="L3820" s="1" t="s">
        <v>24</v>
      </c>
      <c r="M3820" s="1" t="s">
        <v>3023</v>
      </c>
      <c r="N3820" s="1" t="s">
        <v>2237</v>
      </c>
      <c r="O3820" s="2">
        <v>39599</v>
      </c>
      <c r="P3820" s="2">
        <v>39606</v>
      </c>
      <c r="Q3820" s="1" t="s">
        <v>29</v>
      </c>
      <c r="R3820" t="str">
        <f>VLOOKUP(F3820,'Seg 2 descriptions'!A:B,2)</f>
        <v>X Engineering and Measurement</v>
      </c>
      <c r="S3820" t="str">
        <f>VLOOKUP(G3820,'Seg 3 descriptions'!A:B,2)</f>
        <v>Meals</v>
      </c>
    </row>
    <row r="3821" spans="1:19" x14ac:dyDescent="0.25">
      <c r="A3821" s="1" t="s">
        <v>457</v>
      </c>
      <c r="B3821" s="1" t="s">
        <v>1988</v>
      </c>
      <c r="C3821" s="1" t="s">
        <v>2237</v>
      </c>
      <c r="D3821" s="1" t="s">
        <v>2082</v>
      </c>
      <c r="E3821" s="1" t="s">
        <v>20</v>
      </c>
      <c r="F3821" s="1" t="s">
        <v>2006</v>
      </c>
      <c r="G3821" s="1" t="s">
        <v>460</v>
      </c>
      <c r="H3821" s="1" t="s">
        <v>23</v>
      </c>
      <c r="I3821" s="1" t="s">
        <v>24</v>
      </c>
      <c r="J3821" s="3">
        <v>189.22</v>
      </c>
      <c r="K3821" s="1" t="s">
        <v>3022</v>
      </c>
      <c r="L3821" s="1" t="s">
        <v>24</v>
      </c>
      <c r="M3821" s="1" t="s">
        <v>3023</v>
      </c>
      <c r="N3821" s="1" t="s">
        <v>2237</v>
      </c>
      <c r="O3821" s="2">
        <v>39599</v>
      </c>
      <c r="P3821" s="2">
        <v>39606</v>
      </c>
      <c r="Q3821" s="1" t="s">
        <v>29</v>
      </c>
      <c r="R3821" t="str">
        <f>VLOOKUP(F3821,'Seg 2 descriptions'!A:B,2)</f>
        <v>X Engineering and Measurement</v>
      </c>
      <c r="S3821" t="str">
        <f>VLOOKUP(G3821,'Seg 3 descriptions'!A:B,2)</f>
        <v>Salaries</v>
      </c>
    </row>
    <row r="3822" spans="1:19" x14ac:dyDescent="0.25">
      <c r="A3822" s="1" t="s">
        <v>457</v>
      </c>
      <c r="B3822" s="1" t="s">
        <v>1988</v>
      </c>
      <c r="C3822" s="1" t="s">
        <v>2237</v>
      </c>
      <c r="D3822" s="1" t="s">
        <v>2677</v>
      </c>
      <c r="E3822" s="1" t="s">
        <v>20</v>
      </c>
      <c r="F3822" s="1" t="s">
        <v>2006</v>
      </c>
      <c r="G3822" s="1" t="s">
        <v>460</v>
      </c>
      <c r="H3822" s="1" t="s">
        <v>103</v>
      </c>
      <c r="I3822" s="1" t="s">
        <v>24</v>
      </c>
      <c r="J3822" s="3">
        <v>8.31</v>
      </c>
      <c r="K3822" s="1" t="s">
        <v>3022</v>
      </c>
      <c r="L3822" s="1" t="s">
        <v>24</v>
      </c>
      <c r="M3822" s="1" t="s">
        <v>3023</v>
      </c>
      <c r="N3822" s="1" t="s">
        <v>2237</v>
      </c>
      <c r="O3822" s="2">
        <v>39599</v>
      </c>
      <c r="P3822" s="2">
        <v>39606</v>
      </c>
      <c r="Q3822" s="1" t="s">
        <v>29</v>
      </c>
      <c r="R3822" t="str">
        <f>VLOOKUP(F3822,'Seg 2 descriptions'!A:B,2)</f>
        <v>X Engineering and Measurement</v>
      </c>
      <c r="S3822" t="str">
        <f>VLOOKUP(G3822,'Seg 3 descriptions'!A:B,2)</f>
        <v>Salaries</v>
      </c>
    </row>
    <row r="3823" spans="1:19" x14ac:dyDescent="0.25">
      <c r="A3823" s="1" t="s">
        <v>457</v>
      </c>
      <c r="B3823" s="1" t="s">
        <v>1988</v>
      </c>
      <c r="C3823" s="1" t="s">
        <v>2237</v>
      </c>
      <c r="D3823" s="1" t="s">
        <v>2330</v>
      </c>
      <c r="E3823" s="1" t="s">
        <v>20</v>
      </c>
      <c r="F3823" s="1" t="s">
        <v>2006</v>
      </c>
      <c r="G3823" s="1" t="s">
        <v>460</v>
      </c>
      <c r="H3823" s="1" t="s">
        <v>130</v>
      </c>
      <c r="I3823" s="1" t="s">
        <v>24</v>
      </c>
      <c r="J3823" s="3">
        <v>8.31</v>
      </c>
      <c r="K3823" s="1" t="s">
        <v>3022</v>
      </c>
      <c r="L3823" s="1" t="s">
        <v>24</v>
      </c>
      <c r="M3823" s="1" t="s">
        <v>3023</v>
      </c>
      <c r="N3823" s="1" t="s">
        <v>2237</v>
      </c>
      <c r="O3823" s="2">
        <v>39599</v>
      </c>
      <c r="P3823" s="2">
        <v>39606</v>
      </c>
      <c r="Q3823" s="1" t="s">
        <v>29</v>
      </c>
      <c r="R3823" t="str">
        <f>VLOOKUP(F3823,'Seg 2 descriptions'!A:B,2)</f>
        <v>X Engineering and Measurement</v>
      </c>
      <c r="S3823" t="str">
        <f>VLOOKUP(G3823,'Seg 3 descriptions'!A:B,2)</f>
        <v>Salaries</v>
      </c>
    </row>
    <row r="3824" spans="1:19" x14ac:dyDescent="0.25">
      <c r="A3824" s="1" t="s">
        <v>457</v>
      </c>
      <c r="B3824" s="1" t="s">
        <v>1988</v>
      </c>
      <c r="C3824" s="1" t="s">
        <v>2237</v>
      </c>
      <c r="D3824" s="1" t="s">
        <v>2077</v>
      </c>
      <c r="E3824" s="1" t="s">
        <v>20</v>
      </c>
      <c r="F3824" s="1" t="s">
        <v>2006</v>
      </c>
      <c r="G3824" s="1" t="s">
        <v>460</v>
      </c>
      <c r="H3824" s="1" t="s">
        <v>86</v>
      </c>
      <c r="I3824" s="1" t="s">
        <v>24</v>
      </c>
      <c r="J3824" s="3">
        <v>55.72</v>
      </c>
      <c r="K3824" s="1" t="s">
        <v>3022</v>
      </c>
      <c r="L3824" s="1" t="s">
        <v>24</v>
      </c>
      <c r="M3824" s="1" t="s">
        <v>3023</v>
      </c>
      <c r="N3824" s="1" t="s">
        <v>2237</v>
      </c>
      <c r="O3824" s="2">
        <v>39599</v>
      </c>
      <c r="P3824" s="2">
        <v>39606</v>
      </c>
      <c r="Q3824" s="1" t="s">
        <v>29</v>
      </c>
      <c r="R3824" t="str">
        <f>VLOOKUP(F3824,'Seg 2 descriptions'!A:B,2)</f>
        <v>X Engineering and Measurement</v>
      </c>
      <c r="S3824" t="str">
        <f>VLOOKUP(G3824,'Seg 3 descriptions'!A:B,2)</f>
        <v>Salaries</v>
      </c>
    </row>
    <row r="3825" spans="1:19" x14ac:dyDescent="0.25">
      <c r="A3825" s="1" t="s">
        <v>457</v>
      </c>
      <c r="B3825" s="1" t="s">
        <v>1988</v>
      </c>
      <c r="C3825" s="1" t="s">
        <v>2237</v>
      </c>
      <c r="D3825" s="1" t="s">
        <v>2080</v>
      </c>
      <c r="E3825" s="1" t="s">
        <v>20</v>
      </c>
      <c r="F3825" s="1" t="s">
        <v>2006</v>
      </c>
      <c r="G3825" s="1" t="s">
        <v>460</v>
      </c>
      <c r="H3825" s="1" t="s">
        <v>187</v>
      </c>
      <c r="I3825" s="1" t="s">
        <v>24</v>
      </c>
      <c r="J3825" s="3">
        <v>302.56</v>
      </c>
      <c r="K3825" s="1" t="s">
        <v>3022</v>
      </c>
      <c r="L3825" s="1" t="s">
        <v>24</v>
      </c>
      <c r="M3825" s="1" t="s">
        <v>3023</v>
      </c>
      <c r="N3825" s="1" t="s">
        <v>2237</v>
      </c>
      <c r="O3825" s="2">
        <v>39599</v>
      </c>
      <c r="P3825" s="2">
        <v>39606</v>
      </c>
      <c r="Q3825" s="1" t="s">
        <v>29</v>
      </c>
      <c r="R3825" t="str">
        <f>VLOOKUP(F3825,'Seg 2 descriptions'!A:B,2)</f>
        <v>X Engineering and Measurement</v>
      </c>
      <c r="S3825" t="str">
        <f>VLOOKUP(G3825,'Seg 3 descriptions'!A:B,2)</f>
        <v>Salaries</v>
      </c>
    </row>
    <row r="3826" spans="1:19" x14ac:dyDescent="0.25">
      <c r="A3826" s="1" t="s">
        <v>457</v>
      </c>
      <c r="B3826" s="1" t="s">
        <v>1988</v>
      </c>
      <c r="C3826" s="1" t="s">
        <v>2237</v>
      </c>
      <c r="D3826" s="1" t="s">
        <v>2081</v>
      </c>
      <c r="E3826" s="1" t="s">
        <v>20</v>
      </c>
      <c r="F3826" s="1" t="s">
        <v>2006</v>
      </c>
      <c r="G3826" s="1" t="s">
        <v>460</v>
      </c>
      <c r="H3826" s="1" t="s">
        <v>76</v>
      </c>
      <c r="I3826" s="1" t="s">
        <v>24</v>
      </c>
      <c r="J3826" s="3">
        <v>149.05000000000001</v>
      </c>
      <c r="K3826" s="1" t="s">
        <v>3022</v>
      </c>
      <c r="L3826" s="1" t="s">
        <v>24</v>
      </c>
      <c r="M3826" s="1" t="s">
        <v>3023</v>
      </c>
      <c r="N3826" s="1" t="s">
        <v>2237</v>
      </c>
      <c r="O3826" s="2">
        <v>39599</v>
      </c>
      <c r="P3826" s="2">
        <v>39606</v>
      </c>
      <c r="Q3826" s="1" t="s">
        <v>29</v>
      </c>
      <c r="R3826" t="str">
        <f>VLOOKUP(F3826,'Seg 2 descriptions'!A:B,2)</f>
        <v>X Engineering and Measurement</v>
      </c>
      <c r="S3826" t="str">
        <f>VLOOKUP(G3826,'Seg 3 descriptions'!A:B,2)</f>
        <v>Salaries</v>
      </c>
    </row>
    <row r="3827" spans="1:19" x14ac:dyDescent="0.25">
      <c r="A3827" s="1" t="s">
        <v>17</v>
      </c>
      <c r="B3827" s="1" t="s">
        <v>1988</v>
      </c>
      <c r="C3827" s="1" t="s">
        <v>2155</v>
      </c>
      <c r="D3827" s="1" t="s">
        <v>2012</v>
      </c>
      <c r="E3827" s="1" t="s">
        <v>1991</v>
      </c>
      <c r="F3827" s="1" t="s">
        <v>2013</v>
      </c>
      <c r="G3827" s="1" t="s">
        <v>22</v>
      </c>
      <c r="H3827" s="1" t="s">
        <v>228</v>
      </c>
      <c r="I3827" s="1" t="s">
        <v>24</v>
      </c>
      <c r="J3827" s="3">
        <v>5885</v>
      </c>
      <c r="K3827" s="1" t="s">
        <v>3459</v>
      </c>
      <c r="L3827" s="1" t="s">
        <v>84</v>
      </c>
      <c r="M3827" s="1" t="s">
        <v>3460</v>
      </c>
      <c r="N3827" s="1" t="s">
        <v>3461</v>
      </c>
      <c r="O3827" s="2">
        <v>39687</v>
      </c>
      <c r="P3827" s="2">
        <v>39687</v>
      </c>
      <c r="Q3827" s="1" t="s">
        <v>29</v>
      </c>
      <c r="R3827" t="str">
        <f>VLOOKUP(F3827,'Seg 2 descriptions'!A:B,2)</f>
        <v>X Facilities-Florida</v>
      </c>
      <c r="S3827" t="str">
        <f>VLOOKUP(G3827,'Seg 3 descriptions'!A:B,2)</f>
        <v>Facilities Maintenance</v>
      </c>
    </row>
    <row r="3828" spans="1:19" x14ac:dyDescent="0.25">
      <c r="A3828" s="1" t="s">
        <v>17</v>
      </c>
      <c r="B3828" s="1" t="s">
        <v>1988</v>
      </c>
      <c r="C3828" s="1" t="s">
        <v>2017</v>
      </c>
      <c r="D3828" s="1" t="s">
        <v>2012</v>
      </c>
      <c r="E3828" s="1" t="s">
        <v>1991</v>
      </c>
      <c r="F3828" s="1" t="s">
        <v>2013</v>
      </c>
      <c r="G3828" s="1" t="s">
        <v>22</v>
      </c>
      <c r="H3828" s="1" t="s">
        <v>228</v>
      </c>
      <c r="I3828" s="1" t="s">
        <v>24</v>
      </c>
      <c r="J3828" s="3">
        <v>25</v>
      </c>
      <c r="K3828" s="1" t="s">
        <v>3462</v>
      </c>
      <c r="L3828" s="1" t="s">
        <v>84</v>
      </c>
      <c r="M3828" s="1" t="s">
        <v>2019</v>
      </c>
      <c r="N3828" s="1" t="s">
        <v>2020</v>
      </c>
      <c r="O3828" s="2">
        <v>39752</v>
      </c>
      <c r="P3828" s="2">
        <v>39755</v>
      </c>
      <c r="Q3828" s="1" t="s">
        <v>29</v>
      </c>
      <c r="R3828" t="str">
        <f>VLOOKUP(F3828,'Seg 2 descriptions'!A:B,2)</f>
        <v>X Facilities-Florida</v>
      </c>
      <c r="S3828" t="str">
        <f>VLOOKUP(G3828,'Seg 3 descriptions'!A:B,2)</f>
        <v>Facilities Maintenance</v>
      </c>
    </row>
    <row r="3829" spans="1:19" x14ac:dyDescent="0.25">
      <c r="A3829" s="1" t="s">
        <v>17</v>
      </c>
      <c r="B3829" s="1" t="s">
        <v>1988</v>
      </c>
      <c r="C3829" s="1" t="s">
        <v>2913</v>
      </c>
      <c r="D3829" s="1" t="s">
        <v>2380</v>
      </c>
      <c r="E3829" s="1" t="s">
        <v>1991</v>
      </c>
      <c r="F3829" s="1" t="s">
        <v>1992</v>
      </c>
      <c r="G3829" s="1" t="s">
        <v>35</v>
      </c>
      <c r="H3829" s="1" t="s">
        <v>103</v>
      </c>
      <c r="I3829" s="1" t="s">
        <v>24</v>
      </c>
      <c r="J3829" s="3">
        <v>804</v>
      </c>
      <c r="K3829" s="1" t="s">
        <v>3463</v>
      </c>
      <c r="L3829" s="1" t="s">
        <v>2024</v>
      </c>
      <c r="M3829" s="1" t="s">
        <v>2915</v>
      </c>
      <c r="N3829" s="1" t="s">
        <v>2916</v>
      </c>
      <c r="O3829" s="2">
        <v>39752</v>
      </c>
      <c r="P3829" s="2">
        <v>39755</v>
      </c>
      <c r="Q3829" s="1" t="s">
        <v>29</v>
      </c>
      <c r="R3829" t="str">
        <f>VLOOKUP(F3829,'Seg 2 descriptions'!A:B,2)</f>
        <v>X Operations-Tri-County</v>
      </c>
      <c r="S3829" t="str">
        <f>VLOOKUP(G3829,'Seg 3 descriptions'!A:B,2)</f>
        <v>Other Outside Services</v>
      </c>
    </row>
    <row r="3830" spans="1:19" x14ac:dyDescent="0.25">
      <c r="A3830" s="1" t="s">
        <v>17</v>
      </c>
      <c r="B3830" s="1" t="s">
        <v>1988</v>
      </c>
      <c r="C3830" s="1" t="s">
        <v>2043</v>
      </c>
      <c r="D3830" s="1" t="s">
        <v>2012</v>
      </c>
      <c r="E3830" s="1" t="s">
        <v>1991</v>
      </c>
      <c r="F3830" s="1" t="s">
        <v>2013</v>
      </c>
      <c r="G3830" s="1" t="s">
        <v>22</v>
      </c>
      <c r="H3830" s="1" t="s">
        <v>228</v>
      </c>
      <c r="I3830" s="1" t="s">
        <v>24</v>
      </c>
      <c r="J3830" s="3">
        <v>19</v>
      </c>
      <c r="K3830" s="1" t="s">
        <v>3464</v>
      </c>
      <c r="L3830" s="1" t="s">
        <v>84</v>
      </c>
      <c r="M3830" s="1" t="s">
        <v>2638</v>
      </c>
      <c r="N3830" s="1" t="s">
        <v>2639</v>
      </c>
      <c r="O3830" s="2">
        <v>39679</v>
      </c>
      <c r="P3830" s="2">
        <v>39680</v>
      </c>
      <c r="Q3830" s="1" t="s">
        <v>29</v>
      </c>
      <c r="R3830" t="str">
        <f>VLOOKUP(F3830,'Seg 2 descriptions'!A:B,2)</f>
        <v>X Facilities-Florida</v>
      </c>
      <c r="S3830" t="str">
        <f>VLOOKUP(G3830,'Seg 3 descriptions'!A:B,2)</f>
        <v>Facilities Maintenance</v>
      </c>
    </row>
    <row r="3831" spans="1:19" x14ac:dyDescent="0.25">
      <c r="A3831" s="1" t="s">
        <v>17</v>
      </c>
      <c r="B3831" s="1" t="s">
        <v>1988</v>
      </c>
      <c r="C3831" s="1" t="s">
        <v>2043</v>
      </c>
      <c r="D3831" s="1" t="s">
        <v>2012</v>
      </c>
      <c r="E3831" s="1" t="s">
        <v>1991</v>
      </c>
      <c r="F3831" s="1" t="s">
        <v>2013</v>
      </c>
      <c r="G3831" s="1" t="s">
        <v>22</v>
      </c>
      <c r="H3831" s="1" t="s">
        <v>228</v>
      </c>
      <c r="I3831" s="1" t="s">
        <v>24</v>
      </c>
      <c r="J3831" s="3">
        <v>247</v>
      </c>
      <c r="K3831" s="1" t="s">
        <v>3464</v>
      </c>
      <c r="L3831" s="1" t="s">
        <v>84</v>
      </c>
      <c r="M3831" s="1" t="s">
        <v>2638</v>
      </c>
      <c r="N3831" s="1" t="s">
        <v>2639</v>
      </c>
      <c r="O3831" s="2">
        <v>39679</v>
      </c>
      <c r="P3831" s="2">
        <v>39680</v>
      </c>
      <c r="Q3831" s="1" t="s">
        <v>29</v>
      </c>
      <c r="R3831" t="str">
        <f>VLOOKUP(F3831,'Seg 2 descriptions'!A:B,2)</f>
        <v>X Facilities-Florida</v>
      </c>
      <c r="S3831" t="str">
        <f>VLOOKUP(G3831,'Seg 3 descriptions'!A:B,2)</f>
        <v>Facilities Maintenance</v>
      </c>
    </row>
    <row r="3832" spans="1:19" x14ac:dyDescent="0.25">
      <c r="A3832" s="1" t="s">
        <v>17</v>
      </c>
      <c r="B3832" s="1" t="s">
        <v>1988</v>
      </c>
      <c r="C3832" s="1" t="s">
        <v>2208</v>
      </c>
      <c r="D3832" s="1" t="s">
        <v>2111</v>
      </c>
      <c r="E3832" s="1" t="s">
        <v>1991</v>
      </c>
      <c r="F3832" s="1" t="s">
        <v>2013</v>
      </c>
      <c r="G3832" s="1" t="s">
        <v>35</v>
      </c>
      <c r="H3832" s="1" t="s">
        <v>23</v>
      </c>
      <c r="I3832" s="1" t="s">
        <v>24</v>
      </c>
      <c r="J3832" s="3">
        <v>375</v>
      </c>
      <c r="K3832" s="1" t="s">
        <v>3465</v>
      </c>
      <c r="L3832" s="1" t="s">
        <v>2024</v>
      </c>
      <c r="M3832" s="1" t="s">
        <v>2210</v>
      </c>
      <c r="N3832" s="1" t="s">
        <v>2211</v>
      </c>
      <c r="O3832" s="2">
        <v>39610</v>
      </c>
      <c r="P3832" s="2">
        <v>39615</v>
      </c>
      <c r="Q3832" s="1" t="s">
        <v>29</v>
      </c>
      <c r="R3832" t="str">
        <f>VLOOKUP(F3832,'Seg 2 descriptions'!A:B,2)</f>
        <v>X Facilities-Florida</v>
      </c>
      <c r="S3832" t="str">
        <f>VLOOKUP(G3832,'Seg 3 descriptions'!A:B,2)</f>
        <v>Other Outside Services</v>
      </c>
    </row>
    <row r="3833" spans="1:19" x14ac:dyDescent="0.25">
      <c r="A3833" s="1" t="s">
        <v>17</v>
      </c>
      <c r="B3833" s="1" t="s">
        <v>1988</v>
      </c>
      <c r="C3833" s="1" t="s">
        <v>3466</v>
      </c>
      <c r="D3833" s="1" t="s">
        <v>2116</v>
      </c>
      <c r="E3833" s="1" t="s">
        <v>1991</v>
      </c>
      <c r="F3833" s="1" t="s">
        <v>1992</v>
      </c>
      <c r="G3833" s="1" t="s">
        <v>35</v>
      </c>
      <c r="H3833" s="1" t="s">
        <v>228</v>
      </c>
      <c r="I3833" s="1" t="s">
        <v>24</v>
      </c>
      <c r="J3833" s="3">
        <v>7790</v>
      </c>
      <c r="K3833" s="1" t="s">
        <v>3467</v>
      </c>
      <c r="L3833" s="1" t="s">
        <v>84</v>
      </c>
      <c r="M3833" s="1" t="s">
        <v>3468</v>
      </c>
      <c r="N3833" s="1" t="s">
        <v>3469</v>
      </c>
      <c r="O3833" s="2">
        <v>39617</v>
      </c>
      <c r="P3833" s="2">
        <v>39617</v>
      </c>
      <c r="Q3833" s="1" t="s">
        <v>29</v>
      </c>
      <c r="R3833" t="str">
        <f>VLOOKUP(F3833,'Seg 2 descriptions'!A:B,2)</f>
        <v>X Operations-Tri-County</v>
      </c>
      <c r="S3833" t="str">
        <f>VLOOKUP(G3833,'Seg 3 descriptions'!A:B,2)</f>
        <v>Other Outside Services</v>
      </c>
    </row>
    <row r="3834" spans="1:19" x14ac:dyDescent="0.25">
      <c r="A3834" s="1" t="s">
        <v>17</v>
      </c>
      <c r="B3834" s="1" t="s">
        <v>1988</v>
      </c>
      <c r="C3834" s="1" t="s">
        <v>3470</v>
      </c>
      <c r="D3834" s="1" t="s">
        <v>2116</v>
      </c>
      <c r="E3834" s="1" t="s">
        <v>1991</v>
      </c>
      <c r="F3834" s="1" t="s">
        <v>1992</v>
      </c>
      <c r="G3834" s="1" t="s">
        <v>35</v>
      </c>
      <c r="H3834" s="1" t="s">
        <v>228</v>
      </c>
      <c r="I3834" s="1" t="s">
        <v>24</v>
      </c>
      <c r="J3834" s="3">
        <v>500.1</v>
      </c>
      <c r="K3834" s="1" t="s">
        <v>3471</v>
      </c>
      <c r="L3834" s="1" t="s">
        <v>36</v>
      </c>
      <c r="M3834" s="1" t="s">
        <v>3472</v>
      </c>
      <c r="N3834" s="1" t="s">
        <v>3473</v>
      </c>
      <c r="O3834" s="2">
        <v>39707</v>
      </c>
      <c r="P3834" s="2">
        <v>39708</v>
      </c>
      <c r="Q3834" s="1" t="s">
        <v>29</v>
      </c>
      <c r="R3834" t="str">
        <f>VLOOKUP(F3834,'Seg 2 descriptions'!A:B,2)</f>
        <v>X Operations-Tri-County</v>
      </c>
      <c r="S3834" t="str">
        <f>VLOOKUP(G3834,'Seg 3 descriptions'!A:B,2)</f>
        <v>Other Outside Services</v>
      </c>
    </row>
    <row r="3835" spans="1:19" x14ac:dyDescent="0.25">
      <c r="A3835" s="1" t="s">
        <v>17</v>
      </c>
      <c r="B3835" s="1" t="s">
        <v>1988</v>
      </c>
      <c r="C3835" s="1" t="s">
        <v>2131</v>
      </c>
      <c r="D3835" s="1" t="s">
        <v>2121</v>
      </c>
      <c r="E3835" s="1" t="s">
        <v>1991</v>
      </c>
      <c r="F3835" s="1" t="s">
        <v>2013</v>
      </c>
      <c r="G3835" s="1" t="s">
        <v>22</v>
      </c>
      <c r="H3835" s="1" t="s">
        <v>23</v>
      </c>
      <c r="I3835" s="1" t="s">
        <v>24</v>
      </c>
      <c r="J3835" s="3">
        <v>1415</v>
      </c>
      <c r="K3835" s="1" t="s">
        <v>3474</v>
      </c>
      <c r="L3835" s="1" t="s">
        <v>2024</v>
      </c>
      <c r="M3835" s="1" t="s">
        <v>3475</v>
      </c>
      <c r="N3835" s="1" t="s">
        <v>3476</v>
      </c>
      <c r="O3835" s="2">
        <v>39785</v>
      </c>
      <c r="P3835" s="2">
        <v>39785</v>
      </c>
      <c r="Q3835" s="1" t="s">
        <v>29</v>
      </c>
      <c r="R3835" t="str">
        <f>VLOOKUP(F3835,'Seg 2 descriptions'!A:B,2)</f>
        <v>X Facilities-Florida</v>
      </c>
      <c r="S3835" t="str">
        <f>VLOOKUP(G3835,'Seg 3 descriptions'!A:B,2)</f>
        <v>Facilities Maintenance</v>
      </c>
    </row>
    <row r="3836" spans="1:19" x14ac:dyDescent="0.25">
      <c r="A3836" s="1" t="s">
        <v>17</v>
      </c>
      <c r="B3836" s="1" t="s">
        <v>1988</v>
      </c>
      <c r="C3836" s="1" t="s">
        <v>2191</v>
      </c>
      <c r="D3836" s="1" t="s">
        <v>2116</v>
      </c>
      <c r="E3836" s="1" t="s">
        <v>1991</v>
      </c>
      <c r="F3836" s="1" t="s">
        <v>1992</v>
      </c>
      <c r="G3836" s="1" t="s">
        <v>35</v>
      </c>
      <c r="H3836" s="1" t="s">
        <v>228</v>
      </c>
      <c r="I3836" s="1" t="s">
        <v>24</v>
      </c>
      <c r="J3836" s="3">
        <v>570</v>
      </c>
      <c r="K3836" s="1" t="s">
        <v>3477</v>
      </c>
      <c r="L3836" s="1" t="s">
        <v>84</v>
      </c>
      <c r="M3836" s="1" t="s">
        <v>3478</v>
      </c>
      <c r="N3836" s="1" t="s">
        <v>3479</v>
      </c>
      <c r="O3836" s="2">
        <v>39599</v>
      </c>
      <c r="P3836" s="2">
        <v>39602</v>
      </c>
      <c r="Q3836" s="1" t="s">
        <v>29</v>
      </c>
      <c r="R3836" t="str">
        <f>VLOOKUP(F3836,'Seg 2 descriptions'!A:B,2)</f>
        <v>X Operations-Tri-County</v>
      </c>
      <c r="S3836" t="str">
        <f>VLOOKUP(G3836,'Seg 3 descriptions'!A:B,2)</f>
        <v>Other Outside Services</v>
      </c>
    </row>
    <row r="3837" spans="1:19" x14ac:dyDescent="0.25">
      <c r="A3837" s="1" t="s">
        <v>17</v>
      </c>
      <c r="B3837" s="1" t="s">
        <v>1988</v>
      </c>
      <c r="C3837" s="1" t="s">
        <v>3480</v>
      </c>
      <c r="D3837" s="1" t="s">
        <v>2368</v>
      </c>
      <c r="E3837" s="1" t="s">
        <v>2029</v>
      </c>
      <c r="F3837" s="1" t="s">
        <v>2030</v>
      </c>
      <c r="G3837" s="1" t="s">
        <v>35</v>
      </c>
      <c r="H3837" s="1" t="s">
        <v>103</v>
      </c>
      <c r="I3837" s="1" t="s">
        <v>24</v>
      </c>
      <c r="J3837" s="3">
        <v>150</v>
      </c>
      <c r="K3837" s="1" t="s">
        <v>3481</v>
      </c>
      <c r="L3837" s="1" t="s">
        <v>2032</v>
      </c>
      <c r="M3837" s="1" t="s">
        <v>3482</v>
      </c>
      <c r="N3837" s="1" t="s">
        <v>3483</v>
      </c>
      <c r="O3837" s="2">
        <v>39777</v>
      </c>
      <c r="P3837" s="2">
        <v>39777</v>
      </c>
      <c r="Q3837" s="1" t="s">
        <v>29</v>
      </c>
      <c r="R3837" t="str">
        <f>VLOOKUP(F3837,'Seg 2 descriptions'!A:B,2)</f>
        <v>X Operations-Citrus County</v>
      </c>
      <c r="S3837" t="str">
        <f>VLOOKUP(G3837,'Seg 3 descriptions'!A:B,2)</f>
        <v>Other Outside Services</v>
      </c>
    </row>
    <row r="3838" spans="1:19" x14ac:dyDescent="0.25">
      <c r="A3838" s="1" t="s">
        <v>17</v>
      </c>
      <c r="B3838" s="1" t="s">
        <v>1988</v>
      </c>
      <c r="C3838" s="1" t="s">
        <v>3484</v>
      </c>
      <c r="D3838" s="1" t="s">
        <v>2073</v>
      </c>
      <c r="E3838" s="1" t="s">
        <v>2029</v>
      </c>
      <c r="F3838" s="1" t="s">
        <v>2013</v>
      </c>
      <c r="G3838" s="1" t="s">
        <v>22</v>
      </c>
      <c r="H3838" s="1" t="s">
        <v>228</v>
      </c>
      <c r="I3838" s="1" t="s">
        <v>24</v>
      </c>
      <c r="J3838" s="3">
        <v>758.03</v>
      </c>
      <c r="K3838" s="1" t="s">
        <v>3485</v>
      </c>
      <c r="L3838" s="1" t="s">
        <v>84</v>
      </c>
      <c r="M3838" s="1" t="s">
        <v>3486</v>
      </c>
      <c r="N3838" s="1" t="s">
        <v>3487</v>
      </c>
      <c r="O3838" s="2">
        <v>39673</v>
      </c>
      <c r="P3838" s="2">
        <v>39673</v>
      </c>
      <c r="Q3838" s="1" t="s">
        <v>29</v>
      </c>
      <c r="R3838" t="str">
        <f>VLOOKUP(F3838,'Seg 2 descriptions'!A:B,2)</f>
        <v>X Facilities-Florida</v>
      </c>
      <c r="S3838" t="str">
        <f>VLOOKUP(G3838,'Seg 3 descriptions'!A:B,2)</f>
        <v>Facilities Maintenance</v>
      </c>
    </row>
    <row r="3839" spans="1:19" x14ac:dyDescent="0.25">
      <c r="A3839" s="1" t="s">
        <v>17</v>
      </c>
      <c r="B3839" s="1" t="s">
        <v>1988</v>
      </c>
      <c r="C3839" s="1" t="s">
        <v>2182</v>
      </c>
      <c r="D3839" s="1" t="s">
        <v>2022</v>
      </c>
      <c r="E3839" s="1" t="s">
        <v>1991</v>
      </c>
      <c r="F3839" s="1" t="s">
        <v>1992</v>
      </c>
      <c r="G3839" s="1" t="s">
        <v>35</v>
      </c>
      <c r="H3839" s="1" t="s">
        <v>86</v>
      </c>
      <c r="I3839" s="1" t="s">
        <v>24</v>
      </c>
      <c r="J3839" s="3">
        <v>1235</v>
      </c>
      <c r="K3839" s="1" t="s">
        <v>3488</v>
      </c>
      <c r="L3839" s="1" t="s">
        <v>2024</v>
      </c>
      <c r="M3839" s="1" t="s">
        <v>2185</v>
      </c>
      <c r="N3839" s="1" t="s">
        <v>2186</v>
      </c>
      <c r="O3839" s="2">
        <v>39777</v>
      </c>
      <c r="P3839" s="2">
        <v>39777</v>
      </c>
      <c r="Q3839" s="1" t="s">
        <v>29</v>
      </c>
      <c r="R3839" t="str">
        <f>VLOOKUP(F3839,'Seg 2 descriptions'!A:B,2)</f>
        <v>X Operations-Tri-County</v>
      </c>
      <c r="S3839" t="str">
        <f>VLOOKUP(G3839,'Seg 3 descriptions'!A:B,2)</f>
        <v>Other Outside Services</v>
      </c>
    </row>
    <row r="3840" spans="1:19" x14ac:dyDescent="0.25">
      <c r="A3840" s="1" t="s">
        <v>17</v>
      </c>
      <c r="B3840" s="1" t="s">
        <v>1988</v>
      </c>
      <c r="C3840" s="1" t="s">
        <v>2011</v>
      </c>
      <c r="D3840" s="1" t="s">
        <v>2012</v>
      </c>
      <c r="E3840" s="1" t="s">
        <v>1991</v>
      </c>
      <c r="F3840" s="1" t="s">
        <v>2013</v>
      </c>
      <c r="G3840" s="1" t="s">
        <v>22</v>
      </c>
      <c r="H3840" s="1" t="s">
        <v>228</v>
      </c>
      <c r="I3840" s="1" t="s">
        <v>24</v>
      </c>
      <c r="J3840" s="3">
        <v>760</v>
      </c>
      <c r="K3840" s="1" t="s">
        <v>3489</v>
      </c>
      <c r="L3840" s="1" t="s">
        <v>84</v>
      </c>
      <c r="M3840" s="1" t="s">
        <v>2015</v>
      </c>
      <c r="N3840" s="1" t="s">
        <v>2016</v>
      </c>
      <c r="O3840" s="2">
        <v>39743</v>
      </c>
      <c r="P3840" s="2">
        <v>39743</v>
      </c>
      <c r="Q3840" s="1" t="s">
        <v>29</v>
      </c>
      <c r="R3840" t="str">
        <f>VLOOKUP(F3840,'Seg 2 descriptions'!A:B,2)</f>
        <v>X Facilities-Florida</v>
      </c>
      <c r="S3840" t="str">
        <f>VLOOKUP(G3840,'Seg 3 descriptions'!A:B,2)</f>
        <v>Facilities Maintenance</v>
      </c>
    </row>
    <row r="3841" spans="1:19" x14ac:dyDescent="0.25">
      <c r="A3841" s="1" t="s">
        <v>17</v>
      </c>
      <c r="B3841" s="1" t="s">
        <v>1988</v>
      </c>
      <c r="C3841" s="1" t="s">
        <v>2131</v>
      </c>
      <c r="D3841" s="1" t="s">
        <v>2132</v>
      </c>
      <c r="E3841" s="1" t="s">
        <v>1991</v>
      </c>
      <c r="F3841" s="1" t="s">
        <v>2013</v>
      </c>
      <c r="G3841" s="1" t="s">
        <v>22</v>
      </c>
      <c r="H3841" s="1" t="s">
        <v>76</v>
      </c>
      <c r="I3841" s="1" t="s">
        <v>24</v>
      </c>
      <c r="J3841" s="3">
        <v>1500</v>
      </c>
      <c r="K3841" s="1" t="s">
        <v>3490</v>
      </c>
      <c r="L3841" s="1" t="s">
        <v>2024</v>
      </c>
      <c r="M3841" s="1" t="s">
        <v>3491</v>
      </c>
      <c r="N3841" s="1" t="s">
        <v>3492</v>
      </c>
      <c r="O3841" s="2">
        <v>39785</v>
      </c>
      <c r="P3841" s="2">
        <v>39785</v>
      </c>
      <c r="Q3841" s="1" t="s">
        <v>29</v>
      </c>
      <c r="R3841" t="str">
        <f>VLOOKUP(F3841,'Seg 2 descriptions'!A:B,2)</f>
        <v>X Facilities-Florida</v>
      </c>
      <c r="S3841" t="str">
        <f>VLOOKUP(G3841,'Seg 3 descriptions'!A:B,2)</f>
        <v>Facilities Maintenance</v>
      </c>
    </row>
    <row r="3842" spans="1:19" x14ac:dyDescent="0.25">
      <c r="A3842" s="1" t="s">
        <v>828</v>
      </c>
      <c r="B3842" s="1" t="s">
        <v>49</v>
      </c>
      <c r="C3842" s="1" t="s">
        <v>3282</v>
      </c>
      <c r="D3842" s="1" t="s">
        <v>2009</v>
      </c>
      <c r="E3842" s="1" t="s">
        <v>1991</v>
      </c>
      <c r="F3842" s="1" t="s">
        <v>1992</v>
      </c>
      <c r="G3842" s="1" t="s">
        <v>590</v>
      </c>
      <c r="H3842" s="1" t="s">
        <v>86</v>
      </c>
      <c r="I3842" s="1" t="s">
        <v>24</v>
      </c>
      <c r="J3842" s="3">
        <v>50.98</v>
      </c>
      <c r="K3842" s="1" t="s">
        <v>3493</v>
      </c>
      <c r="L3842" s="1" t="s">
        <v>24</v>
      </c>
      <c r="M3842" s="1" t="s">
        <v>24</v>
      </c>
      <c r="N3842" s="1" t="s">
        <v>3282</v>
      </c>
      <c r="O3842" s="2">
        <v>39766</v>
      </c>
      <c r="P3842" s="2">
        <v>39783</v>
      </c>
      <c r="Q3842" s="1" t="s">
        <v>29</v>
      </c>
      <c r="R3842" t="str">
        <f>VLOOKUP(F3842,'Seg 2 descriptions'!A:B,2)</f>
        <v>X Operations-Tri-County</v>
      </c>
      <c r="S3842" t="str">
        <f>VLOOKUP(G3842,'Seg 3 descriptions'!A:B,2)</f>
        <v>Overtime/Comp Time/On Call</v>
      </c>
    </row>
    <row r="3843" spans="1:19" x14ac:dyDescent="0.25">
      <c r="A3843" s="1" t="s">
        <v>828</v>
      </c>
      <c r="B3843" s="1" t="s">
        <v>49</v>
      </c>
      <c r="C3843" s="1" t="s">
        <v>3282</v>
      </c>
      <c r="D3843" s="1" t="s">
        <v>2003</v>
      </c>
      <c r="E3843" s="1" t="s">
        <v>1991</v>
      </c>
      <c r="F3843" s="1" t="s">
        <v>1992</v>
      </c>
      <c r="G3843" s="1" t="s">
        <v>590</v>
      </c>
      <c r="H3843" s="1" t="s">
        <v>103</v>
      </c>
      <c r="I3843" s="1" t="s">
        <v>24</v>
      </c>
      <c r="J3843" s="3">
        <v>71.14</v>
      </c>
      <c r="K3843" s="1" t="s">
        <v>3493</v>
      </c>
      <c r="L3843" s="1" t="s">
        <v>24</v>
      </c>
      <c r="M3843" s="1" t="s">
        <v>24</v>
      </c>
      <c r="N3843" s="1" t="s">
        <v>3282</v>
      </c>
      <c r="O3843" s="2">
        <v>39766</v>
      </c>
      <c r="P3843" s="2">
        <v>39783</v>
      </c>
      <c r="Q3843" s="1" t="s">
        <v>29</v>
      </c>
      <c r="R3843" t="str">
        <f>VLOOKUP(F3843,'Seg 2 descriptions'!A:B,2)</f>
        <v>X Operations-Tri-County</v>
      </c>
      <c r="S3843" t="str">
        <f>VLOOKUP(G3843,'Seg 3 descriptions'!A:B,2)</f>
        <v>Overtime/Comp Time/On Call</v>
      </c>
    </row>
    <row r="3844" spans="1:19" x14ac:dyDescent="0.25">
      <c r="A3844" s="1" t="s">
        <v>1987</v>
      </c>
      <c r="B3844" s="1" t="s">
        <v>1988</v>
      </c>
      <c r="C3844" s="1" t="s">
        <v>3170</v>
      </c>
      <c r="D3844" s="1" t="s">
        <v>2005</v>
      </c>
      <c r="E3844" s="1" t="s">
        <v>20</v>
      </c>
      <c r="F3844" s="1" t="s">
        <v>2006</v>
      </c>
      <c r="G3844" s="1" t="s">
        <v>590</v>
      </c>
      <c r="H3844" s="1" t="s">
        <v>187</v>
      </c>
      <c r="I3844" s="1" t="s">
        <v>24</v>
      </c>
      <c r="J3844" s="3">
        <v>27.07</v>
      </c>
      <c r="K3844" s="1" t="s">
        <v>3494</v>
      </c>
      <c r="L3844" s="1" t="s">
        <v>24</v>
      </c>
      <c r="M3844" s="1" t="s">
        <v>2007</v>
      </c>
      <c r="N3844" s="1" t="s">
        <v>3170</v>
      </c>
      <c r="O3844" s="2">
        <v>39577</v>
      </c>
      <c r="P3844" s="2">
        <v>39577</v>
      </c>
      <c r="Q3844" s="1" t="s">
        <v>29</v>
      </c>
      <c r="R3844" t="str">
        <f>VLOOKUP(F3844,'Seg 2 descriptions'!A:B,2)</f>
        <v>X Engineering and Measurement</v>
      </c>
      <c r="S3844" t="str">
        <f>VLOOKUP(G3844,'Seg 3 descriptions'!A:B,2)</f>
        <v>Overtime/Comp Time/On Call</v>
      </c>
    </row>
    <row r="3845" spans="1:19" x14ac:dyDescent="0.25">
      <c r="A3845" s="1" t="s">
        <v>1987</v>
      </c>
      <c r="B3845" s="1" t="s">
        <v>1988</v>
      </c>
      <c r="C3845" s="1" t="s">
        <v>3170</v>
      </c>
      <c r="D3845" s="1" t="s">
        <v>2008</v>
      </c>
      <c r="E3845" s="1" t="s">
        <v>20</v>
      </c>
      <c r="F3845" s="1" t="s">
        <v>2006</v>
      </c>
      <c r="G3845" s="1" t="s">
        <v>590</v>
      </c>
      <c r="H3845" s="1" t="s">
        <v>76</v>
      </c>
      <c r="I3845" s="1" t="s">
        <v>24</v>
      </c>
      <c r="J3845" s="3">
        <v>40.6</v>
      </c>
      <c r="K3845" s="1" t="s">
        <v>3494</v>
      </c>
      <c r="L3845" s="1" t="s">
        <v>24</v>
      </c>
      <c r="M3845" s="1" t="s">
        <v>2007</v>
      </c>
      <c r="N3845" s="1" t="s">
        <v>3170</v>
      </c>
      <c r="O3845" s="2">
        <v>39577</v>
      </c>
      <c r="P3845" s="2">
        <v>39577</v>
      </c>
      <c r="Q3845" s="1" t="s">
        <v>29</v>
      </c>
      <c r="R3845" t="str">
        <f>VLOOKUP(F3845,'Seg 2 descriptions'!A:B,2)</f>
        <v>X Engineering and Measurement</v>
      </c>
      <c r="S3845" t="str">
        <f>VLOOKUP(G3845,'Seg 3 descriptions'!A:B,2)</f>
        <v>Overtime/Comp Time/On Call</v>
      </c>
    </row>
    <row r="3846" spans="1:19" x14ac:dyDescent="0.25">
      <c r="A3846" s="1" t="s">
        <v>1987</v>
      </c>
      <c r="B3846" s="1" t="s">
        <v>1988</v>
      </c>
      <c r="C3846" s="1" t="s">
        <v>3170</v>
      </c>
      <c r="D3846" s="1" t="s">
        <v>2064</v>
      </c>
      <c r="E3846" s="1" t="s">
        <v>20</v>
      </c>
      <c r="F3846" s="1" t="s">
        <v>2006</v>
      </c>
      <c r="G3846" s="1" t="s">
        <v>590</v>
      </c>
      <c r="H3846" s="1" t="s">
        <v>23</v>
      </c>
      <c r="I3846" s="1" t="s">
        <v>24</v>
      </c>
      <c r="J3846" s="3">
        <v>40.6</v>
      </c>
      <c r="K3846" s="1" t="s">
        <v>3494</v>
      </c>
      <c r="L3846" s="1" t="s">
        <v>24</v>
      </c>
      <c r="M3846" s="1" t="s">
        <v>2007</v>
      </c>
      <c r="N3846" s="1" t="s">
        <v>3170</v>
      </c>
      <c r="O3846" s="2">
        <v>39577</v>
      </c>
      <c r="P3846" s="2">
        <v>39577</v>
      </c>
      <c r="Q3846" s="1" t="s">
        <v>29</v>
      </c>
      <c r="R3846" t="str">
        <f>VLOOKUP(F3846,'Seg 2 descriptions'!A:B,2)</f>
        <v>X Engineering and Measurement</v>
      </c>
      <c r="S3846" t="str">
        <f>VLOOKUP(G3846,'Seg 3 descriptions'!A:B,2)</f>
        <v>Overtime/Comp Time/On Call</v>
      </c>
    </row>
    <row r="3847" spans="1:19" x14ac:dyDescent="0.25">
      <c r="A3847" s="1" t="s">
        <v>1987</v>
      </c>
      <c r="B3847" s="1" t="s">
        <v>1988</v>
      </c>
      <c r="C3847" s="1" t="s">
        <v>3170</v>
      </c>
      <c r="D3847" s="1" t="s">
        <v>2009</v>
      </c>
      <c r="E3847" s="1" t="s">
        <v>1991</v>
      </c>
      <c r="F3847" s="1" t="s">
        <v>1992</v>
      </c>
      <c r="G3847" s="1" t="s">
        <v>590</v>
      </c>
      <c r="H3847" s="1" t="s">
        <v>86</v>
      </c>
      <c r="I3847" s="1" t="s">
        <v>24</v>
      </c>
      <c r="J3847" s="3">
        <v>105</v>
      </c>
      <c r="K3847" s="1" t="s">
        <v>3494</v>
      </c>
      <c r="L3847" s="1" t="s">
        <v>24</v>
      </c>
      <c r="M3847" s="1" t="s">
        <v>3262</v>
      </c>
      <c r="N3847" s="1" t="s">
        <v>3170</v>
      </c>
      <c r="O3847" s="2">
        <v>39577</v>
      </c>
      <c r="P3847" s="2">
        <v>39577</v>
      </c>
      <c r="Q3847" s="1" t="s">
        <v>29</v>
      </c>
      <c r="R3847" t="str">
        <f>VLOOKUP(F3847,'Seg 2 descriptions'!A:B,2)</f>
        <v>X Operations-Tri-County</v>
      </c>
      <c r="S3847" t="str">
        <f>VLOOKUP(G3847,'Seg 3 descriptions'!A:B,2)</f>
        <v>Overtime/Comp Time/On Call</v>
      </c>
    </row>
    <row r="3848" spans="1:19" x14ac:dyDescent="0.25">
      <c r="A3848" s="1" t="s">
        <v>17</v>
      </c>
      <c r="B3848" s="1" t="s">
        <v>1988</v>
      </c>
      <c r="C3848" s="1" t="s">
        <v>3016</v>
      </c>
      <c r="D3848" s="1" t="s">
        <v>2514</v>
      </c>
      <c r="E3848" s="1" t="s">
        <v>2029</v>
      </c>
      <c r="F3848" s="1" t="s">
        <v>2030</v>
      </c>
      <c r="G3848" s="1" t="s">
        <v>35</v>
      </c>
      <c r="H3848" s="1" t="s">
        <v>86</v>
      </c>
      <c r="I3848" s="1" t="s">
        <v>24</v>
      </c>
      <c r="J3848" s="3">
        <v>1418.56</v>
      </c>
      <c r="K3848" s="1" t="s">
        <v>2515</v>
      </c>
      <c r="L3848" s="1" t="s">
        <v>24</v>
      </c>
      <c r="M3848" s="1" t="s">
        <v>3495</v>
      </c>
      <c r="N3848" s="1" t="s">
        <v>3496</v>
      </c>
      <c r="O3848" s="2">
        <v>39518</v>
      </c>
      <c r="P3848" s="2">
        <v>39519</v>
      </c>
      <c r="Q3848" s="1" t="s">
        <v>29</v>
      </c>
      <c r="R3848" t="str">
        <f>VLOOKUP(F3848,'Seg 2 descriptions'!A:B,2)</f>
        <v>X Operations-Citrus County</v>
      </c>
      <c r="S3848" t="str">
        <f>VLOOKUP(G3848,'Seg 3 descriptions'!A:B,2)</f>
        <v>Other Outside Services</v>
      </c>
    </row>
    <row r="3849" spans="1:19" x14ac:dyDescent="0.25">
      <c r="A3849" s="1" t="s">
        <v>828</v>
      </c>
      <c r="B3849" s="1" t="s">
        <v>49</v>
      </c>
      <c r="C3849" s="1" t="s">
        <v>2061</v>
      </c>
      <c r="D3849" s="1" t="s">
        <v>1997</v>
      </c>
      <c r="E3849" s="1" t="s">
        <v>1991</v>
      </c>
      <c r="F3849" s="1" t="s">
        <v>1992</v>
      </c>
      <c r="G3849" s="1" t="s">
        <v>460</v>
      </c>
      <c r="H3849" s="1" t="s">
        <v>86</v>
      </c>
      <c r="I3849" s="1" t="s">
        <v>24</v>
      </c>
      <c r="J3849" s="3">
        <v>197.2</v>
      </c>
      <c r="K3849" s="1" t="s">
        <v>3497</v>
      </c>
      <c r="L3849" s="1" t="s">
        <v>24</v>
      </c>
      <c r="M3849" s="1" t="s">
        <v>24</v>
      </c>
      <c r="N3849" s="1" t="s">
        <v>2061</v>
      </c>
      <c r="O3849" s="2">
        <v>39647</v>
      </c>
      <c r="P3849" s="2">
        <v>39661</v>
      </c>
      <c r="Q3849" s="1" t="s">
        <v>29</v>
      </c>
      <c r="R3849" t="str">
        <f>VLOOKUP(F3849,'Seg 2 descriptions'!A:B,2)</f>
        <v>X Operations-Tri-County</v>
      </c>
      <c r="S3849" t="str">
        <f>VLOOKUP(G3849,'Seg 3 descriptions'!A:B,2)</f>
        <v>Salaries</v>
      </c>
    </row>
    <row r="3850" spans="1:19" x14ac:dyDescent="0.25">
      <c r="A3850" s="1" t="s">
        <v>828</v>
      </c>
      <c r="B3850" s="1" t="s">
        <v>49</v>
      </c>
      <c r="C3850" s="1" t="s">
        <v>2061</v>
      </c>
      <c r="D3850" s="1" t="s">
        <v>1999</v>
      </c>
      <c r="E3850" s="1" t="s">
        <v>1991</v>
      </c>
      <c r="F3850" s="1" t="s">
        <v>1992</v>
      </c>
      <c r="G3850" s="1" t="s">
        <v>460</v>
      </c>
      <c r="H3850" s="1" t="s">
        <v>228</v>
      </c>
      <c r="I3850" s="1" t="s">
        <v>24</v>
      </c>
      <c r="J3850" s="3">
        <v>142.86000000000001</v>
      </c>
      <c r="K3850" s="1" t="s">
        <v>3497</v>
      </c>
      <c r="L3850" s="1" t="s">
        <v>24</v>
      </c>
      <c r="M3850" s="1" t="s">
        <v>24</v>
      </c>
      <c r="N3850" s="1" t="s">
        <v>2061</v>
      </c>
      <c r="O3850" s="2">
        <v>39647</v>
      </c>
      <c r="P3850" s="2">
        <v>39661</v>
      </c>
      <c r="Q3850" s="1" t="s">
        <v>29</v>
      </c>
      <c r="R3850" t="str">
        <f>VLOOKUP(F3850,'Seg 2 descriptions'!A:B,2)</f>
        <v>X Operations-Tri-County</v>
      </c>
      <c r="S3850" t="str">
        <f>VLOOKUP(G3850,'Seg 3 descriptions'!A:B,2)</f>
        <v>Salaries</v>
      </c>
    </row>
    <row r="3851" spans="1:19" x14ac:dyDescent="0.25">
      <c r="A3851" s="1" t="s">
        <v>828</v>
      </c>
      <c r="B3851" s="1" t="s">
        <v>49</v>
      </c>
      <c r="C3851" s="1" t="s">
        <v>2061</v>
      </c>
      <c r="D3851" s="1" t="s">
        <v>2081</v>
      </c>
      <c r="E3851" s="1" t="s">
        <v>20</v>
      </c>
      <c r="F3851" s="1" t="s">
        <v>2006</v>
      </c>
      <c r="G3851" s="1" t="s">
        <v>460</v>
      </c>
      <c r="H3851" s="1" t="s">
        <v>76</v>
      </c>
      <c r="I3851" s="1" t="s">
        <v>24</v>
      </c>
      <c r="J3851" s="3">
        <v>108.28</v>
      </c>
      <c r="K3851" s="1" t="s">
        <v>3497</v>
      </c>
      <c r="L3851" s="1" t="s">
        <v>24</v>
      </c>
      <c r="M3851" s="1" t="s">
        <v>24</v>
      </c>
      <c r="N3851" s="1" t="s">
        <v>2061</v>
      </c>
      <c r="O3851" s="2">
        <v>39647</v>
      </c>
      <c r="P3851" s="2">
        <v>39661</v>
      </c>
      <c r="Q3851" s="1" t="s">
        <v>29</v>
      </c>
      <c r="R3851" t="str">
        <f>VLOOKUP(F3851,'Seg 2 descriptions'!A:B,2)</f>
        <v>X Engineering and Measurement</v>
      </c>
      <c r="S3851" t="str">
        <f>VLOOKUP(G3851,'Seg 3 descriptions'!A:B,2)</f>
        <v>Salaries</v>
      </c>
    </row>
    <row r="3852" spans="1:19" x14ac:dyDescent="0.25">
      <c r="A3852" s="1" t="s">
        <v>828</v>
      </c>
      <c r="B3852" s="1" t="s">
        <v>49</v>
      </c>
      <c r="C3852" s="1" t="s">
        <v>2061</v>
      </c>
      <c r="D3852" s="1" t="s">
        <v>2077</v>
      </c>
      <c r="E3852" s="1" t="s">
        <v>20</v>
      </c>
      <c r="F3852" s="1" t="s">
        <v>2006</v>
      </c>
      <c r="G3852" s="1" t="s">
        <v>460</v>
      </c>
      <c r="H3852" s="1" t="s">
        <v>86</v>
      </c>
      <c r="I3852" s="1" t="s">
        <v>24</v>
      </c>
      <c r="J3852" s="3">
        <v>142.55000000000001</v>
      </c>
      <c r="K3852" s="1" t="s">
        <v>3497</v>
      </c>
      <c r="L3852" s="1" t="s">
        <v>24</v>
      </c>
      <c r="M3852" s="1" t="s">
        <v>24</v>
      </c>
      <c r="N3852" s="1" t="s">
        <v>2061</v>
      </c>
      <c r="O3852" s="2">
        <v>39647</v>
      </c>
      <c r="P3852" s="2">
        <v>39661</v>
      </c>
      <c r="Q3852" s="1" t="s">
        <v>29</v>
      </c>
      <c r="R3852" t="str">
        <f>VLOOKUP(F3852,'Seg 2 descriptions'!A:B,2)</f>
        <v>X Engineering and Measurement</v>
      </c>
      <c r="S3852" t="str">
        <f>VLOOKUP(G3852,'Seg 3 descriptions'!A:B,2)</f>
        <v>Salaries</v>
      </c>
    </row>
    <row r="3853" spans="1:19" x14ac:dyDescent="0.25">
      <c r="A3853" s="1" t="s">
        <v>828</v>
      </c>
      <c r="B3853" s="1" t="s">
        <v>49</v>
      </c>
      <c r="C3853" s="1" t="s">
        <v>2061</v>
      </c>
      <c r="D3853" s="1" t="s">
        <v>2081</v>
      </c>
      <c r="E3853" s="1" t="s">
        <v>20</v>
      </c>
      <c r="F3853" s="1" t="s">
        <v>2006</v>
      </c>
      <c r="G3853" s="1" t="s">
        <v>460</v>
      </c>
      <c r="H3853" s="1" t="s">
        <v>76</v>
      </c>
      <c r="I3853" s="1" t="s">
        <v>24</v>
      </c>
      <c r="J3853" s="3">
        <v>81.459999999999994</v>
      </c>
      <c r="K3853" s="1" t="s">
        <v>3497</v>
      </c>
      <c r="L3853" s="1" t="s">
        <v>24</v>
      </c>
      <c r="M3853" s="1" t="s">
        <v>24</v>
      </c>
      <c r="N3853" s="1" t="s">
        <v>2061</v>
      </c>
      <c r="O3853" s="2">
        <v>39647</v>
      </c>
      <c r="P3853" s="2">
        <v>39661</v>
      </c>
      <c r="Q3853" s="1" t="s">
        <v>29</v>
      </c>
      <c r="R3853" t="str">
        <f>VLOOKUP(F3853,'Seg 2 descriptions'!A:B,2)</f>
        <v>X Engineering and Measurement</v>
      </c>
      <c r="S3853" t="str">
        <f>VLOOKUP(G3853,'Seg 3 descriptions'!A:B,2)</f>
        <v>Salaries</v>
      </c>
    </row>
    <row r="3854" spans="1:19" x14ac:dyDescent="0.25">
      <c r="A3854" s="1" t="s">
        <v>828</v>
      </c>
      <c r="B3854" s="1" t="s">
        <v>49</v>
      </c>
      <c r="C3854" s="1" t="s">
        <v>2061</v>
      </c>
      <c r="D3854" s="1" t="s">
        <v>2082</v>
      </c>
      <c r="E3854" s="1" t="s">
        <v>20</v>
      </c>
      <c r="F3854" s="1" t="s">
        <v>2006</v>
      </c>
      <c r="G3854" s="1" t="s">
        <v>460</v>
      </c>
      <c r="H3854" s="1" t="s">
        <v>23</v>
      </c>
      <c r="I3854" s="1" t="s">
        <v>24</v>
      </c>
      <c r="J3854" s="3">
        <v>101.82</v>
      </c>
      <c r="K3854" s="1" t="s">
        <v>3497</v>
      </c>
      <c r="L3854" s="1" t="s">
        <v>24</v>
      </c>
      <c r="M3854" s="1" t="s">
        <v>24</v>
      </c>
      <c r="N3854" s="1" t="s">
        <v>2061</v>
      </c>
      <c r="O3854" s="2">
        <v>39647</v>
      </c>
      <c r="P3854" s="2">
        <v>39661</v>
      </c>
      <c r="Q3854" s="1" t="s">
        <v>29</v>
      </c>
      <c r="R3854" t="str">
        <f>VLOOKUP(F3854,'Seg 2 descriptions'!A:B,2)</f>
        <v>X Engineering and Measurement</v>
      </c>
      <c r="S3854" t="str">
        <f>VLOOKUP(G3854,'Seg 3 descriptions'!A:B,2)</f>
        <v>Salaries</v>
      </c>
    </row>
    <row r="3855" spans="1:19" x14ac:dyDescent="0.25">
      <c r="A3855" s="1" t="s">
        <v>828</v>
      </c>
      <c r="B3855" s="1" t="s">
        <v>49</v>
      </c>
      <c r="C3855" s="1" t="s">
        <v>2061</v>
      </c>
      <c r="D3855" s="1" t="s">
        <v>2077</v>
      </c>
      <c r="E3855" s="1" t="s">
        <v>20</v>
      </c>
      <c r="F3855" s="1" t="s">
        <v>2006</v>
      </c>
      <c r="G3855" s="1" t="s">
        <v>460</v>
      </c>
      <c r="H3855" s="1" t="s">
        <v>86</v>
      </c>
      <c r="I3855" s="1" t="s">
        <v>24</v>
      </c>
      <c r="J3855" s="3">
        <v>72.180000000000007</v>
      </c>
      <c r="K3855" s="1" t="s">
        <v>3497</v>
      </c>
      <c r="L3855" s="1" t="s">
        <v>24</v>
      </c>
      <c r="M3855" s="1" t="s">
        <v>24</v>
      </c>
      <c r="N3855" s="1" t="s">
        <v>2061</v>
      </c>
      <c r="O3855" s="2">
        <v>39647</v>
      </c>
      <c r="P3855" s="2">
        <v>39661</v>
      </c>
      <c r="Q3855" s="1" t="s">
        <v>29</v>
      </c>
      <c r="R3855" t="str">
        <f>VLOOKUP(F3855,'Seg 2 descriptions'!A:B,2)</f>
        <v>X Engineering and Measurement</v>
      </c>
      <c r="S3855" t="str">
        <f>VLOOKUP(G3855,'Seg 3 descriptions'!A:B,2)</f>
        <v>Salaries</v>
      </c>
    </row>
    <row r="3856" spans="1:19" x14ac:dyDescent="0.25">
      <c r="A3856" s="1" t="s">
        <v>828</v>
      </c>
      <c r="B3856" s="1" t="s">
        <v>49</v>
      </c>
      <c r="C3856" s="1" t="s">
        <v>2061</v>
      </c>
      <c r="D3856" s="1" t="s">
        <v>2080</v>
      </c>
      <c r="E3856" s="1" t="s">
        <v>20</v>
      </c>
      <c r="F3856" s="1" t="s">
        <v>2006</v>
      </c>
      <c r="G3856" s="1" t="s">
        <v>460</v>
      </c>
      <c r="H3856" s="1" t="s">
        <v>187</v>
      </c>
      <c r="I3856" s="1" t="s">
        <v>24</v>
      </c>
      <c r="J3856" s="3">
        <v>162.41</v>
      </c>
      <c r="K3856" s="1" t="s">
        <v>3497</v>
      </c>
      <c r="L3856" s="1" t="s">
        <v>24</v>
      </c>
      <c r="M3856" s="1" t="s">
        <v>24</v>
      </c>
      <c r="N3856" s="1" t="s">
        <v>2061</v>
      </c>
      <c r="O3856" s="2">
        <v>39647</v>
      </c>
      <c r="P3856" s="2">
        <v>39661</v>
      </c>
      <c r="Q3856" s="1" t="s">
        <v>29</v>
      </c>
      <c r="R3856" t="str">
        <f>VLOOKUP(F3856,'Seg 2 descriptions'!A:B,2)</f>
        <v>X Engineering and Measurement</v>
      </c>
      <c r="S3856" t="str">
        <f>VLOOKUP(G3856,'Seg 3 descriptions'!A:B,2)</f>
        <v>Salaries</v>
      </c>
    </row>
    <row r="3857" spans="1:19" x14ac:dyDescent="0.25">
      <c r="A3857" s="1" t="s">
        <v>1987</v>
      </c>
      <c r="B3857" s="1" t="s">
        <v>1988</v>
      </c>
      <c r="C3857" s="1" t="s">
        <v>3295</v>
      </c>
      <c r="D3857" s="1" t="s">
        <v>2080</v>
      </c>
      <c r="E3857" s="1" t="s">
        <v>20</v>
      </c>
      <c r="F3857" s="1" t="s">
        <v>2006</v>
      </c>
      <c r="G3857" s="1" t="s">
        <v>460</v>
      </c>
      <c r="H3857" s="1" t="s">
        <v>187</v>
      </c>
      <c r="I3857" s="1" t="s">
        <v>24</v>
      </c>
      <c r="J3857" s="3">
        <v>216.6</v>
      </c>
      <c r="K3857" s="1" t="s">
        <v>3312</v>
      </c>
      <c r="L3857" s="1" t="s">
        <v>24</v>
      </c>
      <c r="M3857" s="1" t="s">
        <v>2007</v>
      </c>
      <c r="N3857" s="1" t="s">
        <v>3295</v>
      </c>
      <c r="O3857" s="2">
        <v>39451</v>
      </c>
      <c r="P3857" s="2">
        <v>39451</v>
      </c>
      <c r="Q3857" s="1" t="s">
        <v>29</v>
      </c>
      <c r="R3857" t="str">
        <f>VLOOKUP(F3857,'Seg 2 descriptions'!A:B,2)</f>
        <v>X Engineering and Measurement</v>
      </c>
      <c r="S3857" t="str">
        <f>VLOOKUP(G3857,'Seg 3 descriptions'!A:B,2)</f>
        <v>Salaries</v>
      </c>
    </row>
    <row r="3858" spans="1:19" x14ac:dyDescent="0.25">
      <c r="A3858" s="1" t="s">
        <v>1987</v>
      </c>
      <c r="B3858" s="1" t="s">
        <v>1988</v>
      </c>
      <c r="C3858" s="1" t="s">
        <v>3295</v>
      </c>
      <c r="D3858" s="1" t="s">
        <v>2081</v>
      </c>
      <c r="E3858" s="1" t="s">
        <v>20</v>
      </c>
      <c r="F3858" s="1" t="s">
        <v>2006</v>
      </c>
      <c r="G3858" s="1" t="s">
        <v>460</v>
      </c>
      <c r="H3858" s="1" t="s">
        <v>76</v>
      </c>
      <c r="I3858" s="1" t="s">
        <v>24</v>
      </c>
      <c r="J3858" s="3">
        <v>126.35</v>
      </c>
      <c r="K3858" s="1" t="s">
        <v>3312</v>
      </c>
      <c r="L3858" s="1" t="s">
        <v>24</v>
      </c>
      <c r="M3858" s="1" t="s">
        <v>2007</v>
      </c>
      <c r="N3858" s="1" t="s">
        <v>3295</v>
      </c>
      <c r="O3858" s="2">
        <v>39451</v>
      </c>
      <c r="P3858" s="2">
        <v>39451</v>
      </c>
      <c r="Q3858" s="1" t="s">
        <v>29</v>
      </c>
      <c r="R3858" t="str">
        <f>VLOOKUP(F3858,'Seg 2 descriptions'!A:B,2)</f>
        <v>X Engineering and Measurement</v>
      </c>
      <c r="S3858" t="str">
        <f>VLOOKUP(G3858,'Seg 3 descriptions'!A:B,2)</f>
        <v>Salaries</v>
      </c>
    </row>
    <row r="3859" spans="1:19" x14ac:dyDescent="0.25">
      <c r="A3859" s="1" t="s">
        <v>1987</v>
      </c>
      <c r="B3859" s="1" t="s">
        <v>1988</v>
      </c>
      <c r="C3859" s="1" t="s">
        <v>3295</v>
      </c>
      <c r="D3859" s="1" t="s">
        <v>2082</v>
      </c>
      <c r="E3859" s="1" t="s">
        <v>20</v>
      </c>
      <c r="F3859" s="1" t="s">
        <v>2006</v>
      </c>
      <c r="G3859" s="1" t="s">
        <v>460</v>
      </c>
      <c r="H3859" s="1" t="s">
        <v>23</v>
      </c>
      <c r="I3859" s="1" t="s">
        <v>24</v>
      </c>
      <c r="J3859" s="3">
        <v>36.1</v>
      </c>
      <c r="K3859" s="1" t="s">
        <v>3312</v>
      </c>
      <c r="L3859" s="1" t="s">
        <v>24</v>
      </c>
      <c r="M3859" s="1" t="s">
        <v>2007</v>
      </c>
      <c r="N3859" s="1" t="s">
        <v>3295</v>
      </c>
      <c r="O3859" s="2">
        <v>39451</v>
      </c>
      <c r="P3859" s="2">
        <v>39451</v>
      </c>
      <c r="Q3859" s="1" t="s">
        <v>29</v>
      </c>
      <c r="R3859" t="str">
        <f>VLOOKUP(F3859,'Seg 2 descriptions'!A:B,2)</f>
        <v>X Engineering and Measurement</v>
      </c>
      <c r="S3859" t="str">
        <f>VLOOKUP(G3859,'Seg 3 descriptions'!A:B,2)</f>
        <v>Salaries</v>
      </c>
    </row>
    <row r="3860" spans="1:19" x14ac:dyDescent="0.25">
      <c r="A3860" s="1" t="s">
        <v>828</v>
      </c>
      <c r="B3860" s="1" t="s">
        <v>49</v>
      </c>
      <c r="C3860" s="1" t="s">
        <v>3014</v>
      </c>
      <c r="D3860" s="1" t="s">
        <v>2008</v>
      </c>
      <c r="E3860" s="1" t="s">
        <v>20</v>
      </c>
      <c r="F3860" s="1" t="s">
        <v>2006</v>
      </c>
      <c r="G3860" s="1" t="s">
        <v>590</v>
      </c>
      <c r="H3860" s="1" t="s">
        <v>76</v>
      </c>
      <c r="I3860" s="1" t="s">
        <v>24</v>
      </c>
      <c r="J3860" s="3">
        <v>45.82</v>
      </c>
      <c r="K3860" s="1" t="s">
        <v>3498</v>
      </c>
      <c r="L3860" s="1" t="s">
        <v>24</v>
      </c>
      <c r="M3860" s="1" t="s">
        <v>24</v>
      </c>
      <c r="N3860" s="1" t="s">
        <v>3014</v>
      </c>
      <c r="O3860" s="2">
        <v>39696</v>
      </c>
      <c r="P3860" s="2">
        <v>39722</v>
      </c>
      <c r="Q3860" s="1" t="s">
        <v>29</v>
      </c>
      <c r="R3860" t="str">
        <f>VLOOKUP(F3860,'Seg 2 descriptions'!A:B,2)</f>
        <v>X Engineering and Measurement</v>
      </c>
      <c r="S3860" t="str">
        <f>VLOOKUP(G3860,'Seg 3 descriptions'!A:B,2)</f>
        <v>Overtime/Comp Time/On Call</v>
      </c>
    </row>
    <row r="3861" spans="1:19" x14ac:dyDescent="0.25">
      <c r="A3861" s="1" t="s">
        <v>1987</v>
      </c>
      <c r="B3861" s="1" t="s">
        <v>1988</v>
      </c>
      <c r="C3861" s="1" t="s">
        <v>2802</v>
      </c>
      <c r="D3861" s="1" t="s">
        <v>2080</v>
      </c>
      <c r="E3861" s="1" t="s">
        <v>20</v>
      </c>
      <c r="F3861" s="1" t="s">
        <v>2006</v>
      </c>
      <c r="G3861" s="1" t="s">
        <v>460</v>
      </c>
      <c r="H3861" s="1" t="s">
        <v>187</v>
      </c>
      <c r="I3861" s="1" t="s">
        <v>24</v>
      </c>
      <c r="J3861" s="3">
        <v>18.05</v>
      </c>
      <c r="K3861" s="1" t="s">
        <v>3499</v>
      </c>
      <c r="L3861" s="1" t="s">
        <v>24</v>
      </c>
      <c r="M3861" s="1" t="s">
        <v>2007</v>
      </c>
      <c r="N3861" s="1" t="s">
        <v>2802</v>
      </c>
      <c r="O3861" s="2">
        <v>39486</v>
      </c>
      <c r="P3861" s="2">
        <v>39486</v>
      </c>
      <c r="Q3861" s="1" t="s">
        <v>29</v>
      </c>
      <c r="R3861" t="str">
        <f>VLOOKUP(F3861,'Seg 2 descriptions'!A:B,2)</f>
        <v>X Engineering and Measurement</v>
      </c>
      <c r="S3861" t="str">
        <f>VLOOKUP(G3861,'Seg 3 descriptions'!A:B,2)</f>
        <v>Salaries</v>
      </c>
    </row>
    <row r="3862" spans="1:19" x14ac:dyDescent="0.25">
      <c r="A3862" s="1" t="s">
        <v>1987</v>
      </c>
      <c r="B3862" s="1" t="s">
        <v>1988</v>
      </c>
      <c r="C3862" s="1" t="s">
        <v>2802</v>
      </c>
      <c r="D3862" s="1" t="s">
        <v>2081</v>
      </c>
      <c r="E3862" s="1" t="s">
        <v>20</v>
      </c>
      <c r="F3862" s="1" t="s">
        <v>2006</v>
      </c>
      <c r="G3862" s="1" t="s">
        <v>460</v>
      </c>
      <c r="H3862" s="1" t="s">
        <v>76</v>
      </c>
      <c r="I3862" s="1" t="s">
        <v>24</v>
      </c>
      <c r="J3862" s="3">
        <v>54.15</v>
      </c>
      <c r="K3862" s="1" t="s">
        <v>3499</v>
      </c>
      <c r="L3862" s="1" t="s">
        <v>24</v>
      </c>
      <c r="M3862" s="1" t="s">
        <v>2007</v>
      </c>
      <c r="N3862" s="1" t="s">
        <v>2802</v>
      </c>
      <c r="O3862" s="2">
        <v>39486</v>
      </c>
      <c r="P3862" s="2">
        <v>39486</v>
      </c>
      <c r="Q3862" s="1" t="s">
        <v>29</v>
      </c>
      <c r="R3862" t="str">
        <f>VLOOKUP(F3862,'Seg 2 descriptions'!A:B,2)</f>
        <v>X Engineering and Measurement</v>
      </c>
      <c r="S3862" t="str">
        <f>VLOOKUP(G3862,'Seg 3 descriptions'!A:B,2)</f>
        <v>Salaries</v>
      </c>
    </row>
    <row r="3863" spans="1:19" x14ac:dyDescent="0.25">
      <c r="A3863" s="1" t="s">
        <v>1987</v>
      </c>
      <c r="B3863" s="1" t="s">
        <v>1988</v>
      </c>
      <c r="C3863" s="1" t="s">
        <v>2802</v>
      </c>
      <c r="D3863" s="1" t="s">
        <v>2330</v>
      </c>
      <c r="E3863" s="1" t="s">
        <v>20</v>
      </c>
      <c r="F3863" s="1" t="s">
        <v>2006</v>
      </c>
      <c r="G3863" s="1" t="s">
        <v>460</v>
      </c>
      <c r="H3863" s="1" t="s">
        <v>130</v>
      </c>
      <c r="I3863" s="1" t="s">
        <v>24</v>
      </c>
      <c r="J3863" s="3">
        <v>36.1</v>
      </c>
      <c r="K3863" s="1" t="s">
        <v>3499</v>
      </c>
      <c r="L3863" s="1" t="s">
        <v>24</v>
      </c>
      <c r="M3863" s="1" t="s">
        <v>2007</v>
      </c>
      <c r="N3863" s="1" t="s">
        <v>2802</v>
      </c>
      <c r="O3863" s="2">
        <v>39486</v>
      </c>
      <c r="P3863" s="2">
        <v>39486</v>
      </c>
      <c r="Q3863" s="1" t="s">
        <v>29</v>
      </c>
      <c r="R3863" t="str">
        <f>VLOOKUP(F3863,'Seg 2 descriptions'!A:B,2)</f>
        <v>X Engineering and Measurement</v>
      </c>
      <c r="S3863" t="str">
        <f>VLOOKUP(G3863,'Seg 3 descriptions'!A:B,2)</f>
        <v>Salaries</v>
      </c>
    </row>
    <row r="3864" spans="1:19" x14ac:dyDescent="0.25">
      <c r="A3864" s="1" t="s">
        <v>1987</v>
      </c>
      <c r="B3864" s="1" t="s">
        <v>1988</v>
      </c>
      <c r="C3864" s="1" t="s">
        <v>2802</v>
      </c>
      <c r="D3864" s="1" t="s">
        <v>2330</v>
      </c>
      <c r="E3864" s="1" t="s">
        <v>20</v>
      </c>
      <c r="F3864" s="1" t="s">
        <v>2006</v>
      </c>
      <c r="G3864" s="1" t="s">
        <v>460</v>
      </c>
      <c r="H3864" s="1" t="s">
        <v>130</v>
      </c>
      <c r="I3864" s="1" t="s">
        <v>24</v>
      </c>
      <c r="J3864" s="3">
        <v>54.15</v>
      </c>
      <c r="K3864" s="1" t="s">
        <v>3499</v>
      </c>
      <c r="L3864" s="1" t="s">
        <v>24</v>
      </c>
      <c r="M3864" s="1" t="s">
        <v>2007</v>
      </c>
      <c r="N3864" s="1" t="s">
        <v>2802</v>
      </c>
      <c r="O3864" s="2">
        <v>39486</v>
      </c>
      <c r="P3864" s="2">
        <v>39486</v>
      </c>
      <c r="Q3864" s="1" t="s">
        <v>29</v>
      </c>
      <c r="R3864" t="str">
        <f>VLOOKUP(F3864,'Seg 2 descriptions'!A:B,2)</f>
        <v>X Engineering and Measurement</v>
      </c>
      <c r="S3864" t="str">
        <f>VLOOKUP(G3864,'Seg 3 descriptions'!A:B,2)</f>
        <v>Salaries</v>
      </c>
    </row>
    <row r="3865" spans="1:19" x14ac:dyDescent="0.25">
      <c r="A3865" s="1" t="s">
        <v>1987</v>
      </c>
      <c r="B3865" s="1" t="s">
        <v>1988</v>
      </c>
      <c r="C3865" s="1" t="s">
        <v>2802</v>
      </c>
      <c r="D3865" s="1" t="s">
        <v>1999</v>
      </c>
      <c r="E3865" s="1" t="s">
        <v>1991</v>
      </c>
      <c r="F3865" s="1" t="s">
        <v>1992</v>
      </c>
      <c r="G3865" s="1" t="s">
        <v>460</v>
      </c>
      <c r="H3865" s="1" t="s">
        <v>228</v>
      </c>
      <c r="I3865" s="1" t="s">
        <v>24</v>
      </c>
      <c r="J3865" s="3">
        <v>98</v>
      </c>
      <c r="K3865" s="1" t="s">
        <v>3499</v>
      </c>
      <c r="L3865" s="1" t="s">
        <v>24</v>
      </c>
      <c r="M3865" s="1" t="s">
        <v>2674</v>
      </c>
      <c r="N3865" s="1" t="s">
        <v>2802</v>
      </c>
      <c r="O3865" s="2">
        <v>39486</v>
      </c>
      <c r="P3865" s="2">
        <v>39486</v>
      </c>
      <c r="Q3865" s="1" t="s">
        <v>29</v>
      </c>
      <c r="R3865" t="str">
        <f>VLOOKUP(F3865,'Seg 2 descriptions'!A:B,2)</f>
        <v>X Operations-Tri-County</v>
      </c>
      <c r="S3865" t="str">
        <f>VLOOKUP(G3865,'Seg 3 descriptions'!A:B,2)</f>
        <v>Salaries</v>
      </c>
    </row>
    <row r="3866" spans="1:19" x14ac:dyDescent="0.25">
      <c r="A3866" s="1" t="s">
        <v>1987</v>
      </c>
      <c r="B3866" s="1" t="s">
        <v>1988</v>
      </c>
      <c r="C3866" s="1" t="s">
        <v>2802</v>
      </c>
      <c r="D3866" s="1" t="s">
        <v>1999</v>
      </c>
      <c r="E3866" s="1" t="s">
        <v>1991</v>
      </c>
      <c r="F3866" s="1" t="s">
        <v>1992</v>
      </c>
      <c r="G3866" s="1" t="s">
        <v>460</v>
      </c>
      <c r="H3866" s="1" t="s">
        <v>228</v>
      </c>
      <c r="I3866" s="1" t="s">
        <v>24</v>
      </c>
      <c r="J3866" s="3">
        <v>95.57</v>
      </c>
      <c r="K3866" s="1" t="s">
        <v>3499</v>
      </c>
      <c r="L3866" s="1" t="s">
        <v>24</v>
      </c>
      <c r="M3866" s="1" t="s">
        <v>2000</v>
      </c>
      <c r="N3866" s="1" t="s">
        <v>2802</v>
      </c>
      <c r="O3866" s="2">
        <v>39486</v>
      </c>
      <c r="P3866" s="2">
        <v>39486</v>
      </c>
      <c r="Q3866" s="1" t="s">
        <v>29</v>
      </c>
      <c r="R3866" t="str">
        <f>VLOOKUP(F3866,'Seg 2 descriptions'!A:B,2)</f>
        <v>X Operations-Tri-County</v>
      </c>
      <c r="S3866" t="str">
        <f>VLOOKUP(G3866,'Seg 3 descriptions'!A:B,2)</f>
        <v>Salaries</v>
      </c>
    </row>
    <row r="3867" spans="1:19" x14ac:dyDescent="0.25">
      <c r="A3867" s="1" t="s">
        <v>1987</v>
      </c>
      <c r="B3867" s="1" t="s">
        <v>1988</v>
      </c>
      <c r="C3867" s="1" t="s">
        <v>2802</v>
      </c>
      <c r="D3867" s="1" t="s">
        <v>1990</v>
      </c>
      <c r="E3867" s="1" t="s">
        <v>1991</v>
      </c>
      <c r="F3867" s="1" t="s">
        <v>1992</v>
      </c>
      <c r="G3867" s="1" t="s">
        <v>460</v>
      </c>
      <c r="H3867" s="1" t="s">
        <v>103</v>
      </c>
      <c r="I3867" s="1" t="s">
        <v>24</v>
      </c>
      <c r="J3867" s="3">
        <v>58.11</v>
      </c>
      <c r="K3867" s="1" t="s">
        <v>3499</v>
      </c>
      <c r="L3867" s="1" t="s">
        <v>24</v>
      </c>
      <c r="M3867" s="1" t="s">
        <v>1994</v>
      </c>
      <c r="N3867" s="1" t="s">
        <v>2802</v>
      </c>
      <c r="O3867" s="2">
        <v>39486</v>
      </c>
      <c r="P3867" s="2">
        <v>39486</v>
      </c>
      <c r="Q3867" s="1" t="s">
        <v>29</v>
      </c>
      <c r="R3867" t="str">
        <f>VLOOKUP(F3867,'Seg 2 descriptions'!A:B,2)</f>
        <v>X Operations-Tri-County</v>
      </c>
      <c r="S3867" t="str">
        <f>VLOOKUP(G3867,'Seg 3 descriptions'!A:B,2)</f>
        <v>Salaries</v>
      </c>
    </row>
    <row r="3868" spans="1:19" x14ac:dyDescent="0.25">
      <c r="A3868" s="1" t="s">
        <v>1987</v>
      </c>
      <c r="B3868" s="1" t="s">
        <v>1988</v>
      </c>
      <c r="C3868" s="1" t="s">
        <v>2802</v>
      </c>
      <c r="D3868" s="1" t="s">
        <v>1999</v>
      </c>
      <c r="E3868" s="1" t="s">
        <v>1991</v>
      </c>
      <c r="F3868" s="1" t="s">
        <v>1992</v>
      </c>
      <c r="G3868" s="1" t="s">
        <v>460</v>
      </c>
      <c r="H3868" s="1" t="s">
        <v>228</v>
      </c>
      <c r="I3868" s="1" t="s">
        <v>24</v>
      </c>
      <c r="J3868" s="3">
        <v>250.02</v>
      </c>
      <c r="K3868" s="1" t="s">
        <v>3499</v>
      </c>
      <c r="L3868" s="1" t="s">
        <v>24</v>
      </c>
      <c r="M3868" s="1" t="s">
        <v>2388</v>
      </c>
      <c r="N3868" s="1" t="s">
        <v>2802</v>
      </c>
      <c r="O3868" s="2">
        <v>39486</v>
      </c>
      <c r="P3868" s="2">
        <v>39486</v>
      </c>
      <c r="Q3868" s="1" t="s">
        <v>29</v>
      </c>
      <c r="R3868" t="str">
        <f>VLOOKUP(F3868,'Seg 2 descriptions'!A:B,2)</f>
        <v>X Operations-Tri-County</v>
      </c>
      <c r="S3868" t="str">
        <f>VLOOKUP(G3868,'Seg 3 descriptions'!A:B,2)</f>
        <v>Salaries</v>
      </c>
    </row>
    <row r="3869" spans="1:19" x14ac:dyDescent="0.25">
      <c r="A3869" s="1" t="s">
        <v>1987</v>
      </c>
      <c r="B3869" s="1" t="s">
        <v>1988</v>
      </c>
      <c r="C3869" s="1" t="s">
        <v>2802</v>
      </c>
      <c r="D3869" s="1" t="s">
        <v>1997</v>
      </c>
      <c r="E3869" s="1" t="s">
        <v>1991</v>
      </c>
      <c r="F3869" s="1" t="s">
        <v>1992</v>
      </c>
      <c r="G3869" s="1" t="s">
        <v>460</v>
      </c>
      <c r="H3869" s="1" t="s">
        <v>86</v>
      </c>
      <c r="I3869" s="1" t="s">
        <v>24</v>
      </c>
      <c r="J3869" s="3">
        <v>129.12</v>
      </c>
      <c r="K3869" s="1" t="s">
        <v>3499</v>
      </c>
      <c r="L3869" s="1" t="s">
        <v>24</v>
      </c>
      <c r="M3869" s="1" t="s">
        <v>2001</v>
      </c>
      <c r="N3869" s="1" t="s">
        <v>2802</v>
      </c>
      <c r="O3869" s="2">
        <v>39486</v>
      </c>
      <c r="P3869" s="2">
        <v>39486</v>
      </c>
      <c r="Q3869" s="1" t="s">
        <v>29</v>
      </c>
      <c r="R3869" t="str">
        <f>VLOOKUP(F3869,'Seg 2 descriptions'!A:B,2)</f>
        <v>X Operations-Tri-County</v>
      </c>
      <c r="S3869" t="str">
        <f>VLOOKUP(G3869,'Seg 3 descriptions'!A:B,2)</f>
        <v>Salaries</v>
      </c>
    </row>
    <row r="3870" spans="1:19" x14ac:dyDescent="0.25">
      <c r="A3870" s="1" t="s">
        <v>1987</v>
      </c>
      <c r="B3870" s="1" t="s">
        <v>1988</v>
      </c>
      <c r="C3870" s="1" t="s">
        <v>2802</v>
      </c>
      <c r="D3870" s="1" t="s">
        <v>2080</v>
      </c>
      <c r="E3870" s="1" t="s">
        <v>20</v>
      </c>
      <c r="F3870" s="1" t="s">
        <v>2006</v>
      </c>
      <c r="G3870" s="1" t="s">
        <v>460</v>
      </c>
      <c r="H3870" s="1" t="s">
        <v>187</v>
      </c>
      <c r="I3870" s="1" t="s">
        <v>24</v>
      </c>
      <c r="J3870" s="3">
        <v>81.44</v>
      </c>
      <c r="K3870" s="1" t="s">
        <v>3499</v>
      </c>
      <c r="L3870" s="1" t="s">
        <v>24</v>
      </c>
      <c r="M3870" s="1" t="s">
        <v>2406</v>
      </c>
      <c r="N3870" s="1" t="s">
        <v>2802</v>
      </c>
      <c r="O3870" s="2">
        <v>39486</v>
      </c>
      <c r="P3870" s="2">
        <v>39486</v>
      </c>
      <c r="Q3870" s="1" t="s">
        <v>29</v>
      </c>
      <c r="R3870" t="str">
        <f>VLOOKUP(F3870,'Seg 2 descriptions'!A:B,2)</f>
        <v>X Engineering and Measurement</v>
      </c>
      <c r="S3870" t="str">
        <f>VLOOKUP(G3870,'Seg 3 descriptions'!A:B,2)</f>
        <v>Salaries</v>
      </c>
    </row>
    <row r="3871" spans="1:19" x14ac:dyDescent="0.25">
      <c r="A3871" s="1" t="s">
        <v>1987</v>
      </c>
      <c r="B3871" s="1" t="s">
        <v>1988</v>
      </c>
      <c r="C3871" s="1" t="s">
        <v>2802</v>
      </c>
      <c r="D3871" s="1" t="s">
        <v>2081</v>
      </c>
      <c r="E3871" s="1" t="s">
        <v>20</v>
      </c>
      <c r="F3871" s="1" t="s">
        <v>2006</v>
      </c>
      <c r="G3871" s="1" t="s">
        <v>460</v>
      </c>
      <c r="H3871" s="1" t="s">
        <v>76</v>
      </c>
      <c r="I3871" s="1" t="s">
        <v>24</v>
      </c>
      <c r="J3871" s="3">
        <v>162.88</v>
      </c>
      <c r="K3871" s="1" t="s">
        <v>3499</v>
      </c>
      <c r="L3871" s="1" t="s">
        <v>24</v>
      </c>
      <c r="M3871" s="1" t="s">
        <v>2406</v>
      </c>
      <c r="N3871" s="1" t="s">
        <v>2802</v>
      </c>
      <c r="O3871" s="2">
        <v>39486</v>
      </c>
      <c r="P3871" s="2">
        <v>39486</v>
      </c>
      <c r="Q3871" s="1" t="s">
        <v>29</v>
      </c>
      <c r="R3871" t="str">
        <f>VLOOKUP(F3871,'Seg 2 descriptions'!A:B,2)</f>
        <v>X Engineering and Measurement</v>
      </c>
      <c r="S3871" t="str">
        <f>VLOOKUP(G3871,'Seg 3 descriptions'!A:B,2)</f>
        <v>Salaries</v>
      </c>
    </row>
    <row r="3872" spans="1:19" x14ac:dyDescent="0.25">
      <c r="A3872" s="1" t="s">
        <v>1987</v>
      </c>
      <c r="B3872" s="1" t="s">
        <v>1988</v>
      </c>
      <c r="C3872" s="1" t="s">
        <v>2802</v>
      </c>
      <c r="D3872" s="1" t="s">
        <v>2082</v>
      </c>
      <c r="E3872" s="1" t="s">
        <v>20</v>
      </c>
      <c r="F3872" s="1" t="s">
        <v>2006</v>
      </c>
      <c r="G3872" s="1" t="s">
        <v>460</v>
      </c>
      <c r="H3872" s="1" t="s">
        <v>23</v>
      </c>
      <c r="I3872" s="1" t="s">
        <v>24</v>
      </c>
      <c r="J3872" s="3">
        <v>122.16</v>
      </c>
      <c r="K3872" s="1" t="s">
        <v>3499</v>
      </c>
      <c r="L3872" s="1" t="s">
        <v>24</v>
      </c>
      <c r="M3872" s="1" t="s">
        <v>2406</v>
      </c>
      <c r="N3872" s="1" t="s">
        <v>2802</v>
      </c>
      <c r="O3872" s="2">
        <v>39486</v>
      </c>
      <c r="P3872" s="2">
        <v>39486</v>
      </c>
      <c r="Q3872" s="1" t="s">
        <v>29</v>
      </c>
      <c r="R3872" t="str">
        <f>VLOOKUP(F3872,'Seg 2 descriptions'!A:B,2)</f>
        <v>X Engineering and Measurement</v>
      </c>
      <c r="S3872" t="str">
        <f>VLOOKUP(G3872,'Seg 3 descriptions'!A:B,2)</f>
        <v>Salaries</v>
      </c>
    </row>
    <row r="3873" spans="1:19" x14ac:dyDescent="0.25">
      <c r="A3873" s="1" t="s">
        <v>1987</v>
      </c>
      <c r="B3873" s="1" t="s">
        <v>1988</v>
      </c>
      <c r="C3873" s="1" t="s">
        <v>3440</v>
      </c>
      <c r="D3873" s="1" t="s">
        <v>2389</v>
      </c>
      <c r="E3873" s="1" t="s">
        <v>1991</v>
      </c>
      <c r="F3873" s="1" t="s">
        <v>1992</v>
      </c>
      <c r="G3873" s="1" t="s">
        <v>460</v>
      </c>
      <c r="H3873" s="1" t="s">
        <v>76</v>
      </c>
      <c r="I3873" s="1" t="s">
        <v>24</v>
      </c>
      <c r="J3873" s="3">
        <v>98.16</v>
      </c>
      <c r="K3873" s="1" t="s">
        <v>3500</v>
      </c>
      <c r="L3873" s="1" t="s">
        <v>24</v>
      </c>
      <c r="M3873" s="1" t="s">
        <v>3162</v>
      </c>
      <c r="N3873" s="1" t="s">
        <v>3440</v>
      </c>
      <c r="O3873" s="2">
        <v>39503</v>
      </c>
      <c r="P3873" s="2">
        <v>39503</v>
      </c>
      <c r="Q3873" s="1" t="s">
        <v>29</v>
      </c>
      <c r="R3873" t="str">
        <f>VLOOKUP(F3873,'Seg 2 descriptions'!A:B,2)</f>
        <v>X Operations-Tri-County</v>
      </c>
      <c r="S3873" t="str">
        <f>VLOOKUP(G3873,'Seg 3 descriptions'!A:B,2)</f>
        <v>Salaries</v>
      </c>
    </row>
    <row r="3874" spans="1:19" x14ac:dyDescent="0.25">
      <c r="A3874" s="1" t="s">
        <v>1987</v>
      </c>
      <c r="B3874" s="1" t="s">
        <v>1988</v>
      </c>
      <c r="C3874" s="1" t="s">
        <v>3440</v>
      </c>
      <c r="D3874" s="1" t="s">
        <v>1990</v>
      </c>
      <c r="E3874" s="1" t="s">
        <v>1991</v>
      </c>
      <c r="F3874" s="1" t="s">
        <v>1992</v>
      </c>
      <c r="G3874" s="1" t="s">
        <v>460</v>
      </c>
      <c r="H3874" s="1" t="s">
        <v>103</v>
      </c>
      <c r="I3874" s="1" t="s">
        <v>24</v>
      </c>
      <c r="J3874" s="3">
        <v>58.11</v>
      </c>
      <c r="K3874" s="1" t="s">
        <v>3500</v>
      </c>
      <c r="L3874" s="1" t="s">
        <v>24</v>
      </c>
      <c r="M3874" s="1" t="s">
        <v>1994</v>
      </c>
      <c r="N3874" s="1" t="s">
        <v>3440</v>
      </c>
      <c r="O3874" s="2">
        <v>39503</v>
      </c>
      <c r="P3874" s="2">
        <v>39503</v>
      </c>
      <c r="Q3874" s="1" t="s">
        <v>29</v>
      </c>
      <c r="R3874" t="str">
        <f>VLOOKUP(F3874,'Seg 2 descriptions'!A:B,2)</f>
        <v>X Operations-Tri-County</v>
      </c>
      <c r="S3874" t="str">
        <f>VLOOKUP(G3874,'Seg 3 descriptions'!A:B,2)</f>
        <v>Salaries</v>
      </c>
    </row>
    <row r="3875" spans="1:19" x14ac:dyDescent="0.25">
      <c r="A3875" s="1" t="s">
        <v>1987</v>
      </c>
      <c r="B3875" s="1" t="s">
        <v>1988</v>
      </c>
      <c r="C3875" s="1" t="s">
        <v>3440</v>
      </c>
      <c r="D3875" s="1" t="s">
        <v>1999</v>
      </c>
      <c r="E3875" s="1" t="s">
        <v>1991</v>
      </c>
      <c r="F3875" s="1" t="s">
        <v>1992</v>
      </c>
      <c r="G3875" s="1" t="s">
        <v>460</v>
      </c>
      <c r="H3875" s="1" t="s">
        <v>228</v>
      </c>
      <c r="I3875" s="1" t="s">
        <v>24</v>
      </c>
      <c r="J3875" s="3">
        <v>116.22</v>
      </c>
      <c r="K3875" s="1" t="s">
        <v>3500</v>
      </c>
      <c r="L3875" s="1" t="s">
        <v>24</v>
      </c>
      <c r="M3875" s="1" t="s">
        <v>1994</v>
      </c>
      <c r="N3875" s="1" t="s">
        <v>3440</v>
      </c>
      <c r="O3875" s="2">
        <v>39503</v>
      </c>
      <c r="P3875" s="2">
        <v>39503</v>
      </c>
      <c r="Q3875" s="1" t="s">
        <v>29</v>
      </c>
      <c r="R3875" t="str">
        <f>VLOOKUP(F3875,'Seg 2 descriptions'!A:B,2)</f>
        <v>X Operations-Tri-County</v>
      </c>
      <c r="S3875" t="str">
        <f>VLOOKUP(G3875,'Seg 3 descriptions'!A:B,2)</f>
        <v>Salaries</v>
      </c>
    </row>
    <row r="3876" spans="1:19" x14ac:dyDescent="0.25">
      <c r="A3876" s="1" t="s">
        <v>1987</v>
      </c>
      <c r="B3876" s="1" t="s">
        <v>1988</v>
      </c>
      <c r="C3876" s="1" t="s">
        <v>3440</v>
      </c>
      <c r="D3876" s="1" t="s">
        <v>1997</v>
      </c>
      <c r="E3876" s="1" t="s">
        <v>1991</v>
      </c>
      <c r="F3876" s="1" t="s">
        <v>1992</v>
      </c>
      <c r="G3876" s="1" t="s">
        <v>460</v>
      </c>
      <c r="H3876" s="1" t="s">
        <v>86</v>
      </c>
      <c r="I3876" s="1" t="s">
        <v>24</v>
      </c>
      <c r="J3876" s="3">
        <v>129.12</v>
      </c>
      <c r="K3876" s="1" t="s">
        <v>3500</v>
      </c>
      <c r="L3876" s="1" t="s">
        <v>24</v>
      </c>
      <c r="M3876" s="1" t="s">
        <v>2001</v>
      </c>
      <c r="N3876" s="1" t="s">
        <v>3440</v>
      </c>
      <c r="O3876" s="2">
        <v>39503</v>
      </c>
      <c r="P3876" s="2">
        <v>39503</v>
      </c>
      <c r="Q3876" s="1" t="s">
        <v>29</v>
      </c>
      <c r="R3876" t="str">
        <f>VLOOKUP(F3876,'Seg 2 descriptions'!A:B,2)</f>
        <v>X Operations-Tri-County</v>
      </c>
      <c r="S3876" t="str">
        <f>VLOOKUP(G3876,'Seg 3 descriptions'!A:B,2)</f>
        <v>Salaries</v>
      </c>
    </row>
    <row r="3877" spans="1:19" x14ac:dyDescent="0.25">
      <c r="A3877" s="1" t="s">
        <v>1987</v>
      </c>
      <c r="B3877" s="1" t="s">
        <v>1988</v>
      </c>
      <c r="C3877" s="1" t="s">
        <v>3440</v>
      </c>
      <c r="D3877" s="1" t="s">
        <v>2082</v>
      </c>
      <c r="E3877" s="1" t="s">
        <v>20</v>
      </c>
      <c r="F3877" s="1" t="s">
        <v>2006</v>
      </c>
      <c r="G3877" s="1" t="s">
        <v>460</v>
      </c>
      <c r="H3877" s="1" t="s">
        <v>23</v>
      </c>
      <c r="I3877" s="1" t="s">
        <v>24</v>
      </c>
      <c r="J3877" s="3">
        <v>244.32</v>
      </c>
      <c r="K3877" s="1" t="s">
        <v>3500</v>
      </c>
      <c r="L3877" s="1" t="s">
        <v>24</v>
      </c>
      <c r="M3877" s="1" t="s">
        <v>2406</v>
      </c>
      <c r="N3877" s="1" t="s">
        <v>3440</v>
      </c>
      <c r="O3877" s="2">
        <v>39503</v>
      </c>
      <c r="P3877" s="2">
        <v>39503</v>
      </c>
      <c r="Q3877" s="1" t="s">
        <v>29</v>
      </c>
      <c r="R3877" t="str">
        <f>VLOOKUP(F3877,'Seg 2 descriptions'!A:B,2)</f>
        <v>X Engineering and Measurement</v>
      </c>
      <c r="S3877" t="str">
        <f>VLOOKUP(G3877,'Seg 3 descriptions'!A:B,2)</f>
        <v>Salaries</v>
      </c>
    </row>
    <row r="3878" spans="1:19" x14ac:dyDescent="0.25">
      <c r="A3878" s="1" t="s">
        <v>1987</v>
      </c>
      <c r="B3878" s="1" t="s">
        <v>1988</v>
      </c>
      <c r="C3878" s="1" t="s">
        <v>3440</v>
      </c>
      <c r="D3878" s="1" t="s">
        <v>1999</v>
      </c>
      <c r="E3878" s="1" t="s">
        <v>1991</v>
      </c>
      <c r="F3878" s="1" t="s">
        <v>1992</v>
      </c>
      <c r="G3878" s="1" t="s">
        <v>460</v>
      </c>
      <c r="H3878" s="1" t="s">
        <v>228</v>
      </c>
      <c r="I3878" s="1" t="s">
        <v>24</v>
      </c>
      <c r="J3878" s="3">
        <v>45.92</v>
      </c>
      <c r="K3878" s="1" t="s">
        <v>3500</v>
      </c>
      <c r="L3878" s="1" t="s">
        <v>24</v>
      </c>
      <c r="M3878" s="1" t="s">
        <v>2388</v>
      </c>
      <c r="N3878" s="1" t="s">
        <v>3440</v>
      </c>
      <c r="O3878" s="2">
        <v>39503</v>
      </c>
      <c r="P3878" s="2">
        <v>39503</v>
      </c>
      <c r="Q3878" s="1" t="s">
        <v>29</v>
      </c>
      <c r="R3878" t="str">
        <f>VLOOKUP(F3878,'Seg 2 descriptions'!A:B,2)</f>
        <v>X Operations-Tri-County</v>
      </c>
      <c r="S3878" t="str">
        <f>VLOOKUP(G3878,'Seg 3 descriptions'!A:B,2)</f>
        <v>Salaries</v>
      </c>
    </row>
    <row r="3879" spans="1:19" x14ac:dyDescent="0.25">
      <c r="A3879" s="1" t="s">
        <v>1987</v>
      </c>
      <c r="B3879" s="1" t="s">
        <v>1988</v>
      </c>
      <c r="C3879" s="1" t="s">
        <v>3440</v>
      </c>
      <c r="D3879" s="1" t="s">
        <v>2080</v>
      </c>
      <c r="E3879" s="1" t="s">
        <v>20</v>
      </c>
      <c r="F3879" s="1" t="s">
        <v>2006</v>
      </c>
      <c r="G3879" s="1" t="s">
        <v>460</v>
      </c>
      <c r="H3879" s="1" t="s">
        <v>187</v>
      </c>
      <c r="I3879" s="1" t="s">
        <v>24</v>
      </c>
      <c r="J3879" s="3">
        <v>81.44</v>
      </c>
      <c r="K3879" s="1" t="s">
        <v>3500</v>
      </c>
      <c r="L3879" s="1" t="s">
        <v>24</v>
      </c>
      <c r="M3879" s="1" t="s">
        <v>2406</v>
      </c>
      <c r="N3879" s="1" t="s">
        <v>3440</v>
      </c>
      <c r="O3879" s="2">
        <v>39503</v>
      </c>
      <c r="P3879" s="2">
        <v>39503</v>
      </c>
      <c r="Q3879" s="1" t="s">
        <v>29</v>
      </c>
      <c r="R3879" t="str">
        <f>VLOOKUP(F3879,'Seg 2 descriptions'!A:B,2)</f>
        <v>X Engineering and Measurement</v>
      </c>
      <c r="S3879" t="str">
        <f>VLOOKUP(G3879,'Seg 3 descriptions'!A:B,2)</f>
        <v>Salaries</v>
      </c>
    </row>
    <row r="3880" spans="1:19" x14ac:dyDescent="0.25">
      <c r="A3880" s="1" t="s">
        <v>1987</v>
      </c>
      <c r="B3880" s="1" t="s">
        <v>1988</v>
      </c>
      <c r="C3880" s="1" t="s">
        <v>3440</v>
      </c>
      <c r="D3880" s="1" t="s">
        <v>2081</v>
      </c>
      <c r="E3880" s="1" t="s">
        <v>20</v>
      </c>
      <c r="F3880" s="1" t="s">
        <v>2006</v>
      </c>
      <c r="G3880" s="1" t="s">
        <v>460</v>
      </c>
      <c r="H3880" s="1" t="s">
        <v>76</v>
      </c>
      <c r="I3880" s="1" t="s">
        <v>24</v>
      </c>
      <c r="J3880" s="3">
        <v>122.16</v>
      </c>
      <c r="K3880" s="1" t="s">
        <v>3500</v>
      </c>
      <c r="L3880" s="1" t="s">
        <v>24</v>
      </c>
      <c r="M3880" s="1" t="s">
        <v>2406</v>
      </c>
      <c r="N3880" s="1" t="s">
        <v>3440</v>
      </c>
      <c r="O3880" s="2">
        <v>39503</v>
      </c>
      <c r="P3880" s="2">
        <v>39503</v>
      </c>
      <c r="Q3880" s="1" t="s">
        <v>29</v>
      </c>
      <c r="R3880" t="str">
        <f>VLOOKUP(F3880,'Seg 2 descriptions'!A:B,2)</f>
        <v>X Engineering and Measurement</v>
      </c>
      <c r="S3880" t="str">
        <f>VLOOKUP(G3880,'Seg 3 descriptions'!A:B,2)</f>
        <v>Salaries</v>
      </c>
    </row>
    <row r="3881" spans="1:19" x14ac:dyDescent="0.25">
      <c r="A3881" s="1" t="s">
        <v>1987</v>
      </c>
      <c r="B3881" s="1" t="s">
        <v>1988</v>
      </c>
      <c r="C3881" s="1" t="s">
        <v>3440</v>
      </c>
      <c r="D3881" s="1" t="s">
        <v>2080</v>
      </c>
      <c r="E3881" s="1" t="s">
        <v>20</v>
      </c>
      <c r="F3881" s="1" t="s">
        <v>2006</v>
      </c>
      <c r="G3881" s="1" t="s">
        <v>460</v>
      </c>
      <c r="H3881" s="1" t="s">
        <v>187</v>
      </c>
      <c r="I3881" s="1" t="s">
        <v>24</v>
      </c>
      <c r="J3881" s="3">
        <v>288.8</v>
      </c>
      <c r="K3881" s="1" t="s">
        <v>3500</v>
      </c>
      <c r="L3881" s="1" t="s">
        <v>24</v>
      </c>
      <c r="M3881" s="1" t="s">
        <v>2007</v>
      </c>
      <c r="N3881" s="1" t="s">
        <v>3440</v>
      </c>
      <c r="O3881" s="2">
        <v>39503</v>
      </c>
      <c r="P3881" s="2">
        <v>39503</v>
      </c>
      <c r="Q3881" s="1" t="s">
        <v>29</v>
      </c>
      <c r="R3881" t="str">
        <f>VLOOKUP(F3881,'Seg 2 descriptions'!A:B,2)</f>
        <v>X Engineering and Measurement</v>
      </c>
      <c r="S3881" t="str">
        <f>VLOOKUP(G3881,'Seg 3 descriptions'!A:B,2)</f>
        <v>Salaries</v>
      </c>
    </row>
    <row r="3882" spans="1:19" x14ac:dyDescent="0.25">
      <c r="A3882" s="1" t="s">
        <v>1987</v>
      </c>
      <c r="B3882" s="1" t="s">
        <v>1988</v>
      </c>
      <c r="C3882" s="1" t="s">
        <v>3440</v>
      </c>
      <c r="D3882" s="1" t="s">
        <v>2081</v>
      </c>
      <c r="E3882" s="1" t="s">
        <v>20</v>
      </c>
      <c r="F3882" s="1" t="s">
        <v>2006</v>
      </c>
      <c r="G3882" s="1" t="s">
        <v>460</v>
      </c>
      <c r="H3882" s="1" t="s">
        <v>76</v>
      </c>
      <c r="I3882" s="1" t="s">
        <v>24</v>
      </c>
      <c r="J3882" s="3">
        <v>90.25</v>
      </c>
      <c r="K3882" s="1" t="s">
        <v>3500</v>
      </c>
      <c r="L3882" s="1" t="s">
        <v>24</v>
      </c>
      <c r="M3882" s="1" t="s">
        <v>2007</v>
      </c>
      <c r="N3882" s="1" t="s">
        <v>3440</v>
      </c>
      <c r="O3882" s="2">
        <v>39503</v>
      </c>
      <c r="P3882" s="2">
        <v>39503</v>
      </c>
      <c r="Q3882" s="1" t="s">
        <v>29</v>
      </c>
      <c r="R3882" t="str">
        <f>VLOOKUP(F3882,'Seg 2 descriptions'!A:B,2)</f>
        <v>X Engineering and Measurement</v>
      </c>
      <c r="S3882" t="str">
        <f>VLOOKUP(G3882,'Seg 3 descriptions'!A:B,2)</f>
        <v>Salaries</v>
      </c>
    </row>
    <row r="3883" spans="1:19" x14ac:dyDescent="0.25">
      <c r="A3883" s="1" t="s">
        <v>1987</v>
      </c>
      <c r="B3883" s="1" t="s">
        <v>1988</v>
      </c>
      <c r="C3883" s="1" t="s">
        <v>3440</v>
      </c>
      <c r="D3883" s="1" t="s">
        <v>2082</v>
      </c>
      <c r="E3883" s="1" t="s">
        <v>20</v>
      </c>
      <c r="F3883" s="1" t="s">
        <v>2006</v>
      </c>
      <c r="G3883" s="1" t="s">
        <v>460</v>
      </c>
      <c r="H3883" s="1" t="s">
        <v>23</v>
      </c>
      <c r="I3883" s="1" t="s">
        <v>24</v>
      </c>
      <c r="J3883" s="3">
        <v>54.15</v>
      </c>
      <c r="K3883" s="1" t="s">
        <v>3500</v>
      </c>
      <c r="L3883" s="1" t="s">
        <v>24</v>
      </c>
      <c r="M3883" s="1" t="s">
        <v>2007</v>
      </c>
      <c r="N3883" s="1" t="s">
        <v>3440</v>
      </c>
      <c r="O3883" s="2">
        <v>39503</v>
      </c>
      <c r="P3883" s="2">
        <v>39503</v>
      </c>
      <c r="Q3883" s="1" t="s">
        <v>29</v>
      </c>
      <c r="R3883" t="str">
        <f>VLOOKUP(F3883,'Seg 2 descriptions'!A:B,2)</f>
        <v>X Engineering and Measurement</v>
      </c>
      <c r="S3883" t="str">
        <f>VLOOKUP(G3883,'Seg 3 descriptions'!A:B,2)</f>
        <v>Salaries</v>
      </c>
    </row>
    <row r="3884" spans="1:19" x14ac:dyDescent="0.25">
      <c r="A3884" s="1" t="s">
        <v>1987</v>
      </c>
      <c r="B3884" s="1" t="s">
        <v>1988</v>
      </c>
      <c r="C3884" s="1" t="s">
        <v>3440</v>
      </c>
      <c r="D3884" s="1" t="s">
        <v>1997</v>
      </c>
      <c r="E3884" s="1" t="s">
        <v>1991</v>
      </c>
      <c r="F3884" s="1" t="s">
        <v>1992</v>
      </c>
      <c r="G3884" s="1" t="s">
        <v>460</v>
      </c>
      <c r="H3884" s="1" t="s">
        <v>86</v>
      </c>
      <c r="I3884" s="1" t="s">
        <v>24</v>
      </c>
      <c r="J3884" s="3">
        <v>54.36</v>
      </c>
      <c r="K3884" s="1" t="s">
        <v>3500</v>
      </c>
      <c r="L3884" s="1" t="s">
        <v>24</v>
      </c>
      <c r="M3884" s="1" t="s">
        <v>2048</v>
      </c>
      <c r="N3884" s="1" t="s">
        <v>3440</v>
      </c>
      <c r="O3884" s="2">
        <v>39503</v>
      </c>
      <c r="P3884" s="2">
        <v>39503</v>
      </c>
      <c r="Q3884" s="1" t="s">
        <v>29</v>
      </c>
      <c r="R3884" t="str">
        <f>VLOOKUP(F3884,'Seg 2 descriptions'!A:B,2)</f>
        <v>X Operations-Tri-County</v>
      </c>
      <c r="S3884" t="str">
        <f>VLOOKUP(G3884,'Seg 3 descriptions'!A:B,2)</f>
        <v>Salaries</v>
      </c>
    </row>
    <row r="3885" spans="1:19" x14ac:dyDescent="0.25">
      <c r="A3885" s="1" t="s">
        <v>457</v>
      </c>
      <c r="B3885" s="1" t="s">
        <v>49</v>
      </c>
      <c r="C3885" s="1" t="s">
        <v>2532</v>
      </c>
      <c r="D3885" s="1" t="s">
        <v>2330</v>
      </c>
      <c r="E3885" s="1" t="s">
        <v>20</v>
      </c>
      <c r="F3885" s="1" t="s">
        <v>2006</v>
      </c>
      <c r="G3885" s="1" t="s">
        <v>460</v>
      </c>
      <c r="H3885" s="1" t="s">
        <v>130</v>
      </c>
      <c r="I3885" s="1" t="s">
        <v>2056</v>
      </c>
      <c r="J3885" s="3">
        <v>-10.84</v>
      </c>
      <c r="K3885" s="1" t="s">
        <v>2655</v>
      </c>
      <c r="L3885" s="1" t="s">
        <v>24</v>
      </c>
      <c r="M3885" s="1" t="s">
        <v>2656</v>
      </c>
      <c r="N3885" s="1" t="s">
        <v>2096</v>
      </c>
      <c r="O3885" s="2">
        <v>39813</v>
      </c>
      <c r="P3885" s="2">
        <v>39822</v>
      </c>
      <c r="Q3885" s="1" t="s">
        <v>29</v>
      </c>
      <c r="R3885" t="str">
        <f>VLOOKUP(F3885,'Seg 2 descriptions'!A:B,2)</f>
        <v>X Engineering and Measurement</v>
      </c>
      <c r="S3885" t="str">
        <f>VLOOKUP(G3885,'Seg 3 descriptions'!A:B,2)</f>
        <v>Salaries</v>
      </c>
    </row>
    <row r="3886" spans="1:19" x14ac:dyDescent="0.25">
      <c r="A3886" s="1" t="s">
        <v>457</v>
      </c>
      <c r="B3886" s="1" t="s">
        <v>49</v>
      </c>
      <c r="C3886" s="1" t="s">
        <v>2532</v>
      </c>
      <c r="D3886" s="1" t="s">
        <v>2077</v>
      </c>
      <c r="E3886" s="1" t="s">
        <v>20</v>
      </c>
      <c r="F3886" s="1" t="s">
        <v>2006</v>
      </c>
      <c r="G3886" s="1" t="s">
        <v>460</v>
      </c>
      <c r="H3886" s="1" t="s">
        <v>86</v>
      </c>
      <c r="I3886" s="1" t="s">
        <v>2056</v>
      </c>
      <c r="J3886" s="3">
        <v>-50.79</v>
      </c>
      <c r="K3886" s="1" t="s">
        <v>2655</v>
      </c>
      <c r="L3886" s="1" t="s">
        <v>24</v>
      </c>
      <c r="M3886" s="1" t="s">
        <v>2656</v>
      </c>
      <c r="N3886" s="1" t="s">
        <v>2096</v>
      </c>
      <c r="O3886" s="2">
        <v>39813</v>
      </c>
      <c r="P3886" s="2">
        <v>39822</v>
      </c>
      <c r="Q3886" s="1" t="s">
        <v>29</v>
      </c>
      <c r="R3886" t="str">
        <f>VLOOKUP(F3886,'Seg 2 descriptions'!A:B,2)</f>
        <v>X Engineering and Measurement</v>
      </c>
      <c r="S3886" t="str">
        <f>VLOOKUP(G3886,'Seg 3 descriptions'!A:B,2)</f>
        <v>Salaries</v>
      </c>
    </row>
    <row r="3887" spans="1:19" x14ac:dyDescent="0.25">
      <c r="A3887" s="1" t="s">
        <v>457</v>
      </c>
      <c r="B3887" s="1" t="s">
        <v>49</v>
      </c>
      <c r="C3887" s="1" t="s">
        <v>2532</v>
      </c>
      <c r="D3887" s="1" t="s">
        <v>2080</v>
      </c>
      <c r="E3887" s="1" t="s">
        <v>20</v>
      </c>
      <c r="F3887" s="1" t="s">
        <v>2006</v>
      </c>
      <c r="G3887" s="1" t="s">
        <v>460</v>
      </c>
      <c r="H3887" s="1" t="s">
        <v>187</v>
      </c>
      <c r="I3887" s="1" t="s">
        <v>2056</v>
      </c>
      <c r="J3887" s="3">
        <v>-141.82</v>
      </c>
      <c r="K3887" s="1" t="s">
        <v>2655</v>
      </c>
      <c r="L3887" s="1" t="s">
        <v>24</v>
      </c>
      <c r="M3887" s="1" t="s">
        <v>2656</v>
      </c>
      <c r="N3887" s="1" t="s">
        <v>2096</v>
      </c>
      <c r="O3887" s="2">
        <v>39813</v>
      </c>
      <c r="P3887" s="2">
        <v>39822</v>
      </c>
      <c r="Q3887" s="1" t="s">
        <v>29</v>
      </c>
      <c r="R3887" t="str">
        <f>VLOOKUP(F3887,'Seg 2 descriptions'!A:B,2)</f>
        <v>X Engineering and Measurement</v>
      </c>
      <c r="S3887" t="str">
        <f>VLOOKUP(G3887,'Seg 3 descriptions'!A:B,2)</f>
        <v>Salaries</v>
      </c>
    </row>
    <row r="3888" spans="1:19" x14ac:dyDescent="0.25">
      <c r="A3888" s="1" t="s">
        <v>457</v>
      </c>
      <c r="B3888" s="1" t="s">
        <v>49</v>
      </c>
      <c r="C3888" s="1" t="s">
        <v>2532</v>
      </c>
      <c r="D3888" s="1" t="s">
        <v>2081</v>
      </c>
      <c r="E3888" s="1" t="s">
        <v>20</v>
      </c>
      <c r="F3888" s="1" t="s">
        <v>2006</v>
      </c>
      <c r="G3888" s="1" t="s">
        <v>460</v>
      </c>
      <c r="H3888" s="1" t="s">
        <v>76</v>
      </c>
      <c r="I3888" s="1" t="s">
        <v>2056</v>
      </c>
      <c r="J3888" s="3">
        <v>-194.39</v>
      </c>
      <c r="K3888" s="1" t="s">
        <v>2655</v>
      </c>
      <c r="L3888" s="1" t="s">
        <v>24</v>
      </c>
      <c r="M3888" s="1" t="s">
        <v>2656</v>
      </c>
      <c r="N3888" s="1" t="s">
        <v>2096</v>
      </c>
      <c r="O3888" s="2">
        <v>39813</v>
      </c>
      <c r="P3888" s="2">
        <v>39822</v>
      </c>
      <c r="Q3888" s="1" t="s">
        <v>29</v>
      </c>
      <c r="R3888" t="str">
        <f>VLOOKUP(F3888,'Seg 2 descriptions'!A:B,2)</f>
        <v>X Engineering and Measurement</v>
      </c>
      <c r="S3888" t="str">
        <f>VLOOKUP(G3888,'Seg 3 descriptions'!A:B,2)</f>
        <v>Salaries</v>
      </c>
    </row>
    <row r="3889" spans="1:19" x14ac:dyDescent="0.25">
      <c r="A3889" s="1" t="s">
        <v>457</v>
      </c>
      <c r="B3889" s="1" t="s">
        <v>49</v>
      </c>
      <c r="C3889" s="1" t="s">
        <v>2532</v>
      </c>
      <c r="D3889" s="1" t="s">
        <v>2082</v>
      </c>
      <c r="E3889" s="1" t="s">
        <v>20</v>
      </c>
      <c r="F3889" s="1" t="s">
        <v>2006</v>
      </c>
      <c r="G3889" s="1" t="s">
        <v>460</v>
      </c>
      <c r="H3889" s="1" t="s">
        <v>23</v>
      </c>
      <c r="I3889" s="1" t="s">
        <v>2056</v>
      </c>
      <c r="J3889" s="3">
        <v>-184.61</v>
      </c>
      <c r="K3889" s="1" t="s">
        <v>2655</v>
      </c>
      <c r="L3889" s="1" t="s">
        <v>24</v>
      </c>
      <c r="M3889" s="1" t="s">
        <v>2656</v>
      </c>
      <c r="N3889" s="1" t="s">
        <v>2096</v>
      </c>
      <c r="O3889" s="2">
        <v>39813</v>
      </c>
      <c r="P3889" s="2">
        <v>39822</v>
      </c>
      <c r="Q3889" s="1" t="s">
        <v>29</v>
      </c>
      <c r="R3889" t="str">
        <f>VLOOKUP(F3889,'Seg 2 descriptions'!A:B,2)</f>
        <v>X Engineering and Measurement</v>
      </c>
      <c r="S3889" t="str">
        <f>VLOOKUP(G3889,'Seg 3 descriptions'!A:B,2)</f>
        <v>Salaries</v>
      </c>
    </row>
    <row r="3890" spans="1:19" x14ac:dyDescent="0.25">
      <c r="A3890" s="1" t="s">
        <v>457</v>
      </c>
      <c r="B3890" s="1" t="s">
        <v>49</v>
      </c>
      <c r="C3890" s="1" t="s">
        <v>2504</v>
      </c>
      <c r="D3890" s="1" t="s">
        <v>2077</v>
      </c>
      <c r="E3890" s="1" t="s">
        <v>20</v>
      </c>
      <c r="F3890" s="1" t="s">
        <v>2006</v>
      </c>
      <c r="G3890" s="1" t="s">
        <v>460</v>
      </c>
      <c r="H3890" s="1" t="s">
        <v>86</v>
      </c>
      <c r="I3890" s="1" t="s">
        <v>2056</v>
      </c>
      <c r="J3890" s="3">
        <v>-12.39</v>
      </c>
      <c r="K3890" s="1" t="s">
        <v>2655</v>
      </c>
      <c r="L3890" s="1" t="s">
        <v>24</v>
      </c>
      <c r="M3890" s="1" t="s">
        <v>2656</v>
      </c>
      <c r="N3890" s="1" t="s">
        <v>2089</v>
      </c>
      <c r="O3890" s="2">
        <v>39752</v>
      </c>
      <c r="P3890" s="2">
        <v>39758</v>
      </c>
      <c r="Q3890" s="1" t="s">
        <v>29</v>
      </c>
      <c r="R3890" t="str">
        <f>VLOOKUP(F3890,'Seg 2 descriptions'!A:B,2)</f>
        <v>X Engineering and Measurement</v>
      </c>
      <c r="S3890" t="str">
        <f>VLOOKUP(G3890,'Seg 3 descriptions'!A:B,2)</f>
        <v>Salaries</v>
      </c>
    </row>
    <row r="3891" spans="1:19" x14ac:dyDescent="0.25">
      <c r="A3891" s="1" t="s">
        <v>457</v>
      </c>
      <c r="B3891" s="1" t="s">
        <v>49</v>
      </c>
      <c r="C3891" s="1" t="s">
        <v>2504</v>
      </c>
      <c r="D3891" s="1" t="s">
        <v>2080</v>
      </c>
      <c r="E3891" s="1" t="s">
        <v>20</v>
      </c>
      <c r="F3891" s="1" t="s">
        <v>2006</v>
      </c>
      <c r="G3891" s="1" t="s">
        <v>460</v>
      </c>
      <c r="H3891" s="1" t="s">
        <v>187</v>
      </c>
      <c r="I3891" s="1" t="s">
        <v>2056</v>
      </c>
      <c r="J3891" s="3">
        <v>-314.68</v>
      </c>
      <c r="K3891" s="1" t="s">
        <v>2655</v>
      </c>
      <c r="L3891" s="1" t="s">
        <v>24</v>
      </c>
      <c r="M3891" s="1" t="s">
        <v>2656</v>
      </c>
      <c r="N3891" s="1" t="s">
        <v>2089</v>
      </c>
      <c r="O3891" s="2">
        <v>39752</v>
      </c>
      <c r="P3891" s="2">
        <v>39758</v>
      </c>
      <c r="Q3891" s="1" t="s">
        <v>29</v>
      </c>
      <c r="R3891" t="str">
        <f>VLOOKUP(F3891,'Seg 2 descriptions'!A:B,2)</f>
        <v>X Engineering and Measurement</v>
      </c>
      <c r="S3891" t="str">
        <f>VLOOKUP(G3891,'Seg 3 descriptions'!A:B,2)</f>
        <v>Salaries</v>
      </c>
    </row>
    <row r="3892" spans="1:19" x14ac:dyDescent="0.25">
      <c r="A3892" s="1" t="s">
        <v>457</v>
      </c>
      <c r="B3892" s="1" t="s">
        <v>49</v>
      </c>
      <c r="C3892" s="1" t="s">
        <v>2504</v>
      </c>
      <c r="D3892" s="1" t="s">
        <v>2081</v>
      </c>
      <c r="E3892" s="1" t="s">
        <v>20</v>
      </c>
      <c r="F3892" s="1" t="s">
        <v>2006</v>
      </c>
      <c r="G3892" s="1" t="s">
        <v>460</v>
      </c>
      <c r="H3892" s="1" t="s">
        <v>76</v>
      </c>
      <c r="I3892" s="1" t="s">
        <v>2056</v>
      </c>
      <c r="J3892" s="3">
        <v>-386.35</v>
      </c>
      <c r="K3892" s="1" t="s">
        <v>2655</v>
      </c>
      <c r="L3892" s="1" t="s">
        <v>24</v>
      </c>
      <c r="M3892" s="1" t="s">
        <v>2656</v>
      </c>
      <c r="N3892" s="1" t="s">
        <v>2089</v>
      </c>
      <c r="O3892" s="2">
        <v>39752</v>
      </c>
      <c r="P3892" s="2">
        <v>39758</v>
      </c>
      <c r="Q3892" s="1" t="s">
        <v>29</v>
      </c>
      <c r="R3892" t="str">
        <f>VLOOKUP(F3892,'Seg 2 descriptions'!A:B,2)</f>
        <v>X Engineering and Measurement</v>
      </c>
      <c r="S3892" t="str">
        <f>VLOOKUP(G3892,'Seg 3 descriptions'!A:B,2)</f>
        <v>Salaries</v>
      </c>
    </row>
    <row r="3893" spans="1:19" x14ac:dyDescent="0.25">
      <c r="A3893" s="1" t="s">
        <v>457</v>
      </c>
      <c r="B3893" s="1" t="s">
        <v>49</v>
      </c>
      <c r="C3893" s="1" t="s">
        <v>2504</v>
      </c>
      <c r="D3893" s="1" t="s">
        <v>2082</v>
      </c>
      <c r="E3893" s="1" t="s">
        <v>20</v>
      </c>
      <c r="F3893" s="1" t="s">
        <v>2006</v>
      </c>
      <c r="G3893" s="1" t="s">
        <v>460</v>
      </c>
      <c r="H3893" s="1" t="s">
        <v>23</v>
      </c>
      <c r="I3893" s="1" t="s">
        <v>2056</v>
      </c>
      <c r="J3893" s="3">
        <v>-258.73</v>
      </c>
      <c r="K3893" s="1" t="s">
        <v>2655</v>
      </c>
      <c r="L3893" s="1" t="s">
        <v>24</v>
      </c>
      <c r="M3893" s="1" t="s">
        <v>2656</v>
      </c>
      <c r="N3893" s="1" t="s">
        <v>2089</v>
      </c>
      <c r="O3893" s="2">
        <v>39752</v>
      </c>
      <c r="P3893" s="2">
        <v>39758</v>
      </c>
      <c r="Q3893" s="1" t="s">
        <v>29</v>
      </c>
      <c r="R3893" t="str">
        <f>VLOOKUP(F3893,'Seg 2 descriptions'!A:B,2)</f>
        <v>X Engineering and Measurement</v>
      </c>
      <c r="S3893" t="str">
        <f>VLOOKUP(G3893,'Seg 3 descriptions'!A:B,2)</f>
        <v>Salaries</v>
      </c>
    </row>
    <row r="3894" spans="1:19" x14ac:dyDescent="0.25">
      <c r="A3894" s="1" t="s">
        <v>457</v>
      </c>
      <c r="B3894" s="1" t="s">
        <v>49</v>
      </c>
      <c r="C3894" s="1" t="s">
        <v>2504</v>
      </c>
      <c r="D3894" s="1" t="s">
        <v>2677</v>
      </c>
      <c r="E3894" s="1" t="s">
        <v>20</v>
      </c>
      <c r="F3894" s="1" t="s">
        <v>2006</v>
      </c>
      <c r="G3894" s="1" t="s">
        <v>460</v>
      </c>
      <c r="H3894" s="1" t="s">
        <v>103</v>
      </c>
      <c r="I3894" s="1" t="s">
        <v>2056</v>
      </c>
      <c r="J3894" s="3">
        <v>-12.39</v>
      </c>
      <c r="K3894" s="1" t="s">
        <v>2655</v>
      </c>
      <c r="L3894" s="1" t="s">
        <v>24</v>
      </c>
      <c r="M3894" s="1" t="s">
        <v>2656</v>
      </c>
      <c r="N3894" s="1" t="s">
        <v>2089</v>
      </c>
      <c r="O3894" s="2">
        <v>39752</v>
      </c>
      <c r="P3894" s="2">
        <v>39758</v>
      </c>
      <c r="Q3894" s="1" t="s">
        <v>29</v>
      </c>
      <c r="R3894" t="str">
        <f>VLOOKUP(F3894,'Seg 2 descriptions'!A:B,2)</f>
        <v>X Engineering and Measurement</v>
      </c>
      <c r="S3894" t="str">
        <f>VLOOKUP(G3894,'Seg 3 descriptions'!A:B,2)</f>
        <v>Salaries</v>
      </c>
    </row>
    <row r="3895" spans="1:19" x14ac:dyDescent="0.25">
      <c r="A3895" s="1" t="s">
        <v>457</v>
      </c>
      <c r="B3895" s="1" t="s">
        <v>49</v>
      </c>
      <c r="C3895" s="1" t="s">
        <v>2504</v>
      </c>
      <c r="D3895" s="1" t="s">
        <v>2393</v>
      </c>
      <c r="E3895" s="1" t="s">
        <v>20</v>
      </c>
      <c r="F3895" s="1" t="s">
        <v>2006</v>
      </c>
      <c r="G3895" s="1" t="s">
        <v>460</v>
      </c>
      <c r="H3895" s="1" t="s">
        <v>228</v>
      </c>
      <c r="I3895" s="1" t="s">
        <v>2056</v>
      </c>
      <c r="J3895" s="3">
        <v>-52.76</v>
      </c>
      <c r="K3895" s="1" t="s">
        <v>2655</v>
      </c>
      <c r="L3895" s="1" t="s">
        <v>24</v>
      </c>
      <c r="M3895" s="1" t="s">
        <v>2656</v>
      </c>
      <c r="N3895" s="1" t="s">
        <v>2089</v>
      </c>
      <c r="O3895" s="2">
        <v>39752</v>
      </c>
      <c r="P3895" s="2">
        <v>39758</v>
      </c>
      <c r="Q3895" s="1" t="s">
        <v>29</v>
      </c>
      <c r="R3895" t="str">
        <f>VLOOKUP(F3895,'Seg 2 descriptions'!A:B,2)</f>
        <v>X Engineering and Measurement</v>
      </c>
      <c r="S3895" t="str">
        <f>VLOOKUP(G3895,'Seg 3 descriptions'!A:B,2)</f>
        <v>Salaries</v>
      </c>
    </row>
    <row r="3896" spans="1:19" x14ac:dyDescent="0.25">
      <c r="A3896" s="1" t="s">
        <v>828</v>
      </c>
      <c r="B3896" s="1" t="s">
        <v>49</v>
      </c>
      <c r="C3896" s="1" t="s">
        <v>3454</v>
      </c>
      <c r="D3896" s="1" t="s">
        <v>1997</v>
      </c>
      <c r="E3896" s="1" t="s">
        <v>1991</v>
      </c>
      <c r="F3896" s="1" t="s">
        <v>1992</v>
      </c>
      <c r="G3896" s="1" t="s">
        <v>460</v>
      </c>
      <c r="H3896" s="1" t="s">
        <v>86</v>
      </c>
      <c r="I3896" s="1" t="s">
        <v>24</v>
      </c>
      <c r="J3896" s="3">
        <v>58.37</v>
      </c>
      <c r="K3896" s="1" t="s">
        <v>3501</v>
      </c>
      <c r="L3896" s="1" t="s">
        <v>24</v>
      </c>
      <c r="M3896" s="1" t="s">
        <v>24</v>
      </c>
      <c r="N3896" s="1" t="s">
        <v>3454</v>
      </c>
      <c r="O3896" s="2">
        <v>39629</v>
      </c>
      <c r="P3896" s="2">
        <v>39636</v>
      </c>
      <c r="Q3896" s="1" t="s">
        <v>29</v>
      </c>
      <c r="R3896" t="str">
        <f>VLOOKUP(F3896,'Seg 2 descriptions'!A:B,2)</f>
        <v>X Operations-Tri-County</v>
      </c>
      <c r="S3896" t="str">
        <f>VLOOKUP(G3896,'Seg 3 descriptions'!A:B,2)</f>
        <v>Salaries</v>
      </c>
    </row>
    <row r="3897" spans="1:19" x14ac:dyDescent="0.25">
      <c r="A3897" s="1" t="s">
        <v>828</v>
      </c>
      <c r="B3897" s="1" t="s">
        <v>49</v>
      </c>
      <c r="C3897" s="1" t="s">
        <v>3454</v>
      </c>
      <c r="D3897" s="1" t="s">
        <v>1999</v>
      </c>
      <c r="E3897" s="1" t="s">
        <v>1991</v>
      </c>
      <c r="F3897" s="1" t="s">
        <v>1992</v>
      </c>
      <c r="G3897" s="1" t="s">
        <v>460</v>
      </c>
      <c r="H3897" s="1" t="s">
        <v>228</v>
      </c>
      <c r="I3897" s="1" t="s">
        <v>24</v>
      </c>
      <c r="J3897" s="3">
        <v>3.32</v>
      </c>
      <c r="K3897" s="1" t="s">
        <v>3501</v>
      </c>
      <c r="L3897" s="1" t="s">
        <v>24</v>
      </c>
      <c r="M3897" s="1" t="s">
        <v>24</v>
      </c>
      <c r="N3897" s="1" t="s">
        <v>3454</v>
      </c>
      <c r="O3897" s="2">
        <v>39629</v>
      </c>
      <c r="P3897" s="2">
        <v>39636</v>
      </c>
      <c r="Q3897" s="1" t="s">
        <v>29</v>
      </c>
      <c r="R3897" t="str">
        <f>VLOOKUP(F3897,'Seg 2 descriptions'!A:B,2)</f>
        <v>X Operations-Tri-County</v>
      </c>
      <c r="S3897" t="str">
        <f>VLOOKUP(G3897,'Seg 3 descriptions'!A:B,2)</f>
        <v>Salaries</v>
      </c>
    </row>
    <row r="3898" spans="1:19" x14ac:dyDescent="0.25">
      <c r="A3898" s="1" t="s">
        <v>828</v>
      </c>
      <c r="B3898" s="1" t="s">
        <v>49</v>
      </c>
      <c r="C3898" s="1" t="s">
        <v>3454</v>
      </c>
      <c r="D3898" s="1" t="s">
        <v>2077</v>
      </c>
      <c r="E3898" s="1" t="s">
        <v>20</v>
      </c>
      <c r="F3898" s="1" t="s">
        <v>2006</v>
      </c>
      <c r="G3898" s="1" t="s">
        <v>460</v>
      </c>
      <c r="H3898" s="1" t="s">
        <v>86</v>
      </c>
      <c r="I3898" s="1" t="s">
        <v>24</v>
      </c>
      <c r="J3898" s="3">
        <v>48.88</v>
      </c>
      <c r="K3898" s="1" t="s">
        <v>3501</v>
      </c>
      <c r="L3898" s="1" t="s">
        <v>24</v>
      </c>
      <c r="M3898" s="1" t="s">
        <v>24</v>
      </c>
      <c r="N3898" s="1" t="s">
        <v>3454</v>
      </c>
      <c r="O3898" s="2">
        <v>39629</v>
      </c>
      <c r="P3898" s="2">
        <v>39636</v>
      </c>
      <c r="Q3898" s="1" t="s">
        <v>29</v>
      </c>
      <c r="R3898" t="str">
        <f>VLOOKUP(F3898,'Seg 2 descriptions'!A:B,2)</f>
        <v>X Engineering and Measurement</v>
      </c>
      <c r="S3898" t="str">
        <f>VLOOKUP(G3898,'Seg 3 descriptions'!A:B,2)</f>
        <v>Salaries</v>
      </c>
    </row>
    <row r="3899" spans="1:19" x14ac:dyDescent="0.25">
      <c r="A3899" s="1" t="s">
        <v>828</v>
      </c>
      <c r="B3899" s="1" t="s">
        <v>49</v>
      </c>
      <c r="C3899" s="1" t="s">
        <v>3454</v>
      </c>
      <c r="D3899" s="1" t="s">
        <v>2081</v>
      </c>
      <c r="E3899" s="1" t="s">
        <v>20</v>
      </c>
      <c r="F3899" s="1" t="s">
        <v>2006</v>
      </c>
      <c r="G3899" s="1" t="s">
        <v>460</v>
      </c>
      <c r="H3899" s="1" t="s">
        <v>76</v>
      </c>
      <c r="I3899" s="1" t="s">
        <v>24</v>
      </c>
      <c r="J3899" s="3">
        <v>48.87</v>
      </c>
      <c r="K3899" s="1" t="s">
        <v>3501</v>
      </c>
      <c r="L3899" s="1" t="s">
        <v>24</v>
      </c>
      <c r="M3899" s="1" t="s">
        <v>24</v>
      </c>
      <c r="N3899" s="1" t="s">
        <v>3454</v>
      </c>
      <c r="O3899" s="2">
        <v>39629</v>
      </c>
      <c r="P3899" s="2">
        <v>39636</v>
      </c>
      <c r="Q3899" s="1" t="s">
        <v>29</v>
      </c>
      <c r="R3899" t="str">
        <f>VLOOKUP(F3899,'Seg 2 descriptions'!A:B,2)</f>
        <v>X Engineering and Measurement</v>
      </c>
      <c r="S3899" t="str">
        <f>VLOOKUP(G3899,'Seg 3 descriptions'!A:B,2)</f>
        <v>Salaries</v>
      </c>
    </row>
    <row r="3900" spans="1:19" x14ac:dyDescent="0.25">
      <c r="A3900" s="1" t="s">
        <v>828</v>
      </c>
      <c r="B3900" s="1" t="s">
        <v>49</v>
      </c>
      <c r="C3900" s="1" t="s">
        <v>3456</v>
      </c>
      <c r="D3900" s="1" t="s">
        <v>1997</v>
      </c>
      <c r="E3900" s="1" t="s">
        <v>1991</v>
      </c>
      <c r="F3900" s="1" t="s">
        <v>1992</v>
      </c>
      <c r="G3900" s="1" t="s">
        <v>460</v>
      </c>
      <c r="H3900" s="1" t="s">
        <v>86</v>
      </c>
      <c r="I3900" s="1" t="s">
        <v>24</v>
      </c>
      <c r="J3900" s="3">
        <v>-58.37</v>
      </c>
      <c r="K3900" s="1" t="s">
        <v>3501</v>
      </c>
      <c r="L3900" s="1" t="s">
        <v>24</v>
      </c>
      <c r="M3900" s="1" t="s">
        <v>24</v>
      </c>
      <c r="N3900" s="1" t="s">
        <v>3454</v>
      </c>
      <c r="O3900" s="2">
        <v>39660</v>
      </c>
      <c r="P3900" s="2">
        <v>39666</v>
      </c>
      <c r="Q3900" s="1" t="s">
        <v>29</v>
      </c>
      <c r="R3900" t="str">
        <f>VLOOKUP(F3900,'Seg 2 descriptions'!A:B,2)</f>
        <v>X Operations-Tri-County</v>
      </c>
      <c r="S3900" t="str">
        <f>VLOOKUP(G3900,'Seg 3 descriptions'!A:B,2)</f>
        <v>Salaries</v>
      </c>
    </row>
    <row r="3901" spans="1:19" x14ac:dyDescent="0.25">
      <c r="A3901" s="1" t="s">
        <v>828</v>
      </c>
      <c r="B3901" s="1" t="s">
        <v>49</v>
      </c>
      <c r="C3901" s="1" t="s">
        <v>3456</v>
      </c>
      <c r="D3901" s="1" t="s">
        <v>1999</v>
      </c>
      <c r="E3901" s="1" t="s">
        <v>1991</v>
      </c>
      <c r="F3901" s="1" t="s">
        <v>1992</v>
      </c>
      <c r="G3901" s="1" t="s">
        <v>460</v>
      </c>
      <c r="H3901" s="1" t="s">
        <v>228</v>
      </c>
      <c r="I3901" s="1" t="s">
        <v>24</v>
      </c>
      <c r="J3901" s="3">
        <v>-3.32</v>
      </c>
      <c r="K3901" s="1" t="s">
        <v>3501</v>
      </c>
      <c r="L3901" s="1" t="s">
        <v>24</v>
      </c>
      <c r="M3901" s="1" t="s">
        <v>24</v>
      </c>
      <c r="N3901" s="1" t="s">
        <v>3454</v>
      </c>
      <c r="O3901" s="2">
        <v>39660</v>
      </c>
      <c r="P3901" s="2">
        <v>39666</v>
      </c>
      <c r="Q3901" s="1" t="s">
        <v>29</v>
      </c>
      <c r="R3901" t="str">
        <f>VLOOKUP(F3901,'Seg 2 descriptions'!A:B,2)</f>
        <v>X Operations-Tri-County</v>
      </c>
      <c r="S3901" t="str">
        <f>VLOOKUP(G3901,'Seg 3 descriptions'!A:B,2)</f>
        <v>Salaries</v>
      </c>
    </row>
    <row r="3902" spans="1:19" x14ac:dyDescent="0.25">
      <c r="A3902" s="1" t="s">
        <v>828</v>
      </c>
      <c r="B3902" s="1" t="s">
        <v>49</v>
      </c>
      <c r="C3902" s="1" t="s">
        <v>3456</v>
      </c>
      <c r="D3902" s="1" t="s">
        <v>2077</v>
      </c>
      <c r="E3902" s="1" t="s">
        <v>20</v>
      </c>
      <c r="F3902" s="1" t="s">
        <v>2006</v>
      </c>
      <c r="G3902" s="1" t="s">
        <v>460</v>
      </c>
      <c r="H3902" s="1" t="s">
        <v>86</v>
      </c>
      <c r="I3902" s="1" t="s">
        <v>24</v>
      </c>
      <c r="J3902" s="3">
        <v>-48.88</v>
      </c>
      <c r="K3902" s="1" t="s">
        <v>3501</v>
      </c>
      <c r="L3902" s="1" t="s">
        <v>24</v>
      </c>
      <c r="M3902" s="1" t="s">
        <v>24</v>
      </c>
      <c r="N3902" s="1" t="s">
        <v>3454</v>
      </c>
      <c r="O3902" s="2">
        <v>39660</v>
      </c>
      <c r="P3902" s="2">
        <v>39666</v>
      </c>
      <c r="Q3902" s="1" t="s">
        <v>29</v>
      </c>
      <c r="R3902" t="str">
        <f>VLOOKUP(F3902,'Seg 2 descriptions'!A:B,2)</f>
        <v>X Engineering and Measurement</v>
      </c>
      <c r="S3902" t="str">
        <f>VLOOKUP(G3902,'Seg 3 descriptions'!A:B,2)</f>
        <v>Salaries</v>
      </c>
    </row>
    <row r="3903" spans="1:19" x14ac:dyDescent="0.25">
      <c r="A3903" s="1" t="s">
        <v>828</v>
      </c>
      <c r="B3903" s="1" t="s">
        <v>49</v>
      </c>
      <c r="C3903" s="1" t="s">
        <v>3456</v>
      </c>
      <c r="D3903" s="1" t="s">
        <v>2081</v>
      </c>
      <c r="E3903" s="1" t="s">
        <v>20</v>
      </c>
      <c r="F3903" s="1" t="s">
        <v>2006</v>
      </c>
      <c r="G3903" s="1" t="s">
        <v>460</v>
      </c>
      <c r="H3903" s="1" t="s">
        <v>76</v>
      </c>
      <c r="I3903" s="1" t="s">
        <v>24</v>
      </c>
      <c r="J3903" s="3">
        <v>-48.87</v>
      </c>
      <c r="K3903" s="1" t="s">
        <v>3501</v>
      </c>
      <c r="L3903" s="1" t="s">
        <v>24</v>
      </c>
      <c r="M3903" s="1" t="s">
        <v>24</v>
      </c>
      <c r="N3903" s="1" t="s">
        <v>3454</v>
      </c>
      <c r="O3903" s="2">
        <v>39660</v>
      </c>
      <c r="P3903" s="2">
        <v>39666</v>
      </c>
      <c r="Q3903" s="1" t="s">
        <v>29</v>
      </c>
      <c r="R3903" t="str">
        <f>VLOOKUP(F3903,'Seg 2 descriptions'!A:B,2)</f>
        <v>X Engineering and Measurement</v>
      </c>
      <c r="S3903" t="str">
        <f>VLOOKUP(G3903,'Seg 3 descriptions'!A:B,2)</f>
        <v>Salaries</v>
      </c>
    </row>
    <row r="3904" spans="1:19" x14ac:dyDescent="0.25">
      <c r="A3904" s="1" t="s">
        <v>17</v>
      </c>
      <c r="B3904" s="1" t="s">
        <v>1988</v>
      </c>
      <c r="C3904" s="1" t="s">
        <v>3502</v>
      </c>
      <c r="D3904" s="1" t="s">
        <v>2022</v>
      </c>
      <c r="E3904" s="1" t="s">
        <v>1991</v>
      </c>
      <c r="F3904" s="1" t="s">
        <v>1992</v>
      </c>
      <c r="G3904" s="1" t="s">
        <v>35</v>
      </c>
      <c r="H3904" s="1" t="s">
        <v>86</v>
      </c>
      <c r="I3904" s="1" t="s">
        <v>24</v>
      </c>
      <c r="J3904" s="3">
        <v>2093</v>
      </c>
      <c r="K3904" s="1" t="s">
        <v>3503</v>
      </c>
      <c r="L3904" s="1" t="s">
        <v>2024</v>
      </c>
      <c r="M3904" s="1" t="s">
        <v>3504</v>
      </c>
      <c r="N3904" s="1" t="s">
        <v>3505</v>
      </c>
      <c r="O3904" s="2">
        <v>39700</v>
      </c>
      <c r="P3904" s="2">
        <v>39700</v>
      </c>
      <c r="Q3904" s="1" t="s">
        <v>29</v>
      </c>
      <c r="R3904" t="str">
        <f>VLOOKUP(F3904,'Seg 2 descriptions'!A:B,2)</f>
        <v>X Operations-Tri-County</v>
      </c>
      <c r="S3904" t="str">
        <f>VLOOKUP(G3904,'Seg 3 descriptions'!A:B,2)</f>
        <v>Other Outside Services</v>
      </c>
    </row>
    <row r="3905" spans="1:19" x14ac:dyDescent="0.25">
      <c r="A3905" s="1" t="s">
        <v>17</v>
      </c>
      <c r="B3905" s="1" t="s">
        <v>1988</v>
      </c>
      <c r="C3905" s="1" t="s">
        <v>3506</v>
      </c>
      <c r="D3905" s="1" t="s">
        <v>2121</v>
      </c>
      <c r="E3905" s="1" t="s">
        <v>1991</v>
      </c>
      <c r="F3905" s="1" t="s">
        <v>2013</v>
      </c>
      <c r="G3905" s="1" t="s">
        <v>22</v>
      </c>
      <c r="H3905" s="1" t="s">
        <v>23</v>
      </c>
      <c r="I3905" s="1" t="s">
        <v>24</v>
      </c>
      <c r="J3905" s="3">
        <v>106.34</v>
      </c>
      <c r="K3905" s="1" t="s">
        <v>3507</v>
      </c>
      <c r="L3905" s="1" t="s">
        <v>3508</v>
      </c>
      <c r="M3905" s="1" t="s">
        <v>3509</v>
      </c>
      <c r="N3905" s="1" t="s">
        <v>3510</v>
      </c>
      <c r="O3905" s="2">
        <v>39671</v>
      </c>
      <c r="P3905" s="2">
        <v>39672</v>
      </c>
      <c r="Q3905" s="1" t="s">
        <v>29</v>
      </c>
      <c r="R3905" t="str">
        <f>VLOOKUP(F3905,'Seg 2 descriptions'!A:B,2)</f>
        <v>X Facilities-Florida</v>
      </c>
      <c r="S3905" t="str">
        <f>VLOOKUP(G3905,'Seg 3 descriptions'!A:B,2)</f>
        <v>Facilities Maintenance</v>
      </c>
    </row>
    <row r="3906" spans="1:19" x14ac:dyDescent="0.25">
      <c r="A3906" s="1" t="s">
        <v>17</v>
      </c>
      <c r="B3906" s="1" t="s">
        <v>1988</v>
      </c>
      <c r="C3906" s="1" t="s">
        <v>3506</v>
      </c>
      <c r="D3906" s="1" t="s">
        <v>2132</v>
      </c>
      <c r="E3906" s="1" t="s">
        <v>1991</v>
      </c>
      <c r="F3906" s="1" t="s">
        <v>2013</v>
      </c>
      <c r="G3906" s="1" t="s">
        <v>22</v>
      </c>
      <c r="H3906" s="1" t="s">
        <v>76</v>
      </c>
      <c r="I3906" s="1" t="s">
        <v>24</v>
      </c>
      <c r="J3906" s="3">
        <v>106.34</v>
      </c>
      <c r="K3906" s="1" t="s">
        <v>3507</v>
      </c>
      <c r="L3906" s="1" t="s">
        <v>3508</v>
      </c>
      <c r="M3906" s="1" t="s">
        <v>3509</v>
      </c>
      <c r="N3906" s="1" t="s">
        <v>3510</v>
      </c>
      <c r="O3906" s="2">
        <v>39671</v>
      </c>
      <c r="P3906" s="2">
        <v>39672</v>
      </c>
      <c r="Q3906" s="1" t="s">
        <v>29</v>
      </c>
      <c r="R3906" t="str">
        <f>VLOOKUP(F3906,'Seg 2 descriptions'!A:B,2)</f>
        <v>X Facilities-Florida</v>
      </c>
      <c r="S3906" t="str">
        <f>VLOOKUP(G3906,'Seg 3 descriptions'!A:B,2)</f>
        <v>Facilities Maintenance</v>
      </c>
    </row>
    <row r="3907" spans="1:19" x14ac:dyDescent="0.25">
      <c r="A3907" s="1" t="s">
        <v>17</v>
      </c>
      <c r="B3907" s="1" t="s">
        <v>1988</v>
      </c>
      <c r="C3907" s="1" t="s">
        <v>3506</v>
      </c>
      <c r="D3907" s="1" t="s">
        <v>2153</v>
      </c>
      <c r="E3907" s="1" t="s">
        <v>1991</v>
      </c>
      <c r="F3907" s="1" t="s">
        <v>2013</v>
      </c>
      <c r="G3907" s="1" t="s">
        <v>22</v>
      </c>
      <c r="H3907" s="1" t="s">
        <v>187</v>
      </c>
      <c r="I3907" s="1" t="s">
        <v>24</v>
      </c>
      <c r="J3907" s="3">
        <v>106.34</v>
      </c>
      <c r="K3907" s="1" t="s">
        <v>3507</v>
      </c>
      <c r="L3907" s="1" t="s">
        <v>3508</v>
      </c>
      <c r="M3907" s="1" t="s">
        <v>3509</v>
      </c>
      <c r="N3907" s="1" t="s">
        <v>3510</v>
      </c>
      <c r="O3907" s="2">
        <v>39671</v>
      </c>
      <c r="P3907" s="2">
        <v>39672</v>
      </c>
      <c r="Q3907" s="1" t="s">
        <v>29</v>
      </c>
      <c r="R3907" t="str">
        <f>VLOOKUP(F3907,'Seg 2 descriptions'!A:B,2)</f>
        <v>X Facilities-Florida</v>
      </c>
      <c r="S3907" t="str">
        <f>VLOOKUP(G3907,'Seg 3 descriptions'!A:B,2)</f>
        <v>Facilities Maintenance</v>
      </c>
    </row>
    <row r="3908" spans="1:19" x14ac:dyDescent="0.25">
      <c r="A3908" s="1" t="s">
        <v>17</v>
      </c>
      <c r="B3908" s="1" t="s">
        <v>1988</v>
      </c>
      <c r="C3908" s="1" t="s">
        <v>2484</v>
      </c>
      <c r="D3908" s="1" t="s">
        <v>2022</v>
      </c>
      <c r="E3908" s="1" t="s">
        <v>1991</v>
      </c>
      <c r="F3908" s="1" t="s">
        <v>1992</v>
      </c>
      <c r="G3908" s="1" t="s">
        <v>35</v>
      </c>
      <c r="H3908" s="1" t="s">
        <v>86</v>
      </c>
      <c r="I3908" s="1" t="s">
        <v>24</v>
      </c>
      <c r="J3908" s="3">
        <v>579</v>
      </c>
      <c r="K3908" s="1" t="s">
        <v>3511</v>
      </c>
      <c r="L3908" s="1" t="s">
        <v>2024</v>
      </c>
      <c r="M3908" s="1" t="s">
        <v>3512</v>
      </c>
      <c r="N3908" s="1" t="s">
        <v>3513</v>
      </c>
      <c r="O3908" s="2">
        <v>39716</v>
      </c>
      <c r="P3908" s="2">
        <v>39716</v>
      </c>
      <c r="Q3908" s="1" t="s">
        <v>29</v>
      </c>
      <c r="R3908" t="str">
        <f>VLOOKUP(F3908,'Seg 2 descriptions'!A:B,2)</f>
        <v>X Operations-Tri-County</v>
      </c>
      <c r="S3908" t="str">
        <f>VLOOKUP(G3908,'Seg 3 descriptions'!A:B,2)</f>
        <v>Other Outside Services</v>
      </c>
    </row>
  </sheetData>
  <autoFilter ref="A1:S3908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8"/>
  <sheetViews>
    <sheetView topLeftCell="A117" workbookViewId="0">
      <selection activeCell="A125" sqref="A125"/>
    </sheetView>
  </sheetViews>
  <sheetFormatPr defaultRowHeight="15" x14ac:dyDescent="0.25"/>
  <cols>
    <col min="1" max="1" width="46.140625" bestFit="1" customWidth="1"/>
    <col min="2" max="2" width="17.85546875" style="134" bestFit="1" customWidth="1"/>
    <col min="4" max="4" width="38.28515625" customWidth="1"/>
    <col min="5" max="5" width="18.28515625" customWidth="1"/>
  </cols>
  <sheetData>
    <row r="1" spans="1:5" x14ac:dyDescent="0.25">
      <c r="A1" s="130" t="s">
        <v>7</v>
      </c>
      <c r="B1" s="134" t="s">
        <v>7403</v>
      </c>
      <c r="D1" s="130" t="s">
        <v>7</v>
      </c>
      <c r="E1" s="134" t="s">
        <v>7403</v>
      </c>
    </row>
    <row r="2" spans="1:5" x14ac:dyDescent="0.25">
      <c r="A2">
        <v>2021</v>
      </c>
      <c r="D2">
        <v>2008</v>
      </c>
      <c r="E2" s="134"/>
    </row>
    <row r="3" spans="1:5" x14ac:dyDescent="0.25">
      <c r="A3" s="130" t="s">
        <v>7393</v>
      </c>
      <c r="B3" s="134" t="s">
        <v>7396</v>
      </c>
      <c r="D3" s="130" t="s">
        <v>7393</v>
      </c>
      <c r="E3" s="134" t="s">
        <v>7396</v>
      </c>
    </row>
    <row r="4" spans="1:5" x14ac:dyDescent="0.25">
      <c r="A4" s="131" t="s">
        <v>24</v>
      </c>
      <c r="B4" s="134">
        <v>-74083.539999999994</v>
      </c>
      <c r="D4" s="131" t="s">
        <v>24</v>
      </c>
      <c r="E4" s="134">
        <v>38679.469999999987</v>
      </c>
    </row>
    <row r="5" spans="1:5" x14ac:dyDescent="0.25">
      <c r="A5" s="147" t="s">
        <v>284</v>
      </c>
      <c r="B5" s="134">
        <v>6717.3099999999995</v>
      </c>
      <c r="D5" s="147" t="s">
        <v>3329</v>
      </c>
      <c r="E5" s="134">
        <v>550.16999999999996</v>
      </c>
    </row>
    <row r="6" spans="1:5" x14ac:dyDescent="0.25">
      <c r="A6" s="147" t="s">
        <v>1678</v>
      </c>
      <c r="B6" s="134">
        <v>0</v>
      </c>
      <c r="D6" s="147" t="s">
        <v>3310</v>
      </c>
      <c r="E6" s="134">
        <v>-1104.1400000000001</v>
      </c>
    </row>
    <row r="7" spans="1:5" x14ac:dyDescent="0.25">
      <c r="A7" s="147" t="s">
        <v>1502</v>
      </c>
      <c r="B7" s="134">
        <v>0</v>
      </c>
      <c r="D7" s="147" t="s">
        <v>2512</v>
      </c>
      <c r="E7" s="134">
        <v>2475.15</v>
      </c>
    </row>
    <row r="8" spans="1:5" x14ac:dyDescent="0.25">
      <c r="A8" s="147" t="s">
        <v>1509</v>
      </c>
      <c r="B8" s="134">
        <v>0</v>
      </c>
      <c r="D8" s="147" t="s">
        <v>2668</v>
      </c>
      <c r="E8" s="134">
        <v>0</v>
      </c>
    </row>
    <row r="9" spans="1:5" x14ac:dyDescent="0.25">
      <c r="A9" s="147" t="s">
        <v>1500</v>
      </c>
      <c r="B9" s="134">
        <v>-50000</v>
      </c>
      <c r="D9" s="147" t="s">
        <v>3369</v>
      </c>
      <c r="E9" s="134">
        <v>396.44</v>
      </c>
    </row>
    <row r="10" spans="1:5" x14ac:dyDescent="0.25">
      <c r="A10" s="147" t="s">
        <v>826</v>
      </c>
      <c r="B10" s="134">
        <v>-915</v>
      </c>
      <c r="D10" s="147" t="s">
        <v>2515</v>
      </c>
      <c r="E10" s="134">
        <v>5652.8</v>
      </c>
    </row>
    <row r="11" spans="1:5" x14ac:dyDescent="0.25">
      <c r="A11" s="147" t="s">
        <v>792</v>
      </c>
      <c r="B11" s="134">
        <v>-5.6843418860808015E-14</v>
      </c>
      <c r="D11" s="147" t="s">
        <v>3004</v>
      </c>
      <c r="E11" s="134">
        <v>237.21</v>
      </c>
    </row>
    <row r="12" spans="1:5" x14ac:dyDescent="0.25">
      <c r="A12" s="147" t="s">
        <v>1616</v>
      </c>
      <c r="B12" s="134">
        <v>0</v>
      </c>
      <c r="D12" s="147" t="s">
        <v>2391</v>
      </c>
      <c r="E12" s="134">
        <v>1364.39</v>
      </c>
    </row>
    <row r="13" spans="1:5" x14ac:dyDescent="0.25">
      <c r="A13" s="147" t="s">
        <v>1626</v>
      </c>
      <c r="B13" s="134">
        <v>0</v>
      </c>
      <c r="D13" s="147" t="s">
        <v>2842</v>
      </c>
      <c r="E13" s="134">
        <v>0.01</v>
      </c>
    </row>
    <row r="14" spans="1:5" x14ac:dyDescent="0.25">
      <c r="A14" s="147" t="s">
        <v>1630</v>
      </c>
      <c r="B14" s="134">
        <v>189.4</v>
      </c>
      <c r="D14" s="147" t="s">
        <v>2841</v>
      </c>
      <c r="E14" s="134">
        <v>-10.51</v>
      </c>
    </row>
    <row r="15" spans="1:5" x14ac:dyDescent="0.25">
      <c r="A15" s="147" t="s">
        <v>1646</v>
      </c>
      <c r="B15" s="134">
        <v>187.15</v>
      </c>
      <c r="D15" s="147" t="s">
        <v>2050</v>
      </c>
      <c r="E15" s="134">
        <v>1376.6</v>
      </c>
    </row>
    <row r="16" spans="1:5" x14ac:dyDescent="0.25">
      <c r="A16" s="147" t="s">
        <v>890</v>
      </c>
      <c r="B16" s="134">
        <v>-4190.5</v>
      </c>
      <c r="D16" s="147" t="s">
        <v>2983</v>
      </c>
      <c r="E16" s="134">
        <v>409.62</v>
      </c>
    </row>
    <row r="17" spans="1:5" x14ac:dyDescent="0.25">
      <c r="A17" s="147" t="s">
        <v>912</v>
      </c>
      <c r="B17" s="134">
        <v>15222.8</v>
      </c>
      <c r="D17" s="147" t="s">
        <v>2500</v>
      </c>
      <c r="E17" s="134">
        <v>-2465.58</v>
      </c>
    </row>
    <row r="18" spans="1:5" x14ac:dyDescent="0.25">
      <c r="A18" s="147" t="s">
        <v>1298</v>
      </c>
      <c r="B18" s="134">
        <v>-33908.17</v>
      </c>
      <c r="D18" s="147" t="s">
        <v>2804</v>
      </c>
      <c r="E18" s="134">
        <v>9574.1500000000015</v>
      </c>
    </row>
    <row r="19" spans="1:5" x14ac:dyDescent="0.25">
      <c r="A19" s="147" t="s">
        <v>1498</v>
      </c>
      <c r="B19" s="134">
        <v>-8910</v>
      </c>
      <c r="D19" s="147" t="s">
        <v>2551</v>
      </c>
      <c r="E19" s="134">
        <v>136.63999999999999</v>
      </c>
    </row>
    <row r="20" spans="1:5" x14ac:dyDescent="0.25">
      <c r="A20" s="147" t="s">
        <v>1378</v>
      </c>
      <c r="B20" s="134">
        <v>0</v>
      </c>
      <c r="D20" s="147" t="s">
        <v>2863</v>
      </c>
      <c r="E20" s="134">
        <v>414.95</v>
      </c>
    </row>
    <row r="21" spans="1:5" x14ac:dyDescent="0.25">
      <c r="A21" s="147" t="s">
        <v>1542</v>
      </c>
      <c r="B21" s="134">
        <v>0</v>
      </c>
      <c r="D21" s="147" t="s">
        <v>2295</v>
      </c>
      <c r="E21" s="134">
        <v>1202.7</v>
      </c>
    </row>
    <row r="22" spans="1:5" x14ac:dyDescent="0.25">
      <c r="A22" s="147" t="s">
        <v>1537</v>
      </c>
      <c r="B22" s="134">
        <v>0</v>
      </c>
      <c r="D22" s="147" t="s">
        <v>2224</v>
      </c>
      <c r="E22" s="134">
        <v>814.03</v>
      </c>
    </row>
    <row r="23" spans="1:5" x14ac:dyDescent="0.25">
      <c r="A23" s="147" t="s">
        <v>1560</v>
      </c>
      <c r="B23" s="134">
        <v>0</v>
      </c>
      <c r="D23" s="147" t="s">
        <v>2565</v>
      </c>
      <c r="E23" s="134">
        <v>133.63</v>
      </c>
    </row>
    <row r="24" spans="1:5" x14ac:dyDescent="0.25">
      <c r="A24" s="147" t="s">
        <v>1112</v>
      </c>
      <c r="B24" s="134">
        <v>9.0949470177292824E-13</v>
      </c>
      <c r="D24" s="147" t="s">
        <v>2564</v>
      </c>
      <c r="E24" s="134">
        <v>7.78</v>
      </c>
    </row>
    <row r="25" spans="1:5" x14ac:dyDescent="0.25">
      <c r="A25" s="147" t="s">
        <v>1627</v>
      </c>
      <c r="B25" s="134">
        <v>0</v>
      </c>
      <c r="D25" s="147" t="s">
        <v>2864</v>
      </c>
      <c r="E25" s="134">
        <v>8.92</v>
      </c>
    </row>
    <row r="26" spans="1:5" x14ac:dyDescent="0.25">
      <c r="A26" s="147" t="s">
        <v>803</v>
      </c>
      <c r="B26" s="134">
        <v>0</v>
      </c>
      <c r="D26" s="147" t="s">
        <v>3399</v>
      </c>
      <c r="E26" s="134">
        <v>15.16</v>
      </c>
    </row>
    <row r="27" spans="1:5" x14ac:dyDescent="0.25">
      <c r="A27" s="147" t="s">
        <v>806</v>
      </c>
      <c r="B27" s="134">
        <v>0</v>
      </c>
      <c r="D27" s="147" t="s">
        <v>3439</v>
      </c>
      <c r="E27" s="134">
        <v>15.12</v>
      </c>
    </row>
    <row r="28" spans="1:5" x14ac:dyDescent="0.25">
      <c r="A28" s="147" t="s">
        <v>1431</v>
      </c>
      <c r="B28" s="134">
        <v>-4.5474735088646412E-13</v>
      </c>
      <c r="D28" s="147" t="s">
        <v>2891</v>
      </c>
      <c r="E28" s="134">
        <v>12.299999999999999</v>
      </c>
    </row>
    <row r="29" spans="1:5" x14ac:dyDescent="0.25">
      <c r="A29" s="147" t="s">
        <v>1592</v>
      </c>
      <c r="B29" s="134">
        <v>0</v>
      </c>
      <c r="D29" s="147" t="s">
        <v>3005</v>
      </c>
      <c r="E29" s="134">
        <v>30.58</v>
      </c>
    </row>
    <row r="30" spans="1:5" x14ac:dyDescent="0.25">
      <c r="A30" s="147" t="s">
        <v>1370</v>
      </c>
      <c r="B30" s="134">
        <v>0</v>
      </c>
      <c r="D30" s="147" t="s">
        <v>3402</v>
      </c>
      <c r="E30" s="134">
        <v>11.51</v>
      </c>
    </row>
    <row r="31" spans="1:5" x14ac:dyDescent="0.25">
      <c r="A31" s="147" t="s">
        <v>1408</v>
      </c>
      <c r="B31" s="134">
        <v>0</v>
      </c>
      <c r="D31" s="147" t="s">
        <v>2892</v>
      </c>
      <c r="E31" s="134">
        <v>10.02</v>
      </c>
    </row>
    <row r="32" spans="1:5" x14ac:dyDescent="0.25">
      <c r="A32" s="147" t="s">
        <v>1513</v>
      </c>
      <c r="B32" s="134">
        <v>0</v>
      </c>
      <c r="D32" s="147" t="s">
        <v>2570</v>
      </c>
      <c r="E32" s="134">
        <v>9.16</v>
      </c>
    </row>
    <row r="33" spans="1:5" x14ac:dyDescent="0.25">
      <c r="A33" s="147" t="s">
        <v>780</v>
      </c>
      <c r="B33" s="134">
        <v>-8565.7199999999993</v>
      </c>
      <c r="D33" s="147" t="s">
        <v>2561</v>
      </c>
      <c r="E33" s="134">
        <v>37.910000000000004</v>
      </c>
    </row>
    <row r="34" spans="1:5" x14ac:dyDescent="0.25">
      <c r="A34" s="147" t="s">
        <v>449</v>
      </c>
      <c r="B34" s="134">
        <v>3442.5</v>
      </c>
      <c r="D34" s="147" t="s">
        <v>3108</v>
      </c>
      <c r="E34" s="134">
        <v>223.54</v>
      </c>
    </row>
    <row r="35" spans="1:5" x14ac:dyDescent="0.25">
      <c r="A35" s="147" t="s">
        <v>929</v>
      </c>
      <c r="B35" s="134">
        <v>3145</v>
      </c>
      <c r="D35" s="147" t="s">
        <v>2976</v>
      </c>
      <c r="E35" s="134">
        <v>209.21999999999997</v>
      </c>
    </row>
    <row r="36" spans="1:5" x14ac:dyDescent="0.25">
      <c r="A36" s="147" t="s">
        <v>725</v>
      </c>
      <c r="B36" s="134">
        <v>-140</v>
      </c>
      <c r="D36" s="147" t="s">
        <v>2683</v>
      </c>
      <c r="E36" s="134">
        <v>202.36</v>
      </c>
    </row>
    <row r="37" spans="1:5" x14ac:dyDescent="0.25">
      <c r="A37" s="147" t="s">
        <v>472</v>
      </c>
      <c r="B37" s="134">
        <v>823.1</v>
      </c>
      <c r="D37" s="147" t="s">
        <v>2522</v>
      </c>
      <c r="E37" s="134">
        <v>2348.02</v>
      </c>
    </row>
    <row r="38" spans="1:5" x14ac:dyDescent="0.25">
      <c r="A38" s="147" t="s">
        <v>1053</v>
      </c>
      <c r="B38" s="134">
        <v>58.57</v>
      </c>
      <c r="D38" s="147" t="s">
        <v>3266</v>
      </c>
      <c r="E38" s="134">
        <v>196.25</v>
      </c>
    </row>
    <row r="39" spans="1:5" x14ac:dyDescent="0.25">
      <c r="A39" s="147" t="s">
        <v>126</v>
      </c>
      <c r="B39" s="134">
        <v>-5570.83</v>
      </c>
      <c r="D39" s="147" t="s">
        <v>3231</v>
      </c>
      <c r="E39" s="134">
        <v>61.08</v>
      </c>
    </row>
    <row r="40" spans="1:5" x14ac:dyDescent="0.25">
      <c r="A40" s="147" t="s">
        <v>955</v>
      </c>
      <c r="B40" s="134">
        <v>3056.8999999999996</v>
      </c>
      <c r="D40" s="147" t="s">
        <v>2736</v>
      </c>
      <c r="E40" s="134">
        <v>88.5</v>
      </c>
    </row>
    <row r="41" spans="1:5" x14ac:dyDescent="0.25">
      <c r="A41" s="147" t="s">
        <v>1540</v>
      </c>
      <c r="B41" s="134">
        <v>437.59999999999997</v>
      </c>
      <c r="D41" s="147" t="s">
        <v>2531</v>
      </c>
      <c r="E41" s="134">
        <v>8.26</v>
      </c>
    </row>
    <row r="42" spans="1:5" x14ac:dyDescent="0.25">
      <c r="A42" s="147" t="s">
        <v>1573</v>
      </c>
      <c r="B42" s="134">
        <v>-3796.6800000000003</v>
      </c>
      <c r="D42" s="147" t="s">
        <v>2293</v>
      </c>
      <c r="E42" s="134">
        <v>64.349999999999994</v>
      </c>
    </row>
    <row r="43" spans="1:5" x14ac:dyDescent="0.25">
      <c r="A43" s="147" t="s">
        <v>502</v>
      </c>
      <c r="B43" s="134">
        <v>1716</v>
      </c>
      <c r="D43" s="147" t="s">
        <v>3054</v>
      </c>
      <c r="E43" s="134">
        <v>52.96</v>
      </c>
    </row>
    <row r="44" spans="1:5" x14ac:dyDescent="0.25">
      <c r="A44" s="147" t="s">
        <v>661</v>
      </c>
      <c r="B44" s="134">
        <v>1025</v>
      </c>
      <c r="D44" s="147" t="s">
        <v>2518</v>
      </c>
      <c r="E44" s="134">
        <v>207.09000000000003</v>
      </c>
    </row>
    <row r="45" spans="1:5" x14ac:dyDescent="0.25">
      <c r="A45" s="147" t="s">
        <v>147</v>
      </c>
      <c r="B45" s="134">
        <v>2772</v>
      </c>
      <c r="D45" s="147" t="s">
        <v>3155</v>
      </c>
      <c r="E45" s="134">
        <v>20.79</v>
      </c>
    </row>
    <row r="46" spans="1:5" x14ac:dyDescent="0.25">
      <c r="A46" s="147" t="s">
        <v>1436</v>
      </c>
      <c r="B46" s="134">
        <v>294.58999999999997</v>
      </c>
      <c r="D46" s="147" t="s">
        <v>3148</v>
      </c>
      <c r="E46" s="134">
        <v>12.5</v>
      </c>
    </row>
    <row r="47" spans="1:5" x14ac:dyDescent="0.25">
      <c r="A47" s="147" t="s">
        <v>1565</v>
      </c>
      <c r="B47" s="134">
        <v>321.89</v>
      </c>
      <c r="D47" s="147" t="s">
        <v>3289</v>
      </c>
      <c r="E47" s="134">
        <v>118.26</v>
      </c>
    </row>
    <row r="48" spans="1:5" x14ac:dyDescent="0.25">
      <c r="A48" s="147" t="s">
        <v>1549</v>
      </c>
      <c r="B48" s="134">
        <v>-313.85000000000002</v>
      </c>
      <c r="D48" s="147" t="s">
        <v>2392</v>
      </c>
      <c r="E48" s="134">
        <v>1709.68</v>
      </c>
    </row>
    <row r="49" spans="1:5" x14ac:dyDescent="0.25">
      <c r="A49" s="147" t="s">
        <v>1288</v>
      </c>
      <c r="B49" s="134">
        <v>2817.3999999999996</v>
      </c>
      <c r="D49" s="147" t="s">
        <v>3261</v>
      </c>
      <c r="E49" s="134">
        <v>1178.76</v>
      </c>
    </row>
    <row r="50" spans="1:5" x14ac:dyDescent="0.25">
      <c r="A50" s="131" t="s">
        <v>323</v>
      </c>
      <c r="B50" s="134">
        <v>840</v>
      </c>
      <c r="D50" s="147" t="s">
        <v>3205</v>
      </c>
      <c r="E50" s="134">
        <v>229.28</v>
      </c>
    </row>
    <row r="51" spans="1:5" x14ac:dyDescent="0.25">
      <c r="A51" s="147" t="s">
        <v>322</v>
      </c>
      <c r="B51" s="134">
        <v>840</v>
      </c>
      <c r="D51" s="147" t="s">
        <v>3206</v>
      </c>
      <c r="E51" s="134">
        <v>269.05</v>
      </c>
    </row>
    <row r="52" spans="1:5" x14ac:dyDescent="0.25">
      <c r="A52" s="131" t="s">
        <v>110</v>
      </c>
      <c r="B52" s="134">
        <v>12737.21</v>
      </c>
      <c r="D52" s="147" t="s">
        <v>3207</v>
      </c>
      <c r="E52" s="134">
        <v>42.3</v>
      </c>
    </row>
    <row r="53" spans="1:5" x14ac:dyDescent="0.25">
      <c r="A53" s="147" t="s">
        <v>284</v>
      </c>
      <c r="B53" s="134">
        <v>526.29</v>
      </c>
      <c r="D53" s="147" t="s">
        <v>3233</v>
      </c>
      <c r="E53" s="134">
        <v>9.1</v>
      </c>
    </row>
    <row r="54" spans="1:5" x14ac:dyDescent="0.25">
      <c r="A54" s="147" t="s">
        <v>109</v>
      </c>
      <c r="B54" s="134">
        <v>25.37</v>
      </c>
      <c r="D54" s="147" t="s">
        <v>3234</v>
      </c>
      <c r="E54" s="134">
        <v>6.31</v>
      </c>
    </row>
    <row r="55" spans="1:5" x14ac:dyDescent="0.25">
      <c r="A55" s="147" t="s">
        <v>517</v>
      </c>
      <c r="B55" s="134">
        <v>2775.39</v>
      </c>
      <c r="D55" s="147" t="s">
        <v>3335</v>
      </c>
      <c r="E55" s="134">
        <v>43.19</v>
      </c>
    </row>
    <row r="56" spans="1:5" x14ac:dyDescent="0.25">
      <c r="A56" s="147" t="s">
        <v>718</v>
      </c>
      <c r="B56" s="134">
        <v>2775.67</v>
      </c>
      <c r="D56" s="147" t="s">
        <v>3348</v>
      </c>
      <c r="E56" s="134">
        <v>128.68</v>
      </c>
    </row>
    <row r="57" spans="1:5" x14ac:dyDescent="0.25">
      <c r="A57" s="147" t="s">
        <v>497</v>
      </c>
      <c r="B57" s="134">
        <v>243.96</v>
      </c>
      <c r="D57" s="147" t="s">
        <v>3227</v>
      </c>
      <c r="E57" s="134">
        <v>2.56</v>
      </c>
    </row>
    <row r="58" spans="1:5" x14ac:dyDescent="0.25">
      <c r="A58" s="147" t="s">
        <v>662</v>
      </c>
      <c r="B58" s="134">
        <v>2214.4499999999998</v>
      </c>
      <c r="D58" s="147" t="s">
        <v>3307</v>
      </c>
      <c r="E58" s="134">
        <v>22.21</v>
      </c>
    </row>
    <row r="59" spans="1:5" x14ac:dyDescent="0.25">
      <c r="A59" s="147" t="s">
        <v>126</v>
      </c>
      <c r="B59" s="134">
        <v>1876.07</v>
      </c>
      <c r="D59" s="147" t="s">
        <v>3285</v>
      </c>
      <c r="E59" s="134">
        <v>22.35</v>
      </c>
    </row>
    <row r="60" spans="1:5" x14ac:dyDescent="0.25">
      <c r="A60" s="147" t="s">
        <v>246</v>
      </c>
      <c r="B60" s="134">
        <v>250.66</v>
      </c>
      <c r="D60" s="147" t="s">
        <v>3286</v>
      </c>
      <c r="E60" s="134">
        <v>164.68</v>
      </c>
    </row>
    <row r="61" spans="1:5" x14ac:dyDescent="0.25">
      <c r="A61" s="147" t="s">
        <v>407</v>
      </c>
      <c r="B61" s="134">
        <v>1305.5900000000001</v>
      </c>
      <c r="D61" s="147" t="s">
        <v>3349</v>
      </c>
      <c r="E61" s="134">
        <v>5.71</v>
      </c>
    </row>
    <row r="62" spans="1:5" x14ac:dyDescent="0.25">
      <c r="A62" s="147" t="s">
        <v>333</v>
      </c>
      <c r="B62" s="134">
        <v>743.76</v>
      </c>
      <c r="D62" s="147" t="s">
        <v>3249</v>
      </c>
      <c r="E62" s="134">
        <v>14.4</v>
      </c>
    </row>
    <row r="63" spans="1:5" x14ac:dyDescent="0.25">
      <c r="A63" s="131" t="s">
        <v>543</v>
      </c>
      <c r="B63" s="134">
        <v>23960</v>
      </c>
      <c r="D63" s="147" t="s">
        <v>3226</v>
      </c>
      <c r="E63" s="134">
        <v>17.649999999999999</v>
      </c>
    </row>
    <row r="64" spans="1:5" x14ac:dyDescent="0.25">
      <c r="A64" s="147" t="s">
        <v>1663</v>
      </c>
      <c r="B64" s="134">
        <v>4400</v>
      </c>
      <c r="D64" s="147" t="s">
        <v>3247</v>
      </c>
      <c r="E64" s="134">
        <v>114.64</v>
      </c>
    </row>
    <row r="65" spans="1:5" x14ac:dyDescent="0.25">
      <c r="A65" s="147" t="s">
        <v>1025</v>
      </c>
      <c r="B65" s="134">
        <v>5340</v>
      </c>
      <c r="D65" s="147" t="s">
        <v>3218</v>
      </c>
      <c r="E65" s="134">
        <v>14.4</v>
      </c>
    </row>
    <row r="66" spans="1:5" x14ac:dyDescent="0.25">
      <c r="A66" s="147" t="s">
        <v>542</v>
      </c>
      <c r="B66" s="134">
        <v>2200</v>
      </c>
      <c r="D66" s="147" t="s">
        <v>3219</v>
      </c>
      <c r="E66" s="134">
        <v>11.7</v>
      </c>
    </row>
    <row r="67" spans="1:5" x14ac:dyDescent="0.25">
      <c r="A67" s="147" t="s">
        <v>684</v>
      </c>
      <c r="B67" s="134">
        <v>1480</v>
      </c>
      <c r="D67" s="147" t="s">
        <v>3215</v>
      </c>
      <c r="E67" s="134">
        <v>27.05</v>
      </c>
    </row>
    <row r="68" spans="1:5" x14ac:dyDescent="0.25">
      <c r="A68" s="147" t="s">
        <v>774</v>
      </c>
      <c r="B68" s="134">
        <v>5400</v>
      </c>
      <c r="D68" s="147" t="s">
        <v>3304</v>
      </c>
      <c r="E68" s="134">
        <v>2.69</v>
      </c>
    </row>
    <row r="69" spans="1:5" x14ac:dyDescent="0.25">
      <c r="A69" s="147" t="s">
        <v>836</v>
      </c>
      <c r="B69" s="134">
        <v>5140</v>
      </c>
      <c r="D69" s="147" t="s">
        <v>3305</v>
      </c>
      <c r="E69" s="134">
        <v>7.7</v>
      </c>
    </row>
    <row r="70" spans="1:5" x14ac:dyDescent="0.25">
      <c r="A70" s="131" t="s">
        <v>26</v>
      </c>
      <c r="B70" s="134">
        <v>47073.030000000006</v>
      </c>
      <c r="D70" s="147" t="s">
        <v>3277</v>
      </c>
      <c r="E70" s="134">
        <v>5.71</v>
      </c>
    </row>
    <row r="71" spans="1:5" x14ac:dyDescent="0.25">
      <c r="A71" s="147" t="s">
        <v>25</v>
      </c>
      <c r="B71" s="134">
        <v>6259.08</v>
      </c>
      <c r="D71" s="147" t="s">
        <v>3323</v>
      </c>
      <c r="E71" s="134">
        <v>114.64</v>
      </c>
    </row>
    <row r="72" spans="1:5" x14ac:dyDescent="0.25">
      <c r="A72" s="147" t="s">
        <v>987</v>
      </c>
      <c r="B72" s="134">
        <v>2597.96</v>
      </c>
      <c r="D72" s="147" t="s">
        <v>3224</v>
      </c>
      <c r="E72" s="134">
        <v>26.67</v>
      </c>
    </row>
    <row r="73" spans="1:5" x14ac:dyDescent="0.25">
      <c r="A73" s="147" t="s">
        <v>1239</v>
      </c>
      <c r="B73" s="134">
        <v>2729.57</v>
      </c>
      <c r="D73" s="147" t="s">
        <v>3324</v>
      </c>
      <c r="E73" s="134">
        <v>22.95</v>
      </c>
    </row>
    <row r="74" spans="1:5" x14ac:dyDescent="0.25">
      <c r="A74" s="147" t="s">
        <v>1158</v>
      </c>
      <c r="B74" s="134">
        <v>2774.51</v>
      </c>
      <c r="D74" s="147" t="s">
        <v>3284</v>
      </c>
      <c r="E74" s="134">
        <v>155.83000000000001</v>
      </c>
    </row>
    <row r="75" spans="1:5" x14ac:dyDescent="0.25">
      <c r="A75" s="147" t="s">
        <v>668</v>
      </c>
      <c r="B75" s="134">
        <v>2729.57</v>
      </c>
      <c r="D75" s="147" t="s">
        <v>3346</v>
      </c>
      <c r="E75" s="134">
        <v>9.1</v>
      </c>
    </row>
    <row r="76" spans="1:5" x14ac:dyDescent="0.25">
      <c r="A76" s="147" t="s">
        <v>751</v>
      </c>
      <c r="B76" s="134">
        <v>2553.02</v>
      </c>
      <c r="D76" s="147" t="s">
        <v>3248</v>
      </c>
      <c r="E76" s="134">
        <v>65.05</v>
      </c>
    </row>
    <row r="77" spans="1:5" x14ac:dyDescent="0.25">
      <c r="A77" s="147" t="s">
        <v>1143</v>
      </c>
      <c r="B77" s="134">
        <v>2777.72</v>
      </c>
      <c r="D77" s="147" t="s">
        <v>3347</v>
      </c>
      <c r="E77" s="134">
        <v>13.48</v>
      </c>
    </row>
    <row r="78" spans="1:5" x14ac:dyDescent="0.25">
      <c r="A78" s="147" t="s">
        <v>270</v>
      </c>
      <c r="B78" s="134">
        <v>2779.14</v>
      </c>
      <c r="D78" s="147" t="s">
        <v>3246</v>
      </c>
      <c r="E78" s="134">
        <v>44.7</v>
      </c>
    </row>
    <row r="79" spans="1:5" x14ac:dyDescent="0.25">
      <c r="A79" s="147" t="s">
        <v>388</v>
      </c>
      <c r="B79" s="134">
        <v>2930.73</v>
      </c>
      <c r="D79" s="147" t="s">
        <v>3345</v>
      </c>
      <c r="E79" s="134">
        <v>164.68</v>
      </c>
    </row>
    <row r="80" spans="1:5" x14ac:dyDescent="0.25">
      <c r="A80" s="147" t="s">
        <v>524</v>
      </c>
      <c r="B80" s="134">
        <v>2777.72</v>
      </c>
      <c r="D80" s="147" t="s">
        <v>3321</v>
      </c>
      <c r="E80" s="134">
        <v>171.96</v>
      </c>
    </row>
    <row r="81" spans="1:5" x14ac:dyDescent="0.25">
      <c r="A81" s="147" t="s">
        <v>923</v>
      </c>
      <c r="B81" s="134">
        <v>2732.78</v>
      </c>
      <c r="D81" s="147" t="s">
        <v>3322</v>
      </c>
      <c r="E81" s="134">
        <v>41.22</v>
      </c>
    </row>
    <row r="82" spans="1:5" x14ac:dyDescent="0.25">
      <c r="A82" s="147" t="s">
        <v>681</v>
      </c>
      <c r="B82" s="134">
        <v>110.21</v>
      </c>
      <c r="D82" s="147" t="s">
        <v>3319</v>
      </c>
      <c r="E82" s="134">
        <v>20.53</v>
      </c>
    </row>
    <row r="83" spans="1:5" x14ac:dyDescent="0.25">
      <c r="A83" s="147" t="s">
        <v>847</v>
      </c>
      <c r="B83" s="134">
        <v>465.88</v>
      </c>
      <c r="D83" s="147" t="s">
        <v>3275</v>
      </c>
      <c r="E83" s="134">
        <v>3.08</v>
      </c>
    </row>
    <row r="84" spans="1:5" x14ac:dyDescent="0.25">
      <c r="A84" s="147" t="s">
        <v>1147</v>
      </c>
      <c r="B84" s="134">
        <v>508.9</v>
      </c>
      <c r="D84" s="147" t="s">
        <v>3276</v>
      </c>
      <c r="E84" s="134">
        <v>8.73</v>
      </c>
    </row>
    <row r="85" spans="1:5" x14ac:dyDescent="0.25">
      <c r="A85" s="147" t="s">
        <v>1243</v>
      </c>
      <c r="B85" s="134">
        <v>490.73</v>
      </c>
      <c r="D85" s="147" t="s">
        <v>3320</v>
      </c>
      <c r="E85" s="134">
        <v>13.48</v>
      </c>
    </row>
    <row r="86" spans="1:5" x14ac:dyDescent="0.25">
      <c r="A86" s="147" t="s">
        <v>243</v>
      </c>
      <c r="B86" s="134">
        <v>373.98</v>
      </c>
      <c r="D86" s="147" t="s">
        <v>3344</v>
      </c>
      <c r="E86" s="134">
        <v>44.7</v>
      </c>
    </row>
    <row r="87" spans="1:5" x14ac:dyDescent="0.25">
      <c r="A87" s="147" t="s">
        <v>1185</v>
      </c>
      <c r="B87" s="134">
        <v>3262.64</v>
      </c>
      <c r="D87" s="147" t="s">
        <v>3213</v>
      </c>
      <c r="E87" s="134">
        <v>236.53</v>
      </c>
    </row>
    <row r="88" spans="1:5" x14ac:dyDescent="0.25">
      <c r="A88" s="147" t="s">
        <v>786</v>
      </c>
      <c r="B88" s="134">
        <v>7248.88</v>
      </c>
      <c r="D88" s="147" t="s">
        <v>3318</v>
      </c>
      <c r="E88" s="134">
        <v>19.63</v>
      </c>
    </row>
    <row r="89" spans="1:5" x14ac:dyDescent="0.25">
      <c r="A89" s="147" t="s">
        <v>539</v>
      </c>
      <c r="B89" s="134">
        <v>314.58</v>
      </c>
      <c r="D89" s="147" t="s">
        <v>3343</v>
      </c>
      <c r="E89" s="134">
        <v>20.77</v>
      </c>
    </row>
    <row r="90" spans="1:5" x14ac:dyDescent="0.25">
      <c r="A90" s="147" t="s">
        <v>222</v>
      </c>
      <c r="B90" s="134">
        <v>655.43</v>
      </c>
      <c r="D90" s="147" t="s">
        <v>3240</v>
      </c>
      <c r="E90" s="134">
        <v>44.7</v>
      </c>
    </row>
    <row r="91" spans="1:5" x14ac:dyDescent="0.25">
      <c r="A91" s="131" t="s">
        <v>816</v>
      </c>
      <c r="B91" s="134">
        <v>864</v>
      </c>
      <c r="D91" s="147" t="s">
        <v>3241</v>
      </c>
      <c r="E91" s="134">
        <v>9.14</v>
      </c>
    </row>
    <row r="92" spans="1:5" x14ac:dyDescent="0.25">
      <c r="A92" s="147" t="s">
        <v>815</v>
      </c>
      <c r="B92" s="134">
        <v>864</v>
      </c>
      <c r="D92" s="147" t="s">
        <v>3236</v>
      </c>
      <c r="E92" s="134">
        <v>7.7</v>
      </c>
    </row>
    <row r="93" spans="1:5" x14ac:dyDescent="0.25">
      <c r="A93" s="131" t="s">
        <v>78</v>
      </c>
      <c r="B93" s="134">
        <v>7042.84</v>
      </c>
      <c r="D93" s="147" t="s">
        <v>3313</v>
      </c>
      <c r="E93" s="134">
        <v>5.85</v>
      </c>
    </row>
    <row r="94" spans="1:5" x14ac:dyDescent="0.25">
      <c r="A94" s="147" t="s">
        <v>1077</v>
      </c>
      <c r="B94" s="134">
        <v>950</v>
      </c>
      <c r="D94" s="147" t="s">
        <v>3339</v>
      </c>
      <c r="E94" s="134">
        <v>131.22</v>
      </c>
    </row>
    <row r="95" spans="1:5" x14ac:dyDescent="0.25">
      <c r="A95" s="147" t="s">
        <v>342</v>
      </c>
      <c r="B95" s="134">
        <v>500</v>
      </c>
      <c r="D95" s="147" t="s">
        <v>3237</v>
      </c>
      <c r="E95" s="134">
        <v>97.04</v>
      </c>
    </row>
    <row r="96" spans="1:5" x14ac:dyDescent="0.25">
      <c r="A96" s="147" t="s">
        <v>574</v>
      </c>
      <c r="B96" s="134">
        <v>509.12</v>
      </c>
      <c r="D96" s="147" t="s">
        <v>3238</v>
      </c>
      <c r="E96" s="134">
        <v>216.84</v>
      </c>
    </row>
    <row r="97" spans="1:5" x14ac:dyDescent="0.25">
      <c r="A97" s="147" t="s">
        <v>981</v>
      </c>
      <c r="B97" s="134">
        <v>2174.0700000000002</v>
      </c>
      <c r="D97" s="147" t="s">
        <v>3221</v>
      </c>
      <c r="E97" s="134">
        <v>70.510000000000005</v>
      </c>
    </row>
    <row r="98" spans="1:5" x14ac:dyDescent="0.25">
      <c r="A98" s="147" t="s">
        <v>483</v>
      </c>
      <c r="B98" s="134">
        <v>267.37</v>
      </c>
      <c r="D98" s="147" t="s">
        <v>3222</v>
      </c>
      <c r="E98" s="134">
        <v>67.260000000000005</v>
      </c>
    </row>
    <row r="99" spans="1:5" x14ac:dyDescent="0.25">
      <c r="A99" s="147" t="s">
        <v>120</v>
      </c>
      <c r="B99" s="134">
        <v>1900</v>
      </c>
      <c r="D99" s="147" t="s">
        <v>3217</v>
      </c>
      <c r="E99" s="134">
        <v>5.37</v>
      </c>
    </row>
    <row r="100" spans="1:5" x14ac:dyDescent="0.25">
      <c r="A100" s="147" t="s">
        <v>1251</v>
      </c>
      <c r="B100" s="134">
        <v>500</v>
      </c>
      <c r="D100" s="147" t="s">
        <v>3306</v>
      </c>
      <c r="E100" s="134">
        <v>16.22</v>
      </c>
    </row>
    <row r="101" spans="1:5" x14ac:dyDescent="0.25">
      <c r="A101" s="147" t="s">
        <v>422</v>
      </c>
      <c r="B101" s="134">
        <v>242.28</v>
      </c>
      <c r="D101" s="147" t="s">
        <v>3243</v>
      </c>
      <c r="E101" s="134">
        <v>73.64</v>
      </c>
    </row>
    <row r="102" spans="1:5" x14ac:dyDescent="0.25">
      <c r="A102" s="131" t="s">
        <v>83</v>
      </c>
      <c r="B102" s="134">
        <v>48933.5</v>
      </c>
      <c r="D102" s="147" t="s">
        <v>3314</v>
      </c>
      <c r="E102" s="134">
        <v>11.42</v>
      </c>
    </row>
    <row r="103" spans="1:5" x14ac:dyDescent="0.25">
      <c r="A103" s="147" t="s">
        <v>403</v>
      </c>
      <c r="B103" s="134">
        <v>7611.93</v>
      </c>
      <c r="D103" s="147" t="s">
        <v>3338</v>
      </c>
      <c r="E103" s="134">
        <v>73.41</v>
      </c>
    </row>
    <row r="104" spans="1:5" x14ac:dyDescent="0.25">
      <c r="A104" s="147" t="s">
        <v>82</v>
      </c>
      <c r="B104" s="134">
        <v>888.6</v>
      </c>
      <c r="D104" s="147" t="s">
        <v>3301</v>
      </c>
      <c r="E104" s="134">
        <v>65.61</v>
      </c>
    </row>
    <row r="105" spans="1:5" x14ac:dyDescent="0.25">
      <c r="A105" s="147" t="s">
        <v>162</v>
      </c>
      <c r="B105" s="134">
        <v>6081.5599999999995</v>
      </c>
      <c r="D105" s="147" t="s">
        <v>3272</v>
      </c>
      <c r="E105" s="134">
        <v>98.12</v>
      </c>
    </row>
    <row r="106" spans="1:5" x14ac:dyDescent="0.25">
      <c r="A106" s="147" t="s">
        <v>126</v>
      </c>
      <c r="B106" s="134">
        <v>24069.640000000003</v>
      </c>
      <c r="D106" s="147" t="s">
        <v>3302</v>
      </c>
      <c r="E106" s="134">
        <v>73.41</v>
      </c>
    </row>
    <row r="107" spans="1:5" x14ac:dyDescent="0.25">
      <c r="A107" s="147" t="s">
        <v>1675</v>
      </c>
      <c r="B107" s="134">
        <v>2214.2800000000002</v>
      </c>
      <c r="D107" s="147" t="s">
        <v>3209</v>
      </c>
      <c r="E107" s="134">
        <v>4.28</v>
      </c>
    </row>
    <row r="108" spans="1:5" x14ac:dyDescent="0.25">
      <c r="A108" s="147" t="s">
        <v>1140</v>
      </c>
      <c r="B108" s="134">
        <v>8067.49</v>
      </c>
      <c r="D108" s="147" t="s">
        <v>3244</v>
      </c>
      <c r="E108" s="134">
        <v>25.93</v>
      </c>
    </row>
    <row r="109" spans="1:5" x14ac:dyDescent="0.25">
      <c r="A109" s="131" t="s">
        <v>65</v>
      </c>
      <c r="B109" s="134">
        <v>23836.249999999996</v>
      </c>
      <c r="D109" s="147" t="s">
        <v>3211</v>
      </c>
      <c r="E109" s="134">
        <v>41.22</v>
      </c>
    </row>
    <row r="110" spans="1:5" x14ac:dyDescent="0.25">
      <c r="A110" s="147" t="s">
        <v>257</v>
      </c>
      <c r="B110" s="134">
        <v>1948.32</v>
      </c>
      <c r="D110" s="147" t="s">
        <v>3340</v>
      </c>
      <c r="E110" s="134">
        <v>41.07</v>
      </c>
    </row>
    <row r="111" spans="1:5" x14ac:dyDescent="0.25">
      <c r="A111" s="147" t="s">
        <v>64</v>
      </c>
      <c r="B111" s="134">
        <v>3820.91</v>
      </c>
      <c r="D111" s="147" t="s">
        <v>3341</v>
      </c>
      <c r="E111" s="134">
        <v>33.409999999999997</v>
      </c>
    </row>
    <row r="112" spans="1:5" x14ac:dyDescent="0.25">
      <c r="A112" s="147" t="s">
        <v>219</v>
      </c>
      <c r="B112" s="134">
        <v>10808.33</v>
      </c>
      <c r="D112" s="147" t="s">
        <v>3342</v>
      </c>
      <c r="E112" s="134">
        <v>73.41</v>
      </c>
    </row>
    <row r="113" spans="1:5" x14ac:dyDescent="0.25">
      <c r="A113" s="147" t="s">
        <v>671</v>
      </c>
      <c r="B113" s="134">
        <v>5882.09</v>
      </c>
      <c r="D113" s="147" t="s">
        <v>3239</v>
      </c>
      <c r="E113" s="134">
        <v>6.08</v>
      </c>
    </row>
    <row r="114" spans="1:5" x14ac:dyDescent="0.25">
      <c r="A114" s="147" t="s">
        <v>340</v>
      </c>
      <c r="B114" s="134">
        <v>1376.6</v>
      </c>
      <c r="D114" s="147" t="s">
        <v>3303</v>
      </c>
      <c r="E114" s="134">
        <v>18.850000000000001</v>
      </c>
    </row>
    <row r="115" spans="1:5" x14ac:dyDescent="0.25">
      <c r="A115" s="131" t="s">
        <v>84</v>
      </c>
      <c r="B115" s="134">
        <v>45602.5</v>
      </c>
      <c r="D115" s="147" t="s">
        <v>3273</v>
      </c>
      <c r="E115" s="134">
        <v>73.41</v>
      </c>
    </row>
    <row r="116" spans="1:5" x14ac:dyDescent="0.25">
      <c r="A116" s="147" t="s">
        <v>1688</v>
      </c>
      <c r="B116" s="134">
        <v>212.5</v>
      </c>
      <c r="D116" s="147" t="s">
        <v>3271</v>
      </c>
      <c r="E116" s="134">
        <v>7.5600000000000005</v>
      </c>
    </row>
    <row r="117" spans="1:5" x14ac:dyDescent="0.25">
      <c r="A117" s="147" t="s">
        <v>916</v>
      </c>
      <c r="B117" s="134">
        <v>1742.5</v>
      </c>
      <c r="D117" s="147" t="s">
        <v>3299</v>
      </c>
      <c r="E117" s="134">
        <v>9.1</v>
      </c>
    </row>
    <row r="118" spans="1:5" x14ac:dyDescent="0.25">
      <c r="A118" s="147" t="s">
        <v>638</v>
      </c>
      <c r="B118" s="134">
        <v>3400</v>
      </c>
      <c r="D118" s="147" t="s">
        <v>3336</v>
      </c>
      <c r="E118" s="134">
        <v>22.82</v>
      </c>
    </row>
    <row r="119" spans="1:5" x14ac:dyDescent="0.25">
      <c r="A119" s="147" t="s">
        <v>614</v>
      </c>
      <c r="B119" s="134">
        <v>6120</v>
      </c>
      <c r="D119" s="147" t="s">
        <v>3300</v>
      </c>
      <c r="E119" s="134">
        <v>44.7</v>
      </c>
    </row>
    <row r="120" spans="1:5" x14ac:dyDescent="0.25">
      <c r="A120" s="147" t="s">
        <v>317</v>
      </c>
      <c r="B120" s="134">
        <v>3400</v>
      </c>
      <c r="D120" s="147" t="s">
        <v>3337</v>
      </c>
      <c r="E120" s="134">
        <v>18.03</v>
      </c>
    </row>
    <row r="121" spans="1:5" x14ac:dyDescent="0.25">
      <c r="A121" s="147" t="s">
        <v>1326</v>
      </c>
      <c r="B121" s="134">
        <v>3400</v>
      </c>
      <c r="D121" s="147" t="s">
        <v>2511</v>
      </c>
      <c r="E121" s="134">
        <v>174.66</v>
      </c>
    </row>
    <row r="122" spans="1:5" x14ac:dyDescent="0.25">
      <c r="A122" s="147" t="s">
        <v>1091</v>
      </c>
      <c r="B122" s="134">
        <v>2720</v>
      </c>
      <c r="D122" s="147" t="s">
        <v>2521</v>
      </c>
      <c r="E122" s="134">
        <v>-7403.86</v>
      </c>
    </row>
    <row r="123" spans="1:5" x14ac:dyDescent="0.25">
      <c r="A123" s="147" t="s">
        <v>533</v>
      </c>
      <c r="B123" s="134">
        <v>1870</v>
      </c>
      <c r="D123" s="147" t="s">
        <v>3166</v>
      </c>
      <c r="E123" s="134">
        <v>78.990000000000009</v>
      </c>
    </row>
    <row r="124" spans="1:5" x14ac:dyDescent="0.25">
      <c r="A124" s="147" t="s">
        <v>445</v>
      </c>
      <c r="B124" s="134">
        <v>85</v>
      </c>
      <c r="D124" s="147" t="s">
        <v>3448</v>
      </c>
      <c r="E124" s="134">
        <v>253.1</v>
      </c>
    </row>
    <row r="125" spans="1:5" x14ac:dyDescent="0.25">
      <c r="A125" s="147" t="s">
        <v>116</v>
      </c>
      <c r="B125" s="134">
        <v>19380</v>
      </c>
      <c r="D125" s="147" t="s">
        <v>2313</v>
      </c>
      <c r="E125" s="134">
        <v>-8010.5</v>
      </c>
    </row>
    <row r="126" spans="1:5" x14ac:dyDescent="0.25">
      <c r="A126" s="147" t="s">
        <v>879</v>
      </c>
      <c r="B126" s="134">
        <v>340</v>
      </c>
      <c r="D126" s="147" t="s">
        <v>2289</v>
      </c>
      <c r="E126" s="134">
        <v>20831.25</v>
      </c>
    </row>
    <row r="127" spans="1:5" x14ac:dyDescent="0.25">
      <c r="A127" s="147" t="s">
        <v>516</v>
      </c>
      <c r="B127" s="134">
        <v>765</v>
      </c>
      <c r="D127" s="147" t="s">
        <v>3265</v>
      </c>
      <c r="E127" s="134">
        <v>-2300</v>
      </c>
    </row>
    <row r="128" spans="1:5" x14ac:dyDescent="0.25">
      <c r="A128" s="147" t="s">
        <v>141</v>
      </c>
      <c r="B128" s="134">
        <v>680</v>
      </c>
      <c r="D128" s="147" t="s">
        <v>2658</v>
      </c>
      <c r="E128" s="134">
        <v>1598.97</v>
      </c>
    </row>
    <row r="129" spans="1:5" x14ac:dyDescent="0.25">
      <c r="A129" s="147" t="s">
        <v>1188</v>
      </c>
      <c r="B129" s="134">
        <v>1487.5</v>
      </c>
      <c r="D129" s="147" t="s">
        <v>2812</v>
      </c>
      <c r="E129" s="134">
        <v>527.63</v>
      </c>
    </row>
    <row r="130" spans="1:5" x14ac:dyDescent="0.25">
      <c r="A130" s="131" t="s">
        <v>98</v>
      </c>
      <c r="B130" s="134">
        <v>109041.64</v>
      </c>
      <c r="D130" s="147" t="s">
        <v>3149</v>
      </c>
      <c r="E130" s="134">
        <v>1064.47</v>
      </c>
    </row>
    <row r="131" spans="1:5" x14ac:dyDescent="0.25">
      <c r="A131" s="147" t="s">
        <v>1229</v>
      </c>
      <c r="B131" s="134">
        <v>6750</v>
      </c>
      <c r="D131" s="131" t="s">
        <v>2128</v>
      </c>
      <c r="E131" s="134">
        <v>65.95</v>
      </c>
    </row>
    <row r="132" spans="1:5" x14ac:dyDescent="0.25">
      <c r="A132" s="147" t="s">
        <v>156</v>
      </c>
      <c r="B132" s="134">
        <v>1800</v>
      </c>
      <c r="D132" s="147" t="s">
        <v>2127</v>
      </c>
      <c r="E132" s="134">
        <v>65.95</v>
      </c>
    </row>
    <row r="133" spans="1:5" x14ac:dyDescent="0.25">
      <c r="A133" s="147" t="s">
        <v>1210</v>
      </c>
      <c r="B133" s="134">
        <v>705</v>
      </c>
      <c r="D133" s="131" t="s">
        <v>2444</v>
      </c>
      <c r="E133" s="134">
        <v>754.25</v>
      </c>
    </row>
    <row r="134" spans="1:5" x14ac:dyDescent="0.25">
      <c r="A134" s="147" t="s">
        <v>363</v>
      </c>
      <c r="B134" s="134">
        <v>960</v>
      </c>
      <c r="D134" s="147" t="s">
        <v>2443</v>
      </c>
      <c r="E134" s="134">
        <v>754.25</v>
      </c>
    </row>
    <row r="135" spans="1:5" x14ac:dyDescent="0.25">
      <c r="A135" s="147" t="s">
        <v>439</v>
      </c>
      <c r="B135" s="134">
        <v>1405</v>
      </c>
      <c r="D135" s="131" t="s">
        <v>110</v>
      </c>
      <c r="E135" s="134">
        <v>1742.78</v>
      </c>
    </row>
    <row r="136" spans="1:5" x14ac:dyDescent="0.25">
      <c r="A136" s="147" t="s">
        <v>1098</v>
      </c>
      <c r="B136" s="134">
        <v>2336.1799999999998</v>
      </c>
      <c r="D136" s="147" t="s">
        <v>3139</v>
      </c>
      <c r="E136" s="134">
        <v>80.14</v>
      </c>
    </row>
    <row r="137" spans="1:5" x14ac:dyDescent="0.25">
      <c r="A137" s="147" t="s">
        <v>1332</v>
      </c>
      <c r="B137" s="134">
        <v>2870</v>
      </c>
      <c r="D137" s="147" t="s">
        <v>2385</v>
      </c>
      <c r="E137" s="134">
        <v>1018.16</v>
      </c>
    </row>
    <row r="138" spans="1:5" x14ac:dyDescent="0.25">
      <c r="A138" s="147" t="s">
        <v>560</v>
      </c>
      <c r="B138" s="134">
        <v>6952.5</v>
      </c>
      <c r="D138" s="147" t="s">
        <v>2485</v>
      </c>
      <c r="E138" s="134">
        <v>644.48</v>
      </c>
    </row>
    <row r="139" spans="1:5" x14ac:dyDescent="0.25">
      <c r="A139" s="147" t="s">
        <v>536</v>
      </c>
      <c r="B139" s="134">
        <v>7852.5</v>
      </c>
      <c r="D139" s="131" t="s">
        <v>3508</v>
      </c>
      <c r="E139" s="134">
        <v>106.34</v>
      </c>
    </row>
    <row r="140" spans="1:5" x14ac:dyDescent="0.25">
      <c r="A140" s="147" t="s">
        <v>253</v>
      </c>
      <c r="B140" s="134">
        <v>7395</v>
      </c>
      <c r="D140" s="147" t="s">
        <v>3507</v>
      </c>
      <c r="E140" s="134">
        <v>106.34</v>
      </c>
    </row>
    <row r="141" spans="1:5" x14ac:dyDescent="0.25">
      <c r="A141" s="147" t="s">
        <v>1207</v>
      </c>
      <c r="B141" s="134">
        <v>2260</v>
      </c>
      <c r="D141" s="131" t="s">
        <v>3421</v>
      </c>
      <c r="E141" s="134">
        <v>18.11</v>
      </c>
    </row>
    <row r="142" spans="1:5" x14ac:dyDescent="0.25">
      <c r="A142" s="147" t="s">
        <v>198</v>
      </c>
      <c r="B142" s="134">
        <v>1387.5</v>
      </c>
      <c r="D142" s="147" t="s">
        <v>3420</v>
      </c>
      <c r="E142" s="134">
        <v>18.11</v>
      </c>
    </row>
    <row r="143" spans="1:5" x14ac:dyDescent="0.25">
      <c r="A143" s="147" t="s">
        <v>598</v>
      </c>
      <c r="B143" s="134">
        <v>510</v>
      </c>
      <c r="D143" s="131" t="s">
        <v>2433</v>
      </c>
      <c r="E143" s="134">
        <v>92.64</v>
      </c>
    </row>
    <row r="144" spans="1:5" x14ac:dyDescent="0.25">
      <c r="A144" s="147" t="s">
        <v>1670</v>
      </c>
      <c r="B144" s="134">
        <v>12380.4</v>
      </c>
      <c r="D144" s="147" t="s">
        <v>2432</v>
      </c>
      <c r="E144" s="134">
        <v>92.64</v>
      </c>
    </row>
    <row r="145" spans="1:5" x14ac:dyDescent="0.25">
      <c r="A145" s="147" t="s">
        <v>952</v>
      </c>
      <c r="B145" s="134">
        <v>3600</v>
      </c>
      <c r="D145" s="131" t="s">
        <v>3125</v>
      </c>
      <c r="E145" s="134">
        <v>83.58</v>
      </c>
    </row>
    <row r="146" spans="1:5" x14ac:dyDescent="0.25">
      <c r="A146" s="147" t="s">
        <v>1115</v>
      </c>
      <c r="B146" s="134">
        <v>2560</v>
      </c>
      <c r="D146" s="147" t="s">
        <v>2127</v>
      </c>
      <c r="E146" s="134">
        <v>83.58</v>
      </c>
    </row>
    <row r="147" spans="1:5" x14ac:dyDescent="0.25">
      <c r="A147" s="147" t="s">
        <v>819</v>
      </c>
      <c r="B147" s="134">
        <v>1335</v>
      </c>
      <c r="D147" s="131" t="s">
        <v>2438</v>
      </c>
      <c r="E147" s="134">
        <v>2936.65</v>
      </c>
    </row>
    <row r="148" spans="1:5" x14ac:dyDescent="0.25">
      <c r="A148" s="147" t="s">
        <v>855</v>
      </c>
      <c r="B148" s="134">
        <v>5324.3</v>
      </c>
      <c r="D148" s="147" t="s">
        <v>2437</v>
      </c>
      <c r="E148" s="134">
        <v>1526.25</v>
      </c>
    </row>
    <row r="149" spans="1:5" x14ac:dyDescent="0.25">
      <c r="A149" s="147" t="s">
        <v>768</v>
      </c>
      <c r="B149" s="134">
        <v>375</v>
      </c>
      <c r="D149" s="147" t="s">
        <v>2646</v>
      </c>
      <c r="E149" s="134">
        <v>1410.4</v>
      </c>
    </row>
    <row r="150" spans="1:5" x14ac:dyDescent="0.25">
      <c r="A150" s="147" t="s">
        <v>442</v>
      </c>
      <c r="B150" s="134">
        <v>1160</v>
      </c>
      <c r="D150" s="131" t="s">
        <v>2024</v>
      </c>
      <c r="E150" s="134">
        <v>16210</v>
      </c>
    </row>
    <row r="151" spans="1:5" x14ac:dyDescent="0.25">
      <c r="A151" s="147" t="s">
        <v>1176</v>
      </c>
      <c r="B151" s="134">
        <v>4200</v>
      </c>
      <c r="D151" s="147" t="s">
        <v>2473</v>
      </c>
      <c r="E151" s="134">
        <v>1235</v>
      </c>
    </row>
    <row r="152" spans="1:5" x14ac:dyDescent="0.25">
      <c r="A152" s="147" t="s">
        <v>1221</v>
      </c>
      <c r="B152" s="134">
        <v>4170</v>
      </c>
      <c r="D152" s="147" t="s">
        <v>2417</v>
      </c>
      <c r="E152" s="134">
        <v>750</v>
      </c>
    </row>
    <row r="153" spans="1:5" x14ac:dyDescent="0.25">
      <c r="A153" s="147" t="s">
        <v>566</v>
      </c>
      <c r="B153" s="134">
        <v>2420</v>
      </c>
      <c r="D153" s="147" t="s">
        <v>3128</v>
      </c>
      <c r="E153" s="134">
        <v>1500</v>
      </c>
    </row>
    <row r="154" spans="1:5" x14ac:dyDescent="0.25">
      <c r="A154" s="147" t="s">
        <v>97</v>
      </c>
      <c r="B154" s="134">
        <v>345</v>
      </c>
      <c r="D154" s="147" t="s">
        <v>3474</v>
      </c>
      <c r="E154" s="134">
        <v>1415</v>
      </c>
    </row>
    <row r="155" spans="1:5" x14ac:dyDescent="0.25">
      <c r="A155" s="147" t="s">
        <v>1235</v>
      </c>
      <c r="B155" s="134">
        <v>3160</v>
      </c>
      <c r="D155" s="147" t="s">
        <v>3427</v>
      </c>
      <c r="E155" s="134">
        <v>1350</v>
      </c>
    </row>
    <row r="156" spans="1:5" x14ac:dyDescent="0.25">
      <c r="A156" s="147" t="s">
        <v>783</v>
      </c>
      <c r="B156" s="134">
        <v>8558.2000000000007</v>
      </c>
      <c r="D156" s="147" t="s">
        <v>2441</v>
      </c>
      <c r="E156" s="134">
        <v>1062</v>
      </c>
    </row>
    <row r="157" spans="1:5" x14ac:dyDescent="0.25">
      <c r="A157" s="147" t="s">
        <v>372</v>
      </c>
      <c r="B157" s="134">
        <v>5700</v>
      </c>
      <c r="D157" s="147" t="s">
        <v>2136</v>
      </c>
      <c r="E157" s="134">
        <v>3935</v>
      </c>
    </row>
    <row r="158" spans="1:5" x14ac:dyDescent="0.25">
      <c r="A158" s="147" t="s">
        <v>1248</v>
      </c>
      <c r="B158" s="134">
        <v>2150</v>
      </c>
      <c r="D158" s="147" t="s">
        <v>2045</v>
      </c>
      <c r="E158" s="134">
        <v>1153</v>
      </c>
    </row>
    <row r="159" spans="1:5" x14ac:dyDescent="0.25">
      <c r="A159" s="147" t="s">
        <v>527</v>
      </c>
      <c r="B159" s="134">
        <v>487.5</v>
      </c>
      <c r="D159" s="147" t="s">
        <v>2378</v>
      </c>
      <c r="E159" s="134">
        <v>488.5</v>
      </c>
    </row>
    <row r="160" spans="1:5" x14ac:dyDescent="0.25">
      <c r="A160" s="147" t="s">
        <v>563</v>
      </c>
      <c r="B160" s="134">
        <v>384.23</v>
      </c>
      <c r="D160" s="147" t="s">
        <v>2710</v>
      </c>
      <c r="E160" s="134">
        <v>1239</v>
      </c>
    </row>
    <row r="161" spans="1:5" x14ac:dyDescent="0.25">
      <c r="A161" s="147" t="s">
        <v>714</v>
      </c>
      <c r="B161" s="134">
        <v>337.5</v>
      </c>
      <c r="D161" s="147" t="s">
        <v>2196</v>
      </c>
      <c r="E161" s="134">
        <v>695</v>
      </c>
    </row>
    <row r="162" spans="1:5" x14ac:dyDescent="0.25">
      <c r="A162" s="147" t="s">
        <v>605</v>
      </c>
      <c r="B162" s="134">
        <v>3400</v>
      </c>
      <c r="D162" s="147" t="s">
        <v>2184</v>
      </c>
      <c r="E162" s="134">
        <v>129.5</v>
      </c>
    </row>
    <row r="163" spans="1:5" x14ac:dyDescent="0.25">
      <c r="A163" s="147" t="s">
        <v>1062</v>
      </c>
      <c r="B163" s="134">
        <v>2420</v>
      </c>
      <c r="D163" s="147" t="s">
        <v>2701</v>
      </c>
      <c r="E163" s="134">
        <v>1258</v>
      </c>
    </row>
    <row r="164" spans="1:5" x14ac:dyDescent="0.25">
      <c r="A164" s="147" t="s">
        <v>557</v>
      </c>
      <c r="B164" s="134">
        <v>18.329999999999998</v>
      </c>
      <c r="D164" s="131" t="s">
        <v>2422</v>
      </c>
      <c r="E164" s="134">
        <v>876.28</v>
      </c>
    </row>
    <row r="165" spans="1:5" x14ac:dyDescent="0.25">
      <c r="A165" s="147" t="s">
        <v>755</v>
      </c>
      <c r="B165" s="134">
        <v>1372.5</v>
      </c>
      <c r="D165" s="147" t="s">
        <v>2707</v>
      </c>
      <c r="E165" s="134">
        <v>741.28</v>
      </c>
    </row>
    <row r="166" spans="1:5" x14ac:dyDescent="0.25">
      <c r="A166" s="131" t="s">
        <v>260</v>
      </c>
      <c r="B166" s="134">
        <v>16943.78</v>
      </c>
      <c r="D166" s="147" t="s">
        <v>2421</v>
      </c>
      <c r="E166" s="134">
        <v>135</v>
      </c>
    </row>
    <row r="167" spans="1:5" x14ac:dyDescent="0.25">
      <c r="A167" s="147" t="s">
        <v>617</v>
      </c>
      <c r="B167" s="134">
        <v>14160.65</v>
      </c>
      <c r="D167" s="131" t="s">
        <v>2123</v>
      </c>
      <c r="E167" s="134">
        <v>423.25</v>
      </c>
    </row>
    <row r="168" spans="1:5" x14ac:dyDescent="0.25">
      <c r="A168" s="147" t="s">
        <v>259</v>
      </c>
      <c r="B168" s="134">
        <v>32.25</v>
      </c>
      <c r="D168" s="147" t="s">
        <v>2122</v>
      </c>
      <c r="E168" s="134">
        <v>423.25</v>
      </c>
    </row>
    <row r="169" spans="1:5" x14ac:dyDescent="0.25">
      <c r="A169" s="147" t="s">
        <v>1337</v>
      </c>
      <c r="B169" s="134">
        <v>652.75</v>
      </c>
      <c r="D169" s="131" t="s">
        <v>2910</v>
      </c>
      <c r="E169" s="134">
        <v>308.45</v>
      </c>
    </row>
    <row r="170" spans="1:5" x14ac:dyDescent="0.25">
      <c r="A170" s="147" t="s">
        <v>360</v>
      </c>
      <c r="B170" s="134">
        <v>2098.13</v>
      </c>
      <c r="D170" s="147" t="s">
        <v>2909</v>
      </c>
      <c r="E170" s="134">
        <v>308.45</v>
      </c>
    </row>
    <row r="171" spans="1:5" x14ac:dyDescent="0.25">
      <c r="A171" s="131" t="s">
        <v>88</v>
      </c>
      <c r="B171" s="134">
        <v>231656.01</v>
      </c>
      <c r="D171" s="131" t="s">
        <v>2642</v>
      </c>
      <c r="E171" s="134">
        <v>2617.34</v>
      </c>
    </row>
    <row r="172" spans="1:5" x14ac:dyDescent="0.25">
      <c r="A172" s="147" t="s">
        <v>150</v>
      </c>
      <c r="B172" s="134">
        <v>924</v>
      </c>
      <c r="D172" s="147" t="s">
        <v>2696</v>
      </c>
      <c r="E172" s="134">
        <v>451.86</v>
      </c>
    </row>
    <row r="173" spans="1:5" x14ac:dyDescent="0.25">
      <c r="A173" s="147" t="s">
        <v>949</v>
      </c>
      <c r="B173" s="134">
        <v>280</v>
      </c>
      <c r="D173" s="147" t="s">
        <v>3387</v>
      </c>
      <c r="E173" s="134">
        <v>2165.48</v>
      </c>
    </row>
    <row r="174" spans="1:5" x14ac:dyDescent="0.25">
      <c r="A174" s="147" t="s">
        <v>579</v>
      </c>
      <c r="B174" s="134">
        <v>675</v>
      </c>
      <c r="D174" s="131" t="s">
        <v>36</v>
      </c>
      <c r="E174" s="134">
        <v>180</v>
      </c>
    </row>
    <row r="175" spans="1:5" x14ac:dyDescent="0.25">
      <c r="A175" s="147" t="s">
        <v>1340</v>
      </c>
      <c r="B175" s="134">
        <v>2437.5</v>
      </c>
      <c r="D175" s="147" t="s">
        <v>2140</v>
      </c>
      <c r="E175" s="134">
        <v>180</v>
      </c>
    </row>
    <row r="176" spans="1:5" x14ac:dyDescent="0.25">
      <c r="A176" s="147" t="s">
        <v>746</v>
      </c>
      <c r="B176" s="134">
        <v>3707</v>
      </c>
      <c r="D176" s="131" t="s">
        <v>7394</v>
      </c>
      <c r="E176" s="134">
        <v>65095.089999999989</v>
      </c>
    </row>
    <row r="177" spans="1:5" x14ac:dyDescent="0.25">
      <c r="A177" s="147" t="s">
        <v>860</v>
      </c>
      <c r="B177" s="134">
        <v>298</v>
      </c>
      <c r="E177" s="134"/>
    </row>
    <row r="178" spans="1:5" x14ac:dyDescent="0.25">
      <c r="A178" s="147" t="s">
        <v>232</v>
      </c>
      <c r="B178" s="134">
        <v>11713.68</v>
      </c>
      <c r="E178" s="134"/>
    </row>
    <row r="179" spans="1:5" x14ac:dyDescent="0.25">
      <c r="A179" s="147" t="s">
        <v>475</v>
      </c>
      <c r="B179" s="134">
        <v>1125</v>
      </c>
      <c r="E179" s="134"/>
    </row>
    <row r="180" spans="1:5" x14ac:dyDescent="0.25">
      <c r="A180" s="147" t="s">
        <v>493</v>
      </c>
      <c r="B180" s="134">
        <v>1125</v>
      </c>
      <c r="E180" s="134"/>
    </row>
    <row r="181" spans="1:5" x14ac:dyDescent="0.25">
      <c r="A181" s="147" t="s">
        <v>1126</v>
      </c>
      <c r="B181" s="134">
        <v>4077.5</v>
      </c>
      <c r="E181" s="134"/>
    </row>
    <row r="182" spans="1:5" x14ac:dyDescent="0.25">
      <c r="A182" s="147" t="s">
        <v>1254</v>
      </c>
      <c r="B182" s="134">
        <v>1437.5</v>
      </c>
      <c r="E182" s="134"/>
    </row>
    <row r="183" spans="1:5" x14ac:dyDescent="0.25">
      <c r="A183" s="147" t="s">
        <v>700</v>
      </c>
      <c r="B183" s="134">
        <v>1300</v>
      </c>
      <c r="E183" s="134"/>
    </row>
    <row r="184" spans="1:5" x14ac:dyDescent="0.25">
      <c r="A184" s="147" t="s">
        <v>1666</v>
      </c>
      <c r="B184" s="134">
        <v>562.5</v>
      </c>
      <c r="E184" s="134"/>
    </row>
    <row r="185" spans="1:5" x14ac:dyDescent="0.25">
      <c r="A185" s="147" t="s">
        <v>780</v>
      </c>
      <c r="B185" s="134">
        <v>8565.7199999999993</v>
      </c>
      <c r="E185" s="134"/>
    </row>
    <row r="186" spans="1:5" x14ac:dyDescent="0.25">
      <c r="A186" s="147" t="s">
        <v>368</v>
      </c>
      <c r="B186" s="134">
        <v>3255.55</v>
      </c>
      <c r="E186" s="134"/>
    </row>
    <row r="187" spans="1:5" x14ac:dyDescent="0.25">
      <c r="A187" s="147" t="s">
        <v>582</v>
      </c>
      <c r="B187" s="134">
        <v>1550</v>
      </c>
      <c r="E187" s="134"/>
    </row>
    <row r="188" spans="1:5" x14ac:dyDescent="0.25">
      <c r="A188" s="147" t="s">
        <v>933</v>
      </c>
      <c r="B188" s="134">
        <v>1125</v>
      </c>
      <c r="E188" s="134"/>
    </row>
    <row r="189" spans="1:5" x14ac:dyDescent="0.25">
      <c r="A189" s="147" t="s">
        <v>841</v>
      </c>
      <c r="B189" s="134">
        <v>8910</v>
      </c>
      <c r="E189" s="134"/>
    </row>
    <row r="190" spans="1:5" x14ac:dyDescent="0.25">
      <c r="A190" s="147" t="s">
        <v>1215</v>
      </c>
      <c r="B190" s="134">
        <v>1575</v>
      </c>
      <c r="E190" s="134"/>
    </row>
    <row r="191" spans="1:5" x14ac:dyDescent="0.25">
      <c r="A191" s="147" t="s">
        <v>707</v>
      </c>
      <c r="B191" s="134">
        <v>7635.75</v>
      </c>
      <c r="E191" s="134"/>
    </row>
    <row r="192" spans="1:5" x14ac:dyDescent="0.25">
      <c r="A192" s="147" t="s">
        <v>725</v>
      </c>
      <c r="B192" s="134">
        <v>140</v>
      </c>
      <c r="E192" s="134"/>
    </row>
    <row r="193" spans="1:5" x14ac:dyDescent="0.25">
      <c r="A193" s="147" t="s">
        <v>478</v>
      </c>
      <c r="B193" s="134">
        <v>1991</v>
      </c>
      <c r="E193" s="134"/>
    </row>
    <row r="194" spans="1:5" x14ac:dyDescent="0.25">
      <c r="A194" s="147" t="s">
        <v>330</v>
      </c>
      <c r="B194" s="134">
        <v>1308</v>
      </c>
      <c r="E194" s="134"/>
    </row>
    <row r="195" spans="1:5" x14ac:dyDescent="0.25">
      <c r="A195" s="147" t="s">
        <v>1161</v>
      </c>
      <c r="B195" s="134">
        <v>450</v>
      </c>
      <c r="E195" s="134"/>
    </row>
    <row r="196" spans="1:5" x14ac:dyDescent="0.25">
      <c r="A196" s="147" t="s">
        <v>1028</v>
      </c>
      <c r="B196" s="134">
        <v>13583.23</v>
      </c>
      <c r="E196" s="134"/>
    </row>
    <row r="197" spans="1:5" x14ac:dyDescent="0.25">
      <c r="A197" s="147" t="s">
        <v>658</v>
      </c>
      <c r="B197" s="134">
        <v>6576</v>
      </c>
      <c r="E197" s="134"/>
    </row>
    <row r="198" spans="1:5" x14ac:dyDescent="0.25">
      <c r="A198" s="147" t="s">
        <v>1218</v>
      </c>
      <c r="B198" s="134">
        <v>1687.5</v>
      </c>
      <c r="E198" s="134"/>
    </row>
    <row r="199" spans="1:5" x14ac:dyDescent="0.25">
      <c r="A199" s="147" t="s">
        <v>266</v>
      </c>
      <c r="B199" s="134">
        <v>2771</v>
      </c>
      <c r="E199" s="134"/>
    </row>
    <row r="200" spans="1:5" x14ac:dyDescent="0.25">
      <c r="A200" s="147" t="s">
        <v>1232</v>
      </c>
      <c r="B200" s="134">
        <v>2400</v>
      </c>
      <c r="E200" s="134"/>
    </row>
    <row r="201" spans="1:5" x14ac:dyDescent="0.25">
      <c r="A201" s="147" t="s">
        <v>595</v>
      </c>
      <c r="B201" s="134">
        <v>750</v>
      </c>
      <c r="E201" s="134"/>
    </row>
    <row r="202" spans="1:5" x14ac:dyDescent="0.25">
      <c r="A202" s="147" t="s">
        <v>487</v>
      </c>
      <c r="B202" s="134">
        <v>562.5</v>
      </c>
      <c r="E202" s="134"/>
    </row>
    <row r="203" spans="1:5" x14ac:dyDescent="0.25">
      <c r="A203" s="147" t="s">
        <v>203</v>
      </c>
      <c r="B203" s="134">
        <v>900</v>
      </c>
      <c r="E203" s="134"/>
    </row>
    <row r="204" spans="1:5" x14ac:dyDescent="0.25">
      <c r="A204" s="147" t="s">
        <v>569</v>
      </c>
      <c r="B204" s="134">
        <v>1736</v>
      </c>
      <c r="E204" s="134"/>
    </row>
    <row r="205" spans="1:5" x14ac:dyDescent="0.25">
      <c r="A205" s="147" t="s">
        <v>1080</v>
      </c>
      <c r="B205" s="134">
        <v>1687.5</v>
      </c>
      <c r="E205" s="134"/>
    </row>
    <row r="206" spans="1:5" x14ac:dyDescent="0.25">
      <c r="A206" s="147" t="s">
        <v>380</v>
      </c>
      <c r="B206" s="134">
        <v>2646</v>
      </c>
      <c r="E206" s="134"/>
    </row>
    <row r="207" spans="1:5" x14ac:dyDescent="0.25">
      <c r="A207" s="147" t="s">
        <v>87</v>
      </c>
      <c r="B207" s="134">
        <v>1571.5</v>
      </c>
      <c r="E207" s="134"/>
    </row>
    <row r="208" spans="1:5" x14ac:dyDescent="0.25">
      <c r="A208" s="147" t="s">
        <v>91</v>
      </c>
      <c r="B208" s="134">
        <v>1828.5</v>
      </c>
      <c r="E208" s="134"/>
    </row>
    <row r="209" spans="1:5" x14ac:dyDescent="0.25">
      <c r="A209" s="147" t="s">
        <v>513</v>
      </c>
      <c r="B209" s="134">
        <v>3264</v>
      </c>
      <c r="E209" s="134"/>
    </row>
    <row r="210" spans="1:5" x14ac:dyDescent="0.25">
      <c r="A210" s="147" t="s">
        <v>1069</v>
      </c>
      <c r="B210" s="134">
        <v>1125</v>
      </c>
      <c r="E210" s="134"/>
    </row>
    <row r="211" spans="1:5" x14ac:dyDescent="0.25">
      <c r="A211" s="147" t="s">
        <v>184</v>
      </c>
      <c r="B211" s="134">
        <v>1869</v>
      </c>
      <c r="E211" s="134"/>
    </row>
    <row r="212" spans="1:5" x14ac:dyDescent="0.25">
      <c r="A212" s="147" t="s">
        <v>809</v>
      </c>
      <c r="B212" s="134">
        <v>3960</v>
      </c>
      <c r="E212" s="134"/>
    </row>
    <row r="213" spans="1:5" x14ac:dyDescent="0.25">
      <c r="A213" s="147" t="s">
        <v>623</v>
      </c>
      <c r="B213" s="134">
        <v>966</v>
      </c>
      <c r="E213" s="134"/>
    </row>
    <row r="214" spans="1:5" x14ac:dyDescent="0.25">
      <c r="A214" s="147" t="s">
        <v>635</v>
      </c>
      <c r="B214" s="134">
        <v>2246.5</v>
      </c>
      <c r="E214" s="134"/>
    </row>
    <row r="215" spans="1:5" x14ac:dyDescent="0.25">
      <c r="A215" s="147" t="s">
        <v>926</v>
      </c>
      <c r="B215" s="134">
        <v>2588</v>
      </c>
      <c r="E215" s="134"/>
    </row>
    <row r="216" spans="1:5" x14ac:dyDescent="0.25">
      <c r="A216" s="147" t="s">
        <v>1118</v>
      </c>
      <c r="B216" s="134">
        <v>5000</v>
      </c>
      <c r="E216" s="134"/>
    </row>
    <row r="217" spans="1:5" x14ac:dyDescent="0.25">
      <c r="A217" s="147" t="s">
        <v>1034</v>
      </c>
      <c r="B217" s="134">
        <v>1556</v>
      </c>
      <c r="E217" s="134"/>
    </row>
    <row r="218" spans="1:5" x14ac:dyDescent="0.25">
      <c r="A218" s="147" t="s">
        <v>1088</v>
      </c>
      <c r="B218" s="134">
        <v>2437.5</v>
      </c>
      <c r="E218" s="134"/>
    </row>
    <row r="219" spans="1:5" x14ac:dyDescent="0.25">
      <c r="A219" s="147" t="s">
        <v>1074</v>
      </c>
      <c r="B219" s="134">
        <v>1875</v>
      </c>
      <c r="E219" s="134"/>
    </row>
    <row r="220" spans="1:5" x14ac:dyDescent="0.25">
      <c r="A220" s="147" t="s">
        <v>530</v>
      </c>
      <c r="B220" s="134">
        <v>3505</v>
      </c>
      <c r="E220" s="134"/>
    </row>
    <row r="221" spans="1:5" x14ac:dyDescent="0.25">
      <c r="A221" s="147" t="s">
        <v>1167</v>
      </c>
      <c r="B221" s="134">
        <v>3937.5</v>
      </c>
      <c r="E221" s="134"/>
    </row>
    <row r="222" spans="1:5" x14ac:dyDescent="0.25">
      <c r="A222" s="147" t="s">
        <v>620</v>
      </c>
      <c r="B222" s="134">
        <v>30283.51</v>
      </c>
      <c r="E222" s="134"/>
    </row>
    <row r="223" spans="1:5" x14ac:dyDescent="0.25">
      <c r="A223" s="147" t="s">
        <v>1151</v>
      </c>
      <c r="B223" s="134">
        <v>6388.4</v>
      </c>
      <c r="E223" s="134"/>
    </row>
    <row r="224" spans="1:5" x14ac:dyDescent="0.25">
      <c r="A224" s="147" t="s">
        <v>648</v>
      </c>
      <c r="B224" s="134">
        <v>420</v>
      </c>
      <c r="E224" s="134"/>
    </row>
    <row r="225" spans="1:5" x14ac:dyDescent="0.25">
      <c r="A225" s="147" t="s">
        <v>930</v>
      </c>
      <c r="B225" s="134">
        <v>2722</v>
      </c>
      <c r="E225" s="134"/>
    </row>
    <row r="226" spans="1:5" x14ac:dyDescent="0.25">
      <c r="A226" s="147" t="s">
        <v>673</v>
      </c>
      <c r="B226" s="134">
        <v>3750</v>
      </c>
      <c r="E226" s="134"/>
    </row>
    <row r="227" spans="1:5" x14ac:dyDescent="0.25">
      <c r="A227" s="147" t="s">
        <v>777</v>
      </c>
      <c r="B227" s="134">
        <v>1500</v>
      </c>
      <c r="E227" s="134"/>
    </row>
    <row r="228" spans="1:5" x14ac:dyDescent="0.25">
      <c r="A228" s="147" t="s">
        <v>279</v>
      </c>
      <c r="B228" s="134">
        <v>870</v>
      </c>
      <c r="E228" s="134"/>
    </row>
    <row r="229" spans="1:5" x14ac:dyDescent="0.25">
      <c r="A229" s="147" t="s">
        <v>275</v>
      </c>
      <c r="B229" s="134">
        <v>3937.5</v>
      </c>
      <c r="E229" s="134"/>
    </row>
    <row r="230" spans="1:5" x14ac:dyDescent="0.25">
      <c r="A230" s="147" t="s">
        <v>1129</v>
      </c>
      <c r="B230" s="134">
        <v>1500</v>
      </c>
      <c r="E230" s="134"/>
    </row>
    <row r="231" spans="1:5" x14ac:dyDescent="0.25">
      <c r="A231" s="147" t="s">
        <v>743</v>
      </c>
      <c r="B231" s="134">
        <v>1368</v>
      </c>
      <c r="E231" s="134"/>
    </row>
    <row r="232" spans="1:5" x14ac:dyDescent="0.25">
      <c r="A232" s="147" t="s">
        <v>249</v>
      </c>
      <c r="B232" s="134">
        <v>6000</v>
      </c>
      <c r="E232" s="134"/>
    </row>
    <row r="233" spans="1:5" x14ac:dyDescent="0.25">
      <c r="A233" s="147" t="s">
        <v>306</v>
      </c>
      <c r="B233" s="134">
        <v>929.88</v>
      </c>
      <c r="E233" s="134"/>
    </row>
    <row r="234" spans="1:5" x14ac:dyDescent="0.25">
      <c r="A234" s="147" t="s">
        <v>237</v>
      </c>
      <c r="B234" s="134">
        <v>10125</v>
      </c>
      <c r="E234" s="134"/>
    </row>
    <row r="235" spans="1:5" x14ac:dyDescent="0.25">
      <c r="A235" s="147" t="s">
        <v>428</v>
      </c>
      <c r="B235" s="134">
        <v>4127.12</v>
      </c>
      <c r="E235" s="134"/>
    </row>
    <row r="236" spans="1:5" x14ac:dyDescent="0.25">
      <c r="A236" s="147" t="s">
        <v>1040</v>
      </c>
      <c r="B236" s="134">
        <v>2062.5</v>
      </c>
      <c r="E236" s="134"/>
    </row>
    <row r="237" spans="1:5" x14ac:dyDescent="0.25">
      <c r="A237" s="147" t="s">
        <v>1224</v>
      </c>
      <c r="B237" s="134">
        <v>2137.5</v>
      </c>
      <c r="E237" s="134"/>
    </row>
    <row r="238" spans="1:5" x14ac:dyDescent="0.25">
      <c r="A238" s="147" t="s">
        <v>337</v>
      </c>
      <c r="B238" s="134">
        <v>1087.5</v>
      </c>
      <c r="E238" s="134"/>
    </row>
    <row r="239" spans="1:5" x14ac:dyDescent="0.25">
      <c r="A239" s="147" t="s">
        <v>626</v>
      </c>
      <c r="B239" s="134">
        <v>3579.5</v>
      </c>
      <c r="E239" s="134"/>
    </row>
    <row r="240" spans="1:5" x14ac:dyDescent="0.25">
      <c r="A240" s="147" t="s">
        <v>740</v>
      </c>
      <c r="B240" s="134">
        <v>7736.39</v>
      </c>
      <c r="E240" s="134"/>
    </row>
    <row r="241" spans="1:5" x14ac:dyDescent="0.25">
      <c r="A241" s="147" t="s">
        <v>436</v>
      </c>
      <c r="B241" s="134">
        <v>1751</v>
      </c>
      <c r="E241" s="134"/>
    </row>
    <row r="242" spans="1:5" x14ac:dyDescent="0.25">
      <c r="A242" s="147" t="s">
        <v>1257</v>
      </c>
      <c r="B242" s="134">
        <v>182.28</v>
      </c>
      <c r="E242" s="134"/>
    </row>
    <row r="243" spans="1:5" x14ac:dyDescent="0.25">
      <c r="A243" s="131" t="s">
        <v>347</v>
      </c>
      <c r="B243" s="134">
        <v>313</v>
      </c>
      <c r="E243" s="134"/>
    </row>
    <row r="244" spans="1:5" x14ac:dyDescent="0.25">
      <c r="A244" s="147" t="s">
        <v>346</v>
      </c>
      <c r="B244" s="134">
        <v>213</v>
      </c>
      <c r="E244" s="134"/>
    </row>
    <row r="245" spans="1:5" x14ac:dyDescent="0.25">
      <c r="A245" s="147" t="s">
        <v>1245</v>
      </c>
      <c r="B245" s="134">
        <v>100</v>
      </c>
      <c r="E245" s="134"/>
    </row>
    <row r="246" spans="1:5" x14ac:dyDescent="0.25">
      <c r="A246" s="131" t="s">
        <v>601</v>
      </c>
      <c r="B246" s="134">
        <v>1235</v>
      </c>
      <c r="E246" s="134"/>
    </row>
    <row r="247" spans="1:5" x14ac:dyDescent="0.25">
      <c r="A247" s="147" t="s">
        <v>126</v>
      </c>
      <c r="B247" s="134">
        <v>1235</v>
      </c>
      <c r="E247" s="134"/>
    </row>
    <row r="248" spans="1:5" x14ac:dyDescent="0.25">
      <c r="A248" s="131" t="s">
        <v>7394</v>
      </c>
      <c r="B248" s="134">
        <v>495995.22000000003</v>
      </c>
      <c r="E248" s="134"/>
    </row>
    <row r="249" spans="1:5" x14ac:dyDescent="0.25">
      <c r="E249" s="134"/>
    </row>
    <row r="250" spans="1:5" x14ac:dyDescent="0.25">
      <c r="E250" s="134"/>
    </row>
    <row r="251" spans="1:5" x14ac:dyDescent="0.25">
      <c r="E251" s="134"/>
    </row>
    <row r="252" spans="1:5" x14ac:dyDescent="0.25">
      <c r="E252" s="134"/>
    </row>
    <row r="253" spans="1:5" x14ac:dyDescent="0.25">
      <c r="E253" s="134"/>
    </row>
    <row r="254" spans="1:5" x14ac:dyDescent="0.25">
      <c r="E254" s="134"/>
    </row>
    <row r="255" spans="1:5" x14ac:dyDescent="0.25">
      <c r="E255" s="134"/>
    </row>
    <row r="256" spans="1:5" x14ac:dyDescent="0.25">
      <c r="E256" s="134"/>
    </row>
    <row r="257" spans="5:5" x14ac:dyDescent="0.25">
      <c r="E257" s="134"/>
    </row>
    <row r="258" spans="5:5" x14ac:dyDescent="0.25">
      <c r="E258" s="13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6"/>
  <sheetViews>
    <sheetView workbookViewId="0">
      <selection sqref="A1:B258"/>
    </sheetView>
  </sheetViews>
  <sheetFormatPr defaultRowHeight="15" x14ac:dyDescent="0.25"/>
  <cols>
    <col min="1" max="1" width="43.5703125" bestFit="1" customWidth="1"/>
    <col min="2" max="2" width="17.85546875" style="134" customWidth="1"/>
  </cols>
  <sheetData>
    <row r="1" spans="1:2" x14ac:dyDescent="0.25">
      <c r="A1" s="130" t="s">
        <v>7</v>
      </c>
      <c r="B1" s="134" t="s">
        <v>7403</v>
      </c>
    </row>
    <row r="3" spans="1:2" x14ac:dyDescent="0.25">
      <c r="A3" s="130" t="s">
        <v>7393</v>
      </c>
      <c r="B3" s="134" t="s">
        <v>7396</v>
      </c>
    </row>
    <row r="4" spans="1:2" x14ac:dyDescent="0.25">
      <c r="A4" s="131" t="s">
        <v>24</v>
      </c>
      <c r="B4" s="134">
        <v>38679.469999999987</v>
      </c>
    </row>
    <row r="5" spans="1:2" x14ac:dyDescent="0.25">
      <c r="A5" s="147" t="s">
        <v>3329</v>
      </c>
      <c r="B5" s="134">
        <v>550.16999999999996</v>
      </c>
    </row>
    <row r="6" spans="1:2" x14ac:dyDescent="0.25">
      <c r="A6" s="147" t="s">
        <v>3310</v>
      </c>
      <c r="B6" s="134">
        <v>-1104.1400000000001</v>
      </c>
    </row>
    <row r="7" spans="1:2" x14ac:dyDescent="0.25">
      <c r="A7" s="147" t="s">
        <v>2512</v>
      </c>
      <c r="B7" s="134">
        <v>2475.15</v>
      </c>
    </row>
    <row r="8" spans="1:2" x14ac:dyDescent="0.25">
      <c r="A8" s="147" t="s">
        <v>2668</v>
      </c>
      <c r="B8" s="134">
        <v>0</v>
      </c>
    </row>
    <row r="9" spans="1:2" x14ac:dyDescent="0.25">
      <c r="A9" s="147" t="s">
        <v>3369</v>
      </c>
      <c r="B9" s="134">
        <v>396.44</v>
      </c>
    </row>
    <row r="10" spans="1:2" x14ac:dyDescent="0.25">
      <c r="A10" s="147" t="s">
        <v>2515</v>
      </c>
      <c r="B10" s="134">
        <v>5652.8</v>
      </c>
    </row>
    <row r="11" spans="1:2" x14ac:dyDescent="0.25">
      <c r="A11" s="147" t="s">
        <v>3004</v>
      </c>
      <c r="B11" s="134">
        <v>237.21</v>
      </c>
    </row>
    <row r="12" spans="1:2" x14ac:dyDescent="0.25">
      <c r="A12" s="147" t="s">
        <v>2391</v>
      </c>
      <c r="B12" s="134">
        <v>1364.39</v>
      </c>
    </row>
    <row r="13" spans="1:2" x14ac:dyDescent="0.25">
      <c r="A13" s="147" t="s">
        <v>2842</v>
      </c>
      <c r="B13" s="134">
        <v>0.01</v>
      </c>
    </row>
    <row r="14" spans="1:2" x14ac:dyDescent="0.25">
      <c r="A14" s="147" t="s">
        <v>2841</v>
      </c>
      <c r="B14" s="134">
        <v>-10.51</v>
      </c>
    </row>
    <row r="15" spans="1:2" x14ac:dyDescent="0.25">
      <c r="A15" s="147" t="s">
        <v>2050</v>
      </c>
      <c r="B15" s="134">
        <v>1376.6</v>
      </c>
    </row>
    <row r="16" spans="1:2" x14ac:dyDescent="0.25">
      <c r="A16" s="147" t="s">
        <v>2983</v>
      </c>
      <c r="B16" s="134">
        <v>409.62</v>
      </c>
    </row>
    <row r="17" spans="1:2" x14ac:dyDescent="0.25">
      <c r="A17" s="147" t="s">
        <v>2500</v>
      </c>
      <c r="B17" s="134">
        <v>-2465.58</v>
      </c>
    </row>
    <row r="18" spans="1:2" x14ac:dyDescent="0.25">
      <c r="A18" s="147" t="s">
        <v>2804</v>
      </c>
      <c r="B18" s="134">
        <v>9574.1500000000015</v>
      </c>
    </row>
    <row r="19" spans="1:2" x14ac:dyDescent="0.25">
      <c r="A19" s="147" t="s">
        <v>2551</v>
      </c>
      <c r="B19" s="134">
        <v>136.63999999999999</v>
      </c>
    </row>
    <row r="20" spans="1:2" x14ac:dyDescent="0.25">
      <c r="A20" s="147" t="s">
        <v>2863</v>
      </c>
      <c r="B20" s="134">
        <v>414.95</v>
      </c>
    </row>
    <row r="21" spans="1:2" x14ac:dyDescent="0.25">
      <c r="A21" s="147" t="s">
        <v>2295</v>
      </c>
      <c r="B21" s="134">
        <v>1202.7</v>
      </c>
    </row>
    <row r="22" spans="1:2" x14ac:dyDescent="0.25">
      <c r="A22" s="147" t="s">
        <v>2224</v>
      </c>
      <c r="B22" s="134">
        <v>814.03</v>
      </c>
    </row>
    <row r="23" spans="1:2" x14ac:dyDescent="0.25">
      <c r="A23" s="147" t="s">
        <v>2565</v>
      </c>
      <c r="B23" s="134">
        <v>133.63</v>
      </c>
    </row>
    <row r="24" spans="1:2" x14ac:dyDescent="0.25">
      <c r="A24" s="147" t="s">
        <v>2564</v>
      </c>
      <c r="B24" s="134">
        <v>7.78</v>
      </c>
    </row>
    <row r="25" spans="1:2" x14ac:dyDescent="0.25">
      <c r="A25" s="147" t="s">
        <v>2864</v>
      </c>
      <c r="B25" s="134">
        <v>8.92</v>
      </c>
    </row>
    <row r="26" spans="1:2" x14ac:dyDescent="0.25">
      <c r="A26" s="147" t="s">
        <v>3399</v>
      </c>
      <c r="B26" s="134">
        <v>15.16</v>
      </c>
    </row>
    <row r="27" spans="1:2" x14ac:dyDescent="0.25">
      <c r="A27" s="147" t="s">
        <v>3439</v>
      </c>
      <c r="B27" s="134">
        <v>15.12</v>
      </c>
    </row>
    <row r="28" spans="1:2" x14ac:dyDescent="0.25">
      <c r="A28" s="147" t="s">
        <v>2891</v>
      </c>
      <c r="B28" s="134">
        <v>12.299999999999999</v>
      </c>
    </row>
    <row r="29" spans="1:2" x14ac:dyDescent="0.25">
      <c r="A29" s="147" t="s">
        <v>3005</v>
      </c>
      <c r="B29" s="134">
        <v>30.58</v>
      </c>
    </row>
    <row r="30" spans="1:2" x14ac:dyDescent="0.25">
      <c r="A30" s="147" t="s">
        <v>3402</v>
      </c>
      <c r="B30" s="134">
        <v>11.51</v>
      </c>
    </row>
    <row r="31" spans="1:2" x14ac:dyDescent="0.25">
      <c r="A31" s="147" t="s">
        <v>2892</v>
      </c>
      <c r="B31" s="134">
        <v>10.02</v>
      </c>
    </row>
    <row r="32" spans="1:2" x14ac:dyDescent="0.25">
      <c r="A32" s="147" t="s">
        <v>2570</v>
      </c>
      <c r="B32" s="134">
        <v>9.16</v>
      </c>
    </row>
    <row r="33" spans="1:2" x14ac:dyDescent="0.25">
      <c r="A33" s="147" t="s">
        <v>2561</v>
      </c>
      <c r="B33" s="134">
        <v>37.910000000000004</v>
      </c>
    </row>
    <row r="34" spans="1:2" x14ac:dyDescent="0.25">
      <c r="A34" s="147" t="s">
        <v>3108</v>
      </c>
      <c r="B34" s="134">
        <v>223.54</v>
      </c>
    </row>
    <row r="35" spans="1:2" x14ac:dyDescent="0.25">
      <c r="A35" s="147" t="s">
        <v>2976</v>
      </c>
      <c r="B35" s="134">
        <v>209.21999999999997</v>
      </c>
    </row>
    <row r="36" spans="1:2" x14ac:dyDescent="0.25">
      <c r="A36" s="147" t="s">
        <v>2683</v>
      </c>
      <c r="B36" s="134">
        <v>202.36</v>
      </c>
    </row>
    <row r="37" spans="1:2" x14ac:dyDescent="0.25">
      <c r="A37" s="147" t="s">
        <v>2522</v>
      </c>
      <c r="B37" s="134">
        <v>2348.02</v>
      </c>
    </row>
    <row r="38" spans="1:2" x14ac:dyDescent="0.25">
      <c r="A38" s="147" t="s">
        <v>3266</v>
      </c>
      <c r="B38" s="134">
        <v>196.25</v>
      </c>
    </row>
    <row r="39" spans="1:2" x14ac:dyDescent="0.25">
      <c r="A39" s="147" t="s">
        <v>3231</v>
      </c>
      <c r="B39" s="134">
        <v>61.08</v>
      </c>
    </row>
    <row r="40" spans="1:2" x14ac:dyDescent="0.25">
      <c r="A40" s="147" t="s">
        <v>2736</v>
      </c>
      <c r="B40" s="134">
        <v>88.5</v>
      </c>
    </row>
    <row r="41" spans="1:2" x14ac:dyDescent="0.25">
      <c r="A41" s="147" t="s">
        <v>2531</v>
      </c>
      <c r="B41" s="134">
        <v>8.26</v>
      </c>
    </row>
    <row r="42" spans="1:2" x14ac:dyDescent="0.25">
      <c r="A42" s="147" t="s">
        <v>2293</v>
      </c>
      <c r="B42" s="134">
        <v>64.349999999999994</v>
      </c>
    </row>
    <row r="43" spans="1:2" x14ac:dyDescent="0.25">
      <c r="A43" s="147" t="s">
        <v>3054</v>
      </c>
      <c r="B43" s="134">
        <v>52.96</v>
      </c>
    </row>
    <row r="44" spans="1:2" x14ac:dyDescent="0.25">
      <c r="A44" s="147" t="s">
        <v>2518</v>
      </c>
      <c r="B44" s="134">
        <v>207.09000000000003</v>
      </c>
    </row>
    <row r="45" spans="1:2" x14ac:dyDescent="0.25">
      <c r="A45" s="147" t="s">
        <v>3155</v>
      </c>
      <c r="B45" s="134">
        <v>20.79</v>
      </c>
    </row>
    <row r="46" spans="1:2" x14ac:dyDescent="0.25">
      <c r="A46" s="147" t="s">
        <v>3148</v>
      </c>
      <c r="B46" s="134">
        <v>12.5</v>
      </c>
    </row>
    <row r="47" spans="1:2" x14ac:dyDescent="0.25">
      <c r="A47" s="147" t="s">
        <v>3289</v>
      </c>
      <c r="B47" s="134">
        <v>118.26</v>
      </c>
    </row>
    <row r="48" spans="1:2" x14ac:dyDescent="0.25">
      <c r="A48" s="147" t="s">
        <v>2392</v>
      </c>
      <c r="B48" s="134">
        <v>1709.68</v>
      </c>
    </row>
    <row r="49" spans="1:2" x14ac:dyDescent="0.25">
      <c r="A49" s="147" t="s">
        <v>3261</v>
      </c>
      <c r="B49" s="134">
        <v>1178.76</v>
      </c>
    </row>
    <row r="50" spans="1:2" x14ac:dyDescent="0.25">
      <c r="A50" s="147" t="s">
        <v>3205</v>
      </c>
      <c r="B50" s="134">
        <v>229.28</v>
      </c>
    </row>
    <row r="51" spans="1:2" x14ac:dyDescent="0.25">
      <c r="A51" s="147" t="s">
        <v>3206</v>
      </c>
      <c r="B51" s="134">
        <v>269.05</v>
      </c>
    </row>
    <row r="52" spans="1:2" x14ac:dyDescent="0.25">
      <c r="A52" s="147" t="s">
        <v>3207</v>
      </c>
      <c r="B52" s="134">
        <v>42.3</v>
      </c>
    </row>
    <row r="53" spans="1:2" x14ac:dyDescent="0.25">
      <c r="A53" s="147" t="s">
        <v>3233</v>
      </c>
      <c r="B53" s="134">
        <v>9.1</v>
      </c>
    </row>
    <row r="54" spans="1:2" x14ac:dyDescent="0.25">
      <c r="A54" s="147" t="s">
        <v>3234</v>
      </c>
      <c r="B54" s="134">
        <v>6.31</v>
      </c>
    </row>
    <row r="55" spans="1:2" x14ac:dyDescent="0.25">
      <c r="A55" s="147" t="s">
        <v>3335</v>
      </c>
      <c r="B55" s="134">
        <v>43.19</v>
      </c>
    </row>
    <row r="56" spans="1:2" x14ac:dyDescent="0.25">
      <c r="A56" s="147" t="s">
        <v>3348</v>
      </c>
      <c r="B56" s="134">
        <v>128.68</v>
      </c>
    </row>
    <row r="57" spans="1:2" x14ac:dyDescent="0.25">
      <c r="A57" s="147" t="s">
        <v>3227</v>
      </c>
      <c r="B57" s="134">
        <v>2.56</v>
      </c>
    </row>
    <row r="58" spans="1:2" x14ac:dyDescent="0.25">
      <c r="A58" s="147" t="s">
        <v>3307</v>
      </c>
      <c r="B58" s="134">
        <v>22.21</v>
      </c>
    </row>
    <row r="59" spans="1:2" x14ac:dyDescent="0.25">
      <c r="A59" s="147" t="s">
        <v>3285</v>
      </c>
      <c r="B59" s="134">
        <v>22.35</v>
      </c>
    </row>
    <row r="60" spans="1:2" x14ac:dyDescent="0.25">
      <c r="A60" s="147" t="s">
        <v>3286</v>
      </c>
      <c r="B60" s="134">
        <v>164.68</v>
      </c>
    </row>
    <row r="61" spans="1:2" x14ac:dyDescent="0.25">
      <c r="A61" s="147" t="s">
        <v>3349</v>
      </c>
      <c r="B61" s="134">
        <v>5.71</v>
      </c>
    </row>
    <row r="62" spans="1:2" x14ac:dyDescent="0.25">
      <c r="A62" s="147" t="s">
        <v>3249</v>
      </c>
      <c r="B62" s="134">
        <v>14.4</v>
      </c>
    </row>
    <row r="63" spans="1:2" x14ac:dyDescent="0.25">
      <c r="A63" s="147" t="s">
        <v>3226</v>
      </c>
      <c r="B63" s="134">
        <v>17.649999999999999</v>
      </c>
    </row>
    <row r="64" spans="1:2" x14ac:dyDescent="0.25">
      <c r="A64" s="147" t="s">
        <v>3247</v>
      </c>
      <c r="B64" s="134">
        <v>114.64</v>
      </c>
    </row>
    <row r="65" spans="1:2" x14ac:dyDescent="0.25">
      <c r="A65" s="147" t="s">
        <v>3218</v>
      </c>
      <c r="B65" s="134">
        <v>14.4</v>
      </c>
    </row>
    <row r="66" spans="1:2" x14ac:dyDescent="0.25">
      <c r="A66" s="147" t="s">
        <v>3219</v>
      </c>
      <c r="B66" s="134">
        <v>11.7</v>
      </c>
    </row>
    <row r="67" spans="1:2" x14ac:dyDescent="0.25">
      <c r="A67" s="147" t="s">
        <v>3215</v>
      </c>
      <c r="B67" s="134">
        <v>27.05</v>
      </c>
    </row>
    <row r="68" spans="1:2" x14ac:dyDescent="0.25">
      <c r="A68" s="147" t="s">
        <v>3304</v>
      </c>
      <c r="B68" s="134">
        <v>2.69</v>
      </c>
    </row>
    <row r="69" spans="1:2" x14ac:dyDescent="0.25">
      <c r="A69" s="147" t="s">
        <v>3305</v>
      </c>
      <c r="B69" s="134">
        <v>7.7</v>
      </c>
    </row>
    <row r="70" spans="1:2" x14ac:dyDescent="0.25">
      <c r="A70" s="147" t="s">
        <v>3277</v>
      </c>
      <c r="B70" s="134">
        <v>5.71</v>
      </c>
    </row>
    <row r="71" spans="1:2" x14ac:dyDescent="0.25">
      <c r="A71" s="147" t="s">
        <v>3323</v>
      </c>
      <c r="B71" s="134">
        <v>114.64</v>
      </c>
    </row>
    <row r="72" spans="1:2" x14ac:dyDescent="0.25">
      <c r="A72" s="147" t="s">
        <v>3224</v>
      </c>
      <c r="B72" s="134">
        <v>26.67</v>
      </c>
    </row>
    <row r="73" spans="1:2" x14ac:dyDescent="0.25">
      <c r="A73" s="147" t="s">
        <v>3324</v>
      </c>
      <c r="B73" s="134">
        <v>22.95</v>
      </c>
    </row>
    <row r="74" spans="1:2" x14ac:dyDescent="0.25">
      <c r="A74" s="147" t="s">
        <v>3284</v>
      </c>
      <c r="B74" s="134">
        <v>155.83000000000001</v>
      </c>
    </row>
    <row r="75" spans="1:2" x14ac:dyDescent="0.25">
      <c r="A75" s="147" t="s">
        <v>3346</v>
      </c>
      <c r="B75" s="134">
        <v>9.1</v>
      </c>
    </row>
    <row r="76" spans="1:2" x14ac:dyDescent="0.25">
      <c r="A76" s="147" t="s">
        <v>3248</v>
      </c>
      <c r="B76" s="134">
        <v>65.05</v>
      </c>
    </row>
    <row r="77" spans="1:2" x14ac:dyDescent="0.25">
      <c r="A77" s="147" t="s">
        <v>3347</v>
      </c>
      <c r="B77" s="134">
        <v>13.48</v>
      </c>
    </row>
    <row r="78" spans="1:2" x14ac:dyDescent="0.25">
      <c r="A78" s="147" t="s">
        <v>3246</v>
      </c>
      <c r="B78" s="134">
        <v>44.7</v>
      </c>
    </row>
    <row r="79" spans="1:2" x14ac:dyDescent="0.25">
      <c r="A79" s="147" t="s">
        <v>3345</v>
      </c>
      <c r="B79" s="134">
        <v>164.68</v>
      </c>
    </row>
    <row r="80" spans="1:2" x14ac:dyDescent="0.25">
      <c r="A80" s="147" t="s">
        <v>3321</v>
      </c>
      <c r="B80" s="134">
        <v>171.96</v>
      </c>
    </row>
    <row r="81" spans="1:2" x14ac:dyDescent="0.25">
      <c r="A81" s="147" t="s">
        <v>3322</v>
      </c>
      <c r="B81" s="134">
        <v>41.22</v>
      </c>
    </row>
    <row r="82" spans="1:2" x14ac:dyDescent="0.25">
      <c r="A82" s="147" t="s">
        <v>3319</v>
      </c>
      <c r="B82" s="134">
        <v>20.53</v>
      </c>
    </row>
    <row r="83" spans="1:2" x14ac:dyDescent="0.25">
      <c r="A83" s="147" t="s">
        <v>3275</v>
      </c>
      <c r="B83" s="134">
        <v>3.08</v>
      </c>
    </row>
    <row r="84" spans="1:2" x14ac:dyDescent="0.25">
      <c r="A84" s="147" t="s">
        <v>3276</v>
      </c>
      <c r="B84" s="134">
        <v>8.73</v>
      </c>
    </row>
    <row r="85" spans="1:2" x14ac:dyDescent="0.25">
      <c r="A85" s="147" t="s">
        <v>3320</v>
      </c>
      <c r="B85" s="134">
        <v>13.48</v>
      </c>
    </row>
    <row r="86" spans="1:2" x14ac:dyDescent="0.25">
      <c r="A86" s="147" t="s">
        <v>3344</v>
      </c>
      <c r="B86" s="134">
        <v>44.7</v>
      </c>
    </row>
    <row r="87" spans="1:2" x14ac:dyDescent="0.25">
      <c r="A87" s="147" t="s">
        <v>3213</v>
      </c>
      <c r="B87" s="134">
        <v>236.53</v>
      </c>
    </row>
    <row r="88" spans="1:2" x14ac:dyDescent="0.25">
      <c r="A88" s="147" t="s">
        <v>3318</v>
      </c>
      <c r="B88" s="134">
        <v>19.63</v>
      </c>
    </row>
    <row r="89" spans="1:2" x14ac:dyDescent="0.25">
      <c r="A89" s="147" t="s">
        <v>3343</v>
      </c>
      <c r="B89" s="134">
        <v>20.77</v>
      </c>
    </row>
    <row r="90" spans="1:2" x14ac:dyDescent="0.25">
      <c r="A90" s="147" t="s">
        <v>3240</v>
      </c>
      <c r="B90" s="134">
        <v>44.7</v>
      </c>
    </row>
    <row r="91" spans="1:2" x14ac:dyDescent="0.25">
      <c r="A91" s="147" t="s">
        <v>3241</v>
      </c>
      <c r="B91" s="134">
        <v>9.14</v>
      </c>
    </row>
    <row r="92" spans="1:2" x14ac:dyDescent="0.25">
      <c r="A92" s="147" t="s">
        <v>3236</v>
      </c>
      <c r="B92" s="134">
        <v>7.7</v>
      </c>
    </row>
    <row r="93" spans="1:2" x14ac:dyDescent="0.25">
      <c r="A93" s="147" t="s">
        <v>3313</v>
      </c>
      <c r="B93" s="134">
        <v>5.85</v>
      </c>
    </row>
    <row r="94" spans="1:2" x14ac:dyDescent="0.25">
      <c r="A94" s="147" t="s">
        <v>3339</v>
      </c>
      <c r="B94" s="134">
        <v>131.22</v>
      </c>
    </row>
    <row r="95" spans="1:2" x14ac:dyDescent="0.25">
      <c r="A95" s="147" t="s">
        <v>3237</v>
      </c>
      <c r="B95" s="134">
        <v>97.04</v>
      </c>
    </row>
    <row r="96" spans="1:2" x14ac:dyDescent="0.25">
      <c r="A96" s="147" t="s">
        <v>3238</v>
      </c>
      <c r="B96" s="134">
        <v>216.84</v>
      </c>
    </row>
    <row r="97" spans="1:2" x14ac:dyDescent="0.25">
      <c r="A97" s="147" t="s">
        <v>3221</v>
      </c>
      <c r="B97" s="134">
        <v>70.510000000000005</v>
      </c>
    </row>
    <row r="98" spans="1:2" x14ac:dyDescent="0.25">
      <c r="A98" s="147" t="s">
        <v>3222</v>
      </c>
      <c r="B98" s="134">
        <v>67.260000000000005</v>
      </c>
    </row>
    <row r="99" spans="1:2" x14ac:dyDescent="0.25">
      <c r="A99" s="147" t="s">
        <v>3217</v>
      </c>
      <c r="B99" s="134">
        <v>5.37</v>
      </c>
    </row>
    <row r="100" spans="1:2" x14ac:dyDescent="0.25">
      <c r="A100" s="147" t="s">
        <v>3306</v>
      </c>
      <c r="B100" s="134">
        <v>16.22</v>
      </c>
    </row>
    <row r="101" spans="1:2" x14ac:dyDescent="0.25">
      <c r="A101" s="147" t="s">
        <v>3243</v>
      </c>
      <c r="B101" s="134">
        <v>73.64</v>
      </c>
    </row>
    <row r="102" spans="1:2" x14ac:dyDescent="0.25">
      <c r="A102" s="147" t="s">
        <v>3314</v>
      </c>
      <c r="B102" s="134">
        <v>11.42</v>
      </c>
    </row>
    <row r="103" spans="1:2" x14ac:dyDescent="0.25">
      <c r="A103" s="147" t="s">
        <v>3338</v>
      </c>
      <c r="B103" s="134">
        <v>73.41</v>
      </c>
    </row>
    <row r="104" spans="1:2" x14ac:dyDescent="0.25">
      <c r="A104" s="147" t="s">
        <v>3301</v>
      </c>
      <c r="B104" s="134">
        <v>65.61</v>
      </c>
    </row>
    <row r="105" spans="1:2" x14ac:dyDescent="0.25">
      <c r="A105" s="147" t="s">
        <v>3272</v>
      </c>
      <c r="B105" s="134">
        <v>98.12</v>
      </c>
    </row>
    <row r="106" spans="1:2" x14ac:dyDescent="0.25">
      <c r="A106" s="147" t="s">
        <v>3302</v>
      </c>
      <c r="B106" s="134">
        <v>73.41</v>
      </c>
    </row>
    <row r="107" spans="1:2" x14ac:dyDescent="0.25">
      <c r="A107" s="147" t="s">
        <v>3209</v>
      </c>
      <c r="B107" s="134">
        <v>4.28</v>
      </c>
    </row>
    <row r="108" spans="1:2" x14ac:dyDescent="0.25">
      <c r="A108" s="147" t="s">
        <v>3244</v>
      </c>
      <c r="B108" s="134">
        <v>25.93</v>
      </c>
    </row>
    <row r="109" spans="1:2" x14ac:dyDescent="0.25">
      <c r="A109" s="147" t="s">
        <v>3211</v>
      </c>
      <c r="B109" s="134">
        <v>41.22</v>
      </c>
    </row>
    <row r="110" spans="1:2" x14ac:dyDescent="0.25">
      <c r="A110" s="147" t="s">
        <v>3340</v>
      </c>
      <c r="B110" s="134">
        <v>41.07</v>
      </c>
    </row>
    <row r="111" spans="1:2" x14ac:dyDescent="0.25">
      <c r="A111" s="147" t="s">
        <v>3341</v>
      </c>
      <c r="B111" s="134">
        <v>33.409999999999997</v>
      </c>
    </row>
    <row r="112" spans="1:2" x14ac:dyDescent="0.25">
      <c r="A112" s="147" t="s">
        <v>3342</v>
      </c>
      <c r="B112" s="134">
        <v>73.41</v>
      </c>
    </row>
    <row r="113" spans="1:2" x14ac:dyDescent="0.25">
      <c r="A113" s="147" t="s">
        <v>3239</v>
      </c>
      <c r="B113" s="134">
        <v>6.08</v>
      </c>
    </row>
    <row r="114" spans="1:2" x14ac:dyDescent="0.25">
      <c r="A114" s="147" t="s">
        <v>3303</v>
      </c>
      <c r="B114" s="134">
        <v>18.850000000000001</v>
      </c>
    </row>
    <row r="115" spans="1:2" x14ac:dyDescent="0.25">
      <c r="A115" s="147" t="s">
        <v>3273</v>
      </c>
      <c r="B115" s="134">
        <v>73.41</v>
      </c>
    </row>
    <row r="116" spans="1:2" x14ac:dyDescent="0.25">
      <c r="A116" s="147" t="s">
        <v>3271</v>
      </c>
      <c r="B116" s="134">
        <v>7.5600000000000005</v>
      </c>
    </row>
    <row r="117" spans="1:2" x14ac:dyDescent="0.25">
      <c r="A117" s="147" t="s">
        <v>3299</v>
      </c>
      <c r="B117" s="134">
        <v>9.1</v>
      </c>
    </row>
    <row r="118" spans="1:2" x14ac:dyDescent="0.25">
      <c r="A118" s="147" t="s">
        <v>3336</v>
      </c>
      <c r="B118" s="134">
        <v>22.82</v>
      </c>
    </row>
    <row r="119" spans="1:2" x14ac:dyDescent="0.25">
      <c r="A119" s="147" t="s">
        <v>3300</v>
      </c>
      <c r="B119" s="134">
        <v>44.7</v>
      </c>
    </row>
    <row r="120" spans="1:2" x14ac:dyDescent="0.25">
      <c r="A120" s="147" t="s">
        <v>3337</v>
      </c>
      <c r="B120" s="134">
        <v>18.03</v>
      </c>
    </row>
    <row r="121" spans="1:2" x14ac:dyDescent="0.25">
      <c r="A121" s="147" t="s">
        <v>2511</v>
      </c>
      <c r="B121" s="134">
        <v>174.66</v>
      </c>
    </row>
    <row r="122" spans="1:2" x14ac:dyDescent="0.25">
      <c r="A122" s="147" t="s">
        <v>2521</v>
      </c>
      <c r="B122" s="134">
        <v>-7403.86</v>
      </c>
    </row>
    <row r="123" spans="1:2" x14ac:dyDescent="0.25">
      <c r="A123" s="147" t="s">
        <v>3166</v>
      </c>
      <c r="B123" s="134">
        <v>78.990000000000009</v>
      </c>
    </row>
    <row r="124" spans="1:2" x14ac:dyDescent="0.25">
      <c r="A124" s="147" t="s">
        <v>3448</v>
      </c>
      <c r="B124" s="134">
        <v>253.1</v>
      </c>
    </row>
    <row r="125" spans="1:2" x14ac:dyDescent="0.25">
      <c r="A125" s="147" t="s">
        <v>2313</v>
      </c>
      <c r="B125" s="134">
        <v>-8010.5</v>
      </c>
    </row>
    <row r="126" spans="1:2" x14ac:dyDescent="0.25">
      <c r="A126" s="147" t="s">
        <v>2289</v>
      </c>
      <c r="B126" s="134">
        <v>20831.25</v>
      </c>
    </row>
    <row r="127" spans="1:2" x14ac:dyDescent="0.25">
      <c r="A127" s="147" t="s">
        <v>3265</v>
      </c>
      <c r="B127" s="134">
        <v>-2300</v>
      </c>
    </row>
    <row r="128" spans="1:2" x14ac:dyDescent="0.25">
      <c r="A128" s="147" t="s">
        <v>2658</v>
      </c>
      <c r="B128" s="134">
        <v>1598.97</v>
      </c>
    </row>
    <row r="129" spans="1:2" x14ac:dyDescent="0.25">
      <c r="A129" s="147" t="s">
        <v>2812</v>
      </c>
      <c r="B129" s="134">
        <v>527.63</v>
      </c>
    </row>
    <row r="130" spans="1:2" x14ac:dyDescent="0.25">
      <c r="A130" s="147" t="s">
        <v>3149</v>
      </c>
      <c r="B130" s="134">
        <v>1064.47</v>
      </c>
    </row>
    <row r="131" spans="1:2" x14ac:dyDescent="0.25">
      <c r="A131" s="131" t="s">
        <v>2128</v>
      </c>
      <c r="B131" s="134">
        <v>65.95</v>
      </c>
    </row>
    <row r="132" spans="1:2" x14ac:dyDescent="0.25">
      <c r="A132" s="147" t="s">
        <v>2127</v>
      </c>
      <c r="B132" s="134">
        <v>65.95</v>
      </c>
    </row>
    <row r="133" spans="1:2" x14ac:dyDescent="0.25">
      <c r="A133" s="131" t="s">
        <v>2444</v>
      </c>
      <c r="B133" s="134">
        <v>754.25</v>
      </c>
    </row>
    <row r="134" spans="1:2" x14ac:dyDescent="0.25">
      <c r="A134" s="147" t="s">
        <v>2443</v>
      </c>
      <c r="B134" s="134">
        <v>754.25</v>
      </c>
    </row>
    <row r="135" spans="1:2" x14ac:dyDescent="0.25">
      <c r="A135" s="131" t="s">
        <v>110</v>
      </c>
      <c r="B135" s="134">
        <v>1742.78</v>
      </c>
    </row>
    <row r="136" spans="1:2" x14ac:dyDescent="0.25">
      <c r="A136" s="147" t="s">
        <v>3139</v>
      </c>
      <c r="B136" s="134">
        <v>80.14</v>
      </c>
    </row>
    <row r="137" spans="1:2" x14ac:dyDescent="0.25">
      <c r="A137" s="147" t="s">
        <v>2385</v>
      </c>
      <c r="B137" s="134">
        <v>1018.16</v>
      </c>
    </row>
    <row r="138" spans="1:2" x14ac:dyDescent="0.25">
      <c r="A138" s="147" t="s">
        <v>2485</v>
      </c>
      <c r="B138" s="134">
        <v>644.48</v>
      </c>
    </row>
    <row r="139" spans="1:2" x14ac:dyDescent="0.25">
      <c r="A139" s="131" t="s">
        <v>3508</v>
      </c>
      <c r="B139" s="134">
        <v>106.34</v>
      </c>
    </row>
    <row r="140" spans="1:2" x14ac:dyDescent="0.25">
      <c r="A140" s="147" t="s">
        <v>3507</v>
      </c>
      <c r="B140" s="134">
        <v>106.34</v>
      </c>
    </row>
    <row r="141" spans="1:2" x14ac:dyDescent="0.25">
      <c r="A141" s="131" t="s">
        <v>3421</v>
      </c>
      <c r="B141" s="134">
        <v>18.11</v>
      </c>
    </row>
    <row r="142" spans="1:2" x14ac:dyDescent="0.25">
      <c r="A142" s="147" t="s">
        <v>3420</v>
      </c>
      <c r="B142" s="134">
        <v>18.11</v>
      </c>
    </row>
    <row r="143" spans="1:2" x14ac:dyDescent="0.25">
      <c r="A143" s="131" t="s">
        <v>2433</v>
      </c>
      <c r="B143" s="134">
        <v>92.64</v>
      </c>
    </row>
    <row r="144" spans="1:2" x14ac:dyDescent="0.25">
      <c r="A144" s="147" t="s">
        <v>2432</v>
      </c>
      <c r="B144" s="134">
        <v>92.64</v>
      </c>
    </row>
    <row r="145" spans="1:2" x14ac:dyDescent="0.25">
      <c r="A145" s="131" t="s">
        <v>3125</v>
      </c>
      <c r="B145" s="134">
        <v>83.58</v>
      </c>
    </row>
    <row r="146" spans="1:2" x14ac:dyDescent="0.25">
      <c r="A146" s="147" t="s">
        <v>2127</v>
      </c>
      <c r="B146" s="134">
        <v>83.58</v>
      </c>
    </row>
    <row r="147" spans="1:2" x14ac:dyDescent="0.25">
      <c r="A147" s="131" t="s">
        <v>2438</v>
      </c>
      <c r="B147" s="134">
        <v>2936.65</v>
      </c>
    </row>
    <row r="148" spans="1:2" x14ac:dyDescent="0.25">
      <c r="A148" s="147" t="s">
        <v>2437</v>
      </c>
      <c r="B148" s="134">
        <v>1526.25</v>
      </c>
    </row>
    <row r="149" spans="1:2" x14ac:dyDescent="0.25">
      <c r="A149" s="147" t="s">
        <v>2646</v>
      </c>
      <c r="B149" s="134">
        <v>1410.4</v>
      </c>
    </row>
    <row r="150" spans="1:2" x14ac:dyDescent="0.25">
      <c r="A150" s="131" t="s">
        <v>2024</v>
      </c>
      <c r="B150" s="134">
        <v>16210</v>
      </c>
    </row>
    <row r="151" spans="1:2" x14ac:dyDescent="0.25">
      <c r="A151" s="147" t="s">
        <v>2473</v>
      </c>
      <c r="B151" s="134">
        <v>1235</v>
      </c>
    </row>
    <row r="152" spans="1:2" x14ac:dyDescent="0.25">
      <c r="A152" s="147" t="s">
        <v>2417</v>
      </c>
      <c r="B152" s="134">
        <v>750</v>
      </c>
    </row>
    <row r="153" spans="1:2" x14ac:dyDescent="0.25">
      <c r="A153" s="147" t="s">
        <v>3128</v>
      </c>
      <c r="B153" s="134">
        <v>1500</v>
      </c>
    </row>
    <row r="154" spans="1:2" x14ac:dyDescent="0.25">
      <c r="A154" s="147" t="s">
        <v>3474</v>
      </c>
      <c r="B154" s="134">
        <v>1415</v>
      </c>
    </row>
    <row r="155" spans="1:2" x14ac:dyDescent="0.25">
      <c r="A155" s="147" t="s">
        <v>3427</v>
      </c>
      <c r="B155" s="134">
        <v>1350</v>
      </c>
    </row>
    <row r="156" spans="1:2" x14ac:dyDescent="0.25">
      <c r="A156" s="147" t="s">
        <v>2441</v>
      </c>
      <c r="B156" s="134">
        <v>1062</v>
      </c>
    </row>
    <row r="157" spans="1:2" x14ac:dyDescent="0.25">
      <c r="A157" s="147" t="s">
        <v>2136</v>
      </c>
      <c r="B157" s="134">
        <v>3935</v>
      </c>
    </row>
    <row r="158" spans="1:2" x14ac:dyDescent="0.25">
      <c r="A158" s="147" t="s">
        <v>2045</v>
      </c>
      <c r="B158" s="134">
        <v>1153</v>
      </c>
    </row>
    <row r="159" spans="1:2" x14ac:dyDescent="0.25">
      <c r="A159" s="147" t="s">
        <v>2378</v>
      </c>
      <c r="B159" s="134">
        <v>488.5</v>
      </c>
    </row>
    <row r="160" spans="1:2" x14ac:dyDescent="0.25">
      <c r="A160" s="147" t="s">
        <v>2710</v>
      </c>
      <c r="B160" s="134">
        <v>1239</v>
      </c>
    </row>
    <row r="161" spans="1:2" x14ac:dyDescent="0.25">
      <c r="A161" s="147" t="s">
        <v>2196</v>
      </c>
      <c r="B161" s="134">
        <v>695</v>
      </c>
    </row>
    <row r="162" spans="1:2" x14ac:dyDescent="0.25">
      <c r="A162" s="147" t="s">
        <v>2184</v>
      </c>
      <c r="B162" s="134">
        <v>129.5</v>
      </c>
    </row>
    <row r="163" spans="1:2" x14ac:dyDescent="0.25">
      <c r="A163" s="147" t="s">
        <v>2701</v>
      </c>
      <c r="B163" s="134">
        <v>1258</v>
      </c>
    </row>
    <row r="164" spans="1:2" x14ac:dyDescent="0.25">
      <c r="A164" s="131" t="s">
        <v>2422</v>
      </c>
      <c r="B164" s="134">
        <v>876.28</v>
      </c>
    </row>
    <row r="165" spans="1:2" x14ac:dyDescent="0.25">
      <c r="A165" s="147" t="s">
        <v>2707</v>
      </c>
      <c r="B165" s="134">
        <v>741.28</v>
      </c>
    </row>
    <row r="166" spans="1:2" x14ac:dyDescent="0.25">
      <c r="A166" s="147" t="s">
        <v>2421</v>
      </c>
      <c r="B166" s="134">
        <v>135</v>
      </c>
    </row>
    <row r="167" spans="1:2" x14ac:dyDescent="0.25">
      <c r="A167" s="131" t="s">
        <v>2123</v>
      </c>
      <c r="B167" s="134">
        <v>423.25</v>
      </c>
    </row>
    <row r="168" spans="1:2" x14ac:dyDescent="0.25">
      <c r="A168" s="147" t="s">
        <v>2122</v>
      </c>
      <c r="B168" s="134">
        <v>423.25</v>
      </c>
    </row>
    <row r="169" spans="1:2" x14ac:dyDescent="0.25">
      <c r="A169" s="131" t="s">
        <v>2910</v>
      </c>
      <c r="B169" s="134">
        <v>308.45</v>
      </c>
    </row>
    <row r="170" spans="1:2" x14ac:dyDescent="0.25">
      <c r="A170" s="147" t="s">
        <v>2909</v>
      </c>
      <c r="B170" s="134">
        <v>308.45</v>
      </c>
    </row>
    <row r="171" spans="1:2" x14ac:dyDescent="0.25">
      <c r="A171" s="131" t="s">
        <v>2642</v>
      </c>
      <c r="B171" s="134">
        <v>2617.34</v>
      </c>
    </row>
    <row r="172" spans="1:2" x14ac:dyDescent="0.25">
      <c r="A172" s="147" t="s">
        <v>2696</v>
      </c>
      <c r="B172" s="134">
        <v>451.86</v>
      </c>
    </row>
    <row r="173" spans="1:2" x14ac:dyDescent="0.25">
      <c r="A173" s="147" t="s">
        <v>3387</v>
      </c>
      <c r="B173" s="134">
        <v>2165.48</v>
      </c>
    </row>
    <row r="174" spans="1:2" x14ac:dyDescent="0.25">
      <c r="A174" s="131" t="s">
        <v>36</v>
      </c>
      <c r="B174" s="134">
        <v>180</v>
      </c>
    </row>
    <row r="175" spans="1:2" x14ac:dyDescent="0.25">
      <c r="A175" s="147" t="s">
        <v>2140</v>
      </c>
      <c r="B175" s="134">
        <v>180</v>
      </c>
    </row>
    <row r="176" spans="1:2" x14ac:dyDescent="0.25">
      <c r="A176" s="131" t="s">
        <v>7394</v>
      </c>
      <c r="B176" s="134">
        <v>65095.089999999989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43"/>
  <sheetViews>
    <sheetView workbookViewId="0">
      <selection activeCell="E34" sqref="E34"/>
    </sheetView>
  </sheetViews>
  <sheetFormatPr defaultRowHeight="15" x14ac:dyDescent="0.25"/>
  <cols>
    <col min="1" max="1" width="41.140625" bestFit="1" customWidth="1"/>
    <col min="2" max="2" width="14.85546875" style="134" customWidth="1"/>
    <col min="4" max="4" width="41.140625" bestFit="1" customWidth="1"/>
    <col min="5" max="5" width="14.85546875" style="134" bestFit="1" customWidth="1"/>
    <col min="6" max="6" width="13.42578125" bestFit="1" customWidth="1"/>
  </cols>
  <sheetData>
    <row r="2" spans="1:7" x14ac:dyDescent="0.25">
      <c r="B2" s="148">
        <v>2021</v>
      </c>
      <c r="C2" s="149"/>
      <c r="D2" s="149"/>
      <c r="E2" s="148">
        <v>2008</v>
      </c>
    </row>
    <row r="3" spans="1:7" x14ac:dyDescent="0.25">
      <c r="A3" s="130" t="s">
        <v>7393</v>
      </c>
      <c r="B3" s="134" t="s">
        <v>7396</v>
      </c>
      <c r="D3" s="130" t="s">
        <v>7393</v>
      </c>
      <c r="E3" s="134" t="s">
        <v>7396</v>
      </c>
    </row>
    <row r="4" spans="1:7" x14ac:dyDescent="0.25">
      <c r="A4" s="131" t="s">
        <v>7412</v>
      </c>
      <c r="B4" s="134">
        <v>-74083.119999999966</v>
      </c>
      <c r="D4" s="131" t="s">
        <v>7412</v>
      </c>
      <c r="E4" s="134">
        <v>58767.810000000005</v>
      </c>
      <c r="F4" s="132">
        <f>B4-E4</f>
        <v>-132850.92999999996</v>
      </c>
    </row>
    <row r="5" spans="1:7" x14ac:dyDescent="0.25">
      <c r="A5" s="131" t="s">
        <v>704</v>
      </c>
      <c r="B5" s="134">
        <v>2196</v>
      </c>
      <c r="F5" s="132">
        <f t="shared" ref="F5:F42" si="0">B5-E5</f>
        <v>2196</v>
      </c>
    </row>
    <row r="6" spans="1:7" x14ac:dyDescent="0.25">
      <c r="A6" s="131"/>
      <c r="D6" s="131" t="s">
        <v>2161</v>
      </c>
      <c r="E6" s="134">
        <v>86.52</v>
      </c>
      <c r="F6" s="132">
        <f t="shared" si="0"/>
        <v>-86.52</v>
      </c>
    </row>
    <row r="7" spans="1:7" x14ac:dyDescent="0.25">
      <c r="A7" s="131"/>
      <c r="D7" s="131" t="s">
        <v>2128</v>
      </c>
      <c r="E7" s="134">
        <v>65.95</v>
      </c>
      <c r="F7" s="132">
        <f t="shared" si="0"/>
        <v>-65.95</v>
      </c>
    </row>
    <row r="8" spans="1:7" x14ac:dyDescent="0.25">
      <c r="A8" s="131" t="s">
        <v>323</v>
      </c>
      <c r="B8" s="134">
        <v>840</v>
      </c>
      <c r="F8" s="132">
        <f t="shared" si="0"/>
        <v>840</v>
      </c>
    </row>
    <row r="9" spans="1:7" x14ac:dyDescent="0.25">
      <c r="A9" s="131"/>
      <c r="D9" s="131" t="s">
        <v>2444</v>
      </c>
      <c r="E9" s="134">
        <v>754.25</v>
      </c>
      <c r="F9" s="132">
        <f t="shared" si="0"/>
        <v>-754.25</v>
      </c>
    </row>
    <row r="10" spans="1:7" x14ac:dyDescent="0.25">
      <c r="A10" s="131" t="s">
        <v>1085</v>
      </c>
      <c r="B10" s="134">
        <v>1982.74</v>
      </c>
      <c r="D10" s="131" t="s">
        <v>1085</v>
      </c>
      <c r="E10" s="134">
        <v>6874.51</v>
      </c>
      <c r="F10" s="132">
        <f t="shared" si="0"/>
        <v>-4891.7700000000004</v>
      </c>
      <c r="G10" t="s">
        <v>7414</v>
      </c>
    </row>
    <row r="11" spans="1:7" x14ac:dyDescent="0.25">
      <c r="A11" s="131" t="s">
        <v>110</v>
      </c>
      <c r="B11" s="134">
        <v>12737.21</v>
      </c>
      <c r="D11" s="131" t="s">
        <v>110</v>
      </c>
      <c r="E11" s="134">
        <v>1742.78</v>
      </c>
      <c r="F11" s="132">
        <f t="shared" si="0"/>
        <v>10994.429999999998</v>
      </c>
      <c r="G11" t="s">
        <v>7413</v>
      </c>
    </row>
    <row r="12" spans="1:7" x14ac:dyDescent="0.25">
      <c r="A12" s="131" t="s">
        <v>543</v>
      </c>
      <c r="B12" s="134">
        <v>23960</v>
      </c>
      <c r="F12" s="132">
        <f t="shared" si="0"/>
        <v>23960</v>
      </c>
      <c r="G12" t="s">
        <v>7415</v>
      </c>
    </row>
    <row r="13" spans="1:7" x14ac:dyDescent="0.25">
      <c r="A13" s="131" t="s">
        <v>26</v>
      </c>
      <c r="B13" s="134">
        <v>55233.89</v>
      </c>
      <c r="F13" s="132">
        <f t="shared" si="0"/>
        <v>55233.89</v>
      </c>
      <c r="G13" t="s">
        <v>7416</v>
      </c>
    </row>
    <row r="14" spans="1:7" x14ac:dyDescent="0.25">
      <c r="A14" s="131" t="s">
        <v>920</v>
      </c>
      <c r="B14" s="134">
        <v>73.95</v>
      </c>
      <c r="F14" s="132">
        <f t="shared" si="0"/>
        <v>73.95</v>
      </c>
    </row>
    <row r="15" spans="1:7" x14ac:dyDescent="0.25">
      <c r="A15" s="131"/>
      <c r="D15" s="131" t="s">
        <v>2453</v>
      </c>
      <c r="E15" s="134">
        <v>1312.5</v>
      </c>
      <c r="F15" s="132">
        <f t="shared" si="0"/>
        <v>-1312.5</v>
      </c>
    </row>
    <row r="16" spans="1:7" x14ac:dyDescent="0.25">
      <c r="A16" s="131"/>
      <c r="D16" s="131" t="s">
        <v>3508</v>
      </c>
      <c r="E16" s="134">
        <v>319.02</v>
      </c>
      <c r="F16" s="132">
        <f t="shared" si="0"/>
        <v>-319.02</v>
      </c>
    </row>
    <row r="17" spans="1:7" x14ac:dyDescent="0.25">
      <c r="A17" s="131"/>
      <c r="F17" s="132">
        <f t="shared" si="0"/>
        <v>0</v>
      </c>
    </row>
    <row r="18" spans="1:7" x14ac:dyDescent="0.25">
      <c r="A18" s="131"/>
      <c r="D18" s="131" t="s">
        <v>2433</v>
      </c>
      <c r="E18" s="134">
        <v>92.64</v>
      </c>
      <c r="F18" s="132">
        <f t="shared" si="0"/>
        <v>-92.64</v>
      </c>
    </row>
    <row r="19" spans="1:7" x14ac:dyDescent="0.25">
      <c r="A19" s="131" t="s">
        <v>816</v>
      </c>
      <c r="B19" s="134">
        <v>864</v>
      </c>
      <c r="D19" s="131" t="s">
        <v>3125</v>
      </c>
      <c r="E19" s="134">
        <v>83.58</v>
      </c>
      <c r="F19" s="132">
        <f t="shared" si="0"/>
        <v>780.42</v>
      </c>
    </row>
    <row r="20" spans="1:7" x14ac:dyDescent="0.25">
      <c r="A20" s="131" t="s">
        <v>58</v>
      </c>
      <c r="B20" s="134">
        <v>7504.66</v>
      </c>
      <c r="F20" s="132">
        <f t="shared" si="0"/>
        <v>7504.66</v>
      </c>
    </row>
    <row r="21" spans="1:7" x14ac:dyDescent="0.25">
      <c r="A21" s="131" t="s">
        <v>132</v>
      </c>
      <c r="B21" s="134">
        <v>9894.0400000000009</v>
      </c>
      <c r="F21" s="132">
        <f t="shared" si="0"/>
        <v>9894.0400000000009</v>
      </c>
    </row>
    <row r="22" spans="1:7" x14ac:dyDescent="0.25">
      <c r="A22" s="131"/>
      <c r="D22" s="131" t="s">
        <v>3421</v>
      </c>
      <c r="E22" s="134">
        <v>18.11</v>
      </c>
      <c r="F22" s="132">
        <f t="shared" si="0"/>
        <v>-18.11</v>
      </c>
    </row>
    <row r="23" spans="1:7" x14ac:dyDescent="0.25">
      <c r="A23" s="131" t="s">
        <v>78</v>
      </c>
      <c r="B23" s="134">
        <v>11966.36</v>
      </c>
      <c r="F23" s="132">
        <f t="shared" si="0"/>
        <v>11966.36</v>
      </c>
    </row>
    <row r="24" spans="1:7" x14ac:dyDescent="0.25">
      <c r="A24" s="131"/>
      <c r="D24" s="131" t="s">
        <v>2433</v>
      </c>
      <c r="E24" s="134">
        <v>92.64</v>
      </c>
      <c r="F24" s="132">
        <f t="shared" si="0"/>
        <v>-92.64</v>
      </c>
    </row>
    <row r="25" spans="1:7" x14ac:dyDescent="0.25">
      <c r="A25" s="131"/>
      <c r="D25" s="131" t="s">
        <v>3125</v>
      </c>
      <c r="E25" s="134">
        <v>83.58</v>
      </c>
      <c r="F25" s="132">
        <f t="shared" si="0"/>
        <v>-83.58</v>
      </c>
    </row>
    <row r="26" spans="1:7" x14ac:dyDescent="0.25">
      <c r="A26" s="131" t="s">
        <v>83</v>
      </c>
      <c r="B26" s="150">
        <v>50472.87999999999</v>
      </c>
      <c r="F26" s="132">
        <f t="shared" si="0"/>
        <v>50472.87999999999</v>
      </c>
      <c r="G26" t="s">
        <v>7417</v>
      </c>
    </row>
    <row r="27" spans="1:7" x14ac:dyDescent="0.25">
      <c r="A27" s="131"/>
      <c r="D27" s="131" t="s">
        <v>2438</v>
      </c>
      <c r="E27" s="134">
        <v>2936.65</v>
      </c>
      <c r="F27" s="132">
        <f t="shared" si="0"/>
        <v>-2936.65</v>
      </c>
    </row>
    <row r="28" spans="1:7" x14ac:dyDescent="0.25">
      <c r="A28" s="131" t="s">
        <v>65</v>
      </c>
      <c r="B28" s="150">
        <v>23836.25</v>
      </c>
      <c r="F28" s="132">
        <f t="shared" si="0"/>
        <v>23836.25</v>
      </c>
      <c r="G28" t="s">
        <v>7418</v>
      </c>
    </row>
    <row r="29" spans="1:7" x14ac:dyDescent="0.25">
      <c r="A29" s="131"/>
      <c r="D29" s="131" t="s">
        <v>2024</v>
      </c>
      <c r="E29" s="134">
        <v>20461</v>
      </c>
      <c r="F29" s="132">
        <f t="shared" si="0"/>
        <v>-20461</v>
      </c>
    </row>
    <row r="30" spans="1:7" x14ac:dyDescent="0.25">
      <c r="A30" s="131" t="s">
        <v>84</v>
      </c>
      <c r="B30" s="134">
        <v>45602.5</v>
      </c>
      <c r="D30" s="131" t="s">
        <v>84</v>
      </c>
      <c r="E30" s="134">
        <v>26122.03</v>
      </c>
      <c r="F30" s="151">
        <f t="shared" si="0"/>
        <v>19480.47</v>
      </c>
      <c r="G30" t="s">
        <v>7413</v>
      </c>
    </row>
    <row r="31" spans="1:7" x14ac:dyDescent="0.25">
      <c r="A31" s="131"/>
      <c r="D31" s="131" t="s">
        <v>2422</v>
      </c>
      <c r="E31" s="134">
        <v>876.28</v>
      </c>
      <c r="F31" s="132">
        <f t="shared" si="0"/>
        <v>-876.28</v>
      </c>
    </row>
    <row r="32" spans="1:7" x14ac:dyDescent="0.25">
      <c r="A32" s="131" t="s">
        <v>98</v>
      </c>
      <c r="B32" s="150">
        <v>117171.66000000002</v>
      </c>
      <c r="F32" s="132">
        <f t="shared" si="0"/>
        <v>117171.66000000002</v>
      </c>
      <c r="G32" t="s">
        <v>7419</v>
      </c>
    </row>
    <row r="33" spans="1:7" x14ac:dyDescent="0.25">
      <c r="A33" s="131" t="s">
        <v>260</v>
      </c>
      <c r="B33" s="134">
        <v>16943.78</v>
      </c>
      <c r="F33" s="132">
        <f t="shared" si="0"/>
        <v>16943.78</v>
      </c>
    </row>
    <row r="34" spans="1:7" x14ac:dyDescent="0.25">
      <c r="A34" s="131" t="s">
        <v>33</v>
      </c>
      <c r="B34" s="134">
        <v>1672.4100000000003</v>
      </c>
      <c r="F34" s="132">
        <f t="shared" si="0"/>
        <v>1672.4100000000003</v>
      </c>
    </row>
    <row r="35" spans="1:7" x14ac:dyDescent="0.25">
      <c r="A35" s="131"/>
      <c r="D35" s="131" t="s">
        <v>2123</v>
      </c>
      <c r="E35" s="134">
        <v>423.25</v>
      </c>
      <c r="F35" s="132">
        <f t="shared" si="0"/>
        <v>-423.25</v>
      </c>
    </row>
    <row r="36" spans="1:7" x14ac:dyDescent="0.25">
      <c r="A36" s="131"/>
      <c r="D36" s="131" t="s">
        <v>2910</v>
      </c>
      <c r="E36" s="134">
        <v>308.45</v>
      </c>
      <c r="F36" s="132">
        <f t="shared" si="0"/>
        <v>-308.45</v>
      </c>
    </row>
    <row r="37" spans="1:7" x14ac:dyDescent="0.25">
      <c r="A37" s="131" t="s">
        <v>88</v>
      </c>
      <c r="B37" s="150">
        <v>241515.88999999998</v>
      </c>
      <c r="D37" s="131"/>
      <c r="F37" s="132">
        <f t="shared" si="0"/>
        <v>241515.88999999998</v>
      </c>
      <c r="G37" t="s">
        <v>7420</v>
      </c>
    </row>
    <row r="38" spans="1:7" x14ac:dyDescent="0.25">
      <c r="A38" s="131" t="s">
        <v>137</v>
      </c>
      <c r="B38" s="134">
        <v>95.63</v>
      </c>
      <c r="F38" s="132">
        <f t="shared" si="0"/>
        <v>95.63</v>
      </c>
    </row>
    <row r="39" spans="1:7" x14ac:dyDescent="0.25">
      <c r="A39" s="131"/>
      <c r="D39" s="131" t="s">
        <v>2642</v>
      </c>
      <c r="E39" s="134">
        <v>2617.34</v>
      </c>
      <c r="F39" s="132">
        <f t="shared" si="0"/>
        <v>-2617.34</v>
      </c>
    </row>
    <row r="40" spans="1:7" x14ac:dyDescent="0.25">
      <c r="A40" s="131"/>
      <c r="D40" s="131" t="s">
        <v>36</v>
      </c>
      <c r="E40" s="134">
        <v>180</v>
      </c>
      <c r="F40" s="132">
        <f t="shared" si="0"/>
        <v>-180</v>
      </c>
    </row>
    <row r="41" spans="1:7" x14ac:dyDescent="0.25">
      <c r="A41" s="131" t="s">
        <v>347</v>
      </c>
      <c r="B41" s="134">
        <v>313</v>
      </c>
      <c r="F41" s="132">
        <f t="shared" si="0"/>
        <v>313</v>
      </c>
    </row>
    <row r="42" spans="1:7" x14ac:dyDescent="0.25">
      <c r="A42" s="131" t="s">
        <v>601</v>
      </c>
      <c r="B42" s="134">
        <v>1235</v>
      </c>
      <c r="F42" s="132">
        <f t="shared" si="0"/>
        <v>1235</v>
      </c>
    </row>
    <row r="43" spans="1:7" x14ac:dyDescent="0.25">
      <c r="A43" s="131" t="s">
        <v>7394</v>
      </c>
      <c r="B43" s="134">
        <v>552028.73</v>
      </c>
      <c r="D43" s="131" t="s">
        <v>7394</v>
      </c>
      <c r="E43" s="134">
        <v>124042.66999999998</v>
      </c>
      <c r="F43" s="132">
        <f>B43-E43</f>
        <v>427986.06</v>
      </c>
    </row>
  </sheetData>
  <pageMargins left="0.7" right="0.7" top="0.75" bottom="0.75" header="0.3" footer="0.3"/>
  <pageSetup orientation="portrait" horizontalDpi="90" verticalDpi="90" r:id="rId1"/>
</worksheet>
</file>

<file path=customXML/item.xml>��< ? x m l   v e r s i o n = " 1 . 0 "   e n c o d i n g = " u t f - 1 6 " ? >  
 < p r o p e r t i e s   x m l n s = " h t t p : / / w w w . i m a n a g e . c o m / w o r k / x m l s c h e m a " >  
     < d o c u m e n t i d > A C T I V E ! 1 5 6 7 5 9 8 1 . 1 < / d o c u m e n t i d >  
     < s e n d e r i d > K E A B E T < / s e n d e r i d >  
     < s e n d e r e m a i l > B K E A T I N G @ G U N S T E R . C O M < / s e n d e r e m a i l >  
     < l a s t m o d i f i e d > 2 0 2 2 - 0 2 - 1 7 T 1 1 : 0 2 : 3 5 . 0 0 0 0 0 0 0 - 0 5 : 0 0 < / l a s t m o d i f i e d >  
     < d a t a b a s e > A C T I V E < / d a t a b a s e >  
 < / p r o p e r t i e s > 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Compare by FERC</vt:lpstr>
      <vt:lpstr>Pivots by Seg 3 codes</vt:lpstr>
      <vt:lpstr>Compare by seg 3 </vt:lpstr>
      <vt:lpstr>compare by vendors 21 to 2008</vt:lpstr>
      <vt:lpstr>CF Mtc. 2021</vt:lpstr>
      <vt:lpstr>CF Mtc. 2008</vt:lpstr>
      <vt:lpstr>Fac Mtc by vendor by desc 2021</vt:lpstr>
      <vt:lpstr>Fac Mtc by vendor by desc 2008</vt:lpstr>
      <vt:lpstr>Compare by Vendor 2021 to 2008</vt:lpstr>
      <vt:lpstr>Facilities Mtc. 2021</vt:lpstr>
      <vt:lpstr>Facilities Mtc 2008</vt:lpstr>
      <vt:lpstr>Seg 2 descriptions</vt:lpstr>
      <vt:lpstr>Seg 3 descriptions</vt:lpstr>
    </vt:vector>
  </TitlesOfParts>
  <Company>Chesapeake Utilities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Welch, Kathy</dc:creator>
  <cp:lastModifiedBy>Welch, Kathy</cp:lastModifiedBy>
  <dcterms:created xsi:type="dcterms:W3CDTF">2022-02-14T13:25:51Z</dcterms:created>
  <dcterms:modified xsi:type="dcterms:W3CDTF">2022-02-17T16:02:35Z</dcterms:modified>
</cp:coreProperties>
</file>